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zou\Desktop\2026-01\SCTASK0829547\"/>
    </mc:Choice>
  </mc:AlternateContent>
  <xr:revisionPtr revIDLastSave="0" documentId="13_ncr:1_{58639D27-0996-4C4A-9AD0-9267D4DEE9AD}" xr6:coauthVersionLast="47" xr6:coauthVersionMax="47" xr10:uidLastSave="{00000000-0000-0000-0000-000000000000}"/>
  <bookViews>
    <workbookView xWindow="4245" yWindow="4245" windowWidth="22020" windowHeight="14835" tabRatio="823" firstSheet="2" activeTab="5" xr2:uid="{00000000-000D-0000-FFFF-FFFF00000000}"/>
  </bookViews>
  <sheets>
    <sheet name="found26a" sheetId="31" state="hidden" r:id="rId1"/>
    <sheet name="found25" sheetId="30" state="hidden" r:id="rId2"/>
    <sheet name="above fnd pcts" sheetId="3" r:id="rId3"/>
    <sheet name="transp" sheetId="24" state="hidden" r:id="rId4"/>
    <sheet name="rates - 25Q4" sheetId="14" r:id="rId5"/>
    <sheet name="rates" sheetId="29" r:id="rId6"/>
    <sheet name="demographics" sheetId="2" r:id="rId7"/>
    <sheet name="tuition" sheetId="19" r:id="rId8"/>
  </sheets>
  <externalReferences>
    <externalReference r:id="rId9"/>
  </externalReferences>
  <definedNames>
    <definedName name="_Fill" localSheetId="1" hidden="1">#REF!</definedName>
    <definedName name="_Fill" hidden="1">#REF!</definedName>
    <definedName name="_xlnm._FilterDatabase" localSheetId="2" hidden="1">'above fnd pcts'!$A$9:$T$448</definedName>
    <definedName name="_xlnm._FilterDatabase" localSheetId="6" hidden="1">demographics!$A$9:$S$1261</definedName>
    <definedName name="_xlnm._FilterDatabase" localSheetId="1" hidden="1">found25!$A$9:$AQ$1066</definedName>
    <definedName name="_xlnm._FilterDatabase" localSheetId="0" hidden="1">found26a!$A$9:$AR$1058</definedName>
    <definedName name="_xlnm._FilterDatabase" localSheetId="5" hidden="1">rates!$A$9:$P$9</definedName>
    <definedName name="_xlnm._FilterDatabase" localSheetId="4" hidden="1">'rates - 25Q4'!$A$9:$P$1066</definedName>
    <definedName name="_xlnm._FilterDatabase" localSheetId="7" hidden="1">tuition!$A$9:$AG$1063</definedName>
    <definedName name="_Key1" localSheetId="6" hidden="1">[1]CALC!#REF!</definedName>
    <definedName name="_Key1" localSheetId="1" hidden="1">#REF!</definedName>
    <definedName name="_Key1" localSheetId="0" hidden="1">#REF!</definedName>
    <definedName name="_Key1" hidden="1">[1]CALC!#REF!</definedName>
    <definedName name="_Key2" localSheetId="6" hidden="1">[1]CALC!#REF!</definedName>
    <definedName name="_Key2" localSheetId="1" hidden="1">#REF!</definedName>
    <definedName name="_Key2" localSheetId="0" hidden="1">#REF!</definedName>
    <definedName name="_Key2" hidden="1">[1]CALC!#REF!</definedName>
    <definedName name="_Order1" hidden="1">255</definedName>
    <definedName name="_Order2" hidden="1">255</definedName>
    <definedName name="abvfndpcts">'above fnd pcts'!$A$10:$R$449</definedName>
    <definedName name="Chaloc">demographics!$B$10:$B$1179</definedName>
    <definedName name="found25">found25!$B$10:$AB$1066</definedName>
    <definedName name="found26">found26a!$B$10:$AB$1054</definedName>
    <definedName name="ignore" localSheetId="6" hidden="1">[1]CALC!#REF!</definedName>
    <definedName name="ignore" hidden="1">[1]CALC!#REF!</definedName>
    <definedName name="rate_chafnd" localSheetId="0">found26a!$B$10:$AF$1058</definedName>
    <definedName name="rate_chafnd">found25!$B$10:$AE$1066</definedName>
    <definedName name="ratesPFY">'rates - 25Q4'!$B$10:$N$1066</definedName>
    <definedName name="ratesQ2">tuition!$B$10:$AG$1063</definedName>
    <definedName name="test" hidden="1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1263" i="2" l="1"/>
  <c r="O1263" i="2"/>
  <c r="L1263" i="2"/>
  <c r="K1263" i="2"/>
  <c r="J1263" i="2"/>
  <c r="G1251" i="2"/>
  <c r="G1213" i="2"/>
  <c r="G1179" i="2"/>
  <c r="G1138" i="2"/>
  <c r="G1123" i="2"/>
  <c r="G1007" i="2"/>
  <c r="G952" i="2"/>
  <c r="G904" i="2"/>
  <c r="G901" i="2"/>
  <c r="G824" i="2"/>
  <c r="G806" i="2"/>
  <c r="G803" i="2"/>
  <c r="G790" i="2"/>
  <c r="G788" i="2"/>
  <c r="G719" i="2"/>
  <c r="G712" i="2"/>
  <c r="G711" i="2"/>
  <c r="G530" i="2"/>
  <c r="G529" i="2"/>
  <c r="G484" i="2"/>
  <c r="G470" i="2"/>
  <c r="G424" i="2"/>
  <c r="G348" i="2"/>
  <c r="G342" i="2"/>
  <c r="G268" i="2"/>
  <c r="G222" i="2"/>
  <c r="G190" i="2"/>
  <c r="G169" i="2"/>
  <c r="G166" i="2"/>
  <c r="G143" i="2"/>
  <c r="G86" i="2"/>
  <c r="P1245" i="2"/>
  <c r="O1245" i="2"/>
  <c r="N1245" i="2"/>
  <c r="L1245" i="2"/>
  <c r="K1245" i="2"/>
  <c r="J1245" i="2"/>
  <c r="H1245" i="2"/>
  <c r="P1234" i="2"/>
  <c r="O1234" i="2"/>
  <c r="N1234" i="2"/>
  <c r="L1234" i="2"/>
  <c r="K1234" i="2"/>
  <c r="J1234" i="2"/>
  <c r="H1234" i="2"/>
  <c r="P1206" i="2"/>
  <c r="O1206" i="2"/>
  <c r="N1206" i="2"/>
  <c r="L1206" i="2"/>
  <c r="K1206" i="2"/>
  <c r="J1206" i="2"/>
  <c r="H1206" i="2"/>
  <c r="P1190" i="2"/>
  <c r="O1190" i="2"/>
  <c r="N1190" i="2"/>
  <c r="L1190" i="2"/>
  <c r="K1190" i="2"/>
  <c r="J1190" i="2"/>
  <c r="H1190" i="2"/>
  <c r="P1177" i="2"/>
  <c r="O1177" i="2"/>
  <c r="N1177" i="2"/>
  <c r="L1177" i="2"/>
  <c r="K1177" i="2"/>
  <c r="J1177" i="2"/>
  <c r="H1177" i="2"/>
  <c r="P1174" i="2"/>
  <c r="O1174" i="2"/>
  <c r="N1174" i="2"/>
  <c r="L1174" i="2"/>
  <c r="K1174" i="2"/>
  <c r="J1174" i="2"/>
  <c r="H1174" i="2"/>
  <c r="P1137" i="2"/>
  <c r="O1137" i="2"/>
  <c r="N1137" i="2"/>
  <c r="L1137" i="2"/>
  <c r="K1137" i="2"/>
  <c r="J1137" i="2"/>
  <c r="H1137" i="2"/>
  <c r="P1136" i="2"/>
  <c r="O1136" i="2"/>
  <c r="N1136" i="2"/>
  <c r="L1136" i="2"/>
  <c r="K1136" i="2"/>
  <c r="J1136" i="2"/>
  <c r="H1136" i="2"/>
  <c r="P1135" i="2"/>
  <c r="O1135" i="2"/>
  <c r="N1135" i="2"/>
  <c r="L1135" i="2"/>
  <c r="K1135" i="2"/>
  <c r="J1135" i="2"/>
  <c r="H1135" i="2"/>
  <c r="P1134" i="2"/>
  <c r="O1134" i="2"/>
  <c r="N1134" i="2"/>
  <c r="L1134" i="2"/>
  <c r="K1134" i="2"/>
  <c r="J1134" i="2"/>
  <c r="H1134" i="2"/>
  <c r="P1133" i="2"/>
  <c r="O1133" i="2"/>
  <c r="N1133" i="2"/>
  <c r="L1133" i="2"/>
  <c r="K1133" i="2"/>
  <c r="J1133" i="2"/>
  <c r="H1133" i="2"/>
  <c r="P1130" i="2"/>
  <c r="O1130" i="2"/>
  <c r="N1130" i="2"/>
  <c r="L1130" i="2"/>
  <c r="K1130" i="2"/>
  <c r="J1130" i="2"/>
  <c r="H1130" i="2"/>
  <c r="P1127" i="2"/>
  <c r="O1127" i="2"/>
  <c r="N1127" i="2"/>
  <c r="L1127" i="2"/>
  <c r="K1127" i="2"/>
  <c r="J1127" i="2"/>
  <c r="H1127" i="2"/>
  <c r="P1125" i="2"/>
  <c r="O1125" i="2"/>
  <c r="N1125" i="2"/>
  <c r="L1125" i="2"/>
  <c r="K1125" i="2"/>
  <c r="J1125" i="2"/>
  <c r="H1125" i="2"/>
  <c r="P1103" i="2"/>
  <c r="O1103" i="2"/>
  <c r="N1103" i="2"/>
  <c r="L1103" i="2"/>
  <c r="K1103" i="2"/>
  <c r="J1103" i="2"/>
  <c r="H1103" i="2"/>
  <c r="P1078" i="2"/>
  <c r="O1078" i="2"/>
  <c r="N1078" i="2"/>
  <c r="L1078" i="2"/>
  <c r="K1078" i="2"/>
  <c r="J1078" i="2"/>
  <c r="H1078" i="2"/>
  <c r="P1075" i="2"/>
  <c r="O1075" i="2"/>
  <c r="N1075" i="2"/>
  <c r="L1075" i="2"/>
  <c r="K1075" i="2"/>
  <c r="J1075" i="2"/>
  <c r="H1075" i="2"/>
  <c r="P1069" i="2"/>
  <c r="O1069" i="2"/>
  <c r="N1069" i="2"/>
  <c r="L1069" i="2"/>
  <c r="K1069" i="2"/>
  <c r="J1069" i="2"/>
  <c r="H1069" i="2"/>
  <c r="P989" i="2"/>
  <c r="O989" i="2"/>
  <c r="N989" i="2"/>
  <c r="L989" i="2"/>
  <c r="K989" i="2"/>
  <c r="J989" i="2"/>
  <c r="H989" i="2"/>
  <c r="P963" i="2"/>
  <c r="O963" i="2"/>
  <c r="N963" i="2"/>
  <c r="L963" i="2"/>
  <c r="K963" i="2"/>
  <c r="J963" i="2"/>
  <c r="H963" i="2"/>
  <c r="P948" i="2"/>
  <c r="O948" i="2"/>
  <c r="N948" i="2"/>
  <c r="L948" i="2"/>
  <c r="K948" i="2"/>
  <c r="J948" i="2"/>
  <c r="H948" i="2"/>
  <c r="P943" i="2"/>
  <c r="O943" i="2"/>
  <c r="N943" i="2"/>
  <c r="L943" i="2"/>
  <c r="K943" i="2"/>
  <c r="J943" i="2"/>
  <c r="H943" i="2"/>
  <c r="P936" i="2"/>
  <c r="O936" i="2"/>
  <c r="N936" i="2"/>
  <c r="L936" i="2"/>
  <c r="K936" i="2"/>
  <c r="J936" i="2"/>
  <c r="H936" i="2"/>
  <c r="P906" i="2"/>
  <c r="O906" i="2"/>
  <c r="N906" i="2"/>
  <c r="L906" i="2"/>
  <c r="K906" i="2"/>
  <c r="J906" i="2"/>
  <c r="H906" i="2"/>
  <c r="P897" i="2"/>
  <c r="O897" i="2"/>
  <c r="N897" i="2"/>
  <c r="L897" i="2"/>
  <c r="K897" i="2"/>
  <c r="J897" i="2"/>
  <c r="H897" i="2"/>
  <c r="P857" i="2"/>
  <c r="O857" i="2"/>
  <c r="N857" i="2"/>
  <c r="L857" i="2"/>
  <c r="K857" i="2"/>
  <c r="J857" i="2"/>
  <c r="H857" i="2"/>
  <c r="P823" i="2"/>
  <c r="O823" i="2"/>
  <c r="N823" i="2"/>
  <c r="L823" i="2"/>
  <c r="K823" i="2"/>
  <c r="J823" i="2"/>
  <c r="H823" i="2"/>
  <c r="P821" i="2"/>
  <c r="O821" i="2"/>
  <c r="N821" i="2"/>
  <c r="L821" i="2"/>
  <c r="K821" i="2"/>
  <c r="J821" i="2"/>
  <c r="H821" i="2"/>
  <c r="P799" i="2"/>
  <c r="O799" i="2"/>
  <c r="N799" i="2"/>
  <c r="L799" i="2"/>
  <c r="K799" i="2"/>
  <c r="J799" i="2"/>
  <c r="H799" i="2"/>
  <c r="P795" i="2"/>
  <c r="O795" i="2"/>
  <c r="N795" i="2"/>
  <c r="L795" i="2"/>
  <c r="K795" i="2"/>
  <c r="J795" i="2"/>
  <c r="H795" i="2"/>
  <c r="P782" i="2"/>
  <c r="O782" i="2"/>
  <c r="N782" i="2"/>
  <c r="L782" i="2"/>
  <c r="K782" i="2"/>
  <c r="J782" i="2"/>
  <c r="H782" i="2"/>
  <c r="P781" i="2"/>
  <c r="O781" i="2"/>
  <c r="N781" i="2"/>
  <c r="L781" i="2"/>
  <c r="K781" i="2"/>
  <c r="J781" i="2"/>
  <c r="H781" i="2"/>
  <c r="P773" i="2"/>
  <c r="O773" i="2"/>
  <c r="N773" i="2"/>
  <c r="L773" i="2"/>
  <c r="K773" i="2"/>
  <c r="J773" i="2"/>
  <c r="H773" i="2"/>
  <c r="P736" i="2"/>
  <c r="O736" i="2"/>
  <c r="N736" i="2"/>
  <c r="L736" i="2"/>
  <c r="K736" i="2"/>
  <c r="J736" i="2"/>
  <c r="H736" i="2"/>
  <c r="P716" i="2"/>
  <c r="O716" i="2"/>
  <c r="N716" i="2"/>
  <c r="L716" i="2"/>
  <c r="K716" i="2"/>
  <c r="J716" i="2"/>
  <c r="H716" i="2"/>
  <c r="P710" i="2"/>
  <c r="O710" i="2"/>
  <c r="N710" i="2"/>
  <c r="L710" i="2"/>
  <c r="K710" i="2"/>
  <c r="J710" i="2"/>
  <c r="H710" i="2"/>
  <c r="P703" i="2"/>
  <c r="O703" i="2"/>
  <c r="N703" i="2"/>
  <c r="L703" i="2"/>
  <c r="K703" i="2"/>
  <c r="J703" i="2"/>
  <c r="H703" i="2"/>
  <c r="P656" i="2"/>
  <c r="O656" i="2"/>
  <c r="N656" i="2"/>
  <c r="L656" i="2"/>
  <c r="K656" i="2"/>
  <c r="J656" i="2"/>
  <c r="H656" i="2"/>
  <c r="P585" i="2"/>
  <c r="O585" i="2"/>
  <c r="N585" i="2"/>
  <c r="L585" i="2"/>
  <c r="K585" i="2"/>
  <c r="J585" i="2"/>
  <c r="H585" i="2"/>
  <c r="P577" i="2"/>
  <c r="O577" i="2"/>
  <c r="N577" i="2"/>
  <c r="L577" i="2"/>
  <c r="K577" i="2"/>
  <c r="J577" i="2"/>
  <c r="H577" i="2"/>
  <c r="P575" i="2"/>
  <c r="O575" i="2"/>
  <c r="N575" i="2"/>
  <c r="L575" i="2"/>
  <c r="K575" i="2"/>
  <c r="J575" i="2"/>
  <c r="H575" i="2"/>
  <c r="P570" i="2"/>
  <c r="O570" i="2"/>
  <c r="N570" i="2"/>
  <c r="L570" i="2"/>
  <c r="K570" i="2"/>
  <c r="J570" i="2"/>
  <c r="H570" i="2"/>
  <c r="P534" i="2"/>
  <c r="O534" i="2"/>
  <c r="N534" i="2"/>
  <c r="L534" i="2"/>
  <c r="K534" i="2"/>
  <c r="J534" i="2"/>
  <c r="H534" i="2"/>
  <c r="P522" i="2"/>
  <c r="O522" i="2"/>
  <c r="N522" i="2"/>
  <c r="L522" i="2"/>
  <c r="K522" i="2"/>
  <c r="J522" i="2"/>
  <c r="H522" i="2"/>
  <c r="P519" i="2"/>
  <c r="O519" i="2"/>
  <c r="N519" i="2"/>
  <c r="L519" i="2"/>
  <c r="K519" i="2"/>
  <c r="J519" i="2"/>
  <c r="H519" i="2"/>
  <c r="P504" i="2"/>
  <c r="O504" i="2"/>
  <c r="N504" i="2"/>
  <c r="L504" i="2"/>
  <c r="K504" i="2"/>
  <c r="J504" i="2"/>
  <c r="H504" i="2"/>
  <c r="P501" i="2"/>
  <c r="O501" i="2"/>
  <c r="N501" i="2"/>
  <c r="L501" i="2"/>
  <c r="K501" i="2"/>
  <c r="J501" i="2"/>
  <c r="H501" i="2"/>
  <c r="P493" i="2"/>
  <c r="O493" i="2"/>
  <c r="N493" i="2"/>
  <c r="L493" i="2"/>
  <c r="K493" i="2"/>
  <c r="J493" i="2"/>
  <c r="H493" i="2"/>
  <c r="P490" i="2"/>
  <c r="O490" i="2"/>
  <c r="N490" i="2"/>
  <c r="L490" i="2"/>
  <c r="K490" i="2"/>
  <c r="J490" i="2"/>
  <c r="H490" i="2"/>
  <c r="P480" i="2"/>
  <c r="O480" i="2"/>
  <c r="N480" i="2"/>
  <c r="L480" i="2"/>
  <c r="K480" i="2"/>
  <c r="J480" i="2"/>
  <c r="H480" i="2"/>
  <c r="P471" i="2"/>
  <c r="O471" i="2"/>
  <c r="N471" i="2"/>
  <c r="L471" i="2"/>
  <c r="K471" i="2"/>
  <c r="J471" i="2"/>
  <c r="H471" i="2"/>
  <c r="P465" i="2"/>
  <c r="O465" i="2"/>
  <c r="N465" i="2"/>
  <c r="L465" i="2"/>
  <c r="K465" i="2"/>
  <c r="J465" i="2"/>
  <c r="H465" i="2"/>
  <c r="P446" i="2"/>
  <c r="O446" i="2"/>
  <c r="N446" i="2"/>
  <c r="L446" i="2"/>
  <c r="K446" i="2"/>
  <c r="J446" i="2"/>
  <c r="H446" i="2"/>
  <c r="P419" i="2"/>
  <c r="O419" i="2"/>
  <c r="N419" i="2"/>
  <c r="L419" i="2"/>
  <c r="K419" i="2"/>
  <c r="J419" i="2"/>
  <c r="H419" i="2"/>
  <c r="P410" i="2"/>
  <c r="O410" i="2"/>
  <c r="N410" i="2"/>
  <c r="L410" i="2"/>
  <c r="K410" i="2"/>
  <c r="J410" i="2"/>
  <c r="H410" i="2"/>
  <c r="P397" i="2"/>
  <c r="O397" i="2"/>
  <c r="N397" i="2"/>
  <c r="L397" i="2"/>
  <c r="K397" i="2"/>
  <c r="J397" i="2"/>
  <c r="H397" i="2"/>
  <c r="P396" i="2"/>
  <c r="O396" i="2"/>
  <c r="N396" i="2"/>
  <c r="L396" i="2"/>
  <c r="K396" i="2"/>
  <c r="J396" i="2"/>
  <c r="H396" i="2"/>
  <c r="P395" i="2"/>
  <c r="O395" i="2"/>
  <c r="N395" i="2"/>
  <c r="L395" i="2"/>
  <c r="K395" i="2"/>
  <c r="J395" i="2"/>
  <c r="H395" i="2"/>
  <c r="P392" i="2"/>
  <c r="O392" i="2"/>
  <c r="N392" i="2"/>
  <c r="L392" i="2"/>
  <c r="K392" i="2"/>
  <c r="J392" i="2"/>
  <c r="H392" i="2"/>
  <c r="P384" i="2"/>
  <c r="O384" i="2"/>
  <c r="N384" i="2"/>
  <c r="L384" i="2"/>
  <c r="K384" i="2"/>
  <c r="J384" i="2"/>
  <c r="H384" i="2"/>
  <c r="P383" i="2"/>
  <c r="O383" i="2"/>
  <c r="N383" i="2"/>
  <c r="L383" i="2"/>
  <c r="K383" i="2"/>
  <c r="J383" i="2"/>
  <c r="H383" i="2"/>
  <c r="P382" i="2"/>
  <c r="O382" i="2"/>
  <c r="N382" i="2"/>
  <c r="L382" i="2"/>
  <c r="K382" i="2"/>
  <c r="J382" i="2"/>
  <c r="H382" i="2"/>
  <c r="P379" i="2"/>
  <c r="O379" i="2"/>
  <c r="N379" i="2"/>
  <c r="L379" i="2"/>
  <c r="K379" i="2"/>
  <c r="J379" i="2"/>
  <c r="H379" i="2"/>
  <c r="P359" i="2"/>
  <c r="O359" i="2"/>
  <c r="N359" i="2"/>
  <c r="L359" i="2"/>
  <c r="K359" i="2"/>
  <c r="J359" i="2"/>
  <c r="H359" i="2"/>
  <c r="P345" i="2"/>
  <c r="O345" i="2"/>
  <c r="N345" i="2"/>
  <c r="L345" i="2"/>
  <c r="K345" i="2"/>
  <c r="J345" i="2"/>
  <c r="H345" i="2"/>
  <c r="P317" i="2"/>
  <c r="O317" i="2"/>
  <c r="N317" i="2"/>
  <c r="L317" i="2"/>
  <c r="K317" i="2"/>
  <c r="J317" i="2"/>
  <c r="H317" i="2"/>
  <c r="P299" i="2"/>
  <c r="O299" i="2"/>
  <c r="N299" i="2"/>
  <c r="L299" i="2"/>
  <c r="K299" i="2"/>
  <c r="J299" i="2"/>
  <c r="H299" i="2"/>
  <c r="P294" i="2"/>
  <c r="O294" i="2"/>
  <c r="N294" i="2"/>
  <c r="L294" i="2"/>
  <c r="K294" i="2"/>
  <c r="J294" i="2"/>
  <c r="H294" i="2"/>
  <c r="P285" i="2"/>
  <c r="O285" i="2"/>
  <c r="N285" i="2"/>
  <c r="L285" i="2"/>
  <c r="K285" i="2"/>
  <c r="J285" i="2"/>
  <c r="H285" i="2"/>
  <c r="P237" i="2"/>
  <c r="O237" i="2"/>
  <c r="N237" i="2"/>
  <c r="L237" i="2"/>
  <c r="K237" i="2"/>
  <c r="J237" i="2"/>
  <c r="H237" i="2"/>
  <c r="P229" i="2"/>
  <c r="O229" i="2"/>
  <c r="N229" i="2"/>
  <c r="L229" i="2"/>
  <c r="K229" i="2"/>
  <c r="J229" i="2"/>
  <c r="H229" i="2"/>
  <c r="P184" i="2"/>
  <c r="O184" i="2"/>
  <c r="N184" i="2"/>
  <c r="L184" i="2"/>
  <c r="K184" i="2"/>
  <c r="J184" i="2"/>
  <c r="H184" i="2"/>
  <c r="P177" i="2"/>
  <c r="O177" i="2"/>
  <c r="N177" i="2"/>
  <c r="L177" i="2"/>
  <c r="K177" i="2"/>
  <c r="J177" i="2"/>
  <c r="H177" i="2"/>
  <c r="P174" i="2"/>
  <c r="O174" i="2"/>
  <c r="N174" i="2"/>
  <c r="L174" i="2"/>
  <c r="K174" i="2"/>
  <c r="J174" i="2"/>
  <c r="H174" i="2"/>
  <c r="P129" i="2"/>
  <c r="O129" i="2"/>
  <c r="N129" i="2"/>
  <c r="L129" i="2"/>
  <c r="K129" i="2"/>
  <c r="J129" i="2"/>
  <c r="H129" i="2"/>
  <c r="P126" i="2"/>
  <c r="O126" i="2"/>
  <c r="N126" i="2"/>
  <c r="L126" i="2"/>
  <c r="K126" i="2"/>
  <c r="J126" i="2"/>
  <c r="H126" i="2"/>
  <c r="P114" i="2"/>
  <c r="O114" i="2"/>
  <c r="N114" i="2"/>
  <c r="L114" i="2"/>
  <c r="K114" i="2"/>
  <c r="J114" i="2"/>
  <c r="H114" i="2"/>
  <c r="P108" i="2"/>
  <c r="O108" i="2"/>
  <c r="N108" i="2"/>
  <c r="L108" i="2"/>
  <c r="K108" i="2"/>
  <c r="J108" i="2"/>
  <c r="H108" i="2"/>
  <c r="P87" i="2"/>
  <c r="O87" i="2"/>
  <c r="N87" i="2"/>
  <c r="L87" i="2"/>
  <c r="K87" i="2"/>
  <c r="J87" i="2"/>
  <c r="H87" i="2"/>
  <c r="P81" i="2"/>
  <c r="O81" i="2"/>
  <c r="N81" i="2"/>
  <c r="L81" i="2"/>
  <c r="K81" i="2"/>
  <c r="J81" i="2"/>
  <c r="H81" i="2"/>
  <c r="P56" i="2"/>
  <c r="O56" i="2"/>
  <c r="N56" i="2"/>
  <c r="L56" i="2"/>
  <c r="K56" i="2"/>
  <c r="J56" i="2"/>
  <c r="H56" i="2"/>
  <c r="P50" i="2"/>
  <c r="O50" i="2"/>
  <c r="N50" i="2"/>
  <c r="L50" i="2"/>
  <c r="K50" i="2"/>
  <c r="J50" i="2"/>
  <c r="H50" i="2"/>
  <c r="P47" i="2"/>
  <c r="O47" i="2"/>
  <c r="N47" i="2"/>
  <c r="L47" i="2"/>
  <c r="K47" i="2"/>
  <c r="J47" i="2"/>
  <c r="H47" i="2"/>
  <c r="P45" i="2"/>
  <c r="O45" i="2"/>
  <c r="N45" i="2"/>
  <c r="L45" i="2"/>
  <c r="K45" i="2"/>
  <c r="J45" i="2"/>
  <c r="H45" i="2"/>
  <c r="P43" i="2"/>
  <c r="O43" i="2"/>
  <c r="N43" i="2"/>
  <c r="L43" i="2"/>
  <c r="K43" i="2"/>
  <c r="J43" i="2"/>
  <c r="H43" i="2"/>
  <c r="P36" i="2"/>
  <c r="O36" i="2"/>
  <c r="N36" i="2"/>
  <c r="L36" i="2"/>
  <c r="K36" i="2"/>
  <c r="J36" i="2"/>
  <c r="H36" i="2"/>
  <c r="P11" i="2"/>
  <c r="O11" i="2"/>
  <c r="N11" i="2"/>
  <c r="L11" i="2"/>
  <c r="K11" i="2"/>
  <c r="J11" i="2"/>
  <c r="H11" i="2"/>
  <c r="AG1065" i="19"/>
  <c r="AF1065" i="19"/>
  <c r="AE1065" i="19"/>
  <c r="AD1065" i="19"/>
  <c r="AC1065" i="19"/>
  <c r="AA1065" i="19"/>
  <c r="X1065" i="19"/>
  <c r="W1065" i="19"/>
  <c r="U1065" i="19"/>
  <c r="T1065" i="19"/>
  <c r="S1065" i="19"/>
  <c r="R1065" i="19"/>
  <c r="Q1065" i="19"/>
  <c r="P1065" i="19"/>
  <c r="O1065" i="19"/>
  <c r="M1065" i="19"/>
  <c r="L1065" i="19"/>
  <c r="J1065" i="19"/>
  <c r="I1065" i="19"/>
  <c r="L1063" i="29"/>
  <c r="L1062" i="29"/>
  <c r="L1061" i="29"/>
  <c r="L1060" i="29"/>
  <c r="L1059" i="29"/>
  <c r="L1058" i="29"/>
  <c r="L1057" i="29"/>
  <c r="L1056" i="29"/>
  <c r="L1055" i="29"/>
  <c r="L853" i="29"/>
  <c r="L852" i="29"/>
  <c r="L851" i="29"/>
  <c r="L850" i="29"/>
  <c r="L849" i="29"/>
  <c r="L848" i="29"/>
  <c r="L847" i="29"/>
  <c r="L846" i="29"/>
  <c r="L845" i="29"/>
  <c r="L844" i="29"/>
  <c r="L485" i="29"/>
  <c r="L484" i="29"/>
  <c r="L483" i="29"/>
  <c r="L482" i="29"/>
  <c r="L481" i="29"/>
  <c r="L480" i="29"/>
  <c r="L479" i="29"/>
  <c r="L478" i="29"/>
  <c r="L477" i="29"/>
  <c r="L476" i="29"/>
  <c r="L475" i="29"/>
  <c r="L474" i="29"/>
  <c r="L473" i="29"/>
  <c r="L472" i="29"/>
  <c r="L471" i="29"/>
  <c r="L470" i="29"/>
  <c r="L469" i="29"/>
  <c r="L468" i="29"/>
  <c r="L467" i="29"/>
  <c r="L466" i="29"/>
  <c r="L465" i="29"/>
  <c r="L464" i="29"/>
  <c r="L463" i="29"/>
  <c r="L462" i="29"/>
  <c r="L461" i="29"/>
  <c r="L460" i="29"/>
  <c r="L459" i="29"/>
  <c r="L458" i="29"/>
  <c r="L457" i="29"/>
  <c r="L456" i="29"/>
  <c r="L455" i="29"/>
  <c r="L454" i="29"/>
  <c r="L453" i="29"/>
  <c r="L452" i="29"/>
  <c r="L451" i="29"/>
  <c r="L450" i="29"/>
  <c r="L449" i="29"/>
  <c r="L448" i="29"/>
  <c r="L447" i="29"/>
  <c r="L446" i="29"/>
  <c r="L445" i="29"/>
  <c r="L444" i="29"/>
  <c r="L443" i="29"/>
  <c r="L442" i="29"/>
  <c r="L441" i="29"/>
  <c r="L440" i="29"/>
  <c r="L439" i="29"/>
  <c r="L438" i="29"/>
  <c r="L437" i="29"/>
  <c r="L436" i="29"/>
  <c r="L435" i="29"/>
  <c r="L434" i="29"/>
  <c r="L433" i="29"/>
  <c r="L432" i="29"/>
  <c r="L431" i="29"/>
  <c r="L430" i="29"/>
  <c r="L429" i="29"/>
  <c r="L428" i="29"/>
  <c r="L427" i="29"/>
  <c r="L426" i="29"/>
  <c r="L425" i="29"/>
  <c r="L424" i="29"/>
  <c r="L423" i="29"/>
  <c r="L422" i="29"/>
  <c r="L421" i="29"/>
  <c r="L420" i="29"/>
  <c r="L419" i="29"/>
  <c r="L418" i="29"/>
  <c r="L417" i="29"/>
  <c r="L416" i="29"/>
  <c r="L415" i="29"/>
  <c r="L414" i="29"/>
  <c r="L413" i="29"/>
  <c r="L412" i="29"/>
  <c r="L411" i="29"/>
  <c r="L410" i="29"/>
  <c r="L409" i="29"/>
  <c r="L408" i="29"/>
  <c r="L407" i="29"/>
  <c r="L406" i="29"/>
  <c r="L405" i="29"/>
  <c r="L404" i="29"/>
  <c r="L403" i="29"/>
  <c r="L402" i="29"/>
  <c r="L401" i="29"/>
  <c r="L400" i="29"/>
  <c r="L399" i="29"/>
  <c r="L398" i="29"/>
  <c r="L384" i="29"/>
  <c r="L383" i="29"/>
  <c r="L382" i="29"/>
  <c r="L381" i="29"/>
  <c r="L380" i="29"/>
  <c r="L379" i="29"/>
  <c r="L378" i="29"/>
  <c r="L377" i="29"/>
  <c r="L376" i="29"/>
  <c r="L375" i="29"/>
  <c r="L374" i="29"/>
  <c r="L373" i="29"/>
  <c r="L372" i="29"/>
  <c r="L371" i="29"/>
  <c r="L370" i="29"/>
  <c r="L369" i="29"/>
  <c r="L368" i="29"/>
  <c r="L367" i="29"/>
  <c r="L366" i="29"/>
  <c r="L365" i="29"/>
  <c r="L364" i="29"/>
  <c r="L363" i="29"/>
  <c r="L362" i="29"/>
  <c r="L361" i="29"/>
  <c r="L360" i="29"/>
  <c r="L359" i="29"/>
  <c r="L358" i="29"/>
  <c r="L357" i="29"/>
  <c r="L356" i="29"/>
  <c r="L355" i="29"/>
  <c r="L354" i="29"/>
  <c r="L353" i="29"/>
  <c r="L352" i="29"/>
  <c r="L351" i="29"/>
  <c r="L350" i="29"/>
  <c r="L349" i="29"/>
  <c r="L348" i="29"/>
  <c r="L347" i="29"/>
  <c r="L346" i="29"/>
  <c r="L345" i="29"/>
  <c r="L344" i="29"/>
  <c r="L343" i="29"/>
  <c r="L342" i="29"/>
  <c r="L341" i="29"/>
  <c r="L340" i="29"/>
  <c r="L339" i="29"/>
  <c r="L338" i="29"/>
  <c r="L337" i="29"/>
  <c r="L336" i="29"/>
  <c r="L335" i="29"/>
  <c r="L334" i="29"/>
  <c r="L333" i="29"/>
  <c r="L332" i="29"/>
  <c r="L331" i="29"/>
  <c r="L330" i="29"/>
  <c r="L329" i="29"/>
  <c r="L328" i="29"/>
  <c r="L327" i="29"/>
  <c r="L326" i="29"/>
  <c r="L325" i="29"/>
  <c r="L324" i="29"/>
  <c r="L323" i="29"/>
  <c r="L322" i="29"/>
  <c r="L321" i="29"/>
  <c r="L320" i="29"/>
  <c r="L319" i="29"/>
  <c r="L318" i="29"/>
  <c r="L317" i="29"/>
  <c r="L316" i="29"/>
  <c r="L315" i="29"/>
  <c r="L314" i="29"/>
  <c r="L313" i="29"/>
  <c r="L312" i="29"/>
  <c r="L311" i="29"/>
  <c r="L310" i="29"/>
  <c r="L309" i="29"/>
  <c r="L308" i="29"/>
  <c r="L307" i="29"/>
  <c r="L306" i="29"/>
  <c r="L305" i="29"/>
  <c r="L304" i="29"/>
  <c r="L303" i="29"/>
  <c r="L302" i="29"/>
  <c r="L301" i="29"/>
  <c r="L300" i="29"/>
  <c r="L299" i="29"/>
  <c r="L298" i="29"/>
  <c r="L297" i="29"/>
  <c r="L296" i="29"/>
  <c r="L295" i="29"/>
  <c r="L294" i="29"/>
  <c r="L293" i="29"/>
  <c r="L292" i="29"/>
  <c r="L291" i="29"/>
  <c r="L290" i="29"/>
  <c r="L289" i="29"/>
  <c r="L288" i="29"/>
  <c r="L287" i="29"/>
  <c r="L286" i="29"/>
  <c r="L285" i="29"/>
  <c r="L284" i="29"/>
  <c r="L283" i="29"/>
  <c r="L282" i="29"/>
  <c r="L281" i="29"/>
  <c r="L280" i="29"/>
  <c r="L279" i="29"/>
  <c r="L278" i="29"/>
  <c r="L277" i="29"/>
  <c r="L276" i="29"/>
  <c r="L275" i="29"/>
  <c r="L274" i="29"/>
  <c r="L273" i="29"/>
  <c r="L272" i="29"/>
  <c r="L271" i="29"/>
  <c r="L270" i="29"/>
  <c r="L269" i="29"/>
  <c r="L268" i="29"/>
  <c r="L267" i="29"/>
  <c r="L266" i="29"/>
  <c r="L265" i="29"/>
  <c r="L264" i="29"/>
  <c r="L263" i="29"/>
  <c r="L262" i="29"/>
  <c r="L261" i="29"/>
  <c r="L260" i="29"/>
  <c r="L259" i="29"/>
  <c r="L258" i="29"/>
  <c r="L257" i="29"/>
  <c r="L256" i="29"/>
  <c r="L255" i="29"/>
  <c r="L254" i="29"/>
  <c r="L253" i="29"/>
  <c r="L252" i="29"/>
  <c r="L251" i="29"/>
  <c r="L250" i="29"/>
  <c r="L249" i="29"/>
  <c r="L248" i="29"/>
  <c r="L247" i="29"/>
  <c r="L246" i="29"/>
  <c r="L245" i="29"/>
  <c r="L244" i="29"/>
  <c r="L243" i="29"/>
  <c r="L242" i="29"/>
  <c r="L241" i="29"/>
  <c r="L240" i="29"/>
  <c r="L239" i="29"/>
  <c r="L238" i="29"/>
  <c r="L237" i="29"/>
  <c r="L236" i="29"/>
  <c r="L235" i="29"/>
  <c r="L234" i="29"/>
  <c r="L233" i="29"/>
  <c r="L232" i="29"/>
  <c r="L231" i="29"/>
  <c r="L230" i="29"/>
  <c r="L229" i="29"/>
  <c r="L228" i="29"/>
  <c r="L227" i="29"/>
  <c r="L226" i="29"/>
  <c r="L225" i="29"/>
  <c r="L224" i="29"/>
  <c r="L223" i="29"/>
  <c r="L222" i="29"/>
  <c r="L221" i="29"/>
  <c r="L220" i="29"/>
  <c r="L219" i="29"/>
  <c r="L218" i="29"/>
  <c r="L217" i="29"/>
  <c r="L216" i="29"/>
  <c r="L215" i="29"/>
  <c r="L214" i="29"/>
  <c r="L213" i="29"/>
  <c r="L212" i="29"/>
  <c r="L211" i="29"/>
  <c r="L210" i="29"/>
  <c r="L209" i="29"/>
  <c r="L208" i="29"/>
  <c r="L207" i="29"/>
  <c r="L206" i="29"/>
  <c r="L205" i="29"/>
  <c r="L204" i="29"/>
  <c r="L203" i="29"/>
  <c r="L202" i="29"/>
  <c r="L201" i="29"/>
  <c r="L200" i="29"/>
  <c r="L199" i="29"/>
  <c r="L198" i="29"/>
  <c r="L197" i="29"/>
  <c r="L196" i="29"/>
  <c r="L195" i="29"/>
  <c r="L194" i="29"/>
  <c r="L193" i="29"/>
  <c r="L192" i="29"/>
  <c r="L191" i="29"/>
  <c r="L190" i="29"/>
  <c r="L189" i="29"/>
  <c r="L188" i="29"/>
  <c r="L187" i="29"/>
  <c r="L186" i="29"/>
  <c r="L185" i="29"/>
  <c r="L184" i="29"/>
  <c r="L183" i="29"/>
  <c r="L182" i="29"/>
  <c r="O1054" i="29"/>
  <c r="N1054" i="29"/>
  <c r="O1053" i="29"/>
  <c r="N1053" i="29"/>
  <c r="O1052" i="29"/>
  <c r="N1052" i="29"/>
  <c r="O1051" i="29"/>
  <c r="N1051" i="29"/>
  <c r="O1050" i="29"/>
  <c r="N1050" i="29"/>
  <c r="O1049" i="29"/>
  <c r="N1049" i="29"/>
  <c r="O1048" i="29"/>
  <c r="N1048" i="29"/>
  <c r="O1047" i="29"/>
  <c r="N1047" i="29"/>
  <c r="O1046" i="29"/>
  <c r="N1046" i="29"/>
  <c r="O1045" i="29"/>
  <c r="N1045" i="29"/>
  <c r="O1044" i="29"/>
  <c r="N1044" i="29"/>
  <c r="O1043" i="29"/>
  <c r="N1043" i="29"/>
  <c r="O1042" i="29"/>
  <c r="N1042" i="29"/>
  <c r="O1041" i="29"/>
  <c r="N1041" i="29"/>
  <c r="O1040" i="29"/>
  <c r="N1040" i="29"/>
  <c r="O1039" i="29"/>
  <c r="N1039" i="29"/>
  <c r="O1038" i="29"/>
  <c r="N1038" i="29"/>
  <c r="O1037" i="29"/>
  <c r="N1037" i="29"/>
  <c r="O1036" i="29"/>
  <c r="N1036" i="29"/>
  <c r="O1035" i="29"/>
  <c r="N1035" i="29"/>
  <c r="O1034" i="29"/>
  <c r="N1034" i="29"/>
  <c r="O1033" i="29"/>
  <c r="N1033" i="29"/>
  <c r="O1032" i="29"/>
  <c r="N1032" i="29"/>
  <c r="O1031" i="29"/>
  <c r="N1031" i="29"/>
  <c r="O1030" i="29"/>
  <c r="N1030" i="29"/>
  <c r="O1029" i="29"/>
  <c r="N1029" i="29"/>
  <c r="O1028" i="29"/>
  <c r="N1028" i="29"/>
  <c r="O1027" i="29"/>
  <c r="N1027" i="29"/>
  <c r="O1026" i="29"/>
  <c r="N1026" i="29"/>
  <c r="O1025" i="29"/>
  <c r="N1025" i="29"/>
  <c r="O1024" i="29"/>
  <c r="N1024" i="29"/>
  <c r="O1023" i="29"/>
  <c r="N1023" i="29"/>
  <c r="O1022" i="29"/>
  <c r="N1022" i="29"/>
  <c r="O1021" i="29"/>
  <c r="N1021" i="29"/>
  <c r="O1020" i="29"/>
  <c r="N1020" i="29"/>
  <c r="O1019" i="29"/>
  <c r="N1019" i="29"/>
  <c r="O1018" i="29"/>
  <c r="N1018" i="29"/>
  <c r="O1017" i="29"/>
  <c r="N1017" i="29"/>
  <c r="O1016" i="29"/>
  <c r="N1016" i="29"/>
  <c r="O1015" i="29"/>
  <c r="N1015" i="29"/>
  <c r="O1014" i="29"/>
  <c r="N1014" i="29"/>
  <c r="O1013" i="29"/>
  <c r="N1013" i="29"/>
  <c r="O1012" i="29"/>
  <c r="N1012" i="29"/>
  <c r="O1011" i="29"/>
  <c r="N1011" i="29"/>
  <c r="O1010" i="29"/>
  <c r="N1010" i="29"/>
  <c r="O1009" i="29"/>
  <c r="N1009" i="29"/>
  <c r="O1008" i="29"/>
  <c r="N1008" i="29"/>
  <c r="O1007" i="29"/>
  <c r="N1007" i="29"/>
  <c r="O1006" i="29"/>
  <c r="N1006" i="29"/>
  <c r="O1005" i="29"/>
  <c r="N1005" i="29"/>
  <c r="O1004" i="29"/>
  <c r="N1004" i="29"/>
  <c r="O1003" i="29"/>
  <c r="N1003" i="29"/>
  <c r="O1002" i="29"/>
  <c r="N1002" i="29"/>
  <c r="O1001" i="29"/>
  <c r="N1001" i="29"/>
  <c r="O1000" i="29"/>
  <c r="N1000" i="29"/>
  <c r="O999" i="29"/>
  <c r="N999" i="29"/>
  <c r="O998" i="29"/>
  <c r="N998" i="29"/>
  <c r="O997" i="29"/>
  <c r="N997" i="29"/>
  <c r="O996" i="29"/>
  <c r="N996" i="29"/>
  <c r="O995" i="29"/>
  <c r="N995" i="29"/>
  <c r="L11" i="29"/>
  <c r="L12" i="29"/>
  <c r="L13" i="29"/>
  <c r="L14" i="29"/>
  <c r="L15" i="29"/>
  <c r="L16" i="29"/>
  <c r="L17" i="29"/>
  <c r="L18" i="29"/>
  <c r="L19" i="29"/>
  <c r="L20" i="29"/>
  <c r="L21" i="29"/>
  <c r="L22" i="29"/>
  <c r="L23" i="29"/>
  <c r="L24" i="29"/>
  <c r="L25" i="29"/>
  <c r="L26" i="29"/>
  <c r="L27" i="29"/>
  <c r="L28" i="29"/>
  <c r="L29" i="29"/>
  <c r="L30" i="29"/>
  <c r="L31" i="29"/>
  <c r="L32" i="29"/>
  <c r="L33" i="29"/>
  <c r="L34" i="29"/>
  <c r="L35" i="29"/>
  <c r="L36" i="29"/>
  <c r="L37" i="29"/>
  <c r="L38" i="29"/>
  <c r="L39" i="29"/>
  <c r="L40" i="29"/>
  <c r="L41" i="29"/>
  <c r="L42" i="29"/>
  <c r="L43" i="29"/>
  <c r="L44" i="29"/>
  <c r="L45" i="29"/>
  <c r="L46" i="29"/>
  <c r="L47" i="29"/>
  <c r="L48" i="29"/>
  <c r="L49" i="29"/>
  <c r="L50" i="29"/>
  <c r="L51" i="29"/>
  <c r="L52" i="29"/>
  <c r="L53" i="29"/>
  <c r="L54" i="29"/>
  <c r="L55" i="29"/>
  <c r="L56" i="29"/>
  <c r="L57" i="29"/>
  <c r="L58" i="29"/>
  <c r="L59" i="29"/>
  <c r="L60" i="29"/>
  <c r="L61" i="29"/>
  <c r="L62" i="29"/>
  <c r="L63" i="29"/>
  <c r="L64" i="29"/>
  <c r="L65" i="29"/>
  <c r="L66" i="29"/>
  <c r="L67" i="29"/>
  <c r="L68" i="29"/>
  <c r="L69" i="29"/>
  <c r="L70" i="29"/>
  <c r="L71" i="29"/>
  <c r="L72" i="29"/>
  <c r="L73" i="29"/>
  <c r="L74" i="29"/>
  <c r="L75" i="29"/>
  <c r="L76" i="29"/>
  <c r="L77" i="29"/>
  <c r="L78" i="29"/>
  <c r="L79" i="29"/>
  <c r="L80" i="29"/>
  <c r="L81" i="29"/>
  <c r="L82" i="29"/>
  <c r="L83" i="29"/>
  <c r="L84" i="29"/>
  <c r="L85" i="29"/>
  <c r="L86" i="29"/>
  <c r="L87" i="29"/>
  <c r="L88" i="29"/>
  <c r="L89" i="29"/>
  <c r="L90" i="29"/>
  <c r="L91" i="29"/>
  <c r="L92" i="29"/>
  <c r="L93" i="29"/>
  <c r="L94" i="29"/>
  <c r="L95" i="29"/>
  <c r="L96" i="29"/>
  <c r="L97" i="29"/>
  <c r="L98" i="29"/>
  <c r="L99" i="29"/>
  <c r="L100" i="29"/>
  <c r="L101" i="29"/>
  <c r="L102" i="29"/>
  <c r="L103" i="29"/>
  <c r="L104" i="29"/>
  <c r="L105" i="29"/>
  <c r="L106" i="29"/>
  <c r="L107" i="29"/>
  <c r="L108" i="29"/>
  <c r="L109" i="29"/>
  <c r="L110" i="29"/>
  <c r="L111" i="29"/>
  <c r="L112" i="29"/>
  <c r="L113" i="29"/>
  <c r="L114" i="29"/>
  <c r="L115" i="29"/>
  <c r="L116" i="29"/>
  <c r="L117" i="29"/>
  <c r="L118" i="29"/>
  <c r="L119" i="29"/>
  <c r="L120" i="29"/>
  <c r="L121" i="29"/>
  <c r="L122" i="29"/>
  <c r="L123" i="29"/>
  <c r="L124" i="29"/>
  <c r="L125" i="29"/>
  <c r="L126" i="29"/>
  <c r="L127" i="29"/>
  <c r="L128" i="29"/>
  <c r="L129" i="29"/>
  <c r="L130" i="29"/>
  <c r="L131" i="29"/>
  <c r="L132" i="29"/>
  <c r="L133" i="29"/>
  <c r="L134" i="29"/>
  <c r="L135" i="29"/>
  <c r="L136" i="29"/>
  <c r="L137" i="29"/>
  <c r="L138" i="29"/>
  <c r="L139" i="29"/>
  <c r="L140" i="29"/>
  <c r="L141" i="29"/>
  <c r="L142" i="29"/>
  <c r="L143" i="29"/>
  <c r="L144" i="29"/>
  <c r="L145" i="29"/>
  <c r="L146" i="29"/>
  <c r="L147" i="29"/>
  <c r="L148" i="29"/>
  <c r="L149" i="29"/>
  <c r="L150" i="29"/>
  <c r="L151" i="29"/>
  <c r="L152" i="29"/>
  <c r="L153" i="29"/>
  <c r="L154" i="29"/>
  <c r="L155" i="29"/>
  <c r="L156" i="29"/>
  <c r="L157" i="29"/>
  <c r="L158" i="29"/>
  <c r="L159" i="29"/>
  <c r="L160" i="29"/>
  <c r="L161" i="29"/>
  <c r="L162" i="29"/>
  <c r="L163" i="29"/>
  <c r="L164" i="29"/>
  <c r="L165" i="29"/>
  <c r="L166" i="29"/>
  <c r="L167" i="29"/>
  <c r="L168" i="29"/>
  <c r="L169" i="29"/>
  <c r="L170" i="29"/>
  <c r="L171" i="29"/>
  <c r="L172" i="29"/>
  <c r="L173" i="29"/>
  <c r="L174" i="29"/>
  <c r="L175" i="29"/>
  <c r="L176" i="29"/>
  <c r="L177" i="29"/>
  <c r="L178" i="29"/>
  <c r="L179" i="29"/>
  <c r="L180" i="29"/>
  <c r="L181" i="29"/>
  <c r="L385" i="29"/>
  <c r="L386" i="29"/>
  <c r="L387" i="29"/>
  <c r="L388" i="29"/>
  <c r="L389" i="29"/>
  <c r="L390" i="29"/>
  <c r="L391" i="29"/>
  <c r="L392" i="29"/>
  <c r="L393" i="29"/>
  <c r="L394" i="29"/>
  <c r="L395" i="29"/>
  <c r="L396" i="29"/>
  <c r="L397" i="29"/>
  <c r="L486" i="29"/>
  <c r="L487" i="29"/>
  <c r="L488" i="29"/>
  <c r="L489" i="29"/>
  <c r="L490" i="29"/>
  <c r="L491" i="29"/>
  <c r="L492" i="29"/>
  <c r="L493" i="29"/>
  <c r="L494" i="29"/>
  <c r="L495" i="29"/>
  <c r="L496" i="29"/>
  <c r="L497" i="29"/>
  <c r="L498" i="29"/>
  <c r="L499" i="29"/>
  <c r="L500" i="29"/>
  <c r="L501" i="29"/>
  <c r="L502" i="29"/>
  <c r="L503" i="29"/>
  <c r="L504" i="29"/>
  <c r="L505" i="29"/>
  <c r="L506" i="29"/>
  <c r="L507" i="29"/>
  <c r="L508" i="29"/>
  <c r="L509" i="29"/>
  <c r="L510" i="29"/>
  <c r="L511" i="29"/>
  <c r="L512" i="29"/>
  <c r="L513" i="29"/>
  <c r="L514" i="29"/>
  <c r="L515" i="29"/>
  <c r="L516" i="29"/>
  <c r="L517" i="29"/>
  <c r="L518" i="29"/>
  <c r="L519" i="29"/>
  <c r="L520" i="29"/>
  <c r="L521" i="29"/>
  <c r="L522" i="29"/>
  <c r="L523" i="29"/>
  <c r="L524" i="29"/>
  <c r="L525" i="29"/>
  <c r="L526" i="29"/>
  <c r="L527" i="29"/>
  <c r="L528" i="29"/>
  <c r="L529" i="29"/>
  <c r="L530" i="29"/>
  <c r="L531" i="29"/>
  <c r="L532" i="29"/>
  <c r="L533" i="29"/>
  <c r="L534" i="29"/>
  <c r="L535" i="29"/>
  <c r="L536" i="29"/>
  <c r="L537" i="29"/>
  <c r="L538" i="29"/>
  <c r="L539" i="29"/>
  <c r="L540" i="29"/>
  <c r="L541" i="29"/>
  <c r="L542" i="29"/>
  <c r="L543" i="29"/>
  <c r="L544" i="29"/>
  <c r="L545" i="29"/>
  <c r="L546" i="29"/>
  <c r="L547" i="29"/>
  <c r="L548" i="29"/>
  <c r="L549" i="29"/>
  <c r="L550" i="29"/>
  <c r="L551" i="29"/>
  <c r="L552" i="29"/>
  <c r="L553" i="29"/>
  <c r="L554" i="29"/>
  <c r="L555" i="29"/>
  <c r="L556" i="29"/>
  <c r="L557" i="29"/>
  <c r="L558" i="29"/>
  <c r="L559" i="29"/>
  <c r="L560" i="29"/>
  <c r="L561" i="29"/>
  <c r="L562" i="29"/>
  <c r="L563" i="29"/>
  <c r="L564" i="29"/>
  <c r="L565" i="29"/>
  <c r="L566" i="29"/>
  <c r="L567" i="29"/>
  <c r="L568" i="29"/>
  <c r="L569" i="29"/>
  <c r="L570" i="29"/>
  <c r="L571" i="29"/>
  <c r="L572" i="29"/>
  <c r="L573" i="29"/>
  <c r="L574" i="29"/>
  <c r="L575" i="29"/>
  <c r="L576" i="29"/>
  <c r="L577" i="29"/>
  <c r="L578" i="29"/>
  <c r="L579" i="29"/>
  <c r="L580" i="29"/>
  <c r="L581" i="29"/>
  <c r="L582" i="29"/>
  <c r="L583" i="29"/>
  <c r="L584" i="29"/>
  <c r="L585" i="29"/>
  <c r="L586" i="29"/>
  <c r="L587" i="29"/>
  <c r="L588" i="29"/>
  <c r="L589" i="29"/>
  <c r="L590" i="29"/>
  <c r="L591" i="29"/>
  <c r="L592" i="29"/>
  <c r="L593" i="29"/>
  <c r="L594" i="29"/>
  <c r="L595" i="29"/>
  <c r="L596" i="29"/>
  <c r="L597" i="29"/>
  <c r="L598" i="29"/>
  <c r="L599" i="29"/>
  <c r="L600" i="29"/>
  <c r="L601" i="29"/>
  <c r="L602" i="29"/>
  <c r="L603" i="29"/>
  <c r="L604" i="29"/>
  <c r="L605" i="29"/>
  <c r="L606" i="29"/>
  <c r="L607" i="29"/>
  <c r="L608" i="29"/>
  <c r="L609" i="29"/>
  <c r="L610" i="29"/>
  <c r="L611" i="29"/>
  <c r="L612" i="29"/>
  <c r="L613" i="29"/>
  <c r="L614" i="29"/>
  <c r="L615" i="29"/>
  <c r="L616" i="29"/>
  <c r="L617" i="29"/>
  <c r="L618" i="29"/>
  <c r="L619" i="29"/>
  <c r="L620" i="29"/>
  <c r="L621" i="29"/>
  <c r="L622" i="29"/>
  <c r="L623" i="29"/>
  <c r="L624" i="29"/>
  <c r="L625" i="29"/>
  <c r="L626" i="29"/>
  <c r="L627" i="29"/>
  <c r="L628" i="29"/>
  <c r="L629" i="29"/>
  <c r="L630" i="29"/>
  <c r="L631" i="29"/>
  <c r="L632" i="29"/>
  <c r="L633" i="29"/>
  <c r="L634" i="29"/>
  <c r="L635" i="29"/>
  <c r="L636" i="29"/>
  <c r="L637" i="29"/>
  <c r="L638" i="29"/>
  <c r="L639" i="29"/>
  <c r="L640" i="29"/>
  <c r="L641" i="29"/>
  <c r="L642" i="29"/>
  <c r="L643" i="29"/>
  <c r="L644" i="29"/>
  <c r="L645" i="29"/>
  <c r="L646" i="29"/>
  <c r="L647" i="29"/>
  <c r="L648" i="29"/>
  <c r="L649" i="29"/>
  <c r="L650" i="29"/>
  <c r="L651" i="29"/>
  <c r="L652" i="29"/>
  <c r="L653" i="29"/>
  <c r="L654" i="29"/>
  <c r="L655" i="29"/>
  <c r="L656" i="29"/>
  <c r="L657" i="29"/>
  <c r="L658" i="29"/>
  <c r="L659" i="29"/>
  <c r="L660" i="29"/>
  <c r="L661" i="29"/>
  <c r="L662" i="29"/>
  <c r="L663" i="29"/>
  <c r="L664" i="29"/>
  <c r="L665" i="29"/>
  <c r="L666" i="29"/>
  <c r="L667" i="29"/>
  <c r="L668" i="29"/>
  <c r="L669" i="29"/>
  <c r="L670" i="29"/>
  <c r="L671" i="29"/>
  <c r="L672" i="29"/>
  <c r="L673" i="29"/>
  <c r="L674" i="29"/>
  <c r="L675" i="29"/>
  <c r="L676" i="29"/>
  <c r="L677" i="29"/>
  <c r="L678" i="29"/>
  <c r="L679" i="29"/>
  <c r="L680" i="29"/>
  <c r="L681" i="29"/>
  <c r="L682" i="29"/>
  <c r="L683" i="29"/>
  <c r="L684" i="29"/>
  <c r="L685" i="29"/>
  <c r="L686" i="29"/>
  <c r="L687" i="29"/>
  <c r="L688" i="29"/>
  <c r="L689" i="29"/>
  <c r="L690" i="29"/>
  <c r="L691" i="29"/>
  <c r="L692" i="29"/>
  <c r="L693" i="29"/>
  <c r="L694" i="29"/>
  <c r="L695" i="29"/>
  <c r="L696" i="29"/>
  <c r="L697" i="29"/>
  <c r="L698" i="29"/>
  <c r="L699" i="29"/>
  <c r="L700" i="29"/>
  <c r="L701" i="29"/>
  <c r="L702" i="29"/>
  <c r="L703" i="29"/>
  <c r="L704" i="29"/>
  <c r="L705" i="29"/>
  <c r="L706" i="29"/>
  <c r="L707" i="29"/>
  <c r="L708" i="29"/>
  <c r="L709" i="29"/>
  <c r="L710" i="29"/>
  <c r="L711" i="29"/>
  <c r="L712" i="29"/>
  <c r="L713" i="29"/>
  <c r="L714" i="29"/>
  <c r="L715" i="29"/>
  <c r="L716" i="29"/>
  <c r="L717" i="29"/>
  <c r="L718" i="29"/>
  <c r="L719" i="29"/>
  <c r="L720" i="29"/>
  <c r="L721" i="29"/>
  <c r="L722" i="29"/>
  <c r="L723" i="29"/>
  <c r="L724" i="29"/>
  <c r="L725" i="29"/>
  <c r="L726" i="29"/>
  <c r="L727" i="29"/>
  <c r="L728" i="29"/>
  <c r="L729" i="29"/>
  <c r="L730" i="29"/>
  <c r="L731" i="29"/>
  <c r="L732" i="29"/>
  <c r="L733" i="29"/>
  <c r="L734" i="29"/>
  <c r="L735" i="29"/>
  <c r="L736" i="29"/>
  <c r="L737" i="29"/>
  <c r="L738" i="29"/>
  <c r="L739" i="29"/>
  <c r="L740" i="29"/>
  <c r="L741" i="29"/>
  <c r="L742" i="29"/>
  <c r="L743" i="29"/>
  <c r="L744" i="29"/>
  <c r="L745" i="29"/>
  <c r="L746" i="29"/>
  <c r="L747" i="29"/>
  <c r="L748" i="29"/>
  <c r="L749" i="29"/>
  <c r="L750" i="29"/>
  <c r="L751" i="29"/>
  <c r="L752" i="29"/>
  <c r="L753" i="29"/>
  <c r="L754" i="29"/>
  <c r="L755" i="29"/>
  <c r="L756" i="29"/>
  <c r="L757" i="29"/>
  <c r="L758" i="29"/>
  <c r="L759" i="29"/>
  <c r="L760" i="29"/>
  <c r="L761" i="29"/>
  <c r="L762" i="29"/>
  <c r="L763" i="29"/>
  <c r="L764" i="29"/>
  <c r="L765" i="29"/>
  <c r="L766" i="29"/>
  <c r="L767" i="29"/>
  <c r="L768" i="29"/>
  <c r="L769" i="29"/>
  <c r="L770" i="29"/>
  <c r="L771" i="29"/>
  <c r="L772" i="29"/>
  <c r="L773" i="29"/>
  <c r="L774" i="29"/>
  <c r="L775" i="29"/>
  <c r="L776" i="29"/>
  <c r="L777" i="29"/>
  <c r="L778" i="29"/>
  <c r="L779" i="29"/>
  <c r="L780" i="29"/>
  <c r="L781" i="29"/>
  <c r="L782" i="29"/>
  <c r="L783" i="29"/>
  <c r="L784" i="29"/>
  <c r="L785" i="29"/>
  <c r="L786" i="29"/>
  <c r="L787" i="29"/>
  <c r="L788" i="29"/>
  <c r="L789" i="29"/>
  <c r="L790" i="29"/>
  <c r="L791" i="29"/>
  <c r="L792" i="29"/>
  <c r="L793" i="29"/>
  <c r="L794" i="29"/>
  <c r="L795" i="29"/>
  <c r="L796" i="29"/>
  <c r="L797" i="29"/>
  <c r="L798" i="29"/>
  <c r="L799" i="29"/>
  <c r="L800" i="29"/>
  <c r="L801" i="29"/>
  <c r="L802" i="29"/>
  <c r="L803" i="29"/>
  <c r="L804" i="29"/>
  <c r="L805" i="29"/>
  <c r="L806" i="29"/>
  <c r="L807" i="29"/>
  <c r="L808" i="29"/>
  <c r="L809" i="29"/>
  <c r="L810" i="29"/>
  <c r="L811" i="29"/>
  <c r="L812" i="29"/>
  <c r="L813" i="29"/>
  <c r="L814" i="29"/>
  <c r="L815" i="29"/>
  <c r="L816" i="29"/>
  <c r="L817" i="29"/>
  <c r="L818" i="29"/>
  <c r="L819" i="29"/>
  <c r="L820" i="29"/>
  <c r="L821" i="29"/>
  <c r="L822" i="29"/>
  <c r="L823" i="29"/>
  <c r="L824" i="29"/>
  <c r="L825" i="29"/>
  <c r="L826" i="29"/>
  <c r="L827" i="29"/>
  <c r="L828" i="29"/>
  <c r="L829" i="29"/>
  <c r="L830" i="29"/>
  <c r="L831" i="29"/>
  <c r="L832" i="29"/>
  <c r="L833" i="29"/>
  <c r="L834" i="29"/>
  <c r="L835" i="29"/>
  <c r="L836" i="29"/>
  <c r="L837" i="29"/>
  <c r="L838" i="29"/>
  <c r="L839" i="29"/>
  <c r="L840" i="29"/>
  <c r="L841" i="29"/>
  <c r="L842" i="29"/>
  <c r="L843" i="29"/>
  <c r="L854" i="29"/>
  <c r="L855" i="29"/>
  <c r="L856" i="29"/>
  <c r="L857" i="29"/>
  <c r="L858" i="29"/>
  <c r="L859" i="29"/>
  <c r="L860" i="29"/>
  <c r="L861" i="29"/>
  <c r="L862" i="29"/>
  <c r="L863" i="29"/>
  <c r="L864" i="29"/>
  <c r="L865" i="29"/>
  <c r="L866" i="29"/>
  <c r="L867" i="29"/>
  <c r="L868" i="29"/>
  <c r="L869" i="29"/>
  <c r="L870" i="29"/>
  <c r="L871" i="29"/>
  <c r="L872" i="29"/>
  <c r="L873" i="29"/>
  <c r="L874" i="29"/>
  <c r="L875" i="29"/>
  <c r="L876" i="29"/>
  <c r="L877" i="29"/>
  <c r="L878" i="29"/>
  <c r="L879" i="29"/>
  <c r="L880" i="29"/>
  <c r="L881" i="29"/>
  <c r="L882" i="29"/>
  <c r="L883" i="29"/>
  <c r="L884" i="29"/>
  <c r="L885" i="29"/>
  <c r="L886" i="29"/>
  <c r="L887" i="29"/>
  <c r="L888" i="29"/>
  <c r="L889" i="29"/>
  <c r="L890" i="29"/>
  <c r="L891" i="29"/>
  <c r="L892" i="29"/>
  <c r="L893" i="29"/>
  <c r="L894" i="29"/>
  <c r="L895" i="29"/>
  <c r="L896" i="29"/>
  <c r="L897" i="29"/>
  <c r="L898" i="29"/>
  <c r="L899" i="29"/>
  <c r="L900" i="29"/>
  <c r="L901" i="29"/>
  <c r="L902" i="29"/>
  <c r="L903" i="29"/>
  <c r="L904" i="29"/>
  <c r="L905" i="29"/>
  <c r="L906" i="29"/>
  <c r="L907" i="29"/>
  <c r="L908" i="29"/>
  <c r="L909" i="29"/>
  <c r="L910" i="29"/>
  <c r="L911" i="29"/>
  <c r="L912" i="29"/>
  <c r="L913" i="29"/>
  <c r="L914" i="29"/>
  <c r="L915" i="29"/>
  <c r="L916" i="29"/>
  <c r="L917" i="29"/>
  <c r="L918" i="29"/>
  <c r="L919" i="29"/>
  <c r="L920" i="29"/>
  <c r="L921" i="29"/>
  <c r="L922" i="29"/>
  <c r="L923" i="29"/>
  <c r="L924" i="29"/>
  <c r="L925" i="29"/>
  <c r="L926" i="29"/>
  <c r="L927" i="29"/>
  <c r="L928" i="29"/>
  <c r="L929" i="29"/>
  <c r="L930" i="29"/>
  <c r="L931" i="29"/>
  <c r="L932" i="29"/>
  <c r="L933" i="29"/>
  <c r="L934" i="29"/>
  <c r="L935" i="29"/>
  <c r="L936" i="29"/>
  <c r="L937" i="29"/>
  <c r="L938" i="29"/>
  <c r="L939" i="29"/>
  <c r="L940" i="29"/>
  <c r="L941" i="29"/>
  <c r="L942" i="29"/>
  <c r="L943" i="29"/>
  <c r="L944" i="29"/>
  <c r="L945" i="29"/>
  <c r="L946" i="29"/>
  <c r="L947" i="29"/>
  <c r="L948" i="29"/>
  <c r="L949" i="29"/>
  <c r="L950" i="29"/>
  <c r="L951" i="29"/>
  <c r="L952" i="29"/>
  <c r="L953" i="29"/>
  <c r="L954" i="29"/>
  <c r="L955" i="29"/>
  <c r="L956" i="29"/>
  <c r="L957" i="29"/>
  <c r="L958" i="29"/>
  <c r="L959" i="29"/>
  <c r="L960" i="29"/>
  <c r="L961" i="29"/>
  <c r="L962" i="29"/>
  <c r="L963" i="29"/>
  <c r="L964" i="29"/>
  <c r="L965" i="29"/>
  <c r="L966" i="29"/>
  <c r="L967" i="29"/>
  <c r="L968" i="29"/>
  <c r="L969" i="29"/>
  <c r="L970" i="29"/>
  <c r="L971" i="29"/>
  <c r="L972" i="29"/>
  <c r="L973" i="29"/>
  <c r="L974" i="29"/>
  <c r="L975" i="29"/>
  <c r="L976" i="29"/>
  <c r="L977" i="29"/>
  <c r="L978" i="29"/>
  <c r="L979" i="29"/>
  <c r="L980" i="29"/>
  <c r="L981" i="29"/>
  <c r="L982" i="29"/>
  <c r="L983" i="29"/>
  <c r="L984" i="29"/>
  <c r="L985" i="29"/>
  <c r="L986" i="29"/>
  <c r="L987" i="29"/>
  <c r="L988" i="29"/>
  <c r="L989" i="29"/>
  <c r="L990" i="29"/>
  <c r="L991" i="29"/>
  <c r="L992" i="29"/>
  <c r="L993" i="29"/>
  <c r="L994" i="29"/>
  <c r="L995" i="29"/>
  <c r="L996" i="29"/>
  <c r="L997" i="29"/>
  <c r="L998" i="29"/>
  <c r="L999" i="29"/>
  <c r="L1000" i="29"/>
  <c r="L1001" i="29"/>
  <c r="L1002" i="29"/>
  <c r="L1003" i="29"/>
  <c r="L1004" i="29"/>
  <c r="L1005" i="29"/>
  <c r="L1006" i="29"/>
  <c r="L1007" i="29"/>
  <c r="L1008" i="29"/>
  <c r="L1009" i="29"/>
  <c r="L1010" i="29"/>
  <c r="L1011" i="29"/>
  <c r="L1012" i="29"/>
  <c r="L1013" i="29"/>
  <c r="L1014" i="29"/>
  <c r="L1015" i="29"/>
  <c r="L1016" i="29"/>
  <c r="L1017" i="29"/>
  <c r="L1018" i="29"/>
  <c r="L1019" i="29"/>
  <c r="L1020" i="29"/>
  <c r="L1021" i="29"/>
  <c r="L1022" i="29"/>
  <c r="L1023" i="29"/>
  <c r="L1024" i="29"/>
  <c r="L1025" i="29"/>
  <c r="L1026" i="29"/>
  <c r="L1027" i="29"/>
  <c r="L1028" i="29"/>
  <c r="L1029" i="29"/>
  <c r="L1030" i="29"/>
  <c r="L1031" i="29"/>
  <c r="L1032" i="29"/>
  <c r="L1033" i="29"/>
  <c r="L1034" i="29"/>
  <c r="L1035" i="29"/>
  <c r="L1036" i="29"/>
  <c r="L1037" i="29"/>
  <c r="L1038" i="29"/>
  <c r="L1039" i="29"/>
  <c r="L1040" i="29"/>
  <c r="L1041" i="29"/>
  <c r="L1042" i="29"/>
  <c r="L1043" i="29"/>
  <c r="L1044" i="29"/>
  <c r="L1045" i="29"/>
  <c r="L1046" i="29"/>
  <c r="L1047" i="29"/>
  <c r="L1048" i="29"/>
  <c r="L1049" i="29"/>
  <c r="L1050" i="29"/>
  <c r="L1051" i="29"/>
  <c r="L1052" i="29"/>
  <c r="L1053" i="29"/>
  <c r="L1054" i="29"/>
  <c r="O3" i="30"/>
  <c r="M4" i="30"/>
  <c r="N4" i="30"/>
  <c r="O4" i="30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7" i="2"/>
  <c r="P38" i="2"/>
  <c r="P39" i="2"/>
  <c r="P40" i="2"/>
  <c r="P41" i="2"/>
  <c r="P42" i="2"/>
  <c r="P44" i="2"/>
  <c r="P46" i="2"/>
  <c r="P48" i="2"/>
  <c r="P49" i="2"/>
  <c r="P51" i="2"/>
  <c r="P52" i="2"/>
  <c r="P53" i="2"/>
  <c r="P54" i="2"/>
  <c r="P55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2" i="2"/>
  <c r="P83" i="2"/>
  <c r="P84" i="2"/>
  <c r="P85" i="2"/>
  <c r="P86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9" i="2"/>
  <c r="P110" i="2"/>
  <c r="P111" i="2"/>
  <c r="P112" i="2"/>
  <c r="P113" i="2"/>
  <c r="P115" i="2"/>
  <c r="P116" i="2"/>
  <c r="P117" i="2"/>
  <c r="P118" i="2"/>
  <c r="P119" i="2"/>
  <c r="P120" i="2"/>
  <c r="P121" i="2"/>
  <c r="P122" i="2"/>
  <c r="P123" i="2"/>
  <c r="P124" i="2"/>
  <c r="P125" i="2"/>
  <c r="P127" i="2"/>
  <c r="P128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5" i="2"/>
  <c r="P176" i="2"/>
  <c r="P178" i="2"/>
  <c r="P179" i="2"/>
  <c r="P180" i="2"/>
  <c r="P181" i="2"/>
  <c r="P182" i="2"/>
  <c r="P183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30" i="2"/>
  <c r="P231" i="2"/>
  <c r="P232" i="2"/>
  <c r="P233" i="2"/>
  <c r="P234" i="2"/>
  <c r="P235" i="2"/>
  <c r="P236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6" i="2"/>
  <c r="P287" i="2"/>
  <c r="P288" i="2"/>
  <c r="P289" i="2"/>
  <c r="P290" i="2"/>
  <c r="P291" i="2"/>
  <c r="P292" i="2"/>
  <c r="P293" i="2"/>
  <c r="P295" i="2"/>
  <c r="P296" i="2"/>
  <c r="P297" i="2"/>
  <c r="P298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80" i="2"/>
  <c r="P381" i="2"/>
  <c r="P385" i="2"/>
  <c r="P386" i="2"/>
  <c r="P387" i="2"/>
  <c r="P388" i="2"/>
  <c r="P389" i="2"/>
  <c r="P390" i="2"/>
  <c r="P391" i="2"/>
  <c r="P393" i="2"/>
  <c r="P394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1" i="2"/>
  <c r="P412" i="2"/>
  <c r="P413" i="2"/>
  <c r="P414" i="2"/>
  <c r="P415" i="2"/>
  <c r="P416" i="2"/>
  <c r="P417" i="2"/>
  <c r="P418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6" i="2"/>
  <c r="P467" i="2"/>
  <c r="P468" i="2"/>
  <c r="P469" i="2"/>
  <c r="P470" i="2"/>
  <c r="P472" i="2"/>
  <c r="P473" i="2"/>
  <c r="P474" i="2"/>
  <c r="P475" i="2"/>
  <c r="P476" i="2"/>
  <c r="P477" i="2"/>
  <c r="P478" i="2"/>
  <c r="P479" i="2"/>
  <c r="P481" i="2"/>
  <c r="P482" i="2"/>
  <c r="P483" i="2"/>
  <c r="P484" i="2"/>
  <c r="P485" i="2"/>
  <c r="P486" i="2"/>
  <c r="P487" i="2"/>
  <c r="P488" i="2"/>
  <c r="P489" i="2"/>
  <c r="P491" i="2"/>
  <c r="P492" i="2"/>
  <c r="P494" i="2"/>
  <c r="P495" i="2"/>
  <c r="P496" i="2"/>
  <c r="P497" i="2"/>
  <c r="P498" i="2"/>
  <c r="P499" i="2"/>
  <c r="P500" i="2"/>
  <c r="P502" i="2"/>
  <c r="P503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20" i="2"/>
  <c r="P521" i="2"/>
  <c r="P523" i="2"/>
  <c r="P524" i="2"/>
  <c r="P525" i="2"/>
  <c r="P526" i="2"/>
  <c r="P527" i="2"/>
  <c r="P528" i="2"/>
  <c r="P529" i="2"/>
  <c r="P530" i="2"/>
  <c r="P531" i="2"/>
  <c r="P532" i="2"/>
  <c r="P533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1" i="2"/>
  <c r="P572" i="2"/>
  <c r="P573" i="2"/>
  <c r="P574" i="2"/>
  <c r="P576" i="2"/>
  <c r="P578" i="2"/>
  <c r="P579" i="2"/>
  <c r="P580" i="2"/>
  <c r="P581" i="2"/>
  <c r="P582" i="2"/>
  <c r="P583" i="2"/>
  <c r="P584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4" i="2"/>
  <c r="P705" i="2"/>
  <c r="P706" i="2"/>
  <c r="P707" i="2"/>
  <c r="P708" i="2"/>
  <c r="P709" i="2"/>
  <c r="P711" i="2"/>
  <c r="P712" i="2"/>
  <c r="P713" i="2"/>
  <c r="P714" i="2"/>
  <c r="P715" i="2"/>
  <c r="P717" i="2"/>
  <c r="P718" i="2"/>
  <c r="P719" i="2"/>
  <c r="P720" i="2"/>
  <c r="P721" i="2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7" i="2"/>
  <c r="P738" i="2"/>
  <c r="P739" i="2"/>
  <c r="P740" i="2"/>
  <c r="P741" i="2"/>
  <c r="P742" i="2"/>
  <c r="P743" i="2"/>
  <c r="P744" i="2"/>
  <c r="P745" i="2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P762" i="2"/>
  <c r="P763" i="2"/>
  <c r="P764" i="2"/>
  <c r="P765" i="2"/>
  <c r="P766" i="2"/>
  <c r="P767" i="2"/>
  <c r="P768" i="2"/>
  <c r="P769" i="2"/>
  <c r="P770" i="2"/>
  <c r="P771" i="2"/>
  <c r="P772" i="2"/>
  <c r="P774" i="2"/>
  <c r="P775" i="2"/>
  <c r="P776" i="2"/>
  <c r="P777" i="2"/>
  <c r="P778" i="2"/>
  <c r="P779" i="2"/>
  <c r="P780" i="2"/>
  <c r="P783" i="2"/>
  <c r="P784" i="2"/>
  <c r="P785" i="2"/>
  <c r="P786" i="2"/>
  <c r="P787" i="2"/>
  <c r="P788" i="2"/>
  <c r="P789" i="2"/>
  <c r="P790" i="2"/>
  <c r="P791" i="2"/>
  <c r="P792" i="2"/>
  <c r="P793" i="2"/>
  <c r="P794" i="2"/>
  <c r="P796" i="2"/>
  <c r="P797" i="2"/>
  <c r="P798" i="2"/>
  <c r="P800" i="2"/>
  <c r="P801" i="2"/>
  <c r="P802" i="2"/>
  <c r="P803" i="2"/>
  <c r="P804" i="2"/>
  <c r="P805" i="2"/>
  <c r="P806" i="2"/>
  <c r="P807" i="2"/>
  <c r="P808" i="2"/>
  <c r="P809" i="2"/>
  <c r="P810" i="2"/>
  <c r="P811" i="2"/>
  <c r="P812" i="2"/>
  <c r="P813" i="2"/>
  <c r="P814" i="2"/>
  <c r="P815" i="2"/>
  <c r="P816" i="2"/>
  <c r="P817" i="2"/>
  <c r="P818" i="2"/>
  <c r="P819" i="2"/>
  <c r="P820" i="2"/>
  <c r="P822" i="2"/>
  <c r="P824" i="2"/>
  <c r="P825" i="2"/>
  <c r="P826" i="2"/>
  <c r="P827" i="2"/>
  <c r="P828" i="2"/>
  <c r="P829" i="2"/>
  <c r="P830" i="2"/>
  <c r="P831" i="2"/>
  <c r="P832" i="2"/>
  <c r="P833" i="2"/>
  <c r="P834" i="2"/>
  <c r="P835" i="2"/>
  <c r="P836" i="2"/>
  <c r="P837" i="2"/>
  <c r="P838" i="2"/>
  <c r="P839" i="2"/>
  <c r="P840" i="2"/>
  <c r="P841" i="2"/>
  <c r="P842" i="2"/>
  <c r="P843" i="2"/>
  <c r="P844" i="2"/>
  <c r="P845" i="2"/>
  <c r="P846" i="2"/>
  <c r="P847" i="2"/>
  <c r="P848" i="2"/>
  <c r="P849" i="2"/>
  <c r="P850" i="2"/>
  <c r="P851" i="2"/>
  <c r="P852" i="2"/>
  <c r="P853" i="2"/>
  <c r="P854" i="2"/>
  <c r="P855" i="2"/>
  <c r="P856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8" i="2"/>
  <c r="P899" i="2"/>
  <c r="P900" i="2"/>
  <c r="P901" i="2"/>
  <c r="P902" i="2"/>
  <c r="P903" i="2"/>
  <c r="P904" i="2"/>
  <c r="P905" i="2"/>
  <c r="P907" i="2"/>
  <c r="P908" i="2"/>
  <c r="P909" i="2"/>
  <c r="P910" i="2"/>
  <c r="P911" i="2"/>
  <c r="P912" i="2"/>
  <c r="P913" i="2"/>
  <c r="P914" i="2"/>
  <c r="P915" i="2"/>
  <c r="P916" i="2"/>
  <c r="P917" i="2"/>
  <c r="P918" i="2"/>
  <c r="P919" i="2"/>
  <c r="P920" i="2"/>
  <c r="P921" i="2"/>
  <c r="P922" i="2"/>
  <c r="P923" i="2"/>
  <c r="P924" i="2"/>
  <c r="P925" i="2"/>
  <c r="P926" i="2"/>
  <c r="P927" i="2"/>
  <c r="P928" i="2"/>
  <c r="P929" i="2"/>
  <c r="P930" i="2"/>
  <c r="P931" i="2"/>
  <c r="P932" i="2"/>
  <c r="P933" i="2"/>
  <c r="P934" i="2"/>
  <c r="P935" i="2"/>
  <c r="P937" i="2"/>
  <c r="P938" i="2"/>
  <c r="P939" i="2"/>
  <c r="P940" i="2"/>
  <c r="P941" i="2"/>
  <c r="P942" i="2"/>
  <c r="P944" i="2"/>
  <c r="P945" i="2"/>
  <c r="P946" i="2"/>
  <c r="P947" i="2"/>
  <c r="P949" i="2"/>
  <c r="P950" i="2"/>
  <c r="P951" i="2"/>
  <c r="P952" i="2"/>
  <c r="P953" i="2"/>
  <c r="P954" i="2"/>
  <c r="P955" i="2"/>
  <c r="P956" i="2"/>
  <c r="P957" i="2"/>
  <c r="P958" i="2"/>
  <c r="P959" i="2"/>
  <c r="P960" i="2"/>
  <c r="P961" i="2"/>
  <c r="P962" i="2"/>
  <c r="P964" i="2"/>
  <c r="P965" i="2"/>
  <c r="P966" i="2"/>
  <c r="P967" i="2"/>
  <c r="P968" i="2"/>
  <c r="P969" i="2"/>
  <c r="P970" i="2"/>
  <c r="P971" i="2"/>
  <c r="P972" i="2"/>
  <c r="P973" i="2"/>
  <c r="P974" i="2"/>
  <c r="P975" i="2"/>
  <c r="P976" i="2"/>
  <c r="P977" i="2"/>
  <c r="P978" i="2"/>
  <c r="P979" i="2"/>
  <c r="P980" i="2"/>
  <c r="P981" i="2"/>
  <c r="P982" i="2"/>
  <c r="P983" i="2"/>
  <c r="P984" i="2"/>
  <c r="P985" i="2"/>
  <c r="P986" i="2"/>
  <c r="P987" i="2"/>
  <c r="P988" i="2"/>
  <c r="P990" i="2"/>
  <c r="P991" i="2"/>
  <c r="P992" i="2"/>
  <c r="P993" i="2"/>
  <c r="P994" i="2"/>
  <c r="P995" i="2"/>
  <c r="P996" i="2"/>
  <c r="P997" i="2"/>
  <c r="P998" i="2"/>
  <c r="P999" i="2"/>
  <c r="P1000" i="2"/>
  <c r="P1001" i="2"/>
  <c r="P1002" i="2"/>
  <c r="P1003" i="2"/>
  <c r="P1004" i="2"/>
  <c r="P1005" i="2"/>
  <c r="P1006" i="2"/>
  <c r="P1007" i="2"/>
  <c r="P1008" i="2"/>
  <c r="P1009" i="2"/>
  <c r="P1010" i="2"/>
  <c r="P1011" i="2"/>
  <c r="P1012" i="2"/>
  <c r="P1013" i="2"/>
  <c r="P1014" i="2"/>
  <c r="P1015" i="2"/>
  <c r="P1016" i="2"/>
  <c r="P1017" i="2"/>
  <c r="P1018" i="2"/>
  <c r="P1019" i="2"/>
  <c r="P1020" i="2"/>
  <c r="P1021" i="2"/>
  <c r="P1022" i="2"/>
  <c r="P1023" i="2"/>
  <c r="P1024" i="2"/>
  <c r="P1025" i="2"/>
  <c r="P1026" i="2"/>
  <c r="P1027" i="2"/>
  <c r="P1028" i="2"/>
  <c r="P1029" i="2"/>
  <c r="P1030" i="2"/>
  <c r="P1031" i="2"/>
  <c r="P1032" i="2"/>
  <c r="P1033" i="2"/>
  <c r="P1034" i="2"/>
  <c r="P1035" i="2"/>
  <c r="P1036" i="2"/>
  <c r="P1037" i="2"/>
  <c r="P1038" i="2"/>
  <c r="P1039" i="2"/>
  <c r="P1040" i="2"/>
  <c r="P1041" i="2"/>
  <c r="P1042" i="2"/>
  <c r="P1043" i="2"/>
  <c r="P1044" i="2"/>
  <c r="P1045" i="2"/>
  <c r="P1046" i="2"/>
  <c r="P1047" i="2"/>
  <c r="P1048" i="2"/>
  <c r="P1049" i="2"/>
  <c r="P1050" i="2"/>
  <c r="P1051" i="2"/>
  <c r="P1052" i="2"/>
  <c r="P1053" i="2"/>
  <c r="P1054" i="2"/>
  <c r="P1055" i="2"/>
  <c r="P1056" i="2"/>
  <c r="P1057" i="2"/>
  <c r="P1058" i="2"/>
  <c r="P1059" i="2"/>
  <c r="P1060" i="2"/>
  <c r="P1061" i="2"/>
  <c r="P1062" i="2"/>
  <c r="P1063" i="2"/>
  <c r="P1064" i="2"/>
  <c r="P1065" i="2"/>
  <c r="P1066" i="2"/>
  <c r="P1067" i="2"/>
  <c r="P1068" i="2"/>
  <c r="P1070" i="2"/>
  <c r="P1071" i="2"/>
  <c r="P1072" i="2"/>
  <c r="P1073" i="2"/>
  <c r="P1074" i="2"/>
  <c r="P1076" i="2"/>
  <c r="P1077" i="2"/>
  <c r="P1079" i="2"/>
  <c r="P1080" i="2"/>
  <c r="P1081" i="2"/>
  <c r="P1082" i="2"/>
  <c r="P1083" i="2"/>
  <c r="P1084" i="2"/>
  <c r="P1085" i="2"/>
  <c r="P1086" i="2"/>
  <c r="P1087" i="2"/>
  <c r="P1088" i="2"/>
  <c r="P1089" i="2"/>
  <c r="P1090" i="2"/>
  <c r="P1091" i="2"/>
  <c r="P1092" i="2"/>
  <c r="P1093" i="2"/>
  <c r="P1094" i="2"/>
  <c r="P1095" i="2"/>
  <c r="P1096" i="2"/>
  <c r="P1097" i="2"/>
  <c r="P1098" i="2"/>
  <c r="P1099" i="2"/>
  <c r="P1100" i="2"/>
  <c r="P1101" i="2"/>
  <c r="P1102" i="2"/>
  <c r="P1104" i="2"/>
  <c r="P1105" i="2"/>
  <c r="P1106" i="2"/>
  <c r="P1107" i="2"/>
  <c r="P1108" i="2"/>
  <c r="P1109" i="2"/>
  <c r="P1110" i="2"/>
  <c r="P1111" i="2"/>
  <c r="P1112" i="2"/>
  <c r="P1113" i="2"/>
  <c r="P1114" i="2"/>
  <c r="P1115" i="2"/>
  <c r="P1116" i="2"/>
  <c r="P1117" i="2"/>
  <c r="P1118" i="2"/>
  <c r="P1119" i="2"/>
  <c r="P1120" i="2"/>
  <c r="P1121" i="2"/>
  <c r="P1122" i="2"/>
  <c r="P1123" i="2"/>
  <c r="P1124" i="2"/>
  <c r="P1126" i="2"/>
  <c r="P1128" i="2"/>
  <c r="P1129" i="2"/>
  <c r="P1131" i="2"/>
  <c r="P1132" i="2"/>
  <c r="P1138" i="2"/>
  <c r="P1139" i="2"/>
  <c r="P1140" i="2"/>
  <c r="P1141" i="2"/>
  <c r="P1142" i="2"/>
  <c r="P1143" i="2"/>
  <c r="P1144" i="2"/>
  <c r="P1145" i="2"/>
  <c r="P1146" i="2"/>
  <c r="P1147" i="2"/>
  <c r="P1148" i="2"/>
  <c r="P1149" i="2"/>
  <c r="P1150" i="2"/>
  <c r="P1151" i="2"/>
  <c r="P1152" i="2"/>
  <c r="P1153" i="2"/>
  <c r="P1154" i="2"/>
  <c r="P1155" i="2"/>
  <c r="P1156" i="2"/>
  <c r="P1157" i="2"/>
  <c r="P1158" i="2"/>
  <c r="P1159" i="2"/>
  <c r="P1160" i="2"/>
  <c r="P1161" i="2"/>
  <c r="P1162" i="2"/>
  <c r="P1163" i="2"/>
  <c r="P1164" i="2"/>
  <c r="P1165" i="2"/>
  <c r="P1166" i="2"/>
  <c r="P1167" i="2"/>
  <c r="P1168" i="2"/>
  <c r="P1169" i="2"/>
  <c r="P1170" i="2"/>
  <c r="P1171" i="2"/>
  <c r="P1172" i="2"/>
  <c r="P1173" i="2"/>
  <c r="P1175" i="2"/>
  <c r="P1176" i="2"/>
  <c r="P1178" i="2"/>
  <c r="P1179" i="2"/>
  <c r="P1180" i="2"/>
  <c r="P1181" i="2"/>
  <c r="P1182" i="2"/>
  <c r="P1183" i="2"/>
  <c r="P1184" i="2"/>
  <c r="P1185" i="2"/>
  <c r="P1186" i="2"/>
  <c r="P1187" i="2"/>
  <c r="P1188" i="2"/>
  <c r="P1189" i="2"/>
  <c r="P1191" i="2"/>
  <c r="P1192" i="2"/>
  <c r="P1193" i="2"/>
  <c r="P1194" i="2"/>
  <c r="P1195" i="2"/>
  <c r="P1196" i="2"/>
  <c r="P1197" i="2"/>
  <c r="P1198" i="2"/>
  <c r="P1199" i="2"/>
  <c r="P1200" i="2"/>
  <c r="P1201" i="2"/>
  <c r="P1202" i="2"/>
  <c r="P1203" i="2"/>
  <c r="P1204" i="2"/>
  <c r="P1205" i="2"/>
  <c r="P1207" i="2"/>
  <c r="P1208" i="2"/>
  <c r="P1209" i="2"/>
  <c r="P1210" i="2"/>
  <c r="P1211" i="2"/>
  <c r="P1212" i="2"/>
  <c r="P1213" i="2"/>
  <c r="P1214" i="2"/>
  <c r="P1215" i="2"/>
  <c r="P1216" i="2"/>
  <c r="P1217" i="2"/>
  <c r="P1218" i="2"/>
  <c r="P1219" i="2"/>
  <c r="P1220" i="2"/>
  <c r="P1221" i="2"/>
  <c r="P1222" i="2"/>
  <c r="P1223" i="2"/>
  <c r="P1224" i="2"/>
  <c r="P1225" i="2"/>
  <c r="P1226" i="2"/>
  <c r="P1227" i="2"/>
  <c r="P1228" i="2"/>
  <c r="P1229" i="2"/>
  <c r="P1230" i="2"/>
  <c r="P1231" i="2"/>
  <c r="P1232" i="2"/>
  <c r="P1233" i="2"/>
  <c r="P1235" i="2"/>
  <c r="P1236" i="2"/>
  <c r="P1237" i="2"/>
  <c r="P1238" i="2"/>
  <c r="P1239" i="2"/>
  <c r="P1240" i="2"/>
  <c r="P1241" i="2"/>
  <c r="P1242" i="2"/>
  <c r="P1243" i="2"/>
  <c r="P1244" i="2"/>
  <c r="P1246" i="2"/>
  <c r="P1247" i="2"/>
  <c r="P1248" i="2"/>
  <c r="P1249" i="2"/>
  <c r="P1250" i="2"/>
  <c r="P1251" i="2"/>
  <c r="P1252" i="2"/>
  <c r="P1253" i="2"/>
  <c r="P1254" i="2"/>
  <c r="P1255" i="2"/>
  <c r="P1256" i="2"/>
  <c r="P1257" i="2"/>
  <c r="P1258" i="2"/>
  <c r="P1259" i="2"/>
  <c r="P1260" i="2"/>
  <c r="P1261" i="2"/>
  <c r="P12" i="2"/>
  <c r="P13" i="2"/>
  <c r="P14" i="2"/>
  <c r="P15" i="2"/>
  <c r="P10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7" i="2"/>
  <c r="O38" i="2"/>
  <c r="O39" i="2"/>
  <c r="O40" i="2"/>
  <c r="O41" i="2"/>
  <c r="O42" i="2"/>
  <c r="O44" i="2"/>
  <c r="O46" i="2"/>
  <c r="O48" i="2"/>
  <c r="O49" i="2"/>
  <c r="O51" i="2"/>
  <c r="O52" i="2"/>
  <c r="O53" i="2"/>
  <c r="O54" i="2"/>
  <c r="O55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2" i="2"/>
  <c r="O83" i="2"/>
  <c r="O84" i="2"/>
  <c r="O85" i="2"/>
  <c r="O86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9" i="2"/>
  <c r="O110" i="2"/>
  <c r="O111" i="2"/>
  <c r="O112" i="2"/>
  <c r="O113" i="2"/>
  <c r="O115" i="2"/>
  <c r="O116" i="2"/>
  <c r="O117" i="2"/>
  <c r="O118" i="2"/>
  <c r="O119" i="2"/>
  <c r="O120" i="2"/>
  <c r="O121" i="2"/>
  <c r="O122" i="2"/>
  <c r="O123" i="2"/>
  <c r="O124" i="2"/>
  <c r="O125" i="2"/>
  <c r="O127" i="2"/>
  <c r="O128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5" i="2"/>
  <c r="O176" i="2"/>
  <c r="O178" i="2"/>
  <c r="O179" i="2"/>
  <c r="O180" i="2"/>
  <c r="O181" i="2"/>
  <c r="O182" i="2"/>
  <c r="O183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30" i="2"/>
  <c r="O231" i="2"/>
  <c r="O232" i="2"/>
  <c r="O233" i="2"/>
  <c r="O234" i="2"/>
  <c r="O235" i="2"/>
  <c r="O236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6" i="2"/>
  <c r="O287" i="2"/>
  <c r="O288" i="2"/>
  <c r="O289" i="2"/>
  <c r="O290" i="2"/>
  <c r="O291" i="2"/>
  <c r="O292" i="2"/>
  <c r="O293" i="2"/>
  <c r="O295" i="2"/>
  <c r="O296" i="2"/>
  <c r="O297" i="2"/>
  <c r="O298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80" i="2"/>
  <c r="O381" i="2"/>
  <c r="O385" i="2"/>
  <c r="O386" i="2"/>
  <c r="O387" i="2"/>
  <c r="O388" i="2"/>
  <c r="O389" i="2"/>
  <c r="O390" i="2"/>
  <c r="O391" i="2"/>
  <c r="O393" i="2"/>
  <c r="O394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1" i="2"/>
  <c r="O412" i="2"/>
  <c r="O413" i="2"/>
  <c r="O414" i="2"/>
  <c r="O415" i="2"/>
  <c r="O416" i="2"/>
  <c r="O417" i="2"/>
  <c r="O418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6" i="2"/>
  <c r="O467" i="2"/>
  <c r="O468" i="2"/>
  <c r="O469" i="2"/>
  <c r="O470" i="2"/>
  <c r="O472" i="2"/>
  <c r="O473" i="2"/>
  <c r="O474" i="2"/>
  <c r="O475" i="2"/>
  <c r="O476" i="2"/>
  <c r="O477" i="2"/>
  <c r="O478" i="2"/>
  <c r="O479" i="2"/>
  <c r="O481" i="2"/>
  <c r="O482" i="2"/>
  <c r="O483" i="2"/>
  <c r="O484" i="2"/>
  <c r="O485" i="2"/>
  <c r="O486" i="2"/>
  <c r="O487" i="2"/>
  <c r="O488" i="2"/>
  <c r="O489" i="2"/>
  <c r="O491" i="2"/>
  <c r="O492" i="2"/>
  <c r="O494" i="2"/>
  <c r="O495" i="2"/>
  <c r="O496" i="2"/>
  <c r="O497" i="2"/>
  <c r="O498" i="2"/>
  <c r="O499" i="2"/>
  <c r="O500" i="2"/>
  <c r="O502" i="2"/>
  <c r="O503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20" i="2"/>
  <c r="O521" i="2"/>
  <c r="O523" i="2"/>
  <c r="O524" i="2"/>
  <c r="O525" i="2"/>
  <c r="O526" i="2"/>
  <c r="O527" i="2"/>
  <c r="O528" i="2"/>
  <c r="O529" i="2"/>
  <c r="O530" i="2"/>
  <c r="O531" i="2"/>
  <c r="O532" i="2"/>
  <c r="O533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1" i="2"/>
  <c r="O572" i="2"/>
  <c r="O573" i="2"/>
  <c r="O574" i="2"/>
  <c r="O576" i="2"/>
  <c r="O578" i="2"/>
  <c r="O579" i="2"/>
  <c r="O580" i="2"/>
  <c r="O581" i="2"/>
  <c r="O582" i="2"/>
  <c r="O583" i="2"/>
  <c r="O584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7" i="2"/>
  <c r="O658" i="2"/>
  <c r="O659" i="2"/>
  <c r="O660" i="2"/>
  <c r="O661" i="2"/>
  <c r="O662" i="2"/>
  <c r="O663" i="2"/>
  <c r="O664" i="2"/>
  <c r="O665" i="2"/>
  <c r="O666" i="2"/>
  <c r="O667" i="2"/>
  <c r="O668" i="2"/>
  <c r="O669" i="2"/>
  <c r="O670" i="2"/>
  <c r="O671" i="2"/>
  <c r="O672" i="2"/>
  <c r="O673" i="2"/>
  <c r="O674" i="2"/>
  <c r="O675" i="2"/>
  <c r="O676" i="2"/>
  <c r="O677" i="2"/>
  <c r="O678" i="2"/>
  <c r="O679" i="2"/>
  <c r="O680" i="2"/>
  <c r="O681" i="2"/>
  <c r="O682" i="2"/>
  <c r="O683" i="2"/>
  <c r="O684" i="2"/>
  <c r="O685" i="2"/>
  <c r="O686" i="2"/>
  <c r="O687" i="2"/>
  <c r="O688" i="2"/>
  <c r="O689" i="2"/>
  <c r="O690" i="2"/>
  <c r="O691" i="2"/>
  <c r="O692" i="2"/>
  <c r="O693" i="2"/>
  <c r="O694" i="2"/>
  <c r="O695" i="2"/>
  <c r="O696" i="2"/>
  <c r="O697" i="2"/>
  <c r="O698" i="2"/>
  <c r="O699" i="2"/>
  <c r="O700" i="2"/>
  <c r="O701" i="2"/>
  <c r="O702" i="2"/>
  <c r="O704" i="2"/>
  <c r="O705" i="2"/>
  <c r="O706" i="2"/>
  <c r="O707" i="2"/>
  <c r="O708" i="2"/>
  <c r="O709" i="2"/>
  <c r="O711" i="2"/>
  <c r="O712" i="2"/>
  <c r="O713" i="2"/>
  <c r="O714" i="2"/>
  <c r="O715" i="2"/>
  <c r="O717" i="2"/>
  <c r="O718" i="2"/>
  <c r="O719" i="2"/>
  <c r="O720" i="2"/>
  <c r="O721" i="2"/>
  <c r="O722" i="2"/>
  <c r="O723" i="2"/>
  <c r="O724" i="2"/>
  <c r="O725" i="2"/>
  <c r="O726" i="2"/>
  <c r="O727" i="2"/>
  <c r="O728" i="2"/>
  <c r="O729" i="2"/>
  <c r="O730" i="2"/>
  <c r="O731" i="2"/>
  <c r="O732" i="2"/>
  <c r="O733" i="2"/>
  <c r="O734" i="2"/>
  <c r="O735" i="2"/>
  <c r="O737" i="2"/>
  <c r="O738" i="2"/>
  <c r="O739" i="2"/>
  <c r="O740" i="2"/>
  <c r="O741" i="2"/>
  <c r="O742" i="2"/>
  <c r="O743" i="2"/>
  <c r="O744" i="2"/>
  <c r="O745" i="2"/>
  <c r="O746" i="2"/>
  <c r="O747" i="2"/>
  <c r="O748" i="2"/>
  <c r="O749" i="2"/>
  <c r="O750" i="2"/>
  <c r="O751" i="2"/>
  <c r="O752" i="2"/>
  <c r="O753" i="2"/>
  <c r="O754" i="2"/>
  <c r="O755" i="2"/>
  <c r="O756" i="2"/>
  <c r="O757" i="2"/>
  <c r="O758" i="2"/>
  <c r="O759" i="2"/>
  <c r="O760" i="2"/>
  <c r="O761" i="2"/>
  <c r="O762" i="2"/>
  <c r="O763" i="2"/>
  <c r="O764" i="2"/>
  <c r="O765" i="2"/>
  <c r="O766" i="2"/>
  <c r="O767" i="2"/>
  <c r="O768" i="2"/>
  <c r="O769" i="2"/>
  <c r="O770" i="2"/>
  <c r="O771" i="2"/>
  <c r="O772" i="2"/>
  <c r="O774" i="2"/>
  <c r="O775" i="2"/>
  <c r="O776" i="2"/>
  <c r="O777" i="2"/>
  <c r="O778" i="2"/>
  <c r="O779" i="2"/>
  <c r="O780" i="2"/>
  <c r="O783" i="2"/>
  <c r="O784" i="2"/>
  <c r="O785" i="2"/>
  <c r="O786" i="2"/>
  <c r="O787" i="2"/>
  <c r="O788" i="2"/>
  <c r="O789" i="2"/>
  <c r="O790" i="2"/>
  <c r="O791" i="2"/>
  <c r="O792" i="2"/>
  <c r="O793" i="2"/>
  <c r="O794" i="2"/>
  <c r="O796" i="2"/>
  <c r="O797" i="2"/>
  <c r="O798" i="2"/>
  <c r="O800" i="2"/>
  <c r="O801" i="2"/>
  <c r="O802" i="2"/>
  <c r="O803" i="2"/>
  <c r="O804" i="2"/>
  <c r="O805" i="2"/>
  <c r="O806" i="2"/>
  <c r="O807" i="2"/>
  <c r="O808" i="2"/>
  <c r="O809" i="2"/>
  <c r="O810" i="2"/>
  <c r="O811" i="2"/>
  <c r="O812" i="2"/>
  <c r="O813" i="2"/>
  <c r="O814" i="2"/>
  <c r="O815" i="2"/>
  <c r="O816" i="2"/>
  <c r="O817" i="2"/>
  <c r="O818" i="2"/>
  <c r="O819" i="2"/>
  <c r="O820" i="2"/>
  <c r="O822" i="2"/>
  <c r="O824" i="2"/>
  <c r="O825" i="2"/>
  <c r="O826" i="2"/>
  <c r="O827" i="2"/>
  <c r="O828" i="2"/>
  <c r="O829" i="2"/>
  <c r="O830" i="2"/>
  <c r="O831" i="2"/>
  <c r="O832" i="2"/>
  <c r="O833" i="2"/>
  <c r="O834" i="2"/>
  <c r="O835" i="2"/>
  <c r="O836" i="2"/>
  <c r="O837" i="2"/>
  <c r="O838" i="2"/>
  <c r="O839" i="2"/>
  <c r="O840" i="2"/>
  <c r="O841" i="2"/>
  <c r="O842" i="2"/>
  <c r="O843" i="2"/>
  <c r="O844" i="2"/>
  <c r="O845" i="2"/>
  <c r="O846" i="2"/>
  <c r="O847" i="2"/>
  <c r="O848" i="2"/>
  <c r="O849" i="2"/>
  <c r="O850" i="2"/>
  <c r="O851" i="2"/>
  <c r="O852" i="2"/>
  <c r="O853" i="2"/>
  <c r="O854" i="2"/>
  <c r="O855" i="2"/>
  <c r="O856" i="2"/>
  <c r="O858" i="2"/>
  <c r="O859" i="2"/>
  <c r="O860" i="2"/>
  <c r="O861" i="2"/>
  <c r="O862" i="2"/>
  <c r="O863" i="2"/>
  <c r="O864" i="2"/>
  <c r="O865" i="2"/>
  <c r="O866" i="2"/>
  <c r="O867" i="2"/>
  <c r="O868" i="2"/>
  <c r="O869" i="2"/>
  <c r="O870" i="2"/>
  <c r="O871" i="2"/>
  <c r="O872" i="2"/>
  <c r="O873" i="2"/>
  <c r="O874" i="2"/>
  <c r="O875" i="2"/>
  <c r="O876" i="2"/>
  <c r="O877" i="2"/>
  <c r="O878" i="2"/>
  <c r="O879" i="2"/>
  <c r="O880" i="2"/>
  <c r="O881" i="2"/>
  <c r="O882" i="2"/>
  <c r="O883" i="2"/>
  <c r="O884" i="2"/>
  <c r="O885" i="2"/>
  <c r="O886" i="2"/>
  <c r="O887" i="2"/>
  <c r="O888" i="2"/>
  <c r="O889" i="2"/>
  <c r="O890" i="2"/>
  <c r="O891" i="2"/>
  <c r="O892" i="2"/>
  <c r="O893" i="2"/>
  <c r="O894" i="2"/>
  <c r="O895" i="2"/>
  <c r="O896" i="2"/>
  <c r="O898" i="2"/>
  <c r="O899" i="2"/>
  <c r="O900" i="2"/>
  <c r="O901" i="2"/>
  <c r="O902" i="2"/>
  <c r="O903" i="2"/>
  <c r="O904" i="2"/>
  <c r="O905" i="2"/>
  <c r="O907" i="2"/>
  <c r="O908" i="2"/>
  <c r="O909" i="2"/>
  <c r="O910" i="2"/>
  <c r="O911" i="2"/>
  <c r="O912" i="2"/>
  <c r="O913" i="2"/>
  <c r="O914" i="2"/>
  <c r="O915" i="2"/>
  <c r="O916" i="2"/>
  <c r="O917" i="2"/>
  <c r="O918" i="2"/>
  <c r="O919" i="2"/>
  <c r="O920" i="2"/>
  <c r="O921" i="2"/>
  <c r="O922" i="2"/>
  <c r="O923" i="2"/>
  <c r="O924" i="2"/>
  <c r="O925" i="2"/>
  <c r="O926" i="2"/>
  <c r="O927" i="2"/>
  <c r="O928" i="2"/>
  <c r="O929" i="2"/>
  <c r="O930" i="2"/>
  <c r="O931" i="2"/>
  <c r="O932" i="2"/>
  <c r="O933" i="2"/>
  <c r="O934" i="2"/>
  <c r="O935" i="2"/>
  <c r="O937" i="2"/>
  <c r="O938" i="2"/>
  <c r="O939" i="2"/>
  <c r="O940" i="2"/>
  <c r="O941" i="2"/>
  <c r="O942" i="2"/>
  <c r="O944" i="2"/>
  <c r="O945" i="2"/>
  <c r="O946" i="2"/>
  <c r="O947" i="2"/>
  <c r="O949" i="2"/>
  <c r="O950" i="2"/>
  <c r="O951" i="2"/>
  <c r="O952" i="2"/>
  <c r="O953" i="2"/>
  <c r="O954" i="2"/>
  <c r="O955" i="2"/>
  <c r="O956" i="2"/>
  <c r="O957" i="2"/>
  <c r="O958" i="2"/>
  <c r="O959" i="2"/>
  <c r="O960" i="2"/>
  <c r="O961" i="2"/>
  <c r="O962" i="2"/>
  <c r="O964" i="2"/>
  <c r="O965" i="2"/>
  <c r="O966" i="2"/>
  <c r="O967" i="2"/>
  <c r="O968" i="2"/>
  <c r="O969" i="2"/>
  <c r="O970" i="2"/>
  <c r="O971" i="2"/>
  <c r="O972" i="2"/>
  <c r="O973" i="2"/>
  <c r="O974" i="2"/>
  <c r="O975" i="2"/>
  <c r="O976" i="2"/>
  <c r="O977" i="2"/>
  <c r="O978" i="2"/>
  <c r="O979" i="2"/>
  <c r="O980" i="2"/>
  <c r="O981" i="2"/>
  <c r="O982" i="2"/>
  <c r="O983" i="2"/>
  <c r="O984" i="2"/>
  <c r="O985" i="2"/>
  <c r="O986" i="2"/>
  <c r="O987" i="2"/>
  <c r="O988" i="2"/>
  <c r="O990" i="2"/>
  <c r="O991" i="2"/>
  <c r="O992" i="2"/>
  <c r="O993" i="2"/>
  <c r="O994" i="2"/>
  <c r="O995" i="2"/>
  <c r="O996" i="2"/>
  <c r="O997" i="2"/>
  <c r="O998" i="2"/>
  <c r="O999" i="2"/>
  <c r="O1000" i="2"/>
  <c r="O1001" i="2"/>
  <c r="O1002" i="2"/>
  <c r="O1003" i="2"/>
  <c r="O1004" i="2"/>
  <c r="O1005" i="2"/>
  <c r="O1006" i="2"/>
  <c r="O1007" i="2"/>
  <c r="O1008" i="2"/>
  <c r="O1009" i="2"/>
  <c r="O1010" i="2"/>
  <c r="O1011" i="2"/>
  <c r="O1012" i="2"/>
  <c r="O1013" i="2"/>
  <c r="O1014" i="2"/>
  <c r="O1015" i="2"/>
  <c r="O1016" i="2"/>
  <c r="O1017" i="2"/>
  <c r="O1018" i="2"/>
  <c r="O1019" i="2"/>
  <c r="O1020" i="2"/>
  <c r="O1021" i="2"/>
  <c r="O1022" i="2"/>
  <c r="O1023" i="2"/>
  <c r="O1024" i="2"/>
  <c r="O1025" i="2"/>
  <c r="O1026" i="2"/>
  <c r="O1027" i="2"/>
  <c r="O1028" i="2"/>
  <c r="O1029" i="2"/>
  <c r="O1030" i="2"/>
  <c r="O1031" i="2"/>
  <c r="O1032" i="2"/>
  <c r="O1033" i="2"/>
  <c r="O1034" i="2"/>
  <c r="O1035" i="2"/>
  <c r="O1036" i="2"/>
  <c r="O1037" i="2"/>
  <c r="O1038" i="2"/>
  <c r="O1039" i="2"/>
  <c r="O1040" i="2"/>
  <c r="O1041" i="2"/>
  <c r="O1042" i="2"/>
  <c r="O1043" i="2"/>
  <c r="O1044" i="2"/>
  <c r="O1045" i="2"/>
  <c r="O1046" i="2"/>
  <c r="O1047" i="2"/>
  <c r="O1048" i="2"/>
  <c r="O1049" i="2"/>
  <c r="O1050" i="2"/>
  <c r="O1051" i="2"/>
  <c r="O1052" i="2"/>
  <c r="O1053" i="2"/>
  <c r="O1054" i="2"/>
  <c r="O1055" i="2"/>
  <c r="O1056" i="2"/>
  <c r="O1057" i="2"/>
  <c r="O1058" i="2"/>
  <c r="O1059" i="2"/>
  <c r="O1060" i="2"/>
  <c r="O1061" i="2"/>
  <c r="O1062" i="2"/>
  <c r="O1063" i="2"/>
  <c r="O1064" i="2"/>
  <c r="O1065" i="2"/>
  <c r="O1066" i="2"/>
  <c r="O1067" i="2"/>
  <c r="O1068" i="2"/>
  <c r="O1070" i="2"/>
  <c r="O1071" i="2"/>
  <c r="O1072" i="2"/>
  <c r="O1073" i="2"/>
  <c r="O1074" i="2"/>
  <c r="O1076" i="2"/>
  <c r="O1077" i="2"/>
  <c r="O1079" i="2"/>
  <c r="O1080" i="2"/>
  <c r="O1081" i="2"/>
  <c r="O1082" i="2"/>
  <c r="O1083" i="2"/>
  <c r="O1084" i="2"/>
  <c r="O1085" i="2"/>
  <c r="O1086" i="2"/>
  <c r="O1087" i="2"/>
  <c r="O1088" i="2"/>
  <c r="O1089" i="2"/>
  <c r="O1090" i="2"/>
  <c r="O1091" i="2"/>
  <c r="O1092" i="2"/>
  <c r="O1093" i="2"/>
  <c r="O1094" i="2"/>
  <c r="O1095" i="2"/>
  <c r="O1096" i="2"/>
  <c r="O1097" i="2"/>
  <c r="O1098" i="2"/>
  <c r="O1099" i="2"/>
  <c r="O1100" i="2"/>
  <c r="O1101" i="2"/>
  <c r="O1102" i="2"/>
  <c r="O1104" i="2"/>
  <c r="O1105" i="2"/>
  <c r="O1106" i="2"/>
  <c r="O1107" i="2"/>
  <c r="O1108" i="2"/>
  <c r="O1109" i="2"/>
  <c r="O1110" i="2"/>
  <c r="O1111" i="2"/>
  <c r="O1112" i="2"/>
  <c r="O1113" i="2"/>
  <c r="O1114" i="2"/>
  <c r="O1115" i="2"/>
  <c r="O1116" i="2"/>
  <c r="O1117" i="2"/>
  <c r="O1118" i="2"/>
  <c r="O1119" i="2"/>
  <c r="O1120" i="2"/>
  <c r="O1121" i="2"/>
  <c r="O1122" i="2"/>
  <c r="O1123" i="2"/>
  <c r="O1124" i="2"/>
  <c r="O1126" i="2"/>
  <c r="O1128" i="2"/>
  <c r="O1129" i="2"/>
  <c r="O1131" i="2"/>
  <c r="O1132" i="2"/>
  <c r="O1138" i="2"/>
  <c r="O1139" i="2"/>
  <c r="O1140" i="2"/>
  <c r="O1141" i="2"/>
  <c r="O1142" i="2"/>
  <c r="O1143" i="2"/>
  <c r="O1144" i="2"/>
  <c r="O1145" i="2"/>
  <c r="O1146" i="2"/>
  <c r="O1147" i="2"/>
  <c r="O1148" i="2"/>
  <c r="O1149" i="2"/>
  <c r="O1150" i="2"/>
  <c r="O1151" i="2"/>
  <c r="O1152" i="2"/>
  <c r="O1153" i="2"/>
  <c r="O1154" i="2"/>
  <c r="O1155" i="2"/>
  <c r="O1156" i="2"/>
  <c r="O1157" i="2"/>
  <c r="O1158" i="2"/>
  <c r="O1159" i="2"/>
  <c r="O1160" i="2"/>
  <c r="O1161" i="2"/>
  <c r="O1162" i="2"/>
  <c r="O1163" i="2"/>
  <c r="O1164" i="2"/>
  <c r="O1165" i="2"/>
  <c r="O1166" i="2"/>
  <c r="O1167" i="2"/>
  <c r="O1168" i="2"/>
  <c r="O1169" i="2"/>
  <c r="O1170" i="2"/>
  <c r="O1171" i="2"/>
  <c r="O1172" i="2"/>
  <c r="O1173" i="2"/>
  <c r="O1175" i="2"/>
  <c r="O1176" i="2"/>
  <c r="O1178" i="2"/>
  <c r="O1179" i="2"/>
  <c r="O1180" i="2"/>
  <c r="O1181" i="2"/>
  <c r="O1182" i="2"/>
  <c r="O1183" i="2"/>
  <c r="O1184" i="2"/>
  <c r="O1185" i="2"/>
  <c r="O1186" i="2"/>
  <c r="O1187" i="2"/>
  <c r="O1188" i="2"/>
  <c r="O1189" i="2"/>
  <c r="O1191" i="2"/>
  <c r="O1192" i="2"/>
  <c r="O1193" i="2"/>
  <c r="O1194" i="2"/>
  <c r="O1195" i="2"/>
  <c r="O1196" i="2"/>
  <c r="O1197" i="2"/>
  <c r="O1198" i="2"/>
  <c r="O1199" i="2"/>
  <c r="O1200" i="2"/>
  <c r="O1201" i="2"/>
  <c r="O1202" i="2"/>
  <c r="O1203" i="2"/>
  <c r="O1204" i="2"/>
  <c r="O1205" i="2"/>
  <c r="O1207" i="2"/>
  <c r="O1208" i="2"/>
  <c r="O1209" i="2"/>
  <c r="O1210" i="2"/>
  <c r="O1211" i="2"/>
  <c r="O1212" i="2"/>
  <c r="O1213" i="2"/>
  <c r="O1214" i="2"/>
  <c r="O1215" i="2"/>
  <c r="O1216" i="2"/>
  <c r="O1217" i="2"/>
  <c r="O1218" i="2"/>
  <c r="O1219" i="2"/>
  <c r="O1220" i="2"/>
  <c r="O1221" i="2"/>
  <c r="O1222" i="2"/>
  <c r="O1223" i="2"/>
  <c r="O1224" i="2"/>
  <c r="O1225" i="2"/>
  <c r="O1226" i="2"/>
  <c r="O1227" i="2"/>
  <c r="O1228" i="2"/>
  <c r="O1229" i="2"/>
  <c r="O1230" i="2"/>
  <c r="O1231" i="2"/>
  <c r="O1232" i="2"/>
  <c r="O1233" i="2"/>
  <c r="O1235" i="2"/>
  <c r="O1236" i="2"/>
  <c r="O1237" i="2"/>
  <c r="O1238" i="2"/>
  <c r="O1239" i="2"/>
  <c r="O1240" i="2"/>
  <c r="O1241" i="2"/>
  <c r="O1242" i="2"/>
  <c r="O1243" i="2"/>
  <c r="O1244" i="2"/>
  <c r="O1246" i="2"/>
  <c r="O1247" i="2"/>
  <c r="O1248" i="2"/>
  <c r="O1249" i="2"/>
  <c r="O1250" i="2"/>
  <c r="O1251" i="2"/>
  <c r="O1252" i="2"/>
  <c r="O1253" i="2"/>
  <c r="O1254" i="2"/>
  <c r="O1255" i="2"/>
  <c r="O1256" i="2"/>
  <c r="O1257" i="2"/>
  <c r="O1258" i="2"/>
  <c r="O1259" i="2"/>
  <c r="O1260" i="2"/>
  <c r="O1261" i="2"/>
  <c r="O12" i="2"/>
  <c r="O13" i="2"/>
  <c r="O14" i="2"/>
  <c r="O10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7" i="2"/>
  <c r="L38" i="2"/>
  <c r="L39" i="2"/>
  <c r="L40" i="2"/>
  <c r="L41" i="2"/>
  <c r="L42" i="2"/>
  <c r="L44" i="2"/>
  <c r="L46" i="2"/>
  <c r="L48" i="2"/>
  <c r="L49" i="2"/>
  <c r="L51" i="2"/>
  <c r="L52" i="2"/>
  <c r="L53" i="2"/>
  <c r="L54" i="2"/>
  <c r="L55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2" i="2"/>
  <c r="L83" i="2"/>
  <c r="L84" i="2"/>
  <c r="L85" i="2"/>
  <c r="L86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9" i="2"/>
  <c r="L110" i="2"/>
  <c r="L111" i="2"/>
  <c r="L112" i="2"/>
  <c r="L113" i="2"/>
  <c r="L115" i="2"/>
  <c r="L116" i="2"/>
  <c r="L117" i="2"/>
  <c r="L118" i="2"/>
  <c r="L119" i="2"/>
  <c r="L120" i="2"/>
  <c r="L121" i="2"/>
  <c r="L122" i="2"/>
  <c r="L123" i="2"/>
  <c r="L124" i="2"/>
  <c r="L125" i="2"/>
  <c r="L127" i="2"/>
  <c r="L128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5" i="2"/>
  <c r="L176" i="2"/>
  <c r="L178" i="2"/>
  <c r="L179" i="2"/>
  <c r="L180" i="2"/>
  <c r="L181" i="2"/>
  <c r="L182" i="2"/>
  <c r="L183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30" i="2"/>
  <c r="L231" i="2"/>
  <c r="L232" i="2"/>
  <c r="L233" i="2"/>
  <c r="L234" i="2"/>
  <c r="L235" i="2"/>
  <c r="L236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6" i="2"/>
  <c r="L287" i="2"/>
  <c r="L288" i="2"/>
  <c r="L289" i="2"/>
  <c r="L290" i="2"/>
  <c r="L291" i="2"/>
  <c r="L292" i="2"/>
  <c r="L293" i="2"/>
  <c r="L295" i="2"/>
  <c r="L296" i="2"/>
  <c r="L297" i="2"/>
  <c r="L298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80" i="2"/>
  <c r="L381" i="2"/>
  <c r="L385" i="2"/>
  <c r="L386" i="2"/>
  <c r="L387" i="2"/>
  <c r="L388" i="2"/>
  <c r="L389" i="2"/>
  <c r="L390" i="2"/>
  <c r="L391" i="2"/>
  <c r="L393" i="2"/>
  <c r="L394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1" i="2"/>
  <c r="L412" i="2"/>
  <c r="L413" i="2"/>
  <c r="L414" i="2"/>
  <c r="L415" i="2"/>
  <c r="L416" i="2"/>
  <c r="L417" i="2"/>
  <c r="L418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6" i="2"/>
  <c r="L467" i="2"/>
  <c r="L468" i="2"/>
  <c r="L469" i="2"/>
  <c r="L470" i="2"/>
  <c r="L472" i="2"/>
  <c r="L473" i="2"/>
  <c r="L474" i="2"/>
  <c r="L475" i="2"/>
  <c r="L476" i="2"/>
  <c r="L477" i="2"/>
  <c r="L478" i="2"/>
  <c r="L479" i="2"/>
  <c r="L481" i="2"/>
  <c r="L482" i="2"/>
  <c r="L483" i="2"/>
  <c r="L484" i="2"/>
  <c r="L485" i="2"/>
  <c r="L486" i="2"/>
  <c r="L487" i="2"/>
  <c r="L488" i="2"/>
  <c r="L489" i="2"/>
  <c r="L491" i="2"/>
  <c r="L492" i="2"/>
  <c r="L494" i="2"/>
  <c r="L495" i="2"/>
  <c r="L496" i="2"/>
  <c r="L497" i="2"/>
  <c r="L498" i="2"/>
  <c r="L499" i="2"/>
  <c r="L500" i="2"/>
  <c r="L502" i="2"/>
  <c r="L503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20" i="2"/>
  <c r="L521" i="2"/>
  <c r="L523" i="2"/>
  <c r="L524" i="2"/>
  <c r="L525" i="2"/>
  <c r="L526" i="2"/>
  <c r="L527" i="2"/>
  <c r="L528" i="2"/>
  <c r="L529" i="2"/>
  <c r="L530" i="2"/>
  <c r="L531" i="2"/>
  <c r="L532" i="2"/>
  <c r="L533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1" i="2"/>
  <c r="L572" i="2"/>
  <c r="L573" i="2"/>
  <c r="L574" i="2"/>
  <c r="L576" i="2"/>
  <c r="L578" i="2"/>
  <c r="L579" i="2"/>
  <c r="L580" i="2"/>
  <c r="L581" i="2"/>
  <c r="L582" i="2"/>
  <c r="L583" i="2"/>
  <c r="L584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4" i="2"/>
  <c r="L705" i="2"/>
  <c r="L706" i="2"/>
  <c r="L707" i="2"/>
  <c r="L708" i="2"/>
  <c r="L709" i="2"/>
  <c r="L711" i="2"/>
  <c r="L712" i="2"/>
  <c r="L713" i="2"/>
  <c r="L714" i="2"/>
  <c r="L715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4" i="2"/>
  <c r="L775" i="2"/>
  <c r="L776" i="2"/>
  <c r="L777" i="2"/>
  <c r="L778" i="2"/>
  <c r="L779" i="2"/>
  <c r="L780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6" i="2"/>
  <c r="L797" i="2"/>
  <c r="L798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2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8" i="2"/>
  <c r="L899" i="2"/>
  <c r="L900" i="2"/>
  <c r="L901" i="2"/>
  <c r="L902" i="2"/>
  <c r="L903" i="2"/>
  <c r="L904" i="2"/>
  <c r="L905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7" i="2"/>
  <c r="L938" i="2"/>
  <c r="L939" i="2"/>
  <c r="L940" i="2"/>
  <c r="L941" i="2"/>
  <c r="L942" i="2"/>
  <c r="L944" i="2"/>
  <c r="L945" i="2"/>
  <c r="L946" i="2"/>
  <c r="L947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70" i="2"/>
  <c r="L1071" i="2"/>
  <c r="L1072" i="2"/>
  <c r="L1073" i="2"/>
  <c r="L1074" i="2"/>
  <c r="L1076" i="2"/>
  <c r="L1077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6" i="2"/>
  <c r="L1128" i="2"/>
  <c r="L1129" i="2"/>
  <c r="L1131" i="2"/>
  <c r="L1132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5" i="2"/>
  <c r="L1176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5" i="2"/>
  <c r="L1236" i="2"/>
  <c r="L1237" i="2"/>
  <c r="L1238" i="2"/>
  <c r="L1239" i="2"/>
  <c r="L1240" i="2"/>
  <c r="L1241" i="2"/>
  <c r="L1242" i="2"/>
  <c r="L1243" i="2"/>
  <c r="L1244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" i="2"/>
  <c r="L13" i="2"/>
  <c r="L14" i="2"/>
  <c r="L15" i="2"/>
  <c r="L16" i="2"/>
  <c r="L17" i="2"/>
  <c r="L10" i="2"/>
  <c r="P4" i="31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7" i="2"/>
  <c r="K38" i="2"/>
  <c r="K39" i="2"/>
  <c r="K40" i="2"/>
  <c r="K41" i="2"/>
  <c r="K42" i="2"/>
  <c r="K44" i="2"/>
  <c r="K46" i="2"/>
  <c r="K48" i="2"/>
  <c r="K49" i="2"/>
  <c r="K51" i="2"/>
  <c r="K52" i="2"/>
  <c r="K53" i="2"/>
  <c r="K54" i="2"/>
  <c r="K55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2" i="2"/>
  <c r="K83" i="2"/>
  <c r="K84" i="2"/>
  <c r="K85" i="2"/>
  <c r="K86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9" i="2"/>
  <c r="K110" i="2"/>
  <c r="K111" i="2"/>
  <c r="K112" i="2"/>
  <c r="K113" i="2"/>
  <c r="K115" i="2"/>
  <c r="K116" i="2"/>
  <c r="K117" i="2"/>
  <c r="K118" i="2"/>
  <c r="K119" i="2"/>
  <c r="K120" i="2"/>
  <c r="K121" i="2"/>
  <c r="K122" i="2"/>
  <c r="K123" i="2"/>
  <c r="K124" i="2"/>
  <c r="K125" i="2"/>
  <c r="K127" i="2"/>
  <c r="K128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5" i="2"/>
  <c r="K176" i="2"/>
  <c r="K178" i="2"/>
  <c r="K179" i="2"/>
  <c r="K180" i="2"/>
  <c r="K181" i="2"/>
  <c r="K182" i="2"/>
  <c r="K183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30" i="2"/>
  <c r="K231" i="2"/>
  <c r="K232" i="2"/>
  <c r="K233" i="2"/>
  <c r="K234" i="2"/>
  <c r="K235" i="2"/>
  <c r="K236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6" i="2"/>
  <c r="K287" i="2"/>
  <c r="K288" i="2"/>
  <c r="K289" i="2"/>
  <c r="K290" i="2"/>
  <c r="K291" i="2"/>
  <c r="K292" i="2"/>
  <c r="K293" i="2"/>
  <c r="K295" i="2"/>
  <c r="K296" i="2"/>
  <c r="K297" i="2"/>
  <c r="K298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80" i="2"/>
  <c r="K381" i="2"/>
  <c r="K385" i="2"/>
  <c r="K386" i="2"/>
  <c r="K387" i="2"/>
  <c r="K388" i="2"/>
  <c r="K389" i="2"/>
  <c r="K390" i="2"/>
  <c r="K391" i="2"/>
  <c r="K393" i="2"/>
  <c r="K394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1" i="2"/>
  <c r="K412" i="2"/>
  <c r="K413" i="2"/>
  <c r="K414" i="2"/>
  <c r="K415" i="2"/>
  <c r="K416" i="2"/>
  <c r="K417" i="2"/>
  <c r="K418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6" i="2"/>
  <c r="K467" i="2"/>
  <c r="K468" i="2"/>
  <c r="K469" i="2"/>
  <c r="K470" i="2"/>
  <c r="K472" i="2"/>
  <c r="K473" i="2"/>
  <c r="K474" i="2"/>
  <c r="K475" i="2"/>
  <c r="K476" i="2"/>
  <c r="K477" i="2"/>
  <c r="K478" i="2"/>
  <c r="K479" i="2"/>
  <c r="K481" i="2"/>
  <c r="K482" i="2"/>
  <c r="K483" i="2"/>
  <c r="K484" i="2"/>
  <c r="K485" i="2"/>
  <c r="K486" i="2"/>
  <c r="K487" i="2"/>
  <c r="K488" i="2"/>
  <c r="K489" i="2"/>
  <c r="K491" i="2"/>
  <c r="K492" i="2"/>
  <c r="K494" i="2"/>
  <c r="K495" i="2"/>
  <c r="K496" i="2"/>
  <c r="K497" i="2"/>
  <c r="K498" i="2"/>
  <c r="K499" i="2"/>
  <c r="K500" i="2"/>
  <c r="K502" i="2"/>
  <c r="K503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20" i="2"/>
  <c r="K521" i="2"/>
  <c r="K523" i="2"/>
  <c r="K524" i="2"/>
  <c r="K525" i="2"/>
  <c r="K526" i="2"/>
  <c r="K527" i="2"/>
  <c r="K528" i="2"/>
  <c r="K529" i="2"/>
  <c r="K530" i="2"/>
  <c r="K531" i="2"/>
  <c r="K532" i="2"/>
  <c r="K533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1" i="2"/>
  <c r="K572" i="2"/>
  <c r="K573" i="2"/>
  <c r="K574" i="2"/>
  <c r="K576" i="2"/>
  <c r="K578" i="2"/>
  <c r="K579" i="2"/>
  <c r="K580" i="2"/>
  <c r="K581" i="2"/>
  <c r="K582" i="2"/>
  <c r="K583" i="2"/>
  <c r="K584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4" i="2"/>
  <c r="K705" i="2"/>
  <c r="K706" i="2"/>
  <c r="K707" i="2"/>
  <c r="K708" i="2"/>
  <c r="K709" i="2"/>
  <c r="K711" i="2"/>
  <c r="K712" i="2"/>
  <c r="K713" i="2"/>
  <c r="K714" i="2"/>
  <c r="K715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4" i="2"/>
  <c r="K775" i="2"/>
  <c r="K776" i="2"/>
  <c r="K777" i="2"/>
  <c r="K778" i="2"/>
  <c r="K779" i="2"/>
  <c r="K780" i="2"/>
  <c r="K783" i="2"/>
  <c r="K784" i="2"/>
  <c r="K785" i="2"/>
  <c r="K786" i="2"/>
  <c r="K787" i="2"/>
  <c r="K788" i="2"/>
  <c r="K789" i="2"/>
  <c r="K790" i="2"/>
  <c r="K791" i="2"/>
  <c r="K792" i="2"/>
  <c r="K793" i="2"/>
  <c r="K794" i="2"/>
  <c r="K796" i="2"/>
  <c r="K797" i="2"/>
  <c r="K798" i="2"/>
  <c r="K800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814" i="2"/>
  <c r="K815" i="2"/>
  <c r="K816" i="2"/>
  <c r="K817" i="2"/>
  <c r="K818" i="2"/>
  <c r="K819" i="2"/>
  <c r="K820" i="2"/>
  <c r="K822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84" i="2"/>
  <c r="K885" i="2"/>
  <c r="K886" i="2"/>
  <c r="K887" i="2"/>
  <c r="K888" i="2"/>
  <c r="K889" i="2"/>
  <c r="K890" i="2"/>
  <c r="K891" i="2"/>
  <c r="K892" i="2"/>
  <c r="K893" i="2"/>
  <c r="K894" i="2"/>
  <c r="K895" i="2"/>
  <c r="K896" i="2"/>
  <c r="K898" i="2"/>
  <c r="K899" i="2"/>
  <c r="K900" i="2"/>
  <c r="K901" i="2"/>
  <c r="K902" i="2"/>
  <c r="K903" i="2"/>
  <c r="K904" i="2"/>
  <c r="K905" i="2"/>
  <c r="K907" i="2"/>
  <c r="K908" i="2"/>
  <c r="K909" i="2"/>
  <c r="K910" i="2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929" i="2"/>
  <c r="K930" i="2"/>
  <c r="K931" i="2"/>
  <c r="K932" i="2"/>
  <c r="K933" i="2"/>
  <c r="K934" i="2"/>
  <c r="K935" i="2"/>
  <c r="K937" i="2"/>
  <c r="K938" i="2"/>
  <c r="K939" i="2"/>
  <c r="K940" i="2"/>
  <c r="K941" i="2"/>
  <c r="K942" i="2"/>
  <c r="K944" i="2"/>
  <c r="K945" i="2"/>
  <c r="K946" i="2"/>
  <c r="K947" i="2"/>
  <c r="K949" i="2"/>
  <c r="K950" i="2"/>
  <c r="K951" i="2"/>
  <c r="K952" i="2"/>
  <c r="K953" i="2"/>
  <c r="K954" i="2"/>
  <c r="K955" i="2"/>
  <c r="K956" i="2"/>
  <c r="K957" i="2"/>
  <c r="K958" i="2"/>
  <c r="K959" i="2"/>
  <c r="K960" i="2"/>
  <c r="K961" i="2"/>
  <c r="K962" i="2"/>
  <c r="K964" i="2"/>
  <c r="K965" i="2"/>
  <c r="K966" i="2"/>
  <c r="K967" i="2"/>
  <c r="K968" i="2"/>
  <c r="K969" i="2"/>
  <c r="K970" i="2"/>
  <c r="K971" i="2"/>
  <c r="K972" i="2"/>
  <c r="K973" i="2"/>
  <c r="K974" i="2"/>
  <c r="K975" i="2"/>
  <c r="K976" i="2"/>
  <c r="K977" i="2"/>
  <c r="K978" i="2"/>
  <c r="K979" i="2"/>
  <c r="K980" i="2"/>
  <c r="K981" i="2"/>
  <c r="K982" i="2"/>
  <c r="K983" i="2"/>
  <c r="K984" i="2"/>
  <c r="K985" i="2"/>
  <c r="K986" i="2"/>
  <c r="K987" i="2"/>
  <c r="K988" i="2"/>
  <c r="K990" i="2"/>
  <c r="K991" i="2"/>
  <c r="K992" i="2"/>
  <c r="K993" i="2"/>
  <c r="K994" i="2"/>
  <c r="K995" i="2"/>
  <c r="K996" i="2"/>
  <c r="K997" i="2"/>
  <c r="K998" i="2"/>
  <c r="K999" i="2"/>
  <c r="K1000" i="2"/>
  <c r="K1001" i="2"/>
  <c r="K1002" i="2"/>
  <c r="K1003" i="2"/>
  <c r="K1004" i="2"/>
  <c r="K1005" i="2"/>
  <c r="K1006" i="2"/>
  <c r="K1007" i="2"/>
  <c r="K1008" i="2"/>
  <c r="K1009" i="2"/>
  <c r="K1010" i="2"/>
  <c r="K1011" i="2"/>
  <c r="K1012" i="2"/>
  <c r="K1013" i="2"/>
  <c r="K1014" i="2"/>
  <c r="K1015" i="2"/>
  <c r="K1016" i="2"/>
  <c r="K1017" i="2"/>
  <c r="K1018" i="2"/>
  <c r="K1019" i="2"/>
  <c r="K1020" i="2"/>
  <c r="K1021" i="2"/>
  <c r="K1022" i="2"/>
  <c r="K1023" i="2"/>
  <c r="K1024" i="2"/>
  <c r="K1025" i="2"/>
  <c r="K1026" i="2"/>
  <c r="K1027" i="2"/>
  <c r="K1028" i="2"/>
  <c r="K1029" i="2"/>
  <c r="K1030" i="2"/>
  <c r="K1031" i="2"/>
  <c r="K1032" i="2"/>
  <c r="K1033" i="2"/>
  <c r="K1034" i="2"/>
  <c r="K1035" i="2"/>
  <c r="K1036" i="2"/>
  <c r="K1037" i="2"/>
  <c r="K1038" i="2"/>
  <c r="K1039" i="2"/>
  <c r="K1040" i="2"/>
  <c r="K1041" i="2"/>
  <c r="K1042" i="2"/>
  <c r="K1043" i="2"/>
  <c r="K1044" i="2"/>
  <c r="K1045" i="2"/>
  <c r="K1046" i="2"/>
  <c r="K1047" i="2"/>
  <c r="K1048" i="2"/>
  <c r="K1049" i="2"/>
  <c r="K1050" i="2"/>
  <c r="K1051" i="2"/>
  <c r="K1052" i="2"/>
  <c r="K1053" i="2"/>
  <c r="K1054" i="2"/>
  <c r="K1055" i="2"/>
  <c r="K1056" i="2"/>
  <c r="K1057" i="2"/>
  <c r="K1058" i="2"/>
  <c r="K1059" i="2"/>
  <c r="K1060" i="2"/>
  <c r="K1061" i="2"/>
  <c r="K1062" i="2"/>
  <c r="K1063" i="2"/>
  <c r="K1064" i="2"/>
  <c r="K1065" i="2"/>
  <c r="K1066" i="2"/>
  <c r="K1067" i="2"/>
  <c r="K1068" i="2"/>
  <c r="K1070" i="2"/>
  <c r="K1071" i="2"/>
  <c r="K1072" i="2"/>
  <c r="K1073" i="2"/>
  <c r="K1074" i="2"/>
  <c r="K1076" i="2"/>
  <c r="K1077" i="2"/>
  <c r="K1079" i="2"/>
  <c r="K1080" i="2"/>
  <c r="K1081" i="2"/>
  <c r="K1082" i="2"/>
  <c r="K1083" i="2"/>
  <c r="K1084" i="2"/>
  <c r="K1085" i="2"/>
  <c r="K1086" i="2"/>
  <c r="K1087" i="2"/>
  <c r="K1088" i="2"/>
  <c r="K1089" i="2"/>
  <c r="K1090" i="2"/>
  <c r="K1091" i="2"/>
  <c r="K1092" i="2"/>
  <c r="K1093" i="2"/>
  <c r="K1094" i="2"/>
  <c r="K1095" i="2"/>
  <c r="K1096" i="2"/>
  <c r="K1097" i="2"/>
  <c r="K1098" i="2"/>
  <c r="K1099" i="2"/>
  <c r="K1100" i="2"/>
  <c r="K1101" i="2"/>
  <c r="K1102" i="2"/>
  <c r="K1104" i="2"/>
  <c r="K1105" i="2"/>
  <c r="K1106" i="2"/>
  <c r="K1107" i="2"/>
  <c r="K1108" i="2"/>
  <c r="K1109" i="2"/>
  <c r="K1110" i="2"/>
  <c r="K1111" i="2"/>
  <c r="K1112" i="2"/>
  <c r="K1113" i="2"/>
  <c r="K1114" i="2"/>
  <c r="K1115" i="2"/>
  <c r="K1116" i="2"/>
  <c r="K1117" i="2"/>
  <c r="K1118" i="2"/>
  <c r="K1119" i="2"/>
  <c r="K1120" i="2"/>
  <c r="K1121" i="2"/>
  <c r="K1122" i="2"/>
  <c r="K1123" i="2"/>
  <c r="K1124" i="2"/>
  <c r="K1126" i="2"/>
  <c r="K1128" i="2"/>
  <c r="K1129" i="2"/>
  <c r="K1131" i="2"/>
  <c r="K1132" i="2"/>
  <c r="K1138" i="2"/>
  <c r="K1139" i="2"/>
  <c r="K1140" i="2"/>
  <c r="K1141" i="2"/>
  <c r="K1142" i="2"/>
  <c r="K1143" i="2"/>
  <c r="K1144" i="2"/>
  <c r="K1145" i="2"/>
  <c r="K1146" i="2"/>
  <c r="K1147" i="2"/>
  <c r="K1148" i="2"/>
  <c r="K1149" i="2"/>
  <c r="K1150" i="2"/>
  <c r="K1151" i="2"/>
  <c r="K1152" i="2"/>
  <c r="K1153" i="2"/>
  <c r="K1154" i="2"/>
  <c r="K1155" i="2"/>
  <c r="K1156" i="2"/>
  <c r="K1157" i="2"/>
  <c r="K1158" i="2"/>
  <c r="K1159" i="2"/>
  <c r="K1160" i="2"/>
  <c r="K1161" i="2"/>
  <c r="K1162" i="2"/>
  <c r="K1163" i="2"/>
  <c r="K1164" i="2"/>
  <c r="K1165" i="2"/>
  <c r="K1166" i="2"/>
  <c r="K1167" i="2"/>
  <c r="K1168" i="2"/>
  <c r="K1169" i="2"/>
  <c r="K1170" i="2"/>
  <c r="K1171" i="2"/>
  <c r="K1172" i="2"/>
  <c r="K1173" i="2"/>
  <c r="K1175" i="2"/>
  <c r="K1176" i="2"/>
  <c r="K1178" i="2"/>
  <c r="K1179" i="2"/>
  <c r="K1180" i="2"/>
  <c r="K1181" i="2"/>
  <c r="K1182" i="2"/>
  <c r="K1183" i="2"/>
  <c r="K1184" i="2"/>
  <c r="K1185" i="2"/>
  <c r="K1186" i="2"/>
  <c r="K1187" i="2"/>
  <c r="K1188" i="2"/>
  <c r="K1189" i="2"/>
  <c r="K1191" i="2"/>
  <c r="K1192" i="2"/>
  <c r="K1193" i="2"/>
  <c r="K1194" i="2"/>
  <c r="K1195" i="2"/>
  <c r="K1196" i="2"/>
  <c r="K1197" i="2"/>
  <c r="K1198" i="2"/>
  <c r="K1199" i="2"/>
  <c r="K1200" i="2"/>
  <c r="K1201" i="2"/>
  <c r="K1202" i="2"/>
  <c r="K1203" i="2"/>
  <c r="K1204" i="2"/>
  <c r="K1205" i="2"/>
  <c r="K1207" i="2"/>
  <c r="K1208" i="2"/>
  <c r="K1209" i="2"/>
  <c r="K1210" i="2"/>
  <c r="K1211" i="2"/>
  <c r="K1212" i="2"/>
  <c r="K1213" i="2"/>
  <c r="K1214" i="2"/>
  <c r="K1215" i="2"/>
  <c r="K1216" i="2"/>
  <c r="K1217" i="2"/>
  <c r="K1218" i="2"/>
  <c r="K1219" i="2"/>
  <c r="K1220" i="2"/>
  <c r="K1221" i="2"/>
  <c r="K1222" i="2"/>
  <c r="K1223" i="2"/>
  <c r="K1224" i="2"/>
  <c r="K1225" i="2"/>
  <c r="K1226" i="2"/>
  <c r="K1227" i="2"/>
  <c r="K1228" i="2"/>
  <c r="K1229" i="2"/>
  <c r="K1230" i="2"/>
  <c r="K1231" i="2"/>
  <c r="K1232" i="2"/>
  <c r="K1233" i="2"/>
  <c r="K1235" i="2"/>
  <c r="K1236" i="2"/>
  <c r="K1237" i="2"/>
  <c r="K1238" i="2"/>
  <c r="K1239" i="2"/>
  <c r="K1240" i="2"/>
  <c r="K1241" i="2"/>
  <c r="K1242" i="2"/>
  <c r="K1243" i="2"/>
  <c r="K1244" i="2"/>
  <c r="K1246" i="2"/>
  <c r="K1247" i="2"/>
  <c r="K1248" i="2"/>
  <c r="K1249" i="2"/>
  <c r="K1250" i="2"/>
  <c r="K1251" i="2"/>
  <c r="K1252" i="2"/>
  <c r="K1253" i="2"/>
  <c r="K1254" i="2"/>
  <c r="K1255" i="2"/>
  <c r="K1256" i="2"/>
  <c r="K1257" i="2"/>
  <c r="K1258" i="2"/>
  <c r="K1259" i="2"/>
  <c r="K1260" i="2"/>
  <c r="K1261" i="2"/>
  <c r="K12" i="2"/>
  <c r="K13" i="2"/>
  <c r="K14" i="2"/>
  <c r="K10" i="2"/>
  <c r="L855" i="14"/>
  <c r="L856" i="14"/>
  <c r="L857" i="14"/>
  <c r="L858" i="14"/>
  <c r="L859" i="14"/>
  <c r="L860" i="14"/>
  <c r="L861" i="14"/>
  <c r="L862" i="14"/>
  <c r="L863" i="14"/>
  <c r="L864" i="14"/>
  <c r="L865" i="14"/>
  <c r="L866" i="14"/>
  <c r="L867" i="14"/>
  <c r="L868" i="14"/>
  <c r="L869" i="14"/>
  <c r="L870" i="14"/>
  <c r="L871" i="14"/>
  <c r="L872" i="14"/>
  <c r="L873" i="14"/>
  <c r="L874" i="14"/>
  <c r="L875" i="14"/>
  <c r="L876" i="14"/>
  <c r="L877" i="14"/>
  <c r="L878" i="14"/>
  <c r="L879" i="14"/>
  <c r="L880" i="14"/>
  <c r="L881" i="14"/>
  <c r="L882" i="14"/>
  <c r="L883" i="14"/>
  <c r="L884" i="14"/>
  <c r="L885" i="14"/>
  <c r="L886" i="14"/>
  <c r="L887" i="14"/>
  <c r="L888" i="14"/>
  <c r="L889" i="14"/>
  <c r="L890" i="14"/>
  <c r="L891" i="14"/>
  <c r="L892" i="14"/>
  <c r="L893" i="14"/>
  <c r="L894" i="14"/>
  <c r="L895" i="14"/>
  <c r="L896" i="14"/>
  <c r="L897" i="14"/>
  <c r="L898" i="14"/>
  <c r="L899" i="14"/>
  <c r="L900" i="14"/>
  <c r="L901" i="14"/>
  <c r="L902" i="14"/>
  <c r="L903" i="14"/>
  <c r="L904" i="14"/>
  <c r="L905" i="14"/>
  <c r="L906" i="14"/>
  <c r="L907" i="14"/>
  <c r="L908" i="14"/>
  <c r="L909" i="14"/>
  <c r="L910" i="14"/>
  <c r="L911" i="14"/>
  <c r="L912" i="14"/>
  <c r="L913" i="14"/>
  <c r="L914" i="14"/>
  <c r="L915" i="14"/>
  <c r="L916" i="14"/>
  <c r="L917" i="14"/>
  <c r="L918" i="14"/>
  <c r="L919" i="14"/>
  <c r="L920" i="14"/>
  <c r="L921" i="14"/>
  <c r="L922" i="14"/>
  <c r="L923" i="14"/>
  <c r="L924" i="14"/>
  <c r="L925" i="14"/>
  <c r="L926" i="14"/>
  <c r="L927" i="14"/>
  <c r="L928" i="14"/>
  <c r="L929" i="14"/>
  <c r="L930" i="14"/>
  <c r="L931" i="14"/>
  <c r="L932" i="14"/>
  <c r="L933" i="14"/>
  <c r="L934" i="14"/>
  <c r="L935" i="14"/>
  <c r="L936" i="14"/>
  <c r="L937" i="14"/>
  <c r="L938" i="14"/>
  <c r="L939" i="14"/>
  <c r="L940" i="14"/>
  <c r="L941" i="14"/>
  <c r="L942" i="14"/>
  <c r="L943" i="14"/>
  <c r="L944" i="14"/>
  <c r="L945" i="14"/>
  <c r="L946" i="14"/>
  <c r="L947" i="14"/>
  <c r="L948" i="14"/>
  <c r="L949" i="14"/>
  <c r="L950" i="14"/>
  <c r="L951" i="14"/>
  <c r="L952" i="14"/>
  <c r="L953" i="14"/>
  <c r="L954" i="14"/>
  <c r="L955" i="14"/>
  <c r="L956" i="14"/>
  <c r="L957" i="14"/>
  <c r="L958" i="14"/>
  <c r="L959" i="14"/>
  <c r="L960" i="14"/>
  <c r="L961" i="14"/>
  <c r="L962" i="14"/>
  <c r="L963" i="14"/>
  <c r="L964" i="14"/>
  <c r="L965" i="14"/>
  <c r="L966" i="14"/>
  <c r="L967" i="14"/>
  <c r="L968" i="14"/>
  <c r="L969" i="14"/>
  <c r="L970" i="14"/>
  <c r="L971" i="14"/>
  <c r="L972" i="14"/>
  <c r="L973" i="14"/>
  <c r="L974" i="14"/>
  <c r="L975" i="14"/>
  <c r="L976" i="14"/>
  <c r="L977" i="14"/>
  <c r="L978" i="14"/>
  <c r="L979" i="14"/>
  <c r="L980" i="14"/>
  <c r="L981" i="14"/>
  <c r="L982" i="14"/>
  <c r="L983" i="14"/>
  <c r="L984" i="14"/>
  <c r="L985" i="14"/>
  <c r="L986" i="14"/>
  <c r="L987" i="14"/>
  <c r="L988" i="14"/>
  <c r="L989" i="14"/>
  <c r="L990" i="14"/>
  <c r="L991" i="14"/>
  <c r="L992" i="14"/>
  <c r="L993" i="14"/>
  <c r="L994" i="14"/>
  <c r="L995" i="14"/>
  <c r="L996" i="14"/>
  <c r="L997" i="14"/>
  <c r="L998" i="14"/>
  <c r="L999" i="14"/>
  <c r="L1000" i="14"/>
  <c r="L1001" i="14"/>
  <c r="L1002" i="14"/>
  <c r="L1003" i="14"/>
  <c r="L1004" i="14"/>
  <c r="L1005" i="14"/>
  <c r="L1006" i="14"/>
  <c r="L1007" i="14"/>
  <c r="L1008" i="14"/>
  <c r="L1009" i="14"/>
  <c r="L1010" i="14"/>
  <c r="L1011" i="14"/>
  <c r="L1012" i="14"/>
  <c r="L1013" i="14"/>
  <c r="L1014" i="14"/>
  <c r="L1015" i="14"/>
  <c r="L1016" i="14"/>
  <c r="L1017" i="14"/>
  <c r="L1018" i="14"/>
  <c r="L1019" i="14"/>
  <c r="L1020" i="14"/>
  <c r="L1021" i="14"/>
  <c r="L1022" i="14"/>
  <c r="L1023" i="14"/>
  <c r="L1024" i="14"/>
  <c r="L1025" i="14"/>
  <c r="L1026" i="14"/>
  <c r="L1027" i="14"/>
  <c r="L1028" i="14"/>
  <c r="L1029" i="14"/>
  <c r="L1030" i="14"/>
  <c r="L1031" i="14"/>
  <c r="L1032" i="14"/>
  <c r="L1033" i="14"/>
  <c r="L1034" i="14"/>
  <c r="L1035" i="14"/>
  <c r="L1036" i="14"/>
  <c r="L1037" i="14"/>
  <c r="L1038" i="14"/>
  <c r="L1039" i="14"/>
  <c r="L1040" i="14"/>
  <c r="L1041" i="14"/>
  <c r="L1042" i="14"/>
  <c r="L1043" i="14"/>
  <c r="L1044" i="14"/>
  <c r="L1045" i="14"/>
  <c r="L1046" i="14"/>
  <c r="L1047" i="14"/>
  <c r="L1048" i="14"/>
  <c r="L1049" i="14"/>
  <c r="L1050" i="14"/>
  <c r="L1051" i="14"/>
  <c r="L1052" i="14"/>
  <c r="L1053" i="14"/>
  <c r="L1054" i="14"/>
  <c r="L1055" i="14"/>
  <c r="L1056" i="14"/>
  <c r="L1057" i="14"/>
  <c r="L1058" i="14"/>
  <c r="L1059" i="14"/>
  <c r="L1060" i="14"/>
  <c r="L1061" i="14"/>
  <c r="L1062" i="14"/>
  <c r="L1063" i="14"/>
  <c r="L1064" i="14"/>
  <c r="L1065" i="14"/>
  <c r="N1065" i="14" s="1"/>
  <c r="L1066" i="14"/>
  <c r="L10" i="14"/>
  <c r="L11" i="14"/>
  <c r="L12" i="14"/>
  <c r="L13" i="14"/>
  <c r="L14" i="14"/>
  <c r="L15" i="14"/>
  <c r="L16" i="14"/>
  <c r="L17" i="14"/>
  <c r="L18" i="14"/>
  <c r="L19" i="14"/>
  <c r="L20" i="14"/>
  <c r="L21" i="14"/>
  <c r="L22" i="14"/>
  <c r="L23" i="14"/>
  <c r="L24" i="14"/>
  <c r="L25" i="14"/>
  <c r="L26" i="14"/>
  <c r="L27" i="14"/>
  <c r="L28" i="14"/>
  <c r="L29" i="14"/>
  <c r="L30" i="14"/>
  <c r="L31" i="14"/>
  <c r="L32" i="14"/>
  <c r="L33" i="14"/>
  <c r="L34" i="14"/>
  <c r="L35" i="14"/>
  <c r="L36" i="14"/>
  <c r="L37" i="14"/>
  <c r="L38" i="14"/>
  <c r="L39" i="14"/>
  <c r="L40" i="14"/>
  <c r="L41" i="14"/>
  <c r="L42" i="14"/>
  <c r="L43" i="14"/>
  <c r="L44" i="14"/>
  <c r="L45" i="14"/>
  <c r="L46" i="14"/>
  <c r="L47" i="14"/>
  <c r="L48" i="14"/>
  <c r="L49" i="14"/>
  <c r="L50" i="14"/>
  <c r="L51" i="14"/>
  <c r="L52" i="14"/>
  <c r="L53" i="14"/>
  <c r="L54" i="14"/>
  <c r="L55" i="14"/>
  <c r="L56" i="14"/>
  <c r="L57" i="14"/>
  <c r="L58" i="14"/>
  <c r="L59" i="14"/>
  <c r="L60" i="14"/>
  <c r="L61" i="14"/>
  <c r="L62" i="14"/>
  <c r="L63" i="14"/>
  <c r="L64" i="14"/>
  <c r="L65" i="14"/>
  <c r="L66" i="14"/>
  <c r="L67" i="14"/>
  <c r="L68" i="14"/>
  <c r="L69" i="14"/>
  <c r="L70" i="14"/>
  <c r="L71" i="14"/>
  <c r="L72" i="14"/>
  <c r="L73" i="14"/>
  <c r="L74" i="14"/>
  <c r="L75" i="14"/>
  <c r="L76" i="14"/>
  <c r="L77" i="14"/>
  <c r="L78" i="14"/>
  <c r="L79" i="14"/>
  <c r="L80" i="14"/>
  <c r="L81" i="14"/>
  <c r="L82" i="14"/>
  <c r="L83" i="14"/>
  <c r="L84" i="14"/>
  <c r="L85" i="14"/>
  <c r="L86" i="14"/>
  <c r="L87" i="14"/>
  <c r="L88" i="14"/>
  <c r="L89" i="14"/>
  <c r="L90" i="14"/>
  <c r="L91" i="14"/>
  <c r="L92" i="14"/>
  <c r="L93" i="14"/>
  <c r="L94" i="14"/>
  <c r="L95" i="14"/>
  <c r="L96" i="14"/>
  <c r="L97" i="14"/>
  <c r="L98" i="14"/>
  <c r="L99" i="14"/>
  <c r="L100" i="14"/>
  <c r="L101" i="14"/>
  <c r="L102" i="14"/>
  <c r="L103" i="14"/>
  <c r="L104" i="14"/>
  <c r="L105" i="14"/>
  <c r="L106" i="14"/>
  <c r="L107" i="14"/>
  <c r="L108" i="14"/>
  <c r="L109" i="14"/>
  <c r="L110" i="14"/>
  <c r="L111" i="14"/>
  <c r="L112" i="14"/>
  <c r="L113" i="14"/>
  <c r="L114" i="14"/>
  <c r="L115" i="14"/>
  <c r="L116" i="14"/>
  <c r="L117" i="14"/>
  <c r="L118" i="14"/>
  <c r="L119" i="14"/>
  <c r="L120" i="14"/>
  <c r="L121" i="14"/>
  <c r="L122" i="14"/>
  <c r="L123" i="14"/>
  <c r="L124" i="14"/>
  <c r="L125" i="14"/>
  <c r="L126" i="14"/>
  <c r="L127" i="14"/>
  <c r="L128" i="14"/>
  <c r="L129" i="14"/>
  <c r="L130" i="14"/>
  <c r="L131" i="14"/>
  <c r="L132" i="14"/>
  <c r="L133" i="14"/>
  <c r="L134" i="14"/>
  <c r="L135" i="14"/>
  <c r="L136" i="14"/>
  <c r="L137" i="14"/>
  <c r="L138" i="14"/>
  <c r="L139" i="14"/>
  <c r="L140" i="14"/>
  <c r="L141" i="14"/>
  <c r="L142" i="14"/>
  <c r="L143" i="14"/>
  <c r="L144" i="14"/>
  <c r="L145" i="14"/>
  <c r="L146" i="14"/>
  <c r="L147" i="14"/>
  <c r="L148" i="14"/>
  <c r="L149" i="14"/>
  <c r="L150" i="14"/>
  <c r="L151" i="14"/>
  <c r="L152" i="14"/>
  <c r="L153" i="14"/>
  <c r="L154" i="14"/>
  <c r="L155" i="14"/>
  <c r="L156" i="14"/>
  <c r="L157" i="14"/>
  <c r="L158" i="14"/>
  <c r="L159" i="14"/>
  <c r="L160" i="14"/>
  <c r="L161" i="14"/>
  <c r="L162" i="14"/>
  <c r="N162" i="14" s="1"/>
  <c r="L163" i="14"/>
  <c r="L164" i="14"/>
  <c r="L165" i="14"/>
  <c r="L166" i="14"/>
  <c r="L167" i="14"/>
  <c r="L168" i="14"/>
  <c r="L169" i="14"/>
  <c r="L170" i="14"/>
  <c r="L171" i="14"/>
  <c r="L172" i="14"/>
  <c r="L173" i="14"/>
  <c r="L174" i="14"/>
  <c r="L175" i="14"/>
  <c r="L176" i="14"/>
  <c r="L177" i="14"/>
  <c r="L178" i="14"/>
  <c r="L179" i="14"/>
  <c r="L180" i="14"/>
  <c r="L181" i="14"/>
  <c r="L182" i="14"/>
  <c r="L183" i="14"/>
  <c r="L184" i="14"/>
  <c r="L185" i="14"/>
  <c r="L186" i="14"/>
  <c r="L187" i="14"/>
  <c r="L188" i="14"/>
  <c r="L189" i="14"/>
  <c r="L190" i="14"/>
  <c r="L191" i="14"/>
  <c r="L192" i="14"/>
  <c r="L193" i="14"/>
  <c r="L194" i="14"/>
  <c r="L195" i="14"/>
  <c r="L196" i="14"/>
  <c r="L197" i="14"/>
  <c r="L198" i="14"/>
  <c r="L199" i="14"/>
  <c r="L200" i="14"/>
  <c r="L201" i="14"/>
  <c r="L202" i="14"/>
  <c r="L203" i="14"/>
  <c r="L204" i="14"/>
  <c r="L205" i="14"/>
  <c r="L206" i="14"/>
  <c r="L207" i="14"/>
  <c r="L208" i="14"/>
  <c r="L209" i="14"/>
  <c r="L210" i="14"/>
  <c r="L211" i="14"/>
  <c r="L212" i="14"/>
  <c r="L213" i="14"/>
  <c r="L214" i="14"/>
  <c r="L215" i="14"/>
  <c r="L216" i="14"/>
  <c r="L217" i="14"/>
  <c r="L218" i="14"/>
  <c r="L219" i="14"/>
  <c r="L220" i="14"/>
  <c r="L221" i="14"/>
  <c r="L222" i="14"/>
  <c r="L223" i="14"/>
  <c r="L224" i="14"/>
  <c r="L225" i="14"/>
  <c r="L226" i="14"/>
  <c r="L227" i="14"/>
  <c r="L228" i="14"/>
  <c r="L229" i="14"/>
  <c r="L230" i="14"/>
  <c r="L231" i="14"/>
  <c r="L232" i="14"/>
  <c r="L233" i="14"/>
  <c r="L234" i="14"/>
  <c r="L235" i="14"/>
  <c r="L236" i="14"/>
  <c r="L237" i="14"/>
  <c r="L238" i="14"/>
  <c r="L239" i="14"/>
  <c r="L240" i="14"/>
  <c r="L241" i="14"/>
  <c r="L242" i="14"/>
  <c r="L243" i="14"/>
  <c r="L244" i="14"/>
  <c r="L245" i="14"/>
  <c r="L246" i="14"/>
  <c r="L247" i="14"/>
  <c r="L248" i="14"/>
  <c r="L249" i="14"/>
  <c r="L250" i="14"/>
  <c r="L251" i="14"/>
  <c r="L252" i="14"/>
  <c r="L253" i="14"/>
  <c r="L254" i="14"/>
  <c r="L255" i="14"/>
  <c r="L256" i="14"/>
  <c r="L257" i="14"/>
  <c r="L258" i="14"/>
  <c r="L259" i="14"/>
  <c r="L260" i="14"/>
  <c r="L261" i="14"/>
  <c r="L262" i="14"/>
  <c r="L263" i="14"/>
  <c r="L264" i="14"/>
  <c r="L265" i="14"/>
  <c r="L266" i="14"/>
  <c r="L267" i="14"/>
  <c r="L268" i="14"/>
  <c r="L269" i="14"/>
  <c r="L270" i="14"/>
  <c r="L271" i="14"/>
  <c r="L272" i="14"/>
  <c r="L273" i="14"/>
  <c r="L274" i="14"/>
  <c r="L275" i="14"/>
  <c r="L276" i="14"/>
  <c r="L277" i="14"/>
  <c r="L278" i="14"/>
  <c r="L279" i="14"/>
  <c r="L280" i="14"/>
  <c r="L281" i="14"/>
  <c r="L282" i="14"/>
  <c r="L283" i="14"/>
  <c r="L284" i="14"/>
  <c r="L285" i="14"/>
  <c r="L286" i="14"/>
  <c r="L287" i="14"/>
  <c r="L288" i="14"/>
  <c r="L289" i="14"/>
  <c r="L290" i="14"/>
  <c r="L291" i="14"/>
  <c r="L292" i="14"/>
  <c r="L293" i="14"/>
  <c r="L294" i="14"/>
  <c r="L295" i="14"/>
  <c r="L296" i="14"/>
  <c r="L297" i="14"/>
  <c r="L298" i="14"/>
  <c r="L299" i="14"/>
  <c r="L300" i="14"/>
  <c r="L301" i="14"/>
  <c r="L302" i="14"/>
  <c r="L303" i="14"/>
  <c r="L304" i="14"/>
  <c r="L305" i="14"/>
  <c r="L306" i="14"/>
  <c r="L307" i="14"/>
  <c r="L308" i="14"/>
  <c r="L309" i="14"/>
  <c r="L310" i="14"/>
  <c r="L311" i="14"/>
  <c r="L312" i="14"/>
  <c r="L313" i="14"/>
  <c r="L314" i="14"/>
  <c r="L315" i="14"/>
  <c r="L316" i="14"/>
  <c r="L317" i="14"/>
  <c r="L318" i="14"/>
  <c r="L319" i="14"/>
  <c r="L320" i="14"/>
  <c r="L321" i="14"/>
  <c r="L322" i="14"/>
  <c r="L323" i="14"/>
  <c r="L324" i="14"/>
  <c r="N324" i="14" s="1"/>
  <c r="L325" i="14"/>
  <c r="L326" i="14"/>
  <c r="L327" i="14"/>
  <c r="L328" i="14"/>
  <c r="L329" i="14"/>
  <c r="L330" i="14"/>
  <c r="L331" i="14"/>
  <c r="L332" i="14"/>
  <c r="L333" i="14"/>
  <c r="L334" i="14"/>
  <c r="L335" i="14"/>
  <c r="L336" i="14"/>
  <c r="L337" i="14"/>
  <c r="L338" i="14"/>
  <c r="L339" i="14"/>
  <c r="L340" i="14"/>
  <c r="L341" i="14"/>
  <c r="L342" i="14"/>
  <c r="L343" i="14"/>
  <c r="L344" i="14"/>
  <c r="L345" i="14"/>
  <c r="L346" i="14"/>
  <c r="L347" i="14"/>
  <c r="L348" i="14"/>
  <c r="L349" i="14"/>
  <c r="L350" i="14"/>
  <c r="L351" i="14"/>
  <c r="L352" i="14"/>
  <c r="L353" i="14"/>
  <c r="L354" i="14"/>
  <c r="L355" i="14"/>
  <c r="L356" i="14"/>
  <c r="L357" i="14"/>
  <c r="L358" i="14"/>
  <c r="L359" i="14"/>
  <c r="L360" i="14"/>
  <c r="L361" i="14"/>
  <c r="L362" i="14"/>
  <c r="L363" i="14"/>
  <c r="L364" i="14"/>
  <c r="L365" i="14"/>
  <c r="L366" i="14"/>
  <c r="L367" i="14"/>
  <c r="L368" i="14"/>
  <c r="L369" i="14"/>
  <c r="L370" i="14"/>
  <c r="L371" i="14"/>
  <c r="L372" i="14"/>
  <c r="L373" i="14"/>
  <c r="L374" i="14"/>
  <c r="L375" i="14"/>
  <c r="L376" i="14"/>
  <c r="L377" i="14"/>
  <c r="L378" i="14"/>
  <c r="L379" i="14"/>
  <c r="L380" i="14"/>
  <c r="L381" i="14"/>
  <c r="L382" i="14"/>
  <c r="L383" i="14"/>
  <c r="L384" i="14"/>
  <c r="L385" i="14"/>
  <c r="L386" i="14"/>
  <c r="L387" i="14"/>
  <c r="L388" i="14"/>
  <c r="L389" i="14"/>
  <c r="L390" i="14"/>
  <c r="L391" i="14"/>
  <c r="L392" i="14"/>
  <c r="L393" i="14"/>
  <c r="L394" i="14"/>
  <c r="L395" i="14"/>
  <c r="L396" i="14"/>
  <c r="L397" i="14"/>
  <c r="L398" i="14"/>
  <c r="L399" i="14"/>
  <c r="L400" i="14"/>
  <c r="L401" i="14"/>
  <c r="L402" i="14"/>
  <c r="L403" i="14"/>
  <c r="L404" i="14"/>
  <c r="L405" i="14"/>
  <c r="L406" i="14"/>
  <c r="L407" i="14"/>
  <c r="L408" i="14"/>
  <c r="L409" i="14"/>
  <c r="L410" i="14"/>
  <c r="L411" i="14"/>
  <c r="L412" i="14"/>
  <c r="L413" i="14"/>
  <c r="N413" i="14" s="1"/>
  <c r="L414" i="14"/>
  <c r="L415" i="14"/>
  <c r="L416" i="14"/>
  <c r="L417" i="14"/>
  <c r="L418" i="14"/>
  <c r="L419" i="14"/>
  <c r="L420" i="14"/>
  <c r="L421" i="14"/>
  <c r="L422" i="14"/>
  <c r="L423" i="14"/>
  <c r="N423" i="14" s="1"/>
  <c r="L424" i="14"/>
  <c r="L425" i="14"/>
  <c r="L426" i="14"/>
  <c r="L427" i="14"/>
  <c r="L428" i="14"/>
  <c r="L429" i="14"/>
  <c r="L430" i="14"/>
  <c r="L431" i="14"/>
  <c r="L432" i="14"/>
  <c r="L433" i="14"/>
  <c r="L434" i="14"/>
  <c r="L435" i="14"/>
  <c r="L436" i="14"/>
  <c r="L437" i="14"/>
  <c r="L438" i="14"/>
  <c r="L439" i="14"/>
  <c r="L440" i="14"/>
  <c r="L441" i="14"/>
  <c r="L442" i="14"/>
  <c r="L443" i="14"/>
  <c r="L444" i="14"/>
  <c r="L445" i="14"/>
  <c r="L446" i="14"/>
  <c r="L447" i="14"/>
  <c r="L448" i="14"/>
  <c r="L449" i="14"/>
  <c r="L450" i="14"/>
  <c r="L451" i="14"/>
  <c r="L452" i="14"/>
  <c r="L453" i="14"/>
  <c r="L454" i="14"/>
  <c r="L455" i="14"/>
  <c r="L456" i="14"/>
  <c r="L457" i="14"/>
  <c r="L458" i="14"/>
  <c r="L459" i="14"/>
  <c r="L460" i="14"/>
  <c r="L461" i="14"/>
  <c r="L462" i="14"/>
  <c r="L463" i="14"/>
  <c r="L464" i="14"/>
  <c r="L465" i="14"/>
  <c r="L466" i="14"/>
  <c r="L467" i="14"/>
  <c r="L468" i="14"/>
  <c r="L469" i="14"/>
  <c r="L470" i="14"/>
  <c r="L471" i="14"/>
  <c r="L472" i="14"/>
  <c r="L473" i="14"/>
  <c r="L474" i="14"/>
  <c r="L475" i="14"/>
  <c r="L476" i="14"/>
  <c r="L477" i="14"/>
  <c r="L478" i="14"/>
  <c r="L479" i="14"/>
  <c r="L480" i="14"/>
  <c r="L481" i="14"/>
  <c r="L482" i="14"/>
  <c r="L483" i="14"/>
  <c r="L484" i="14"/>
  <c r="L485" i="14"/>
  <c r="L486" i="14"/>
  <c r="L487" i="14"/>
  <c r="L488" i="14"/>
  <c r="L489" i="14"/>
  <c r="L490" i="14"/>
  <c r="L491" i="14"/>
  <c r="L492" i="14"/>
  <c r="L493" i="14"/>
  <c r="L494" i="14"/>
  <c r="L495" i="14"/>
  <c r="L496" i="14"/>
  <c r="L497" i="14"/>
  <c r="L498" i="14"/>
  <c r="L499" i="14"/>
  <c r="L500" i="14"/>
  <c r="L501" i="14"/>
  <c r="L502" i="14"/>
  <c r="L503" i="14"/>
  <c r="N503" i="14" s="1"/>
  <c r="L504" i="14"/>
  <c r="L505" i="14"/>
  <c r="L506" i="14"/>
  <c r="L507" i="14"/>
  <c r="L508" i="14"/>
  <c r="L509" i="14"/>
  <c r="L510" i="14"/>
  <c r="L511" i="14"/>
  <c r="L512" i="14"/>
  <c r="L513" i="14"/>
  <c r="L514" i="14"/>
  <c r="L515" i="14"/>
  <c r="L516" i="14"/>
  <c r="L517" i="14"/>
  <c r="L518" i="14"/>
  <c r="L519" i="14"/>
  <c r="L520" i="14"/>
  <c r="L521" i="14"/>
  <c r="L522" i="14"/>
  <c r="L523" i="14"/>
  <c r="L524" i="14"/>
  <c r="L525" i="14"/>
  <c r="L526" i="14"/>
  <c r="L527" i="14"/>
  <c r="L528" i="14"/>
  <c r="L529" i="14"/>
  <c r="L530" i="14"/>
  <c r="L531" i="14"/>
  <c r="L532" i="14"/>
  <c r="L533" i="14"/>
  <c r="L534" i="14"/>
  <c r="L535" i="14"/>
  <c r="L536" i="14"/>
  <c r="L537" i="14"/>
  <c r="L538" i="14"/>
  <c r="L539" i="14"/>
  <c r="L540" i="14"/>
  <c r="L541" i="14"/>
  <c r="L542" i="14"/>
  <c r="L543" i="14"/>
  <c r="L544" i="14"/>
  <c r="L545" i="14"/>
  <c r="L546" i="14"/>
  <c r="L547" i="14"/>
  <c r="L548" i="14"/>
  <c r="L549" i="14"/>
  <c r="L550" i="14"/>
  <c r="L551" i="14"/>
  <c r="L552" i="14"/>
  <c r="L553" i="14"/>
  <c r="L554" i="14"/>
  <c r="L555" i="14"/>
  <c r="L556" i="14"/>
  <c r="L557" i="14"/>
  <c r="L558" i="14"/>
  <c r="L559" i="14"/>
  <c r="L560" i="14"/>
  <c r="L561" i="14"/>
  <c r="L562" i="14"/>
  <c r="L563" i="14"/>
  <c r="L564" i="14"/>
  <c r="L565" i="14"/>
  <c r="L566" i="14"/>
  <c r="L567" i="14"/>
  <c r="L568" i="14"/>
  <c r="L569" i="14"/>
  <c r="L570" i="14"/>
  <c r="L571" i="14"/>
  <c r="L572" i="14"/>
  <c r="L573" i="14"/>
  <c r="L574" i="14"/>
  <c r="L575" i="14"/>
  <c r="L576" i="14"/>
  <c r="L577" i="14"/>
  <c r="L578" i="14"/>
  <c r="L579" i="14"/>
  <c r="L580" i="14"/>
  <c r="L581" i="14"/>
  <c r="L582" i="14"/>
  <c r="L583" i="14"/>
  <c r="L584" i="14"/>
  <c r="L585" i="14"/>
  <c r="L586" i="14"/>
  <c r="L587" i="14"/>
  <c r="L588" i="14"/>
  <c r="L589" i="14"/>
  <c r="L590" i="14"/>
  <c r="L591" i="14"/>
  <c r="L592" i="14"/>
  <c r="L593" i="14"/>
  <c r="L594" i="14"/>
  <c r="L595" i="14"/>
  <c r="L596" i="14"/>
  <c r="L597" i="14"/>
  <c r="L598" i="14"/>
  <c r="L599" i="14"/>
  <c r="L600" i="14"/>
  <c r="L601" i="14"/>
  <c r="L602" i="14"/>
  <c r="L603" i="14"/>
  <c r="L604" i="14"/>
  <c r="L605" i="14"/>
  <c r="L606" i="14"/>
  <c r="L607" i="14"/>
  <c r="L608" i="14"/>
  <c r="L609" i="14"/>
  <c r="L610" i="14"/>
  <c r="L611" i="14"/>
  <c r="L612" i="14"/>
  <c r="L613" i="14"/>
  <c r="L614" i="14"/>
  <c r="L615" i="14"/>
  <c r="L616" i="14"/>
  <c r="L617" i="14"/>
  <c r="L618" i="14"/>
  <c r="L619" i="14"/>
  <c r="L620" i="14"/>
  <c r="L621" i="14"/>
  <c r="L622" i="14"/>
  <c r="L623" i="14"/>
  <c r="L624" i="14"/>
  <c r="L625" i="14"/>
  <c r="L626" i="14"/>
  <c r="L627" i="14"/>
  <c r="L628" i="14"/>
  <c r="L629" i="14"/>
  <c r="L630" i="14"/>
  <c r="L631" i="14"/>
  <c r="L632" i="14"/>
  <c r="L633" i="14"/>
  <c r="L634" i="14"/>
  <c r="L635" i="14"/>
  <c r="L636" i="14"/>
  <c r="L637" i="14"/>
  <c r="L638" i="14"/>
  <c r="L639" i="14"/>
  <c r="L640" i="14"/>
  <c r="L641" i="14"/>
  <c r="L642" i="14"/>
  <c r="L643" i="14"/>
  <c r="L644" i="14"/>
  <c r="L645" i="14"/>
  <c r="L646" i="14"/>
  <c r="L647" i="14"/>
  <c r="L648" i="14"/>
  <c r="L649" i="14"/>
  <c r="L650" i="14"/>
  <c r="L651" i="14"/>
  <c r="L652" i="14"/>
  <c r="L653" i="14"/>
  <c r="L654" i="14"/>
  <c r="L655" i="14"/>
  <c r="L656" i="14"/>
  <c r="L657" i="14"/>
  <c r="L658" i="14"/>
  <c r="L659" i="14"/>
  <c r="L660" i="14"/>
  <c r="L661" i="14"/>
  <c r="L662" i="14"/>
  <c r="L663" i="14"/>
  <c r="L664" i="14"/>
  <c r="L665" i="14"/>
  <c r="L666" i="14"/>
  <c r="L667" i="14"/>
  <c r="L668" i="14"/>
  <c r="L669" i="14"/>
  <c r="L670" i="14"/>
  <c r="L671" i="14"/>
  <c r="L672" i="14"/>
  <c r="L673" i="14"/>
  <c r="L674" i="14"/>
  <c r="L675" i="14"/>
  <c r="L676" i="14"/>
  <c r="L677" i="14"/>
  <c r="L678" i="14"/>
  <c r="L679" i="14"/>
  <c r="N679" i="14" s="1"/>
  <c r="L680" i="14"/>
  <c r="L681" i="14"/>
  <c r="L682" i="14"/>
  <c r="L683" i="14"/>
  <c r="L684" i="14"/>
  <c r="L685" i="14"/>
  <c r="L686" i="14"/>
  <c r="L687" i="14"/>
  <c r="L688" i="14"/>
  <c r="L689" i="14"/>
  <c r="L690" i="14"/>
  <c r="L691" i="14"/>
  <c r="L692" i="14"/>
  <c r="L693" i="14"/>
  <c r="L694" i="14"/>
  <c r="L695" i="14"/>
  <c r="L696" i="14"/>
  <c r="L697" i="14"/>
  <c r="L698" i="14"/>
  <c r="L699" i="14"/>
  <c r="L700" i="14"/>
  <c r="L701" i="14"/>
  <c r="L702" i="14"/>
  <c r="L703" i="14"/>
  <c r="L704" i="14"/>
  <c r="L705" i="14"/>
  <c r="L706" i="14"/>
  <c r="L707" i="14"/>
  <c r="L708" i="14"/>
  <c r="L709" i="14"/>
  <c r="L710" i="14"/>
  <c r="L711" i="14"/>
  <c r="L712" i="14"/>
  <c r="L713" i="14"/>
  <c r="L714" i="14"/>
  <c r="L715" i="14"/>
  <c r="L716" i="14"/>
  <c r="L717" i="14"/>
  <c r="L718" i="14"/>
  <c r="L719" i="14"/>
  <c r="L720" i="14"/>
  <c r="L721" i="14"/>
  <c r="L722" i="14"/>
  <c r="L723" i="14"/>
  <c r="L724" i="14"/>
  <c r="L725" i="14"/>
  <c r="L726" i="14"/>
  <c r="L727" i="14"/>
  <c r="L728" i="14"/>
  <c r="L729" i="14"/>
  <c r="L730" i="14"/>
  <c r="L731" i="14"/>
  <c r="L732" i="14"/>
  <c r="L733" i="14"/>
  <c r="L734" i="14"/>
  <c r="L735" i="14"/>
  <c r="L736" i="14"/>
  <c r="L737" i="14"/>
  <c r="L738" i="14"/>
  <c r="L739" i="14"/>
  <c r="L740" i="14"/>
  <c r="L741" i="14"/>
  <c r="L742" i="14"/>
  <c r="L743" i="14"/>
  <c r="L744" i="14"/>
  <c r="L745" i="14"/>
  <c r="L746" i="14"/>
  <c r="L747" i="14"/>
  <c r="L748" i="14"/>
  <c r="L749" i="14"/>
  <c r="L750" i="14"/>
  <c r="L751" i="14"/>
  <c r="L752" i="14"/>
  <c r="L753" i="14"/>
  <c r="L754" i="14"/>
  <c r="L755" i="14"/>
  <c r="L756" i="14"/>
  <c r="L757" i="14"/>
  <c r="L758" i="14"/>
  <c r="L759" i="14"/>
  <c r="L760" i="14"/>
  <c r="L761" i="14"/>
  <c r="L762" i="14"/>
  <c r="L763" i="14"/>
  <c r="L764" i="14"/>
  <c r="L765" i="14"/>
  <c r="L766" i="14"/>
  <c r="L767" i="14"/>
  <c r="L768" i="14"/>
  <c r="L769" i="14"/>
  <c r="L770" i="14"/>
  <c r="L771" i="14"/>
  <c r="L772" i="14"/>
  <c r="L773" i="14"/>
  <c r="N773" i="14" s="1"/>
  <c r="L774" i="14"/>
  <c r="L775" i="14"/>
  <c r="L776" i="14"/>
  <c r="L777" i="14"/>
  <c r="L778" i="14"/>
  <c r="L779" i="14"/>
  <c r="L780" i="14"/>
  <c r="L781" i="14"/>
  <c r="L782" i="14"/>
  <c r="L783" i="14"/>
  <c r="L784" i="14"/>
  <c r="L785" i="14"/>
  <c r="L786" i="14"/>
  <c r="L787" i="14"/>
  <c r="L788" i="14"/>
  <c r="L789" i="14"/>
  <c r="L790" i="14"/>
  <c r="L791" i="14"/>
  <c r="L792" i="14"/>
  <c r="L793" i="14"/>
  <c r="L794" i="14"/>
  <c r="L795" i="14"/>
  <c r="L796" i="14"/>
  <c r="L797" i="14"/>
  <c r="L798" i="14"/>
  <c r="L799" i="14"/>
  <c r="L800" i="14"/>
  <c r="L801" i="14"/>
  <c r="L802" i="14"/>
  <c r="L803" i="14"/>
  <c r="L804" i="14"/>
  <c r="L805" i="14"/>
  <c r="L806" i="14"/>
  <c r="L807" i="14"/>
  <c r="L808" i="14"/>
  <c r="L809" i="14"/>
  <c r="L810" i="14"/>
  <c r="L811" i="14"/>
  <c r="L812" i="14"/>
  <c r="L813" i="14"/>
  <c r="L814" i="14"/>
  <c r="L815" i="14"/>
  <c r="L816" i="14"/>
  <c r="L817" i="14"/>
  <c r="L818" i="14"/>
  <c r="L819" i="14"/>
  <c r="L820" i="14"/>
  <c r="L821" i="14"/>
  <c r="L822" i="14"/>
  <c r="L823" i="14"/>
  <c r="L824" i="14"/>
  <c r="L825" i="14"/>
  <c r="L826" i="14"/>
  <c r="L827" i="14"/>
  <c r="L828" i="14"/>
  <c r="L829" i="14"/>
  <c r="L830" i="14"/>
  <c r="L831" i="14"/>
  <c r="L832" i="14"/>
  <c r="L833" i="14"/>
  <c r="L834" i="14"/>
  <c r="L835" i="14"/>
  <c r="L836" i="14"/>
  <c r="L837" i="14"/>
  <c r="L838" i="14"/>
  <c r="L839" i="14"/>
  <c r="L840" i="14"/>
  <c r="L841" i="14"/>
  <c r="L842" i="14"/>
  <c r="L843" i="14"/>
  <c r="L844" i="14"/>
  <c r="L845" i="14"/>
  <c r="L846" i="14"/>
  <c r="L847" i="14"/>
  <c r="L848" i="14"/>
  <c r="L849" i="14"/>
  <c r="L850" i="14"/>
  <c r="L851" i="14"/>
  <c r="L852" i="14"/>
  <c r="L853" i="14"/>
  <c r="L854" i="14"/>
  <c r="N854" i="14" s="1"/>
  <c r="A11" i="24"/>
  <c r="A12" i="24"/>
  <c r="A13" i="24"/>
  <c r="A14" i="24"/>
  <c r="A15" i="24"/>
  <c r="A16" i="24"/>
  <c r="A17" i="24"/>
  <c r="A18" i="24"/>
  <c r="A10" i="24"/>
  <c r="R1245" i="2" l="1"/>
  <c r="R1234" i="2"/>
  <c r="R1206" i="2"/>
  <c r="R1190" i="2"/>
  <c r="R1177" i="2"/>
  <c r="R1174" i="2"/>
  <c r="R1137" i="2"/>
  <c r="R1136" i="2"/>
  <c r="R1135" i="2"/>
  <c r="R1134" i="2"/>
  <c r="R1133" i="2"/>
  <c r="R1130" i="2"/>
  <c r="R1127" i="2"/>
  <c r="R1125" i="2"/>
  <c r="R1103" i="2"/>
  <c r="R1078" i="2"/>
  <c r="R1075" i="2"/>
  <c r="R1069" i="2"/>
  <c r="R989" i="2"/>
  <c r="R963" i="2"/>
  <c r="R948" i="2"/>
  <c r="R943" i="2"/>
  <c r="R936" i="2"/>
  <c r="R906" i="2"/>
  <c r="R897" i="2"/>
  <c r="R857" i="2"/>
  <c r="R823" i="2"/>
  <c r="R821" i="2"/>
  <c r="R799" i="2"/>
  <c r="R795" i="2"/>
  <c r="R782" i="2"/>
  <c r="R781" i="2"/>
  <c r="R773" i="2"/>
  <c r="R736" i="2"/>
  <c r="R716" i="2"/>
  <c r="R710" i="2"/>
  <c r="R703" i="2"/>
  <c r="R656" i="2"/>
  <c r="R585" i="2"/>
  <c r="R577" i="2"/>
  <c r="R575" i="2"/>
  <c r="R570" i="2"/>
  <c r="R534" i="2"/>
  <c r="R522" i="2"/>
  <c r="R519" i="2"/>
  <c r="R504" i="2"/>
  <c r="R501" i="2"/>
  <c r="R493" i="2"/>
  <c r="R490" i="2"/>
  <c r="R480" i="2"/>
  <c r="R471" i="2"/>
  <c r="R465" i="2"/>
  <c r="R446" i="2"/>
  <c r="R419" i="2"/>
  <c r="R410" i="2"/>
  <c r="R397" i="2"/>
  <c r="R396" i="2"/>
  <c r="R395" i="2"/>
  <c r="R392" i="2"/>
  <c r="R384" i="2"/>
  <c r="R383" i="2"/>
  <c r="R382" i="2"/>
  <c r="R379" i="2"/>
  <c r="R359" i="2"/>
  <c r="R345" i="2"/>
  <c r="R317" i="2"/>
  <c r="R299" i="2"/>
  <c r="R294" i="2"/>
  <c r="R285" i="2"/>
  <c r="R237" i="2"/>
  <c r="R229" i="2"/>
  <c r="R184" i="2"/>
  <c r="R177" i="2"/>
  <c r="R174" i="2"/>
  <c r="R129" i="2"/>
  <c r="R126" i="2"/>
  <c r="R114" i="2"/>
  <c r="R108" i="2"/>
  <c r="R87" i="2"/>
  <c r="R81" i="2"/>
  <c r="R56" i="2"/>
  <c r="R50" i="2"/>
  <c r="R47" i="2"/>
  <c r="R45" i="2"/>
  <c r="R43" i="2"/>
  <c r="R36" i="2"/>
  <c r="R11" i="2"/>
  <c r="J1065" i="29"/>
  <c r="I1065" i="29"/>
  <c r="H1065" i="29"/>
  <c r="O1063" i="29"/>
  <c r="N1063" i="29"/>
  <c r="O1062" i="29"/>
  <c r="N1062" i="29"/>
  <c r="O1061" i="29"/>
  <c r="N1061" i="29"/>
  <c r="O1060" i="29"/>
  <c r="N1060" i="29"/>
  <c r="O1059" i="29"/>
  <c r="N1059" i="29"/>
  <c r="O1058" i="29"/>
  <c r="N1058" i="29"/>
  <c r="O1057" i="29"/>
  <c r="N1057" i="29"/>
  <c r="O1056" i="29"/>
  <c r="N1056" i="29"/>
  <c r="O1055" i="29"/>
  <c r="N1055" i="29"/>
  <c r="L10" i="29"/>
  <c r="L1065" i="29" s="1"/>
  <c r="K1065" i="29"/>
  <c r="N12" i="2" l="1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7" i="2"/>
  <c r="N38" i="2"/>
  <c r="N39" i="2"/>
  <c r="N40" i="2"/>
  <c r="N41" i="2"/>
  <c r="N42" i="2"/>
  <c r="N44" i="2"/>
  <c r="N46" i="2"/>
  <c r="N48" i="2"/>
  <c r="N49" i="2"/>
  <c r="N51" i="2"/>
  <c r="N52" i="2"/>
  <c r="N53" i="2"/>
  <c r="N54" i="2"/>
  <c r="N55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2" i="2"/>
  <c r="N83" i="2"/>
  <c r="N84" i="2"/>
  <c r="N85" i="2"/>
  <c r="N86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9" i="2"/>
  <c r="N110" i="2"/>
  <c r="N111" i="2"/>
  <c r="N112" i="2"/>
  <c r="N113" i="2"/>
  <c r="N115" i="2"/>
  <c r="N116" i="2"/>
  <c r="N117" i="2"/>
  <c r="N118" i="2"/>
  <c r="N119" i="2"/>
  <c r="N120" i="2"/>
  <c r="N121" i="2"/>
  <c r="N122" i="2"/>
  <c r="N123" i="2"/>
  <c r="N124" i="2"/>
  <c r="N125" i="2"/>
  <c r="N127" i="2"/>
  <c r="N128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5" i="2"/>
  <c r="N176" i="2"/>
  <c r="N178" i="2"/>
  <c r="N179" i="2"/>
  <c r="N180" i="2"/>
  <c r="N181" i="2"/>
  <c r="N182" i="2"/>
  <c r="N183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30" i="2"/>
  <c r="N231" i="2"/>
  <c r="N232" i="2"/>
  <c r="N233" i="2"/>
  <c r="N234" i="2"/>
  <c r="N235" i="2"/>
  <c r="N236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6" i="2"/>
  <c r="N287" i="2"/>
  <c r="N288" i="2"/>
  <c r="N289" i="2"/>
  <c r="N290" i="2"/>
  <c r="N291" i="2"/>
  <c r="N292" i="2"/>
  <c r="N293" i="2"/>
  <c r="N295" i="2"/>
  <c r="N296" i="2"/>
  <c r="N297" i="2"/>
  <c r="N298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80" i="2"/>
  <c r="N381" i="2"/>
  <c r="N385" i="2"/>
  <c r="N386" i="2"/>
  <c r="N387" i="2"/>
  <c r="N388" i="2"/>
  <c r="N389" i="2"/>
  <c r="N390" i="2"/>
  <c r="N391" i="2"/>
  <c r="N393" i="2"/>
  <c r="N394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1" i="2"/>
  <c r="N412" i="2"/>
  <c r="N413" i="2"/>
  <c r="N414" i="2"/>
  <c r="N415" i="2"/>
  <c r="N416" i="2"/>
  <c r="N417" i="2"/>
  <c r="N418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6" i="2"/>
  <c r="N467" i="2"/>
  <c r="N468" i="2"/>
  <c r="N469" i="2"/>
  <c r="N470" i="2"/>
  <c r="N472" i="2"/>
  <c r="N473" i="2"/>
  <c r="N474" i="2"/>
  <c r="N475" i="2"/>
  <c r="N476" i="2"/>
  <c r="N477" i="2"/>
  <c r="N478" i="2"/>
  <c r="N479" i="2"/>
  <c r="N481" i="2"/>
  <c r="N482" i="2"/>
  <c r="N483" i="2"/>
  <c r="N484" i="2"/>
  <c r="N485" i="2"/>
  <c r="N486" i="2"/>
  <c r="N487" i="2"/>
  <c r="N488" i="2"/>
  <c r="N489" i="2"/>
  <c r="N491" i="2"/>
  <c r="N492" i="2"/>
  <c r="N494" i="2"/>
  <c r="N495" i="2"/>
  <c r="N496" i="2"/>
  <c r="N497" i="2"/>
  <c r="N498" i="2"/>
  <c r="N499" i="2"/>
  <c r="N500" i="2"/>
  <c r="N502" i="2"/>
  <c r="N503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20" i="2"/>
  <c r="N521" i="2"/>
  <c r="N523" i="2"/>
  <c r="N524" i="2"/>
  <c r="N525" i="2"/>
  <c r="N526" i="2"/>
  <c r="N527" i="2"/>
  <c r="N528" i="2"/>
  <c r="N529" i="2"/>
  <c r="N530" i="2"/>
  <c r="N531" i="2"/>
  <c r="N532" i="2"/>
  <c r="N533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1" i="2"/>
  <c r="N572" i="2"/>
  <c r="N573" i="2"/>
  <c r="N574" i="2"/>
  <c r="N576" i="2"/>
  <c r="N578" i="2"/>
  <c r="N579" i="2"/>
  <c r="N580" i="2"/>
  <c r="N581" i="2"/>
  <c r="N582" i="2"/>
  <c r="N583" i="2"/>
  <c r="N584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4" i="2"/>
  <c r="N705" i="2"/>
  <c r="N706" i="2"/>
  <c r="N707" i="2"/>
  <c r="N708" i="2"/>
  <c r="N709" i="2"/>
  <c r="N711" i="2"/>
  <c r="N712" i="2"/>
  <c r="N713" i="2"/>
  <c r="N714" i="2"/>
  <c r="N715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4" i="2"/>
  <c r="N775" i="2"/>
  <c r="N776" i="2"/>
  <c r="N777" i="2"/>
  <c r="N778" i="2"/>
  <c r="N779" i="2"/>
  <c r="N780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6" i="2"/>
  <c r="N797" i="2"/>
  <c r="N798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2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8" i="2"/>
  <c r="N899" i="2"/>
  <c r="N900" i="2"/>
  <c r="N901" i="2"/>
  <c r="N902" i="2"/>
  <c r="N903" i="2"/>
  <c r="N904" i="2"/>
  <c r="N905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7" i="2"/>
  <c r="N938" i="2"/>
  <c r="N939" i="2"/>
  <c r="N940" i="2"/>
  <c r="N941" i="2"/>
  <c r="N942" i="2"/>
  <c r="N944" i="2"/>
  <c r="N945" i="2"/>
  <c r="N946" i="2"/>
  <c r="N947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70" i="2"/>
  <c r="N1071" i="2"/>
  <c r="N1072" i="2"/>
  <c r="N1073" i="2"/>
  <c r="N1074" i="2"/>
  <c r="N1076" i="2"/>
  <c r="N1077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6" i="2"/>
  <c r="N1128" i="2"/>
  <c r="N1129" i="2"/>
  <c r="N1131" i="2"/>
  <c r="N1132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5" i="2"/>
  <c r="N1176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5" i="2"/>
  <c r="N1236" i="2"/>
  <c r="N1237" i="2"/>
  <c r="N1238" i="2"/>
  <c r="N1239" i="2"/>
  <c r="N1240" i="2"/>
  <c r="N1241" i="2"/>
  <c r="N1242" i="2"/>
  <c r="N1243" i="2"/>
  <c r="N1244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7" i="2"/>
  <c r="J38" i="2"/>
  <c r="J39" i="2"/>
  <c r="J40" i="2"/>
  <c r="J41" i="2"/>
  <c r="J42" i="2"/>
  <c r="J44" i="2"/>
  <c r="J46" i="2"/>
  <c r="J48" i="2"/>
  <c r="J49" i="2"/>
  <c r="J51" i="2"/>
  <c r="J52" i="2"/>
  <c r="J53" i="2"/>
  <c r="J54" i="2"/>
  <c r="J55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2" i="2"/>
  <c r="J83" i="2"/>
  <c r="J84" i="2"/>
  <c r="J85" i="2"/>
  <c r="J86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9" i="2"/>
  <c r="J110" i="2"/>
  <c r="J111" i="2"/>
  <c r="J112" i="2"/>
  <c r="J113" i="2"/>
  <c r="J115" i="2"/>
  <c r="J116" i="2"/>
  <c r="J117" i="2"/>
  <c r="J118" i="2"/>
  <c r="J119" i="2"/>
  <c r="J120" i="2"/>
  <c r="J121" i="2"/>
  <c r="J122" i="2"/>
  <c r="J123" i="2"/>
  <c r="J124" i="2"/>
  <c r="J125" i="2"/>
  <c r="J127" i="2"/>
  <c r="J128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5" i="2"/>
  <c r="J176" i="2"/>
  <c r="J178" i="2"/>
  <c r="J179" i="2"/>
  <c r="J180" i="2"/>
  <c r="J181" i="2"/>
  <c r="J182" i="2"/>
  <c r="J183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30" i="2"/>
  <c r="J231" i="2"/>
  <c r="J232" i="2"/>
  <c r="J233" i="2"/>
  <c r="J234" i="2"/>
  <c r="J235" i="2"/>
  <c r="J236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6" i="2"/>
  <c r="J287" i="2"/>
  <c r="J288" i="2"/>
  <c r="J289" i="2"/>
  <c r="J290" i="2"/>
  <c r="J291" i="2"/>
  <c r="J292" i="2"/>
  <c r="J293" i="2"/>
  <c r="J295" i="2"/>
  <c r="J296" i="2"/>
  <c r="J297" i="2"/>
  <c r="J298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80" i="2"/>
  <c r="J381" i="2"/>
  <c r="J385" i="2"/>
  <c r="J386" i="2"/>
  <c r="J387" i="2"/>
  <c r="J388" i="2"/>
  <c r="J389" i="2"/>
  <c r="J390" i="2"/>
  <c r="J391" i="2"/>
  <c r="J393" i="2"/>
  <c r="J394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1" i="2"/>
  <c r="J412" i="2"/>
  <c r="J413" i="2"/>
  <c r="J414" i="2"/>
  <c r="J415" i="2"/>
  <c r="J416" i="2"/>
  <c r="J417" i="2"/>
  <c r="J418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6" i="2"/>
  <c r="J467" i="2"/>
  <c r="J468" i="2"/>
  <c r="J469" i="2"/>
  <c r="J470" i="2"/>
  <c r="J472" i="2"/>
  <c r="J473" i="2"/>
  <c r="J474" i="2"/>
  <c r="J475" i="2"/>
  <c r="J476" i="2"/>
  <c r="J477" i="2"/>
  <c r="J478" i="2"/>
  <c r="J479" i="2"/>
  <c r="J481" i="2"/>
  <c r="J482" i="2"/>
  <c r="J483" i="2"/>
  <c r="J484" i="2"/>
  <c r="J485" i="2"/>
  <c r="J486" i="2"/>
  <c r="J487" i="2"/>
  <c r="J488" i="2"/>
  <c r="J489" i="2"/>
  <c r="J491" i="2"/>
  <c r="J492" i="2"/>
  <c r="J494" i="2"/>
  <c r="J495" i="2"/>
  <c r="J496" i="2"/>
  <c r="J497" i="2"/>
  <c r="J498" i="2"/>
  <c r="J499" i="2"/>
  <c r="J500" i="2"/>
  <c r="J502" i="2"/>
  <c r="J503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20" i="2"/>
  <c r="J521" i="2"/>
  <c r="J523" i="2"/>
  <c r="J524" i="2"/>
  <c r="J525" i="2"/>
  <c r="J526" i="2"/>
  <c r="J527" i="2"/>
  <c r="J528" i="2"/>
  <c r="J529" i="2"/>
  <c r="J530" i="2"/>
  <c r="J531" i="2"/>
  <c r="J532" i="2"/>
  <c r="J533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1" i="2"/>
  <c r="J572" i="2"/>
  <c r="J573" i="2"/>
  <c r="J574" i="2"/>
  <c r="J576" i="2"/>
  <c r="J578" i="2"/>
  <c r="J579" i="2"/>
  <c r="J580" i="2"/>
  <c r="J581" i="2"/>
  <c r="J582" i="2"/>
  <c r="J583" i="2"/>
  <c r="J584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4" i="2"/>
  <c r="J705" i="2"/>
  <c r="J706" i="2"/>
  <c r="J707" i="2"/>
  <c r="J708" i="2"/>
  <c r="J709" i="2"/>
  <c r="J711" i="2"/>
  <c r="J712" i="2"/>
  <c r="J713" i="2"/>
  <c r="J714" i="2"/>
  <c r="J715" i="2"/>
  <c r="J717" i="2"/>
  <c r="J718" i="2"/>
  <c r="J719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1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J770" i="2"/>
  <c r="J771" i="2"/>
  <c r="J772" i="2"/>
  <c r="J774" i="2"/>
  <c r="J775" i="2"/>
  <c r="J776" i="2"/>
  <c r="J777" i="2"/>
  <c r="J778" i="2"/>
  <c r="J779" i="2"/>
  <c r="J780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6" i="2"/>
  <c r="J797" i="2"/>
  <c r="J798" i="2"/>
  <c r="J800" i="2"/>
  <c r="J801" i="2"/>
  <c r="J802" i="2"/>
  <c r="J803" i="2"/>
  <c r="J804" i="2"/>
  <c r="J805" i="2"/>
  <c r="J806" i="2"/>
  <c r="J807" i="2"/>
  <c r="J808" i="2"/>
  <c r="J809" i="2"/>
  <c r="J810" i="2"/>
  <c r="J811" i="2"/>
  <c r="J812" i="2"/>
  <c r="J813" i="2"/>
  <c r="J814" i="2"/>
  <c r="J815" i="2"/>
  <c r="J816" i="2"/>
  <c r="J817" i="2"/>
  <c r="J818" i="2"/>
  <c r="J819" i="2"/>
  <c r="J820" i="2"/>
  <c r="J822" i="2"/>
  <c r="J824" i="2"/>
  <c r="J825" i="2"/>
  <c r="J826" i="2"/>
  <c r="J827" i="2"/>
  <c r="J828" i="2"/>
  <c r="J829" i="2"/>
  <c r="J830" i="2"/>
  <c r="J831" i="2"/>
  <c r="J832" i="2"/>
  <c r="J833" i="2"/>
  <c r="J834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J856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5" i="2"/>
  <c r="J876" i="2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2" i="2"/>
  <c r="J893" i="2"/>
  <c r="J894" i="2"/>
  <c r="J895" i="2"/>
  <c r="J896" i="2"/>
  <c r="J898" i="2"/>
  <c r="J899" i="2"/>
  <c r="J900" i="2"/>
  <c r="J901" i="2"/>
  <c r="J902" i="2"/>
  <c r="J903" i="2"/>
  <c r="J904" i="2"/>
  <c r="J905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J925" i="2"/>
  <c r="J926" i="2"/>
  <c r="J927" i="2"/>
  <c r="J928" i="2"/>
  <c r="J929" i="2"/>
  <c r="J930" i="2"/>
  <c r="J931" i="2"/>
  <c r="J932" i="2"/>
  <c r="J933" i="2"/>
  <c r="J934" i="2"/>
  <c r="J935" i="2"/>
  <c r="J937" i="2"/>
  <c r="J938" i="2"/>
  <c r="J939" i="2"/>
  <c r="J940" i="2"/>
  <c r="J941" i="2"/>
  <c r="J942" i="2"/>
  <c r="J944" i="2"/>
  <c r="J945" i="2"/>
  <c r="J946" i="2"/>
  <c r="J947" i="2"/>
  <c r="J949" i="2"/>
  <c r="J950" i="2"/>
  <c r="J951" i="2"/>
  <c r="J952" i="2"/>
  <c r="J953" i="2"/>
  <c r="J954" i="2"/>
  <c r="J955" i="2"/>
  <c r="J956" i="2"/>
  <c r="J957" i="2"/>
  <c r="J958" i="2"/>
  <c r="J959" i="2"/>
  <c r="J960" i="2"/>
  <c r="J961" i="2"/>
  <c r="J962" i="2"/>
  <c r="J964" i="2"/>
  <c r="J965" i="2"/>
  <c r="J966" i="2"/>
  <c r="J967" i="2"/>
  <c r="J968" i="2"/>
  <c r="J969" i="2"/>
  <c r="J970" i="2"/>
  <c r="J971" i="2"/>
  <c r="J972" i="2"/>
  <c r="J973" i="2"/>
  <c r="J974" i="2"/>
  <c r="J975" i="2"/>
  <c r="J976" i="2"/>
  <c r="J977" i="2"/>
  <c r="J978" i="2"/>
  <c r="J979" i="2"/>
  <c r="J980" i="2"/>
  <c r="J981" i="2"/>
  <c r="J982" i="2"/>
  <c r="J983" i="2"/>
  <c r="J984" i="2"/>
  <c r="J985" i="2"/>
  <c r="J986" i="2"/>
  <c r="J987" i="2"/>
  <c r="J988" i="2"/>
  <c r="J990" i="2"/>
  <c r="J991" i="2"/>
  <c r="J992" i="2"/>
  <c r="J993" i="2"/>
  <c r="J994" i="2"/>
  <c r="J995" i="2"/>
  <c r="J996" i="2"/>
  <c r="J997" i="2"/>
  <c r="J998" i="2"/>
  <c r="J999" i="2"/>
  <c r="J1000" i="2"/>
  <c r="J1001" i="2"/>
  <c r="J1002" i="2"/>
  <c r="J1003" i="2"/>
  <c r="J1004" i="2"/>
  <c r="J1005" i="2"/>
  <c r="J1006" i="2"/>
  <c r="J1007" i="2"/>
  <c r="J1008" i="2"/>
  <c r="J1009" i="2"/>
  <c r="J1010" i="2"/>
  <c r="J1011" i="2"/>
  <c r="J1012" i="2"/>
  <c r="J1013" i="2"/>
  <c r="J1014" i="2"/>
  <c r="J1015" i="2"/>
  <c r="J1016" i="2"/>
  <c r="J1017" i="2"/>
  <c r="J1018" i="2"/>
  <c r="J1019" i="2"/>
  <c r="J1020" i="2"/>
  <c r="J1021" i="2"/>
  <c r="J1022" i="2"/>
  <c r="J1023" i="2"/>
  <c r="J1024" i="2"/>
  <c r="J1025" i="2"/>
  <c r="J1026" i="2"/>
  <c r="J1027" i="2"/>
  <c r="J1028" i="2"/>
  <c r="J1029" i="2"/>
  <c r="J1030" i="2"/>
  <c r="J1031" i="2"/>
  <c r="J1032" i="2"/>
  <c r="J1033" i="2"/>
  <c r="J1034" i="2"/>
  <c r="J1035" i="2"/>
  <c r="J1036" i="2"/>
  <c r="J1037" i="2"/>
  <c r="J1038" i="2"/>
  <c r="J1039" i="2"/>
  <c r="J1040" i="2"/>
  <c r="J1041" i="2"/>
  <c r="J1042" i="2"/>
  <c r="J1043" i="2"/>
  <c r="J1044" i="2"/>
  <c r="J1045" i="2"/>
  <c r="J1046" i="2"/>
  <c r="J1047" i="2"/>
  <c r="J1048" i="2"/>
  <c r="J1049" i="2"/>
  <c r="J1050" i="2"/>
  <c r="J1051" i="2"/>
  <c r="J1052" i="2"/>
  <c r="J1053" i="2"/>
  <c r="J1054" i="2"/>
  <c r="J1055" i="2"/>
  <c r="J1056" i="2"/>
  <c r="J1057" i="2"/>
  <c r="J1058" i="2"/>
  <c r="J1059" i="2"/>
  <c r="J1060" i="2"/>
  <c r="J1061" i="2"/>
  <c r="J1062" i="2"/>
  <c r="J1063" i="2"/>
  <c r="J1064" i="2"/>
  <c r="J1065" i="2"/>
  <c r="J1066" i="2"/>
  <c r="J1067" i="2"/>
  <c r="J1068" i="2"/>
  <c r="J1070" i="2"/>
  <c r="J1071" i="2"/>
  <c r="J1072" i="2"/>
  <c r="J1073" i="2"/>
  <c r="J1074" i="2"/>
  <c r="J1076" i="2"/>
  <c r="J1077" i="2"/>
  <c r="J1079" i="2"/>
  <c r="J1080" i="2"/>
  <c r="J1081" i="2"/>
  <c r="J1082" i="2"/>
  <c r="J1083" i="2"/>
  <c r="J1084" i="2"/>
  <c r="J1085" i="2"/>
  <c r="J1086" i="2"/>
  <c r="J1087" i="2"/>
  <c r="J1088" i="2"/>
  <c r="J1089" i="2"/>
  <c r="J1090" i="2"/>
  <c r="J1091" i="2"/>
  <c r="J1092" i="2"/>
  <c r="J1093" i="2"/>
  <c r="J1094" i="2"/>
  <c r="J1095" i="2"/>
  <c r="J1096" i="2"/>
  <c r="J1097" i="2"/>
  <c r="J1098" i="2"/>
  <c r="J1099" i="2"/>
  <c r="J1100" i="2"/>
  <c r="J1101" i="2"/>
  <c r="J1102" i="2"/>
  <c r="J1104" i="2"/>
  <c r="J1105" i="2"/>
  <c r="J1106" i="2"/>
  <c r="J1107" i="2"/>
  <c r="J1108" i="2"/>
  <c r="J1109" i="2"/>
  <c r="J1110" i="2"/>
  <c r="J1111" i="2"/>
  <c r="J1112" i="2"/>
  <c r="J1113" i="2"/>
  <c r="J1114" i="2"/>
  <c r="J1115" i="2"/>
  <c r="J1116" i="2"/>
  <c r="J1117" i="2"/>
  <c r="J1118" i="2"/>
  <c r="J1119" i="2"/>
  <c r="J1120" i="2"/>
  <c r="J1121" i="2"/>
  <c r="J1122" i="2"/>
  <c r="J1123" i="2"/>
  <c r="J1124" i="2"/>
  <c r="J1126" i="2"/>
  <c r="J1128" i="2"/>
  <c r="J1129" i="2"/>
  <c r="J1131" i="2"/>
  <c r="J1132" i="2"/>
  <c r="J1138" i="2"/>
  <c r="J1139" i="2"/>
  <c r="J1140" i="2"/>
  <c r="J1141" i="2"/>
  <c r="J1142" i="2"/>
  <c r="J1143" i="2"/>
  <c r="J1144" i="2"/>
  <c r="J1145" i="2"/>
  <c r="J1146" i="2"/>
  <c r="J1147" i="2"/>
  <c r="J1148" i="2"/>
  <c r="J1149" i="2"/>
  <c r="J1150" i="2"/>
  <c r="J1151" i="2"/>
  <c r="J1152" i="2"/>
  <c r="J1153" i="2"/>
  <c r="J1154" i="2"/>
  <c r="J1155" i="2"/>
  <c r="J1156" i="2"/>
  <c r="J1157" i="2"/>
  <c r="J1158" i="2"/>
  <c r="J1159" i="2"/>
  <c r="J1160" i="2"/>
  <c r="J1161" i="2"/>
  <c r="J1162" i="2"/>
  <c r="J1163" i="2"/>
  <c r="J1164" i="2"/>
  <c r="J1165" i="2"/>
  <c r="J1166" i="2"/>
  <c r="J1167" i="2"/>
  <c r="J1168" i="2"/>
  <c r="J1169" i="2"/>
  <c r="J1170" i="2"/>
  <c r="J1171" i="2"/>
  <c r="J1172" i="2"/>
  <c r="J1173" i="2"/>
  <c r="J1175" i="2"/>
  <c r="J1176" i="2"/>
  <c r="J1178" i="2"/>
  <c r="J1179" i="2"/>
  <c r="J1180" i="2"/>
  <c r="J1181" i="2"/>
  <c r="J1182" i="2"/>
  <c r="J1183" i="2"/>
  <c r="J1184" i="2"/>
  <c r="J1185" i="2"/>
  <c r="J1186" i="2"/>
  <c r="J1187" i="2"/>
  <c r="J1188" i="2"/>
  <c r="J1189" i="2"/>
  <c r="J1191" i="2"/>
  <c r="J1192" i="2"/>
  <c r="J1193" i="2"/>
  <c r="J1194" i="2"/>
  <c r="J1195" i="2"/>
  <c r="J1196" i="2"/>
  <c r="J1197" i="2"/>
  <c r="J1198" i="2"/>
  <c r="J1199" i="2"/>
  <c r="J1200" i="2"/>
  <c r="J1201" i="2"/>
  <c r="J1202" i="2"/>
  <c r="J1203" i="2"/>
  <c r="J1204" i="2"/>
  <c r="J1205" i="2"/>
  <c r="J1207" i="2"/>
  <c r="J1208" i="2"/>
  <c r="J1209" i="2"/>
  <c r="J1210" i="2"/>
  <c r="J1211" i="2"/>
  <c r="J1212" i="2"/>
  <c r="J1213" i="2"/>
  <c r="J1214" i="2"/>
  <c r="J1215" i="2"/>
  <c r="J1216" i="2"/>
  <c r="J1217" i="2"/>
  <c r="J1218" i="2"/>
  <c r="J1219" i="2"/>
  <c r="J1220" i="2"/>
  <c r="J1221" i="2"/>
  <c r="J1222" i="2"/>
  <c r="J1223" i="2"/>
  <c r="J1224" i="2"/>
  <c r="J1225" i="2"/>
  <c r="J1226" i="2"/>
  <c r="J1227" i="2"/>
  <c r="J1228" i="2"/>
  <c r="J1229" i="2"/>
  <c r="J1230" i="2"/>
  <c r="J1231" i="2"/>
  <c r="J1232" i="2"/>
  <c r="J1233" i="2"/>
  <c r="J1235" i="2"/>
  <c r="J1236" i="2"/>
  <c r="J1237" i="2"/>
  <c r="J1238" i="2"/>
  <c r="J1239" i="2"/>
  <c r="J1240" i="2"/>
  <c r="J1241" i="2"/>
  <c r="J1242" i="2"/>
  <c r="J1243" i="2"/>
  <c r="J1244" i="2"/>
  <c r="J1246" i="2"/>
  <c r="J1247" i="2"/>
  <c r="J1248" i="2"/>
  <c r="J1249" i="2"/>
  <c r="J1250" i="2"/>
  <c r="J1251" i="2"/>
  <c r="J1252" i="2"/>
  <c r="J1253" i="2"/>
  <c r="J1254" i="2"/>
  <c r="J1255" i="2"/>
  <c r="J1256" i="2"/>
  <c r="J1257" i="2"/>
  <c r="J1258" i="2"/>
  <c r="J1259" i="2"/>
  <c r="J1260" i="2"/>
  <c r="J1261" i="2"/>
  <c r="H719" i="2"/>
  <c r="H1251" i="2"/>
  <c r="H143" i="2"/>
  <c r="H169" i="2"/>
  <c r="H222" i="2"/>
  <c r="H952" i="2"/>
  <c r="H1179" i="2"/>
  <c r="H86" i="2"/>
  <c r="H166" i="2"/>
  <c r="H190" i="2"/>
  <c r="H268" i="2"/>
  <c r="H342" i="2"/>
  <c r="H348" i="2"/>
  <c r="H424" i="2"/>
  <c r="H470" i="2"/>
  <c r="H484" i="2"/>
  <c r="H529" i="2"/>
  <c r="H530" i="2"/>
  <c r="H711" i="2"/>
  <c r="H712" i="2"/>
  <c r="H788" i="2"/>
  <c r="H790" i="2"/>
  <c r="H803" i="2"/>
  <c r="H806" i="2"/>
  <c r="H824" i="2"/>
  <c r="H901" i="2"/>
  <c r="H904" i="2"/>
  <c r="H1007" i="2"/>
  <c r="H1123" i="2"/>
  <c r="H1138" i="2"/>
  <c r="H1213" i="2"/>
  <c r="H499" i="2"/>
  <c r="H500" i="2"/>
  <c r="H502" i="2"/>
  <c r="H503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20" i="2"/>
  <c r="H521" i="2"/>
  <c r="H523" i="2"/>
  <c r="H524" i="2"/>
  <c r="H525" i="2"/>
  <c r="H526" i="2"/>
  <c r="H527" i="2"/>
  <c r="H528" i="2"/>
  <c r="H531" i="2"/>
  <c r="H532" i="2"/>
  <c r="H533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1" i="2"/>
  <c r="H572" i="2"/>
  <c r="H573" i="2"/>
  <c r="H574" i="2"/>
  <c r="H576" i="2"/>
  <c r="H578" i="2"/>
  <c r="H579" i="2"/>
  <c r="H580" i="2"/>
  <c r="H581" i="2"/>
  <c r="H582" i="2"/>
  <c r="H583" i="2"/>
  <c r="H584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4" i="2"/>
  <c r="H705" i="2"/>
  <c r="H706" i="2"/>
  <c r="H707" i="2"/>
  <c r="H708" i="2"/>
  <c r="H709" i="2"/>
  <c r="H713" i="2"/>
  <c r="H714" i="2"/>
  <c r="H715" i="2"/>
  <c r="H717" i="2"/>
  <c r="H718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4" i="2"/>
  <c r="H775" i="2"/>
  <c r="H776" i="2"/>
  <c r="H777" i="2"/>
  <c r="H778" i="2"/>
  <c r="H779" i="2"/>
  <c r="H780" i="2"/>
  <c r="H783" i="2"/>
  <c r="H784" i="2"/>
  <c r="H785" i="2"/>
  <c r="H786" i="2"/>
  <c r="H787" i="2"/>
  <c r="H789" i="2"/>
  <c r="H791" i="2"/>
  <c r="H792" i="2"/>
  <c r="H793" i="2"/>
  <c r="H794" i="2"/>
  <c r="H796" i="2"/>
  <c r="H797" i="2"/>
  <c r="H798" i="2"/>
  <c r="H800" i="2"/>
  <c r="H801" i="2"/>
  <c r="H802" i="2"/>
  <c r="H804" i="2"/>
  <c r="H805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2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8" i="2"/>
  <c r="H899" i="2"/>
  <c r="H900" i="2"/>
  <c r="H902" i="2"/>
  <c r="H903" i="2"/>
  <c r="H905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7" i="2"/>
  <c r="H938" i="2"/>
  <c r="H939" i="2"/>
  <c r="H940" i="2"/>
  <c r="H941" i="2"/>
  <c r="H942" i="2"/>
  <c r="H944" i="2"/>
  <c r="H945" i="2"/>
  <c r="H946" i="2"/>
  <c r="H947" i="2"/>
  <c r="H949" i="2"/>
  <c r="H950" i="2"/>
  <c r="H951" i="2"/>
  <c r="H953" i="2"/>
  <c r="H954" i="2"/>
  <c r="H955" i="2"/>
  <c r="H956" i="2"/>
  <c r="H957" i="2"/>
  <c r="H958" i="2"/>
  <c r="H959" i="2"/>
  <c r="H960" i="2"/>
  <c r="H961" i="2"/>
  <c r="H962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70" i="2"/>
  <c r="H1071" i="2"/>
  <c r="H1072" i="2"/>
  <c r="H1073" i="2"/>
  <c r="H1074" i="2"/>
  <c r="H1076" i="2"/>
  <c r="H1077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4" i="2"/>
  <c r="H1126" i="2"/>
  <c r="H1128" i="2"/>
  <c r="H1129" i="2"/>
  <c r="H1131" i="2"/>
  <c r="H1132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5" i="2"/>
  <c r="H1176" i="2"/>
  <c r="H1178" i="2"/>
  <c r="H1180" i="2"/>
  <c r="H1181" i="2"/>
  <c r="H1182" i="2"/>
  <c r="H1183" i="2"/>
  <c r="H1184" i="2"/>
  <c r="H1185" i="2"/>
  <c r="H1186" i="2"/>
  <c r="H1187" i="2"/>
  <c r="H1188" i="2"/>
  <c r="H1189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7" i="2"/>
  <c r="H1208" i="2"/>
  <c r="H1209" i="2"/>
  <c r="H1210" i="2"/>
  <c r="H1211" i="2"/>
  <c r="H1212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5" i="2"/>
  <c r="H1236" i="2"/>
  <c r="H1237" i="2"/>
  <c r="H1238" i="2"/>
  <c r="H1239" i="2"/>
  <c r="H1240" i="2"/>
  <c r="H1241" i="2"/>
  <c r="H1242" i="2"/>
  <c r="H1243" i="2"/>
  <c r="H1244" i="2"/>
  <c r="H1246" i="2"/>
  <c r="H1247" i="2"/>
  <c r="H1248" i="2"/>
  <c r="H1249" i="2"/>
  <c r="H1250" i="2"/>
  <c r="H1252" i="2"/>
  <c r="H1253" i="2"/>
  <c r="H1254" i="2"/>
  <c r="H1255" i="2"/>
  <c r="H1256" i="2"/>
  <c r="H1257" i="2"/>
  <c r="H1258" i="2"/>
  <c r="H1259" i="2"/>
  <c r="H1260" i="2"/>
  <c r="H1261" i="2"/>
  <c r="H498" i="2"/>
  <c r="H275" i="2"/>
  <c r="H276" i="2"/>
  <c r="H277" i="2"/>
  <c r="H278" i="2"/>
  <c r="H279" i="2"/>
  <c r="H280" i="2"/>
  <c r="H281" i="2"/>
  <c r="H282" i="2"/>
  <c r="H283" i="2"/>
  <c r="H284" i="2"/>
  <c r="H286" i="2"/>
  <c r="H287" i="2"/>
  <c r="H288" i="2"/>
  <c r="H289" i="2"/>
  <c r="H290" i="2"/>
  <c r="H291" i="2"/>
  <c r="H292" i="2"/>
  <c r="H293" i="2"/>
  <c r="H295" i="2"/>
  <c r="H296" i="2"/>
  <c r="H297" i="2"/>
  <c r="H298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3" i="2"/>
  <c r="H344" i="2"/>
  <c r="H346" i="2"/>
  <c r="H347" i="2"/>
  <c r="H349" i="2"/>
  <c r="H350" i="2"/>
  <c r="H351" i="2"/>
  <c r="H352" i="2"/>
  <c r="H353" i="2"/>
  <c r="H354" i="2"/>
  <c r="H355" i="2"/>
  <c r="H356" i="2"/>
  <c r="H357" i="2"/>
  <c r="H358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80" i="2"/>
  <c r="H381" i="2"/>
  <c r="H385" i="2"/>
  <c r="H386" i="2"/>
  <c r="H387" i="2"/>
  <c r="H388" i="2"/>
  <c r="H389" i="2"/>
  <c r="H390" i="2"/>
  <c r="H391" i="2"/>
  <c r="H393" i="2"/>
  <c r="H394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1" i="2"/>
  <c r="H412" i="2"/>
  <c r="H413" i="2"/>
  <c r="H414" i="2"/>
  <c r="H415" i="2"/>
  <c r="H416" i="2"/>
  <c r="H417" i="2"/>
  <c r="H418" i="2"/>
  <c r="H420" i="2"/>
  <c r="H421" i="2"/>
  <c r="H422" i="2"/>
  <c r="H423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6" i="2"/>
  <c r="H467" i="2"/>
  <c r="H468" i="2"/>
  <c r="H469" i="2"/>
  <c r="H472" i="2"/>
  <c r="H473" i="2"/>
  <c r="H474" i="2"/>
  <c r="H475" i="2"/>
  <c r="H476" i="2"/>
  <c r="H477" i="2"/>
  <c r="H478" i="2"/>
  <c r="H479" i="2"/>
  <c r="H481" i="2"/>
  <c r="H482" i="2"/>
  <c r="H483" i="2"/>
  <c r="H485" i="2"/>
  <c r="H486" i="2"/>
  <c r="H487" i="2"/>
  <c r="H488" i="2"/>
  <c r="H489" i="2"/>
  <c r="H491" i="2"/>
  <c r="H492" i="2"/>
  <c r="H494" i="2"/>
  <c r="H495" i="2"/>
  <c r="H496" i="2"/>
  <c r="H497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7" i="2"/>
  <c r="H38" i="2"/>
  <c r="H39" i="2"/>
  <c r="H40" i="2"/>
  <c r="H41" i="2"/>
  <c r="H42" i="2"/>
  <c r="H44" i="2"/>
  <c r="H46" i="2"/>
  <c r="H48" i="2"/>
  <c r="H49" i="2"/>
  <c r="H51" i="2"/>
  <c r="H52" i="2"/>
  <c r="H53" i="2"/>
  <c r="H54" i="2"/>
  <c r="H55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2" i="2"/>
  <c r="H83" i="2"/>
  <c r="H84" i="2"/>
  <c r="H85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9" i="2"/>
  <c r="H110" i="2"/>
  <c r="H111" i="2"/>
  <c r="H112" i="2"/>
  <c r="H113" i="2"/>
  <c r="H115" i="2"/>
  <c r="H116" i="2"/>
  <c r="H117" i="2"/>
  <c r="H118" i="2"/>
  <c r="H119" i="2"/>
  <c r="H120" i="2"/>
  <c r="H121" i="2"/>
  <c r="H122" i="2"/>
  <c r="H123" i="2"/>
  <c r="H124" i="2"/>
  <c r="H125" i="2"/>
  <c r="H127" i="2"/>
  <c r="H128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7" i="2"/>
  <c r="H168" i="2"/>
  <c r="H170" i="2"/>
  <c r="H171" i="2"/>
  <c r="H172" i="2"/>
  <c r="H173" i="2"/>
  <c r="H175" i="2"/>
  <c r="H176" i="2"/>
  <c r="H178" i="2"/>
  <c r="H179" i="2"/>
  <c r="H180" i="2"/>
  <c r="H181" i="2"/>
  <c r="H182" i="2"/>
  <c r="H183" i="2"/>
  <c r="H185" i="2"/>
  <c r="H186" i="2"/>
  <c r="H187" i="2"/>
  <c r="H188" i="2"/>
  <c r="H189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3" i="2"/>
  <c r="H224" i="2"/>
  <c r="H225" i="2"/>
  <c r="H226" i="2"/>
  <c r="H227" i="2"/>
  <c r="H228" i="2"/>
  <c r="H230" i="2"/>
  <c r="H231" i="2"/>
  <c r="H232" i="2"/>
  <c r="H233" i="2"/>
  <c r="H234" i="2"/>
  <c r="H235" i="2"/>
  <c r="H236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9" i="2"/>
  <c r="H270" i="2"/>
  <c r="H271" i="2"/>
  <c r="H272" i="2"/>
  <c r="H273" i="2"/>
  <c r="H274" i="2"/>
  <c r="H10" i="2"/>
  <c r="H1263" i="2" s="1"/>
  <c r="J3" i="31"/>
  <c r="Q4" i="31"/>
  <c r="R1240" i="2" l="1"/>
  <c r="R1193" i="2"/>
  <c r="R1180" i="2"/>
  <c r="R1167" i="2"/>
  <c r="R1157" i="2"/>
  <c r="R1145" i="2"/>
  <c r="R1079" i="2"/>
  <c r="R1055" i="2"/>
  <c r="R1020" i="2"/>
  <c r="R961" i="2"/>
  <c r="R900" i="2"/>
  <c r="R805" i="2"/>
  <c r="R779" i="2"/>
  <c r="R760" i="2"/>
  <c r="R692" i="2"/>
  <c r="R680" i="2"/>
  <c r="R657" i="2"/>
  <c r="R621" i="2"/>
  <c r="R597" i="2"/>
  <c r="R538" i="2"/>
  <c r="R499" i="2"/>
  <c r="R447" i="2"/>
  <c r="R377" i="2"/>
  <c r="R340" i="2"/>
  <c r="R330" i="2"/>
  <c r="R318" i="2"/>
  <c r="R293" i="2"/>
  <c r="R260" i="2"/>
  <c r="R251" i="2"/>
  <c r="R225" i="2"/>
  <c r="R213" i="2"/>
  <c r="R192" i="2"/>
  <c r="R167" i="2"/>
  <c r="R120" i="2"/>
  <c r="R107" i="2"/>
  <c r="R96" i="2"/>
  <c r="R72" i="2"/>
  <c r="R61" i="2"/>
  <c r="R48" i="2"/>
  <c r="R22" i="2"/>
  <c r="R212" i="2"/>
  <c r="R82" i="2"/>
  <c r="R1123" i="2"/>
  <c r="R724" i="2"/>
  <c r="R1122" i="2"/>
  <c r="R981" i="2"/>
  <c r="R1121" i="2"/>
  <c r="R980" i="2"/>
  <c r="R723" i="2"/>
  <c r="R617" i="2"/>
  <c r="R1247" i="2"/>
  <c r="R1084" i="2"/>
  <c r="R979" i="2"/>
  <c r="R722" i="2"/>
  <c r="R616" i="2"/>
  <c r="R582" i="2"/>
  <c r="R1095" i="2"/>
  <c r="R1083" i="2"/>
  <c r="R1061" i="2"/>
  <c r="R755" i="2"/>
  <c r="R615" i="2"/>
  <c r="R581" i="2"/>
  <c r="R288" i="2"/>
  <c r="R1197" i="2"/>
  <c r="R1082" i="2"/>
  <c r="R1060" i="2"/>
  <c r="R754" i="2"/>
  <c r="R721" i="2"/>
  <c r="R685" i="2"/>
  <c r="R580" i="2"/>
  <c r="R452" i="2"/>
  <c r="R287" i="2"/>
  <c r="R89" i="2"/>
  <c r="R65" i="2"/>
  <c r="R1196" i="2"/>
  <c r="R1117" i="2"/>
  <c r="R1059" i="2"/>
  <c r="R1012" i="2"/>
  <c r="R820" i="2"/>
  <c r="R579" i="2"/>
  <c r="R451" i="2"/>
  <c r="R286" i="2"/>
  <c r="R243" i="2"/>
  <c r="R1011" i="2"/>
  <c r="R855" i="2"/>
  <c r="R844" i="2"/>
  <c r="R819" i="2"/>
  <c r="R660" i="2"/>
  <c r="R563" i="2"/>
  <c r="R488" i="2"/>
  <c r="R284" i="2"/>
  <c r="R242" i="2"/>
  <c r="R205" i="2"/>
  <c r="R86" i="2"/>
  <c r="R1194" i="2"/>
  <c r="R1253" i="2"/>
  <c r="R1241" i="2"/>
  <c r="R1158" i="2"/>
  <c r="R1114" i="2"/>
  <c r="R1056" i="2"/>
  <c r="R1044" i="2"/>
  <c r="R962" i="2"/>
  <c r="R888" i="2"/>
  <c r="R853" i="2"/>
  <c r="R842" i="2"/>
  <c r="R806" i="2"/>
  <c r="R793" i="2"/>
  <c r="R780" i="2"/>
  <c r="R761" i="2"/>
  <c r="R717" i="2"/>
  <c r="R693" i="2"/>
  <c r="R669" i="2"/>
  <c r="R658" i="2"/>
  <c r="R622" i="2"/>
  <c r="R551" i="2"/>
  <c r="R539" i="2"/>
  <c r="R513" i="2"/>
  <c r="R486" i="2"/>
  <c r="R424" i="2"/>
  <c r="R398" i="2"/>
  <c r="R378" i="2"/>
  <c r="R366" i="2"/>
  <c r="R341" i="2"/>
  <c r="R331" i="2"/>
  <c r="R271" i="2"/>
  <c r="R252" i="2"/>
  <c r="R226" i="2"/>
  <c r="R135" i="2"/>
  <c r="R97" i="2"/>
  <c r="R73" i="2"/>
  <c r="R49" i="2"/>
  <c r="R23" i="2"/>
  <c r="R758" i="2"/>
  <c r="R768" i="2"/>
  <c r="R1251" i="2"/>
  <c r="R1228" i="2"/>
  <c r="R1203" i="2"/>
  <c r="R1179" i="2"/>
  <c r="R1166" i="2"/>
  <c r="R1156" i="2"/>
  <c r="R1124" i="2"/>
  <c r="R1112" i="2"/>
  <c r="R1100" i="2"/>
  <c r="R1088" i="2"/>
  <c r="R1077" i="2"/>
  <c r="R1054" i="2"/>
  <c r="R1250" i="2"/>
  <c r="R1239" i="2"/>
  <c r="R1227" i="2"/>
  <c r="R1215" i="2"/>
  <c r="R1202" i="2"/>
  <c r="R1191" i="2"/>
  <c r="R1178" i="2"/>
  <c r="R1165" i="2"/>
  <c r="R1155" i="2"/>
  <c r="R1143" i="2"/>
  <c r="R1111" i="2"/>
  <c r="R1099" i="2"/>
  <c r="R1087" i="2"/>
  <c r="R1076" i="2"/>
  <c r="R1064" i="2"/>
  <c r="R1053" i="2"/>
  <c r="R1041" i="2"/>
  <c r="R1018" i="2"/>
  <c r="R1006" i="2"/>
  <c r="R995" i="2"/>
  <c r="R982" i="2"/>
  <c r="R959" i="2"/>
  <c r="R935" i="2"/>
  <c r="R923" i="2"/>
  <c r="R911" i="2"/>
  <c r="R898" i="2"/>
  <c r="R885" i="2"/>
  <c r="R875" i="2"/>
  <c r="R863" i="2"/>
  <c r="R850" i="2"/>
  <c r="R839" i="2"/>
  <c r="R827" i="2"/>
  <c r="R815" i="2"/>
  <c r="R803" i="2"/>
  <c r="R790" i="2"/>
  <c r="R777" i="2"/>
  <c r="R1216" i="2"/>
  <c r="R1192" i="2"/>
  <c r="R1144" i="2"/>
  <c r="R1065" i="2"/>
  <c r="R702" i="2"/>
  <c r="R678" i="2"/>
  <c r="R654" i="2"/>
  <c r="R619" i="2"/>
  <c r="R595" i="2"/>
  <c r="R571" i="2"/>
  <c r="R548" i="2"/>
  <c r="R524" i="2"/>
  <c r="R497" i="2"/>
  <c r="R457" i="2"/>
  <c r="R421" i="2"/>
  <c r="R391" i="2"/>
  <c r="R363" i="2"/>
  <c r="R338" i="2"/>
  <c r="R315" i="2"/>
  <c r="R291" i="2"/>
  <c r="R249" i="2"/>
  <c r="R223" i="2"/>
  <c r="R211" i="2"/>
  <c r="R190" i="2"/>
  <c r="R165" i="2"/>
  <c r="R155" i="2"/>
  <c r="R132" i="2"/>
  <c r="R105" i="2"/>
  <c r="R70" i="2"/>
  <c r="R32" i="2"/>
  <c r="R1260" i="2"/>
  <c r="R1238" i="2"/>
  <c r="R1214" i="2"/>
  <c r="R1154" i="2"/>
  <c r="R1110" i="2"/>
  <c r="R1086" i="2"/>
  <c r="R1040" i="2"/>
  <c r="R1017" i="2"/>
  <c r="R994" i="2"/>
  <c r="R970" i="2"/>
  <c r="R946" i="2"/>
  <c r="R922" i="2"/>
  <c r="R884" i="2"/>
  <c r="R862" i="2"/>
  <c r="R838" i="2"/>
  <c r="R802" i="2"/>
  <c r="R776" i="2"/>
  <c r="R735" i="2"/>
  <c r="R712" i="2"/>
  <c r="R677" i="2"/>
  <c r="R653" i="2"/>
  <c r="R630" i="2"/>
  <c r="R606" i="2"/>
  <c r="R569" i="2"/>
  <c r="R547" i="2"/>
  <c r="R535" i="2"/>
  <c r="R510" i="2"/>
  <c r="R483" i="2"/>
  <c r="R456" i="2"/>
  <c r="R432" i="2"/>
  <c r="R390" i="2"/>
  <c r="R362" i="2"/>
  <c r="R337" i="2"/>
  <c r="R314" i="2"/>
  <c r="R268" i="2"/>
  <c r="R248" i="2"/>
  <c r="R222" i="2"/>
  <c r="R201" i="2"/>
  <c r="R178" i="2"/>
  <c r="R142" i="2"/>
  <c r="R117" i="2"/>
  <c r="R93" i="2"/>
  <c r="R59" i="2"/>
  <c r="R19" i="2"/>
  <c r="R713" i="2"/>
  <c r="R690" i="2"/>
  <c r="R666" i="2"/>
  <c r="R643" i="2"/>
  <c r="R631" i="2"/>
  <c r="R607" i="2"/>
  <c r="R559" i="2"/>
  <c r="R536" i="2"/>
  <c r="R511" i="2"/>
  <c r="R470" i="2"/>
  <c r="R444" i="2"/>
  <c r="R433" i="2"/>
  <c r="R407" i="2"/>
  <c r="R375" i="2"/>
  <c r="R328" i="2"/>
  <c r="R304" i="2"/>
  <c r="R279" i="2"/>
  <c r="R258" i="2"/>
  <c r="R236" i="2"/>
  <c r="R179" i="2"/>
  <c r="R143" i="2"/>
  <c r="R118" i="2"/>
  <c r="R94" i="2"/>
  <c r="R44" i="2"/>
  <c r="R20" i="2"/>
  <c r="R1249" i="2"/>
  <c r="R1226" i="2"/>
  <c r="R1201" i="2"/>
  <c r="R1189" i="2"/>
  <c r="R1142" i="2"/>
  <c r="R1098" i="2"/>
  <c r="R1074" i="2"/>
  <c r="R1052" i="2"/>
  <c r="R1029" i="2"/>
  <c r="R1005" i="2"/>
  <c r="R958" i="2"/>
  <c r="R934" i="2"/>
  <c r="R910" i="2"/>
  <c r="R896" i="2"/>
  <c r="R874" i="2"/>
  <c r="R814" i="2"/>
  <c r="R789" i="2"/>
  <c r="R747" i="2"/>
  <c r="R701" i="2"/>
  <c r="R689" i="2"/>
  <c r="R665" i="2"/>
  <c r="R642" i="2"/>
  <c r="R618" i="2"/>
  <c r="R594" i="2"/>
  <c r="R584" i="2"/>
  <c r="R558" i="2"/>
  <c r="R523" i="2"/>
  <c r="R496" i="2"/>
  <c r="R469" i="2"/>
  <c r="R443" i="2"/>
  <c r="R420" i="2"/>
  <c r="R406" i="2"/>
  <c r="R374" i="2"/>
  <c r="R350" i="2"/>
  <c r="R327" i="2"/>
  <c r="R303" i="2"/>
  <c r="R278" i="2"/>
  <c r="R257" i="2"/>
  <c r="R235" i="2"/>
  <c r="R210" i="2"/>
  <c r="R164" i="2"/>
  <c r="R154" i="2"/>
  <c r="R131" i="2"/>
  <c r="R104" i="2"/>
  <c r="R80" i="2"/>
  <c r="R69" i="2"/>
  <c r="R42" i="2"/>
  <c r="R31" i="2"/>
  <c r="R163" i="2"/>
  <c r="R92" i="2"/>
  <c r="R30" i="2"/>
  <c r="R176" i="2"/>
  <c r="R153" i="2"/>
  <c r="R130" i="2"/>
  <c r="R116" i="2"/>
  <c r="R79" i="2"/>
  <c r="R58" i="2"/>
  <c r="R41" i="2"/>
  <c r="R18" i="2"/>
  <c r="R189" i="2"/>
  <c r="R68" i="2"/>
  <c r="R1042" i="2"/>
  <c r="R1030" i="2"/>
  <c r="R1019" i="2"/>
  <c r="R1007" i="2"/>
  <c r="R996" i="2"/>
  <c r="R983" i="2"/>
  <c r="R971" i="2"/>
  <c r="R960" i="2"/>
  <c r="R947" i="2"/>
  <c r="R937" i="2"/>
  <c r="R924" i="2"/>
  <c r="R912" i="2"/>
  <c r="R899" i="2"/>
  <c r="R886" i="2"/>
  <c r="R876" i="2"/>
  <c r="R864" i="2"/>
  <c r="R851" i="2"/>
  <c r="R840" i="2"/>
  <c r="R828" i="2"/>
  <c r="R816" i="2"/>
  <c r="R804" i="2"/>
  <c r="R791" i="2"/>
  <c r="R778" i="2"/>
  <c r="R759" i="2"/>
  <c r="R748" i="2"/>
  <c r="R737" i="2"/>
  <c r="R725" i="2"/>
  <c r="R714" i="2"/>
  <c r="R691" i="2"/>
  <c r="R679" i="2"/>
  <c r="R667" i="2"/>
  <c r="R655" i="2"/>
  <c r="R644" i="2"/>
  <c r="R632" i="2"/>
  <c r="R620" i="2"/>
  <c r="R608" i="2"/>
  <c r="R596" i="2"/>
  <c r="R586" i="2"/>
  <c r="R572" i="2"/>
  <c r="R560" i="2"/>
  <c r="R549" i="2"/>
  <c r="R537" i="2"/>
  <c r="R525" i="2"/>
  <c r="R498" i="2"/>
  <c r="R484" i="2"/>
  <c r="R472" i="2"/>
  <c r="R458" i="2"/>
  <c r="R445" i="2"/>
  <c r="R434" i="2"/>
  <c r="R422" i="2"/>
  <c r="R408" i="2"/>
  <c r="R393" i="2"/>
  <c r="R376" i="2"/>
  <c r="R364" i="2"/>
  <c r="R351" i="2"/>
  <c r="R339" i="2"/>
  <c r="R329" i="2"/>
  <c r="R316" i="2"/>
  <c r="R305" i="2"/>
  <c r="R292" i="2"/>
  <c r="R280" i="2"/>
  <c r="R269" i="2"/>
  <c r="R259" i="2"/>
  <c r="R250" i="2"/>
  <c r="R238" i="2"/>
  <c r="R224" i="2"/>
  <c r="R202" i="2"/>
  <c r="R191" i="2"/>
  <c r="R180" i="2"/>
  <c r="R166" i="2"/>
  <c r="R156" i="2"/>
  <c r="R144" i="2"/>
  <c r="R133" i="2"/>
  <c r="R119" i="2"/>
  <c r="R106" i="2"/>
  <c r="R95" i="2"/>
  <c r="R71" i="2"/>
  <c r="R60" i="2"/>
  <c r="R46" i="2"/>
  <c r="R33" i="2"/>
  <c r="R21" i="2"/>
  <c r="R1259" i="2"/>
  <c r="R1248" i="2"/>
  <c r="R1225" i="2"/>
  <c r="R1213" i="2"/>
  <c r="R1200" i="2"/>
  <c r="R1188" i="2"/>
  <c r="R1176" i="2"/>
  <c r="R1164" i="2"/>
  <c r="R1153" i="2"/>
  <c r="R1141" i="2"/>
  <c r="R1109" i="2"/>
  <c r="R1097" i="2"/>
  <c r="R1085" i="2"/>
  <c r="R1073" i="2"/>
  <c r="R1063" i="2"/>
  <c r="R1051" i="2"/>
  <c r="R1039" i="2"/>
  <c r="R1028" i="2"/>
  <c r="R1016" i="2"/>
  <c r="R1004" i="2"/>
  <c r="R993" i="2"/>
  <c r="R969" i="2"/>
  <c r="R957" i="2"/>
  <c r="R945" i="2"/>
  <c r="R933" i="2"/>
  <c r="R921" i="2"/>
  <c r="R909" i="2"/>
  <c r="R895" i="2"/>
  <c r="R883" i="2"/>
  <c r="R873" i="2"/>
  <c r="R861" i="2"/>
  <c r="R849" i="2"/>
  <c r="R837" i="2"/>
  <c r="R826" i="2"/>
  <c r="R813" i="2"/>
  <c r="R801" i="2"/>
  <c r="R788" i="2"/>
  <c r="R767" i="2"/>
  <c r="R757" i="2"/>
  <c r="R746" i="2"/>
  <c r="R734" i="2"/>
  <c r="R700" i="2"/>
  <c r="R688" i="2"/>
  <c r="R676" i="2"/>
  <c r="R664" i="2"/>
  <c r="R652" i="2"/>
  <c r="R641" i="2"/>
  <c r="R629" i="2"/>
  <c r="R605" i="2"/>
  <c r="R583" i="2"/>
  <c r="R568" i="2"/>
  <c r="R557" i="2"/>
  <c r="R546" i="2"/>
  <c r="R533" i="2"/>
  <c r="R521" i="2"/>
  <c r="R509" i="2"/>
  <c r="R495" i="2"/>
  <c r="R482" i="2"/>
  <c r="R468" i="2"/>
  <c r="R455" i="2"/>
  <c r="R442" i="2"/>
  <c r="R431" i="2"/>
  <c r="R418" i="2"/>
  <c r="R405" i="2"/>
  <c r="R389" i="2"/>
  <c r="R373" i="2"/>
  <c r="R361" i="2"/>
  <c r="R349" i="2"/>
  <c r="R336" i="2"/>
  <c r="R326" i="2"/>
  <c r="R290" i="2"/>
  <c r="R277" i="2"/>
  <c r="R267" i="2"/>
  <c r="R247" i="2"/>
  <c r="R234" i="2"/>
  <c r="R221" i="2"/>
  <c r="R209" i="2"/>
  <c r="R200" i="2"/>
  <c r="R1258" i="2"/>
  <c r="R1237" i="2"/>
  <c r="R1224" i="2"/>
  <c r="R1212" i="2"/>
  <c r="R1199" i="2"/>
  <c r="R1187" i="2"/>
  <c r="R1175" i="2"/>
  <c r="R1152" i="2"/>
  <c r="R1140" i="2"/>
  <c r="R1120" i="2"/>
  <c r="R1108" i="2"/>
  <c r="R1096" i="2"/>
  <c r="R1072" i="2"/>
  <c r="R1062" i="2"/>
  <c r="R1050" i="2"/>
  <c r="R1038" i="2"/>
  <c r="R1027" i="2"/>
  <c r="R1015" i="2"/>
  <c r="R1003" i="2"/>
  <c r="R992" i="2"/>
  <c r="R956" i="2"/>
  <c r="R944" i="2"/>
  <c r="R932" i="2"/>
  <c r="R920" i="2"/>
  <c r="R908" i="2"/>
  <c r="R894" i="2"/>
  <c r="R882" i="2"/>
  <c r="R872" i="2"/>
  <c r="R860" i="2"/>
  <c r="R848" i="2"/>
  <c r="R800" i="2"/>
  <c r="R766" i="2"/>
  <c r="R711" i="2"/>
  <c r="R675" i="2"/>
  <c r="R628" i="2"/>
  <c r="R532" i="2"/>
  <c r="R481" i="2"/>
  <c r="R430" i="2"/>
  <c r="R360" i="2"/>
  <c r="R313" i="2"/>
  <c r="R276" i="2"/>
  <c r="R220" i="2"/>
  <c r="R175" i="2"/>
  <c r="R128" i="2"/>
  <c r="R17" i="2"/>
  <c r="R1236" i="2"/>
  <c r="R1223" i="2"/>
  <c r="R1211" i="2"/>
  <c r="R1198" i="2"/>
  <c r="R1186" i="2"/>
  <c r="R1173" i="2"/>
  <c r="R1163" i="2"/>
  <c r="R1151" i="2"/>
  <c r="R1139" i="2"/>
  <c r="R1119" i="2"/>
  <c r="R1107" i="2"/>
  <c r="R1071" i="2"/>
  <c r="R1049" i="2"/>
  <c r="R1037" i="2"/>
  <c r="R1026" i="2"/>
  <c r="R1014" i="2"/>
  <c r="R1002" i="2"/>
  <c r="R991" i="2"/>
  <c r="R978" i="2"/>
  <c r="R968" i="2"/>
  <c r="R955" i="2"/>
  <c r="R942" i="2"/>
  <c r="R931" i="2"/>
  <c r="R919" i="2"/>
  <c r="R907" i="2"/>
  <c r="R893" i="2"/>
  <c r="R881" i="2"/>
  <c r="R871" i="2"/>
  <c r="R859" i="2"/>
  <c r="R847" i="2"/>
  <c r="R835" i="2"/>
  <c r="R824" i="2"/>
  <c r="R811" i="2"/>
  <c r="R798" i="2"/>
  <c r="R786" i="2"/>
  <c r="R775" i="2"/>
  <c r="R744" i="2"/>
  <c r="R732" i="2"/>
  <c r="R709" i="2"/>
  <c r="R698" i="2"/>
  <c r="R686" i="2"/>
  <c r="R674" i="2"/>
  <c r="R662" i="2"/>
  <c r="R650" i="2"/>
  <c r="R639" i="2"/>
  <c r="R627" i="2"/>
  <c r="R603" i="2"/>
  <c r="R592" i="2"/>
  <c r="R566" i="2"/>
  <c r="R544" i="2"/>
  <c r="R531" i="2"/>
  <c r="R518" i="2"/>
  <c r="R507" i="2"/>
  <c r="R492" i="2"/>
  <c r="R479" i="2"/>
  <c r="R466" i="2"/>
  <c r="R453" i="2"/>
  <c r="R440" i="2"/>
  <c r="R429" i="2"/>
  <c r="R416" i="2"/>
  <c r="R403" i="2"/>
  <c r="R387" i="2"/>
  <c r="R371" i="2"/>
  <c r="R358" i="2"/>
  <c r="R347" i="2"/>
  <c r="R812" i="2"/>
  <c r="R756" i="2"/>
  <c r="R699" i="2"/>
  <c r="R651" i="2"/>
  <c r="R567" i="2"/>
  <c r="R520" i="2"/>
  <c r="R467" i="2"/>
  <c r="R404" i="2"/>
  <c r="R335" i="2"/>
  <c r="R289" i="2"/>
  <c r="R246" i="2"/>
  <c r="R208" i="2"/>
  <c r="R162" i="2"/>
  <c r="R115" i="2"/>
  <c r="R67" i="2"/>
  <c r="R29" i="2"/>
  <c r="R825" i="2"/>
  <c r="R733" i="2"/>
  <c r="R687" i="2"/>
  <c r="R640" i="2"/>
  <c r="R593" i="2"/>
  <c r="R556" i="2"/>
  <c r="R508" i="2"/>
  <c r="R454" i="2"/>
  <c r="R417" i="2"/>
  <c r="R372" i="2"/>
  <c r="R348" i="2"/>
  <c r="R302" i="2"/>
  <c r="R256" i="2"/>
  <c r="R233" i="2"/>
  <c r="R188" i="2"/>
  <c r="R141" i="2"/>
  <c r="R91" i="2"/>
  <c r="R40" i="2"/>
  <c r="R836" i="2"/>
  <c r="R787" i="2"/>
  <c r="R745" i="2"/>
  <c r="R663" i="2"/>
  <c r="R604" i="2"/>
  <c r="R545" i="2"/>
  <c r="R494" i="2"/>
  <c r="R441" i="2"/>
  <c r="R388" i="2"/>
  <c r="R325" i="2"/>
  <c r="R199" i="2"/>
  <c r="R152" i="2"/>
  <c r="R103" i="2"/>
  <c r="R57" i="2"/>
  <c r="R232" i="2"/>
  <c r="R187" i="2"/>
  <c r="R140" i="2"/>
  <c r="R90" i="2"/>
  <c r="R66" i="2"/>
  <c r="R28" i="2"/>
  <c r="R1257" i="2"/>
  <c r="R1222" i="2"/>
  <c r="R1150" i="2"/>
  <c r="R1106" i="2"/>
  <c r="R1036" i="2"/>
  <c r="R1001" i="2"/>
  <c r="R967" i="2"/>
  <c r="R930" i="2"/>
  <c r="R834" i="2"/>
  <c r="R785" i="2"/>
  <c r="R743" i="2"/>
  <c r="R697" i="2"/>
  <c r="R614" i="2"/>
  <c r="R517" i="2"/>
  <c r="R464" i="2"/>
  <c r="R402" i="2"/>
  <c r="R357" i="2"/>
  <c r="R300" i="2"/>
  <c r="R244" i="2"/>
  <c r="R197" i="2"/>
  <c r="R125" i="2"/>
  <c r="R1233" i="2"/>
  <c r="R1171" i="2"/>
  <c r="R1132" i="2"/>
  <c r="R1081" i="2"/>
  <c r="R1024" i="2"/>
  <c r="R976" i="2"/>
  <c r="R929" i="2"/>
  <c r="R891" i="2"/>
  <c r="R856" i="2"/>
  <c r="R809" i="2"/>
  <c r="R764" i="2"/>
  <c r="R730" i="2"/>
  <c r="R672" i="2"/>
  <c r="R637" i="2"/>
  <c r="R601" i="2"/>
  <c r="R489" i="2"/>
  <c r="R438" i="2"/>
  <c r="R401" i="2"/>
  <c r="R356" i="2"/>
  <c r="R310" i="2"/>
  <c r="R274" i="2"/>
  <c r="R185" i="2"/>
  <c r="R138" i="2"/>
  <c r="R312" i="2"/>
  <c r="R255" i="2"/>
  <c r="R219" i="2"/>
  <c r="R198" i="2"/>
  <c r="R151" i="2"/>
  <c r="R113" i="2"/>
  <c r="R55" i="2"/>
  <c r="R1246" i="2"/>
  <c r="R1210" i="2"/>
  <c r="R1172" i="2"/>
  <c r="R1118" i="2"/>
  <c r="R1070" i="2"/>
  <c r="R1048" i="2"/>
  <c r="R1013" i="2"/>
  <c r="R977" i="2"/>
  <c r="R954" i="2"/>
  <c r="R918" i="2"/>
  <c r="R892" i="2"/>
  <c r="R858" i="2"/>
  <c r="R822" i="2"/>
  <c r="R765" i="2"/>
  <c r="R673" i="2"/>
  <c r="R638" i="2"/>
  <c r="R602" i="2"/>
  <c r="R555" i="2"/>
  <c r="R530" i="2"/>
  <c r="R491" i="2"/>
  <c r="R439" i="2"/>
  <c r="R415" i="2"/>
  <c r="R386" i="2"/>
  <c r="R346" i="2"/>
  <c r="R323" i="2"/>
  <c r="R275" i="2"/>
  <c r="R265" i="2"/>
  <c r="R231" i="2"/>
  <c r="R186" i="2"/>
  <c r="R139" i="2"/>
  <c r="R101" i="2"/>
  <c r="R77" i="2"/>
  <c r="R38" i="2"/>
  <c r="R15" i="2"/>
  <c r="R1244" i="2"/>
  <c r="R1209" i="2"/>
  <c r="R1161" i="2"/>
  <c r="R1105" i="2"/>
  <c r="R1068" i="2"/>
  <c r="R1035" i="2"/>
  <c r="R988" i="2"/>
  <c r="R953" i="2"/>
  <c r="R917" i="2"/>
  <c r="R880" i="2"/>
  <c r="R845" i="2"/>
  <c r="R797" i="2"/>
  <c r="R753" i="2"/>
  <c r="R720" i="2"/>
  <c r="R625" i="2"/>
  <c r="R591" i="2"/>
  <c r="R554" i="2"/>
  <c r="R516" i="2"/>
  <c r="R477" i="2"/>
  <c r="R414" i="2"/>
  <c r="R369" i="2"/>
  <c r="R344" i="2"/>
  <c r="R322" i="2"/>
  <c r="R254" i="2"/>
  <c r="R230" i="2"/>
  <c r="R206" i="2"/>
  <c r="R171" i="2"/>
  <c r="R149" i="2"/>
  <c r="R124" i="2"/>
  <c r="R100" i="2"/>
  <c r="R88" i="2"/>
  <c r="R53" i="2"/>
  <c r="R37" i="2"/>
  <c r="R26" i="2"/>
  <c r="R324" i="2"/>
  <c r="R301" i="2"/>
  <c r="R266" i="2"/>
  <c r="R245" i="2"/>
  <c r="R207" i="2"/>
  <c r="R173" i="2"/>
  <c r="R161" i="2"/>
  <c r="R127" i="2"/>
  <c r="R102" i="2"/>
  <c r="R78" i="2"/>
  <c r="R39" i="2"/>
  <c r="R16" i="2"/>
  <c r="R1235" i="2"/>
  <c r="R1185" i="2"/>
  <c r="R1162" i="2"/>
  <c r="R1138" i="2"/>
  <c r="R1094" i="2"/>
  <c r="R1025" i="2"/>
  <c r="R990" i="2"/>
  <c r="R941" i="2"/>
  <c r="R905" i="2"/>
  <c r="R870" i="2"/>
  <c r="R846" i="2"/>
  <c r="R810" i="2"/>
  <c r="R774" i="2"/>
  <c r="R731" i="2"/>
  <c r="R661" i="2"/>
  <c r="R626" i="2"/>
  <c r="R565" i="2"/>
  <c r="R543" i="2"/>
  <c r="R506" i="2"/>
  <c r="R478" i="2"/>
  <c r="R428" i="2"/>
  <c r="R370" i="2"/>
  <c r="R334" i="2"/>
  <c r="R311" i="2"/>
  <c r="R218" i="2"/>
  <c r="R172" i="2"/>
  <c r="R150" i="2"/>
  <c r="R112" i="2"/>
  <c r="R54" i="2"/>
  <c r="R27" i="2"/>
  <c r="R1256" i="2"/>
  <c r="R1221" i="2"/>
  <c r="R1184" i="2"/>
  <c r="R1149" i="2"/>
  <c r="R1093" i="2"/>
  <c r="R1047" i="2"/>
  <c r="R1000" i="2"/>
  <c r="R966" i="2"/>
  <c r="R940" i="2"/>
  <c r="R904" i="2"/>
  <c r="R869" i="2"/>
  <c r="R833" i="2"/>
  <c r="R784" i="2"/>
  <c r="R742" i="2"/>
  <c r="R708" i="2"/>
  <c r="R696" i="2"/>
  <c r="R684" i="2"/>
  <c r="R649" i="2"/>
  <c r="R613" i="2"/>
  <c r="R564" i="2"/>
  <c r="R542" i="2"/>
  <c r="R505" i="2"/>
  <c r="R463" i="2"/>
  <c r="R427" i="2"/>
  <c r="R385" i="2"/>
  <c r="R333" i="2"/>
  <c r="R298" i="2"/>
  <c r="R264" i="2"/>
  <c r="R217" i="2"/>
  <c r="R196" i="2"/>
  <c r="R76" i="2"/>
  <c r="R14" i="2"/>
  <c r="R1243" i="2"/>
  <c r="R1220" i="2"/>
  <c r="R1183" i="2"/>
  <c r="R1160" i="2"/>
  <c r="R1131" i="2"/>
  <c r="R1104" i="2"/>
  <c r="R1067" i="2"/>
  <c r="R1058" i="2"/>
  <c r="R1034" i="2"/>
  <c r="R1242" i="2"/>
  <c r="R1219" i="2"/>
  <c r="R1169" i="2"/>
  <c r="R1147" i="2"/>
  <c r="R1115" i="2"/>
  <c r="R1091" i="2"/>
  <c r="R1066" i="2"/>
  <c r="R1045" i="2"/>
  <c r="R1022" i="2"/>
  <c r="R986" i="2"/>
  <c r="R964" i="2"/>
  <c r="R927" i="2"/>
  <c r="R902" i="2"/>
  <c r="R867" i="2"/>
  <c r="R843" i="2"/>
  <c r="R807" i="2"/>
  <c r="R762" i="2"/>
  <c r="R740" i="2"/>
  <c r="R706" i="2"/>
  <c r="R670" i="2"/>
  <c r="R647" i="2"/>
  <c r="R635" i="2"/>
  <c r="R599" i="2"/>
  <c r="R576" i="2"/>
  <c r="R540" i="2"/>
  <c r="R514" i="2"/>
  <c r="R487" i="2"/>
  <c r="R461" i="2"/>
  <c r="R437" i="2"/>
  <c r="R412" i="2"/>
  <c r="R367" i="2"/>
  <c r="R342" i="2"/>
  <c r="R320" i="2"/>
  <c r="R283" i="2"/>
  <c r="R253" i="2"/>
  <c r="R215" i="2"/>
  <c r="R169" i="2"/>
  <c r="R122" i="2"/>
  <c r="R74" i="2"/>
  <c r="R24" i="2"/>
  <c r="R1255" i="2"/>
  <c r="R1232" i="2"/>
  <c r="R1208" i="2"/>
  <c r="R1195" i="2"/>
  <c r="R1170" i="2"/>
  <c r="R1148" i="2"/>
  <c r="R1116" i="2"/>
  <c r="R1092" i="2"/>
  <c r="R1046" i="2"/>
  <c r="R1254" i="2"/>
  <c r="R1231" i="2"/>
  <c r="R1207" i="2"/>
  <c r="R1182" i="2"/>
  <c r="R1159" i="2"/>
  <c r="R1129" i="2"/>
  <c r="R1080" i="2"/>
  <c r="R1057" i="2"/>
  <c r="R1033" i="2"/>
  <c r="R1010" i="2"/>
  <c r="R974" i="2"/>
  <c r="R951" i="2"/>
  <c r="R915" i="2"/>
  <c r="R889" i="2"/>
  <c r="R878" i="2"/>
  <c r="R854" i="2"/>
  <c r="R831" i="2"/>
  <c r="R818" i="2"/>
  <c r="R794" i="2"/>
  <c r="R771" i="2"/>
  <c r="R751" i="2"/>
  <c r="R728" i="2"/>
  <c r="R718" i="2"/>
  <c r="R694" i="2"/>
  <c r="R682" i="2"/>
  <c r="R659" i="2"/>
  <c r="R623" i="2"/>
  <c r="R611" i="2"/>
  <c r="R589" i="2"/>
  <c r="R562" i="2"/>
  <c r="R552" i="2"/>
  <c r="R528" i="2"/>
  <c r="R502" i="2"/>
  <c r="R475" i="2"/>
  <c r="R449" i="2"/>
  <c r="R425" i="2"/>
  <c r="R399" i="2"/>
  <c r="R380" i="2"/>
  <c r="R354" i="2"/>
  <c r="R308" i="2"/>
  <c r="R296" i="2"/>
  <c r="R272" i="2"/>
  <c r="R262" i="2"/>
  <c r="R241" i="2"/>
  <c r="R227" i="2"/>
  <c r="R204" i="2"/>
  <c r="R194" i="2"/>
  <c r="R183" i="2"/>
  <c r="R159" i="2"/>
  <c r="R147" i="2"/>
  <c r="R136" i="2"/>
  <c r="R110" i="2"/>
  <c r="R98" i="2"/>
  <c r="R85" i="2"/>
  <c r="R63" i="2"/>
  <c r="R51" i="2"/>
  <c r="R35" i="2"/>
  <c r="R12" i="2"/>
  <c r="R1252" i="2"/>
  <c r="R1229" i="2"/>
  <c r="R1217" i="2"/>
  <c r="R1204" i="2"/>
  <c r="R1126" i="2"/>
  <c r="R1113" i="2"/>
  <c r="R1101" i="2"/>
  <c r="R1089" i="2"/>
  <c r="R1043" i="2"/>
  <c r="R1031" i="2"/>
  <c r="R1008" i="2"/>
  <c r="R997" i="2"/>
  <c r="R984" i="2"/>
  <c r="R972" i="2"/>
  <c r="R949" i="2"/>
  <c r="R925" i="2"/>
  <c r="R913" i="2"/>
  <c r="R887" i="2"/>
  <c r="R865" i="2"/>
  <c r="R852" i="2"/>
  <c r="R841" i="2"/>
  <c r="R829" i="2"/>
  <c r="R792" i="2"/>
  <c r="R769" i="2"/>
  <c r="R749" i="2"/>
  <c r="R738" i="2"/>
  <c r="R726" i="2"/>
  <c r="R715" i="2"/>
  <c r="R704" i="2"/>
  <c r="R668" i="2"/>
  <c r="R645" i="2"/>
  <c r="R633" i="2"/>
  <c r="R609" i="2"/>
  <c r="R587" i="2"/>
  <c r="R573" i="2"/>
  <c r="R550" i="2"/>
  <c r="R526" i="2"/>
  <c r="R512" i="2"/>
  <c r="R485" i="2"/>
  <c r="R473" i="2"/>
  <c r="R459" i="2"/>
  <c r="R435" i="2"/>
  <c r="R423" i="2"/>
  <c r="R409" i="2"/>
  <c r="R394" i="2"/>
  <c r="R365" i="2"/>
  <c r="R352" i="2"/>
  <c r="R306" i="2"/>
  <c r="R281" i="2"/>
  <c r="R270" i="2"/>
  <c r="R239" i="2"/>
  <c r="R203" i="2"/>
  <c r="R181" i="2"/>
  <c r="R157" i="2"/>
  <c r="R145" i="2"/>
  <c r="R134" i="2"/>
  <c r="R83" i="2"/>
  <c r="R34" i="2"/>
  <c r="R1023" i="2"/>
  <c r="R999" i="2"/>
  <c r="R987" i="2"/>
  <c r="R975" i="2"/>
  <c r="R965" i="2"/>
  <c r="R952" i="2"/>
  <c r="R939" i="2"/>
  <c r="R928" i="2"/>
  <c r="R916" i="2"/>
  <c r="R903" i="2"/>
  <c r="R890" i="2"/>
  <c r="R879" i="2"/>
  <c r="R868" i="2"/>
  <c r="R832" i="2"/>
  <c r="R808" i="2"/>
  <c r="R796" i="2"/>
  <c r="R783" i="2"/>
  <c r="R772" i="2"/>
  <c r="R763" i="2"/>
  <c r="R752" i="2"/>
  <c r="R741" i="2"/>
  <c r="R729" i="2"/>
  <c r="R719" i="2"/>
  <c r="R707" i="2"/>
  <c r="R695" i="2"/>
  <c r="R683" i="2"/>
  <c r="R671" i="2"/>
  <c r="R648" i="2"/>
  <c r="R636" i="2"/>
  <c r="R624" i="2"/>
  <c r="R612" i="2"/>
  <c r="R600" i="2"/>
  <c r="R590" i="2"/>
  <c r="R578" i="2"/>
  <c r="R553" i="2"/>
  <c r="R541" i="2"/>
  <c r="R529" i="2"/>
  <c r="R515" i="2"/>
  <c r="R503" i="2"/>
  <c r="R476" i="2"/>
  <c r="R462" i="2"/>
  <c r="R450" i="2"/>
  <c r="R426" i="2"/>
  <c r="R413" i="2"/>
  <c r="R400" i="2"/>
  <c r="R381" i="2"/>
  <c r="R368" i="2"/>
  <c r="R355" i="2"/>
  <c r="R343" i="2"/>
  <c r="R332" i="2"/>
  <c r="R321" i="2"/>
  <c r="R309" i="2"/>
  <c r="R297" i="2"/>
  <c r="R273" i="2"/>
  <c r="R263" i="2"/>
  <c r="R228" i="2"/>
  <c r="R216" i="2"/>
  <c r="R195" i="2"/>
  <c r="R170" i="2"/>
  <c r="R160" i="2"/>
  <c r="R148" i="2"/>
  <c r="R137" i="2"/>
  <c r="R123" i="2"/>
  <c r="R111" i="2"/>
  <c r="R99" i="2"/>
  <c r="R75" i="2"/>
  <c r="R64" i="2"/>
  <c r="R52" i="2"/>
  <c r="R25" i="2"/>
  <c r="R13" i="2"/>
  <c r="R1230" i="2"/>
  <c r="R1218" i="2"/>
  <c r="R1205" i="2"/>
  <c r="R1181" i="2"/>
  <c r="R1168" i="2"/>
  <c r="R1146" i="2"/>
  <c r="R1128" i="2"/>
  <c r="R1102" i="2"/>
  <c r="R1090" i="2"/>
  <c r="R1032" i="2"/>
  <c r="R1021" i="2"/>
  <c r="R1009" i="2"/>
  <c r="R998" i="2"/>
  <c r="R985" i="2"/>
  <c r="R973" i="2"/>
  <c r="R950" i="2"/>
  <c r="R938" i="2"/>
  <c r="R926" i="2"/>
  <c r="R914" i="2"/>
  <c r="R901" i="2"/>
  <c r="R877" i="2"/>
  <c r="R866" i="2"/>
  <c r="R830" i="2"/>
  <c r="R817" i="2"/>
  <c r="R770" i="2"/>
  <c r="R750" i="2"/>
  <c r="R739" i="2"/>
  <c r="R727" i="2"/>
  <c r="R705" i="2"/>
  <c r="R681" i="2"/>
  <c r="R646" i="2"/>
  <c r="R634" i="2"/>
  <c r="R610" i="2"/>
  <c r="R598" i="2"/>
  <c r="R588" i="2"/>
  <c r="R574" i="2"/>
  <c r="R561" i="2"/>
  <c r="R527" i="2"/>
  <c r="R500" i="2"/>
  <c r="R474" i="2"/>
  <c r="R460" i="2"/>
  <c r="R448" i="2"/>
  <c r="R436" i="2"/>
  <c r="R411" i="2"/>
  <c r="R353" i="2"/>
  <c r="R319" i="2"/>
  <c r="R307" i="2"/>
  <c r="R295" i="2"/>
  <c r="R282" i="2"/>
  <c r="R261" i="2"/>
  <c r="R240" i="2"/>
  <c r="R214" i="2"/>
  <c r="R193" i="2"/>
  <c r="R182" i="2"/>
  <c r="R168" i="2"/>
  <c r="R158" i="2"/>
  <c r="R146" i="2"/>
  <c r="R121" i="2"/>
  <c r="R109" i="2"/>
  <c r="R84" i="2"/>
  <c r="R62" i="2"/>
  <c r="J10" i="2" l="1"/>
  <c r="R11" i="3"/>
  <c r="R12" i="3"/>
  <c r="R13" i="3"/>
  <c r="R14" i="3"/>
  <c r="R15" i="3"/>
  <c r="R16" i="3"/>
  <c r="R17" i="3"/>
  <c r="O809" i="29" s="1"/>
  <c r="R18" i="3"/>
  <c r="R19" i="3"/>
  <c r="R20" i="3"/>
  <c r="R21" i="3"/>
  <c r="R22" i="3"/>
  <c r="R23" i="3"/>
  <c r="R24" i="3"/>
  <c r="R25" i="3"/>
  <c r="R26" i="3"/>
  <c r="R27" i="3"/>
  <c r="R28" i="3"/>
  <c r="R29" i="3"/>
  <c r="O741" i="29" s="1"/>
  <c r="R30" i="3"/>
  <c r="R31" i="3"/>
  <c r="R32" i="3"/>
  <c r="R33" i="3"/>
  <c r="R34" i="3"/>
  <c r="O550" i="29" s="1"/>
  <c r="R35" i="3"/>
  <c r="R36" i="3"/>
  <c r="R37" i="3"/>
  <c r="R38" i="3"/>
  <c r="R39" i="3"/>
  <c r="O621" i="29" s="1"/>
  <c r="R40" i="3"/>
  <c r="O78" i="29" s="1"/>
  <c r="R41" i="3"/>
  <c r="R42" i="3"/>
  <c r="R43" i="3"/>
  <c r="R44" i="3"/>
  <c r="O234" i="29" s="1"/>
  <c r="R45" i="3"/>
  <c r="R46" i="3"/>
  <c r="R47" i="3"/>
  <c r="R48" i="3"/>
  <c r="R49" i="3"/>
  <c r="O553" i="29" s="1"/>
  <c r="R50" i="3"/>
  <c r="R51" i="3"/>
  <c r="R52" i="3"/>
  <c r="R53" i="3"/>
  <c r="O30" i="29" s="1"/>
  <c r="R54" i="3"/>
  <c r="R55" i="3"/>
  <c r="R56" i="3"/>
  <c r="R57" i="3"/>
  <c r="R58" i="3"/>
  <c r="O783" i="29" s="1"/>
  <c r="R59" i="3"/>
  <c r="O70" i="29" s="1"/>
  <c r="R60" i="3"/>
  <c r="R61" i="3"/>
  <c r="R62" i="3"/>
  <c r="R63" i="3"/>
  <c r="R64" i="3"/>
  <c r="R65" i="3"/>
  <c r="R66" i="3"/>
  <c r="O13" i="29" s="1"/>
  <c r="R67" i="3"/>
  <c r="R68" i="3"/>
  <c r="R69" i="3"/>
  <c r="R70" i="3"/>
  <c r="O897" i="29" s="1"/>
  <c r="R71" i="3"/>
  <c r="R72" i="3"/>
  <c r="R73" i="3"/>
  <c r="R74" i="3"/>
  <c r="R75" i="3"/>
  <c r="R76" i="3"/>
  <c r="R77" i="3"/>
  <c r="R78" i="3"/>
  <c r="R79" i="3"/>
  <c r="R80" i="3"/>
  <c r="O402" i="29" s="1"/>
  <c r="R81" i="3"/>
  <c r="R82" i="3"/>
  <c r="O258" i="29" s="1"/>
  <c r="R83" i="3"/>
  <c r="R84" i="3"/>
  <c r="R85" i="3"/>
  <c r="R86" i="3"/>
  <c r="R87" i="3"/>
  <c r="R88" i="3"/>
  <c r="R89" i="3"/>
  <c r="R90" i="3"/>
  <c r="R91" i="3"/>
  <c r="R92" i="3"/>
  <c r="R93" i="3"/>
  <c r="R94" i="3"/>
  <c r="R95" i="3"/>
  <c r="O522" i="29" s="1"/>
  <c r="R96" i="3"/>
  <c r="R97" i="3"/>
  <c r="R98" i="3"/>
  <c r="R99" i="3"/>
  <c r="R100" i="3"/>
  <c r="R101" i="3"/>
  <c r="R102" i="3"/>
  <c r="R103" i="3"/>
  <c r="R104" i="3"/>
  <c r="O954" i="29" s="1"/>
  <c r="R105" i="3"/>
  <c r="R106" i="3"/>
  <c r="R107" i="3"/>
  <c r="R108" i="3"/>
  <c r="R109" i="3"/>
  <c r="R110" i="3"/>
  <c r="R111" i="3"/>
  <c r="R112" i="3"/>
  <c r="R113" i="3"/>
  <c r="R114" i="3"/>
  <c r="R115" i="3"/>
  <c r="R116" i="3"/>
  <c r="R117" i="3"/>
  <c r="R118" i="3"/>
  <c r="R119" i="3"/>
  <c r="R120" i="3"/>
  <c r="R121" i="3"/>
  <c r="R122" i="3"/>
  <c r="R123" i="3"/>
  <c r="R124" i="3"/>
  <c r="R125" i="3"/>
  <c r="R126" i="3"/>
  <c r="R127" i="3"/>
  <c r="R128" i="3"/>
  <c r="R129" i="3"/>
  <c r="R130" i="3"/>
  <c r="O58" i="29" s="1"/>
  <c r="R131" i="3"/>
  <c r="R132" i="3"/>
  <c r="R133" i="3"/>
  <c r="R134" i="3"/>
  <c r="R135" i="3"/>
  <c r="R136" i="3"/>
  <c r="R137" i="3"/>
  <c r="O366" i="29" s="1"/>
  <c r="R138" i="3"/>
  <c r="R139" i="3"/>
  <c r="R140" i="3"/>
  <c r="R141" i="3"/>
  <c r="R142" i="3"/>
  <c r="O759" i="29" s="1"/>
  <c r="R143" i="3"/>
  <c r="R144" i="3"/>
  <c r="R145" i="3"/>
  <c r="R146" i="3"/>
  <c r="R147" i="3"/>
  <c r="O318" i="29" s="1"/>
  <c r="R148" i="3"/>
  <c r="O179" i="29" s="1"/>
  <c r="R149" i="3"/>
  <c r="R150" i="3"/>
  <c r="R151" i="3"/>
  <c r="R152" i="3"/>
  <c r="R153" i="3"/>
  <c r="R154" i="3"/>
  <c r="R155" i="3"/>
  <c r="R156" i="3"/>
  <c r="R157" i="3"/>
  <c r="R158" i="3"/>
  <c r="R159" i="3"/>
  <c r="O59" i="29" s="1"/>
  <c r="R160" i="3"/>
  <c r="R161" i="3"/>
  <c r="R162" i="3"/>
  <c r="R163" i="3"/>
  <c r="R164" i="3"/>
  <c r="O115" i="29" s="1"/>
  <c r="R165" i="3"/>
  <c r="R166" i="3"/>
  <c r="R167" i="3"/>
  <c r="R168" i="3"/>
  <c r="R169" i="3"/>
  <c r="R170" i="3"/>
  <c r="R171" i="3"/>
  <c r="R172" i="3"/>
  <c r="R173" i="3"/>
  <c r="R174" i="3"/>
  <c r="R175" i="3"/>
  <c r="R176" i="3"/>
  <c r="R177" i="3"/>
  <c r="R178" i="3"/>
  <c r="R179" i="3"/>
  <c r="O378" i="29" s="1"/>
  <c r="R180" i="3"/>
  <c r="R181" i="3"/>
  <c r="R182" i="3"/>
  <c r="O623" i="29" s="1"/>
  <c r="R183" i="3"/>
  <c r="R184" i="3"/>
  <c r="R185" i="3"/>
  <c r="O17" i="29" s="1"/>
  <c r="R186" i="3"/>
  <c r="R187" i="3"/>
  <c r="R188" i="3"/>
  <c r="R189" i="3"/>
  <c r="R190" i="3"/>
  <c r="R191" i="3"/>
  <c r="R192" i="3"/>
  <c r="R193" i="3"/>
  <c r="R194" i="3"/>
  <c r="R195" i="3"/>
  <c r="R196" i="3"/>
  <c r="R197" i="3"/>
  <c r="R198" i="3"/>
  <c r="R199" i="3"/>
  <c r="R200" i="3"/>
  <c r="R201" i="3"/>
  <c r="R202" i="3"/>
  <c r="R203" i="3"/>
  <c r="R204" i="3"/>
  <c r="R205" i="3"/>
  <c r="O440" i="29" s="1"/>
  <c r="R206" i="3"/>
  <c r="R207" i="3"/>
  <c r="O187" i="29" s="1"/>
  <c r="R208" i="3"/>
  <c r="R209" i="3"/>
  <c r="R210" i="3"/>
  <c r="R211" i="3"/>
  <c r="R212" i="3"/>
  <c r="R213" i="3"/>
  <c r="R214" i="3"/>
  <c r="R215" i="3"/>
  <c r="R216" i="3"/>
  <c r="R217" i="3"/>
  <c r="R218" i="3"/>
  <c r="O60" i="29" s="1"/>
  <c r="R219" i="3"/>
  <c r="R220" i="3"/>
  <c r="R221" i="3"/>
  <c r="R222" i="3"/>
  <c r="O188" i="29" s="1"/>
  <c r="R223" i="3"/>
  <c r="R224" i="3"/>
  <c r="R225" i="3"/>
  <c r="R226" i="3"/>
  <c r="O487" i="29" s="1"/>
  <c r="R227" i="3"/>
  <c r="O358" i="29" s="1"/>
  <c r="R228" i="3"/>
  <c r="R229" i="3"/>
  <c r="R230" i="3"/>
  <c r="O451" i="29" s="1"/>
  <c r="R231" i="3"/>
  <c r="R232" i="3"/>
  <c r="O853" i="29" s="1"/>
  <c r="R233" i="3"/>
  <c r="R234" i="3"/>
  <c r="R235" i="3"/>
  <c r="R236" i="3"/>
  <c r="O249" i="29" s="1"/>
  <c r="R237" i="3"/>
  <c r="R238" i="3"/>
  <c r="R239" i="3"/>
  <c r="O855" i="29" s="1"/>
  <c r="R240" i="3"/>
  <c r="R241" i="3"/>
  <c r="R242" i="3"/>
  <c r="R243" i="3"/>
  <c r="R244" i="3"/>
  <c r="R245" i="3"/>
  <c r="R246" i="3"/>
  <c r="R247" i="3"/>
  <c r="O359" i="29" s="1"/>
  <c r="R248" i="3"/>
  <c r="O777" i="29" s="1"/>
  <c r="R249" i="3"/>
  <c r="O627" i="29" s="1"/>
  <c r="R250" i="3"/>
  <c r="R251" i="3"/>
  <c r="O204" i="29" s="1"/>
  <c r="R252" i="3"/>
  <c r="O923" i="29" s="1"/>
  <c r="R253" i="3"/>
  <c r="O649" i="29" s="1"/>
  <c r="R254" i="3"/>
  <c r="R255" i="3"/>
  <c r="R256" i="3"/>
  <c r="R257" i="3"/>
  <c r="O887" i="29" s="1"/>
  <c r="R258" i="3"/>
  <c r="R259" i="3"/>
  <c r="O628" i="29" s="1"/>
  <c r="R260" i="3"/>
  <c r="R261" i="3"/>
  <c r="R262" i="3"/>
  <c r="R263" i="3"/>
  <c r="R264" i="3"/>
  <c r="R265" i="3"/>
  <c r="R266" i="3"/>
  <c r="R267" i="3"/>
  <c r="R268" i="3"/>
  <c r="R269" i="3"/>
  <c r="R270" i="3"/>
  <c r="R271" i="3"/>
  <c r="R272" i="3"/>
  <c r="O62" i="29" s="1"/>
  <c r="R273" i="3"/>
  <c r="O597" i="29" s="1"/>
  <c r="R274" i="3"/>
  <c r="R275" i="3"/>
  <c r="O336" i="29" s="1"/>
  <c r="R276" i="3"/>
  <c r="R277" i="3"/>
  <c r="R278" i="3"/>
  <c r="R279" i="3"/>
  <c r="R280" i="3"/>
  <c r="R281" i="3"/>
  <c r="O857" i="29" s="1"/>
  <c r="R282" i="3"/>
  <c r="O789" i="29" s="1"/>
  <c r="R283" i="3"/>
  <c r="R284" i="3"/>
  <c r="O376" i="29" s="1"/>
  <c r="R285" i="3"/>
  <c r="O94" i="29" s="1"/>
  <c r="R286" i="3"/>
  <c r="R287" i="3"/>
  <c r="R288" i="3"/>
  <c r="R289" i="3"/>
  <c r="R290" i="3"/>
  <c r="R291" i="3"/>
  <c r="R292" i="3"/>
  <c r="R293" i="3"/>
  <c r="R294" i="3"/>
  <c r="R295" i="3"/>
  <c r="R296" i="3"/>
  <c r="R297" i="3"/>
  <c r="O95" i="29" s="1"/>
  <c r="R298" i="3"/>
  <c r="R299" i="3"/>
  <c r="R300" i="3"/>
  <c r="O409" i="29" s="1"/>
  <c r="R301" i="3"/>
  <c r="R302" i="3"/>
  <c r="R303" i="3"/>
  <c r="R304" i="3"/>
  <c r="R305" i="3"/>
  <c r="O452" i="29" s="1"/>
  <c r="R306" i="3"/>
  <c r="R307" i="3"/>
  <c r="R308" i="3"/>
  <c r="R309" i="3"/>
  <c r="O206" i="29" s="1"/>
  <c r="R310" i="3"/>
  <c r="R311" i="3"/>
  <c r="R312" i="3"/>
  <c r="R313" i="3"/>
  <c r="R314" i="3"/>
  <c r="O893" i="29" s="1"/>
  <c r="R315" i="3"/>
  <c r="R316" i="3"/>
  <c r="R317" i="3"/>
  <c r="R318" i="3"/>
  <c r="R319" i="3"/>
  <c r="R320" i="3"/>
  <c r="R321" i="3"/>
  <c r="R322" i="3"/>
  <c r="R323" i="3"/>
  <c r="O153" i="29" s="1"/>
  <c r="R324" i="3"/>
  <c r="R325" i="3"/>
  <c r="R326" i="3"/>
  <c r="O97" i="29" s="1"/>
  <c r="R327" i="3"/>
  <c r="R328" i="3"/>
  <c r="R329" i="3"/>
  <c r="R330" i="3"/>
  <c r="R331" i="3"/>
  <c r="R332" i="3"/>
  <c r="R333" i="3"/>
  <c r="R334" i="3"/>
  <c r="R335" i="3"/>
  <c r="R336" i="3"/>
  <c r="R337" i="3"/>
  <c r="R338" i="3"/>
  <c r="R339" i="3"/>
  <c r="R340" i="3"/>
  <c r="R341" i="3"/>
  <c r="R342" i="3"/>
  <c r="R343" i="3"/>
  <c r="R344" i="3"/>
  <c r="R345" i="3"/>
  <c r="O737" i="29" s="1"/>
  <c r="R346" i="3"/>
  <c r="O379" i="29" s="1"/>
  <c r="R347" i="3"/>
  <c r="R348" i="3"/>
  <c r="R349" i="3"/>
  <c r="R350" i="3"/>
  <c r="R351" i="3"/>
  <c r="O462" i="29" s="1"/>
  <c r="R352" i="3"/>
  <c r="R353" i="3"/>
  <c r="R354" i="3"/>
  <c r="R355" i="3"/>
  <c r="R356" i="3"/>
  <c r="R357" i="3"/>
  <c r="O309" i="29" s="1"/>
  <c r="R358" i="3"/>
  <c r="O381" i="29" s="1"/>
  <c r="R359" i="3"/>
  <c r="R360" i="3"/>
  <c r="R361" i="3"/>
  <c r="R362" i="3"/>
  <c r="R363" i="3"/>
  <c r="O169" i="29" s="1"/>
  <c r="R364" i="3"/>
  <c r="O63" i="29" s="1"/>
  <c r="R365" i="3"/>
  <c r="R366" i="3"/>
  <c r="R367" i="3"/>
  <c r="R368" i="3"/>
  <c r="O510" i="29" s="1"/>
  <c r="R369" i="3"/>
  <c r="R370" i="3"/>
  <c r="O310" i="29" s="1"/>
  <c r="R371" i="3"/>
  <c r="O364" i="29" s="1"/>
  <c r="R372" i="3"/>
  <c r="R373" i="3"/>
  <c r="O865" i="29" s="1"/>
  <c r="R374" i="3"/>
  <c r="O64" i="29" s="1"/>
  <c r="R375" i="3"/>
  <c r="O549" i="29" s="1"/>
  <c r="R376" i="3"/>
  <c r="O973" i="29" s="1"/>
  <c r="R377" i="3"/>
  <c r="O342" i="29" s="1"/>
  <c r="R378" i="3"/>
  <c r="R379" i="3"/>
  <c r="R380" i="3"/>
  <c r="R381" i="3"/>
  <c r="R382" i="3"/>
  <c r="R383" i="3"/>
  <c r="R384" i="3"/>
  <c r="O579" i="29" s="1"/>
  <c r="R385" i="3"/>
  <c r="R386" i="3"/>
  <c r="R387" i="3"/>
  <c r="R388" i="3"/>
  <c r="R389" i="3"/>
  <c r="R390" i="3"/>
  <c r="R391" i="3"/>
  <c r="R392" i="3"/>
  <c r="O551" i="29" s="1"/>
  <c r="R393" i="3"/>
  <c r="R394" i="3"/>
  <c r="R395" i="3"/>
  <c r="O896" i="29" s="1"/>
  <c r="R396" i="3"/>
  <c r="R397" i="3"/>
  <c r="R398" i="3"/>
  <c r="R399" i="3"/>
  <c r="R400" i="3"/>
  <c r="R401" i="3"/>
  <c r="R402" i="3"/>
  <c r="R403" i="3"/>
  <c r="O199" i="29" s="1"/>
  <c r="R404" i="3"/>
  <c r="R405" i="3"/>
  <c r="R406" i="3"/>
  <c r="R407" i="3"/>
  <c r="R408" i="3"/>
  <c r="R409" i="3"/>
  <c r="R410" i="3"/>
  <c r="R411" i="3"/>
  <c r="R412" i="3"/>
  <c r="R413" i="3"/>
  <c r="R414" i="3"/>
  <c r="R415" i="3"/>
  <c r="O981" i="29" s="1"/>
  <c r="R416" i="3"/>
  <c r="O609" i="29" s="1"/>
  <c r="R417" i="3"/>
  <c r="O453" i="29" s="1"/>
  <c r="R418" i="3"/>
  <c r="R419" i="3"/>
  <c r="O982" i="29" s="1"/>
  <c r="R420" i="3"/>
  <c r="O740" i="29" s="1"/>
  <c r="R421" i="3"/>
  <c r="R422" i="3"/>
  <c r="R423" i="3"/>
  <c r="R424" i="3"/>
  <c r="R425" i="3"/>
  <c r="R426" i="3"/>
  <c r="R427" i="3"/>
  <c r="R428" i="3"/>
  <c r="R429" i="3"/>
  <c r="R430" i="3"/>
  <c r="R431" i="3"/>
  <c r="R432" i="3"/>
  <c r="R433" i="3"/>
  <c r="R434" i="3"/>
  <c r="R435" i="3"/>
  <c r="R436" i="3"/>
  <c r="R437" i="3"/>
  <c r="R438" i="3"/>
  <c r="R439" i="3"/>
  <c r="R440" i="3"/>
  <c r="R441" i="3"/>
  <c r="R442" i="3"/>
  <c r="R443" i="3"/>
  <c r="R444" i="3"/>
  <c r="R445" i="3"/>
  <c r="R446" i="3"/>
  <c r="R447" i="3"/>
  <c r="R448" i="3"/>
  <c r="Q11" i="3"/>
  <c r="Q12" i="3"/>
  <c r="N802" i="29" s="1"/>
  <c r="Q13" i="3"/>
  <c r="Q14" i="3"/>
  <c r="N808" i="29" s="1"/>
  <c r="Q15" i="3"/>
  <c r="Q16" i="3"/>
  <c r="N909" i="29" s="1"/>
  <c r="Q17" i="3"/>
  <c r="N809" i="29" s="1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N188" i="29" s="1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N31" i="29" s="1"/>
  <c r="Q56" i="3"/>
  <c r="Q57" i="3"/>
  <c r="N422" i="29" s="1"/>
  <c r="Q58" i="3"/>
  <c r="Q59" i="3"/>
  <c r="Q60" i="3"/>
  <c r="Q61" i="3"/>
  <c r="Q62" i="3"/>
  <c r="Q63" i="3"/>
  <c r="Q64" i="3"/>
  <c r="Q65" i="3"/>
  <c r="N373" i="29" s="1"/>
  <c r="Q66" i="3"/>
  <c r="Q67" i="3"/>
  <c r="Q68" i="3"/>
  <c r="Q69" i="3"/>
  <c r="Q70" i="3"/>
  <c r="Q71" i="3"/>
  <c r="Q72" i="3"/>
  <c r="Q73" i="3"/>
  <c r="Q74" i="3"/>
  <c r="N718" i="29" s="1"/>
  <c r="Q75" i="3"/>
  <c r="Q76" i="3"/>
  <c r="Q77" i="3"/>
  <c r="Q78" i="3"/>
  <c r="Q79" i="3"/>
  <c r="Q80" i="3"/>
  <c r="Q81" i="3"/>
  <c r="Q82" i="3"/>
  <c r="N115" i="29" s="1"/>
  <c r="Q83" i="3"/>
  <c r="Q84" i="3"/>
  <c r="Q85" i="3"/>
  <c r="Q86" i="3"/>
  <c r="Q87" i="3"/>
  <c r="Q88" i="3"/>
  <c r="Q89" i="3"/>
  <c r="Q90" i="3"/>
  <c r="Q91" i="3"/>
  <c r="N743" i="29" s="1"/>
  <c r="Q92" i="3"/>
  <c r="N720" i="29" s="1"/>
  <c r="Q93" i="3"/>
  <c r="Q94" i="3"/>
  <c r="Q95" i="3"/>
  <c r="Q96" i="3"/>
  <c r="N523" i="29" s="1"/>
  <c r="Q97" i="3"/>
  <c r="Q98" i="3"/>
  <c r="Q99" i="3"/>
  <c r="Q100" i="3"/>
  <c r="Q101" i="3"/>
  <c r="Q102" i="3"/>
  <c r="Q103" i="3"/>
  <c r="Q104" i="3"/>
  <c r="N805" i="29" s="1"/>
  <c r="Q105" i="3"/>
  <c r="Q106" i="3"/>
  <c r="Q107" i="3"/>
  <c r="Q108" i="3"/>
  <c r="Q109" i="3"/>
  <c r="Q110" i="3"/>
  <c r="Q111" i="3"/>
  <c r="Q112" i="3"/>
  <c r="N490" i="29" s="1"/>
  <c r="Q113" i="3"/>
  <c r="Q114" i="3"/>
  <c r="N571" i="29" s="1"/>
  <c r="Q115" i="3"/>
  <c r="Q116" i="3"/>
  <c r="Q117" i="3"/>
  <c r="Q118" i="3"/>
  <c r="Q119" i="3"/>
  <c r="N271" i="29" s="1"/>
  <c r="Q120" i="3"/>
  <c r="Q121" i="3"/>
  <c r="Q122" i="3"/>
  <c r="Q123" i="3"/>
  <c r="Q124" i="3"/>
  <c r="Q125" i="3"/>
  <c r="Q126" i="3"/>
  <c r="Q127" i="3"/>
  <c r="Q128" i="3"/>
  <c r="Q129" i="3"/>
  <c r="Q130" i="3"/>
  <c r="N58" i="29" s="1"/>
  <c r="Q131" i="3"/>
  <c r="Q132" i="3"/>
  <c r="Q133" i="3"/>
  <c r="Q134" i="3"/>
  <c r="N491" i="29" s="1"/>
  <c r="Q135" i="3"/>
  <c r="Q136" i="3"/>
  <c r="N526" i="29" s="1"/>
  <c r="Q137" i="3"/>
  <c r="Q138" i="3"/>
  <c r="Q139" i="3"/>
  <c r="Q140" i="3"/>
  <c r="Q141" i="3"/>
  <c r="Q142" i="3"/>
  <c r="N759" i="29" s="1"/>
  <c r="Q143" i="3"/>
  <c r="Q144" i="3"/>
  <c r="Q145" i="3"/>
  <c r="N296" i="29" s="1"/>
  <c r="Q146" i="3"/>
  <c r="Q147" i="3"/>
  <c r="Q148" i="3"/>
  <c r="N179" i="29" s="1"/>
  <c r="Q149" i="3"/>
  <c r="Q150" i="3"/>
  <c r="N492" i="29" s="1"/>
  <c r="Q151" i="3"/>
  <c r="Q152" i="3"/>
  <c r="Q153" i="3"/>
  <c r="Q154" i="3"/>
  <c r="N587" i="29" s="1"/>
  <c r="Q155" i="3"/>
  <c r="Q156" i="3"/>
  <c r="Q157" i="3"/>
  <c r="Q158" i="3"/>
  <c r="Q159" i="3"/>
  <c r="N59" i="29" s="1"/>
  <c r="Q160" i="3"/>
  <c r="N984" i="29" s="1"/>
  <c r="Q161" i="3"/>
  <c r="Q162" i="3"/>
  <c r="Q163" i="3"/>
  <c r="Q164" i="3"/>
  <c r="Q165" i="3"/>
  <c r="Q166" i="3"/>
  <c r="Q167" i="3"/>
  <c r="Q168" i="3"/>
  <c r="N820" i="29" s="1"/>
  <c r="Q169" i="3"/>
  <c r="Q170" i="3"/>
  <c r="N899" i="29" s="1"/>
  <c r="Q171" i="3"/>
  <c r="N472" i="29" s="1"/>
  <c r="Q172" i="3"/>
  <c r="Q173" i="3"/>
  <c r="Q174" i="3"/>
  <c r="Q175" i="3"/>
  <c r="Q176" i="3"/>
  <c r="N319" i="29" s="1"/>
  <c r="Q177" i="3"/>
  <c r="N404" i="29" s="1"/>
  <c r="Q178" i="3"/>
  <c r="Q179" i="3"/>
  <c r="Q180" i="3"/>
  <c r="N589" i="29" s="1"/>
  <c r="Q181" i="3"/>
  <c r="N181" i="29" s="1"/>
  <c r="Q182" i="3"/>
  <c r="N623" i="29" s="1"/>
  <c r="Q183" i="3"/>
  <c r="Q184" i="3"/>
  <c r="Q185" i="3"/>
  <c r="Q186" i="3"/>
  <c r="N321" i="29" s="1"/>
  <c r="Q187" i="3"/>
  <c r="Q188" i="3"/>
  <c r="Q189" i="3"/>
  <c r="Q190" i="3"/>
  <c r="Q191" i="3"/>
  <c r="N919" i="29" s="1"/>
  <c r="Q192" i="3"/>
  <c r="Q193" i="3"/>
  <c r="Q194" i="3"/>
  <c r="Q195" i="3"/>
  <c r="Q196" i="3"/>
  <c r="N354" i="29" s="1"/>
  <c r="Q197" i="3"/>
  <c r="Q198" i="3"/>
  <c r="Q199" i="3"/>
  <c r="Q200" i="3"/>
  <c r="N529" i="29" s="1"/>
  <c r="Q201" i="3"/>
  <c r="Q202" i="3"/>
  <c r="Q203" i="3"/>
  <c r="Q204" i="3"/>
  <c r="Q205" i="3"/>
  <c r="N440" i="29" s="1"/>
  <c r="Q206" i="3"/>
  <c r="N776" i="29" s="1"/>
  <c r="Q207" i="3"/>
  <c r="Q208" i="3"/>
  <c r="Q209" i="3"/>
  <c r="Q210" i="3"/>
  <c r="Q211" i="3"/>
  <c r="Q212" i="3"/>
  <c r="Q213" i="3"/>
  <c r="N605" i="29" s="1"/>
  <c r="Q214" i="3"/>
  <c r="Q215" i="3"/>
  <c r="Q216" i="3"/>
  <c r="N696" i="29" s="1"/>
  <c r="Q217" i="3"/>
  <c r="Q218" i="3"/>
  <c r="N60" i="29" s="1"/>
  <c r="Q219" i="3"/>
  <c r="N343" i="29" s="1"/>
  <c r="Q220" i="3"/>
  <c r="Q221" i="3"/>
  <c r="N300" i="29" s="1"/>
  <c r="Q222" i="3"/>
  <c r="Q223" i="3"/>
  <c r="N634" i="29" s="1"/>
  <c r="Q224" i="3"/>
  <c r="Q225" i="3"/>
  <c r="Q226" i="3"/>
  <c r="N487" i="29" s="1"/>
  <c r="Q227" i="3"/>
  <c r="Q228" i="3"/>
  <c r="Q229" i="3"/>
  <c r="Q230" i="3"/>
  <c r="Q231" i="3"/>
  <c r="Q232" i="3"/>
  <c r="N853" i="29" s="1"/>
  <c r="Q233" i="3"/>
  <c r="Q234" i="3"/>
  <c r="Q235" i="3"/>
  <c r="Q236" i="3"/>
  <c r="N824" i="29" s="1"/>
  <c r="Q237" i="3"/>
  <c r="Q238" i="3"/>
  <c r="Q239" i="3"/>
  <c r="N855" i="29" s="1"/>
  <c r="Q240" i="3"/>
  <c r="Q241" i="3"/>
  <c r="Q242" i="3"/>
  <c r="Q243" i="3"/>
  <c r="Q244" i="3"/>
  <c r="Q245" i="3"/>
  <c r="N856" i="29" s="1"/>
  <c r="Q246" i="3"/>
  <c r="Q247" i="3"/>
  <c r="N327" i="29" s="1"/>
  <c r="Q248" i="3"/>
  <c r="Q249" i="3"/>
  <c r="N627" i="29" s="1"/>
  <c r="Q250" i="3"/>
  <c r="Q251" i="3"/>
  <c r="Q252" i="3"/>
  <c r="N731" i="29" s="1"/>
  <c r="Q253" i="3"/>
  <c r="Q254" i="3"/>
  <c r="Q255" i="3"/>
  <c r="Q256" i="3"/>
  <c r="Q257" i="3"/>
  <c r="Q258" i="3"/>
  <c r="Q259" i="3"/>
  <c r="Q260" i="3"/>
  <c r="N733" i="29" s="1"/>
  <c r="Q261" i="3"/>
  <c r="Q262" i="3"/>
  <c r="Q263" i="3"/>
  <c r="Q264" i="3"/>
  <c r="Q265" i="3"/>
  <c r="Q266" i="3"/>
  <c r="Q267" i="3"/>
  <c r="Q268" i="3"/>
  <c r="Q269" i="3"/>
  <c r="Q270" i="3"/>
  <c r="N966" i="29" s="1"/>
  <c r="Q271" i="3"/>
  <c r="Q272" i="3"/>
  <c r="N62" i="29" s="1"/>
  <c r="Q273" i="3"/>
  <c r="Q274" i="3"/>
  <c r="N335" i="29" s="1"/>
  <c r="Q275" i="3"/>
  <c r="N336" i="29" s="1"/>
  <c r="Q276" i="3"/>
  <c r="Q277" i="3"/>
  <c r="Q278" i="3"/>
  <c r="Q279" i="3"/>
  <c r="Q280" i="3"/>
  <c r="Q281" i="3"/>
  <c r="N857" i="29" s="1"/>
  <c r="Q282" i="3"/>
  <c r="N904" i="29" s="1"/>
  <c r="Q283" i="3"/>
  <c r="N38" i="29" s="1"/>
  <c r="Q284" i="3"/>
  <c r="N344" i="29" s="1"/>
  <c r="Q285" i="3"/>
  <c r="N94" i="29" s="1"/>
  <c r="Q286" i="3"/>
  <c r="Q287" i="3"/>
  <c r="N361" i="29" s="1"/>
  <c r="Q288" i="3"/>
  <c r="Q289" i="3"/>
  <c r="Q290" i="3"/>
  <c r="Q291" i="3"/>
  <c r="Q292" i="3"/>
  <c r="Q293" i="3"/>
  <c r="Q294" i="3"/>
  <c r="Q295" i="3"/>
  <c r="Q296" i="3"/>
  <c r="Q297" i="3"/>
  <c r="N95" i="29" s="1"/>
  <c r="Q298" i="3"/>
  <c r="Q299" i="3"/>
  <c r="N991" i="29" s="1"/>
  <c r="Q300" i="3"/>
  <c r="N147" i="29" s="1"/>
  <c r="Q301" i="3"/>
  <c r="N763" i="29" s="1"/>
  <c r="Q302" i="3"/>
  <c r="Q303" i="3"/>
  <c r="Q304" i="3"/>
  <c r="N670" i="29" s="1"/>
  <c r="Q305" i="3"/>
  <c r="N452" i="29" s="1"/>
  <c r="Q306" i="3"/>
  <c r="Q307" i="3"/>
  <c r="Q308" i="3"/>
  <c r="Q309" i="3"/>
  <c r="Q310" i="3"/>
  <c r="N416" i="29" s="1"/>
  <c r="Q311" i="3"/>
  <c r="Q312" i="3"/>
  <c r="Q313" i="3"/>
  <c r="N360" i="29" s="1"/>
  <c r="Q314" i="3"/>
  <c r="Q315" i="3"/>
  <c r="Q316" i="3"/>
  <c r="Q317" i="3"/>
  <c r="N619" i="29" s="1"/>
  <c r="Q318" i="3"/>
  <c r="N393" i="29" s="1"/>
  <c r="Q319" i="3"/>
  <c r="Q320" i="3"/>
  <c r="Q321" i="3"/>
  <c r="Q322" i="3"/>
  <c r="Q323" i="3"/>
  <c r="N705" i="29" s="1"/>
  <c r="Q324" i="3"/>
  <c r="Q325" i="3"/>
  <c r="Q326" i="3"/>
  <c r="N97" i="29" s="1"/>
  <c r="Q327" i="3"/>
  <c r="Q328" i="3"/>
  <c r="Q329" i="3"/>
  <c r="Q330" i="3"/>
  <c r="Q331" i="3"/>
  <c r="Q332" i="3"/>
  <c r="N962" i="29" s="1"/>
  <c r="Q333" i="3"/>
  <c r="Q334" i="3"/>
  <c r="Q335" i="3"/>
  <c r="N505" i="29" s="1"/>
  <c r="Q336" i="3"/>
  <c r="N378" i="29" s="1"/>
  <c r="Q337" i="3"/>
  <c r="Q338" i="3"/>
  <c r="Q339" i="3"/>
  <c r="Q340" i="3"/>
  <c r="Q341" i="3"/>
  <c r="Q342" i="3"/>
  <c r="Q343" i="3"/>
  <c r="Q344" i="3"/>
  <c r="Q345" i="3"/>
  <c r="Q346" i="3"/>
  <c r="N379" i="29" s="1"/>
  <c r="Q347" i="3"/>
  <c r="Q348" i="3"/>
  <c r="Q349" i="3"/>
  <c r="Q350" i="3"/>
  <c r="Q351" i="3"/>
  <c r="N496" i="29" s="1"/>
  <c r="Q352" i="3"/>
  <c r="Q353" i="3"/>
  <c r="Q354" i="3"/>
  <c r="Q355" i="3"/>
  <c r="N463" i="29" s="1"/>
  <c r="Q356" i="3"/>
  <c r="N801" i="29" s="1"/>
  <c r="Q357" i="3"/>
  <c r="N993" i="29" s="1"/>
  <c r="Q358" i="3"/>
  <c r="N381" i="29" s="1"/>
  <c r="Q359" i="3"/>
  <c r="N340" i="29" s="1"/>
  <c r="Q360" i="3"/>
  <c r="Q361" i="3"/>
  <c r="Q362" i="3"/>
  <c r="Q363" i="3"/>
  <c r="N508" i="29" s="1"/>
  <c r="Q364" i="3"/>
  <c r="Q365" i="3"/>
  <c r="N538" i="29" s="1"/>
  <c r="Q366" i="3"/>
  <c r="Q367" i="3"/>
  <c r="N476" i="29" s="1"/>
  <c r="Q368" i="3"/>
  <c r="N477" i="29" s="1"/>
  <c r="Q369" i="3"/>
  <c r="Q370" i="3"/>
  <c r="Q371" i="3"/>
  <c r="Q372" i="3"/>
  <c r="Q373" i="3"/>
  <c r="Q374" i="3"/>
  <c r="N64" i="29" s="1"/>
  <c r="Q375" i="3"/>
  <c r="Q376" i="3"/>
  <c r="N781" i="29" s="1"/>
  <c r="Q377" i="3"/>
  <c r="N342" i="29" s="1"/>
  <c r="Q378" i="3"/>
  <c r="Q379" i="3"/>
  <c r="Q380" i="3"/>
  <c r="N782" i="29" s="1"/>
  <c r="Q381" i="3"/>
  <c r="Q382" i="3"/>
  <c r="N600" i="29" s="1"/>
  <c r="Q383" i="3"/>
  <c r="N539" i="29" s="1"/>
  <c r="Q384" i="3"/>
  <c r="N540" i="29" s="1"/>
  <c r="Q385" i="3"/>
  <c r="N224" i="29" s="1"/>
  <c r="Q386" i="3"/>
  <c r="Q387" i="3"/>
  <c r="Q388" i="3"/>
  <c r="Q389" i="3"/>
  <c r="N582" i="29" s="1"/>
  <c r="Q390" i="3"/>
  <c r="Q391" i="3"/>
  <c r="N365" i="29" s="1"/>
  <c r="Q392" i="3"/>
  <c r="Q393" i="3"/>
  <c r="Q394" i="3"/>
  <c r="Q395" i="3"/>
  <c r="Q396" i="3"/>
  <c r="N640" i="29" s="1"/>
  <c r="Q397" i="3"/>
  <c r="N783" i="29" s="1"/>
  <c r="Q398" i="3"/>
  <c r="N65" i="29" s="1"/>
  <c r="Q399" i="3"/>
  <c r="Q400" i="3"/>
  <c r="N514" i="29" s="1"/>
  <c r="Q401" i="3"/>
  <c r="Q402" i="3"/>
  <c r="Q403" i="3"/>
  <c r="N199" i="29" s="1"/>
  <c r="Q404" i="3"/>
  <c r="Q405" i="3"/>
  <c r="Q406" i="3"/>
  <c r="Q407" i="3"/>
  <c r="N544" i="29" s="1"/>
  <c r="Q408" i="3"/>
  <c r="Q409" i="3"/>
  <c r="N872" i="29" s="1"/>
  <c r="Q410" i="3"/>
  <c r="N637" i="29" s="1"/>
  <c r="Q411" i="3"/>
  <c r="N794" i="29" s="1"/>
  <c r="Q412" i="3"/>
  <c r="Q413" i="3"/>
  <c r="Q414" i="3"/>
  <c r="Q415" i="3"/>
  <c r="N547" i="29" s="1"/>
  <c r="Q416" i="3"/>
  <c r="Q417" i="3"/>
  <c r="N453" i="29" s="1"/>
  <c r="Q418" i="3"/>
  <c r="Q419" i="3"/>
  <c r="Q420" i="3"/>
  <c r="Q421" i="3"/>
  <c r="Q422" i="3"/>
  <c r="Q423" i="3"/>
  <c r="Q424" i="3"/>
  <c r="Q425" i="3"/>
  <c r="Q426" i="3"/>
  <c r="Q427" i="3"/>
  <c r="Q428" i="3"/>
  <c r="Q429" i="3"/>
  <c r="Q430" i="3"/>
  <c r="Q431" i="3"/>
  <c r="Q432" i="3"/>
  <c r="Q433" i="3"/>
  <c r="Q434" i="3"/>
  <c r="Q435" i="3"/>
  <c r="Q436" i="3"/>
  <c r="Q437" i="3"/>
  <c r="Q438" i="3"/>
  <c r="Q439" i="3"/>
  <c r="Q440" i="3"/>
  <c r="Q441" i="3"/>
  <c r="Q442" i="3"/>
  <c r="Q443" i="3"/>
  <c r="Q444" i="3"/>
  <c r="Q445" i="3"/>
  <c r="Q446" i="3"/>
  <c r="Q447" i="3"/>
  <c r="Q448" i="3"/>
  <c r="R10" i="3"/>
  <c r="Q10" i="3"/>
  <c r="O298" i="29" l="1"/>
  <c r="O602" i="29"/>
  <c r="O105" i="29"/>
  <c r="O935" i="29"/>
  <c r="O523" i="29"/>
  <c r="O524" i="29"/>
  <c r="O449" i="29"/>
  <c r="O528" i="29"/>
  <c r="O350" i="29"/>
  <c r="O921" i="29"/>
  <c r="O574" i="29"/>
  <c r="O539" i="29"/>
  <c r="O943" i="29"/>
  <c r="O511" i="29"/>
  <c r="N386" i="29"/>
  <c r="N368" i="29"/>
  <c r="N86" i="29"/>
  <c r="N454" i="29"/>
  <c r="N298" i="29"/>
  <c r="N202" i="29"/>
  <c r="N157" i="29"/>
  <c r="N602" i="29"/>
  <c r="N108" i="29"/>
  <c r="N174" i="29"/>
  <c r="N613" i="29"/>
  <c r="N259" i="29"/>
  <c r="N140" i="29"/>
  <c r="N323" i="29"/>
  <c r="N656" i="29"/>
  <c r="N617" i="29"/>
  <c r="N528" i="29"/>
  <c r="N388" i="29"/>
  <c r="N531" i="29"/>
  <c r="N203" i="29"/>
  <c r="N328" i="29"/>
  <c r="N330" i="29"/>
  <c r="N304" i="29"/>
  <c r="N333" i="29"/>
  <c r="N630" i="29"/>
  <c r="O368" i="29"/>
  <c r="O406" i="29"/>
  <c r="O86" i="29"/>
  <c r="O966" i="29"/>
  <c r="O967" i="29"/>
  <c r="O56" i="29"/>
  <c r="O814" i="29"/>
  <c r="O369" i="29"/>
  <c r="O42" i="29"/>
  <c r="O990" i="29"/>
  <c r="O525" i="29"/>
  <c r="O323" i="29"/>
  <c r="O603" i="29"/>
  <c r="O656" i="29"/>
  <c r="O753" i="29"/>
  <c r="O531" i="29"/>
  <c r="O327" i="29"/>
  <c r="O352" i="29"/>
  <c r="O994" i="29"/>
  <c r="O47" i="29"/>
  <c r="O927" i="29"/>
  <c r="O762" i="29"/>
  <c r="O976" i="29"/>
  <c r="O48" i="29"/>
  <c r="O508" i="29"/>
  <c r="O544" i="29"/>
  <c r="N983" i="29"/>
  <c r="N676" i="29"/>
  <c r="N135" i="29"/>
  <c r="N746" i="29"/>
  <c r="N56" i="29"/>
  <c r="N747" i="29"/>
  <c r="N265" i="29"/>
  <c r="N449" i="29"/>
  <c r="N42" i="29"/>
  <c r="N990" i="29"/>
  <c r="N57" i="29"/>
  <c r="N175" i="29"/>
  <c r="N527" i="29"/>
  <c r="N276" i="29"/>
  <c r="N45" i="29"/>
  <c r="N350" i="29"/>
  <c r="N753" i="29"/>
  <c r="N754" i="29"/>
  <c r="N663" i="29"/>
  <c r="N908" i="29"/>
  <c r="N482" i="29"/>
  <c r="N755" i="29"/>
  <c r="N352" i="29"/>
  <c r="N823" i="29"/>
  <c r="N665" i="29"/>
  <c r="N47" i="29"/>
  <c r="N536" i="29"/>
  <c r="N170" i="29"/>
  <c r="N599" i="29"/>
  <c r="N975" i="29"/>
  <c r="N976" i="29"/>
  <c r="N48" i="29"/>
  <c r="N977" i="29"/>
  <c r="N546" i="29"/>
  <c r="N50" i="29"/>
  <c r="N516" i="29"/>
  <c r="O909" i="29"/>
  <c r="O872" i="29"/>
  <c r="O810" i="29"/>
  <c r="O851" i="29"/>
  <c r="O25" i="29"/>
  <c r="O681" i="29"/>
  <c r="O114" i="29"/>
  <c r="O633" i="29"/>
  <c r="O90" i="29"/>
  <c r="O879" i="29"/>
  <c r="O960" i="29"/>
  <c r="O121" i="29"/>
  <c r="O262" i="29"/>
  <c r="O776" i="29"/>
  <c r="O747" i="29"/>
  <c r="O806" i="29"/>
  <c r="O961" i="29"/>
  <c r="O922" i="29"/>
  <c r="O454" i="29"/>
  <c r="O457" i="29"/>
  <c r="O666" i="29"/>
  <c r="O345" i="29"/>
  <c r="O858" i="29"/>
  <c r="O598" i="29"/>
  <c r="O968" i="29"/>
  <c r="O360" i="29"/>
  <c r="O166" i="29"/>
  <c r="O498" i="29"/>
  <c r="O801" i="29"/>
  <c r="O866" i="29"/>
  <c r="O836" i="29"/>
  <c r="O838" i="29"/>
  <c r="O942" i="29"/>
  <c r="O333" i="29"/>
  <c r="O313" i="29"/>
  <c r="O197" i="29"/>
  <c r="O174" i="29"/>
  <c r="O65" i="29"/>
  <c r="O57" i="29"/>
  <c r="O601" i="29"/>
  <c r="O975" i="29"/>
  <c r="O55" i="29"/>
  <c r="O842" i="29"/>
  <c r="O794" i="29"/>
  <c r="O767" i="29"/>
  <c r="O977" i="29"/>
  <c r="N672" i="29"/>
  <c r="N643" i="29"/>
  <c r="N673" i="29"/>
  <c r="N205" i="29"/>
  <c r="N873" i="29"/>
  <c r="N391" i="29"/>
  <c r="N915" i="29"/>
  <c r="N621" i="29"/>
  <c r="N207" i="29"/>
  <c r="N11" i="29"/>
  <c r="N775" i="29"/>
  <c r="N604" i="29"/>
  <c r="N552" i="29"/>
  <c r="N576" i="29"/>
  <c r="N180" i="29"/>
  <c r="N715" i="29"/>
  <c r="N553" i="29"/>
  <c r="N12" i="29"/>
  <c r="N80" i="29"/>
  <c r="N716" i="29"/>
  <c r="N394" i="29"/>
  <c r="N916" i="29"/>
  <c r="N61" i="29"/>
  <c r="N577" i="29"/>
  <c r="N917" i="29"/>
  <c r="N717" i="29"/>
  <c r="N24" i="29"/>
  <c r="N13" i="29"/>
  <c r="N649" i="29"/>
  <c r="N244" i="29"/>
  <c r="N852" i="29"/>
  <c r="N865" i="29"/>
  <c r="N442" i="29"/>
  <c r="N877" i="29"/>
  <c r="N901" i="29"/>
  <c r="N757" i="29"/>
  <c r="N803" i="29"/>
  <c r="N622" i="29"/>
  <c r="N385" i="29"/>
  <c r="N25" i="29"/>
  <c r="N85" i="29"/>
  <c r="N787" i="29"/>
  <c r="N14" i="29"/>
  <c r="N116" i="29"/>
  <c r="N651" i="29"/>
  <c r="N777" i="29"/>
  <c r="N804" i="29"/>
  <c r="N953" i="29"/>
  <c r="N744" i="29"/>
  <c r="N955" i="29"/>
  <c r="N682" i="29"/>
  <c r="N444" i="29"/>
  <c r="N652" i="29"/>
  <c r="N489" i="29"/>
  <c r="N683" i="29"/>
  <c r="N815" i="29"/>
  <c r="N524" i="29"/>
  <c r="N371" i="29"/>
  <c r="N816" i="29"/>
  <c r="N372" i="29"/>
  <c r="N817" i="29"/>
  <c r="N745" i="29"/>
  <c r="N956" i="29"/>
  <c r="N585" i="29"/>
  <c r="N112" i="29"/>
  <c r="N789" i="29"/>
  <c r="N684" i="29"/>
  <c r="N979" i="29"/>
  <c r="N234" i="29"/>
  <c r="N586" i="29"/>
  <c r="N356" i="29"/>
  <c r="N819" i="29"/>
  <c r="N790" i="29"/>
  <c r="N685" i="29"/>
  <c r="N980" i="29"/>
  <c r="N985" i="29"/>
  <c r="N493" i="29"/>
  <c r="N714" i="29"/>
  <c r="N655" i="29"/>
  <c r="N981" i="29"/>
  <c r="N240" i="29"/>
  <c r="N645" i="29"/>
  <c r="N657" i="29"/>
  <c r="N15" i="29"/>
  <c r="N791" i="29"/>
  <c r="N427" i="29"/>
  <c r="N236" i="29"/>
  <c r="N658" i="29"/>
  <c r="N881" i="29"/>
  <c r="N428" i="29"/>
  <c r="N610" i="29"/>
  <c r="N691" i="29"/>
  <c r="N217" i="29"/>
  <c r="N120" i="29"/>
  <c r="N159" i="29"/>
  <c r="N73" i="29"/>
  <c r="N160" i="29"/>
  <c r="N92" i="29"/>
  <c r="N646" i="29"/>
  <c r="N779" i="29"/>
  <c r="N218" i="29"/>
  <c r="N195" i="29"/>
  <c r="N241" i="29"/>
  <c r="N322" i="29"/>
  <c r="N920" i="29"/>
  <c r="N647" i="29"/>
  <c r="N121" i="29"/>
  <c r="N429" i="29"/>
  <c r="N689" i="29"/>
  <c r="N96" i="29"/>
  <c r="N690" i="29"/>
  <c r="N903" i="29"/>
  <c r="N760" i="29"/>
  <c r="N10" i="29"/>
  <c r="N270" i="29"/>
  <c r="N242" i="29"/>
  <c r="N358" i="29"/>
  <c r="N326" i="29"/>
  <c r="N301" i="29"/>
  <c r="N260" i="29"/>
  <c r="N98" i="29"/>
  <c r="N122" i="29"/>
  <c r="N397" i="29"/>
  <c r="N430" i="29"/>
  <c r="N302" i="29"/>
  <c r="N451" i="29"/>
  <c r="N415" i="29"/>
  <c r="N99" i="29"/>
  <c r="N220" i="29"/>
  <c r="N697" i="29"/>
  <c r="N625" i="29"/>
  <c r="N729" i="29"/>
  <c r="N592" i="29"/>
  <c r="N748" i="29"/>
  <c r="N730" i="29"/>
  <c r="N960" i="29"/>
  <c r="N664" i="29"/>
  <c r="N266" i="29"/>
  <c r="N732" i="29"/>
  <c r="N19" i="29"/>
  <c r="N223" i="29"/>
  <c r="N780" i="29"/>
  <c r="N456" i="29"/>
  <c r="N433" i="29"/>
  <c r="N616" i="29"/>
  <c r="N699" i="29"/>
  <c r="N628" i="29"/>
  <c r="N595" i="29"/>
  <c r="N443" i="29"/>
  <c r="N407" i="29"/>
  <c r="N144" i="29"/>
  <c r="N457" i="29"/>
  <c r="N408" i="29"/>
  <c r="N700" i="29"/>
  <c r="N127" i="29"/>
  <c r="N929" i="29"/>
  <c r="N829" i="29"/>
  <c r="N912" i="29"/>
  <c r="N847" i="29"/>
  <c r="N772" i="29"/>
  <c r="N859" i="29"/>
  <c r="N126" i="29"/>
  <c r="N668" i="29"/>
  <c r="N459" i="29"/>
  <c r="N669" i="29"/>
  <c r="N307" i="29"/>
  <c r="N967" i="29"/>
  <c r="N925" i="29"/>
  <c r="N736" i="29"/>
  <c r="N268" i="29"/>
  <c r="N968" i="29"/>
  <c r="N206" i="29"/>
  <c r="N751" i="29"/>
  <c r="N932" i="29"/>
  <c r="N703" i="29"/>
  <c r="N893" i="29"/>
  <c r="N632" i="29"/>
  <c r="N752" i="29"/>
  <c r="N969" i="29"/>
  <c r="N278" i="29"/>
  <c r="N940" i="29"/>
  <c r="N190" i="29"/>
  <c r="N992" i="29"/>
  <c r="N308" i="29"/>
  <c r="N504" i="29"/>
  <c r="N363" i="29"/>
  <c r="N848" i="29"/>
  <c r="N831" i="29"/>
  <c r="N765" i="29"/>
  <c r="N907" i="29"/>
  <c r="N949" i="29"/>
  <c r="N862" i="29"/>
  <c r="N832" i="29"/>
  <c r="N913" i="29"/>
  <c r="N537" i="29"/>
  <c r="N971" i="29"/>
  <c r="N706" i="29"/>
  <c r="N380" i="29"/>
  <c r="N347" i="29"/>
  <c r="N63" i="29"/>
  <c r="N55" i="29"/>
  <c r="N478" i="29"/>
  <c r="N280" i="29"/>
  <c r="N364" i="29"/>
  <c r="N332" i="29"/>
  <c r="N972" i="29"/>
  <c r="N927" i="29"/>
  <c r="N549" i="29"/>
  <c r="N511" i="29"/>
  <c r="N311" i="29"/>
  <c r="N941" i="29"/>
  <c r="N541" i="29"/>
  <c r="N837" i="29"/>
  <c r="N252" i="29"/>
  <c r="N863" i="29"/>
  <c r="N551" i="29"/>
  <c r="N513" i="29"/>
  <c r="N620" i="29"/>
  <c r="N635" i="29"/>
  <c r="N411" i="29"/>
  <c r="N934" i="29"/>
  <c r="N465" i="29"/>
  <c r="N198" i="29"/>
  <c r="N480" i="29"/>
  <c r="N481" i="29"/>
  <c r="N466" i="29"/>
  <c r="N636" i="29"/>
  <c r="N601" i="29"/>
  <c r="N608" i="29"/>
  <c r="N243" i="29"/>
  <c r="N313" i="29"/>
  <c r="N943" i="29"/>
  <c r="N283" i="29"/>
  <c r="N609" i="29"/>
  <c r="N574" i="29"/>
  <c r="N982" i="29"/>
  <c r="N945" i="29"/>
  <c r="N345" i="29"/>
  <c r="N928" i="29"/>
  <c r="N978" i="29"/>
  <c r="N603" i="29"/>
  <c r="N315" i="29"/>
  <c r="N712" i="29"/>
  <c r="N580" i="29"/>
  <c r="N384" i="29"/>
  <c r="N41" i="29"/>
  <c r="N698" i="29"/>
  <c r="N338" i="29"/>
  <c r="N152" i="29"/>
  <c r="N255" i="29"/>
  <c r="N764" i="29"/>
  <c r="N961" i="29"/>
  <c r="N631" i="29"/>
  <c r="N185" i="29"/>
  <c r="N353" i="29"/>
  <c r="N722" i="29"/>
  <c r="N91" i="29"/>
  <c r="N880" i="29"/>
  <c r="N197" i="29"/>
  <c r="N366" i="29"/>
  <c r="N171" i="29"/>
  <c r="N661" i="29"/>
  <c r="N828" i="29"/>
  <c r="N756" i="29"/>
  <c r="O617" i="29"/>
  <c r="O749" i="29"/>
  <c r="O458" i="29"/>
  <c r="O707" i="29"/>
  <c r="N946" i="29"/>
  <c r="N671" i="29"/>
  <c r="N519" i="29"/>
  <c r="N584" i="29"/>
  <c r="N285" i="29"/>
  <c r="N950" i="29"/>
  <c r="N579" i="29"/>
  <c r="N294" i="29"/>
  <c r="N261" i="29"/>
  <c r="N123" i="29"/>
  <c r="N253" i="29"/>
  <c r="N74" i="29"/>
  <c r="N469" i="29"/>
  <c r="N727" i="29"/>
  <c r="N238" i="29"/>
  <c r="N35" i="29"/>
  <c r="N725" i="29"/>
  <c r="N850" i="29"/>
  <c r="N567" i="29"/>
  <c r="O357" i="29"/>
  <c r="O686" i="29"/>
  <c r="O720" i="29"/>
  <c r="O485" i="29"/>
  <c r="O920" i="29"/>
  <c r="O822" i="29"/>
  <c r="N246" i="29"/>
  <c r="N153" i="29"/>
  <c r="N701" i="29"/>
  <c r="N377" i="29"/>
  <c r="N890" i="29"/>
  <c r="N947" i="29"/>
  <c r="N89" i="29"/>
  <c r="N413" i="29"/>
  <c r="N351" i="29"/>
  <c r="N534" i="29"/>
  <c r="O672" i="29"/>
  <c r="O980" i="29"/>
  <c r="O724" i="29"/>
  <c r="O940" i="29"/>
  <c r="O787" i="29"/>
  <c r="O957" i="29"/>
  <c r="O10" i="29"/>
  <c r="O292" i="29"/>
  <c r="O467" i="29"/>
  <c r="O647" i="29"/>
  <c r="O723" i="29"/>
  <c r="O73" i="29"/>
  <c r="O594" i="29"/>
  <c r="O820" i="29"/>
  <c r="O18" i="29"/>
  <c r="O163" i="29"/>
  <c r="O236" i="29"/>
  <c r="O144" i="29"/>
  <c r="O684" i="29"/>
  <c r="O483" i="29"/>
  <c r="O466" i="29"/>
  <c r="O918" i="29"/>
  <c r="O805" i="29"/>
  <c r="O718" i="29"/>
  <c r="O117" i="29"/>
  <c r="O180" i="29"/>
  <c r="O300" i="29"/>
  <c r="O529" i="29"/>
  <c r="N588" i="29"/>
  <c r="N507" i="29"/>
  <c r="N201" i="29"/>
  <c r="N314" i="29"/>
  <c r="N575" i="29"/>
  <c r="N892" i="29"/>
  <c r="N974" i="29"/>
  <c r="N258" i="29"/>
  <c r="N33" i="29"/>
  <c r="N71" i="29"/>
  <c r="N461" i="29"/>
  <c r="N593" i="29"/>
  <c r="N139" i="29"/>
  <c r="N289" i="29"/>
  <c r="N274" i="29"/>
  <c r="N883" i="29"/>
  <c r="N896" i="29"/>
  <c r="N935" i="29"/>
  <c r="N841" i="29"/>
  <c r="N106" i="29"/>
  <c r="N678" i="29"/>
  <c r="N811" i="29"/>
  <c r="N708" i="29"/>
  <c r="N230" i="29"/>
  <c r="N173" i="29"/>
  <c r="N318" i="29"/>
  <c r="O517" i="29"/>
  <c r="O198" i="29"/>
  <c r="O856" i="29"/>
  <c r="O61" i="29"/>
  <c r="O356" i="29"/>
  <c r="O596" i="29"/>
  <c r="O330" i="29"/>
  <c r="O266" i="29"/>
  <c r="O112" i="29"/>
  <c r="O160" i="29"/>
  <c r="O604" i="29"/>
  <c r="O712" i="29"/>
  <c r="O480" i="29"/>
  <c r="O397" i="29"/>
  <c r="O817" i="29"/>
  <c r="O401" i="29"/>
  <c r="O657" i="29"/>
  <c r="O141" i="29"/>
  <c r="O212" i="29"/>
  <c r="O419" i="29"/>
  <c r="O108" i="29"/>
  <c r="O408" i="29"/>
  <c r="O812" i="29"/>
  <c r="O912" i="29"/>
  <c r="N874" i="29"/>
  <c r="N559" i="29"/>
  <c r="N312" i="29"/>
  <c r="N164" i="29"/>
  <c r="N439" i="29"/>
  <c r="N450" i="29"/>
  <c r="N447" i="29"/>
  <c r="N458" i="29"/>
  <c r="N707" i="29"/>
  <c r="N770" i="29"/>
  <c r="N611" i="29"/>
  <c r="N273" i="29"/>
  <c r="N558" i="29"/>
  <c r="N840" i="29"/>
  <c r="O516" i="29"/>
  <c r="O552" i="29"/>
  <c r="O868" i="29"/>
  <c r="O581" i="29"/>
  <c r="O979" i="29"/>
  <c r="O286" i="29"/>
  <c r="O781" i="29"/>
  <c r="O207" i="29"/>
  <c r="O339" i="29"/>
  <c r="O653" i="29"/>
  <c r="O735" i="29"/>
  <c r="O361" i="29"/>
  <c r="O218" i="29"/>
  <c r="O494" i="29"/>
  <c r="O662" i="29"/>
  <c r="O127" i="29"/>
  <c r="O415" i="29"/>
  <c r="O699" i="29"/>
  <c r="O931" i="29"/>
  <c r="O733" i="29"/>
  <c r="O829" i="29"/>
  <c r="O536" i="29"/>
  <c r="O189" i="29"/>
  <c r="O306" i="29"/>
  <c r="O400" i="29"/>
  <c r="O270" i="29"/>
  <c r="O217" i="29"/>
  <c r="O122" i="29"/>
  <c r="O689" i="29"/>
  <c r="O92" i="29"/>
  <c r="O354" i="29"/>
  <c r="O422" i="29"/>
  <c r="O28" i="29"/>
  <c r="O916" i="29"/>
  <c r="O116" i="29"/>
  <c r="O716" i="29"/>
  <c r="O143" i="29"/>
  <c r="O683" i="29"/>
  <c r="O658" i="29"/>
  <c r="O804" i="29"/>
  <c r="O819" i="29"/>
  <c r="O465" i="29"/>
  <c r="O481" i="29"/>
  <c r="O438" i="29"/>
  <c r="O645" i="29"/>
  <c r="O162" i="29"/>
  <c r="O969" i="29"/>
  <c r="O301" i="29"/>
  <c r="O663" i="29"/>
  <c r="O373" i="29"/>
  <c r="O565" i="29"/>
  <c r="O848" i="29"/>
  <c r="O45" i="29"/>
  <c r="O503" i="29"/>
  <c r="O527" i="29"/>
  <c r="O655" i="29"/>
  <c r="O420" i="29"/>
  <c r="O213" i="29"/>
  <c r="O676" i="29"/>
  <c r="O103" i="29"/>
  <c r="O211" i="29"/>
  <c r="O407" i="29"/>
  <c r="O705" i="29"/>
  <c r="O474" i="29"/>
  <c r="N959" i="29"/>
  <c r="N795" i="29"/>
  <c r="N773" i="29"/>
  <c r="N556" i="29"/>
  <c r="N445" i="29"/>
  <c r="N346" i="29"/>
  <c r="N208" i="29"/>
  <c r="O792" i="29"/>
  <c r="O690" i="29"/>
  <c r="O546" i="29"/>
  <c r="O265" i="29"/>
  <c r="N767" i="29"/>
  <c r="N784" i="29"/>
  <c r="N282" i="29"/>
  <c r="N392" i="29"/>
  <c r="N938" i="29"/>
  <c r="N948" i="29"/>
  <c r="N799" i="29"/>
  <c r="N113" i="29"/>
  <c r="N402" i="29"/>
  <c r="N214" i="29"/>
  <c r="N267" i="29"/>
  <c r="N818" i="29"/>
  <c r="N713" i="29"/>
  <c r="N410" i="29"/>
  <c r="N398" i="29"/>
  <c r="O840" i="29"/>
  <c r="O273" i="29"/>
  <c r="O881" i="29"/>
  <c r="O558" i="29"/>
  <c r="N275" i="29"/>
  <c r="N797" i="29"/>
  <c r="N885" i="29"/>
  <c r="O50" i="29"/>
  <c r="O547" i="29"/>
  <c r="O512" i="29"/>
  <c r="O674" i="29"/>
  <c r="O100" i="29"/>
  <c r="O703" i="29"/>
  <c r="O226" i="29"/>
  <c r="O473" i="29"/>
  <c r="O521" i="29"/>
  <c r="N562" i="29"/>
  <c r="N778" i="29"/>
  <c r="N204" i="29"/>
  <c r="N70" i="29"/>
  <c r="N107" i="29"/>
  <c r="N320" i="29"/>
  <c r="O40" i="29"/>
  <c r="O244" i="29"/>
  <c r="O472" i="29"/>
  <c r="O151" i="29"/>
  <c r="O763" i="29"/>
  <c r="O296" i="29"/>
  <c r="O263" i="29"/>
  <c r="O599" i="29"/>
  <c r="O435" i="29"/>
  <c r="O77" i="29"/>
  <c r="O85" i="29"/>
  <c r="O337" i="29"/>
  <c r="O205" i="29"/>
  <c r="O630" i="29"/>
  <c r="O779" i="29"/>
  <c r="O14" i="29"/>
  <c r="O110" i="29"/>
  <c r="O710" i="29"/>
  <c r="O232" i="29"/>
  <c r="O463" i="29"/>
  <c r="O643" i="29"/>
  <c r="O140" i="29"/>
  <c r="O428" i="29"/>
  <c r="O680" i="29"/>
  <c r="O479" i="29"/>
  <c r="O27" i="29"/>
  <c r="O956" i="29"/>
  <c r="O803" i="29"/>
  <c r="O815" i="29"/>
  <c r="O915" i="29"/>
  <c r="O26" i="29"/>
  <c r="O158" i="29"/>
  <c r="O592" i="29"/>
  <c r="O679" i="29"/>
  <c r="O813" i="29"/>
  <c r="O913" i="29"/>
  <c r="O802" i="29"/>
  <c r="O109" i="29"/>
  <c r="O709" i="29"/>
  <c r="O231" i="29"/>
  <c r="O81" i="29"/>
  <c r="O642" i="29"/>
  <c r="O138" i="29"/>
  <c r="N942" i="29"/>
  <c r="N849" i="29"/>
  <c r="N561" i="29"/>
  <c r="O165" i="29"/>
  <c r="N194" i="29"/>
  <c r="N310" i="29"/>
  <c r="N423" i="29"/>
  <c r="N219" i="29"/>
  <c r="N269" i="29"/>
  <c r="N414" i="29"/>
  <c r="N486" i="29"/>
  <c r="N216" i="29"/>
  <c r="N687" i="29"/>
  <c r="N921" i="29"/>
  <c r="N399" i="29"/>
  <c r="N403" i="29"/>
  <c r="N142" i="29"/>
  <c r="N83" i="29"/>
  <c r="N291" i="29"/>
  <c r="N72" i="29"/>
  <c r="N235" i="29"/>
  <c r="N325" i="29"/>
  <c r="N464" i="29"/>
  <c r="N111" i="29"/>
  <c r="N502" i="29"/>
  <c r="N711" i="29"/>
  <c r="O586" i="29"/>
  <c r="O873" i="29"/>
  <c r="O869" i="29"/>
  <c r="O903" i="29"/>
  <c r="O385" i="29"/>
  <c r="O582" i="29"/>
  <c r="O284" i="29"/>
  <c r="O382" i="29"/>
  <c r="O49" i="29"/>
  <c r="O577" i="29"/>
  <c r="O864" i="29"/>
  <c r="O283" i="29"/>
  <c r="O907" i="29"/>
  <c r="O395" i="29"/>
  <c r="O576" i="29"/>
  <c r="O902" i="29"/>
  <c r="O862" i="29"/>
  <c r="O800" i="29"/>
  <c r="O949" i="29"/>
  <c r="O220" i="29"/>
  <c r="O700" i="29"/>
  <c r="O736" i="29"/>
  <c r="O96" i="29"/>
  <c r="O245" i="29"/>
  <c r="O129" i="29"/>
  <c r="O696" i="29"/>
  <c r="O732" i="29"/>
  <c r="O827" i="29"/>
  <c r="O493" i="29"/>
  <c r="O929" i="29"/>
  <c r="O126" i="29"/>
  <c r="O484" i="29"/>
  <c r="O19" i="29"/>
  <c r="O119" i="29"/>
  <c r="O719" i="29"/>
  <c r="O685" i="29"/>
  <c r="O919" i="29"/>
  <c r="O821" i="29"/>
  <c r="O646" i="29"/>
  <c r="N721" i="29"/>
  <c r="N448" i="29"/>
  <c r="N387" i="29"/>
  <c r="O878" i="29"/>
  <c r="O694" i="29"/>
  <c r="N154" i="29"/>
  <c r="N738" i="29"/>
  <c r="N193" i="29"/>
  <c r="N248" i="29"/>
  <c r="N417" i="29"/>
  <c r="N548" i="29"/>
  <c r="N130" i="29"/>
  <c r="N247" i="29"/>
  <c r="N498" i="29"/>
  <c r="N702" i="29"/>
  <c r="N172" i="29"/>
  <c r="N740" i="29"/>
  <c r="N376" i="29"/>
  <c r="N858" i="29"/>
  <c r="N434" i="29"/>
  <c r="N629" i="29"/>
  <c r="N626" i="29"/>
  <c r="N758" i="29"/>
  <c r="N281" i="29"/>
  <c r="N305" i="29"/>
  <c r="N854" i="29"/>
  <c r="N973" i="29"/>
  <c r="N233" i="29"/>
  <c r="N34" i="29"/>
  <c r="N786" i="29"/>
  <c r="N615" i="29"/>
  <c r="N914" i="29"/>
  <c r="N437" i="29"/>
  <c r="N814" i="29"/>
  <c r="N30" i="29"/>
  <c r="N78" i="29"/>
  <c r="N249" i="29"/>
  <c r="N250" i="29"/>
  <c r="N287" i="29"/>
  <c r="N228" i="29"/>
  <c r="N367" i="29"/>
  <c r="N677" i="29"/>
  <c r="N68" i="29"/>
  <c r="N424" i="29"/>
  <c r="N810" i="29"/>
  <c r="N639" i="29"/>
  <c r="N882" i="29"/>
  <c r="N104" i="29"/>
  <c r="N911" i="29"/>
  <c r="O496" i="29"/>
  <c r="O739" i="29"/>
  <c r="O222" i="29"/>
  <c r="O443" i="29"/>
  <c r="O168" i="29"/>
  <c r="O660" i="29"/>
  <c r="O149" i="29"/>
  <c r="O926" i="29"/>
  <c r="O692" i="29"/>
  <c r="O728" i="29"/>
  <c r="O280" i="29"/>
  <c r="O375" i="29"/>
  <c r="O46" i="29"/>
  <c r="O852" i="29"/>
  <c r="O390" i="29"/>
  <c r="O570" i="29"/>
  <c r="O507" i="29"/>
  <c r="O303" i="29"/>
  <c r="O186" i="29"/>
  <c r="O184" i="29"/>
  <c r="O535" i="29"/>
  <c r="O118" i="29"/>
  <c r="O182" i="29"/>
  <c r="O506" i="29"/>
  <c r="O533" i="29"/>
  <c r="O43" i="29"/>
  <c r="O371" i="29"/>
  <c r="O563" i="29"/>
  <c r="O846" i="29"/>
  <c r="O436" i="29"/>
  <c r="O67" i="29"/>
  <c r="O588" i="29"/>
  <c r="O157" i="29"/>
  <c r="O910" i="29"/>
  <c r="O654" i="29"/>
  <c r="O952" i="29"/>
  <c r="O455" i="29"/>
  <c r="O675" i="29"/>
  <c r="O317" i="29"/>
  <c r="O133" i="29"/>
  <c r="O66" i="29"/>
  <c r="N958" i="29"/>
  <c r="N939" i="29"/>
  <c r="N891" i="29"/>
  <c r="N867" i="29"/>
  <c r="N845" i="29"/>
  <c r="N793" i="29"/>
  <c r="N667" i="29"/>
  <c r="N555" i="29"/>
  <c r="N499" i="29"/>
  <c r="N475" i="29"/>
  <c r="N256" i="29"/>
  <c r="N156" i="29"/>
  <c r="N52" i="29"/>
  <c r="O791" i="29"/>
  <c r="O537" i="29"/>
  <c r="N389" i="29"/>
  <c r="N279" i="29"/>
  <c r="N898" i="29"/>
  <c r="N937" i="29"/>
  <c r="N566" i="29"/>
  <c r="N798" i="29"/>
  <c r="N905" i="29"/>
  <c r="N897" i="29"/>
  <c r="N936" i="29"/>
  <c r="N348" i="29"/>
  <c r="N324" i="29"/>
  <c r="N644" i="29"/>
  <c r="N272" i="29"/>
  <c r="N557" i="29"/>
  <c r="N944" i="29"/>
  <c r="N895" i="29"/>
  <c r="O636" i="29"/>
  <c r="O362" i="29"/>
  <c r="O191" i="29"/>
  <c r="O509" i="29"/>
  <c r="O543" i="29"/>
  <c r="O600" i="29"/>
  <c r="O765" i="29"/>
  <c r="O154" i="29"/>
  <c r="O297" i="29"/>
  <c r="N341" i="29"/>
  <c r="N131" i="29"/>
  <c r="N963" i="29"/>
  <c r="N900" i="29"/>
  <c r="N648" i="29"/>
  <c r="N176" i="29"/>
  <c r="N54" i="29"/>
  <c r="N583" i="29"/>
  <c r="N871" i="29"/>
  <c r="N618" i="29"/>
  <c r="N750" i="29"/>
  <c r="N774" i="29"/>
  <c r="N177" i="29"/>
  <c r="N299" i="29"/>
  <c r="N560" i="29"/>
  <c r="N796" i="29"/>
  <c r="N884" i="29"/>
  <c r="N843" i="29"/>
  <c r="N842" i="29"/>
  <c r="N369" i="29"/>
  <c r="N102" i="29"/>
  <c r="N227" i="29"/>
  <c r="N704" i="29"/>
  <c r="O98" i="29"/>
  <c r="O540" i="29"/>
  <c r="O190" i="29"/>
  <c r="O302" i="29"/>
  <c r="O530" i="29"/>
  <c r="O15" i="29"/>
  <c r="O664" i="29"/>
  <c r="O504" i="29"/>
  <c r="O411" i="29"/>
  <c r="O181" i="29"/>
  <c r="O847" i="29"/>
  <c r="O44" i="29"/>
  <c r="O372" i="29"/>
  <c r="O564" i="29"/>
  <c r="O264" i="29"/>
  <c r="O396" i="29"/>
  <c r="O210" i="29"/>
  <c r="N875" i="29"/>
  <c r="O697" i="29"/>
  <c r="N165" i="29"/>
  <c r="N239" i="29"/>
  <c r="N20" i="29"/>
  <c r="N606" i="29"/>
  <c r="N726" i="29"/>
  <c r="N659" i="29"/>
  <c r="N922" i="29"/>
  <c r="N488" i="29"/>
  <c r="O242" i="29"/>
  <c r="O650" i="29"/>
  <c r="O124" i="29"/>
  <c r="O148" i="29"/>
  <c r="O22" i="29"/>
  <c r="O167" i="29"/>
  <c r="O925" i="29"/>
  <c r="O29" i="29"/>
  <c r="O442" i="29"/>
  <c r="O490" i="29"/>
  <c r="O729" i="29"/>
  <c r="O825" i="29"/>
  <c r="O693" i="29"/>
  <c r="O807" i="29"/>
  <c r="O482" i="29"/>
  <c r="O917" i="29"/>
  <c r="O717" i="29"/>
  <c r="O136" i="29"/>
  <c r="O640" i="29"/>
  <c r="O31" i="29"/>
  <c r="O319" i="29"/>
  <c r="O80" i="29"/>
  <c r="O476" i="29"/>
  <c r="O251" i="29"/>
  <c r="O12" i="29"/>
  <c r="O288" i="29"/>
  <c r="O745" i="29"/>
  <c r="O953" i="29"/>
  <c r="O229" i="29"/>
  <c r="O591" i="29"/>
  <c r="O257" i="29"/>
  <c r="O69" i="29"/>
  <c r="O426" i="29"/>
  <c r="O986" i="29"/>
  <c r="O202" i="29"/>
  <c r="O610" i="29"/>
  <c r="O769" i="29"/>
  <c r="N965" i="29"/>
  <c r="N894" i="29"/>
  <c r="N191" i="29"/>
  <c r="N362" i="29"/>
  <c r="N509" i="29"/>
  <c r="N309" i="29"/>
  <c r="N543" i="29"/>
  <c r="N762" i="29"/>
  <c r="N834" i="29"/>
  <c r="N988" i="29"/>
  <c r="N785" i="29"/>
  <c r="N225" i="29"/>
  <c r="N518" i="29"/>
  <c r="N554" i="29"/>
  <c r="N500" i="29"/>
  <c r="N418" i="29"/>
  <c r="N200" i="29"/>
  <c r="N569" i="29"/>
  <c r="N970" i="29"/>
  <c r="N614" i="29"/>
  <c r="N462" i="29"/>
  <c r="O53" i="29"/>
  <c r="O870" i="29"/>
  <c r="O192" i="29"/>
  <c r="O545" i="29"/>
  <c r="N933" i="29"/>
  <c r="N889" i="29"/>
  <c r="N844" i="29"/>
  <c r="N766" i="29"/>
  <c r="N688" i="29"/>
  <c r="N607" i="29"/>
  <c r="N525" i="29"/>
  <c r="N374" i="29"/>
  <c r="O924" i="29"/>
  <c r="O669" i="29"/>
  <c r="O393" i="29"/>
  <c r="O93" i="29"/>
  <c r="O439" i="29"/>
  <c r="O164" i="29"/>
  <c r="O770" i="29"/>
  <c r="O611" i="29"/>
  <c r="O984" i="29"/>
  <c r="O170" i="29"/>
  <c r="O76" i="29"/>
  <c r="O652" i="29"/>
  <c r="O808" i="29"/>
  <c r="O928" i="29"/>
  <c r="O695" i="29"/>
  <c r="O731" i="29"/>
  <c r="O492" i="29"/>
  <c r="O243" i="29"/>
  <c r="O39" i="29"/>
  <c r="O471" i="29"/>
  <c r="O446" i="29"/>
  <c r="O155" i="29"/>
  <c r="O24" i="29"/>
  <c r="O831" i="29"/>
  <c r="O497" i="29"/>
  <c r="O632" i="29"/>
  <c r="O780" i="29"/>
  <c r="O23" i="29"/>
  <c r="O491" i="29"/>
  <c r="O444" i="29"/>
  <c r="O651" i="29"/>
  <c r="O826" i="29"/>
  <c r="O125" i="29"/>
  <c r="O730" i="29"/>
  <c r="O150" i="29"/>
  <c r="N876" i="29"/>
  <c r="N578" i="29"/>
  <c r="N866" i="29"/>
  <c r="N383" i="29"/>
  <c r="N51" i="29"/>
  <c r="N221" i="29"/>
  <c r="N542" i="29"/>
  <c r="N888" i="29"/>
  <c r="N838" i="29"/>
  <c r="N146" i="29"/>
  <c r="N37" i="29"/>
  <c r="N954" i="29"/>
  <c r="N930" i="29"/>
  <c r="N887" i="29"/>
  <c r="N737" i="29"/>
  <c r="N633" i="29"/>
  <c r="N441" i="29"/>
  <c r="N297" i="29"/>
  <c r="N32" i="29"/>
  <c r="O839" i="29"/>
  <c r="O237" i="29"/>
  <c r="N906" i="29"/>
  <c r="N886" i="29"/>
  <c r="N861" i="29"/>
  <c r="N835" i="29"/>
  <c r="N788" i="29"/>
  <c r="N761" i="29"/>
  <c r="N573" i="29"/>
  <c r="N520" i="29"/>
  <c r="N405" i="29"/>
  <c r="N370" i="29"/>
  <c r="N331" i="29"/>
  <c r="N183" i="29"/>
  <c r="N134" i="29"/>
  <c r="O489" i="29"/>
  <c r="N734" i="29"/>
  <c r="N830" i="29"/>
  <c r="N128" i="29"/>
  <c r="N495" i="29"/>
  <c r="O404" i="29"/>
  <c r="O605" i="29"/>
  <c r="O616" i="29"/>
  <c r="O991" i="29"/>
  <c r="O447" i="29"/>
  <c r="O773" i="29"/>
  <c r="O450" i="29"/>
  <c r="O988" i="29"/>
  <c r="O834" i="29"/>
  <c r="O785" i="29"/>
  <c r="N681" i="29"/>
  <c r="N568" i="29"/>
  <c r="O738" i="29"/>
  <c r="N638" i="29"/>
  <c r="N768" i="29"/>
  <c r="N964" i="29"/>
  <c r="O196" i="29"/>
  <c r="O344" i="29"/>
  <c r="O99" i="29"/>
  <c r="O365" i="29"/>
  <c r="O311" i="29"/>
  <c r="O978" i="29"/>
  <c r="O670" i="29"/>
  <c r="O308" i="29"/>
  <c r="O541" i="29"/>
  <c r="O304" i="29"/>
  <c r="O972" i="29"/>
  <c r="O772" i="29"/>
  <c r="O613" i="29"/>
  <c r="O989" i="29"/>
  <c r="O137" i="29"/>
  <c r="O641" i="29"/>
  <c r="N851" i="29"/>
  <c r="N277" i="29"/>
  <c r="N53" i="29"/>
  <c r="N870" i="29"/>
  <c r="N192" i="29"/>
  <c r="N545" i="29"/>
  <c r="N510" i="29"/>
  <c r="N222" i="29"/>
  <c r="N739" i="29"/>
  <c r="N149" i="29"/>
  <c r="N926" i="29"/>
  <c r="N168" i="29"/>
  <c r="N660" i="29"/>
  <c r="N166" i="29"/>
  <c r="N692" i="29"/>
  <c r="N728" i="29"/>
  <c r="N924" i="29"/>
  <c r="N390" i="29"/>
  <c r="N46" i="29"/>
  <c r="N570" i="29"/>
  <c r="N375" i="29"/>
  <c r="N93" i="29"/>
  <c r="N187" i="29"/>
  <c r="N186" i="29"/>
  <c r="N303" i="29"/>
  <c r="N90" i="29"/>
  <c r="N118" i="29"/>
  <c r="N184" i="29"/>
  <c r="N535" i="29"/>
  <c r="N506" i="29"/>
  <c r="N533" i="29"/>
  <c r="N846" i="29"/>
  <c r="N563" i="29"/>
  <c r="N43" i="29"/>
  <c r="N67" i="29"/>
  <c r="N654" i="29"/>
  <c r="N436" i="29"/>
  <c r="N910" i="29"/>
  <c r="N317" i="29"/>
  <c r="N66" i="29"/>
  <c r="N133" i="29"/>
  <c r="N675" i="29"/>
  <c r="N455" i="29"/>
  <c r="O314" i="29"/>
  <c r="O520" i="29"/>
  <c r="O556" i="29"/>
  <c r="O673" i="29"/>
  <c r="O271" i="29"/>
  <c r="O608" i="29"/>
  <c r="O405" i="29"/>
  <c r="O448" i="29"/>
  <c r="O635" i="29"/>
  <c r="O343" i="29"/>
  <c r="O634" i="29"/>
  <c r="O793" i="29"/>
  <c r="O194" i="29"/>
  <c r="O514" i="29"/>
  <c r="O892" i="29"/>
  <c r="O575" i="29"/>
  <c r="O394" i="29"/>
  <c r="O861" i="29"/>
  <c r="O877" i="29"/>
  <c r="O901" i="29"/>
  <c r="O416" i="29"/>
  <c r="O219" i="29"/>
  <c r="O538" i="29"/>
  <c r="O423" i="29"/>
  <c r="O667" i="29"/>
  <c r="O974" i="29"/>
  <c r="O335" i="29"/>
  <c r="O788" i="29"/>
  <c r="O20" i="29"/>
  <c r="O488" i="29"/>
  <c r="O239" i="29"/>
  <c r="O659" i="29"/>
  <c r="O824" i="29"/>
  <c r="O726" i="29"/>
  <c r="O441" i="29"/>
  <c r="O403" i="29"/>
  <c r="O823" i="29"/>
  <c r="O120" i="29"/>
  <c r="O216" i="29"/>
  <c r="O269" i="29"/>
  <c r="O399" i="29"/>
  <c r="O687" i="29"/>
  <c r="O721" i="29"/>
  <c r="O486" i="29"/>
  <c r="O414" i="29"/>
  <c r="O620" i="29"/>
  <c r="O754" i="29"/>
  <c r="O235" i="29"/>
  <c r="O464" i="29"/>
  <c r="O83" i="29"/>
  <c r="O72" i="29"/>
  <c r="O291" i="29"/>
  <c r="O325" i="29"/>
  <c r="O752" i="29"/>
  <c r="O142" i="29"/>
  <c r="O816" i="29"/>
  <c r="O111" i="29"/>
  <c r="O711" i="29"/>
  <c r="O502" i="29"/>
  <c r="O139" i="29"/>
  <c r="O427" i="29"/>
  <c r="O71" i="29"/>
  <c r="O461" i="29"/>
  <c r="O593" i="29"/>
  <c r="O33" i="29"/>
  <c r="O289" i="29"/>
  <c r="O904" i="29"/>
  <c r="O559" i="29"/>
  <c r="O883" i="29"/>
  <c r="O387" i="29"/>
  <c r="O841" i="29"/>
  <c r="O274" i="29"/>
  <c r="O874" i="29"/>
  <c r="O945" i="29"/>
  <c r="O795" i="29"/>
  <c r="O230" i="29"/>
  <c r="O811" i="29"/>
  <c r="O708" i="29"/>
  <c r="O459" i="29"/>
  <c r="O106" i="29"/>
  <c r="O678" i="29"/>
  <c r="O173" i="29"/>
  <c r="O346" i="29"/>
  <c r="N994" i="29"/>
  <c r="N952" i="29"/>
  <c r="N860" i="29"/>
  <c r="N833" i="29"/>
  <c r="N624" i="29"/>
  <c r="N572" i="29"/>
  <c r="N460" i="29"/>
  <c r="N432" i="29"/>
  <c r="N182" i="29"/>
  <c r="O837" i="29"/>
  <c r="O606" i="29"/>
  <c r="O477" i="29"/>
  <c r="O201" i="29"/>
  <c r="N155" i="29"/>
  <c r="N446" i="29"/>
  <c r="N497" i="29"/>
  <c r="N125" i="29"/>
  <c r="N150" i="29"/>
  <c r="N23" i="29"/>
  <c r="N686" i="29"/>
  <c r="N485" i="29"/>
  <c r="N822" i="29"/>
  <c r="N137" i="29"/>
  <c r="N641" i="29"/>
  <c r="N226" i="29"/>
  <c r="N674" i="29"/>
  <c r="N473" i="29"/>
  <c r="N521" i="29"/>
  <c r="O784" i="29"/>
  <c r="O637" i="29"/>
  <c r="O52" i="29"/>
  <c r="O580" i="29"/>
  <c r="O384" i="29"/>
  <c r="O734" i="29"/>
  <c r="O128" i="29"/>
  <c r="O830" i="29"/>
  <c r="O495" i="29"/>
  <c r="O932" i="29"/>
  <c r="O338" i="29"/>
  <c r="O698" i="29"/>
  <c r="O631" i="29"/>
  <c r="O152" i="29"/>
  <c r="O764" i="29"/>
  <c r="O255" i="29"/>
  <c r="O41" i="29"/>
  <c r="O799" i="29"/>
  <c r="O392" i="29"/>
  <c r="O938" i="29"/>
  <c r="O965" i="29"/>
  <c r="O860" i="29"/>
  <c r="O876" i="29"/>
  <c r="O891" i="29"/>
  <c r="O906" i="29"/>
  <c r="O722" i="29"/>
  <c r="O91" i="29"/>
  <c r="O185" i="29"/>
  <c r="O353" i="29"/>
  <c r="O568" i="29"/>
  <c r="O898" i="29"/>
  <c r="O389" i="29"/>
  <c r="O888" i="29"/>
  <c r="O279" i="29"/>
  <c r="O937" i="29"/>
  <c r="O398" i="29"/>
  <c r="O410" i="29"/>
  <c r="O267" i="29"/>
  <c r="O818" i="29"/>
  <c r="O113" i="29"/>
  <c r="O713" i="29"/>
  <c r="O374" i="29"/>
  <c r="O566" i="29"/>
  <c r="O388" i="29"/>
  <c r="O798" i="29"/>
  <c r="O277" i="29"/>
  <c r="O875" i="29"/>
  <c r="O905" i="29"/>
  <c r="O849" i="29"/>
  <c r="O946" i="29"/>
  <c r="O936" i="29"/>
  <c r="O886" i="29"/>
  <c r="O176" i="29"/>
  <c r="O644" i="29"/>
  <c r="O324" i="29"/>
  <c r="O348" i="29"/>
  <c r="O386" i="29"/>
  <c r="O880" i="29"/>
  <c r="O895" i="29"/>
  <c r="O272" i="29"/>
  <c r="O557" i="29"/>
  <c r="O944" i="29"/>
  <c r="N951" i="29"/>
  <c r="N800" i="29"/>
  <c r="N771" i="29"/>
  <c r="N742" i="29"/>
  <c r="N695" i="29"/>
  <c r="N680" i="29"/>
  <c r="N503" i="29"/>
  <c r="N471" i="29"/>
  <c r="N421" i="29"/>
  <c r="N316" i="29"/>
  <c r="N295" i="29"/>
  <c r="N79" i="29"/>
  <c r="O950" i="29"/>
  <c r="O867" i="29"/>
  <c r="O585" i="29"/>
  <c r="O505" i="29"/>
  <c r="N77" i="29"/>
  <c r="N263" i="29"/>
  <c r="N40" i="29"/>
  <c r="N337" i="29"/>
  <c r="N151" i="29"/>
  <c r="N594" i="29"/>
  <c r="N292" i="29"/>
  <c r="N18" i="29"/>
  <c r="N117" i="29"/>
  <c r="N114" i="29"/>
  <c r="N530" i="29"/>
  <c r="N710" i="29"/>
  <c r="N27" i="29"/>
  <c r="N110" i="29"/>
  <c r="N232" i="29"/>
  <c r="N138" i="29"/>
  <c r="N81" i="29"/>
  <c r="N26" i="29"/>
  <c r="N109" i="29"/>
  <c r="N231" i="29"/>
  <c r="N642" i="29"/>
  <c r="N210" i="29"/>
  <c r="N406" i="29"/>
  <c r="N396" i="29"/>
  <c r="O209" i="29"/>
  <c r="O224" i="29"/>
  <c r="O515" i="29"/>
  <c r="O195" i="29"/>
  <c r="O380" i="29"/>
  <c r="O863" i="29"/>
  <c r="O307" i="29"/>
  <c r="O668" i="29"/>
  <c r="O790" i="29"/>
  <c r="O941" i="29"/>
  <c r="O38" i="29"/>
  <c r="O254" i="29"/>
  <c r="O470" i="29"/>
  <c r="O760" i="29"/>
  <c r="O295" i="29"/>
  <c r="O691" i="29"/>
  <c r="O21" i="29"/>
  <c r="O84" i="29"/>
  <c r="O75" i="29"/>
  <c r="O147" i="29"/>
  <c r="O334" i="29"/>
  <c r="O241" i="29"/>
  <c r="O433" i="29"/>
  <c r="O260" i="29"/>
  <c r="O332" i="29"/>
  <c r="O431" i="29"/>
  <c r="O36" i="29"/>
  <c r="O252" i="29"/>
  <c r="O468" i="29"/>
  <c r="O293" i="29"/>
  <c r="O145" i="29"/>
  <c r="O355" i="29"/>
  <c r="O329" i="29"/>
  <c r="O775" i="29"/>
  <c r="O203" i="29"/>
  <c r="O622" i="29"/>
  <c r="O993" i="29"/>
  <c r="O16" i="29"/>
  <c r="O268" i="29"/>
  <c r="O412" i="29"/>
  <c r="O532" i="29"/>
  <c r="O715" i="29"/>
  <c r="O215" i="29"/>
  <c r="O682" i="29"/>
  <c r="O421" i="29"/>
  <c r="O161" i="29"/>
  <c r="O326" i="29"/>
  <c r="O88" i="29"/>
  <c r="O178" i="29"/>
  <c r="O349" i="29"/>
  <c r="O290" i="29"/>
  <c r="O175" i="29"/>
  <c r="O347" i="29"/>
  <c r="O82" i="29"/>
  <c r="O87" i="29"/>
  <c r="O526" i="29"/>
  <c r="O259" i="29"/>
  <c r="O321" i="29"/>
  <c r="O746" i="29"/>
  <c r="O612" i="29"/>
  <c r="O771" i="29"/>
  <c r="O590" i="29"/>
  <c r="O79" i="29"/>
  <c r="O744" i="29"/>
  <c r="O135" i="29"/>
  <c r="O425" i="29"/>
  <c r="O985" i="29"/>
  <c r="O316" i="29"/>
  <c r="O132" i="29"/>
  <c r="O742" i="29"/>
  <c r="O951" i="29"/>
  <c r="O101" i="29"/>
  <c r="N989" i="29"/>
  <c r="N923" i="29"/>
  <c r="N827" i="29"/>
  <c r="N813" i="29"/>
  <c r="N769" i="29"/>
  <c r="N741" i="29"/>
  <c r="N709" i="29"/>
  <c r="N694" i="29"/>
  <c r="N679" i="29"/>
  <c r="N598" i="29"/>
  <c r="N565" i="29"/>
  <c r="N550" i="29"/>
  <c r="N517" i="29"/>
  <c r="N419" i="29"/>
  <c r="N400" i="29"/>
  <c r="N359" i="29"/>
  <c r="N264" i="29"/>
  <c r="N169" i="29"/>
  <c r="N76" i="29"/>
  <c r="N44" i="29"/>
  <c r="O987" i="29"/>
  <c r="O778" i="29"/>
  <c r="O573" i="29"/>
  <c r="O429" i="29"/>
  <c r="O285" i="29"/>
  <c r="O214" i="29"/>
  <c r="O587" i="29"/>
  <c r="O315" i="29"/>
  <c r="N49" i="29"/>
  <c r="N382" i="29"/>
  <c r="N878" i="29"/>
  <c r="N902" i="29"/>
  <c r="N395" i="29"/>
  <c r="N245" i="29"/>
  <c r="N129" i="29"/>
  <c r="N29" i="29"/>
  <c r="N22" i="29"/>
  <c r="N167" i="29"/>
  <c r="N650" i="29"/>
  <c r="N148" i="29"/>
  <c r="N237" i="29"/>
  <c r="N119" i="29"/>
  <c r="N806" i="29"/>
  <c r="N401" i="29"/>
  <c r="N141" i="29"/>
  <c r="N212" i="29"/>
  <c r="N522" i="29"/>
  <c r="N257" i="29"/>
  <c r="N426" i="29"/>
  <c r="N69" i="29"/>
  <c r="N105" i="29"/>
  <c r="N251" i="29"/>
  <c r="N986" i="29"/>
  <c r="O638" i="29"/>
  <c r="O964" i="29"/>
  <c r="O768" i="29"/>
  <c r="O584" i="29"/>
  <c r="O671" i="29"/>
  <c r="O312" i="29"/>
  <c r="O555" i="29"/>
  <c r="O519" i="29"/>
  <c r="O131" i="29"/>
  <c r="O341" i="29"/>
  <c r="O963" i="29"/>
  <c r="O766" i="29"/>
  <c r="O171" i="29"/>
  <c r="O930" i="29"/>
  <c r="O445" i="29"/>
  <c r="O661" i="29"/>
  <c r="O828" i="29"/>
  <c r="O74" i="29"/>
  <c r="O146" i="29"/>
  <c r="O727" i="29"/>
  <c r="O240" i="29"/>
  <c r="O432" i="29"/>
  <c r="O648" i="29"/>
  <c r="O123" i="29"/>
  <c r="O37" i="29"/>
  <c r="O253" i="29"/>
  <c r="O469" i="29"/>
  <c r="O959" i="29"/>
  <c r="O294" i="29"/>
  <c r="O625" i="29"/>
  <c r="O756" i="29"/>
  <c r="O595" i="29"/>
  <c r="O35" i="29"/>
  <c r="O725" i="29"/>
  <c r="O238" i="29"/>
  <c r="O430" i="29"/>
  <c r="O755" i="29"/>
  <c r="O992" i="29"/>
  <c r="O278" i="29"/>
  <c r="O567" i="29"/>
  <c r="O276" i="29"/>
  <c r="O562" i="29"/>
  <c r="O845" i="29"/>
  <c r="O844" i="29"/>
  <c r="O275" i="29"/>
  <c r="O797" i="29"/>
  <c r="O885" i="29"/>
  <c r="O561" i="29"/>
  <c r="O983" i="29"/>
  <c r="O833" i="29"/>
  <c r="N869" i="29"/>
  <c r="N826" i="29"/>
  <c r="N812" i="29"/>
  <c r="N724" i="29"/>
  <c r="N693" i="29"/>
  <c r="N612" i="29"/>
  <c r="N597" i="29"/>
  <c r="N564" i="29"/>
  <c r="N532" i="29"/>
  <c r="N501" i="29"/>
  <c r="N484" i="29"/>
  <c r="N468" i="29"/>
  <c r="N288" i="29"/>
  <c r="N229" i="29"/>
  <c r="N136" i="29"/>
  <c r="N75" i="29"/>
  <c r="O948" i="29"/>
  <c r="O908" i="29"/>
  <c r="O714" i="29"/>
  <c r="O501" i="29"/>
  <c r="O282" i="29"/>
  <c r="N286" i="29"/>
  <c r="N581" i="29"/>
  <c r="N653" i="29"/>
  <c r="N339" i="29"/>
  <c r="N494" i="29"/>
  <c r="N662" i="29"/>
  <c r="N306" i="29"/>
  <c r="N189" i="29"/>
  <c r="N666" i="29"/>
  <c r="N17" i="29"/>
  <c r="N162" i="29"/>
  <c r="N143" i="29"/>
  <c r="N438" i="29"/>
  <c r="N28" i="29"/>
  <c r="N213" i="29"/>
  <c r="N420" i="29"/>
  <c r="N409" i="29"/>
  <c r="N103" i="29"/>
  <c r="N211" i="29"/>
  <c r="N474" i="29"/>
  <c r="O583" i="29"/>
  <c r="O871" i="29"/>
  <c r="O54" i="29"/>
  <c r="O499" i="29"/>
  <c r="O607" i="29"/>
  <c r="O578" i="29"/>
  <c r="O383" i="29"/>
  <c r="O51" i="29"/>
  <c r="O340" i="29"/>
  <c r="O156" i="29"/>
  <c r="O363" i="29"/>
  <c r="O542" i="29"/>
  <c r="O221" i="29"/>
  <c r="O701" i="29"/>
  <c r="O246" i="29"/>
  <c r="O391" i="29"/>
  <c r="O859" i="29"/>
  <c r="O572" i="29"/>
  <c r="O890" i="29"/>
  <c r="O377" i="29"/>
  <c r="O331" i="29"/>
  <c r="O958" i="29"/>
  <c r="O328" i="29"/>
  <c r="O688" i="29"/>
  <c r="O624" i="29"/>
  <c r="O413" i="29"/>
  <c r="O183" i="29"/>
  <c r="O351" i="29"/>
  <c r="O89" i="29"/>
  <c r="O534" i="29"/>
  <c r="O750" i="29"/>
  <c r="O774" i="29"/>
  <c r="O299" i="29"/>
  <c r="O177" i="29"/>
  <c r="O796" i="29"/>
  <c r="O560" i="29"/>
  <c r="O884" i="29"/>
  <c r="O370" i="29"/>
  <c r="O843" i="29"/>
  <c r="O460" i="29"/>
  <c r="O32" i="29"/>
  <c r="O320" i="29"/>
  <c r="O107" i="29"/>
  <c r="O704" i="29"/>
  <c r="O227" i="29"/>
  <c r="O102" i="29"/>
  <c r="N987" i="29"/>
  <c r="N868" i="29"/>
  <c r="N839" i="29"/>
  <c r="N825" i="29"/>
  <c r="N723" i="29"/>
  <c r="N596" i="29"/>
  <c r="N515" i="29"/>
  <c r="N483" i="29"/>
  <c r="N467" i="29"/>
  <c r="N435" i="29"/>
  <c r="N357" i="29"/>
  <c r="N284" i="29"/>
  <c r="N196" i="29"/>
  <c r="N163" i="29"/>
  <c r="N100" i="29"/>
  <c r="N39" i="29"/>
  <c r="O947" i="29"/>
  <c r="O900" i="29"/>
  <c r="O702" i="29"/>
  <c r="N209" i="29"/>
  <c r="N21" i="29"/>
  <c r="N262" i="29"/>
  <c r="N84" i="29"/>
  <c r="N334" i="29"/>
  <c r="N470" i="29"/>
  <c r="N254" i="29"/>
  <c r="N293" i="29"/>
  <c r="N145" i="29"/>
  <c r="N329" i="29"/>
  <c r="N355" i="29"/>
  <c r="N161" i="29"/>
  <c r="N215" i="29"/>
  <c r="N178" i="29"/>
  <c r="N88" i="29"/>
  <c r="N82" i="29"/>
  <c r="N87" i="29"/>
  <c r="N290" i="29"/>
  <c r="N425" i="29"/>
  <c r="N590" i="29"/>
  <c r="N101" i="29"/>
  <c r="N132" i="29"/>
  <c r="O518" i="29"/>
  <c r="O554" i="29"/>
  <c r="O200" i="29"/>
  <c r="O500" i="29"/>
  <c r="O418" i="29"/>
  <c r="O225" i="29"/>
  <c r="O782" i="29"/>
  <c r="O208" i="29"/>
  <c r="O223" i="29"/>
  <c r="O248" i="29"/>
  <c r="O548" i="29"/>
  <c r="O417" i="29"/>
  <c r="O513" i="29"/>
  <c r="O193" i="29"/>
  <c r="O172" i="29"/>
  <c r="O832" i="29"/>
  <c r="O247" i="29"/>
  <c r="O130" i="29"/>
  <c r="O933" i="29"/>
  <c r="O962" i="29"/>
  <c r="O434" i="29"/>
  <c r="O629" i="29"/>
  <c r="O761" i="29"/>
  <c r="O626" i="29"/>
  <c r="O758" i="29"/>
  <c r="O571" i="29"/>
  <c r="O854" i="29"/>
  <c r="O281" i="29"/>
  <c r="O305" i="29"/>
  <c r="O971" i="29"/>
  <c r="O665" i="29"/>
  <c r="O899" i="29"/>
  <c r="O889" i="29"/>
  <c r="O970" i="29"/>
  <c r="O569" i="29"/>
  <c r="O619" i="29"/>
  <c r="O751" i="29"/>
  <c r="O835" i="29"/>
  <c r="O939" i="29"/>
  <c r="O34" i="29"/>
  <c r="O322" i="29"/>
  <c r="O786" i="29"/>
  <c r="O615" i="29"/>
  <c r="O233" i="29"/>
  <c r="O614" i="29"/>
  <c r="O748" i="29"/>
  <c r="O955" i="29"/>
  <c r="O437" i="29"/>
  <c r="O159" i="29"/>
  <c r="O478" i="29"/>
  <c r="O914" i="29"/>
  <c r="O134" i="29"/>
  <c r="O256" i="29"/>
  <c r="O424" i="29"/>
  <c r="O367" i="29"/>
  <c r="O475" i="29"/>
  <c r="O68" i="29"/>
  <c r="O104" i="29"/>
  <c r="O11" i="29"/>
  <c r="O287" i="29"/>
  <c r="O743" i="29"/>
  <c r="O228" i="29"/>
  <c r="O456" i="29"/>
  <c r="O677" i="29"/>
  <c r="O250" i="29"/>
  <c r="O706" i="29"/>
  <c r="O589" i="29"/>
  <c r="O639" i="29"/>
  <c r="O882" i="29"/>
  <c r="O911" i="29"/>
  <c r="N16" i="29"/>
  <c r="N957" i="29"/>
  <c r="N931" i="29"/>
  <c r="N918" i="29"/>
  <c r="N879" i="29"/>
  <c r="N864" i="29"/>
  <c r="N836" i="29"/>
  <c r="N821" i="29"/>
  <c r="N807" i="29"/>
  <c r="N792" i="29"/>
  <c r="N749" i="29"/>
  <c r="N735" i="29"/>
  <c r="N719" i="29"/>
  <c r="N591" i="29"/>
  <c r="N512" i="29"/>
  <c r="N479" i="29"/>
  <c r="N431" i="29"/>
  <c r="N412" i="29"/>
  <c r="N349" i="29"/>
  <c r="N158" i="29"/>
  <c r="N124" i="29"/>
  <c r="N36" i="29"/>
  <c r="O934" i="29"/>
  <c r="O894" i="29"/>
  <c r="O850" i="29"/>
  <c r="O757" i="29"/>
  <c r="O618" i="29"/>
  <c r="O261" i="29"/>
  <c r="N1065" i="29" l="1"/>
  <c r="O1065" i="29"/>
  <c r="O450" i="3"/>
  <c r="R450" i="3" l="1"/>
  <c r="Q450" i="3"/>
  <c r="N450" i="3" l="1"/>
  <c r="N1261" i="2" l="1"/>
  <c r="R1261" i="2" s="1"/>
  <c r="N10" i="2"/>
  <c r="S4" i="19"/>
  <c r="T4" i="19" s="1"/>
  <c r="U4" i="19" s="1"/>
  <c r="V4" i="19" s="1"/>
  <c r="W4" i="19" s="1"/>
  <c r="X4" i="19" s="1"/>
  <c r="Y4" i="19" s="1"/>
  <c r="Z4" i="19" s="1"/>
  <c r="AA4" i="19" s="1"/>
  <c r="AB4" i="19" s="1"/>
  <c r="AC4" i="19" s="1"/>
  <c r="AD4" i="19" s="1"/>
  <c r="AE4" i="19" s="1"/>
  <c r="AF4" i="19" s="1"/>
  <c r="AG4" i="19" s="1"/>
  <c r="N1263" i="2" l="1"/>
  <c r="R10" i="2"/>
  <c r="R1263" i="2" s="1"/>
  <c r="I4" i="30"/>
  <c r="P4" i="30"/>
  <c r="K4" i="30"/>
  <c r="H1068" i="14" l="1"/>
  <c r="M450" i="3"/>
  <c r="L450" i="3"/>
  <c r="J450" i="3"/>
  <c r="K450" i="3"/>
  <c r="I450" i="3"/>
  <c r="H450" i="3"/>
  <c r="G450" i="3"/>
  <c r="F450" i="3"/>
  <c r="E450" i="3"/>
  <c r="D450" i="3"/>
  <c r="C450" i="3"/>
</calcChain>
</file>

<file path=xl/sharedStrings.xml><?xml version="1.0" encoding="utf-8"?>
<sst xmlns="http://schemas.openxmlformats.org/spreadsheetml/2006/main" count="28134" uniqueCount="1017">
  <si>
    <t>Massachusetts Department of Elementary and Secondary Education</t>
  </si>
  <si>
    <t>Office of District and School Finance</t>
  </si>
  <si>
    <t>Historical Budgeted Above Foundation Spending Percentages</t>
  </si>
  <si>
    <t>FY14</t>
  </si>
  <si>
    <t>FY15</t>
  </si>
  <si>
    <t>FY16</t>
  </si>
  <si>
    <t>FY17</t>
  </si>
  <si>
    <t>FY18</t>
  </si>
  <si>
    <t>FY19</t>
  </si>
  <si>
    <t>FY20</t>
  </si>
  <si>
    <t>FY21</t>
  </si>
  <si>
    <t>FY22</t>
  </si>
  <si>
    <t>eoy13</t>
  </si>
  <si>
    <t>eoy14</t>
  </si>
  <si>
    <t>eoy15</t>
  </si>
  <si>
    <t>eoy16</t>
  </si>
  <si>
    <t>eoy17</t>
  </si>
  <si>
    <t>eoy18</t>
  </si>
  <si>
    <t>eoy19</t>
  </si>
  <si>
    <t>eoy20</t>
  </si>
  <si>
    <t>eoy21</t>
  </si>
  <si>
    <t>LEA</t>
  </si>
  <si>
    <t>District</t>
  </si>
  <si>
    <t>sch 19</t>
  </si>
  <si>
    <t>min</t>
  </si>
  <si>
    <t>max</t>
  </si>
  <si>
    <t>ABINGTON</t>
  </si>
  <si>
    <t>ACTON</t>
  </si>
  <si>
    <t>ACUSHNET</t>
  </si>
  <si>
    <t>ADAMS</t>
  </si>
  <si>
    <t>AGAWAM</t>
  </si>
  <si>
    <t>ALFORD</t>
  </si>
  <si>
    <t>AMESBURY</t>
  </si>
  <si>
    <t>AMHERST</t>
  </si>
  <si>
    <t>ANDOVER</t>
  </si>
  <si>
    <t>ARLINGTON</t>
  </si>
  <si>
    <t>ASHBURNHAM</t>
  </si>
  <si>
    <t>ASHBY</t>
  </si>
  <si>
    <t>ASHFIELD</t>
  </si>
  <si>
    <t>ASHLAND</t>
  </si>
  <si>
    <t>ATHOL</t>
  </si>
  <si>
    <t>ATTLEBORO</t>
  </si>
  <si>
    <t>AUBURN</t>
  </si>
  <si>
    <t>AVON</t>
  </si>
  <si>
    <t>AYER</t>
  </si>
  <si>
    <t>BARNSTABLE</t>
  </si>
  <si>
    <t>BARRE</t>
  </si>
  <si>
    <t>BECKET</t>
  </si>
  <si>
    <t>BEDFORD</t>
  </si>
  <si>
    <t>BELCHERTOWN</t>
  </si>
  <si>
    <t>BELLINGHAM</t>
  </si>
  <si>
    <t>BELMONT</t>
  </si>
  <si>
    <t>BERKLEY</t>
  </si>
  <si>
    <t>BERLIN</t>
  </si>
  <si>
    <t>BERNARDSTON</t>
  </si>
  <si>
    <t>BEVERLY</t>
  </si>
  <si>
    <t>BILLERICA</t>
  </si>
  <si>
    <t>BLACKSTONE</t>
  </si>
  <si>
    <t>BLANDFORD</t>
  </si>
  <si>
    <t>BOLTON</t>
  </si>
  <si>
    <t>BOSTON</t>
  </si>
  <si>
    <t>BOURNE</t>
  </si>
  <si>
    <t>BOXBOROUGH</t>
  </si>
  <si>
    <t>BOXFORD</t>
  </si>
  <si>
    <t>BOYLSTON</t>
  </si>
  <si>
    <t>BRAINTREE</t>
  </si>
  <si>
    <t>BREWSTER</t>
  </si>
  <si>
    <t>BRIDGEWATER</t>
  </si>
  <si>
    <t>BRIMFIELD</t>
  </si>
  <si>
    <t>BROCKTON</t>
  </si>
  <si>
    <t>BROOKFIELD</t>
  </si>
  <si>
    <t>BROOKLINE</t>
  </si>
  <si>
    <t>BUCKLAND</t>
  </si>
  <si>
    <t>BURLINGTON</t>
  </si>
  <si>
    <t>CAMBRIDGE</t>
  </si>
  <si>
    <t>CANTON</t>
  </si>
  <si>
    <t>CARLISLE</t>
  </si>
  <si>
    <t>CARVER</t>
  </si>
  <si>
    <t>CHARLEMONT</t>
  </si>
  <si>
    <t>CHARLTON</t>
  </si>
  <si>
    <t>CHATHAM</t>
  </si>
  <si>
    <t>CHELMSFORD</t>
  </si>
  <si>
    <t>CHELSEA</t>
  </si>
  <si>
    <t>CHESHIRE</t>
  </si>
  <si>
    <t>CHESTER</t>
  </si>
  <si>
    <t>CHESTERFIELD</t>
  </si>
  <si>
    <t>CHICOPEE</t>
  </si>
  <si>
    <t>CHILMARK</t>
  </si>
  <si>
    <t>CLARKSBURG</t>
  </si>
  <si>
    <t>CLINTON</t>
  </si>
  <si>
    <t>COHASSET</t>
  </si>
  <si>
    <t>COLRAIN</t>
  </si>
  <si>
    <t>CONCORD</t>
  </si>
  <si>
    <t>CONWAY</t>
  </si>
  <si>
    <t>CUMMINGTON</t>
  </si>
  <si>
    <t>DALTON</t>
  </si>
  <si>
    <t>DANVERS</t>
  </si>
  <si>
    <t>DARTMOUTH</t>
  </si>
  <si>
    <t>DEDHAM</t>
  </si>
  <si>
    <t>DEERFIELD</t>
  </si>
  <si>
    <t>DENNIS</t>
  </si>
  <si>
    <t>DIGHTON</t>
  </si>
  <si>
    <t>DOUGLAS</t>
  </si>
  <si>
    <t>DOVER</t>
  </si>
  <si>
    <t>DRACUT</t>
  </si>
  <si>
    <t>DUDLEY</t>
  </si>
  <si>
    <t>DUNSTABLE</t>
  </si>
  <si>
    <t>DUXBURY</t>
  </si>
  <si>
    <t>EAST BRIDGEWATER</t>
  </si>
  <si>
    <t>EAST BROOKFIELD</t>
  </si>
  <si>
    <t>EASTHAM</t>
  </si>
  <si>
    <t>EASTHAMPTON</t>
  </si>
  <si>
    <t>EAST LONGMEADOW</t>
  </si>
  <si>
    <t>EASTON</t>
  </si>
  <si>
    <t>EDGARTOWN</t>
  </si>
  <si>
    <t>EGREMONT</t>
  </si>
  <si>
    <t>ERVING</t>
  </si>
  <si>
    <t>ESSEX</t>
  </si>
  <si>
    <t>EVERETT</t>
  </si>
  <si>
    <t>FAIRHAVEN</t>
  </si>
  <si>
    <t>FALL RIVER</t>
  </si>
  <si>
    <t>FALMOUTH</t>
  </si>
  <si>
    <t>FITCHBURG</t>
  </si>
  <si>
    <t>FLORIDA</t>
  </si>
  <si>
    <t>FOXBOROUGH</t>
  </si>
  <si>
    <t>FRAMINGHAM</t>
  </si>
  <si>
    <t>FRANKLIN</t>
  </si>
  <si>
    <t>FREETOWN</t>
  </si>
  <si>
    <t>GARDNER</t>
  </si>
  <si>
    <t>AQUINNAH</t>
  </si>
  <si>
    <t>GEORGETOWN</t>
  </si>
  <si>
    <t>GILL</t>
  </si>
  <si>
    <t>GLOUCESTER</t>
  </si>
  <si>
    <t>GOSHEN</t>
  </si>
  <si>
    <t>GOSNOLD</t>
  </si>
  <si>
    <t>GRAFTON</t>
  </si>
  <si>
    <t>GRANBY</t>
  </si>
  <si>
    <t>GRANVILLE</t>
  </si>
  <si>
    <t>GREAT BARRINGTON</t>
  </si>
  <si>
    <t>GREENFIELD</t>
  </si>
  <si>
    <t>GROTON</t>
  </si>
  <si>
    <t>GROVELAND</t>
  </si>
  <si>
    <t>HADLEY</t>
  </si>
  <si>
    <t>HALIFAX</t>
  </si>
  <si>
    <t>HAMILTON</t>
  </si>
  <si>
    <t>HAMPDEN</t>
  </si>
  <si>
    <t>HANCOCK</t>
  </si>
  <si>
    <t>HANOVER</t>
  </si>
  <si>
    <t>HANSON</t>
  </si>
  <si>
    <t>HARDWICK</t>
  </si>
  <si>
    <t>HARVARD</t>
  </si>
  <si>
    <t>HARWICH</t>
  </si>
  <si>
    <t>HATFIELD</t>
  </si>
  <si>
    <t>HAVERHILL</t>
  </si>
  <si>
    <t>HAWLEY</t>
  </si>
  <si>
    <t>HEATH</t>
  </si>
  <si>
    <t>HINGHAM</t>
  </si>
  <si>
    <t>HINSDALE</t>
  </si>
  <si>
    <t>HOLBROOK</t>
  </si>
  <si>
    <t>HOLDEN</t>
  </si>
  <si>
    <t>HOLLAND</t>
  </si>
  <si>
    <t>HOLLISTON</t>
  </si>
  <si>
    <t>HOLYOKE</t>
  </si>
  <si>
    <t>HOPEDALE</t>
  </si>
  <si>
    <t>HOPKINTON</t>
  </si>
  <si>
    <t>HUBBARDSTON</t>
  </si>
  <si>
    <t>HUDSON</t>
  </si>
  <si>
    <t>HULL</t>
  </si>
  <si>
    <t>HUNTINGTON</t>
  </si>
  <si>
    <t>IPSWICH</t>
  </si>
  <si>
    <t>KINGSTON</t>
  </si>
  <si>
    <t>LAKEVILLE</t>
  </si>
  <si>
    <t>LANCASTER</t>
  </si>
  <si>
    <t>LANESBOROUGH</t>
  </si>
  <si>
    <t>LAWRENCE</t>
  </si>
  <si>
    <t>LEE</t>
  </si>
  <si>
    <t>LEICESTER</t>
  </si>
  <si>
    <t>LENOX</t>
  </si>
  <si>
    <t>LEOMINSTER</t>
  </si>
  <si>
    <t>LEVERETT</t>
  </si>
  <si>
    <t>LEXINGTON</t>
  </si>
  <si>
    <t>LEYDEN</t>
  </si>
  <si>
    <t>LINCOLN</t>
  </si>
  <si>
    <t>LITTLETON</t>
  </si>
  <si>
    <t>LONGMEADOW</t>
  </si>
  <si>
    <t>LOWELL</t>
  </si>
  <si>
    <t>LUDLOW</t>
  </si>
  <si>
    <t>LUNENBURG</t>
  </si>
  <si>
    <t>LYNN</t>
  </si>
  <si>
    <t>LYNNFIELD</t>
  </si>
  <si>
    <t>MALDEN</t>
  </si>
  <si>
    <t>MANCHESTER</t>
  </si>
  <si>
    <t>MANSFIELD</t>
  </si>
  <si>
    <t>MARBLEHEAD</t>
  </si>
  <si>
    <t>MARION</t>
  </si>
  <si>
    <t>MARLBOROUGH</t>
  </si>
  <si>
    <t>MARSHFIELD</t>
  </si>
  <si>
    <t>MASHPEE</t>
  </si>
  <si>
    <t>MATTAPOISETT</t>
  </si>
  <si>
    <t>MAYNARD</t>
  </si>
  <si>
    <t>MEDFIELD</t>
  </si>
  <si>
    <t>MEDFORD</t>
  </si>
  <si>
    <t>MEDWAY</t>
  </si>
  <si>
    <t>MELROSE</t>
  </si>
  <si>
    <t>MENDON</t>
  </si>
  <si>
    <t>MERRIMAC</t>
  </si>
  <si>
    <t>METHUEN</t>
  </si>
  <si>
    <t>MIDDLEBOROUGH</t>
  </si>
  <si>
    <t>MIDDLEFIELD</t>
  </si>
  <si>
    <t>MIDDLETON</t>
  </si>
  <si>
    <t>MILFORD</t>
  </si>
  <si>
    <t>MILLBURY</t>
  </si>
  <si>
    <t>MILLIS</t>
  </si>
  <si>
    <t>MILLVILLE</t>
  </si>
  <si>
    <t>MILTON</t>
  </si>
  <si>
    <t>MONROE</t>
  </si>
  <si>
    <t>MONSON</t>
  </si>
  <si>
    <t>MONTAGUE</t>
  </si>
  <si>
    <t>MONTEREY</t>
  </si>
  <si>
    <t>MONTGOMERY</t>
  </si>
  <si>
    <t>MOUNT WASHINGTON</t>
  </si>
  <si>
    <t>NAHANT</t>
  </si>
  <si>
    <t>NANTUCKET</t>
  </si>
  <si>
    <t>NATICK</t>
  </si>
  <si>
    <t>NEEDHAM</t>
  </si>
  <si>
    <t>NEW ASHFORD</t>
  </si>
  <si>
    <t>NEW BEDFORD</t>
  </si>
  <si>
    <t>NEW BRAINTREE</t>
  </si>
  <si>
    <t>NEWBURY</t>
  </si>
  <si>
    <t>NEWBURYPORT</t>
  </si>
  <si>
    <t>NEW MARLBOROUGH</t>
  </si>
  <si>
    <t>NEW SALEM</t>
  </si>
  <si>
    <t>NEWTON</t>
  </si>
  <si>
    <t>NORFOLK</t>
  </si>
  <si>
    <t>NORTH ADAMS</t>
  </si>
  <si>
    <t>NORTHAMPTON</t>
  </si>
  <si>
    <t>NORTH ANDOVER</t>
  </si>
  <si>
    <t>NORTH ATTLEBOROUGH</t>
  </si>
  <si>
    <t>NORTHBOROUGH</t>
  </si>
  <si>
    <t>NORTHBRIDGE</t>
  </si>
  <si>
    <t>NORTH BROOKFIELD</t>
  </si>
  <si>
    <t>NORTHFIELD</t>
  </si>
  <si>
    <t>NORTH READING</t>
  </si>
  <si>
    <t>NORTON</t>
  </si>
  <si>
    <t>NORWELL</t>
  </si>
  <si>
    <t>NORWOOD</t>
  </si>
  <si>
    <t>OAK BLUFFS</t>
  </si>
  <si>
    <t>OAKHAM</t>
  </si>
  <si>
    <t>ORANGE</t>
  </si>
  <si>
    <t>ORLEANS</t>
  </si>
  <si>
    <t>OTIS</t>
  </si>
  <si>
    <t>OXFORD</t>
  </si>
  <si>
    <t>PALMER</t>
  </si>
  <si>
    <t>PAXTON</t>
  </si>
  <si>
    <t>PEABODY</t>
  </si>
  <si>
    <t>PELHAM</t>
  </si>
  <si>
    <t>PEMBROKE</t>
  </si>
  <si>
    <t>PEPPERELL</t>
  </si>
  <si>
    <t>PERU</t>
  </si>
  <si>
    <t>PETERSHAM</t>
  </si>
  <si>
    <t>PHILLIPSTON</t>
  </si>
  <si>
    <t>PITTSFIELD</t>
  </si>
  <si>
    <t>PLAINFIELD</t>
  </si>
  <si>
    <t>PLAINVILLE</t>
  </si>
  <si>
    <t>PLYMOUTH</t>
  </si>
  <si>
    <t>PLYMPTON</t>
  </si>
  <si>
    <t>PRINCETON</t>
  </si>
  <si>
    <t>PROVINCETOWN</t>
  </si>
  <si>
    <t>QUINCY</t>
  </si>
  <si>
    <t>RANDOLPH</t>
  </si>
  <si>
    <t>RAYNHAM</t>
  </si>
  <si>
    <t>READING</t>
  </si>
  <si>
    <t>REHOBOTH</t>
  </si>
  <si>
    <t>REVERE</t>
  </si>
  <si>
    <t>RICHMOND</t>
  </si>
  <si>
    <t>ROCHESTER</t>
  </si>
  <si>
    <t>ROCKLAND</t>
  </si>
  <si>
    <t>ROCKPORT</t>
  </si>
  <si>
    <t>ROWE</t>
  </si>
  <si>
    <t>ROWLEY</t>
  </si>
  <si>
    <t>ROYALSTON</t>
  </si>
  <si>
    <t>RUSSELL</t>
  </si>
  <si>
    <t>RUTLAND</t>
  </si>
  <si>
    <t>SALEM</t>
  </si>
  <si>
    <t>SALISBURY</t>
  </si>
  <si>
    <t>SANDISFIELD</t>
  </si>
  <si>
    <t>SANDWICH</t>
  </si>
  <si>
    <t>SAUGUS</t>
  </si>
  <si>
    <t>SAVOY</t>
  </si>
  <si>
    <t>SCITUATE</t>
  </si>
  <si>
    <t>SEEKONK</t>
  </si>
  <si>
    <t>SHARON</t>
  </si>
  <si>
    <t>SHEFFIELD</t>
  </si>
  <si>
    <t>SHELBURNE</t>
  </si>
  <si>
    <t>SHERBORN</t>
  </si>
  <si>
    <t>SHIRLEY</t>
  </si>
  <si>
    <t>SHREWSBURY</t>
  </si>
  <si>
    <t>SHUTESBURY</t>
  </si>
  <si>
    <t>SOMERSET</t>
  </si>
  <si>
    <t>SOMERVILLE</t>
  </si>
  <si>
    <t>SOUTHAMPTON</t>
  </si>
  <si>
    <t>SOUTHBOROUGH</t>
  </si>
  <si>
    <t>SOUTHBRIDGE</t>
  </si>
  <si>
    <t>SOUTH HADLEY</t>
  </si>
  <si>
    <t>SOUTHWICK</t>
  </si>
  <si>
    <t>SPENCER</t>
  </si>
  <si>
    <t>SPRINGFIELD</t>
  </si>
  <si>
    <t>STERLING</t>
  </si>
  <si>
    <t>STOCKBRIDGE</t>
  </si>
  <si>
    <t>STONEHAM</t>
  </si>
  <si>
    <t>STOUGHTON</t>
  </si>
  <si>
    <t>STOW</t>
  </si>
  <si>
    <t>STURBRIDGE</t>
  </si>
  <si>
    <t>SUDBURY</t>
  </si>
  <si>
    <t>SUNDERLAND</t>
  </si>
  <si>
    <t>SUTTON</t>
  </si>
  <si>
    <t>SWAMPSCOTT</t>
  </si>
  <si>
    <t>SWANSEA</t>
  </si>
  <si>
    <t>TAUNTON</t>
  </si>
  <si>
    <t>TEMPLETON</t>
  </si>
  <si>
    <t>TEWKSBURY</t>
  </si>
  <si>
    <t>TISBURY</t>
  </si>
  <si>
    <t>TOLLAND</t>
  </si>
  <si>
    <t>TOPSFIELD</t>
  </si>
  <si>
    <t>TOWNSEND</t>
  </si>
  <si>
    <t>TRURO</t>
  </si>
  <si>
    <t>TYNGSBOROUGH</t>
  </si>
  <si>
    <t>TYRINGHAM</t>
  </si>
  <si>
    <t>UPTON</t>
  </si>
  <si>
    <t>UXBRIDGE</t>
  </si>
  <si>
    <t>WAKEFIELD</t>
  </si>
  <si>
    <t>WALES</t>
  </si>
  <si>
    <t>WALPOLE</t>
  </si>
  <si>
    <t>WALTHAM</t>
  </si>
  <si>
    <t>WARE</t>
  </si>
  <si>
    <t>WAREHAM</t>
  </si>
  <si>
    <t>WARREN</t>
  </si>
  <si>
    <t>WARWICK</t>
  </si>
  <si>
    <t>WASHINGTON</t>
  </si>
  <si>
    <t>WATERTOWN</t>
  </si>
  <si>
    <t>WAYLAND</t>
  </si>
  <si>
    <t>WEBSTER</t>
  </si>
  <si>
    <t>WELLESLEY</t>
  </si>
  <si>
    <t>WELLFLEET</t>
  </si>
  <si>
    <t>WENDELL</t>
  </si>
  <si>
    <t>WENHAM</t>
  </si>
  <si>
    <t>WESTBOROUGH</t>
  </si>
  <si>
    <t>WEST BOYLSTON</t>
  </si>
  <si>
    <t>WEST BRIDGEWATER</t>
  </si>
  <si>
    <t>WEST BROOKFIELD</t>
  </si>
  <si>
    <t>WESTFIELD</t>
  </si>
  <si>
    <t>WESTFORD</t>
  </si>
  <si>
    <t>WESTHAMPTON</t>
  </si>
  <si>
    <t>WESTMINSTER</t>
  </si>
  <si>
    <t>WEST NEWBURY</t>
  </si>
  <si>
    <t>WESTON</t>
  </si>
  <si>
    <t>WESTPORT</t>
  </si>
  <si>
    <t>WEST SPRINGFIELD</t>
  </si>
  <si>
    <t>WEST STOCKBRIDGE</t>
  </si>
  <si>
    <t>WEST TISBURY</t>
  </si>
  <si>
    <t>WESTWOOD</t>
  </si>
  <si>
    <t>WEYMOUTH</t>
  </si>
  <si>
    <t>WHATELY</t>
  </si>
  <si>
    <t>WHITMAN</t>
  </si>
  <si>
    <t>WILBRAHAM</t>
  </si>
  <si>
    <t>WILLIAMSBURG</t>
  </si>
  <si>
    <t>WILLIAMSTOWN</t>
  </si>
  <si>
    <t>WILMINGTON</t>
  </si>
  <si>
    <t>WINCHENDON</t>
  </si>
  <si>
    <t>WINCHESTER</t>
  </si>
  <si>
    <t>WINDSOR</t>
  </si>
  <si>
    <t>WINTHROP</t>
  </si>
  <si>
    <t>WOBURN</t>
  </si>
  <si>
    <t>WORCESTER</t>
  </si>
  <si>
    <t>WORTHINGTON</t>
  </si>
  <si>
    <t>WRENTHAM</t>
  </si>
  <si>
    <t>YARMOUTH</t>
  </si>
  <si>
    <t>DEVENS</t>
  </si>
  <si>
    <t>NORTHAMPTON SMITH</t>
  </si>
  <si>
    <t>ACTON BOXBOROUGH</t>
  </si>
  <si>
    <t>ADAMS CHESHIRE</t>
  </si>
  <si>
    <t>AMHERST PELHAM</t>
  </si>
  <si>
    <t>ASHBURNHAM WESTMINSTER</t>
  </si>
  <si>
    <t>ATHOL ROYALSTON</t>
  </si>
  <si>
    <t>AYER SHIRLEY</t>
  </si>
  <si>
    <t>BERKSHIRE HILLS</t>
  </si>
  <si>
    <t>BERLIN BOYLSTON</t>
  </si>
  <si>
    <t>BLACKSTONE MILLVILLE</t>
  </si>
  <si>
    <t>BRIDGEWATER RAYNHAM</t>
  </si>
  <si>
    <t>CHESTERFIELD GOSHEN</t>
  </si>
  <si>
    <t>CENTRAL BERKSHIRE</t>
  </si>
  <si>
    <t>CONCORD CARLISLE</t>
  </si>
  <si>
    <t>DENNIS YARMOUTH</t>
  </si>
  <si>
    <t>DIGHTON REHOBOTH</t>
  </si>
  <si>
    <t>DOVER SHERBORN</t>
  </si>
  <si>
    <t>DUDLEY CHARLTON</t>
  </si>
  <si>
    <t>NAUSET</t>
  </si>
  <si>
    <t>FARMINGTON RIVER</t>
  </si>
  <si>
    <t>FREETOWN LAKEVILLE</t>
  </si>
  <si>
    <t>FRONTIER</t>
  </si>
  <si>
    <t>GATEWAY</t>
  </si>
  <si>
    <t>GROTON DUNSTABLE</t>
  </si>
  <si>
    <t>GILL MONTAGUE</t>
  </si>
  <si>
    <t>HAMILTON WENHAM</t>
  </si>
  <si>
    <t>HAMPDEN WILBRAHAM</t>
  </si>
  <si>
    <t>HAMPSHIRE</t>
  </si>
  <si>
    <t>HAWLEMONT</t>
  </si>
  <si>
    <t>KING PHILIP</t>
  </si>
  <si>
    <t>LINCOLN SUDBURY</t>
  </si>
  <si>
    <t>MANCHESTER ESSEX</t>
  </si>
  <si>
    <t>MARTHAS VINEYARD</t>
  </si>
  <si>
    <t>MASCONOMET</t>
  </si>
  <si>
    <t>MENDON UPTON</t>
  </si>
  <si>
    <t>MONOMOY</t>
  </si>
  <si>
    <t>MOUNT GREYLOCK</t>
  </si>
  <si>
    <t>MOHAWK TRAIL</t>
  </si>
  <si>
    <t>NARRAGANSETT</t>
  </si>
  <si>
    <t>NASHOBA</t>
  </si>
  <si>
    <t>NEW SALEM WENDELL</t>
  </si>
  <si>
    <t>NORTHBORO SOUTHBORO</t>
  </si>
  <si>
    <t>NORTH MIDDLESEX</t>
  </si>
  <si>
    <t>OLD ROCHESTER</t>
  </si>
  <si>
    <t>PENTUCKET</t>
  </si>
  <si>
    <t>PIONEER</t>
  </si>
  <si>
    <t>QUABBIN</t>
  </si>
  <si>
    <t>RALPH C MAHAR</t>
  </si>
  <si>
    <t>SILVER LAKE</t>
  </si>
  <si>
    <t>SOMERSET BERKLEY</t>
  </si>
  <si>
    <t>SOUTHERN BERKSHIRE</t>
  </si>
  <si>
    <t>SOUTHWICK TOLLAND GRANVILLE</t>
  </si>
  <si>
    <t>SPENCER EAST BROOKFIELD</t>
  </si>
  <si>
    <t>TANTASQUA</t>
  </si>
  <si>
    <t>TRITON</t>
  </si>
  <si>
    <t>UPISLAND</t>
  </si>
  <si>
    <t>WACHUSETT</t>
  </si>
  <si>
    <t>QUABOAG</t>
  </si>
  <si>
    <t>WHITMAN HANSON</t>
  </si>
  <si>
    <t>ASSABET VALLEY</t>
  </si>
  <si>
    <t>BLACKSTONE VALLEY</t>
  </si>
  <si>
    <t>BLUE HILLS</t>
  </si>
  <si>
    <t>BRISTOL PLYMOUTH</t>
  </si>
  <si>
    <t>CAPE COD</t>
  </si>
  <si>
    <t>ESSEX NORTH SHORE</t>
  </si>
  <si>
    <t>FRANKLIN COUNTY</t>
  </si>
  <si>
    <t>GREATER FALL RIVER</t>
  </si>
  <si>
    <t>GREATER LAWRENCE</t>
  </si>
  <si>
    <t>GREATER NEW BEDFORD</t>
  </si>
  <si>
    <t>GREATER LOWELL</t>
  </si>
  <si>
    <t>SOUTH MIDDLESEX</t>
  </si>
  <si>
    <t>MINUTEMAN</t>
  </si>
  <si>
    <t>MONTACHUSETT</t>
  </si>
  <si>
    <t>NORTHERN BERKSHIRE</t>
  </si>
  <si>
    <t>NASHOBA VALLEY</t>
  </si>
  <si>
    <t>NORTHEAST METROPOLITAN</t>
  </si>
  <si>
    <t>OLD COLONY</t>
  </si>
  <si>
    <t>PATHFINDER</t>
  </si>
  <si>
    <t>SHAWSHEEN VALLEY</t>
  </si>
  <si>
    <t>SOUTHEASTERN</t>
  </si>
  <si>
    <t>SOUTH SHORE</t>
  </si>
  <si>
    <t>SOUTHERN WORCESTER</t>
  </si>
  <si>
    <t>TRI COUNTY</t>
  </si>
  <si>
    <t>UPPER CAPE COD</t>
  </si>
  <si>
    <t>WHITTIER</t>
  </si>
  <si>
    <t>BRISTOL COUNTY</t>
  </si>
  <si>
    <t>NORFOLK COUNTY</t>
  </si>
  <si>
    <t>STATE TOTAL</t>
  </si>
  <si>
    <t>a</t>
  </si>
  <si>
    <t>Assumed</t>
  </si>
  <si>
    <t>Total</t>
  </si>
  <si>
    <t>Junior</t>
  </si>
  <si>
    <t xml:space="preserve">High  </t>
  </si>
  <si>
    <t>Special Ed</t>
  </si>
  <si>
    <t>EL</t>
  </si>
  <si>
    <t>Ecodis</t>
  </si>
  <si>
    <t>Found</t>
  </si>
  <si>
    <t>WAF</t>
  </si>
  <si>
    <t>Cha</t>
  </si>
  <si>
    <t>Loc</t>
  </si>
  <si>
    <t>Sending</t>
  </si>
  <si>
    <t>chalea</t>
  </si>
  <si>
    <t>chalocsend</t>
  </si>
  <si>
    <t>Charter</t>
  </si>
  <si>
    <t>PK</t>
  </si>
  <si>
    <t>KP</t>
  </si>
  <si>
    <t>KF</t>
  </si>
  <si>
    <t>Elem</t>
  </si>
  <si>
    <t>Middle</t>
  </si>
  <si>
    <t>School</t>
  </si>
  <si>
    <t>voke</t>
  </si>
  <si>
    <t>In School</t>
  </si>
  <si>
    <t>Tuitioned</t>
  </si>
  <si>
    <t>PK-5</t>
  </si>
  <si>
    <t>6-8</t>
  </si>
  <si>
    <t>9-12</t>
  </si>
  <si>
    <t>Low Inc</t>
  </si>
  <si>
    <t>Enro</t>
  </si>
  <si>
    <t>Adjusted</t>
  </si>
  <si>
    <t>rate</t>
  </si>
  <si>
    <t>ALMA DEL MAR</t>
  </si>
  <si>
    <t>EXCEL ACADEMY</t>
  </si>
  <si>
    <t>ACADEMY OF THE PACIFIC RIM</t>
  </si>
  <si>
    <t>FOUR RIVERS</t>
  </si>
  <si>
    <t>BERKSHIRE ARTS AND TECHNOLOGY</t>
  </si>
  <si>
    <t>BOSTON PREPARATORY</t>
  </si>
  <si>
    <t>BRIDGE BOSTON</t>
  </si>
  <si>
    <t>CHRISTA MCAULIFFE</t>
  </si>
  <si>
    <t>BENJAMIN BANNEKER</t>
  </si>
  <si>
    <t>BROOKE</t>
  </si>
  <si>
    <t>KIPP ACADEMY LYNN</t>
  </si>
  <si>
    <t>ADVANCED MATH AND SCIENCE ACADEMY</t>
  </si>
  <si>
    <t>CAPE COD LIGHTHOUSE</t>
  </si>
  <si>
    <t>INNOVATION ACADEMY</t>
  </si>
  <si>
    <t>COMMUNITY CS OF CAMBRIDGE</t>
  </si>
  <si>
    <t>CODMAN ACADEMY</t>
  </si>
  <si>
    <t>CONSERVATORY LAB</t>
  </si>
  <si>
    <t>NEIGHBORHOOD HOUSE</t>
  </si>
  <si>
    <t>ABBY KELLEY FOSTER</t>
  </si>
  <si>
    <t>FOXBOROUGH REGIONAL</t>
  </si>
  <si>
    <t>BENJAMIN FRANKLIN CLASSICAL</t>
  </si>
  <si>
    <t>BOSTON COLLEGIATE</t>
  </si>
  <si>
    <t>HILLTOWN COOPERATIVE</t>
  </si>
  <si>
    <t>HOLYOKE COMMUNITY</t>
  </si>
  <si>
    <t>LAWRENCE FAMILY DEVELOPMENT</t>
  </si>
  <si>
    <t>HILL VIEW MONTESSORI</t>
  </si>
  <si>
    <t>LOWELL COMMUNITY</t>
  </si>
  <si>
    <t>LOWELL MIDDLESEX ACADEMY</t>
  </si>
  <si>
    <t>KIPP ACADEMY BOSTON</t>
  </si>
  <si>
    <t>MARBLEHEAD COMMUNITY</t>
  </si>
  <si>
    <t>MARTHA'S VINEYARD</t>
  </si>
  <si>
    <t>MATCH</t>
  </si>
  <si>
    <t>MYSTIC VALLEY REGIONAL</t>
  </si>
  <si>
    <t>SIZER SCHOOL, A NORTH CENTRAL CHARTER ESSENTIAL SCHOOL</t>
  </si>
  <si>
    <t>FRANCIS W. PARKER CHARTER ESSENTIAL</t>
  </si>
  <si>
    <t>PIONEER VALLEY PERFORMING ARTS</t>
  </si>
  <si>
    <t>BOSTON RENAISSANCE</t>
  </si>
  <si>
    <t>RIVER VALLEY</t>
  </si>
  <si>
    <t>RISING TIDE</t>
  </si>
  <si>
    <t>ROXBURY PREPARATORY</t>
  </si>
  <si>
    <t>SALEM ACADEMY</t>
  </si>
  <si>
    <t>PROSPECT HILL ACADEMY</t>
  </si>
  <si>
    <t>STURGIS</t>
  </si>
  <si>
    <t>ATLANTIS</t>
  </si>
  <si>
    <t>MARTIN LUTHER KING JR CS OF EXCELLENCE</t>
  </si>
  <si>
    <t>PIONEER CS OF SCIENCE</t>
  </si>
  <si>
    <t>GLOBAL LEARNING</t>
  </si>
  <si>
    <t>PIONEER VALLEY CHINESE IMMERSION</t>
  </si>
  <si>
    <t>VERITAS PREPARATORY</t>
  </si>
  <si>
    <t>BAYSTATE ACADEMY</t>
  </si>
  <si>
    <t>COLLEGIATE CS OF LOWELL</t>
  </si>
  <si>
    <t>PIONEER CS OF SCIENCE II</t>
  </si>
  <si>
    <t>ARGOSY COLLEGIATE</t>
  </si>
  <si>
    <t>SPRINGFIELD PREPARATORY</t>
  </si>
  <si>
    <t>NEW HEIGHTS CS OF BROCKTON</t>
  </si>
  <si>
    <t>LIBERTAS ACADEMY</t>
  </si>
  <si>
    <t>MAP ACADEMY</t>
  </si>
  <si>
    <t>Low</t>
  </si>
  <si>
    <t>Inc</t>
  </si>
  <si>
    <t>Group</t>
  </si>
  <si>
    <t>CITY ON A HILL</t>
  </si>
  <si>
    <t>LEARNING FIRST</t>
  </si>
  <si>
    <t>PHOENIX ACADEMY CHELSEA</t>
  </si>
  <si>
    <t>PHOENIX ACADEMY SPRINGFIELD</t>
  </si>
  <si>
    <t>OLD STURBRIDGE ACADEMY</t>
  </si>
  <si>
    <t>PHOENIX ACADEMY LAWRENCE</t>
  </si>
  <si>
    <t>Year to Year Comparison of Foundation Budget Demographics and Rates by Sending District at Each Receiving Charter School</t>
  </si>
  <si>
    <t>Cha Lea</t>
  </si>
  <si>
    <t>Charter
School</t>
  </si>
  <si>
    <t>Campus Lea</t>
  </si>
  <si>
    <t>Campus Location</t>
  </si>
  <si>
    <t>Send Lea</t>
  </si>
  <si>
    <t>Sending
District</t>
  </si>
  <si>
    <t>ELL</t>
  </si>
  <si>
    <t>rate change</t>
  </si>
  <si>
    <t>HOOSAC VALLEY</t>
  </si>
  <si>
    <t xml:space="preserve"> </t>
  </si>
  <si>
    <t>--</t>
  </si>
  <si>
    <t xml:space="preserve"> Massachusetts Department of Elementary and Secondary Education</t>
  </si>
  <si>
    <t xml:space="preserve"> Office of District and School Finance</t>
  </si>
  <si>
    <t>C H A R T E R    B Y    D I S T R I C T</t>
  </si>
  <si>
    <t>R A T E S</t>
  </si>
  <si>
    <t>Chalocsend</t>
  </si>
  <si>
    <t>Charter School</t>
  </si>
  <si>
    <t>Sending District</t>
  </si>
  <si>
    <t>Found-
ation
 Rate</t>
  </si>
  <si>
    <t>Above Found-ation
 Rate</t>
  </si>
  <si>
    <t>Trans-portion
Rate (Avg
per FTE)</t>
  </si>
  <si>
    <t>Facilities
Rate</t>
  </si>
  <si>
    <t>Total
Rate</t>
  </si>
  <si>
    <t>F T E    &amp;    T U I T I O N</t>
  </si>
  <si>
    <t>C A P P I N G     &amp;    N S S</t>
  </si>
  <si>
    <t>S I B L I N G S    F T E    &amp;   T U I T I O N</t>
  </si>
  <si>
    <t>FTE</t>
  </si>
  <si>
    <t>Foundation
&amp; Above
Foundation
Tuition</t>
  </si>
  <si>
    <t>Net School Spending (NSS)
Tuition Cap</t>
  </si>
  <si>
    <t>Trans-
por-
tation</t>
  </si>
  <si>
    <t>Facil-
ities</t>
  </si>
  <si>
    <t>Total
Tuition</t>
  </si>
  <si>
    <t>Pre Enro
FTE Cap</t>
  </si>
  <si>
    <t>District
NSS
Cap</t>
  </si>
  <si>
    <t>Total
District
Tuiton as a
Pct of NSS</t>
  </si>
  <si>
    <t>Per Pupil
NSS Cap</t>
  </si>
  <si>
    <t>Sibling FTE
Paid by
State Aid</t>
  </si>
  <si>
    <t>Sibling
Tuition
Paid by
State Aid</t>
  </si>
  <si>
    <t>Priv/
Home Sch
 FTE Paid by State Aid</t>
  </si>
  <si>
    <t>Priv/
Home Sch
State Aid
Tuition</t>
  </si>
  <si>
    <t>SPRINGFIELD INTERNATIONAL</t>
  </si>
  <si>
    <t>STATE TOTAL OR AVERAGE</t>
  </si>
  <si>
    <t>Above Found Spend Rate</t>
  </si>
  <si>
    <t>Chalocsend
(charter school,  district where school is located, sending district)</t>
  </si>
  <si>
    <t>eoy22</t>
  </si>
  <si>
    <t>fnd budget</t>
  </si>
  <si>
    <t>COMMUNITY DAY</t>
  </si>
  <si>
    <t>S T A T E     T O T A L   O R   A V E R A G E</t>
  </si>
  <si>
    <t>WORCESTER CULTURAL ACADEMY</t>
  </si>
  <si>
    <r>
      <t xml:space="preserve">Chalocsend
</t>
    </r>
    <r>
      <rPr>
        <sz val="7.5"/>
        <color theme="1" tint="0.34998626667073579"/>
        <rFont val="Calibri"/>
        <family val="2"/>
        <scheme val="minor"/>
      </rPr>
      <t>(charter school,  district where school is located, sending district)</t>
    </r>
  </si>
  <si>
    <t>Send
Lea</t>
  </si>
  <si>
    <t>Found-ation
Rate</t>
  </si>
  <si>
    <t>Facilities Rate</t>
  </si>
  <si>
    <t>Ten-Year Low End Estimate for the Above Foundation Spending Rate</t>
  </si>
  <si>
    <t>Ten-Year High End Estimate for the Above Foundation Spending Rate</t>
  </si>
  <si>
    <t>S T A T E     T O T A L   O R   S T A T E    A V E R A G E</t>
  </si>
  <si>
    <t>FY23</t>
  </si>
  <si>
    <t xml:space="preserve">
Siblings</t>
  </si>
  <si>
    <t># of rates</t>
  </si>
  <si>
    <t>greater than 0</t>
  </si>
  <si>
    <t>less than $0</t>
  </si>
  <si>
    <t>= $0</t>
  </si>
  <si>
    <r>
      <t xml:space="preserve">Insert chalocsend &amp; school name from the </t>
    </r>
    <r>
      <rPr>
        <b/>
        <sz val="8"/>
        <rFont val="Arial"/>
        <family val="2"/>
      </rPr>
      <t>FND ENRO</t>
    </r>
    <r>
      <rPr>
        <sz val="8"/>
        <rFont val="Arial"/>
        <family val="2"/>
      </rPr>
      <t xml:space="preserve"> sheet</t>
    </r>
  </si>
  <si>
    <t>&lt; $20</t>
  </si>
  <si>
    <t>&gt; $20</t>
  </si>
  <si>
    <t>&lt; $50</t>
  </si>
  <si>
    <t>&gt; $50</t>
  </si>
  <si>
    <t>source:    fnd enro sh</t>
  </si>
  <si>
    <t>&lt; $100</t>
  </si>
  <si>
    <t>&gt; $100</t>
  </si>
  <si>
    <t>wage</t>
  </si>
  <si>
    <t>&lt; $500</t>
  </si>
  <si>
    <t>&gt; $200</t>
  </si>
  <si>
    <t>fct check</t>
  </si>
  <si>
    <t>&lt; $1000</t>
  </si>
  <si>
    <t>&gt; $500</t>
  </si>
  <si>
    <t>1=good</t>
  </si>
  <si>
    <t>enro</t>
  </si>
  <si>
    <t>diff</t>
  </si>
  <si>
    <t>rate check</t>
  </si>
  <si>
    <t>x</t>
  </si>
  <si>
    <t xml:space="preserve">HAMPDEN CS OF SCIENCE </t>
  </si>
  <si>
    <t>409</t>
  </si>
  <si>
    <t>201</t>
  </si>
  <si>
    <t>003</t>
  </si>
  <si>
    <t>072</t>
  </si>
  <si>
    <t>095</t>
  </si>
  <si>
    <t>331</t>
  </si>
  <si>
    <t>410</t>
  </si>
  <si>
    <t>035</t>
  </si>
  <si>
    <t>044</t>
  </si>
  <si>
    <t>057</t>
  </si>
  <si>
    <t>093</t>
  </si>
  <si>
    <t>153</t>
  </si>
  <si>
    <t>160</t>
  </si>
  <si>
    <t>163</t>
  </si>
  <si>
    <t>165</t>
  </si>
  <si>
    <t>176</t>
  </si>
  <si>
    <t>229</t>
  </si>
  <si>
    <t>244</t>
  </si>
  <si>
    <t>248</t>
  </si>
  <si>
    <t>262</t>
  </si>
  <si>
    <t>346</t>
  </si>
  <si>
    <t>412</t>
  </si>
  <si>
    <t>050</t>
  </si>
  <si>
    <t>073</t>
  </si>
  <si>
    <t>189</t>
  </si>
  <si>
    <t>207</t>
  </si>
  <si>
    <t>220</t>
  </si>
  <si>
    <t>243</t>
  </si>
  <si>
    <t>274</t>
  </si>
  <si>
    <t>285</t>
  </si>
  <si>
    <t>293</t>
  </si>
  <si>
    <t>625</t>
  </si>
  <si>
    <t>413</t>
  </si>
  <si>
    <t>114</t>
  </si>
  <si>
    <t>091</t>
  </si>
  <si>
    <t>127</t>
  </si>
  <si>
    <t>210</t>
  </si>
  <si>
    <t>253</t>
  </si>
  <si>
    <t>312</t>
  </si>
  <si>
    <t>605</t>
  </si>
  <si>
    <t>618</t>
  </si>
  <si>
    <t>670</t>
  </si>
  <si>
    <t>674</t>
  </si>
  <si>
    <t>717</t>
  </si>
  <si>
    <t>750</t>
  </si>
  <si>
    <t>755</t>
  </si>
  <si>
    <t>414</t>
  </si>
  <si>
    <t>603</t>
  </si>
  <si>
    <t>063</t>
  </si>
  <si>
    <t>098</t>
  </si>
  <si>
    <t>121</t>
  </si>
  <si>
    <t>150</t>
  </si>
  <si>
    <t>209</t>
  </si>
  <si>
    <t>236</t>
  </si>
  <si>
    <t>263</t>
  </si>
  <si>
    <t>635</t>
  </si>
  <si>
    <t>715</t>
  </si>
  <si>
    <t>416</t>
  </si>
  <si>
    <t>018</t>
  </si>
  <si>
    <t>030</t>
  </si>
  <si>
    <t>133</t>
  </si>
  <si>
    <t>417</t>
  </si>
  <si>
    <t>040</t>
  </si>
  <si>
    <t>100</t>
  </si>
  <si>
    <t>418</t>
  </si>
  <si>
    <t>014</t>
  </si>
  <si>
    <t>136</t>
  </si>
  <si>
    <t>170</t>
  </si>
  <si>
    <t>198</t>
  </si>
  <si>
    <t>276</t>
  </si>
  <si>
    <t>308</t>
  </si>
  <si>
    <t>315</t>
  </si>
  <si>
    <t>321</t>
  </si>
  <si>
    <t>348</t>
  </si>
  <si>
    <t>690</t>
  </si>
  <si>
    <t>420</t>
  </si>
  <si>
    <t>049</t>
  </si>
  <si>
    <t>010</t>
  </si>
  <si>
    <t>016</t>
  </si>
  <si>
    <t>026</t>
  </si>
  <si>
    <t>031</t>
  </si>
  <si>
    <t>097</t>
  </si>
  <si>
    <t>128</t>
  </si>
  <si>
    <t>155</t>
  </si>
  <si>
    <t>174</t>
  </si>
  <si>
    <t>181</t>
  </si>
  <si>
    <t>199</t>
  </si>
  <si>
    <t>284</t>
  </si>
  <si>
    <t>295</t>
  </si>
  <si>
    <t>305</t>
  </si>
  <si>
    <t>344</t>
  </si>
  <si>
    <t>347</t>
  </si>
  <si>
    <t>616</t>
  </si>
  <si>
    <t>428</t>
  </si>
  <si>
    <t>258</t>
  </si>
  <si>
    <t>314</t>
  </si>
  <si>
    <t>336</t>
  </si>
  <si>
    <t>350</t>
  </si>
  <si>
    <t>429</t>
  </si>
  <si>
    <t>071</t>
  </si>
  <si>
    <t>168</t>
  </si>
  <si>
    <t>246</t>
  </si>
  <si>
    <t>291</t>
  </si>
  <si>
    <t>430</t>
  </si>
  <si>
    <t>025</t>
  </si>
  <si>
    <t>064</t>
  </si>
  <si>
    <t>101</t>
  </si>
  <si>
    <t>110</t>
  </si>
  <si>
    <t>139</t>
  </si>
  <si>
    <t>141</t>
  </si>
  <si>
    <t>162</t>
  </si>
  <si>
    <t>185</t>
  </si>
  <si>
    <t>186</t>
  </si>
  <si>
    <t>271</t>
  </si>
  <si>
    <t>600</t>
  </si>
  <si>
    <t>620</t>
  </si>
  <si>
    <t>673</t>
  </si>
  <si>
    <t>710</t>
  </si>
  <si>
    <t>725</t>
  </si>
  <si>
    <t>730</t>
  </si>
  <si>
    <t>735</t>
  </si>
  <si>
    <t>775</t>
  </si>
  <si>
    <t>432</t>
  </si>
  <si>
    <t>712</t>
  </si>
  <si>
    <t>020</t>
  </si>
  <si>
    <t>172</t>
  </si>
  <si>
    <t>242</t>
  </si>
  <si>
    <t>261</t>
  </si>
  <si>
    <t>300</t>
  </si>
  <si>
    <t>645</t>
  </si>
  <si>
    <t>660</t>
  </si>
  <si>
    <t>435</t>
  </si>
  <si>
    <t>301</t>
  </si>
  <si>
    <t>009</t>
  </si>
  <si>
    <t>056</t>
  </si>
  <si>
    <t>079</t>
  </si>
  <si>
    <t>149</t>
  </si>
  <si>
    <t>211</t>
  </si>
  <si>
    <t>326</t>
  </si>
  <si>
    <t>342</t>
  </si>
  <si>
    <t>436</t>
  </si>
  <si>
    <t>437</t>
  </si>
  <si>
    <t>088</t>
  </si>
  <si>
    <t>438</t>
  </si>
  <si>
    <t>780</t>
  </si>
  <si>
    <t>439</t>
  </si>
  <si>
    <t>440</t>
  </si>
  <si>
    <t>745</t>
  </si>
  <si>
    <t>441</t>
  </si>
  <si>
    <t>281</t>
  </si>
  <si>
    <t>005</t>
  </si>
  <si>
    <t>024</t>
  </si>
  <si>
    <t>061</t>
  </si>
  <si>
    <t>087</t>
  </si>
  <si>
    <t>111</t>
  </si>
  <si>
    <t>161</t>
  </si>
  <si>
    <t>191</t>
  </si>
  <si>
    <t>227</t>
  </si>
  <si>
    <t>325</t>
  </si>
  <si>
    <t>332</t>
  </si>
  <si>
    <t>672</t>
  </si>
  <si>
    <t>680</t>
  </si>
  <si>
    <t>444</t>
  </si>
  <si>
    <t>445</t>
  </si>
  <si>
    <t>017</t>
  </si>
  <si>
    <t>151</t>
  </si>
  <si>
    <t>226</t>
  </si>
  <si>
    <t>316</t>
  </si>
  <si>
    <t>322</t>
  </si>
  <si>
    <t>658</t>
  </si>
  <si>
    <t>753</t>
  </si>
  <si>
    <t>767</t>
  </si>
  <si>
    <t>446</t>
  </si>
  <si>
    <t>099</t>
  </si>
  <si>
    <t>001</t>
  </si>
  <si>
    <t>083</t>
  </si>
  <si>
    <t>167</t>
  </si>
  <si>
    <t>182</t>
  </si>
  <si>
    <t>208</t>
  </si>
  <si>
    <t>212</t>
  </si>
  <si>
    <t>218</t>
  </si>
  <si>
    <t>238</t>
  </si>
  <si>
    <t>265</t>
  </si>
  <si>
    <t>266</t>
  </si>
  <si>
    <t>307</t>
  </si>
  <si>
    <t>323</t>
  </si>
  <si>
    <t>650</t>
  </si>
  <si>
    <t>665</t>
  </si>
  <si>
    <t>447</t>
  </si>
  <si>
    <t>138</t>
  </si>
  <si>
    <t>177</t>
  </si>
  <si>
    <t>187</t>
  </si>
  <si>
    <t>214</t>
  </si>
  <si>
    <t>304</t>
  </si>
  <si>
    <t>622</t>
  </si>
  <si>
    <t>449</t>
  </si>
  <si>
    <t>217</t>
  </si>
  <si>
    <t>450</t>
  </si>
  <si>
    <t>086</t>
  </si>
  <si>
    <t>008</t>
  </si>
  <si>
    <t>137</t>
  </si>
  <si>
    <t>275</t>
  </si>
  <si>
    <t>278</t>
  </si>
  <si>
    <t>327</t>
  </si>
  <si>
    <t>337</t>
  </si>
  <si>
    <t>340</t>
  </si>
  <si>
    <t>683</t>
  </si>
  <si>
    <t>453</t>
  </si>
  <si>
    <t>309</t>
  </si>
  <si>
    <t>454</t>
  </si>
  <si>
    <t>455</t>
  </si>
  <si>
    <t>456</t>
  </si>
  <si>
    <t>458</t>
  </si>
  <si>
    <t>463</t>
  </si>
  <si>
    <t>251</t>
  </si>
  <si>
    <t>464</t>
  </si>
  <si>
    <t>196</t>
  </si>
  <si>
    <t>466</t>
  </si>
  <si>
    <t>700</t>
  </si>
  <si>
    <t>096</t>
  </si>
  <si>
    <t>774</t>
  </si>
  <si>
    <t>089</t>
  </si>
  <si>
    <t>221</t>
  </si>
  <si>
    <t>296</t>
  </si>
  <si>
    <t>469</t>
  </si>
  <si>
    <t>470</t>
  </si>
  <si>
    <t>164</t>
  </si>
  <si>
    <t>178</t>
  </si>
  <si>
    <t>184</t>
  </si>
  <si>
    <t>705</t>
  </si>
  <si>
    <t>474</t>
  </si>
  <si>
    <t>103</t>
  </si>
  <si>
    <t>343</t>
  </si>
  <si>
    <t>610</t>
  </si>
  <si>
    <t>720</t>
  </si>
  <si>
    <t>478</t>
  </si>
  <si>
    <t>352</t>
  </si>
  <si>
    <t>067</t>
  </si>
  <si>
    <t>125</t>
  </si>
  <si>
    <t>158</t>
  </si>
  <si>
    <t>288</t>
  </si>
  <si>
    <t>640</t>
  </si>
  <si>
    <t>695</t>
  </si>
  <si>
    <t>479</t>
  </si>
  <si>
    <t>117</t>
  </si>
  <si>
    <t>159</t>
  </si>
  <si>
    <t>766</t>
  </si>
  <si>
    <t>481</t>
  </si>
  <si>
    <t>482</t>
  </si>
  <si>
    <t>204</t>
  </si>
  <si>
    <t>007</t>
  </si>
  <si>
    <t>038</t>
  </si>
  <si>
    <t>105</t>
  </si>
  <si>
    <t>773</t>
  </si>
  <si>
    <t>483</t>
  </si>
  <si>
    <t>239</t>
  </si>
  <si>
    <t>036</t>
  </si>
  <si>
    <t>052</t>
  </si>
  <si>
    <t>082</t>
  </si>
  <si>
    <t>118</t>
  </si>
  <si>
    <t>122</t>
  </si>
  <si>
    <t>131</t>
  </si>
  <si>
    <t>145</t>
  </si>
  <si>
    <t>171</t>
  </si>
  <si>
    <t>173</t>
  </si>
  <si>
    <t>231</t>
  </si>
  <si>
    <t>240</t>
  </si>
  <si>
    <t>310</t>
  </si>
  <si>
    <t>740</t>
  </si>
  <si>
    <t>760</t>
  </si>
  <si>
    <t>484</t>
  </si>
  <si>
    <t>046</t>
  </si>
  <si>
    <t>485</t>
  </si>
  <si>
    <t>107</t>
  </si>
  <si>
    <t>486</t>
  </si>
  <si>
    <t>215</t>
  </si>
  <si>
    <t>277</t>
  </si>
  <si>
    <t>487</t>
  </si>
  <si>
    <t>048</t>
  </si>
  <si>
    <t>488</t>
  </si>
  <si>
    <t>219</t>
  </si>
  <si>
    <t>065</t>
  </si>
  <si>
    <t>142</t>
  </si>
  <si>
    <t>264</t>
  </si>
  <si>
    <t>489</t>
  </si>
  <si>
    <t>197</t>
  </si>
  <si>
    <t>491</t>
  </si>
  <si>
    <t>273</t>
  </si>
  <si>
    <t>292</t>
  </si>
  <si>
    <t>763</t>
  </si>
  <si>
    <t>492</t>
  </si>
  <si>
    <t>493</t>
  </si>
  <si>
    <t>494</t>
  </si>
  <si>
    <t>496</t>
  </si>
  <si>
    <t>094</t>
  </si>
  <si>
    <t>497</t>
  </si>
  <si>
    <t>074</t>
  </si>
  <si>
    <t>223</t>
  </si>
  <si>
    <t>230</t>
  </si>
  <si>
    <t>272</t>
  </si>
  <si>
    <t>632</t>
  </si>
  <si>
    <t>685</t>
  </si>
  <si>
    <t>498</t>
  </si>
  <si>
    <t>499</t>
  </si>
  <si>
    <t>3502</t>
  </si>
  <si>
    <t>3503</t>
  </si>
  <si>
    <t>3506</t>
  </si>
  <si>
    <t>3508</t>
  </si>
  <si>
    <t>3509</t>
  </si>
  <si>
    <t>3510</t>
  </si>
  <si>
    <t>3513</t>
  </si>
  <si>
    <t>3514</t>
  </si>
  <si>
    <t>3515</t>
  </si>
  <si>
    <t>287</t>
  </si>
  <si>
    <t>043</t>
  </si>
  <si>
    <t>045</t>
  </si>
  <si>
    <t>135</t>
  </si>
  <si>
    <t>306</t>
  </si>
  <si>
    <t>770</t>
  </si>
  <si>
    <t>778</t>
  </si>
  <si>
    <t>3517</t>
  </si>
  <si>
    <t>3518</t>
  </si>
  <si>
    <t>3519</t>
  </si>
  <si>
    <t>FY24</t>
  </si>
  <si>
    <t>FY25</t>
  </si>
  <si>
    <t>eoy23</t>
  </si>
  <si>
    <t>sch19</t>
  </si>
  <si>
    <t>FY25 Foundation Rate</t>
  </si>
  <si>
    <t>FY25  Rates by Charter School and Sending District (Q4)</t>
  </si>
  <si>
    <t>FY26</t>
  </si>
  <si>
    <t>Tuition</t>
  </si>
  <si>
    <t>615</t>
  </si>
  <si>
    <t>317</t>
  </si>
  <si>
    <t>213</t>
  </si>
  <si>
    <t>290</t>
  </si>
  <si>
    <t>349</t>
  </si>
  <si>
    <t>250</t>
  </si>
  <si>
    <t>157</t>
  </si>
  <si>
    <t>289</t>
  </si>
  <si>
    <t>HAMPDEN CS OF SCIENCE</t>
  </si>
  <si>
    <t>Y</t>
  </si>
  <si>
    <t>SEVEN HILLS</t>
  </si>
  <si>
    <t>25-Q4 chartrate</t>
  </si>
  <si>
    <t>Rate</t>
  </si>
  <si>
    <t>FY26 Foundation Rate</t>
  </si>
  <si>
    <t>calc file</t>
  </si>
  <si>
    <t>piv - rates</t>
  </si>
  <si>
    <t>line 995</t>
  </si>
  <si>
    <t>Transp</t>
  </si>
  <si>
    <t>SOUTHWICK TOLLAND</t>
  </si>
  <si>
    <t>eoy24</t>
  </si>
  <si>
    <t>eoy25</t>
  </si>
  <si>
    <t>Rider</t>
  </si>
  <si>
    <t>if rate</t>
  </si>
  <si>
    <t># of</t>
  </si>
  <si>
    <t>Y = yes</t>
  </si>
  <si>
    <t>Used</t>
  </si>
  <si>
    <t>lower</t>
  </si>
  <si>
    <t>Expenses</t>
  </si>
  <si>
    <t>Riders</t>
  </si>
  <si>
    <t>Distr Transp</t>
  </si>
  <si>
    <t>Preliminary Foundation Rates by Charter School and Sending District (Q2)</t>
  </si>
  <si>
    <t>26 - Q2 chartrate</t>
  </si>
  <si>
    <t xml:space="preserve"> Preliminary FY26 Foundation Rates by Charter School and Sending District (Q2)</t>
  </si>
  <si>
    <t>Foundation rates are sourced from the FY26 state budget recommendations.  Estimates for the above foundation spending rate are determined by the latest above foundation percent</t>
  </si>
  <si>
    <t xml:space="preserve">from December 2026. High and low estimates, from a ten (10) year period 2017 through 2026, are provided for informational purposes.  Actual above foundation percentages may come in lower or higher. </t>
  </si>
  <si>
    <t>FY26
Q2
FTE</t>
  </si>
  <si>
    <t>Transp
FTE</t>
  </si>
  <si>
    <t>Sibling
Tuition Reduction</t>
  </si>
  <si>
    <t>175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</si>
</sst>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_);\(0\)"/>
    <numFmt numFmtId="165" formatCode="0_);[Red]\(0\)"/>
    <numFmt numFmtId="166" formatCode="#,##0.0_);\(#,##0.0\)"/>
    <numFmt numFmtId="167" formatCode="#,##0.0"/>
    <numFmt numFmtId="168" formatCode="0.0%"/>
    <numFmt numFmtId="169" formatCode="#,##0.0_);[Red]\(#,##0.0\)"/>
  </numFmts>
  <fonts count="77">
    <font>
      <sz val="11"/>
      <color theme="1"/>
      <name val="Calibri"/>
      <family val="2"/>
      <scheme val="minor"/>
    </font>
    <font>
      <sz val="9"/>
      <color theme="1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6"/>
      <name val="Arial"/>
      <family val="2"/>
    </font>
    <font>
      <sz val="12"/>
      <name val="Arial"/>
      <family val="2"/>
    </font>
    <font>
      <sz val="9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2"/>
      <name val="Times New Roman"/>
      <family val="1"/>
    </font>
    <font>
      <sz val="9"/>
      <color indexed="9"/>
      <name val="Geneva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sz val="11"/>
      <name val="Calibri"/>
      <family val="2"/>
    </font>
    <font>
      <sz val="12"/>
      <name val="Calibri"/>
      <family val="2"/>
    </font>
    <font>
      <sz val="14"/>
      <name val="Times New Roman"/>
      <family val="1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color theme="1" tint="0.14999847407452621"/>
      <name val="Arial"/>
      <family val="2"/>
    </font>
    <font>
      <sz val="9"/>
      <color theme="1"/>
      <name val="Arial"/>
      <family val="2"/>
    </font>
    <font>
      <sz val="11"/>
      <name val="Calibri"/>
      <family val="2"/>
      <scheme val="minor"/>
    </font>
    <font>
      <b/>
      <sz val="11"/>
      <color indexed="41"/>
      <name val="Calibri"/>
      <family val="2"/>
      <scheme val="minor"/>
    </font>
    <font>
      <sz val="11"/>
      <color indexed="41"/>
      <name val="Calibri"/>
      <family val="2"/>
      <scheme val="minor"/>
    </font>
    <font>
      <sz val="8"/>
      <name val="Calibri"/>
      <family val="2"/>
      <scheme val="minor"/>
    </font>
    <font>
      <sz val="16"/>
      <name val="Calibri"/>
      <family val="2"/>
      <scheme val="minor"/>
    </font>
    <font>
      <sz val="9"/>
      <name val="Calibri"/>
      <family val="2"/>
      <scheme val="minor"/>
    </font>
    <font>
      <sz val="7"/>
      <color theme="1" tint="0.14999847407452621"/>
      <name val="Arial"/>
      <family val="2"/>
    </font>
    <font>
      <sz val="9"/>
      <color theme="1"/>
      <name val="Calibri"/>
      <family val="2"/>
      <scheme val="minor"/>
    </font>
    <font>
      <sz val="9"/>
      <name val="Calibri"/>
      <family val="2"/>
    </font>
    <font>
      <sz val="20"/>
      <name val="Calibri"/>
      <family val="2"/>
    </font>
    <font>
      <b/>
      <sz val="20"/>
      <name val="Century Gothic"/>
      <family val="2"/>
    </font>
    <font>
      <sz val="18"/>
      <name val="Century Gothic"/>
      <family val="2"/>
    </font>
    <font>
      <sz val="10"/>
      <color theme="1"/>
      <name val="Calibri"/>
      <family val="2"/>
      <scheme val="minor"/>
    </font>
    <font>
      <sz val="10"/>
      <name val="Calibri"/>
      <family val="2"/>
    </font>
    <font>
      <sz val="10"/>
      <color theme="1" tint="0.14999847407452621"/>
      <name val="Calibri"/>
      <family val="2"/>
      <scheme val="minor"/>
    </font>
    <font>
      <b/>
      <sz val="11"/>
      <color rgb="FFD2E4E3"/>
      <name val="Calibri"/>
      <family val="2"/>
      <scheme val="minor"/>
    </font>
    <font>
      <u/>
      <sz val="11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0"/>
      <name val="Century Gothic"/>
      <family val="2"/>
    </font>
    <font>
      <sz val="7"/>
      <color theme="0" tint="-0.249977111117893"/>
      <name val="Calibri"/>
      <family val="2"/>
    </font>
    <font>
      <sz val="9"/>
      <color rgb="FFD2E4E3"/>
      <name val="Calibri"/>
      <family val="2"/>
      <scheme val="minor"/>
    </font>
    <font>
      <sz val="12"/>
      <color theme="1" tint="0.249977111117893"/>
      <name val="Century Gothic"/>
      <family val="2"/>
    </font>
    <font>
      <sz val="14"/>
      <color theme="1" tint="0.249977111117893"/>
      <name val="Century Gothic"/>
      <family val="2"/>
    </font>
    <font>
      <b/>
      <sz val="16"/>
      <color theme="1" tint="0.14999847407452621"/>
      <name val="Century Gothic"/>
      <family val="2"/>
    </font>
    <font>
      <b/>
      <sz val="18"/>
      <name val="Calibri"/>
      <family val="2"/>
    </font>
    <font>
      <sz val="16"/>
      <name val="Century Gothic"/>
      <family val="2"/>
    </font>
    <font>
      <sz val="6"/>
      <color theme="0" tint="-0.249977111117893"/>
      <name val="Calibri"/>
      <family val="2"/>
      <scheme val="minor"/>
    </font>
    <font>
      <b/>
      <sz val="20"/>
      <name val="Calibri"/>
      <family val="2"/>
    </font>
    <font>
      <sz val="20"/>
      <name val="Century Gothic"/>
      <family val="2"/>
    </font>
    <font>
      <b/>
      <sz val="9"/>
      <color rgb="FFC00000"/>
      <name val="Calibri"/>
      <family val="2"/>
    </font>
    <font>
      <sz val="10"/>
      <name val="Calibri"/>
      <family val="2"/>
      <scheme val="minor"/>
    </font>
    <font>
      <sz val="7.5"/>
      <color theme="1" tint="0.34998626667073579"/>
      <name val="Calibri"/>
      <family val="2"/>
      <scheme val="minor"/>
    </font>
    <font>
      <sz val="8.5"/>
      <name val="Calibri"/>
      <family val="2"/>
    </font>
    <font>
      <sz val="10"/>
      <color rgb="FFF2F0C3"/>
      <name val="Calibri"/>
      <family val="2"/>
      <scheme val="minor"/>
    </font>
    <font>
      <b/>
      <sz val="8"/>
      <color theme="0" tint="-0.249977111117893"/>
      <name val="Calibri"/>
      <family val="2"/>
    </font>
    <font>
      <sz val="6"/>
      <name val="Arial"/>
      <family val="2"/>
    </font>
    <font>
      <b/>
      <sz val="8"/>
      <color rgb="FFFF0000"/>
      <name val="Arial"/>
      <family val="2"/>
    </font>
    <font>
      <b/>
      <sz val="8"/>
      <name val="Arial"/>
      <family val="2"/>
    </font>
    <font>
      <sz val="8"/>
      <color theme="9" tint="0.79998168889431442"/>
      <name val="Arial"/>
      <family val="2"/>
    </font>
    <font>
      <sz val="8"/>
      <name val="Arial"/>
      <family val="2"/>
    </font>
    <font>
      <sz val="7"/>
      <name val="Calibri"/>
      <family val="2"/>
    </font>
    <font>
      <b/>
      <sz val="9"/>
      <name val="Calibri"/>
      <family val="2"/>
      <scheme val="minor"/>
    </font>
    <font>
      <sz val="6"/>
      <color theme="1" tint="0.34998626667073579"/>
      <name val="Calibri"/>
      <family val="2"/>
      <scheme val="minor"/>
    </font>
    <font>
      <sz val="7"/>
      <color theme="1" tint="0.34998626667073579"/>
      <name val="Calibri"/>
      <family val="2"/>
    </font>
    <font>
      <b/>
      <sz val="8"/>
      <color theme="1" tint="0.34998626667073579"/>
      <name val="Calibri"/>
      <family val="2"/>
    </font>
    <font>
      <b/>
      <sz val="11"/>
      <color rgb="FF00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3379CD"/>
        <bgColor indexed="64"/>
      </patternFill>
    </fill>
    <fill>
      <patternFill patternType="solid">
        <fgColor rgb="FFC0DCC8"/>
        <bgColor indexed="64"/>
      </patternFill>
    </fill>
    <fill>
      <patternFill patternType="solid">
        <fgColor rgb="FFD2E4E3"/>
        <bgColor indexed="64"/>
      </patternFill>
    </fill>
    <fill>
      <patternFill patternType="solid">
        <fgColor rgb="FFECE7AA"/>
        <bgColor indexed="64"/>
      </patternFill>
    </fill>
    <fill>
      <patternFill patternType="solid">
        <fgColor rgb="FFEEF4D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6C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rgb="FFD0C530"/>
      </left>
      <right/>
      <top style="medium">
        <color rgb="FFD0C530"/>
      </top>
      <bottom/>
      <diagonal/>
    </border>
    <border>
      <left/>
      <right/>
      <top style="medium">
        <color rgb="FFD0C530"/>
      </top>
      <bottom/>
      <diagonal/>
    </border>
    <border>
      <left/>
      <right style="medium">
        <color rgb="FFD0C530"/>
      </right>
      <top style="medium">
        <color rgb="FFD0C530"/>
      </top>
      <bottom/>
      <diagonal/>
    </border>
    <border>
      <left style="medium">
        <color rgb="FFD0C530"/>
      </left>
      <right/>
      <top/>
      <bottom style="medium">
        <color rgb="FFD0C530"/>
      </bottom>
      <diagonal/>
    </border>
    <border>
      <left/>
      <right/>
      <top/>
      <bottom style="medium">
        <color rgb="FFD0C530"/>
      </bottom>
      <diagonal/>
    </border>
    <border>
      <left/>
      <right style="medium">
        <color rgb="FFD0C530"/>
      </right>
      <top/>
      <bottom style="medium">
        <color rgb="FFD0C530"/>
      </bottom>
      <diagonal/>
    </border>
    <border>
      <left style="medium">
        <color rgb="FFD0C530"/>
      </left>
      <right style="medium">
        <color rgb="FFD0C530"/>
      </right>
      <top/>
      <bottom/>
      <diagonal/>
    </border>
    <border>
      <left style="medium">
        <color rgb="FFD0C530"/>
      </left>
      <right/>
      <top/>
      <bottom/>
      <diagonal/>
    </border>
    <border>
      <left style="medium">
        <color rgb="FFC0DAD9"/>
      </left>
      <right/>
      <top style="medium">
        <color rgb="FFD0C530"/>
      </top>
      <bottom/>
      <diagonal/>
    </border>
    <border>
      <left/>
      <right style="thin">
        <color rgb="FFC0DAD9"/>
      </right>
      <top style="medium">
        <color rgb="FFD0C530"/>
      </top>
      <bottom/>
      <diagonal/>
    </border>
    <border>
      <left style="thin">
        <color rgb="FFC0DAD9"/>
      </left>
      <right style="thin">
        <color rgb="FFC0DAD9"/>
      </right>
      <top/>
      <bottom/>
      <diagonal/>
    </border>
    <border>
      <left style="thin">
        <color rgb="FFC0DAD9"/>
      </left>
      <right/>
      <top/>
      <bottom/>
      <diagonal/>
    </border>
    <border>
      <left style="medium">
        <color rgb="FFC0DAD9"/>
      </left>
      <right/>
      <top/>
      <bottom/>
      <diagonal/>
    </border>
    <border>
      <left/>
      <right style="thin">
        <color rgb="FFC0DAD9"/>
      </right>
      <top/>
      <bottom/>
      <diagonal/>
    </border>
    <border>
      <left style="medium">
        <color rgb="FFBFBF09"/>
      </left>
      <right/>
      <top/>
      <bottom style="medium">
        <color rgb="FFBFBF09"/>
      </bottom>
      <diagonal/>
    </border>
    <border>
      <left/>
      <right/>
      <top/>
      <bottom style="medium">
        <color rgb="FFBFBF09"/>
      </bottom>
      <diagonal/>
    </border>
    <border>
      <left/>
      <right style="medium">
        <color rgb="FFBFBF09"/>
      </right>
      <top/>
      <bottom style="medium">
        <color rgb="FFBFBF09"/>
      </bottom>
      <diagonal/>
    </border>
    <border>
      <left style="thin">
        <color rgb="FFC0DAD9"/>
      </left>
      <right/>
      <top/>
      <bottom style="medium">
        <color rgb="FFBFBF09"/>
      </bottom>
      <diagonal/>
    </border>
    <border>
      <left/>
      <right style="thin">
        <color rgb="FFC0DAD9"/>
      </right>
      <top/>
      <bottom style="medium">
        <color rgb="FFBFBF09"/>
      </bottom>
      <diagonal/>
    </border>
    <border>
      <left style="medium">
        <color rgb="FFC0DAD9"/>
      </left>
      <right/>
      <top style="medium">
        <color rgb="FFC0DAD9"/>
      </top>
      <bottom/>
      <diagonal/>
    </border>
    <border>
      <left/>
      <right style="medium">
        <color rgb="FFC0DAD9"/>
      </right>
      <top style="medium">
        <color rgb="FFC0DAD9"/>
      </top>
      <bottom/>
      <diagonal/>
    </border>
    <border>
      <left style="medium">
        <color rgb="FFC0DAD9"/>
      </left>
      <right/>
      <top/>
      <bottom style="medium">
        <color rgb="FFC0DAD9"/>
      </bottom>
      <diagonal/>
    </border>
    <border>
      <left/>
      <right style="medium">
        <color rgb="FFC0DAD9"/>
      </right>
      <top/>
      <bottom style="medium">
        <color rgb="FFC0DAD9"/>
      </bottom>
      <diagonal/>
    </border>
    <border>
      <left style="medium">
        <color rgb="FFBFBF09"/>
      </left>
      <right/>
      <top style="medium">
        <color rgb="FFBFBF09"/>
      </top>
      <bottom style="medium">
        <color rgb="FFBFBF09"/>
      </bottom>
      <diagonal/>
    </border>
    <border>
      <left/>
      <right/>
      <top style="medium">
        <color rgb="FFBFBF09"/>
      </top>
      <bottom style="medium">
        <color rgb="FFBFBF09"/>
      </bottom>
      <diagonal/>
    </border>
    <border>
      <left style="medium">
        <color rgb="FFC0DAD9"/>
      </left>
      <right/>
      <top style="medium">
        <color rgb="FFC0DAD9"/>
      </top>
      <bottom style="medium">
        <color rgb="FFC0DAD9"/>
      </bottom>
      <diagonal/>
    </border>
    <border>
      <left style="medium">
        <color rgb="FFD2E4E3"/>
      </left>
      <right/>
      <top style="medium">
        <color rgb="FFD0C530"/>
      </top>
      <bottom/>
      <diagonal/>
    </border>
    <border>
      <left style="medium">
        <color rgb="FFD2E4E3"/>
      </left>
      <right/>
      <top/>
      <bottom/>
      <diagonal/>
    </border>
    <border>
      <left/>
      <right style="medium">
        <color rgb="FFD2E4E3"/>
      </right>
      <top style="medium">
        <color rgb="FFD0C530"/>
      </top>
      <bottom/>
      <diagonal/>
    </border>
    <border>
      <left/>
      <right style="medium">
        <color rgb="FFD2E4E3"/>
      </right>
      <top/>
      <bottom/>
      <diagonal/>
    </border>
  </borders>
  <cellStyleXfs count="67">
    <xf numFmtId="0" fontId="0" fillId="0" borderId="0"/>
    <xf numFmtId="0" fontId="3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4" borderId="0" applyNumberFormat="0" applyBorder="0" applyAlignment="0" applyProtection="0"/>
    <xf numFmtId="0" fontId="8" fillId="6" borderId="0" applyNumberFormat="0" applyBorder="0" applyAlignment="0" applyProtection="0"/>
    <xf numFmtId="0" fontId="8" fillId="3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6" borderId="0" applyNumberFormat="0" applyBorder="0" applyAlignment="0" applyProtection="0"/>
    <xf numFmtId="0" fontId="8" fillId="4" borderId="0" applyNumberFormat="0" applyBorder="0" applyAlignment="0" applyProtection="0"/>
    <xf numFmtId="0" fontId="9" fillId="6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0" applyNumberFormat="0" applyBorder="0" applyAlignment="0" applyProtection="0"/>
    <xf numFmtId="0" fontId="9" fillId="6" borderId="0" applyNumberFormat="0" applyBorder="0" applyAlignment="0" applyProtection="0"/>
    <xf numFmtId="0" fontId="9" fillId="3" borderId="0" applyNumberFormat="0" applyBorder="0" applyAlignment="0" applyProtection="0"/>
    <xf numFmtId="0" fontId="9" fillId="11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10" fillId="15" borderId="0" applyNumberFormat="0" applyBorder="0" applyAlignment="0" applyProtection="0"/>
    <xf numFmtId="0" fontId="11" fillId="16" borderId="3" applyNumberFormat="0" applyAlignment="0" applyProtection="0"/>
    <xf numFmtId="0" fontId="12" fillId="17" borderId="4" applyNumberFormat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4" fillId="0" borderId="0">
      <protection locked="0"/>
    </xf>
    <xf numFmtId="0" fontId="15" fillId="0" borderId="0" applyNumberFormat="0" applyFill="0" applyBorder="0" applyAlignment="0" applyProtection="0"/>
    <xf numFmtId="0" fontId="16" fillId="6" borderId="0" applyNumberFormat="0" applyBorder="0" applyAlignment="0" applyProtection="0"/>
    <xf numFmtId="0" fontId="17" fillId="0" borderId="5" applyNumberFormat="0" applyFill="0" applyAlignment="0" applyProtection="0"/>
    <xf numFmtId="0" fontId="18" fillId="0" borderId="6" applyNumberFormat="0" applyFill="0" applyAlignment="0" applyProtection="0"/>
    <xf numFmtId="0" fontId="19" fillId="0" borderId="7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3" applyNumberFormat="0" applyAlignment="0" applyProtection="0"/>
    <xf numFmtId="0" fontId="21" fillId="0" borderId="8" applyNumberFormat="0" applyFill="0" applyAlignment="0" applyProtection="0"/>
    <xf numFmtId="0" fontId="22" fillId="7" borderId="0" applyNumberFormat="0" applyBorder="0" applyAlignment="0" applyProtection="0"/>
    <xf numFmtId="0" fontId="23" fillId="0" borderId="0"/>
    <xf numFmtId="0" fontId="7" fillId="0" borderId="0"/>
    <xf numFmtId="0" fontId="5" fillId="0" borderId="0"/>
    <xf numFmtId="0" fontId="2" fillId="0" borderId="0"/>
    <xf numFmtId="0" fontId="7" fillId="0" borderId="0"/>
    <xf numFmtId="0" fontId="24" fillId="0" borderId="0"/>
    <xf numFmtId="0" fontId="25" fillId="4" borderId="9" applyNumberFormat="0" applyFont="0" applyAlignment="0" applyProtection="0"/>
    <xf numFmtId="0" fontId="26" fillId="16" borderId="10" applyNumberFormat="0" applyAlignment="0" applyProtection="0"/>
    <xf numFmtId="9" fontId="24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11" applyNumberFormat="0" applyFill="0" applyAlignment="0" applyProtection="0"/>
    <xf numFmtId="0" fontId="21" fillId="0" borderId="0" applyNumberFormat="0" applyFill="0" applyBorder="0" applyAlignment="0" applyProtection="0"/>
    <xf numFmtId="0" fontId="3" fillId="0" borderId="0"/>
    <xf numFmtId="0" fontId="3" fillId="0" borderId="0"/>
    <xf numFmtId="43" fontId="2" fillId="0" borderId="0" applyFont="0" applyFill="0" applyBorder="0" applyAlignment="0" applyProtection="0"/>
    <xf numFmtId="0" fontId="7" fillId="0" borderId="0"/>
    <xf numFmtId="0" fontId="3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" fillId="0" borderId="0"/>
    <xf numFmtId="44" fontId="2" fillId="0" borderId="0" applyFont="0" applyFill="0" applyBorder="0" applyAlignment="0" applyProtection="0"/>
    <xf numFmtId="0" fontId="70" fillId="0" borderId="0"/>
  </cellStyleXfs>
  <cellXfs count="371">
    <xf numFmtId="0" fontId="0" fillId="0" borderId="0" xfId="0"/>
    <xf numFmtId="0" fontId="4" fillId="0" borderId="0" xfId="1" applyFont="1"/>
    <xf numFmtId="0" fontId="3" fillId="0" borderId="0" xfId="1"/>
    <xf numFmtId="0" fontId="6" fillId="0" borderId="0" xfId="1" applyFont="1"/>
    <xf numFmtId="0" fontId="6" fillId="0" borderId="0" xfId="1" applyFont="1" applyAlignment="1">
      <alignment horizontal="center"/>
    </xf>
    <xf numFmtId="0" fontId="6" fillId="0" borderId="0" xfId="1" applyFont="1" applyAlignment="1">
      <alignment horizontal="left"/>
    </xf>
    <xf numFmtId="0" fontId="29" fillId="18" borderId="0" xfId="1" applyFont="1" applyFill="1" applyAlignment="1">
      <alignment horizontal="center" wrapText="1"/>
    </xf>
    <xf numFmtId="0" fontId="29" fillId="18" borderId="0" xfId="1" applyFont="1" applyFill="1" applyAlignment="1">
      <alignment horizontal="left" wrapText="1" indent="1"/>
    </xf>
    <xf numFmtId="0" fontId="29" fillId="18" borderId="0" xfId="1" applyFont="1" applyFill="1" applyAlignment="1">
      <alignment horizontal="left" wrapText="1"/>
    </xf>
    <xf numFmtId="0" fontId="29" fillId="18" borderId="1" xfId="1" applyFont="1" applyFill="1" applyBorder="1" applyAlignment="1">
      <alignment horizontal="center" wrapText="1"/>
    </xf>
    <xf numFmtId="0" fontId="29" fillId="18" borderId="1" xfId="1" applyFont="1" applyFill="1" applyBorder="1" applyAlignment="1">
      <alignment horizontal="left" wrapText="1"/>
    </xf>
    <xf numFmtId="37" fontId="30" fillId="0" borderId="0" xfId="0" applyNumberFormat="1" applyFont="1" applyAlignment="1">
      <alignment horizontal="center"/>
    </xf>
    <xf numFmtId="0" fontId="31" fillId="0" borderId="0" xfId="43" applyFont="1"/>
    <xf numFmtId="0" fontId="31" fillId="0" borderId="0" xfId="43" applyFont="1" applyAlignment="1">
      <alignment horizontal="center"/>
    </xf>
    <xf numFmtId="40" fontId="31" fillId="0" borderId="0" xfId="43" applyNumberFormat="1" applyFont="1" applyAlignment="1">
      <alignment horizontal="center"/>
    </xf>
    <xf numFmtId="0" fontId="31" fillId="0" borderId="0" xfId="55" applyFont="1" applyAlignment="1">
      <alignment horizontal="left"/>
    </xf>
    <xf numFmtId="0" fontId="31" fillId="0" borderId="0" xfId="55" applyFont="1" applyAlignment="1">
      <alignment horizontal="center"/>
    </xf>
    <xf numFmtId="0" fontId="31" fillId="0" borderId="0" xfId="43" applyFont="1" applyAlignment="1">
      <alignment horizontal="center" vertical="center"/>
    </xf>
    <xf numFmtId="17" fontId="34" fillId="0" borderId="0" xfId="43" applyNumberFormat="1" applyFont="1" applyAlignment="1">
      <alignment horizontal="center" vertical="center"/>
    </xf>
    <xf numFmtId="0" fontId="34" fillId="0" borderId="0" xfId="43" applyFont="1" applyAlignment="1">
      <alignment horizontal="center" vertical="center"/>
    </xf>
    <xf numFmtId="0" fontId="23" fillId="0" borderId="0" xfId="43"/>
    <xf numFmtId="37" fontId="0" fillId="0" borderId="0" xfId="0" applyNumberFormat="1" applyAlignment="1">
      <alignment horizontal="center"/>
    </xf>
    <xf numFmtId="0" fontId="0" fillId="0" borderId="0" xfId="0" applyAlignment="1">
      <alignment wrapText="1"/>
    </xf>
    <xf numFmtId="37" fontId="0" fillId="0" borderId="0" xfId="0" applyNumberFormat="1"/>
    <xf numFmtId="0" fontId="35" fillId="0" borderId="0" xfId="43" applyFont="1" applyAlignment="1">
      <alignment horizontal="left" wrapText="1"/>
    </xf>
    <xf numFmtId="0" fontId="32" fillId="19" borderId="21" xfId="43" applyFont="1" applyFill="1" applyBorder="1" applyAlignment="1">
      <alignment horizontal="center"/>
    </xf>
    <xf numFmtId="0" fontId="32" fillId="19" borderId="19" xfId="43" applyFont="1" applyFill="1" applyBorder="1" applyAlignment="1">
      <alignment horizontal="center"/>
    </xf>
    <xf numFmtId="0" fontId="32" fillId="19" borderId="18" xfId="43" applyFont="1" applyFill="1" applyBorder="1" applyAlignment="1">
      <alignment horizontal="center"/>
    </xf>
    <xf numFmtId="0" fontId="32" fillId="19" borderId="17" xfId="43" applyFont="1" applyFill="1" applyBorder="1" applyAlignment="1">
      <alignment horizontal="center"/>
    </xf>
    <xf numFmtId="0" fontId="32" fillId="19" borderId="24" xfId="43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0" fontId="38" fillId="0" borderId="0" xfId="0" applyFont="1"/>
    <xf numFmtId="37" fontId="38" fillId="0" borderId="0" xfId="0" applyNumberFormat="1" applyFont="1" applyAlignment="1">
      <alignment horizontal="center"/>
    </xf>
    <xf numFmtId="38" fontId="38" fillId="0" borderId="0" xfId="0" applyNumberFormat="1" applyFont="1" applyAlignment="1">
      <alignment horizontal="center"/>
    </xf>
    <xf numFmtId="0" fontId="39" fillId="0" borderId="0" xfId="43" applyFont="1"/>
    <xf numFmtId="0" fontId="39" fillId="0" borderId="0" xfId="43" applyFont="1" applyAlignment="1">
      <alignment horizontal="center"/>
    </xf>
    <xf numFmtId="0" fontId="40" fillId="0" borderId="0" xfId="43" applyFont="1" applyAlignment="1">
      <alignment horizontal="center" vertical="center"/>
    </xf>
    <xf numFmtId="0" fontId="40" fillId="0" borderId="0" xfId="43" applyFont="1" applyAlignment="1">
      <alignment vertical="center"/>
    </xf>
    <xf numFmtId="0" fontId="40" fillId="0" borderId="0" xfId="43" applyFont="1" applyAlignment="1">
      <alignment horizontal="center"/>
    </xf>
    <xf numFmtId="0" fontId="41" fillId="0" borderId="0" xfId="59" applyFont="1" applyAlignment="1">
      <alignment horizontal="left" vertical="center"/>
    </xf>
    <xf numFmtId="0" fontId="42" fillId="0" borderId="0" xfId="59" applyFont="1" applyAlignment="1">
      <alignment horizontal="left" vertical="center"/>
    </xf>
    <xf numFmtId="0" fontId="5" fillId="0" borderId="0" xfId="45"/>
    <xf numFmtId="0" fontId="5" fillId="0" borderId="0" xfId="45" applyAlignment="1">
      <alignment horizontal="center"/>
    </xf>
    <xf numFmtId="0" fontId="36" fillId="0" borderId="0" xfId="55" applyFont="1" applyAlignment="1">
      <alignment horizontal="center"/>
    </xf>
    <xf numFmtId="0" fontId="36" fillId="0" borderId="0" xfId="55" applyFont="1" applyAlignment="1">
      <alignment horizontal="left"/>
    </xf>
    <xf numFmtId="40" fontId="36" fillId="0" borderId="0" xfId="43" applyNumberFormat="1" applyFont="1" applyAlignment="1">
      <alignment horizontal="center"/>
    </xf>
    <xf numFmtId="0" fontId="36" fillId="0" borderId="0" xfId="43" applyFont="1"/>
    <xf numFmtId="0" fontId="36" fillId="0" borderId="0" xfId="56" applyFont="1" applyAlignment="1">
      <alignment horizontal="center"/>
    </xf>
    <xf numFmtId="0" fontId="36" fillId="0" borderId="0" xfId="56" applyFont="1" applyAlignment="1">
      <alignment horizontal="left"/>
    </xf>
    <xf numFmtId="0" fontId="43" fillId="0" borderId="0" xfId="0" applyFont="1"/>
    <xf numFmtId="3" fontId="45" fillId="18" borderId="2" xfId="1" applyNumberFormat="1" applyFont="1" applyFill="1" applyBorder="1" applyAlignment="1">
      <alignment horizontal="center"/>
    </xf>
    <xf numFmtId="3" fontId="45" fillId="18" borderId="2" xfId="1" quotePrefix="1" applyNumberFormat="1" applyFont="1" applyFill="1" applyBorder="1" applyAlignment="1">
      <alignment horizontal="center"/>
    </xf>
    <xf numFmtId="166" fontId="0" fillId="0" borderId="0" xfId="0" applyNumberFormat="1"/>
    <xf numFmtId="168" fontId="0" fillId="0" borderId="0" xfId="60" applyNumberFormat="1" applyFont="1"/>
    <xf numFmtId="168" fontId="0" fillId="0" borderId="0" xfId="0" applyNumberFormat="1"/>
    <xf numFmtId="0" fontId="39" fillId="0" borderId="0" xfId="0" applyFont="1" applyAlignment="1">
      <alignment horizontal="center"/>
    </xf>
    <xf numFmtId="40" fontId="39" fillId="0" borderId="0" xfId="0" applyNumberFormat="1" applyFont="1" applyAlignment="1">
      <alignment horizontal="center"/>
    </xf>
    <xf numFmtId="0" fontId="39" fillId="0" borderId="0" xfId="0" applyFont="1" applyAlignment="1">
      <alignment horizontal="left"/>
    </xf>
    <xf numFmtId="0" fontId="33" fillId="26" borderId="13" xfId="55" applyFont="1" applyFill="1" applyBorder="1" applyAlignment="1">
      <alignment horizontal="center" vertical="top"/>
    </xf>
    <xf numFmtId="0" fontId="31" fillId="26" borderId="17" xfId="43" applyFont="1" applyFill="1" applyBorder="1" applyAlignment="1">
      <alignment horizontal="center"/>
    </xf>
    <xf numFmtId="0" fontId="31" fillId="26" borderId="13" xfId="43" applyFont="1" applyFill="1" applyBorder="1" applyAlignment="1">
      <alignment horizontal="center"/>
    </xf>
    <xf numFmtId="0" fontId="31" fillId="26" borderId="12" xfId="43" applyFont="1" applyFill="1" applyBorder="1" applyAlignment="1">
      <alignment horizontal="center"/>
    </xf>
    <xf numFmtId="0" fontId="31" fillId="26" borderId="19" xfId="43" applyFont="1" applyFill="1" applyBorder="1" applyAlignment="1">
      <alignment horizontal="center"/>
    </xf>
    <xf numFmtId="0" fontId="31" fillId="26" borderId="18" xfId="43" applyFont="1" applyFill="1" applyBorder="1" applyAlignment="1">
      <alignment horizontal="center"/>
    </xf>
    <xf numFmtId="0" fontId="31" fillId="26" borderId="24" xfId="43" applyFont="1" applyFill="1" applyBorder="1" applyAlignment="1">
      <alignment horizontal="center"/>
    </xf>
    <xf numFmtId="0" fontId="31" fillId="26" borderId="15" xfId="43" applyFont="1" applyFill="1" applyBorder="1" applyAlignment="1">
      <alignment horizontal="center"/>
    </xf>
    <xf numFmtId="0" fontId="31" fillId="26" borderId="14" xfId="43" applyFont="1" applyFill="1" applyBorder="1" applyAlignment="1">
      <alignment horizontal="center"/>
    </xf>
    <xf numFmtId="0" fontId="46" fillId="19" borderId="1" xfId="43" applyFont="1" applyFill="1" applyBorder="1" applyAlignment="1">
      <alignment horizontal="center"/>
    </xf>
    <xf numFmtId="40" fontId="31" fillId="26" borderId="12" xfId="43" applyNumberFormat="1" applyFont="1" applyFill="1" applyBorder="1" applyAlignment="1">
      <alignment horizontal="center"/>
    </xf>
    <xf numFmtId="40" fontId="46" fillId="19" borderId="12" xfId="55" applyNumberFormat="1" applyFont="1" applyFill="1" applyBorder="1" applyAlignment="1">
      <alignment horizontal="center"/>
    </xf>
    <xf numFmtId="0" fontId="47" fillId="26" borderId="17" xfId="55" applyFont="1" applyFill="1" applyBorder="1" applyAlignment="1">
      <alignment horizontal="center"/>
    </xf>
    <xf numFmtId="0" fontId="47" fillId="26" borderId="17" xfId="43" applyFont="1" applyFill="1" applyBorder="1" applyAlignment="1">
      <alignment horizontal="center"/>
    </xf>
    <xf numFmtId="0" fontId="48" fillId="26" borderId="17" xfId="55" applyFont="1" applyFill="1" applyBorder="1" applyAlignment="1">
      <alignment horizontal="center"/>
    </xf>
    <xf numFmtId="0" fontId="48" fillId="26" borderId="17" xfId="43" applyFont="1" applyFill="1" applyBorder="1" applyAlignment="1">
      <alignment horizontal="center"/>
    </xf>
    <xf numFmtId="0" fontId="48" fillId="26" borderId="16" xfId="43" applyFont="1" applyFill="1" applyBorder="1" applyAlignment="1">
      <alignment horizontal="center"/>
    </xf>
    <xf numFmtId="0" fontId="1" fillId="0" borderId="0" xfId="61"/>
    <xf numFmtId="0" fontId="49" fillId="0" borderId="0" xfId="58" applyFont="1" applyAlignment="1">
      <alignment horizontal="left" vertical="top" indent="1"/>
    </xf>
    <xf numFmtId="0" fontId="44" fillId="25" borderId="0" xfId="43" applyFont="1" applyFill="1" applyAlignment="1">
      <alignment horizontal="left" vertical="center"/>
    </xf>
    <xf numFmtId="0" fontId="44" fillId="25" borderId="0" xfId="43" applyFont="1" applyFill="1" applyAlignment="1">
      <alignment horizontal="center" vertical="center"/>
    </xf>
    <xf numFmtId="0" fontId="44" fillId="25" borderId="0" xfId="43" applyFont="1" applyFill="1" applyAlignment="1">
      <alignment vertical="center"/>
    </xf>
    <xf numFmtId="0" fontId="44" fillId="0" borderId="0" xfId="43" applyFont="1" applyAlignment="1">
      <alignment horizontal="center" vertical="center"/>
    </xf>
    <xf numFmtId="0" fontId="36" fillId="24" borderId="25" xfId="1" applyFont="1" applyFill="1" applyBorder="1" applyAlignment="1">
      <alignment horizontal="center" wrapText="1"/>
    </xf>
    <xf numFmtId="0" fontId="36" fillId="24" borderId="26" xfId="1" applyFont="1" applyFill="1" applyBorder="1" applyAlignment="1">
      <alignment horizontal="center" wrapText="1"/>
    </xf>
    <xf numFmtId="0" fontId="36" fillId="24" borderId="26" xfId="1" applyFont="1" applyFill="1" applyBorder="1" applyAlignment="1">
      <alignment horizontal="left" wrapText="1"/>
    </xf>
    <xf numFmtId="0" fontId="36" fillId="24" borderId="27" xfId="1" applyFont="1" applyFill="1" applyBorder="1" applyAlignment="1">
      <alignment horizontal="left" wrapText="1"/>
    </xf>
    <xf numFmtId="0" fontId="38" fillId="0" borderId="31" xfId="61" applyFont="1" applyBorder="1"/>
    <xf numFmtId="0" fontId="38" fillId="0" borderId="32" xfId="61" applyFont="1" applyBorder="1" applyAlignment="1">
      <alignment horizontal="right"/>
    </xf>
    <xf numFmtId="0" fontId="51" fillId="24" borderId="28" xfId="1" applyFont="1" applyFill="1" applyBorder="1" applyAlignment="1">
      <alignment horizontal="center" wrapText="1"/>
    </xf>
    <xf numFmtId="0" fontId="51" fillId="24" borderId="29" xfId="1" applyFont="1" applyFill="1" applyBorder="1" applyAlignment="1">
      <alignment horizontal="center" wrapText="1"/>
    </xf>
    <xf numFmtId="0" fontId="51" fillId="24" borderId="30" xfId="1" applyFont="1" applyFill="1" applyBorder="1" applyAlignment="1">
      <alignment horizontal="center" wrapText="1"/>
    </xf>
    <xf numFmtId="0" fontId="39" fillId="0" borderId="33" xfId="61" applyFont="1" applyBorder="1" applyAlignment="1">
      <alignment horizontal="center"/>
    </xf>
    <xf numFmtId="0" fontId="39" fillId="0" borderId="26" xfId="61" applyFont="1" applyBorder="1" applyAlignment="1">
      <alignment horizontal="left"/>
    </xf>
    <xf numFmtId="0" fontId="39" fillId="0" borderId="26" xfId="61" applyFont="1" applyBorder="1" applyAlignment="1">
      <alignment horizontal="center"/>
    </xf>
    <xf numFmtId="0" fontId="39" fillId="0" borderId="34" xfId="61" applyFont="1" applyBorder="1" applyAlignment="1">
      <alignment horizontal="left"/>
    </xf>
    <xf numFmtId="0" fontId="39" fillId="0" borderId="35" xfId="43" applyFont="1" applyBorder="1"/>
    <xf numFmtId="37" fontId="39" fillId="0" borderId="0" xfId="61" applyNumberFormat="1" applyFont="1" applyAlignment="1">
      <alignment horizontal="center"/>
    </xf>
    <xf numFmtId="40" fontId="39" fillId="0" borderId="0" xfId="61" applyNumberFormat="1" applyFont="1" applyAlignment="1">
      <alignment horizontal="right"/>
    </xf>
    <xf numFmtId="37" fontId="39" fillId="0" borderId="0" xfId="61" applyNumberFormat="1" applyFont="1" applyAlignment="1">
      <alignment horizontal="right"/>
    </xf>
    <xf numFmtId="37" fontId="39" fillId="0" borderId="0" xfId="61" applyNumberFormat="1" applyFont="1" applyAlignment="1">
      <alignment horizontal="right" indent="1"/>
    </xf>
    <xf numFmtId="37" fontId="39" fillId="0" borderId="0" xfId="43" applyNumberFormat="1" applyFont="1" applyAlignment="1">
      <alignment horizontal="right"/>
    </xf>
    <xf numFmtId="0" fontId="39" fillId="0" borderId="37" xfId="61" applyFont="1" applyBorder="1" applyAlignment="1">
      <alignment horizontal="center"/>
    </xf>
    <xf numFmtId="165" fontId="39" fillId="0" borderId="0" xfId="61" applyNumberFormat="1" applyFont="1" applyAlignment="1">
      <alignment horizontal="center"/>
    </xf>
    <xf numFmtId="0" fontId="39" fillId="0" borderId="0" xfId="61" applyFont="1" applyAlignment="1">
      <alignment horizontal="left"/>
    </xf>
    <xf numFmtId="0" fontId="39" fillId="0" borderId="0" xfId="61" applyFont="1" applyAlignment="1">
      <alignment horizontal="center"/>
    </xf>
    <xf numFmtId="0" fontId="39" fillId="0" borderId="38" xfId="61" applyFont="1" applyBorder="1" applyAlignment="1">
      <alignment horizontal="left"/>
    </xf>
    <xf numFmtId="40" fontId="39" fillId="0" borderId="0" xfId="61" applyNumberFormat="1" applyFont="1" applyAlignment="1">
      <alignment horizontal="center"/>
    </xf>
    <xf numFmtId="0" fontId="39" fillId="0" borderId="35" xfId="43" applyFont="1" applyBorder="1" applyAlignment="1">
      <alignment horizontal="right"/>
    </xf>
    <xf numFmtId="1" fontId="36" fillId="24" borderId="39" xfId="1" quotePrefix="1" applyNumberFormat="1" applyFont="1" applyFill="1" applyBorder="1" applyAlignment="1">
      <alignment horizontal="center" vertical="center"/>
    </xf>
    <xf numFmtId="1" fontId="36" fillId="24" borderId="40" xfId="1" quotePrefix="1" applyNumberFormat="1" applyFont="1" applyFill="1" applyBorder="1" applyAlignment="1">
      <alignment horizontal="center" vertical="center"/>
    </xf>
    <xf numFmtId="3" fontId="36" fillId="24" borderId="40" xfId="1" quotePrefix="1" applyNumberFormat="1" applyFont="1" applyFill="1" applyBorder="1" applyAlignment="1">
      <alignment horizontal="left" vertical="center" indent="1"/>
    </xf>
    <xf numFmtId="3" fontId="36" fillId="24" borderId="40" xfId="1" quotePrefix="1" applyNumberFormat="1" applyFont="1" applyFill="1" applyBorder="1" applyAlignment="1">
      <alignment horizontal="center" vertical="center"/>
    </xf>
    <xf numFmtId="3" fontId="36" fillId="24" borderId="41" xfId="1" quotePrefix="1" applyNumberFormat="1" applyFont="1" applyFill="1" applyBorder="1" applyAlignment="1">
      <alignment horizontal="left" vertical="center" indent="1"/>
    </xf>
    <xf numFmtId="167" fontId="36" fillId="24" borderId="40" xfId="1" quotePrefix="1" applyNumberFormat="1" applyFont="1" applyFill="1" applyBorder="1" applyAlignment="1">
      <alignment horizontal="center" vertical="center"/>
    </xf>
    <xf numFmtId="0" fontId="39" fillId="0" borderId="0" xfId="43" applyFont="1" applyAlignment="1">
      <alignment horizontal="right"/>
    </xf>
    <xf numFmtId="0" fontId="0" fillId="0" borderId="0" xfId="0" applyAlignment="1">
      <alignment vertical="top"/>
    </xf>
    <xf numFmtId="0" fontId="38" fillId="0" borderId="31" xfId="0" applyFont="1" applyBorder="1"/>
    <xf numFmtId="0" fontId="39" fillId="0" borderId="33" xfId="0" applyFont="1" applyBorder="1" applyAlignment="1">
      <alignment horizontal="center"/>
    </xf>
    <xf numFmtId="165" fontId="39" fillId="0" borderId="26" xfId="0" applyNumberFormat="1" applyFont="1" applyBorder="1" applyAlignment="1">
      <alignment horizontal="center"/>
    </xf>
    <xf numFmtId="0" fontId="39" fillId="0" borderId="26" xfId="0" applyFont="1" applyBorder="1" applyAlignment="1">
      <alignment horizontal="left"/>
    </xf>
    <xf numFmtId="0" fontId="39" fillId="0" borderId="26" xfId="0" applyFont="1" applyBorder="1" applyAlignment="1">
      <alignment horizontal="center"/>
    </xf>
    <xf numFmtId="37" fontId="39" fillId="0" borderId="0" xfId="0" applyNumberFormat="1" applyFont="1" applyAlignment="1">
      <alignment horizontal="center"/>
    </xf>
    <xf numFmtId="0" fontId="39" fillId="0" borderId="37" xfId="0" applyFont="1" applyBorder="1" applyAlignment="1">
      <alignment horizontal="center"/>
    </xf>
    <xf numFmtId="165" fontId="39" fillId="0" borderId="0" xfId="0" applyNumberFormat="1" applyFont="1" applyAlignment="1">
      <alignment horizontal="center"/>
    </xf>
    <xf numFmtId="0" fontId="39" fillId="0" borderId="38" xfId="0" applyFont="1" applyBorder="1" applyAlignment="1">
      <alignment horizontal="left"/>
    </xf>
    <xf numFmtId="0" fontId="38" fillId="0" borderId="32" xfId="0" applyFont="1" applyBorder="1"/>
    <xf numFmtId="0" fontId="39" fillId="0" borderId="36" xfId="43" applyFont="1" applyBorder="1"/>
    <xf numFmtId="0" fontId="38" fillId="0" borderId="31" xfId="61" applyFont="1" applyBorder="1" applyAlignment="1">
      <alignment horizontal="center"/>
    </xf>
    <xf numFmtId="0" fontId="39" fillId="0" borderId="35" xfId="43" applyFont="1" applyBorder="1" applyAlignment="1">
      <alignment horizontal="center"/>
    </xf>
    <xf numFmtId="0" fontId="39" fillId="0" borderId="36" xfId="43" applyFont="1" applyBorder="1" applyAlignment="1">
      <alignment horizontal="center"/>
    </xf>
    <xf numFmtId="168" fontId="39" fillId="0" borderId="26" xfId="62" applyNumberFormat="1" applyFont="1" applyBorder="1" applyAlignment="1">
      <alignment horizontal="center"/>
    </xf>
    <xf numFmtId="0" fontId="1" fillId="0" borderId="0" xfId="61" applyAlignment="1">
      <alignment horizontal="center"/>
    </xf>
    <xf numFmtId="166" fontId="39" fillId="0" borderId="26" xfId="61" applyNumberFormat="1" applyFont="1" applyBorder="1" applyAlignment="1">
      <alignment horizontal="center"/>
    </xf>
    <xf numFmtId="37" fontId="39" fillId="0" borderId="26" xfId="61" applyNumberFormat="1" applyFont="1" applyBorder="1" applyAlignment="1">
      <alignment horizontal="center"/>
    </xf>
    <xf numFmtId="168" fontId="39" fillId="0" borderId="0" xfId="62" applyNumberFormat="1" applyFont="1" applyBorder="1" applyAlignment="1">
      <alignment horizontal="center"/>
    </xf>
    <xf numFmtId="166" fontId="39" fillId="0" borderId="0" xfId="61" applyNumberFormat="1" applyFont="1" applyAlignment="1">
      <alignment horizontal="center"/>
    </xf>
    <xf numFmtId="37" fontId="36" fillId="24" borderId="40" xfId="1" quotePrefix="1" applyNumberFormat="1" applyFont="1" applyFill="1" applyBorder="1" applyAlignment="1">
      <alignment horizontal="center" vertical="center"/>
    </xf>
    <xf numFmtId="166" fontId="36" fillId="24" borderId="42" xfId="1" quotePrefix="1" applyNumberFormat="1" applyFont="1" applyFill="1" applyBorder="1" applyAlignment="1">
      <alignment horizontal="center" vertical="center"/>
    </xf>
    <xf numFmtId="37" fontId="36" fillId="24" borderId="43" xfId="1" quotePrefix="1" applyNumberFormat="1" applyFont="1" applyFill="1" applyBorder="1" applyAlignment="1">
      <alignment horizontal="center" vertical="center"/>
    </xf>
    <xf numFmtId="0" fontId="54" fillId="0" borderId="0" xfId="59" applyFont="1" applyAlignment="1">
      <alignment horizontal="left" vertical="center" indent="1"/>
    </xf>
    <xf numFmtId="0" fontId="52" fillId="0" borderId="0" xfId="59" applyFont="1" applyAlignment="1">
      <alignment horizontal="left" indent="1"/>
    </xf>
    <xf numFmtId="0" fontId="53" fillId="0" borderId="0" xfId="58" applyFont="1" applyAlignment="1">
      <alignment horizontal="left" indent="1"/>
    </xf>
    <xf numFmtId="0" fontId="54" fillId="0" borderId="0" xfId="59" applyFont="1" applyAlignment="1">
      <alignment horizontal="left" vertical="center"/>
    </xf>
    <xf numFmtId="0" fontId="52" fillId="0" borderId="0" xfId="59" applyFont="1" applyAlignment="1">
      <alignment horizontal="left"/>
    </xf>
    <xf numFmtId="0" fontId="53" fillId="0" borderId="0" xfId="58" applyFont="1" applyAlignment="1">
      <alignment horizontal="left"/>
    </xf>
    <xf numFmtId="37" fontId="36" fillId="24" borderId="39" xfId="1" quotePrefix="1" applyNumberFormat="1" applyFont="1" applyFill="1" applyBorder="1" applyAlignment="1">
      <alignment horizontal="center" vertical="center"/>
    </xf>
    <xf numFmtId="0" fontId="47" fillId="26" borderId="16" xfId="55" applyFont="1" applyFill="1" applyBorder="1" applyAlignment="1">
      <alignment horizontal="center"/>
    </xf>
    <xf numFmtId="0" fontId="48" fillId="26" borderId="16" xfId="55" applyFont="1" applyFill="1" applyBorder="1" applyAlignment="1">
      <alignment horizontal="center"/>
    </xf>
    <xf numFmtId="0" fontId="33" fillId="26" borderId="12" xfId="55" applyFont="1" applyFill="1" applyBorder="1" applyAlignment="1">
      <alignment horizontal="center" vertical="top"/>
    </xf>
    <xf numFmtId="167" fontId="36" fillId="24" borderId="41" xfId="1" quotePrefix="1" applyNumberFormat="1" applyFont="1" applyFill="1" applyBorder="1" applyAlignment="1">
      <alignment horizontal="center" vertical="center"/>
    </xf>
    <xf numFmtId="0" fontId="55" fillId="0" borderId="0" xfId="0" applyFont="1" applyAlignment="1">
      <alignment horizontal="left" vertical="center"/>
    </xf>
    <xf numFmtId="0" fontId="56" fillId="0" borderId="0" xfId="59" applyFont="1" applyAlignment="1">
      <alignment horizontal="left" vertical="center"/>
    </xf>
    <xf numFmtId="0" fontId="24" fillId="0" borderId="0" xfId="58" applyFont="1" applyAlignment="1">
      <alignment horizontal="left" vertical="center"/>
    </xf>
    <xf numFmtId="3" fontId="45" fillId="18" borderId="2" xfId="1" applyNumberFormat="1" applyFont="1" applyFill="1" applyBorder="1" applyAlignment="1">
      <alignment horizontal="left"/>
    </xf>
    <xf numFmtId="0" fontId="36" fillId="24" borderId="27" xfId="1" applyFont="1" applyFill="1" applyBorder="1" applyAlignment="1">
      <alignment horizontal="right" wrapText="1" indent="2"/>
    </xf>
    <xf numFmtId="0" fontId="51" fillId="24" borderId="30" xfId="1" applyFont="1" applyFill="1" applyBorder="1" applyAlignment="1">
      <alignment horizontal="right" wrapText="1" indent="2"/>
    </xf>
    <xf numFmtId="37" fontId="38" fillId="0" borderId="0" xfId="0" applyNumberFormat="1" applyFont="1"/>
    <xf numFmtId="0" fontId="57" fillId="0" borderId="0" xfId="43" applyFont="1" applyAlignment="1">
      <alignment horizontal="center" vertical="center"/>
    </xf>
    <xf numFmtId="0" fontId="58" fillId="0" borderId="0" xfId="59" applyFont="1" applyAlignment="1">
      <alignment horizontal="left" vertical="center"/>
    </xf>
    <xf numFmtId="0" fontId="59" fillId="0" borderId="0" xfId="59" applyFont="1" applyAlignment="1">
      <alignment horizontal="left" vertical="center"/>
    </xf>
    <xf numFmtId="0" fontId="24" fillId="0" borderId="21" xfId="58" applyFont="1" applyBorder="1" applyAlignment="1">
      <alignment horizontal="left" vertical="center"/>
    </xf>
    <xf numFmtId="0" fontId="23" fillId="0" borderId="21" xfId="43" applyBorder="1" applyAlignment="1">
      <alignment horizontal="center"/>
    </xf>
    <xf numFmtId="0" fontId="23" fillId="0" borderId="21" xfId="43" applyBorder="1"/>
    <xf numFmtId="0" fontId="23" fillId="0" borderId="0" xfId="43" applyAlignment="1">
      <alignment horizontal="center"/>
    </xf>
    <xf numFmtId="0" fontId="39" fillId="0" borderId="0" xfId="43" applyFont="1" applyAlignment="1">
      <alignment horizontal="left" indent="1"/>
    </xf>
    <xf numFmtId="0" fontId="60" fillId="0" borderId="0" xfId="43" applyFont="1" applyAlignment="1">
      <alignment horizontal="left" indent="1"/>
    </xf>
    <xf numFmtId="0" fontId="61" fillId="24" borderId="25" xfId="1" applyFont="1" applyFill="1" applyBorder="1" applyAlignment="1">
      <alignment horizontal="center" wrapText="1"/>
    </xf>
    <xf numFmtId="0" fontId="61" fillId="24" borderId="26" xfId="1" applyFont="1" applyFill="1" applyBorder="1" applyAlignment="1">
      <alignment horizontal="center" wrapText="1"/>
    </xf>
    <xf numFmtId="0" fontId="61" fillId="24" borderId="26" xfId="1" applyFont="1" applyFill="1" applyBorder="1" applyAlignment="1">
      <alignment horizontal="left" wrapText="1"/>
    </xf>
    <xf numFmtId="0" fontId="61" fillId="24" borderId="27" xfId="1" applyFont="1" applyFill="1" applyBorder="1" applyAlignment="1">
      <alignment horizontal="center" wrapText="1"/>
    </xf>
    <xf numFmtId="0" fontId="63" fillId="25" borderId="44" xfId="43" applyFont="1" applyFill="1" applyBorder="1" applyAlignment="1">
      <alignment horizontal="center" wrapText="1"/>
    </xf>
    <xf numFmtId="0" fontId="63" fillId="25" borderId="45" xfId="43" applyFont="1" applyFill="1" applyBorder="1" applyAlignment="1">
      <alignment horizontal="center" wrapText="1"/>
    </xf>
    <xf numFmtId="0" fontId="64" fillId="24" borderId="28" xfId="1" applyFont="1" applyFill="1" applyBorder="1" applyAlignment="1">
      <alignment horizontal="center" wrapText="1"/>
    </xf>
    <xf numFmtId="0" fontId="64" fillId="24" borderId="29" xfId="1" applyFont="1" applyFill="1" applyBorder="1" applyAlignment="1">
      <alignment horizontal="center" wrapText="1"/>
    </xf>
    <xf numFmtId="0" fontId="64" fillId="24" borderId="30" xfId="1" applyFont="1" applyFill="1" applyBorder="1" applyAlignment="1">
      <alignment horizontal="center" wrapText="1"/>
    </xf>
    <xf numFmtId="0" fontId="39" fillId="25" borderId="46" xfId="43" applyFont="1" applyFill="1" applyBorder="1" applyAlignment="1">
      <alignment horizontal="center" wrapText="1"/>
    </xf>
    <xf numFmtId="0" fontId="39" fillId="25" borderId="47" xfId="43" applyFont="1" applyFill="1" applyBorder="1" applyAlignment="1">
      <alignment horizontal="center" wrapText="1"/>
    </xf>
    <xf numFmtId="0" fontId="39" fillId="0" borderId="0" xfId="43" applyFont="1" applyAlignment="1">
      <alignment horizontal="left"/>
    </xf>
    <xf numFmtId="166" fontId="39" fillId="0" borderId="0" xfId="43" applyNumberFormat="1" applyFont="1" applyAlignment="1">
      <alignment horizontal="center"/>
    </xf>
    <xf numFmtId="37" fontId="39" fillId="0" borderId="0" xfId="43" applyNumberFormat="1" applyFont="1" applyAlignment="1">
      <alignment horizontal="center"/>
    </xf>
    <xf numFmtId="37" fontId="23" fillId="0" borderId="0" xfId="43" applyNumberFormat="1" applyAlignment="1">
      <alignment horizontal="center"/>
    </xf>
    <xf numFmtId="1" fontId="36" fillId="24" borderId="48" xfId="1" quotePrefix="1" applyNumberFormat="1" applyFont="1" applyFill="1" applyBorder="1" applyAlignment="1">
      <alignment horizontal="center" vertical="center"/>
    </xf>
    <xf numFmtId="1" fontId="36" fillId="24" borderId="49" xfId="1" quotePrefix="1" applyNumberFormat="1" applyFont="1" applyFill="1" applyBorder="1" applyAlignment="1">
      <alignment horizontal="center" vertical="center"/>
    </xf>
    <xf numFmtId="3" fontId="36" fillId="24" borderId="49" xfId="1" quotePrefix="1" applyNumberFormat="1" applyFont="1" applyFill="1" applyBorder="1" applyAlignment="1">
      <alignment horizontal="left" vertical="center"/>
    </xf>
    <xf numFmtId="3" fontId="36" fillId="24" borderId="49" xfId="1" quotePrefix="1" applyNumberFormat="1" applyFont="1" applyFill="1" applyBorder="1" applyAlignment="1">
      <alignment horizontal="center" vertical="center"/>
    </xf>
    <xf numFmtId="0" fontId="65" fillId="0" borderId="0" xfId="43" applyFont="1" applyAlignment="1">
      <alignment horizontal="center"/>
    </xf>
    <xf numFmtId="0" fontId="66" fillId="0" borderId="0" xfId="44" applyFont="1" applyAlignment="1">
      <alignment horizontal="center"/>
    </xf>
    <xf numFmtId="0" fontId="7" fillId="27" borderId="13" xfId="44" applyFill="1" applyBorder="1" applyAlignment="1">
      <alignment horizontal="center"/>
    </xf>
    <xf numFmtId="38" fontId="7" fillId="27" borderId="23" xfId="44" applyNumberFormat="1" applyFill="1" applyBorder="1" applyAlignment="1">
      <alignment horizontal="center"/>
    </xf>
    <xf numFmtId="0" fontId="67" fillId="0" borderId="17" xfId="44" applyFont="1" applyBorder="1" applyAlignment="1">
      <alignment horizontal="center"/>
    </xf>
    <xf numFmtId="0" fontId="67" fillId="18" borderId="24" xfId="44" applyFont="1" applyFill="1" applyBorder="1" applyAlignment="1">
      <alignment horizontal="center"/>
    </xf>
    <xf numFmtId="0" fontId="7" fillId="0" borderId="0" xfId="44" applyAlignment="1">
      <alignment horizontal="center"/>
    </xf>
    <xf numFmtId="0" fontId="7" fillId="0" borderId="0" xfId="44" applyAlignment="1">
      <alignment horizontal="left"/>
    </xf>
    <xf numFmtId="0" fontId="7" fillId="0" borderId="17" xfId="44" applyBorder="1" applyAlignment="1">
      <alignment horizontal="center"/>
    </xf>
    <xf numFmtId="38" fontId="7" fillId="18" borderId="24" xfId="44" applyNumberFormat="1" applyFill="1" applyBorder="1" applyAlignment="1">
      <alignment horizontal="center"/>
    </xf>
    <xf numFmtId="39" fontId="23" fillId="0" borderId="0" xfId="64" applyNumberFormat="1" applyFont="1"/>
    <xf numFmtId="37" fontId="7" fillId="0" borderId="0" xfId="44" applyNumberFormat="1" applyAlignment="1">
      <alignment horizontal="center"/>
    </xf>
    <xf numFmtId="0" fontId="7" fillId="20" borderId="19" xfId="44" applyFill="1" applyBorder="1" applyAlignment="1">
      <alignment horizontal="left"/>
    </xf>
    <xf numFmtId="0" fontId="7" fillId="20" borderId="2" xfId="44" applyFill="1" applyBorder="1" applyAlignment="1">
      <alignment horizontal="center"/>
    </xf>
    <xf numFmtId="0" fontId="7" fillId="20" borderId="18" xfId="44" applyFill="1" applyBorder="1" applyAlignment="1">
      <alignment horizontal="left"/>
    </xf>
    <xf numFmtId="0" fontId="7" fillId="20" borderId="18" xfId="44" applyFill="1" applyBorder="1" applyAlignment="1">
      <alignment horizontal="center"/>
    </xf>
    <xf numFmtId="0" fontId="7" fillId="20" borderId="22" xfId="44" applyFill="1" applyBorder="1" applyAlignment="1">
      <alignment horizontal="center"/>
    </xf>
    <xf numFmtId="0" fontId="69" fillId="21" borderId="22" xfId="44" applyFont="1" applyFill="1" applyBorder="1" applyAlignment="1">
      <alignment horizontal="center"/>
    </xf>
    <xf numFmtId="0" fontId="7" fillId="23" borderId="22" xfId="44" applyFill="1" applyBorder="1" applyAlignment="1">
      <alignment horizontal="center"/>
    </xf>
    <xf numFmtId="0" fontId="7" fillId="20" borderId="17" xfId="44" applyFill="1" applyBorder="1" applyAlignment="1">
      <alignment horizontal="center"/>
    </xf>
    <xf numFmtId="0" fontId="7" fillId="20" borderId="0" xfId="44" applyFill="1" applyAlignment="1">
      <alignment horizontal="center"/>
    </xf>
    <xf numFmtId="0" fontId="7" fillId="20" borderId="24" xfId="44" applyFill="1" applyBorder="1" applyAlignment="1">
      <alignment horizontal="left"/>
    </xf>
    <xf numFmtId="0" fontId="7" fillId="20" borderId="24" xfId="44" applyFill="1" applyBorder="1" applyAlignment="1">
      <alignment horizontal="center"/>
    </xf>
    <xf numFmtId="0" fontId="7" fillId="20" borderId="16" xfId="44" applyFill="1" applyBorder="1" applyAlignment="1">
      <alignment horizontal="center"/>
    </xf>
    <xf numFmtId="0" fontId="69" fillId="21" borderId="16" xfId="44" applyFont="1" applyFill="1" applyBorder="1" applyAlignment="1">
      <alignment horizontal="center"/>
    </xf>
    <xf numFmtId="0" fontId="7" fillId="23" borderId="16" xfId="44" applyFill="1" applyBorder="1" applyAlignment="1">
      <alignment horizontal="center"/>
    </xf>
    <xf numFmtId="0" fontId="69" fillId="22" borderId="22" xfId="44" applyFont="1" applyFill="1" applyBorder="1" applyAlignment="1">
      <alignment horizontal="center"/>
    </xf>
    <xf numFmtId="38" fontId="69" fillId="21" borderId="22" xfId="44" applyNumberFormat="1" applyFont="1" applyFill="1" applyBorder="1" applyAlignment="1">
      <alignment horizontal="center"/>
    </xf>
    <xf numFmtId="0" fontId="69" fillId="21" borderId="19" xfId="44" applyFont="1" applyFill="1" applyBorder="1" applyAlignment="1">
      <alignment horizontal="center"/>
    </xf>
    <xf numFmtId="0" fontId="69" fillId="22" borderId="16" xfId="44" applyFont="1" applyFill="1" applyBorder="1" applyAlignment="1">
      <alignment horizontal="center"/>
    </xf>
    <xf numFmtId="0" fontId="7" fillId="0" borderId="15" xfId="44" applyBorder="1" applyAlignment="1">
      <alignment horizontal="center"/>
    </xf>
    <xf numFmtId="38" fontId="7" fillId="18" borderId="14" xfId="44" applyNumberFormat="1" applyFill="1" applyBorder="1" applyAlignment="1">
      <alignment horizontal="center"/>
    </xf>
    <xf numFmtId="0" fontId="7" fillId="18" borderId="14" xfId="44" applyFill="1" applyBorder="1" applyAlignment="1">
      <alignment horizontal="center"/>
    </xf>
    <xf numFmtId="0" fontId="7" fillId="20" borderId="15" xfId="44" applyFill="1" applyBorder="1" applyAlignment="1">
      <alignment horizontal="center"/>
    </xf>
    <xf numFmtId="0" fontId="7" fillId="20" borderId="21" xfId="44" applyFill="1" applyBorder="1" applyAlignment="1">
      <alignment horizontal="center"/>
    </xf>
    <xf numFmtId="0" fontId="7" fillId="20" borderId="14" xfId="44" applyFill="1" applyBorder="1" applyAlignment="1">
      <alignment horizontal="left"/>
    </xf>
    <xf numFmtId="0" fontId="7" fillId="20" borderId="14" xfId="44" applyFill="1" applyBorder="1" applyAlignment="1">
      <alignment horizontal="center"/>
    </xf>
    <xf numFmtId="0" fontId="7" fillId="20" borderId="20" xfId="44" applyFill="1" applyBorder="1" applyAlignment="1">
      <alignment horizontal="center"/>
    </xf>
    <xf numFmtId="0" fontId="69" fillId="21" borderId="20" xfId="44" applyFont="1" applyFill="1" applyBorder="1" applyAlignment="1">
      <alignment horizontal="center"/>
    </xf>
    <xf numFmtId="0" fontId="7" fillId="23" borderId="20" xfId="44" applyFill="1" applyBorder="1" applyAlignment="1">
      <alignment horizontal="center"/>
    </xf>
    <xf numFmtId="0" fontId="69" fillId="22" borderId="20" xfId="44" applyFont="1" applyFill="1" applyBorder="1" applyAlignment="1">
      <alignment horizontal="center"/>
    </xf>
    <xf numFmtId="0" fontId="69" fillId="21" borderId="12" xfId="44" applyFont="1" applyFill="1" applyBorder="1" applyAlignment="1">
      <alignment horizontal="center"/>
    </xf>
    <xf numFmtId="0" fontId="7" fillId="18" borderId="0" xfId="44" applyFill="1" applyAlignment="1">
      <alignment horizontal="center"/>
    </xf>
    <xf numFmtId="0" fontId="7" fillId="18" borderId="0" xfId="44" applyFill="1" applyAlignment="1">
      <alignment horizontal="left"/>
    </xf>
    <xf numFmtId="16" fontId="7" fillId="18" borderId="0" xfId="44" applyNumberFormat="1" applyFill="1" applyAlignment="1">
      <alignment horizontal="center"/>
    </xf>
    <xf numFmtId="165" fontId="7" fillId="0" borderId="0" xfId="44" applyNumberFormat="1" applyAlignment="1">
      <alignment horizontal="center"/>
    </xf>
    <xf numFmtId="39" fontId="7" fillId="0" borderId="0" xfId="44" applyNumberFormat="1" applyAlignment="1">
      <alignment horizontal="center"/>
    </xf>
    <xf numFmtId="38" fontId="7" fillId="0" borderId="0" xfId="44" applyNumberFormat="1" applyAlignment="1">
      <alignment horizontal="center"/>
    </xf>
    <xf numFmtId="169" fontId="7" fillId="0" borderId="0" xfId="44" applyNumberFormat="1" applyAlignment="1">
      <alignment horizontal="center"/>
    </xf>
    <xf numFmtId="38" fontId="7" fillId="0" borderId="0" xfId="44" quotePrefix="1" applyNumberFormat="1" applyAlignment="1">
      <alignment horizontal="center"/>
    </xf>
    <xf numFmtId="3" fontId="7" fillId="0" borderId="0" xfId="44" applyNumberFormat="1" applyAlignment="1">
      <alignment horizontal="center"/>
    </xf>
    <xf numFmtId="0" fontId="7" fillId="0" borderId="0" xfId="44" applyAlignment="1">
      <alignment horizontal="center" wrapText="1"/>
    </xf>
    <xf numFmtId="0" fontId="47" fillId="26" borderId="0" xfId="55" applyFont="1" applyFill="1" applyAlignment="1">
      <alignment horizontal="center"/>
    </xf>
    <xf numFmtId="0" fontId="48" fillId="26" borderId="0" xfId="55" applyFont="1" applyFill="1" applyAlignment="1">
      <alignment horizontal="center"/>
    </xf>
    <xf numFmtId="0" fontId="33" fillId="26" borderId="19" xfId="55" applyFont="1" applyFill="1" applyBorder="1" applyAlignment="1">
      <alignment horizontal="center" vertical="top"/>
    </xf>
    <xf numFmtId="167" fontId="39" fillId="0" borderId="34" xfId="0" applyNumberFormat="1" applyFont="1" applyBorder="1" applyAlignment="1">
      <alignment horizontal="center"/>
    </xf>
    <xf numFmtId="167" fontId="39" fillId="0" borderId="38" xfId="0" applyNumberFormat="1" applyFont="1" applyBorder="1" applyAlignment="1">
      <alignment horizontal="center"/>
    </xf>
    <xf numFmtId="167" fontId="36" fillId="0" borderId="0" xfId="1" applyNumberFormat="1" applyFont="1" applyAlignment="1">
      <alignment horizontal="center"/>
    </xf>
    <xf numFmtId="0" fontId="66" fillId="0" borderId="0" xfId="66" applyFont="1" applyAlignment="1">
      <alignment horizontal="center"/>
    </xf>
    <xf numFmtId="0" fontId="7" fillId="27" borderId="13" xfId="66" applyFont="1" applyFill="1" applyBorder="1" applyAlignment="1">
      <alignment horizontal="center"/>
    </xf>
    <xf numFmtId="38" fontId="70" fillId="27" borderId="23" xfId="66" applyNumberFormat="1" applyFill="1" applyBorder="1" applyAlignment="1">
      <alignment horizontal="center"/>
    </xf>
    <xf numFmtId="0" fontId="67" fillId="0" borderId="17" xfId="66" applyFont="1" applyBorder="1" applyAlignment="1">
      <alignment horizontal="center"/>
    </xf>
    <xf numFmtId="0" fontId="67" fillId="18" borderId="24" xfId="66" applyFont="1" applyFill="1" applyBorder="1" applyAlignment="1">
      <alignment horizontal="center"/>
    </xf>
    <xf numFmtId="0" fontId="70" fillId="0" borderId="0" xfId="66" applyAlignment="1">
      <alignment horizontal="center"/>
    </xf>
    <xf numFmtId="0" fontId="7" fillId="0" borderId="0" xfId="66" applyFont="1" applyAlignment="1">
      <alignment horizontal="left"/>
    </xf>
    <xf numFmtId="0" fontId="7" fillId="0" borderId="17" xfId="66" applyFont="1" applyBorder="1" applyAlignment="1">
      <alignment horizontal="center"/>
    </xf>
    <xf numFmtId="38" fontId="70" fillId="18" borderId="24" xfId="66" applyNumberFormat="1" applyFill="1" applyBorder="1" applyAlignment="1">
      <alignment horizontal="center"/>
    </xf>
    <xf numFmtId="37" fontId="70" fillId="0" borderId="0" xfId="66" applyNumberFormat="1" applyAlignment="1">
      <alignment horizontal="center"/>
    </xf>
    <xf numFmtId="0" fontId="70" fillId="0" borderId="0" xfId="66" applyAlignment="1">
      <alignment horizontal="left"/>
    </xf>
    <xf numFmtId="37" fontId="7" fillId="0" borderId="0" xfId="66" applyNumberFormat="1" applyFont="1" applyAlignment="1">
      <alignment horizontal="center"/>
    </xf>
    <xf numFmtId="0" fontId="7" fillId="0" borderId="0" xfId="66" applyFont="1" applyAlignment="1">
      <alignment horizontal="center"/>
    </xf>
    <xf numFmtId="38" fontId="7" fillId="18" borderId="24" xfId="66" applyNumberFormat="1" applyFont="1" applyFill="1" applyBorder="1" applyAlignment="1">
      <alignment horizontal="center"/>
    </xf>
    <xf numFmtId="0" fontId="70" fillId="20" borderId="19" xfId="66" applyFill="1" applyBorder="1" applyAlignment="1">
      <alignment horizontal="left"/>
    </xf>
    <xf numFmtId="0" fontId="70" fillId="20" borderId="2" xfId="66" applyFill="1" applyBorder="1" applyAlignment="1">
      <alignment horizontal="center"/>
    </xf>
    <xf numFmtId="0" fontId="70" fillId="20" borderId="18" xfId="66" applyFill="1" applyBorder="1" applyAlignment="1">
      <alignment horizontal="left"/>
    </xf>
    <xf numFmtId="0" fontId="70" fillId="20" borderId="18" xfId="66" applyFill="1" applyBorder="1" applyAlignment="1">
      <alignment horizontal="center"/>
    </xf>
    <xf numFmtId="0" fontId="70" fillId="20" borderId="22" xfId="66" applyFill="1" applyBorder="1" applyAlignment="1">
      <alignment horizontal="center"/>
    </xf>
    <xf numFmtId="0" fontId="69" fillId="21" borderId="22" xfId="66" applyFont="1" applyFill="1" applyBorder="1" applyAlignment="1">
      <alignment horizontal="center"/>
    </xf>
    <xf numFmtId="0" fontId="70" fillId="23" borderId="22" xfId="66" applyFill="1" applyBorder="1" applyAlignment="1">
      <alignment horizontal="center"/>
    </xf>
    <xf numFmtId="0" fontId="70" fillId="20" borderId="17" xfId="66" applyFill="1" applyBorder="1" applyAlignment="1">
      <alignment horizontal="center"/>
    </xf>
    <xf numFmtId="0" fontId="70" fillId="20" borderId="0" xfId="66" applyFill="1" applyAlignment="1">
      <alignment horizontal="center"/>
    </xf>
    <xf numFmtId="0" fontId="70" fillId="20" borderId="24" xfId="66" applyFill="1" applyBorder="1" applyAlignment="1">
      <alignment horizontal="left"/>
    </xf>
    <xf numFmtId="0" fontId="70" fillId="20" borderId="24" xfId="66" applyFill="1" applyBorder="1" applyAlignment="1">
      <alignment horizontal="center"/>
    </xf>
    <xf numFmtId="0" fontId="70" fillId="20" borderId="16" xfId="66" applyFill="1" applyBorder="1" applyAlignment="1">
      <alignment horizontal="center"/>
    </xf>
    <xf numFmtId="0" fontId="7" fillId="20" borderId="16" xfId="66" applyFont="1" applyFill="1" applyBorder="1" applyAlignment="1">
      <alignment horizontal="center"/>
    </xf>
    <xf numFmtId="0" fontId="69" fillId="21" borderId="16" xfId="66" applyFont="1" applyFill="1" applyBorder="1" applyAlignment="1">
      <alignment horizontal="center"/>
    </xf>
    <xf numFmtId="0" fontId="7" fillId="23" borderId="16" xfId="66" applyFont="1" applyFill="1" applyBorder="1" applyAlignment="1">
      <alignment horizontal="center"/>
    </xf>
    <xf numFmtId="0" fontId="69" fillId="22" borderId="22" xfId="66" applyFont="1" applyFill="1" applyBorder="1" applyAlignment="1">
      <alignment horizontal="center"/>
    </xf>
    <xf numFmtId="38" fontId="69" fillId="21" borderId="22" xfId="66" applyNumberFormat="1" applyFont="1" applyFill="1" applyBorder="1" applyAlignment="1">
      <alignment horizontal="center"/>
    </xf>
    <xf numFmtId="0" fontId="69" fillId="21" borderId="19" xfId="66" applyFont="1" applyFill="1" applyBorder="1" applyAlignment="1">
      <alignment horizontal="center"/>
    </xf>
    <xf numFmtId="0" fontId="69" fillId="22" borderId="16" xfId="66" applyFont="1" applyFill="1" applyBorder="1" applyAlignment="1">
      <alignment horizontal="center"/>
    </xf>
    <xf numFmtId="0" fontId="7" fillId="0" borderId="15" xfId="66" applyFont="1" applyBorder="1" applyAlignment="1">
      <alignment horizontal="center"/>
    </xf>
    <xf numFmtId="38" fontId="70" fillId="18" borderId="14" xfId="66" applyNumberFormat="1" applyFill="1" applyBorder="1" applyAlignment="1">
      <alignment horizontal="center"/>
    </xf>
    <xf numFmtId="0" fontId="70" fillId="18" borderId="14" xfId="66" applyFill="1" applyBorder="1" applyAlignment="1">
      <alignment horizontal="center"/>
    </xf>
    <xf numFmtId="0" fontId="7" fillId="20" borderId="15" xfId="66" applyFont="1" applyFill="1" applyBorder="1" applyAlignment="1">
      <alignment horizontal="center"/>
    </xf>
    <xf numFmtId="0" fontId="70" fillId="20" borderId="21" xfId="66" applyFill="1" applyBorder="1" applyAlignment="1">
      <alignment horizontal="center"/>
    </xf>
    <xf numFmtId="0" fontId="70" fillId="20" borderId="14" xfId="66" applyFill="1" applyBorder="1" applyAlignment="1">
      <alignment horizontal="left"/>
    </xf>
    <xf numFmtId="0" fontId="70" fillId="20" borderId="14" xfId="66" applyFill="1" applyBorder="1" applyAlignment="1">
      <alignment horizontal="center"/>
    </xf>
    <xf numFmtId="0" fontId="70" fillId="20" borderId="20" xfId="66" applyFill="1" applyBorder="1" applyAlignment="1">
      <alignment horizontal="center"/>
    </xf>
    <xf numFmtId="0" fontId="7" fillId="20" borderId="20" xfId="66" applyFont="1" applyFill="1" applyBorder="1" applyAlignment="1">
      <alignment horizontal="center"/>
    </xf>
    <xf numFmtId="0" fontId="69" fillId="21" borderId="20" xfId="66" applyFont="1" applyFill="1" applyBorder="1" applyAlignment="1">
      <alignment horizontal="center"/>
    </xf>
    <xf numFmtId="0" fontId="7" fillId="23" borderId="20" xfId="66" applyFont="1" applyFill="1" applyBorder="1" applyAlignment="1">
      <alignment horizontal="center"/>
    </xf>
    <xf numFmtId="0" fontId="69" fillId="22" borderId="20" xfId="66" applyFont="1" applyFill="1" applyBorder="1" applyAlignment="1">
      <alignment horizontal="center"/>
    </xf>
    <xf numFmtId="0" fontId="69" fillId="21" borderId="12" xfId="66" applyFont="1" applyFill="1" applyBorder="1" applyAlignment="1">
      <alignment horizontal="center"/>
    </xf>
    <xf numFmtId="0" fontId="70" fillId="18" borderId="0" xfId="66" applyFill="1" applyAlignment="1">
      <alignment horizontal="center"/>
    </xf>
    <xf numFmtId="0" fontId="70" fillId="18" borderId="0" xfId="66" applyFill="1" applyAlignment="1">
      <alignment horizontal="left"/>
    </xf>
    <xf numFmtId="0" fontId="7" fillId="18" borderId="0" xfId="66" applyFont="1" applyFill="1" applyAlignment="1">
      <alignment horizontal="center"/>
    </xf>
    <xf numFmtId="16" fontId="70" fillId="18" borderId="0" xfId="66" applyNumberFormat="1" applyFill="1" applyAlignment="1">
      <alignment horizontal="center"/>
    </xf>
    <xf numFmtId="16" fontId="7" fillId="18" borderId="0" xfId="66" applyNumberFormat="1" applyFont="1" applyFill="1" applyAlignment="1">
      <alignment horizontal="center"/>
    </xf>
    <xf numFmtId="165" fontId="70" fillId="0" borderId="0" xfId="66" applyNumberFormat="1" applyAlignment="1">
      <alignment horizontal="center"/>
    </xf>
    <xf numFmtId="39" fontId="70" fillId="0" borderId="0" xfId="66" applyNumberFormat="1" applyAlignment="1">
      <alignment horizontal="center"/>
    </xf>
    <xf numFmtId="38" fontId="7" fillId="0" borderId="0" xfId="66" applyNumberFormat="1" applyFont="1" applyAlignment="1">
      <alignment horizontal="center"/>
    </xf>
    <xf numFmtId="38" fontId="70" fillId="0" borderId="0" xfId="66" applyNumberFormat="1" applyAlignment="1">
      <alignment horizontal="center"/>
    </xf>
    <xf numFmtId="169" fontId="70" fillId="0" borderId="0" xfId="66" applyNumberFormat="1" applyAlignment="1">
      <alignment horizontal="center"/>
    </xf>
    <xf numFmtId="38" fontId="7" fillId="0" borderId="0" xfId="66" quotePrefix="1" applyNumberFormat="1" applyFont="1" applyAlignment="1">
      <alignment horizontal="center"/>
    </xf>
    <xf numFmtId="165" fontId="7" fillId="0" borderId="0" xfId="66" applyNumberFormat="1" applyFont="1" applyAlignment="1">
      <alignment horizontal="center"/>
    </xf>
    <xf numFmtId="3" fontId="70" fillId="0" borderId="0" xfId="66" applyNumberFormat="1" applyAlignment="1">
      <alignment horizontal="center"/>
    </xf>
    <xf numFmtId="0" fontId="70" fillId="0" borderId="0" xfId="66" applyAlignment="1">
      <alignment horizontal="center" wrapText="1"/>
    </xf>
    <xf numFmtId="0" fontId="66" fillId="0" borderId="0" xfId="66" applyFont="1" applyAlignment="1">
      <alignment horizontal="right"/>
    </xf>
    <xf numFmtId="44" fontId="1" fillId="0" borderId="0" xfId="65" applyFont="1"/>
    <xf numFmtId="38" fontId="39" fillId="0" borderId="0" xfId="61" applyNumberFormat="1" applyFont="1" applyAlignment="1">
      <alignment horizontal="center"/>
    </xf>
    <xf numFmtId="38" fontId="39" fillId="0" borderId="0" xfId="43" applyNumberFormat="1" applyFont="1" applyAlignment="1">
      <alignment horizontal="center"/>
    </xf>
    <xf numFmtId="0" fontId="71" fillId="0" borderId="0" xfId="61" applyFont="1" applyAlignment="1">
      <alignment horizontal="center"/>
    </xf>
    <xf numFmtId="0" fontId="50" fillId="0" borderId="0" xfId="61" applyFont="1" applyAlignment="1">
      <alignment horizontal="center"/>
    </xf>
    <xf numFmtId="0" fontId="72" fillId="29" borderId="17" xfId="0" applyFont="1" applyFill="1" applyBorder="1" applyAlignment="1">
      <alignment horizontal="center"/>
    </xf>
    <xf numFmtId="0" fontId="72" fillId="29" borderId="0" xfId="0" applyFont="1" applyFill="1" applyAlignment="1">
      <alignment horizontal="center"/>
    </xf>
    <xf numFmtId="0" fontId="72" fillId="29" borderId="0" xfId="0" applyFont="1" applyFill="1"/>
    <xf numFmtId="0" fontId="72" fillId="29" borderId="24" xfId="0" applyFont="1" applyFill="1" applyBorder="1" applyAlignment="1">
      <alignment horizontal="center"/>
    </xf>
    <xf numFmtId="0" fontId="72" fillId="30" borderId="17" xfId="0" applyFont="1" applyFill="1" applyBorder="1" applyAlignment="1">
      <alignment horizontal="center"/>
    </xf>
    <xf numFmtId="0" fontId="72" fillId="30" borderId="0" xfId="0" applyFont="1" applyFill="1" applyAlignment="1">
      <alignment horizontal="center"/>
    </xf>
    <xf numFmtId="0" fontId="72" fillId="30" borderId="24" xfId="0" applyFont="1" applyFill="1" applyBorder="1" applyAlignment="1">
      <alignment horizontal="center"/>
    </xf>
    <xf numFmtId="0" fontId="36" fillId="0" borderId="0" xfId="0" applyFont="1"/>
    <xf numFmtId="38" fontId="72" fillId="31" borderId="17" xfId="0" applyNumberFormat="1" applyFont="1" applyFill="1" applyBorder="1" applyAlignment="1">
      <alignment horizontal="center"/>
    </xf>
    <xf numFmtId="38" fontId="72" fillId="31" borderId="0" xfId="0" applyNumberFormat="1" applyFont="1" applyFill="1" applyAlignment="1">
      <alignment horizontal="center"/>
    </xf>
    <xf numFmtId="38" fontId="72" fillId="31" borderId="24" xfId="0" applyNumberFormat="1" applyFont="1" applyFill="1" applyBorder="1" applyAlignment="1">
      <alignment horizontal="center"/>
    </xf>
    <xf numFmtId="38" fontId="72" fillId="0" borderId="0" xfId="0" applyNumberFormat="1" applyFont="1" applyAlignment="1">
      <alignment horizontal="center"/>
    </xf>
    <xf numFmtId="0" fontId="72" fillId="32" borderId="17" xfId="0" applyFont="1" applyFill="1" applyBorder="1" applyAlignment="1">
      <alignment horizontal="center"/>
    </xf>
    <xf numFmtId="0" fontId="72" fillId="32" borderId="0" xfId="0" applyFont="1" applyFill="1" applyAlignment="1">
      <alignment horizontal="center"/>
    </xf>
    <xf numFmtId="0" fontId="72" fillId="32" borderId="24" xfId="0" applyFont="1" applyFill="1" applyBorder="1" applyAlignment="1">
      <alignment horizontal="center"/>
    </xf>
    <xf numFmtId="37" fontId="1" fillId="0" borderId="0" xfId="61" applyNumberFormat="1"/>
    <xf numFmtId="0" fontId="1" fillId="28" borderId="0" xfId="61" applyFill="1"/>
    <xf numFmtId="0" fontId="0" fillId="0" borderId="0" xfId="0" applyAlignment="1">
      <alignment horizontal="left"/>
    </xf>
    <xf numFmtId="0" fontId="4" fillId="0" borderId="0" xfId="1" applyFont="1" applyAlignment="1">
      <alignment horizontal="left"/>
    </xf>
    <xf numFmtId="0" fontId="0" fillId="0" borderId="0" xfId="0" applyAlignment="1">
      <alignment horizontal="left" wrapText="1"/>
    </xf>
    <xf numFmtId="0" fontId="3" fillId="0" borderId="0" xfId="1" applyAlignment="1">
      <alignment horizontal="left"/>
    </xf>
    <xf numFmtId="0" fontId="38" fillId="0" borderId="0" xfId="0" applyFont="1" applyAlignment="1">
      <alignment horizontal="left"/>
    </xf>
    <xf numFmtId="0" fontId="37" fillId="18" borderId="0" xfId="1" applyFont="1" applyFill="1" applyAlignment="1">
      <alignment horizontal="left" wrapText="1"/>
    </xf>
    <xf numFmtId="164" fontId="45" fillId="18" borderId="2" xfId="57" applyNumberFormat="1" applyFont="1" applyFill="1" applyBorder="1" applyAlignment="1">
      <alignment horizontal="left"/>
    </xf>
    <xf numFmtId="3" fontId="0" fillId="0" borderId="0" xfId="0" applyNumberFormat="1"/>
    <xf numFmtId="167" fontId="39" fillId="0" borderId="0" xfId="43" applyNumberFormat="1" applyFont="1" applyAlignment="1">
      <alignment horizontal="center"/>
    </xf>
    <xf numFmtId="169" fontId="23" fillId="0" borderId="0" xfId="43" applyNumberFormat="1"/>
    <xf numFmtId="167" fontId="36" fillId="24" borderId="49" xfId="1" quotePrefix="1" applyNumberFormat="1" applyFont="1" applyFill="1" applyBorder="1" applyAlignment="1">
      <alignment horizontal="center"/>
    </xf>
    <xf numFmtId="3" fontId="36" fillId="24" borderId="49" xfId="1" quotePrefix="1" applyNumberFormat="1" applyFont="1" applyFill="1" applyBorder="1" applyAlignment="1">
      <alignment horizontal="center"/>
    </xf>
    <xf numFmtId="37" fontId="39" fillId="25" borderId="50" xfId="43" applyNumberFormat="1" applyFont="1" applyFill="1" applyBorder="1" applyAlignment="1">
      <alignment horizontal="center"/>
    </xf>
    <xf numFmtId="38" fontId="39" fillId="0" borderId="53" xfId="61" applyNumberFormat="1" applyFont="1" applyBorder="1" applyAlignment="1">
      <alignment horizontal="center"/>
    </xf>
    <xf numFmtId="38" fontId="39" fillId="0" borderId="54" xfId="61" applyNumberFormat="1" applyFont="1" applyBorder="1" applyAlignment="1">
      <alignment horizontal="center"/>
    </xf>
    <xf numFmtId="166" fontId="39" fillId="0" borderId="51" xfId="61" applyNumberFormat="1" applyFont="1" applyBorder="1" applyAlignment="1">
      <alignment horizontal="center"/>
    </xf>
    <xf numFmtId="166" fontId="39" fillId="0" borderId="52" xfId="61" applyNumberFormat="1" applyFont="1" applyBorder="1" applyAlignment="1">
      <alignment horizontal="center"/>
    </xf>
    <xf numFmtId="37" fontId="39" fillId="0" borderId="53" xfId="61" applyNumberFormat="1" applyFont="1" applyBorder="1" applyAlignment="1">
      <alignment horizontal="center"/>
    </xf>
    <xf numFmtId="37" fontId="39" fillId="0" borderId="54" xfId="61" applyNumberFormat="1" applyFont="1" applyBorder="1" applyAlignment="1">
      <alignment horizontal="center"/>
    </xf>
    <xf numFmtId="40" fontId="39" fillId="0" borderId="54" xfId="61" applyNumberFormat="1" applyFont="1" applyBorder="1" applyAlignment="1">
      <alignment horizontal="right" indent="1"/>
    </xf>
    <xf numFmtId="37" fontId="38" fillId="0" borderId="0" xfId="0" applyNumberFormat="1" applyFont="1" applyAlignment="1">
      <alignment horizontal="left"/>
    </xf>
    <xf numFmtId="167" fontId="45" fillId="18" borderId="2" xfId="1" applyNumberFormat="1" applyFont="1" applyFill="1" applyBorder="1" applyAlignment="1">
      <alignment horizontal="center"/>
    </xf>
    <xf numFmtId="0" fontId="73" fillId="0" borderId="0" xfId="43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5" fillId="0" borderId="0" xfId="43" applyFont="1" applyAlignment="1">
      <alignment horizontal="center"/>
    </xf>
    <xf numFmtId="0" fontId="74" fillId="0" borderId="0" xfId="61" applyFont="1" applyAlignment="1">
      <alignment horizontal="center"/>
    </xf>
    <xf numFmtId="0" fontId="76" fillId="19" borderId="1" xfId="43" applyFont="1" applyFill="1" applyBorder="1" applyAlignment="1">
      <alignment horizontal="center"/>
    </xf>
    <xf numFmtId="0" fontId="76" fillId="19" borderId="23" xfId="43" applyFont="1" applyFill="1" applyBorder="1" applyAlignment="1">
      <alignment horizontal="center"/>
    </xf>
    <xf numFmtId="0" fontId="76" fillId="19" borderId="15" xfId="43" applyFont="1" applyFill="1" applyBorder="1" applyAlignment="1">
      <alignment horizontal="center"/>
    </xf>
    <xf numFmtId="0" fontId="76" fillId="19" borderId="14" xfId="43" applyFont="1" applyFill="1" applyBorder="1" applyAlignment="1">
      <alignment horizontal="left"/>
    </xf>
    <xf numFmtId="0" fontId="76" fillId="19" borderId="13" xfId="55" applyFont="1" applyFill="1" applyBorder="1" applyAlignment="1">
      <alignment horizontal="center"/>
    </xf>
    <xf numFmtId="0" fontId="76" fillId="19" borderId="23" xfId="55" applyFont="1" applyFill="1" applyBorder="1" applyAlignment="1">
      <alignment horizontal="left"/>
    </xf>
    <xf numFmtId="40" fontId="76" fillId="19" borderId="12" xfId="55" applyNumberFormat="1" applyFont="1" applyFill="1" applyBorder="1" applyAlignment="1">
      <alignment horizontal="center"/>
    </xf>
    <xf numFmtId="0" fontId="76" fillId="19" borderId="21" xfId="43" applyFont="1" applyFill="1" applyBorder="1" applyAlignment="1">
      <alignment horizontal="center"/>
    </xf>
    <xf numFmtId="169" fontId="39" fillId="0" borderId="51" xfId="61" applyNumberFormat="1" applyFont="1" applyBorder="1" applyAlignment="1">
      <alignment horizontal="center"/>
    </xf>
    <xf numFmtId="169" fontId="39" fillId="0" borderId="26" xfId="61" applyNumberFormat="1" applyFont="1" applyBorder="1" applyAlignment="1">
      <alignment horizontal="center"/>
    </xf>
    <xf numFmtId="169" fontId="39" fillId="0" borderId="52" xfId="61" applyNumberFormat="1" applyFont="1" applyBorder="1" applyAlignment="1">
      <alignment horizontal="center"/>
    </xf>
    <xf numFmtId="169" fontId="39" fillId="0" borderId="0" xfId="61" applyNumberFormat="1" applyFont="1" applyAlignment="1">
      <alignment horizontal="center"/>
    </xf>
    <xf numFmtId="0" fontId="70" fillId="20" borderId="19" xfId="66" applyFill="1" applyBorder="1" applyAlignment="1">
      <alignment horizontal="center" vertical="center" wrapText="1"/>
    </xf>
    <xf numFmtId="0" fontId="70" fillId="20" borderId="18" xfId="66" applyFill="1" applyBorder="1" applyAlignment="1">
      <alignment horizontal="center" vertical="center" wrapText="1"/>
    </xf>
    <xf numFmtId="0" fontId="70" fillId="20" borderId="17" xfId="66" applyFill="1" applyBorder="1" applyAlignment="1">
      <alignment horizontal="center" vertical="center" wrapText="1"/>
    </xf>
    <xf numFmtId="0" fontId="70" fillId="20" borderId="24" xfId="66" applyFill="1" applyBorder="1" applyAlignment="1">
      <alignment horizontal="center" vertical="center" wrapText="1"/>
    </xf>
    <xf numFmtId="0" fontId="7" fillId="20" borderId="19" xfId="44" applyFill="1" applyBorder="1" applyAlignment="1">
      <alignment horizontal="center" vertical="center" wrapText="1"/>
    </xf>
    <xf numFmtId="0" fontId="7" fillId="20" borderId="18" xfId="44" applyFill="1" applyBorder="1" applyAlignment="1">
      <alignment horizontal="center" vertical="center" wrapText="1"/>
    </xf>
    <xf numFmtId="0" fontId="7" fillId="20" borderId="17" xfId="44" applyFill="1" applyBorder="1" applyAlignment="1">
      <alignment horizontal="center" vertical="center" wrapText="1"/>
    </xf>
    <xf numFmtId="0" fontId="7" fillId="20" borderId="24" xfId="44" applyFill="1" applyBorder="1" applyAlignment="1">
      <alignment horizontal="center" vertical="center" wrapText="1"/>
    </xf>
  </cellXfs>
  <cellStyles count="67">
    <cellStyle name="20% - Accent1 2" xfId="2" xr:uid="{00000000-0005-0000-0000-000000000000}"/>
    <cellStyle name="20% - Accent2 2" xfId="3" xr:uid="{00000000-0005-0000-0000-000001000000}"/>
    <cellStyle name="20% - Accent3 2" xfId="4" xr:uid="{00000000-0005-0000-0000-000002000000}"/>
    <cellStyle name="20% - Accent4 2" xfId="5" xr:uid="{00000000-0005-0000-0000-000003000000}"/>
    <cellStyle name="20% - Accent5 2" xfId="6" xr:uid="{00000000-0005-0000-0000-000004000000}"/>
    <cellStyle name="20% - Accent6 2" xfId="7" xr:uid="{00000000-0005-0000-0000-000005000000}"/>
    <cellStyle name="40% - Accent1 2" xfId="8" xr:uid="{00000000-0005-0000-0000-000006000000}"/>
    <cellStyle name="40% - Accent2 2" xfId="9" xr:uid="{00000000-0005-0000-0000-000007000000}"/>
    <cellStyle name="40% - Accent3 2" xfId="10" xr:uid="{00000000-0005-0000-0000-000008000000}"/>
    <cellStyle name="40% - Accent4 2" xfId="11" xr:uid="{00000000-0005-0000-0000-000009000000}"/>
    <cellStyle name="40% - Accent5 2" xfId="12" xr:uid="{00000000-0005-0000-0000-00000A000000}"/>
    <cellStyle name="40% - Accent6 2" xfId="13" xr:uid="{00000000-0005-0000-0000-00000B000000}"/>
    <cellStyle name="60% - Accent1 2" xfId="14" xr:uid="{00000000-0005-0000-0000-00000C000000}"/>
    <cellStyle name="60% - Accent2 2" xfId="15" xr:uid="{00000000-0005-0000-0000-00000D000000}"/>
    <cellStyle name="60% - Accent3 2" xfId="16" xr:uid="{00000000-0005-0000-0000-00000E000000}"/>
    <cellStyle name="60% - Accent4 2" xfId="17" xr:uid="{00000000-0005-0000-0000-00000F000000}"/>
    <cellStyle name="60% - Accent5 2" xfId="18" xr:uid="{00000000-0005-0000-0000-000010000000}"/>
    <cellStyle name="60% - Accent6 2" xfId="19" xr:uid="{00000000-0005-0000-0000-000011000000}"/>
    <cellStyle name="Accent1 2" xfId="20" xr:uid="{00000000-0005-0000-0000-000012000000}"/>
    <cellStyle name="Accent2 2" xfId="21" xr:uid="{00000000-0005-0000-0000-000013000000}"/>
    <cellStyle name="Accent3 2" xfId="22" xr:uid="{00000000-0005-0000-0000-000014000000}"/>
    <cellStyle name="Accent4 2" xfId="23" xr:uid="{00000000-0005-0000-0000-000015000000}"/>
    <cellStyle name="Accent5 2" xfId="24" xr:uid="{00000000-0005-0000-0000-000016000000}"/>
    <cellStyle name="Accent6 2" xfId="25" xr:uid="{00000000-0005-0000-0000-000017000000}"/>
    <cellStyle name="Bad 2" xfId="26" xr:uid="{00000000-0005-0000-0000-000018000000}"/>
    <cellStyle name="Calculation 2" xfId="27" xr:uid="{00000000-0005-0000-0000-000019000000}"/>
    <cellStyle name="Check Cell 2" xfId="28" xr:uid="{00000000-0005-0000-0000-00001A000000}"/>
    <cellStyle name="Comma" xfId="57" builtinId="3"/>
    <cellStyle name="Comma 2" xfId="29" xr:uid="{00000000-0005-0000-0000-00001C000000}"/>
    <cellStyle name="Comma 3" xfId="30" xr:uid="{00000000-0005-0000-0000-00001D000000}"/>
    <cellStyle name="Comma 3 2" xfId="31" xr:uid="{00000000-0005-0000-0000-00001E000000}"/>
    <cellStyle name="Currency" xfId="65" builtinId="4"/>
    <cellStyle name="Currency 2" xfId="32" xr:uid="{00000000-0005-0000-0000-00001F000000}"/>
    <cellStyle name="Default" xfId="33" xr:uid="{00000000-0005-0000-0000-000020000000}"/>
    <cellStyle name="Explanatory Text 2" xfId="34" xr:uid="{00000000-0005-0000-0000-000021000000}"/>
    <cellStyle name="Good 2" xfId="35" xr:uid="{00000000-0005-0000-0000-000022000000}"/>
    <cellStyle name="Heading 1 2" xfId="36" xr:uid="{00000000-0005-0000-0000-000023000000}"/>
    <cellStyle name="Heading 2 2" xfId="37" xr:uid="{00000000-0005-0000-0000-000024000000}"/>
    <cellStyle name="Heading 3 2" xfId="38" xr:uid="{00000000-0005-0000-0000-000025000000}"/>
    <cellStyle name="Heading 4 2" xfId="39" xr:uid="{00000000-0005-0000-0000-000026000000}"/>
    <cellStyle name="Input 2" xfId="40" xr:uid="{00000000-0005-0000-0000-000027000000}"/>
    <cellStyle name="Linked Cell 2" xfId="41" xr:uid="{00000000-0005-0000-0000-000028000000}"/>
    <cellStyle name="Neutral 2" xfId="42" xr:uid="{00000000-0005-0000-0000-000029000000}"/>
    <cellStyle name="Normal" xfId="0" builtinId="0"/>
    <cellStyle name="Normal 2" xfId="43" xr:uid="{00000000-0005-0000-0000-00002B000000}"/>
    <cellStyle name="Normal 2 2" xfId="44" xr:uid="{00000000-0005-0000-0000-00002C000000}"/>
    <cellStyle name="Normal 3" xfId="45" xr:uid="{00000000-0005-0000-0000-00002D000000}"/>
    <cellStyle name="Normal 4" xfId="1" xr:uid="{00000000-0005-0000-0000-00002E000000}"/>
    <cellStyle name="Normal 5" xfId="46" xr:uid="{00000000-0005-0000-0000-00002F000000}"/>
    <cellStyle name="Normal 6" xfId="47" xr:uid="{00000000-0005-0000-0000-000030000000}"/>
    <cellStyle name="Normal 7" xfId="48" xr:uid="{00000000-0005-0000-0000-000031000000}"/>
    <cellStyle name="Normal 8" xfId="61" xr:uid="{E4752AA7-842C-487B-81AE-36B6B4775F47}"/>
    <cellStyle name="Normal 9" xfId="66" xr:uid="{D65D2608-FF5D-4C96-A0B2-0DA63A4E1714}"/>
    <cellStyle name="Normal_03 - nss caps" xfId="59" xr:uid="{F15FD635-C07C-4469-AD71-EF0F902DA882}"/>
    <cellStyle name="Normal_05 - DEC_F  calc" xfId="55" xr:uid="{00000000-0005-0000-0000-000032000000}"/>
    <cellStyle name="Normal_06 - Q3  chartrate" xfId="64" xr:uid="{788CE240-5075-462C-B99D-762167F73C93}"/>
    <cellStyle name="Normal_11 - Q2  summaries" xfId="58" xr:uid="{0C46D7A7-F6C7-4E23-BCB8-C3BC48A1A375}"/>
    <cellStyle name="Normal_pctfoundapr7web" xfId="56" xr:uid="{00000000-0005-0000-0000-000033000000}"/>
    <cellStyle name="Note 2" xfId="49" xr:uid="{00000000-0005-0000-0000-000034000000}"/>
    <cellStyle name="Output 2" xfId="50" xr:uid="{00000000-0005-0000-0000-000035000000}"/>
    <cellStyle name="Percent" xfId="60" builtinId="5"/>
    <cellStyle name="Percent 2" xfId="51" xr:uid="{00000000-0005-0000-0000-000036000000}"/>
    <cellStyle name="Percent 3" xfId="62" xr:uid="{5042560F-8132-4D79-8EC5-BFF04F55C60C}"/>
    <cellStyle name="Percent 4" xfId="63" xr:uid="{EAB7A740-65D2-47FB-B8B4-2BCBF46E0BC1}"/>
    <cellStyle name="Title 2" xfId="52" xr:uid="{00000000-0005-0000-0000-000037000000}"/>
    <cellStyle name="Total 2" xfId="53" xr:uid="{00000000-0005-0000-0000-000038000000}"/>
    <cellStyle name="Warning Text 2" xfId="54" xr:uid="{00000000-0005-0000-0000-000039000000}"/>
  </cellStyles>
  <dxfs count="0"/>
  <tableStyles count="0" defaultTableStyle="TableStyleMedium9" defaultPivotStyle="PivotStyleLight16"/>
  <colors>
    <mruColors>
      <color rgb="FFD2E4E3"/>
      <color rgb="FFD0C530"/>
      <color rgb="FFEBDDDD"/>
      <color rgb="FFF1E7E7"/>
      <color rgb="FFEEF4D8"/>
      <color rgb="FFFFFFCC"/>
      <color rgb="FFF2F2F2"/>
      <color rgb="FFCCFF99"/>
      <color rgb="FF4F6228"/>
      <color rgb="FF00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2\hbl$\A%20-%20Doe\Fy1997\97%20-%20FINAL%20cal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CALC"/>
      <sheetName val="Rates"/>
      <sheetName val="adjustment, June 98"/>
      <sheetName val="charterinfo"/>
      <sheetName val="Lea-Grade"/>
      <sheetName val="pivot-cha detail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24220-2C6D-4964-9825-B564A4AD625E}">
  <sheetPr codeName="Sheet11">
    <pageSetUpPr autoPageBreaks="0"/>
  </sheetPr>
  <dimension ref="A1:AR1793"/>
  <sheetViews>
    <sheetView showGridLines="0" workbookViewId="0">
      <pane xSplit="3" ySplit="9" topLeftCell="D1040" activePane="bottomRight" state="frozen"/>
      <selection activeCell="C1069" sqref="C1069"/>
      <selection pane="topRight" activeCell="C1069" sqref="C1069"/>
      <selection pane="bottomLeft" activeCell="C1069" sqref="C1069"/>
      <selection pane="bottomRight" activeCell="O1054" sqref="O1054"/>
    </sheetView>
  </sheetViews>
  <sheetFormatPr defaultColWidth="7.5703125" defaultRowHeight="11.25"/>
  <cols>
    <col min="1" max="1" width="5.140625" style="247" customWidth="1"/>
    <col min="2" max="2" width="9.85546875" style="247" customWidth="1"/>
    <col min="3" max="3" width="25.42578125" style="252" customWidth="1"/>
    <col min="4" max="7" width="4.42578125" style="247" customWidth="1"/>
    <col min="8" max="8" width="5.7109375" style="247" customWidth="1"/>
    <col min="9" max="9" width="6" style="247" customWidth="1"/>
    <col min="10" max="10" width="6.5703125" style="247" customWidth="1"/>
    <col min="11" max="11" width="7.5703125" style="247" customWidth="1"/>
    <col min="12" max="12" width="8" style="247" customWidth="1"/>
    <col min="13" max="14" width="4.42578125" style="247" customWidth="1"/>
    <col min="15" max="15" width="5.7109375" style="247" customWidth="1"/>
    <col min="16" max="16" width="6.28515625" style="247" customWidth="1"/>
    <col min="17" max="17" width="6" style="247" customWidth="1"/>
    <col min="18" max="18" width="6.85546875" style="247" customWidth="1"/>
    <col min="19" max="19" width="6.5703125" style="247" customWidth="1"/>
    <col min="20" max="20" width="0.85546875" style="247" customWidth="1"/>
    <col min="21" max="21" width="1.140625" style="247" customWidth="1"/>
    <col min="22" max="22" width="10.5703125" style="247" customWidth="1"/>
    <col min="23" max="25" width="6.85546875" style="247" customWidth="1"/>
    <col min="26" max="26" width="6.5703125" style="247" customWidth="1"/>
    <col min="27" max="27" width="6.85546875" style="247" bestFit="1" customWidth="1"/>
    <col min="28" max="28" width="10.140625" style="247" customWidth="1"/>
    <col min="29" max="29" width="8.7109375" style="247" customWidth="1"/>
    <col min="30" max="30" width="6.85546875" style="247" hidden="1" customWidth="1"/>
    <col min="31" max="31" width="8" style="247" hidden="1" customWidth="1"/>
    <col min="32" max="32" width="7.5703125" style="247" hidden="1" customWidth="1"/>
    <col min="33" max="33" width="10.5703125" style="247" hidden="1" customWidth="1"/>
    <col min="34" max="34" width="7.5703125" style="247" hidden="1" customWidth="1"/>
    <col min="35" max="35" width="11.140625" style="247" hidden="1" customWidth="1"/>
    <col min="36" max="36" width="7.5703125" style="247" hidden="1" customWidth="1"/>
    <col min="37" max="37" width="8.85546875" style="247" hidden="1" customWidth="1"/>
    <col min="38" max="38" width="0" style="247" hidden="1" customWidth="1"/>
    <col min="39" max="39" width="9.42578125" style="247" hidden="1" customWidth="1"/>
    <col min="40" max="40" width="0" style="247" hidden="1" customWidth="1"/>
    <col min="41" max="41" width="9.85546875" style="247" hidden="1" customWidth="1"/>
    <col min="42" max="44" width="0" style="247" hidden="1" customWidth="1"/>
    <col min="45" max="16384" width="7.5703125" style="247"/>
  </cols>
  <sheetData>
    <row r="1" spans="1:43">
      <c r="A1" s="242" t="s">
        <v>466</v>
      </c>
      <c r="B1" s="242">
        <v>1</v>
      </c>
      <c r="C1" s="242">
        <v>2</v>
      </c>
      <c r="D1" s="242">
        <v>3</v>
      </c>
      <c r="E1" s="242">
        <v>4</v>
      </c>
      <c r="F1" s="242">
        <v>5</v>
      </c>
      <c r="G1" s="242">
        <v>6</v>
      </c>
      <c r="H1" s="242">
        <v>7</v>
      </c>
      <c r="I1" s="242">
        <v>8</v>
      </c>
      <c r="J1" s="242">
        <v>9</v>
      </c>
      <c r="K1" s="242">
        <v>10</v>
      </c>
      <c r="L1" s="242">
        <v>11</v>
      </c>
      <c r="M1" s="242">
        <v>12</v>
      </c>
      <c r="N1" s="242">
        <v>13</v>
      </c>
      <c r="O1" s="242">
        <v>14</v>
      </c>
      <c r="P1" s="242">
        <v>15</v>
      </c>
      <c r="Q1" s="242">
        <v>16</v>
      </c>
      <c r="R1" s="242">
        <v>17</v>
      </c>
      <c r="S1" s="242">
        <v>18</v>
      </c>
      <c r="T1" s="242">
        <v>19</v>
      </c>
      <c r="U1" s="242">
        <v>32</v>
      </c>
      <c r="V1" s="242">
        <v>33</v>
      </c>
      <c r="W1" s="242">
        <v>34</v>
      </c>
      <c r="X1" s="242">
        <v>35</v>
      </c>
      <c r="Y1" s="242">
        <v>36</v>
      </c>
      <c r="Z1" s="242">
        <v>37</v>
      </c>
      <c r="AA1" s="242">
        <v>38</v>
      </c>
      <c r="AB1" s="242">
        <v>39</v>
      </c>
      <c r="AC1" s="242">
        <v>40</v>
      </c>
      <c r="AD1" s="242">
        <v>41</v>
      </c>
      <c r="AE1" s="242">
        <v>42</v>
      </c>
      <c r="AF1" s="242">
        <v>43</v>
      </c>
      <c r="AG1" s="243" t="s">
        <v>623</v>
      </c>
      <c r="AH1" s="244">
        <v>1045</v>
      </c>
      <c r="AI1" s="245" t="s">
        <v>624</v>
      </c>
      <c r="AJ1" s="246">
        <v>0</v>
      </c>
      <c r="AL1" s="248"/>
    </row>
    <row r="2" spans="1:43">
      <c r="A2" s="302"/>
      <c r="B2" s="302"/>
      <c r="C2" s="302" t="s">
        <v>1009</v>
      </c>
      <c r="D2" s="242"/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  <c r="AA2" s="242"/>
      <c r="AB2" s="242"/>
      <c r="AG2" s="245" t="s">
        <v>625</v>
      </c>
      <c r="AH2" s="246">
        <v>0</v>
      </c>
      <c r="AI2" s="249" t="s">
        <v>626</v>
      </c>
      <c r="AJ2" s="250">
        <v>1045</v>
      </c>
      <c r="AL2" s="248"/>
    </row>
    <row r="3" spans="1:43" ht="11.25" customHeight="1">
      <c r="B3" s="363" t="s">
        <v>627</v>
      </c>
      <c r="C3" s="364"/>
      <c r="I3" s="251">
        <v>0</v>
      </c>
      <c r="J3" s="251">
        <f>SUM(D10:I1054)</f>
        <v>46076</v>
      </c>
      <c r="K3" s="251">
        <v>0</v>
      </c>
      <c r="O3" s="251">
        <v>0</v>
      </c>
      <c r="P3" s="251">
        <v>0</v>
      </c>
      <c r="V3" s="194"/>
      <c r="AG3" s="249" t="s">
        <v>628</v>
      </c>
      <c r="AH3" s="250">
        <v>0</v>
      </c>
      <c r="AI3" s="249" t="s">
        <v>629</v>
      </c>
      <c r="AJ3" s="250">
        <v>0</v>
      </c>
      <c r="AL3" s="248"/>
    </row>
    <row r="4" spans="1:43">
      <c r="A4" s="252"/>
      <c r="B4" s="365"/>
      <c r="C4" s="366"/>
      <c r="I4" s="251">
        <v>46076</v>
      </c>
      <c r="K4" s="251">
        <v>1799.8748000000101</v>
      </c>
      <c r="O4" s="253">
        <v>6448</v>
      </c>
      <c r="P4" s="251">
        <f>SUM(P10:P1054)</f>
        <v>29255</v>
      </c>
      <c r="Q4" s="251">
        <f>SUM(Q10:Q1054)</f>
        <v>45754</v>
      </c>
      <c r="V4" s="252"/>
      <c r="W4" s="252"/>
      <c r="X4" s="252"/>
      <c r="Y4" s="252"/>
      <c r="Z4" s="254"/>
      <c r="AG4" s="249" t="s">
        <v>630</v>
      </c>
      <c r="AH4" s="250">
        <v>0</v>
      </c>
      <c r="AI4" s="249" t="s">
        <v>631</v>
      </c>
      <c r="AJ4" s="255">
        <v>0</v>
      </c>
      <c r="AL4" s="248"/>
    </row>
    <row r="5" spans="1:43">
      <c r="A5" s="256" t="s">
        <v>632</v>
      </c>
      <c r="B5" s="257"/>
      <c r="C5" s="258"/>
      <c r="D5" s="259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1"/>
      <c r="S5" s="262"/>
      <c r="Z5" s="254"/>
      <c r="AG5" s="249" t="s">
        <v>633</v>
      </c>
      <c r="AH5" s="255">
        <v>0</v>
      </c>
      <c r="AI5" s="249" t="s">
        <v>634</v>
      </c>
      <c r="AJ5" s="255">
        <v>0</v>
      </c>
      <c r="AL5" s="248"/>
    </row>
    <row r="6" spans="1:43">
      <c r="A6" s="263"/>
      <c r="B6" s="264"/>
      <c r="C6" s="265"/>
      <c r="D6" s="266"/>
      <c r="E6" s="267"/>
      <c r="F6" s="267"/>
      <c r="G6" s="267"/>
      <c r="H6" s="267"/>
      <c r="I6" s="267"/>
      <c r="J6" s="267"/>
      <c r="K6" s="267" t="s">
        <v>467</v>
      </c>
      <c r="L6" s="267" t="s">
        <v>467</v>
      </c>
      <c r="M6" s="268"/>
      <c r="N6" s="268"/>
      <c r="O6" s="268"/>
      <c r="P6" s="267"/>
      <c r="Q6" s="267" t="s">
        <v>468</v>
      </c>
      <c r="R6" s="269"/>
      <c r="S6" s="270" t="s">
        <v>555</v>
      </c>
      <c r="V6" s="261"/>
      <c r="W6" s="271"/>
      <c r="X6" s="271"/>
      <c r="Y6" s="271"/>
      <c r="Z6" s="261" t="s">
        <v>635</v>
      </c>
      <c r="AA6" s="272">
        <v>45754</v>
      </c>
      <c r="AB6" s="273"/>
      <c r="AG6" s="249" t="s">
        <v>636</v>
      </c>
      <c r="AH6" s="250">
        <v>0</v>
      </c>
      <c r="AI6" s="249" t="s">
        <v>637</v>
      </c>
      <c r="AJ6" s="255">
        <v>0</v>
      </c>
      <c r="AL6" s="248"/>
    </row>
    <row r="7" spans="1:43">
      <c r="A7" s="263"/>
      <c r="B7" s="264"/>
      <c r="C7" s="265"/>
      <c r="D7" s="266"/>
      <c r="E7" s="267"/>
      <c r="F7" s="267"/>
      <c r="G7" s="267"/>
      <c r="H7" s="267" t="s">
        <v>469</v>
      </c>
      <c r="I7" s="267" t="s">
        <v>470</v>
      </c>
      <c r="J7" s="267"/>
      <c r="K7" s="267" t="s">
        <v>471</v>
      </c>
      <c r="L7" s="267" t="s">
        <v>471</v>
      </c>
      <c r="M7" s="268" t="s">
        <v>472</v>
      </c>
      <c r="N7" s="268" t="s">
        <v>472</v>
      </c>
      <c r="O7" s="268" t="s">
        <v>472</v>
      </c>
      <c r="P7" s="268" t="s">
        <v>473</v>
      </c>
      <c r="Q7" s="267" t="s">
        <v>474</v>
      </c>
      <c r="R7" s="269" t="s">
        <v>475</v>
      </c>
      <c r="S7" s="270" t="s">
        <v>556</v>
      </c>
      <c r="V7" s="269"/>
      <c r="W7" s="274" t="s">
        <v>476</v>
      </c>
      <c r="X7" s="274" t="s">
        <v>477</v>
      </c>
      <c r="Y7" s="274" t="s">
        <v>478</v>
      </c>
      <c r="Z7" s="269" t="s">
        <v>638</v>
      </c>
      <c r="AA7" s="269"/>
      <c r="AB7" s="269"/>
      <c r="AG7" s="275" t="s">
        <v>639</v>
      </c>
      <c r="AH7" s="276">
        <v>0</v>
      </c>
      <c r="AI7" s="275" t="s">
        <v>640</v>
      </c>
      <c r="AJ7" s="277">
        <v>0</v>
      </c>
      <c r="AL7" s="248"/>
    </row>
    <row r="8" spans="1:43">
      <c r="A8" s="278" t="s">
        <v>479</v>
      </c>
      <c r="B8" s="279" t="s">
        <v>480</v>
      </c>
      <c r="C8" s="280" t="s">
        <v>481</v>
      </c>
      <c r="D8" s="281" t="s">
        <v>482</v>
      </c>
      <c r="E8" s="282" t="s">
        <v>483</v>
      </c>
      <c r="F8" s="282" t="s">
        <v>484</v>
      </c>
      <c r="G8" s="282" t="s">
        <v>485</v>
      </c>
      <c r="H8" s="282" t="s">
        <v>486</v>
      </c>
      <c r="I8" s="282" t="s">
        <v>487</v>
      </c>
      <c r="J8" s="282" t="s">
        <v>488</v>
      </c>
      <c r="K8" s="282" t="s">
        <v>489</v>
      </c>
      <c r="L8" s="282" t="s">
        <v>490</v>
      </c>
      <c r="M8" s="283" t="s">
        <v>491</v>
      </c>
      <c r="N8" s="283" t="s">
        <v>492</v>
      </c>
      <c r="O8" s="283" t="s">
        <v>493</v>
      </c>
      <c r="P8" s="283" t="s">
        <v>494</v>
      </c>
      <c r="Q8" s="282" t="s">
        <v>495</v>
      </c>
      <c r="R8" s="284" t="s">
        <v>496</v>
      </c>
      <c r="S8" s="285" t="s">
        <v>557</v>
      </c>
      <c r="V8" s="284" t="s">
        <v>480</v>
      </c>
      <c r="W8" s="286" t="s">
        <v>21</v>
      </c>
      <c r="X8" s="286" t="s">
        <v>21</v>
      </c>
      <c r="Y8" s="286" t="s">
        <v>21</v>
      </c>
      <c r="Z8" s="284" t="s">
        <v>641</v>
      </c>
      <c r="AA8" s="284" t="s">
        <v>642</v>
      </c>
      <c r="AB8" s="284" t="s">
        <v>610</v>
      </c>
      <c r="AC8" s="287" t="s">
        <v>497</v>
      </c>
      <c r="AD8" s="287" t="s">
        <v>643</v>
      </c>
      <c r="AE8" s="287" t="s">
        <v>644</v>
      </c>
      <c r="AG8" s="254"/>
      <c r="AK8" s="287"/>
      <c r="AL8" s="287" t="s">
        <v>643</v>
      </c>
      <c r="AM8" s="287"/>
      <c r="AN8" s="287" t="s">
        <v>643</v>
      </c>
      <c r="AO8" s="287"/>
      <c r="AP8" s="287" t="s">
        <v>643</v>
      </c>
      <c r="AQ8" s="287"/>
    </row>
    <row r="9" spans="1:43" ht="15" customHeight="1">
      <c r="A9" s="288"/>
      <c r="B9" s="288"/>
      <c r="C9" s="289"/>
      <c r="D9" s="288"/>
      <c r="E9" s="288"/>
      <c r="F9" s="288"/>
      <c r="G9" s="288"/>
      <c r="H9" s="288"/>
      <c r="I9" s="288"/>
      <c r="J9" s="288"/>
      <c r="K9" s="288"/>
      <c r="L9" s="288"/>
      <c r="M9" s="288"/>
      <c r="N9" s="288"/>
      <c r="O9" s="288"/>
      <c r="P9" s="288"/>
      <c r="Q9" s="288"/>
      <c r="R9" s="288"/>
      <c r="S9" s="288"/>
      <c r="T9" s="288"/>
      <c r="U9" s="288"/>
      <c r="V9" s="288"/>
      <c r="W9" s="288"/>
      <c r="X9" s="288"/>
      <c r="Y9" s="288"/>
      <c r="Z9" s="288"/>
      <c r="AA9" s="288"/>
      <c r="AB9" s="288"/>
      <c r="AC9" s="288"/>
      <c r="AD9" s="290" t="s">
        <v>645</v>
      </c>
      <c r="AE9" s="288"/>
      <c r="AF9" s="247" t="s">
        <v>645</v>
      </c>
      <c r="AG9" s="254"/>
      <c r="AK9" s="291"/>
      <c r="AL9" s="290" t="s">
        <v>645</v>
      </c>
      <c r="AM9" s="292"/>
      <c r="AN9" s="290" t="s">
        <v>645</v>
      </c>
      <c r="AO9" s="291"/>
      <c r="AP9" s="290" t="s">
        <v>645</v>
      </c>
      <c r="AQ9" s="288"/>
    </row>
    <row r="10" spans="1:43" s="296" customFormat="1">
      <c r="A10" s="293" t="s">
        <v>647</v>
      </c>
      <c r="B10" s="247">
        <v>409201003</v>
      </c>
      <c r="C10" s="252" t="s">
        <v>498</v>
      </c>
      <c r="D10" s="251">
        <v>0</v>
      </c>
      <c r="E10" s="251">
        <v>0</v>
      </c>
      <c r="F10" s="251">
        <v>0</v>
      </c>
      <c r="G10" s="251">
        <v>0</v>
      </c>
      <c r="H10" s="251">
        <v>1</v>
      </c>
      <c r="I10" s="251">
        <v>0</v>
      </c>
      <c r="J10" s="251">
        <v>0</v>
      </c>
      <c r="K10" s="294">
        <v>3.9699999999999999E-2</v>
      </c>
      <c r="L10" s="251">
        <v>0</v>
      </c>
      <c r="M10" s="251">
        <v>0</v>
      </c>
      <c r="N10" s="251">
        <v>0</v>
      </c>
      <c r="O10" s="251">
        <v>0</v>
      </c>
      <c r="P10" s="251">
        <v>0</v>
      </c>
      <c r="Q10" s="251">
        <v>1</v>
      </c>
      <c r="R10" s="294">
        <v>1</v>
      </c>
      <c r="S10" s="251">
        <v>7</v>
      </c>
      <c r="T10" s="247"/>
      <c r="V10" s="293">
        <v>409201003</v>
      </c>
      <c r="W10" s="296" t="s">
        <v>647</v>
      </c>
      <c r="X10" s="247" t="s">
        <v>648</v>
      </c>
      <c r="Y10" s="247" t="s">
        <v>649</v>
      </c>
      <c r="Z10" s="296">
        <v>1</v>
      </c>
      <c r="AA10" s="296">
        <v>1</v>
      </c>
      <c r="AB10" s="296">
        <v>11090.709298</v>
      </c>
      <c r="AC10" s="296">
        <v>11091</v>
      </c>
      <c r="AD10" s="296">
        <v>54</v>
      </c>
      <c r="AE10" s="296">
        <v>11037</v>
      </c>
      <c r="AG10" s="295"/>
      <c r="AH10" s="295"/>
      <c r="AL10" s="297">
        <v>0</v>
      </c>
      <c r="AN10" s="297">
        <v>0</v>
      </c>
      <c r="AP10" s="297"/>
    </row>
    <row r="11" spans="1:43" s="296" customFormat="1">
      <c r="A11" s="293" t="s">
        <v>647</v>
      </c>
      <c r="B11" s="247">
        <v>409201095</v>
      </c>
      <c r="C11" s="252" t="s">
        <v>498</v>
      </c>
      <c r="D11" s="251">
        <v>0</v>
      </c>
      <c r="E11" s="251">
        <v>0</v>
      </c>
      <c r="F11" s="251">
        <v>0</v>
      </c>
      <c r="G11" s="251">
        <v>1</v>
      </c>
      <c r="H11" s="251">
        <v>3</v>
      </c>
      <c r="I11" s="251">
        <v>0</v>
      </c>
      <c r="J11" s="251">
        <v>0</v>
      </c>
      <c r="K11" s="294">
        <v>0.15859999999999999</v>
      </c>
      <c r="L11" s="251">
        <v>0</v>
      </c>
      <c r="M11" s="251">
        <v>1</v>
      </c>
      <c r="N11" s="251">
        <v>1</v>
      </c>
      <c r="O11" s="251">
        <v>0</v>
      </c>
      <c r="P11" s="251">
        <v>4</v>
      </c>
      <c r="Q11" s="251">
        <v>4</v>
      </c>
      <c r="R11" s="294">
        <v>1</v>
      </c>
      <c r="S11" s="251">
        <v>12</v>
      </c>
      <c r="T11" s="247"/>
      <c r="V11" s="293">
        <v>409201095</v>
      </c>
      <c r="W11" s="296" t="s">
        <v>647</v>
      </c>
      <c r="X11" s="247" t="s">
        <v>648</v>
      </c>
      <c r="Y11" s="247" t="s">
        <v>651</v>
      </c>
      <c r="Z11" s="296">
        <v>1</v>
      </c>
      <c r="AA11" s="296">
        <v>4</v>
      </c>
      <c r="AB11" s="296">
        <v>88986.284323999993</v>
      </c>
      <c r="AC11" s="296">
        <v>22247</v>
      </c>
      <c r="AD11" s="296">
        <v>3094</v>
      </c>
      <c r="AE11" s="296">
        <v>19153</v>
      </c>
      <c r="AG11" s="295"/>
      <c r="AH11" s="295"/>
      <c r="AL11" s="297">
        <v>0</v>
      </c>
      <c r="AN11" s="297">
        <v>0</v>
      </c>
      <c r="AP11" s="297"/>
    </row>
    <row r="12" spans="1:43" s="296" customFormat="1">
      <c r="A12" s="293" t="s">
        <v>647</v>
      </c>
      <c r="B12" s="247">
        <v>409201201</v>
      </c>
      <c r="C12" s="252" t="s">
        <v>498</v>
      </c>
      <c r="D12" s="251">
        <v>0</v>
      </c>
      <c r="E12" s="251">
        <v>0</v>
      </c>
      <c r="F12" s="251">
        <v>98</v>
      </c>
      <c r="G12" s="251">
        <v>498</v>
      </c>
      <c r="H12" s="251">
        <v>439</v>
      </c>
      <c r="I12" s="251">
        <v>0</v>
      </c>
      <c r="J12" s="251">
        <v>0</v>
      </c>
      <c r="K12" s="294">
        <v>41.037799999999997</v>
      </c>
      <c r="L12" s="251">
        <v>0</v>
      </c>
      <c r="M12" s="251">
        <v>224</v>
      </c>
      <c r="N12" s="251">
        <v>69</v>
      </c>
      <c r="O12" s="251">
        <v>0</v>
      </c>
      <c r="P12" s="251">
        <v>845</v>
      </c>
      <c r="Q12" s="251">
        <v>1035</v>
      </c>
      <c r="R12" s="294">
        <v>1</v>
      </c>
      <c r="S12" s="251">
        <v>12</v>
      </c>
      <c r="T12" s="247"/>
      <c r="V12" s="293">
        <v>409201201</v>
      </c>
      <c r="W12" s="296" t="s">
        <v>647</v>
      </c>
      <c r="X12" s="247" t="s">
        <v>648</v>
      </c>
      <c r="Y12" s="247" t="s">
        <v>648</v>
      </c>
      <c r="Z12" s="296">
        <v>1</v>
      </c>
      <c r="AA12" s="296">
        <v>1035</v>
      </c>
      <c r="AB12" s="296">
        <v>20633229.722052</v>
      </c>
      <c r="AC12" s="296">
        <v>19935</v>
      </c>
      <c r="AD12" s="296">
        <v>757</v>
      </c>
      <c r="AE12" s="296">
        <v>19178</v>
      </c>
      <c r="AG12" s="295"/>
      <c r="AH12" s="295"/>
      <c r="AL12" s="297">
        <v>0</v>
      </c>
      <c r="AN12" s="297">
        <v>0</v>
      </c>
      <c r="AP12" s="297"/>
    </row>
    <row r="13" spans="1:43" s="296" customFormat="1">
      <c r="A13" s="293" t="s">
        <v>647</v>
      </c>
      <c r="B13" s="247">
        <v>409201331</v>
      </c>
      <c r="C13" s="252" t="s">
        <v>498</v>
      </c>
      <c r="D13" s="251">
        <v>0</v>
      </c>
      <c r="E13" s="251">
        <v>0</v>
      </c>
      <c r="F13" s="251">
        <v>0</v>
      </c>
      <c r="G13" s="251">
        <v>0</v>
      </c>
      <c r="H13" s="251">
        <v>2</v>
      </c>
      <c r="I13" s="251">
        <v>0</v>
      </c>
      <c r="J13" s="251">
        <v>0</v>
      </c>
      <c r="K13" s="294">
        <v>7.9299999999999995E-2</v>
      </c>
      <c r="L13" s="251">
        <v>0</v>
      </c>
      <c r="M13" s="251">
        <v>0</v>
      </c>
      <c r="N13" s="251">
        <v>0</v>
      </c>
      <c r="O13" s="251">
        <v>0</v>
      </c>
      <c r="P13" s="251">
        <v>1</v>
      </c>
      <c r="Q13" s="251">
        <v>2</v>
      </c>
      <c r="R13" s="294">
        <v>1</v>
      </c>
      <c r="S13" s="251">
        <v>7</v>
      </c>
      <c r="T13" s="247"/>
      <c r="V13" s="293">
        <v>409201331</v>
      </c>
      <c r="W13" s="296" t="s">
        <v>647</v>
      </c>
      <c r="X13" s="247" t="s">
        <v>648</v>
      </c>
      <c r="Y13" s="247" t="s">
        <v>652</v>
      </c>
      <c r="Z13" s="296">
        <v>1</v>
      </c>
      <c r="AA13" s="296">
        <v>2</v>
      </c>
      <c r="AB13" s="296">
        <v>28378.927162</v>
      </c>
      <c r="AC13" s="296">
        <v>14189</v>
      </c>
      <c r="AD13" s="296">
        <v>-4339</v>
      </c>
      <c r="AE13" s="296">
        <v>18528</v>
      </c>
      <c r="AG13" s="295"/>
      <c r="AH13" s="295"/>
      <c r="AL13" s="297">
        <v>0</v>
      </c>
      <c r="AN13" s="297">
        <v>0</v>
      </c>
      <c r="AP13" s="297"/>
    </row>
    <row r="14" spans="1:43" s="296" customFormat="1">
      <c r="A14" s="293" t="s">
        <v>653</v>
      </c>
      <c r="B14" s="247">
        <v>410035035</v>
      </c>
      <c r="C14" s="252" t="s">
        <v>499</v>
      </c>
      <c r="D14" s="251">
        <v>0</v>
      </c>
      <c r="E14" s="251">
        <v>0</v>
      </c>
      <c r="F14" s="251">
        <v>0</v>
      </c>
      <c r="G14" s="251">
        <v>95</v>
      </c>
      <c r="H14" s="251">
        <v>248</v>
      </c>
      <c r="I14" s="251">
        <v>330</v>
      </c>
      <c r="J14" s="251">
        <v>0</v>
      </c>
      <c r="K14" s="294">
        <v>26.6845</v>
      </c>
      <c r="L14" s="251">
        <v>0</v>
      </c>
      <c r="M14" s="251">
        <v>29</v>
      </c>
      <c r="N14" s="251">
        <v>44</v>
      </c>
      <c r="O14" s="251">
        <v>38</v>
      </c>
      <c r="P14" s="251">
        <v>504</v>
      </c>
      <c r="Q14" s="251">
        <v>673</v>
      </c>
      <c r="R14" s="294">
        <v>1.0840000000000001</v>
      </c>
      <c r="S14" s="251">
        <v>11</v>
      </c>
      <c r="T14" s="247"/>
      <c r="V14" s="293">
        <v>410035035</v>
      </c>
      <c r="W14" s="296" t="s">
        <v>653</v>
      </c>
      <c r="X14" s="247" t="s">
        <v>654</v>
      </c>
      <c r="Y14" s="247" t="s">
        <v>654</v>
      </c>
      <c r="Z14" s="296">
        <v>1</v>
      </c>
      <c r="AA14" s="296">
        <v>673</v>
      </c>
      <c r="AB14" s="296">
        <v>13737376.908929661</v>
      </c>
      <c r="AC14" s="296">
        <v>20412</v>
      </c>
      <c r="AD14" s="296">
        <v>3728</v>
      </c>
      <c r="AE14" s="296">
        <v>16684</v>
      </c>
      <c r="AG14" s="295"/>
      <c r="AH14" s="295"/>
      <c r="AL14" s="297">
        <v>0</v>
      </c>
      <c r="AN14" s="297">
        <v>0</v>
      </c>
      <c r="AP14" s="297"/>
    </row>
    <row r="15" spans="1:43" s="296" customFormat="1">
      <c r="A15" s="293" t="s">
        <v>653</v>
      </c>
      <c r="B15" s="247">
        <v>410035044</v>
      </c>
      <c r="C15" s="252" t="s">
        <v>499</v>
      </c>
      <c r="D15" s="251">
        <v>0</v>
      </c>
      <c r="E15" s="251">
        <v>0</v>
      </c>
      <c r="F15" s="251">
        <v>0</v>
      </c>
      <c r="G15" s="251">
        <v>1</v>
      </c>
      <c r="H15" s="251">
        <v>0</v>
      </c>
      <c r="I15" s="251">
        <v>1</v>
      </c>
      <c r="J15" s="251">
        <v>0</v>
      </c>
      <c r="K15" s="294">
        <v>7.9299999999999995E-2</v>
      </c>
      <c r="L15" s="251">
        <v>0</v>
      </c>
      <c r="M15" s="251">
        <v>1</v>
      </c>
      <c r="N15" s="251">
        <v>0</v>
      </c>
      <c r="O15" s="251">
        <v>0</v>
      </c>
      <c r="P15" s="251">
        <v>0</v>
      </c>
      <c r="Q15" s="251">
        <v>2</v>
      </c>
      <c r="R15" s="294">
        <v>1.0840000000000001</v>
      </c>
      <c r="S15" s="251">
        <v>11</v>
      </c>
      <c r="T15" s="247"/>
      <c r="V15" s="293">
        <v>410035044</v>
      </c>
      <c r="W15" s="296" t="s">
        <v>653</v>
      </c>
      <c r="X15" s="247" t="s">
        <v>654</v>
      </c>
      <c r="Y15" s="247" t="s">
        <v>655</v>
      </c>
      <c r="Z15" s="296">
        <v>1</v>
      </c>
      <c r="AA15" s="296">
        <v>2</v>
      </c>
      <c r="AB15" s="296">
        <v>29199.890411403998</v>
      </c>
      <c r="AC15" s="296">
        <v>14600</v>
      </c>
      <c r="AD15" s="296">
        <v>-4673</v>
      </c>
      <c r="AE15" s="296">
        <v>19273</v>
      </c>
      <c r="AG15" s="295"/>
      <c r="AH15" s="295"/>
      <c r="AL15" s="297">
        <v>0</v>
      </c>
      <c r="AN15" s="297">
        <v>0</v>
      </c>
      <c r="AP15" s="297"/>
    </row>
    <row r="16" spans="1:43" s="296" customFormat="1">
      <c r="A16" s="293" t="s">
        <v>653</v>
      </c>
      <c r="B16" s="247">
        <v>410035057</v>
      </c>
      <c r="C16" s="252" t="s">
        <v>499</v>
      </c>
      <c r="D16" s="251">
        <v>0</v>
      </c>
      <c r="E16" s="251">
        <v>0</v>
      </c>
      <c r="F16" s="251">
        <v>0</v>
      </c>
      <c r="G16" s="251">
        <v>13</v>
      </c>
      <c r="H16" s="251">
        <v>49</v>
      </c>
      <c r="I16" s="251">
        <v>247</v>
      </c>
      <c r="J16" s="251">
        <v>0</v>
      </c>
      <c r="K16" s="294">
        <v>12.251899999999999</v>
      </c>
      <c r="L16" s="251">
        <v>0</v>
      </c>
      <c r="M16" s="251">
        <v>4</v>
      </c>
      <c r="N16" s="251">
        <v>13</v>
      </c>
      <c r="O16" s="251">
        <v>23</v>
      </c>
      <c r="P16" s="251">
        <v>213</v>
      </c>
      <c r="Q16" s="251">
        <v>309</v>
      </c>
      <c r="R16" s="294">
        <v>1.0840000000000001</v>
      </c>
      <c r="S16" s="251">
        <v>12</v>
      </c>
      <c r="T16" s="247"/>
      <c r="V16" s="293">
        <v>410035057</v>
      </c>
      <c r="W16" s="296" t="s">
        <v>653</v>
      </c>
      <c r="X16" s="247" t="s">
        <v>654</v>
      </c>
      <c r="Y16" s="247" t="s">
        <v>656</v>
      </c>
      <c r="Z16" s="296">
        <v>1</v>
      </c>
      <c r="AA16" s="296">
        <v>309</v>
      </c>
      <c r="AB16" s="296">
        <v>6484194.016054133</v>
      </c>
      <c r="AC16" s="296">
        <v>20984</v>
      </c>
      <c r="AD16" s="296">
        <v>8577</v>
      </c>
      <c r="AE16" s="296">
        <v>12407</v>
      </c>
      <c r="AG16" s="295"/>
      <c r="AH16" s="295"/>
      <c r="AL16" s="297">
        <v>0</v>
      </c>
      <c r="AN16" s="297">
        <v>0</v>
      </c>
      <c r="AP16" s="297"/>
    </row>
    <row r="17" spans="1:42" s="296" customFormat="1">
      <c r="A17" s="293" t="s">
        <v>653</v>
      </c>
      <c r="B17" s="247">
        <v>410035093</v>
      </c>
      <c r="C17" s="252" t="s">
        <v>499</v>
      </c>
      <c r="D17" s="251">
        <v>0</v>
      </c>
      <c r="E17" s="251">
        <v>0</v>
      </c>
      <c r="F17" s="251">
        <v>0</v>
      </c>
      <c r="G17" s="251">
        <v>0</v>
      </c>
      <c r="H17" s="251">
        <v>5</v>
      </c>
      <c r="I17" s="251">
        <v>10</v>
      </c>
      <c r="J17" s="251">
        <v>0</v>
      </c>
      <c r="K17" s="294">
        <v>0.5948</v>
      </c>
      <c r="L17" s="251">
        <v>0</v>
      </c>
      <c r="M17" s="251">
        <v>0</v>
      </c>
      <c r="N17" s="251">
        <v>1</v>
      </c>
      <c r="O17" s="251">
        <v>1</v>
      </c>
      <c r="P17" s="251">
        <v>15</v>
      </c>
      <c r="Q17" s="251">
        <v>15</v>
      </c>
      <c r="R17" s="294">
        <v>1.0840000000000001</v>
      </c>
      <c r="S17" s="251">
        <v>11</v>
      </c>
      <c r="T17" s="247"/>
      <c r="V17" s="293">
        <v>410035093</v>
      </c>
      <c r="W17" s="296" t="s">
        <v>653</v>
      </c>
      <c r="X17" s="247" t="s">
        <v>654</v>
      </c>
      <c r="Y17" s="247" t="s">
        <v>657</v>
      </c>
      <c r="Z17" s="296">
        <v>1</v>
      </c>
      <c r="AA17" s="296">
        <v>15</v>
      </c>
      <c r="AB17" s="296">
        <v>344465.42001774401</v>
      </c>
      <c r="AC17" s="296">
        <v>22964</v>
      </c>
      <c r="AD17" s="296">
        <v>3218</v>
      </c>
      <c r="AE17" s="296">
        <v>19746</v>
      </c>
      <c r="AG17" s="295"/>
      <c r="AH17" s="295"/>
      <c r="AL17" s="297">
        <v>0</v>
      </c>
      <c r="AN17" s="297">
        <v>0</v>
      </c>
      <c r="AP17" s="297"/>
    </row>
    <row r="18" spans="1:42" s="296" customFormat="1">
      <c r="A18" s="293" t="s">
        <v>653</v>
      </c>
      <c r="B18" s="247">
        <v>410035153</v>
      </c>
      <c r="C18" s="252" t="s">
        <v>499</v>
      </c>
      <c r="D18" s="251">
        <v>0</v>
      </c>
      <c r="E18" s="251">
        <v>0</v>
      </c>
      <c r="F18" s="251">
        <v>0</v>
      </c>
      <c r="G18" s="251">
        <v>0</v>
      </c>
      <c r="H18" s="251">
        <v>1</v>
      </c>
      <c r="I18" s="251">
        <v>2</v>
      </c>
      <c r="J18" s="251">
        <v>0</v>
      </c>
      <c r="K18" s="294">
        <v>0.11899999999999999</v>
      </c>
      <c r="L18" s="251">
        <v>0</v>
      </c>
      <c r="M18" s="251">
        <v>0</v>
      </c>
      <c r="N18" s="251">
        <v>0</v>
      </c>
      <c r="O18" s="251">
        <v>0</v>
      </c>
      <c r="P18" s="251">
        <v>3</v>
      </c>
      <c r="Q18" s="251">
        <v>3</v>
      </c>
      <c r="R18" s="294">
        <v>1.0840000000000001</v>
      </c>
      <c r="S18" s="251">
        <v>10</v>
      </c>
      <c r="T18" s="247"/>
      <c r="V18" s="293">
        <v>410035153</v>
      </c>
      <c r="W18" s="296" t="s">
        <v>653</v>
      </c>
      <c r="X18" s="247" t="s">
        <v>654</v>
      </c>
      <c r="Y18" s="247" t="s">
        <v>658</v>
      </c>
      <c r="Z18" s="296">
        <v>1</v>
      </c>
      <c r="AA18" s="296">
        <v>3</v>
      </c>
      <c r="AB18" s="296">
        <v>64671.557669320006</v>
      </c>
      <c r="AC18" s="296">
        <v>21557</v>
      </c>
      <c r="AD18" s="296">
        <v>618</v>
      </c>
      <c r="AE18" s="296">
        <v>20939</v>
      </c>
      <c r="AG18" s="295"/>
      <c r="AH18" s="295"/>
      <c r="AL18" s="297">
        <v>0</v>
      </c>
      <c r="AN18" s="297">
        <v>0</v>
      </c>
      <c r="AP18" s="297"/>
    </row>
    <row r="19" spans="1:42" s="296" customFormat="1">
      <c r="A19" s="293" t="s">
        <v>653</v>
      </c>
      <c r="B19" s="247">
        <v>410035160</v>
      </c>
      <c r="C19" s="252" t="s">
        <v>499</v>
      </c>
      <c r="D19" s="251">
        <v>0</v>
      </c>
      <c r="E19" s="251">
        <v>0</v>
      </c>
      <c r="F19" s="251">
        <v>0</v>
      </c>
      <c r="G19" s="251">
        <v>0</v>
      </c>
      <c r="H19" s="251">
        <v>0</v>
      </c>
      <c r="I19" s="251">
        <v>1</v>
      </c>
      <c r="J19" s="251">
        <v>0</v>
      </c>
      <c r="K19" s="294">
        <v>3.9699999999999999E-2</v>
      </c>
      <c r="L19" s="251">
        <v>0</v>
      </c>
      <c r="M19" s="251">
        <v>0</v>
      </c>
      <c r="N19" s="251">
        <v>0</v>
      </c>
      <c r="O19" s="251">
        <v>0</v>
      </c>
      <c r="P19" s="251">
        <v>0</v>
      </c>
      <c r="Q19" s="251">
        <v>1</v>
      </c>
      <c r="R19" s="294">
        <v>1.0840000000000001</v>
      </c>
      <c r="S19" s="251">
        <v>11</v>
      </c>
      <c r="T19" s="247"/>
      <c r="V19" s="293">
        <v>410035160</v>
      </c>
      <c r="W19" s="296" t="s">
        <v>653</v>
      </c>
      <c r="X19" s="247" t="s">
        <v>654</v>
      </c>
      <c r="Y19" s="247" t="s">
        <v>659</v>
      </c>
      <c r="Z19" s="296">
        <v>1</v>
      </c>
      <c r="AA19" s="296">
        <v>1</v>
      </c>
      <c r="AB19" s="296">
        <v>13845.629777916</v>
      </c>
      <c r="AC19" s="296">
        <v>13846</v>
      </c>
      <c r="AD19" s="296">
        <v>-7306</v>
      </c>
      <c r="AE19" s="296">
        <v>21152</v>
      </c>
      <c r="AG19" s="295"/>
      <c r="AH19" s="295"/>
      <c r="AL19" s="297">
        <v>0</v>
      </c>
      <c r="AN19" s="297">
        <v>0</v>
      </c>
      <c r="AP19" s="297"/>
    </row>
    <row r="20" spans="1:42" s="296" customFormat="1">
      <c r="A20" s="293" t="s">
        <v>653</v>
      </c>
      <c r="B20" s="247">
        <v>410035163</v>
      </c>
      <c r="C20" s="252" t="s">
        <v>499</v>
      </c>
      <c r="D20" s="251">
        <v>0</v>
      </c>
      <c r="E20" s="251">
        <v>0</v>
      </c>
      <c r="F20" s="251">
        <v>0</v>
      </c>
      <c r="G20" s="251">
        <v>1</v>
      </c>
      <c r="H20" s="251">
        <v>10</v>
      </c>
      <c r="I20" s="251">
        <v>23</v>
      </c>
      <c r="J20" s="251">
        <v>0</v>
      </c>
      <c r="K20" s="294">
        <v>1.3481000000000001</v>
      </c>
      <c r="L20" s="251">
        <v>0</v>
      </c>
      <c r="M20" s="251">
        <v>0</v>
      </c>
      <c r="N20" s="251">
        <v>2</v>
      </c>
      <c r="O20" s="251">
        <v>1</v>
      </c>
      <c r="P20" s="251">
        <v>25</v>
      </c>
      <c r="Q20" s="251">
        <v>34</v>
      </c>
      <c r="R20" s="294">
        <v>1.0840000000000001</v>
      </c>
      <c r="S20" s="251">
        <v>11</v>
      </c>
      <c r="T20" s="247"/>
      <c r="V20" s="293">
        <v>410035163</v>
      </c>
      <c r="W20" s="296" t="s">
        <v>653</v>
      </c>
      <c r="X20" s="247" t="s">
        <v>654</v>
      </c>
      <c r="Y20" s="247" t="s">
        <v>660</v>
      </c>
      <c r="Z20" s="296">
        <v>1</v>
      </c>
      <c r="AA20" s="296">
        <v>34</v>
      </c>
      <c r="AB20" s="296">
        <v>692221.03043386806</v>
      </c>
      <c r="AC20" s="296">
        <v>20359</v>
      </c>
      <c r="AD20" s="296">
        <v>6925</v>
      </c>
      <c r="AE20" s="296">
        <v>13434</v>
      </c>
      <c r="AG20" s="295"/>
      <c r="AH20" s="295"/>
      <c r="AL20" s="297">
        <v>0</v>
      </c>
      <c r="AN20" s="297">
        <v>0</v>
      </c>
      <c r="AP20" s="297"/>
    </row>
    <row r="21" spans="1:42" s="296" customFormat="1">
      <c r="A21" s="293" t="s">
        <v>653</v>
      </c>
      <c r="B21" s="247">
        <v>410035165</v>
      </c>
      <c r="C21" s="252" t="s">
        <v>499</v>
      </c>
      <c r="D21" s="251">
        <v>0</v>
      </c>
      <c r="E21" s="251">
        <v>0</v>
      </c>
      <c r="F21" s="251">
        <v>0</v>
      </c>
      <c r="G21" s="251">
        <v>0</v>
      </c>
      <c r="H21" s="251">
        <v>3</v>
      </c>
      <c r="I21" s="251">
        <v>4</v>
      </c>
      <c r="J21" s="251">
        <v>0</v>
      </c>
      <c r="K21" s="294">
        <v>0.27760000000000001</v>
      </c>
      <c r="L21" s="251">
        <v>0</v>
      </c>
      <c r="M21" s="251">
        <v>0</v>
      </c>
      <c r="N21" s="251">
        <v>0</v>
      </c>
      <c r="O21" s="251">
        <v>0</v>
      </c>
      <c r="P21" s="251">
        <v>4</v>
      </c>
      <c r="Q21" s="251">
        <v>7</v>
      </c>
      <c r="R21" s="294">
        <v>1.0840000000000001</v>
      </c>
      <c r="S21" s="251">
        <v>10</v>
      </c>
      <c r="T21" s="247"/>
      <c r="V21" s="293">
        <v>410035165</v>
      </c>
      <c r="W21" s="296" t="s">
        <v>653</v>
      </c>
      <c r="X21" s="247" t="s">
        <v>654</v>
      </c>
      <c r="Y21" s="247" t="s">
        <v>661</v>
      </c>
      <c r="Z21" s="296">
        <v>1</v>
      </c>
      <c r="AA21" s="296">
        <v>7</v>
      </c>
      <c r="AB21" s="296">
        <v>124344.31625212802</v>
      </c>
      <c r="AC21" s="296">
        <v>17763</v>
      </c>
      <c r="AD21" s="296">
        <v>-2122</v>
      </c>
      <c r="AE21" s="296">
        <v>19885</v>
      </c>
      <c r="AG21" s="295"/>
      <c r="AH21" s="295"/>
      <c r="AL21" s="297">
        <v>0</v>
      </c>
      <c r="AN21" s="297">
        <v>0</v>
      </c>
      <c r="AP21" s="297"/>
    </row>
    <row r="22" spans="1:42" s="296" customFormat="1">
      <c r="A22" s="293" t="s">
        <v>653</v>
      </c>
      <c r="B22" s="247">
        <v>410035176</v>
      </c>
      <c r="C22" s="252" t="s">
        <v>499</v>
      </c>
      <c r="D22" s="251">
        <v>0</v>
      </c>
      <c r="E22" s="251">
        <v>0</v>
      </c>
      <c r="F22" s="251">
        <v>0</v>
      </c>
      <c r="G22" s="251">
        <v>0</v>
      </c>
      <c r="H22" s="251">
        <v>0</v>
      </c>
      <c r="I22" s="251">
        <v>1</v>
      </c>
      <c r="J22" s="251">
        <v>0</v>
      </c>
      <c r="K22" s="294">
        <v>3.9699999999999999E-2</v>
      </c>
      <c r="L22" s="251">
        <v>0</v>
      </c>
      <c r="M22" s="251">
        <v>0</v>
      </c>
      <c r="N22" s="251">
        <v>0</v>
      </c>
      <c r="O22" s="251">
        <v>0</v>
      </c>
      <c r="P22" s="251">
        <v>1</v>
      </c>
      <c r="Q22" s="251">
        <v>1</v>
      </c>
      <c r="R22" s="294">
        <v>1.0840000000000001</v>
      </c>
      <c r="S22" s="251">
        <v>8</v>
      </c>
      <c r="T22" s="247"/>
      <c r="V22" s="293">
        <v>410035176</v>
      </c>
      <c r="W22" s="296" t="s">
        <v>653</v>
      </c>
      <c r="X22" s="247" t="s">
        <v>654</v>
      </c>
      <c r="Y22" s="247" t="s">
        <v>662</v>
      </c>
      <c r="Z22" s="296">
        <v>1</v>
      </c>
      <c r="AA22" s="296">
        <v>1</v>
      </c>
      <c r="AB22" s="296">
        <v>21085.280297916004</v>
      </c>
      <c r="AC22" s="296">
        <v>21085</v>
      </c>
      <c r="AD22" s="296">
        <v>1623</v>
      </c>
      <c r="AE22" s="296">
        <v>19462</v>
      </c>
      <c r="AG22" s="295"/>
      <c r="AH22" s="295"/>
      <c r="AL22" s="297">
        <v>0</v>
      </c>
      <c r="AN22" s="297">
        <v>0</v>
      </c>
      <c r="AP22" s="297"/>
    </row>
    <row r="23" spans="1:42" s="296" customFormat="1">
      <c r="A23" s="293" t="s">
        <v>653</v>
      </c>
      <c r="B23" s="247">
        <v>410035229</v>
      </c>
      <c r="C23" s="252" t="s">
        <v>499</v>
      </c>
      <c r="D23" s="251">
        <v>0</v>
      </c>
      <c r="E23" s="251">
        <v>0</v>
      </c>
      <c r="F23" s="251">
        <v>0</v>
      </c>
      <c r="G23" s="251">
        <v>0</v>
      </c>
      <c r="H23" s="251">
        <v>0</v>
      </c>
      <c r="I23" s="251">
        <v>1</v>
      </c>
      <c r="J23" s="251">
        <v>0</v>
      </c>
      <c r="K23" s="294">
        <v>3.9699999999999999E-2</v>
      </c>
      <c r="L23" s="251">
        <v>0</v>
      </c>
      <c r="M23" s="251">
        <v>0</v>
      </c>
      <c r="N23" s="251">
        <v>0</v>
      </c>
      <c r="O23" s="251">
        <v>0</v>
      </c>
      <c r="P23" s="251">
        <v>0</v>
      </c>
      <c r="Q23" s="251">
        <v>1</v>
      </c>
      <c r="R23" s="294">
        <v>1.0840000000000001</v>
      </c>
      <c r="S23" s="251">
        <v>9</v>
      </c>
      <c r="T23" s="247"/>
      <c r="V23" s="293">
        <v>410035229</v>
      </c>
      <c r="W23" s="296" t="s">
        <v>653</v>
      </c>
      <c r="X23" s="247" t="s">
        <v>654</v>
      </c>
      <c r="Y23" s="247" t="s">
        <v>663</v>
      </c>
      <c r="Z23" s="296">
        <v>1</v>
      </c>
      <c r="AA23" s="296">
        <v>1</v>
      </c>
      <c r="AB23" s="296">
        <v>13845.629777916</v>
      </c>
      <c r="AC23" s="296">
        <v>13846</v>
      </c>
      <c r="AD23" s="296">
        <v>-6350</v>
      </c>
      <c r="AE23" s="296">
        <v>20196</v>
      </c>
      <c r="AG23" s="295"/>
      <c r="AH23" s="295"/>
      <c r="AL23" s="297">
        <v>0</v>
      </c>
      <c r="AN23" s="297">
        <v>0</v>
      </c>
      <c r="AP23" s="297"/>
    </row>
    <row r="24" spans="1:42" s="296" customFormat="1">
      <c r="A24" s="293" t="s">
        <v>653</v>
      </c>
      <c r="B24" s="247">
        <v>410035244</v>
      </c>
      <c r="C24" s="252" t="s">
        <v>499</v>
      </c>
      <c r="D24" s="251">
        <v>0</v>
      </c>
      <c r="E24" s="251">
        <v>0</v>
      </c>
      <c r="F24" s="251">
        <v>0</v>
      </c>
      <c r="G24" s="251">
        <v>1</v>
      </c>
      <c r="H24" s="251">
        <v>1</v>
      </c>
      <c r="I24" s="251">
        <v>3</v>
      </c>
      <c r="J24" s="251">
        <v>0</v>
      </c>
      <c r="K24" s="294">
        <v>0.1983</v>
      </c>
      <c r="L24" s="251">
        <v>0</v>
      </c>
      <c r="M24" s="251">
        <v>0</v>
      </c>
      <c r="N24" s="251">
        <v>0</v>
      </c>
      <c r="O24" s="251">
        <v>0</v>
      </c>
      <c r="P24" s="251">
        <v>2</v>
      </c>
      <c r="Q24" s="251">
        <v>5</v>
      </c>
      <c r="R24" s="294">
        <v>1.0840000000000001</v>
      </c>
      <c r="S24" s="251">
        <v>10</v>
      </c>
      <c r="T24" s="247"/>
      <c r="V24" s="293">
        <v>410035244</v>
      </c>
      <c r="W24" s="296" t="s">
        <v>653</v>
      </c>
      <c r="X24" s="247" t="s">
        <v>654</v>
      </c>
      <c r="Y24" s="247" t="s">
        <v>664</v>
      </c>
      <c r="Z24" s="296">
        <v>1</v>
      </c>
      <c r="AA24" s="296">
        <v>5</v>
      </c>
      <c r="AB24" s="296">
        <v>82328.181040723997</v>
      </c>
      <c r="AC24" s="296">
        <v>16466</v>
      </c>
      <c r="AD24" s="296">
        <v>3032</v>
      </c>
      <c r="AE24" s="296">
        <v>13434</v>
      </c>
      <c r="AG24" s="295"/>
      <c r="AH24" s="295"/>
      <c r="AL24" s="297">
        <v>0</v>
      </c>
      <c r="AN24" s="297">
        <v>0</v>
      </c>
      <c r="AP24" s="297"/>
    </row>
    <row r="25" spans="1:42" s="296" customFormat="1">
      <c r="A25" s="293" t="s">
        <v>653</v>
      </c>
      <c r="B25" s="247">
        <v>410035248</v>
      </c>
      <c r="C25" s="252" t="s">
        <v>499</v>
      </c>
      <c r="D25" s="251">
        <v>0</v>
      </c>
      <c r="E25" s="251">
        <v>0</v>
      </c>
      <c r="F25" s="251">
        <v>0</v>
      </c>
      <c r="G25" s="251">
        <v>6</v>
      </c>
      <c r="H25" s="251">
        <v>23</v>
      </c>
      <c r="I25" s="251">
        <v>49</v>
      </c>
      <c r="J25" s="251">
        <v>0</v>
      </c>
      <c r="K25" s="294">
        <v>3.0926999999999998</v>
      </c>
      <c r="L25" s="251">
        <v>0</v>
      </c>
      <c r="M25" s="251">
        <v>0</v>
      </c>
      <c r="N25" s="251">
        <v>3</v>
      </c>
      <c r="O25" s="251">
        <v>6</v>
      </c>
      <c r="P25" s="251">
        <v>50</v>
      </c>
      <c r="Q25" s="251">
        <v>78</v>
      </c>
      <c r="R25" s="294">
        <v>1.0840000000000001</v>
      </c>
      <c r="S25" s="251">
        <v>11</v>
      </c>
      <c r="T25" s="247"/>
      <c r="V25" s="293">
        <v>410035248</v>
      </c>
      <c r="W25" s="296" t="s">
        <v>653</v>
      </c>
      <c r="X25" s="247" t="s">
        <v>654</v>
      </c>
      <c r="Y25" s="247" t="s">
        <v>665</v>
      </c>
      <c r="Z25" s="296">
        <v>1</v>
      </c>
      <c r="AA25" s="296">
        <v>78</v>
      </c>
      <c r="AB25" s="296">
        <v>1522130.7156447561</v>
      </c>
      <c r="AC25" s="296">
        <v>19514</v>
      </c>
      <c r="AD25" s="296">
        <v>2221</v>
      </c>
      <c r="AE25" s="296">
        <v>17293</v>
      </c>
      <c r="AG25" s="295"/>
      <c r="AH25" s="295"/>
      <c r="AL25" s="297">
        <v>0</v>
      </c>
      <c r="AN25" s="297">
        <v>0</v>
      </c>
      <c r="AP25" s="297"/>
    </row>
    <row r="26" spans="1:42" s="296" customFormat="1">
      <c r="A26" s="293" t="s">
        <v>653</v>
      </c>
      <c r="B26" s="247">
        <v>410035262</v>
      </c>
      <c r="C26" s="252" t="s">
        <v>499</v>
      </c>
      <c r="D26" s="251">
        <v>0</v>
      </c>
      <c r="E26" s="251">
        <v>0</v>
      </c>
      <c r="F26" s="251">
        <v>0</v>
      </c>
      <c r="G26" s="251">
        <v>0</v>
      </c>
      <c r="H26" s="251">
        <v>0</v>
      </c>
      <c r="I26" s="251">
        <v>4</v>
      </c>
      <c r="J26" s="251">
        <v>0</v>
      </c>
      <c r="K26" s="294">
        <v>0.15859999999999999</v>
      </c>
      <c r="L26" s="251">
        <v>0</v>
      </c>
      <c r="M26" s="251">
        <v>0</v>
      </c>
      <c r="N26" s="251">
        <v>0</v>
      </c>
      <c r="O26" s="251">
        <v>0</v>
      </c>
      <c r="P26" s="251">
        <v>1</v>
      </c>
      <c r="Q26" s="251">
        <v>4</v>
      </c>
      <c r="R26" s="294">
        <v>1.0840000000000001</v>
      </c>
      <c r="S26" s="251">
        <v>10</v>
      </c>
      <c r="T26" s="247"/>
      <c r="V26" s="293">
        <v>410035262</v>
      </c>
      <c r="W26" s="296" t="s">
        <v>653</v>
      </c>
      <c r="X26" s="247" t="s">
        <v>654</v>
      </c>
      <c r="Y26" s="247" t="s">
        <v>666</v>
      </c>
      <c r="Z26" s="296">
        <v>1</v>
      </c>
      <c r="AA26" s="296">
        <v>4</v>
      </c>
      <c r="AB26" s="296">
        <v>63771.456662807992</v>
      </c>
      <c r="AC26" s="296">
        <v>15943</v>
      </c>
      <c r="AD26" s="296">
        <v>-2037</v>
      </c>
      <c r="AE26" s="296">
        <v>17980</v>
      </c>
      <c r="AG26" s="295"/>
      <c r="AH26" s="295"/>
      <c r="AL26" s="297">
        <v>0</v>
      </c>
      <c r="AN26" s="297">
        <v>0</v>
      </c>
      <c r="AP26" s="297"/>
    </row>
    <row r="27" spans="1:42" s="296" customFormat="1">
      <c r="A27" s="293" t="s">
        <v>653</v>
      </c>
      <c r="B27" s="247">
        <v>410035346</v>
      </c>
      <c r="C27" s="252" t="s">
        <v>499</v>
      </c>
      <c r="D27" s="251">
        <v>0</v>
      </c>
      <c r="E27" s="251">
        <v>0</v>
      </c>
      <c r="F27" s="251">
        <v>0</v>
      </c>
      <c r="G27" s="251">
        <v>0</v>
      </c>
      <c r="H27" s="251">
        <v>8</v>
      </c>
      <c r="I27" s="251">
        <v>9</v>
      </c>
      <c r="J27" s="251">
        <v>0</v>
      </c>
      <c r="K27" s="294">
        <v>0.67410000000000003</v>
      </c>
      <c r="L27" s="251">
        <v>0</v>
      </c>
      <c r="M27" s="251">
        <v>0</v>
      </c>
      <c r="N27" s="251">
        <v>3</v>
      </c>
      <c r="O27" s="251">
        <v>0</v>
      </c>
      <c r="P27" s="251">
        <v>11</v>
      </c>
      <c r="Q27" s="251">
        <v>17</v>
      </c>
      <c r="R27" s="294">
        <v>1.0840000000000001</v>
      </c>
      <c r="S27" s="251">
        <v>8</v>
      </c>
      <c r="T27" s="247"/>
      <c r="V27" s="293">
        <v>410035346</v>
      </c>
      <c r="W27" s="296" t="s">
        <v>653</v>
      </c>
      <c r="X27" s="247" t="s">
        <v>654</v>
      </c>
      <c r="Y27" s="247" t="s">
        <v>667</v>
      </c>
      <c r="Z27" s="296">
        <v>1</v>
      </c>
      <c r="AA27" s="296">
        <v>17</v>
      </c>
      <c r="AB27" s="296">
        <v>308678.36770914809</v>
      </c>
      <c r="AC27" s="296">
        <v>18158</v>
      </c>
      <c r="AD27" s="296">
        <v>2914</v>
      </c>
      <c r="AE27" s="296">
        <v>15244</v>
      </c>
      <c r="AG27" s="295"/>
      <c r="AH27" s="295"/>
      <c r="AL27" s="297">
        <v>0</v>
      </c>
      <c r="AN27" s="297">
        <v>0</v>
      </c>
      <c r="AP27" s="297"/>
    </row>
    <row r="28" spans="1:42" s="296" customFormat="1">
      <c r="A28" s="293" t="s">
        <v>653</v>
      </c>
      <c r="B28" s="247">
        <v>410057035</v>
      </c>
      <c r="C28" s="252" t="s">
        <v>499</v>
      </c>
      <c r="D28" s="251">
        <v>0</v>
      </c>
      <c r="E28" s="251">
        <v>0</v>
      </c>
      <c r="F28" s="251">
        <v>0</v>
      </c>
      <c r="G28" s="251">
        <v>3</v>
      </c>
      <c r="H28" s="251">
        <v>6</v>
      </c>
      <c r="I28" s="251">
        <v>0</v>
      </c>
      <c r="J28" s="251">
        <v>0</v>
      </c>
      <c r="K28" s="294">
        <v>0.3569</v>
      </c>
      <c r="L28" s="251">
        <v>0</v>
      </c>
      <c r="M28" s="251">
        <v>1</v>
      </c>
      <c r="N28" s="251">
        <v>1</v>
      </c>
      <c r="O28" s="251">
        <v>0</v>
      </c>
      <c r="P28" s="251">
        <v>6</v>
      </c>
      <c r="Q28" s="251">
        <v>9</v>
      </c>
      <c r="R28" s="294">
        <v>1.0389999999999999</v>
      </c>
      <c r="S28" s="251">
        <v>11</v>
      </c>
      <c r="T28" s="247"/>
      <c r="V28" s="293">
        <v>410057035</v>
      </c>
      <c r="W28" s="296" t="s">
        <v>653</v>
      </c>
      <c r="X28" s="247" t="s">
        <v>656</v>
      </c>
      <c r="Y28" s="247" t="s">
        <v>654</v>
      </c>
      <c r="Z28" s="296">
        <v>1</v>
      </c>
      <c r="AA28" s="296">
        <v>9</v>
      </c>
      <c r="AB28" s="296">
        <v>164079.51339199697</v>
      </c>
      <c r="AC28" s="296">
        <v>18231</v>
      </c>
      <c r="AD28" s="296">
        <v>2391</v>
      </c>
      <c r="AE28" s="296">
        <v>15840</v>
      </c>
      <c r="AG28" s="295"/>
      <c r="AH28" s="295"/>
      <c r="AL28" s="297">
        <v>0</v>
      </c>
      <c r="AN28" s="297">
        <v>0</v>
      </c>
      <c r="AP28" s="297"/>
    </row>
    <row r="29" spans="1:42" s="296" customFormat="1">
      <c r="A29" s="293" t="s">
        <v>653</v>
      </c>
      <c r="B29" s="247">
        <v>410057057</v>
      </c>
      <c r="C29" s="252" t="s">
        <v>499</v>
      </c>
      <c r="D29" s="251">
        <v>0</v>
      </c>
      <c r="E29" s="251">
        <v>0</v>
      </c>
      <c r="F29" s="251">
        <v>0</v>
      </c>
      <c r="G29" s="251">
        <v>53</v>
      </c>
      <c r="H29" s="251">
        <v>144</v>
      </c>
      <c r="I29" s="251">
        <v>0</v>
      </c>
      <c r="J29" s="251">
        <v>0</v>
      </c>
      <c r="K29" s="294">
        <v>7.8110999999999997</v>
      </c>
      <c r="L29" s="251">
        <v>0</v>
      </c>
      <c r="M29" s="251">
        <v>10</v>
      </c>
      <c r="N29" s="251">
        <v>29</v>
      </c>
      <c r="O29" s="251">
        <v>0</v>
      </c>
      <c r="P29" s="251">
        <v>155</v>
      </c>
      <c r="Q29" s="251">
        <v>197</v>
      </c>
      <c r="R29" s="294">
        <v>1.0389999999999999</v>
      </c>
      <c r="S29" s="251">
        <v>12</v>
      </c>
      <c r="T29" s="247"/>
      <c r="V29" s="293">
        <v>410057057</v>
      </c>
      <c r="W29" s="296" t="s">
        <v>653</v>
      </c>
      <c r="X29" s="247" t="s">
        <v>656</v>
      </c>
      <c r="Y29" s="247" t="s">
        <v>656</v>
      </c>
      <c r="Z29" s="296">
        <v>1</v>
      </c>
      <c r="AA29" s="296">
        <v>197</v>
      </c>
      <c r="AB29" s="296">
        <v>3924559.475761842</v>
      </c>
      <c r="AC29" s="296">
        <v>19922</v>
      </c>
      <c r="AD29" s="296">
        <v>382</v>
      </c>
      <c r="AE29" s="296">
        <v>19540</v>
      </c>
      <c r="AG29" s="295"/>
      <c r="AH29" s="295"/>
      <c r="AL29" s="297">
        <v>0</v>
      </c>
      <c r="AN29" s="297">
        <v>0</v>
      </c>
      <c r="AP29" s="297"/>
    </row>
    <row r="30" spans="1:42" s="296" customFormat="1">
      <c r="A30" s="293" t="s">
        <v>653</v>
      </c>
      <c r="B30" s="247">
        <v>410057093</v>
      </c>
      <c r="C30" s="252" t="s">
        <v>499</v>
      </c>
      <c r="D30" s="251">
        <v>0</v>
      </c>
      <c r="E30" s="251">
        <v>0</v>
      </c>
      <c r="F30" s="251">
        <v>0</v>
      </c>
      <c r="G30" s="251">
        <v>1</v>
      </c>
      <c r="H30" s="251">
        <v>8</v>
      </c>
      <c r="I30" s="251">
        <v>0</v>
      </c>
      <c r="J30" s="251">
        <v>0</v>
      </c>
      <c r="K30" s="294">
        <v>0.3569</v>
      </c>
      <c r="L30" s="251">
        <v>0</v>
      </c>
      <c r="M30" s="251">
        <v>0</v>
      </c>
      <c r="N30" s="251">
        <v>0</v>
      </c>
      <c r="O30" s="251">
        <v>0</v>
      </c>
      <c r="P30" s="251">
        <v>4</v>
      </c>
      <c r="Q30" s="251">
        <v>9</v>
      </c>
      <c r="R30" s="294">
        <v>1.0389999999999999</v>
      </c>
      <c r="S30" s="251">
        <v>11</v>
      </c>
      <c r="T30" s="247"/>
      <c r="V30" s="293">
        <v>410057093</v>
      </c>
      <c r="W30" s="296" t="s">
        <v>653</v>
      </c>
      <c r="X30" s="247" t="s">
        <v>656</v>
      </c>
      <c r="Y30" s="247" t="s">
        <v>657</v>
      </c>
      <c r="Z30" s="296">
        <v>1</v>
      </c>
      <c r="AA30" s="296">
        <v>9</v>
      </c>
      <c r="AB30" s="296">
        <v>139057.312541997</v>
      </c>
      <c r="AC30" s="296">
        <v>15451</v>
      </c>
      <c r="AD30" s="296">
        <v>-3111</v>
      </c>
      <c r="AE30" s="296">
        <v>18562</v>
      </c>
      <c r="AG30" s="295"/>
      <c r="AH30" s="295"/>
      <c r="AL30" s="297">
        <v>0</v>
      </c>
      <c r="AN30" s="297">
        <v>0</v>
      </c>
      <c r="AP30" s="297"/>
    </row>
    <row r="31" spans="1:42" s="296" customFormat="1">
      <c r="A31" s="293" t="s">
        <v>653</v>
      </c>
      <c r="B31" s="247">
        <v>410057163</v>
      </c>
      <c r="C31" s="252" t="s">
        <v>499</v>
      </c>
      <c r="D31" s="251">
        <v>0</v>
      </c>
      <c r="E31" s="251">
        <v>0</v>
      </c>
      <c r="F31" s="251">
        <v>0</v>
      </c>
      <c r="G31" s="251">
        <v>0</v>
      </c>
      <c r="H31" s="251">
        <v>2</v>
      </c>
      <c r="I31" s="251">
        <v>0</v>
      </c>
      <c r="J31" s="251">
        <v>0</v>
      </c>
      <c r="K31" s="294">
        <v>7.9299999999999995E-2</v>
      </c>
      <c r="L31" s="251">
        <v>0</v>
      </c>
      <c r="M31" s="251">
        <v>0</v>
      </c>
      <c r="N31" s="251">
        <v>0</v>
      </c>
      <c r="O31" s="251">
        <v>0</v>
      </c>
      <c r="P31" s="251">
        <v>1</v>
      </c>
      <c r="Q31" s="251">
        <v>2</v>
      </c>
      <c r="R31" s="294">
        <v>1.0389999999999999</v>
      </c>
      <c r="S31" s="251">
        <v>11</v>
      </c>
      <c r="T31" s="247"/>
      <c r="V31" s="293">
        <v>410057163</v>
      </c>
      <c r="W31" s="296" t="s">
        <v>653</v>
      </c>
      <c r="X31" s="247" t="s">
        <v>656</v>
      </c>
      <c r="Y31" s="247" t="s">
        <v>660</v>
      </c>
      <c r="Z31" s="296">
        <v>1</v>
      </c>
      <c r="AA31" s="296">
        <v>2</v>
      </c>
      <c r="AB31" s="296">
        <v>31811.954553509</v>
      </c>
      <c r="AC31" s="296">
        <v>15906</v>
      </c>
      <c r="AD31" s="296">
        <v>-887</v>
      </c>
      <c r="AE31" s="296">
        <v>16793</v>
      </c>
      <c r="AG31" s="295"/>
      <c r="AH31" s="295"/>
      <c r="AL31" s="297">
        <v>0</v>
      </c>
      <c r="AN31" s="297">
        <v>0</v>
      </c>
      <c r="AP31" s="297"/>
    </row>
    <row r="32" spans="1:42" s="296" customFormat="1">
      <c r="A32" s="293" t="s">
        <v>653</v>
      </c>
      <c r="B32" s="247">
        <v>410057165</v>
      </c>
      <c r="C32" s="252" t="s">
        <v>499</v>
      </c>
      <c r="D32" s="251">
        <v>0</v>
      </c>
      <c r="E32" s="251">
        <v>0</v>
      </c>
      <c r="F32" s="251">
        <v>0</v>
      </c>
      <c r="G32" s="251">
        <v>0</v>
      </c>
      <c r="H32" s="251">
        <v>1</v>
      </c>
      <c r="I32" s="251">
        <v>0</v>
      </c>
      <c r="J32" s="251">
        <v>0</v>
      </c>
      <c r="K32" s="294">
        <v>3.9699999999999999E-2</v>
      </c>
      <c r="L32" s="251">
        <v>0</v>
      </c>
      <c r="M32" s="251">
        <v>0</v>
      </c>
      <c r="N32" s="251">
        <v>1</v>
      </c>
      <c r="O32" s="251">
        <v>0</v>
      </c>
      <c r="P32" s="251">
        <v>1</v>
      </c>
      <c r="Q32" s="251">
        <v>1</v>
      </c>
      <c r="R32" s="294">
        <v>1.0389999999999999</v>
      </c>
      <c r="S32" s="251">
        <v>10</v>
      </c>
      <c r="T32" s="247"/>
      <c r="V32" s="293">
        <v>410057165</v>
      </c>
      <c r="W32" s="296" t="s">
        <v>653</v>
      </c>
      <c r="X32" s="247" t="s">
        <v>656</v>
      </c>
      <c r="Y32" s="247" t="s">
        <v>661</v>
      </c>
      <c r="Z32" s="296">
        <v>1</v>
      </c>
      <c r="AA32" s="296">
        <v>1</v>
      </c>
      <c r="AB32" s="296">
        <v>22748.174507960997</v>
      </c>
      <c r="AC32" s="296">
        <v>22748</v>
      </c>
      <c r="AD32" s="296">
        <v>11755</v>
      </c>
      <c r="AE32" s="296">
        <v>10993</v>
      </c>
      <c r="AG32" s="295"/>
      <c r="AH32" s="295"/>
      <c r="AL32" s="297">
        <v>0</v>
      </c>
      <c r="AN32" s="297">
        <v>0</v>
      </c>
      <c r="AP32" s="297"/>
    </row>
    <row r="33" spans="1:42" s="296" customFormat="1">
      <c r="A33" s="293" t="s">
        <v>653</v>
      </c>
      <c r="B33" s="247">
        <v>410057248</v>
      </c>
      <c r="C33" s="252" t="s">
        <v>499</v>
      </c>
      <c r="D33" s="251">
        <v>0</v>
      </c>
      <c r="E33" s="251">
        <v>0</v>
      </c>
      <c r="F33" s="251">
        <v>0</v>
      </c>
      <c r="G33" s="251">
        <v>1</v>
      </c>
      <c r="H33" s="251">
        <v>13</v>
      </c>
      <c r="I33" s="251">
        <v>0</v>
      </c>
      <c r="J33" s="251">
        <v>0</v>
      </c>
      <c r="K33" s="294">
        <v>0.55510000000000004</v>
      </c>
      <c r="L33" s="251">
        <v>0</v>
      </c>
      <c r="M33" s="251">
        <v>0</v>
      </c>
      <c r="N33" s="251">
        <v>1</v>
      </c>
      <c r="O33" s="251">
        <v>0</v>
      </c>
      <c r="P33" s="251">
        <v>10</v>
      </c>
      <c r="Q33" s="251">
        <v>14</v>
      </c>
      <c r="R33" s="294">
        <v>1.0389999999999999</v>
      </c>
      <c r="S33" s="251">
        <v>11</v>
      </c>
      <c r="T33" s="247"/>
      <c r="V33" s="293">
        <v>410057248</v>
      </c>
      <c r="W33" s="296" t="s">
        <v>653</v>
      </c>
      <c r="X33" s="247" t="s">
        <v>656</v>
      </c>
      <c r="Y33" s="247" t="s">
        <v>665</v>
      </c>
      <c r="Z33" s="296">
        <v>1</v>
      </c>
      <c r="AA33" s="296">
        <v>14</v>
      </c>
      <c r="AB33" s="296">
        <v>253256.11780456299</v>
      </c>
      <c r="AC33" s="296">
        <v>18090</v>
      </c>
      <c r="AD33" s="296">
        <v>3038</v>
      </c>
      <c r="AE33" s="296">
        <v>15052</v>
      </c>
      <c r="AG33" s="295"/>
      <c r="AH33" s="295"/>
      <c r="AL33" s="297">
        <v>0</v>
      </c>
      <c r="AN33" s="297">
        <v>0</v>
      </c>
      <c r="AP33" s="297"/>
    </row>
    <row r="34" spans="1:42" s="296" customFormat="1">
      <c r="A34" s="293" t="s">
        <v>653</v>
      </c>
      <c r="B34" s="247">
        <v>410057262</v>
      </c>
      <c r="C34" s="252" t="s">
        <v>499</v>
      </c>
      <c r="D34" s="251">
        <v>0</v>
      </c>
      <c r="E34" s="251">
        <v>0</v>
      </c>
      <c r="F34" s="251">
        <v>0</v>
      </c>
      <c r="G34" s="251">
        <v>0</v>
      </c>
      <c r="H34" s="251">
        <v>1</v>
      </c>
      <c r="I34" s="251">
        <v>0</v>
      </c>
      <c r="J34" s="251">
        <v>0</v>
      </c>
      <c r="K34" s="294">
        <v>3.9699999999999999E-2</v>
      </c>
      <c r="L34" s="251">
        <v>0</v>
      </c>
      <c r="M34" s="251">
        <v>0</v>
      </c>
      <c r="N34" s="251">
        <v>0</v>
      </c>
      <c r="O34" s="251">
        <v>0</v>
      </c>
      <c r="P34" s="251">
        <v>1</v>
      </c>
      <c r="Q34" s="251">
        <v>1</v>
      </c>
      <c r="R34" s="294">
        <v>1.0389999999999999</v>
      </c>
      <c r="S34" s="251">
        <v>10</v>
      </c>
      <c r="T34" s="247"/>
      <c r="V34" s="293">
        <v>410057262</v>
      </c>
      <c r="W34" s="296" t="s">
        <v>653</v>
      </c>
      <c r="X34" s="247" t="s">
        <v>656</v>
      </c>
      <c r="Y34" s="247" t="s">
        <v>666</v>
      </c>
      <c r="Z34" s="296">
        <v>1</v>
      </c>
      <c r="AA34" s="296">
        <v>1</v>
      </c>
      <c r="AB34" s="296">
        <v>19502.978277961</v>
      </c>
      <c r="AC34" s="296">
        <v>19503</v>
      </c>
      <c r="AD34" s="296">
        <v>1107</v>
      </c>
      <c r="AE34" s="296">
        <v>18396</v>
      </c>
      <c r="AG34" s="295"/>
      <c r="AH34" s="295"/>
      <c r="AL34" s="297">
        <v>0</v>
      </c>
      <c r="AN34" s="297">
        <v>0</v>
      </c>
      <c r="AP34" s="297"/>
    </row>
    <row r="35" spans="1:42" s="296" customFormat="1">
      <c r="A35" s="293" t="s">
        <v>668</v>
      </c>
      <c r="B35" s="247">
        <v>412035018</v>
      </c>
      <c r="C35" s="252" t="s">
        <v>500</v>
      </c>
      <c r="D35" s="251">
        <v>0</v>
      </c>
      <c r="E35" s="251">
        <v>0</v>
      </c>
      <c r="F35" s="251">
        <v>0</v>
      </c>
      <c r="G35" s="251">
        <v>0</v>
      </c>
      <c r="H35" s="251">
        <v>1</v>
      </c>
      <c r="I35" s="251">
        <v>0</v>
      </c>
      <c r="J35" s="251">
        <v>0</v>
      </c>
      <c r="K35" s="294">
        <v>3.9699999999999999E-2</v>
      </c>
      <c r="L35" s="251">
        <v>0</v>
      </c>
      <c r="M35" s="251">
        <v>0</v>
      </c>
      <c r="N35" s="251">
        <v>0</v>
      </c>
      <c r="O35" s="251">
        <v>0</v>
      </c>
      <c r="P35" s="251">
        <v>0</v>
      </c>
      <c r="Q35" s="251">
        <v>1</v>
      </c>
      <c r="R35" s="294">
        <v>1.0840000000000001</v>
      </c>
      <c r="S35" s="251">
        <v>9</v>
      </c>
      <c r="T35" s="247"/>
      <c r="V35" s="293">
        <v>412035018</v>
      </c>
      <c r="W35" s="296" t="s">
        <v>668</v>
      </c>
      <c r="X35" s="247" t="s">
        <v>654</v>
      </c>
      <c r="Y35" s="247" t="s">
        <v>705</v>
      </c>
      <c r="Z35" s="296">
        <v>1</v>
      </c>
      <c r="AA35" s="296">
        <v>1</v>
      </c>
      <c r="AB35" s="296">
        <v>11796.280737916</v>
      </c>
      <c r="AC35" s="296">
        <v>11796</v>
      </c>
      <c r="AD35" s="296">
        <v>-7117</v>
      </c>
      <c r="AE35" s="296">
        <v>18913</v>
      </c>
      <c r="AG35" s="295"/>
      <c r="AH35" s="295"/>
      <c r="AL35" s="297">
        <v>0</v>
      </c>
      <c r="AN35" s="297">
        <v>0</v>
      </c>
      <c r="AP35" s="297"/>
    </row>
    <row r="36" spans="1:42" s="296" customFormat="1">
      <c r="A36" s="293" t="s">
        <v>668</v>
      </c>
      <c r="B36" s="247">
        <v>412035035</v>
      </c>
      <c r="C36" s="252" t="s">
        <v>500</v>
      </c>
      <c r="D36" s="251">
        <v>0</v>
      </c>
      <c r="E36" s="251">
        <v>0</v>
      </c>
      <c r="F36" s="251">
        <v>0</v>
      </c>
      <c r="G36" s="251">
        <v>42</v>
      </c>
      <c r="H36" s="251">
        <v>193</v>
      </c>
      <c r="I36" s="251">
        <v>236</v>
      </c>
      <c r="J36" s="251">
        <v>0</v>
      </c>
      <c r="K36" s="294">
        <v>18.6752</v>
      </c>
      <c r="L36" s="251">
        <v>0</v>
      </c>
      <c r="M36" s="251">
        <v>9</v>
      </c>
      <c r="N36" s="251">
        <v>29</v>
      </c>
      <c r="O36" s="251">
        <v>23</v>
      </c>
      <c r="P36" s="251">
        <v>353</v>
      </c>
      <c r="Q36" s="251">
        <v>471</v>
      </c>
      <c r="R36" s="294">
        <v>1.0840000000000001</v>
      </c>
      <c r="S36" s="251">
        <v>11</v>
      </c>
      <c r="T36" s="247"/>
      <c r="V36" s="293">
        <v>412035035</v>
      </c>
      <c r="W36" s="296" t="s">
        <v>668</v>
      </c>
      <c r="X36" s="247" t="s">
        <v>654</v>
      </c>
      <c r="Y36" s="247" t="s">
        <v>654</v>
      </c>
      <c r="Z36" s="296">
        <v>1</v>
      </c>
      <c r="AA36" s="296">
        <v>471</v>
      </c>
      <c r="AB36" s="296">
        <v>9561562.8400578573</v>
      </c>
      <c r="AC36" s="296">
        <v>20301</v>
      </c>
      <c r="AD36" s="296">
        <v>3032</v>
      </c>
      <c r="AE36" s="296">
        <v>17269</v>
      </c>
      <c r="AG36" s="295"/>
      <c r="AH36" s="295"/>
      <c r="AL36" s="297">
        <v>0</v>
      </c>
      <c r="AN36" s="297">
        <v>0</v>
      </c>
      <c r="AP36" s="297"/>
    </row>
    <row r="37" spans="1:42" s="296" customFormat="1">
      <c r="A37" s="293" t="s">
        <v>668</v>
      </c>
      <c r="B37" s="247">
        <v>412035044</v>
      </c>
      <c r="C37" s="252" t="s">
        <v>500</v>
      </c>
      <c r="D37" s="251">
        <v>0</v>
      </c>
      <c r="E37" s="251">
        <v>0</v>
      </c>
      <c r="F37" s="251">
        <v>0</v>
      </c>
      <c r="G37" s="251">
        <v>1</v>
      </c>
      <c r="H37" s="251">
        <v>7</v>
      </c>
      <c r="I37" s="251">
        <v>8</v>
      </c>
      <c r="J37" s="251">
        <v>0</v>
      </c>
      <c r="K37" s="294">
        <v>0.63439999999999996</v>
      </c>
      <c r="L37" s="251">
        <v>0</v>
      </c>
      <c r="M37" s="251">
        <v>0</v>
      </c>
      <c r="N37" s="251">
        <v>3</v>
      </c>
      <c r="O37" s="251">
        <v>0</v>
      </c>
      <c r="P37" s="251">
        <v>8</v>
      </c>
      <c r="Q37" s="251">
        <v>16</v>
      </c>
      <c r="R37" s="294">
        <v>1.0840000000000001</v>
      </c>
      <c r="S37" s="251">
        <v>11</v>
      </c>
      <c r="T37" s="247"/>
      <c r="V37" s="293">
        <v>412035044</v>
      </c>
      <c r="W37" s="296" t="s">
        <v>668</v>
      </c>
      <c r="X37" s="247" t="s">
        <v>654</v>
      </c>
      <c r="Y37" s="247" t="s">
        <v>655</v>
      </c>
      <c r="Z37" s="296">
        <v>1</v>
      </c>
      <c r="AA37" s="296">
        <v>16</v>
      </c>
      <c r="AB37" s="296">
        <v>290204.34201123205</v>
      </c>
      <c r="AC37" s="296">
        <v>18138</v>
      </c>
      <c r="AD37" s="296">
        <v>-1255</v>
      </c>
      <c r="AE37" s="296">
        <v>19393</v>
      </c>
      <c r="AG37" s="295"/>
      <c r="AH37" s="295"/>
      <c r="AL37" s="297">
        <v>0</v>
      </c>
      <c r="AN37" s="297">
        <v>0</v>
      </c>
      <c r="AP37" s="297"/>
    </row>
    <row r="38" spans="1:42" s="296" customFormat="1">
      <c r="A38" s="293" t="s">
        <v>668</v>
      </c>
      <c r="B38" s="247">
        <v>412035046</v>
      </c>
      <c r="C38" s="252" t="s">
        <v>500</v>
      </c>
      <c r="D38" s="251">
        <v>0</v>
      </c>
      <c r="E38" s="251">
        <v>0</v>
      </c>
      <c r="F38" s="251">
        <v>0</v>
      </c>
      <c r="G38" s="251">
        <v>0</v>
      </c>
      <c r="H38" s="251">
        <v>1</v>
      </c>
      <c r="I38" s="251">
        <v>0</v>
      </c>
      <c r="J38" s="251">
        <v>0</v>
      </c>
      <c r="K38" s="294">
        <v>3.9699999999999999E-2</v>
      </c>
      <c r="L38" s="251">
        <v>0</v>
      </c>
      <c r="M38" s="251">
        <v>0</v>
      </c>
      <c r="N38" s="251">
        <v>0</v>
      </c>
      <c r="O38" s="251">
        <v>0</v>
      </c>
      <c r="P38" s="251">
        <v>1</v>
      </c>
      <c r="Q38" s="251">
        <v>1</v>
      </c>
      <c r="R38" s="294">
        <v>1.0840000000000001</v>
      </c>
      <c r="S38" s="251">
        <v>3</v>
      </c>
      <c r="T38" s="247"/>
      <c r="V38" s="293">
        <v>412035046</v>
      </c>
      <c r="W38" s="296" t="s">
        <v>668</v>
      </c>
      <c r="X38" s="247" t="s">
        <v>654</v>
      </c>
      <c r="Y38" s="247" t="s">
        <v>918</v>
      </c>
      <c r="Z38" s="296">
        <v>1</v>
      </c>
      <c r="AA38" s="296">
        <v>1</v>
      </c>
      <c r="AB38" s="296">
        <v>16784.195017916001</v>
      </c>
      <c r="AC38" s="296">
        <v>16784</v>
      </c>
      <c r="AD38" s="296">
        <v>-2623</v>
      </c>
      <c r="AE38" s="296">
        <v>19407</v>
      </c>
      <c r="AG38" s="295"/>
      <c r="AH38" s="295"/>
      <c r="AL38" s="297">
        <v>0</v>
      </c>
      <c r="AN38" s="297">
        <v>0</v>
      </c>
      <c r="AP38" s="297"/>
    </row>
    <row r="39" spans="1:42" s="296" customFormat="1">
      <c r="A39" s="293" t="s">
        <v>668</v>
      </c>
      <c r="B39" s="247">
        <v>412035050</v>
      </c>
      <c r="C39" s="252" t="s">
        <v>500</v>
      </c>
      <c r="D39" s="251">
        <v>0</v>
      </c>
      <c r="E39" s="251">
        <v>0</v>
      </c>
      <c r="F39" s="251">
        <v>0</v>
      </c>
      <c r="G39" s="251">
        <v>0</v>
      </c>
      <c r="H39" s="251">
        <v>1</v>
      </c>
      <c r="I39" s="251">
        <v>0</v>
      </c>
      <c r="J39" s="251">
        <v>0</v>
      </c>
      <c r="K39" s="294">
        <v>3.9699999999999999E-2</v>
      </c>
      <c r="L39" s="251">
        <v>0</v>
      </c>
      <c r="M39" s="251">
        <v>0</v>
      </c>
      <c r="N39" s="251">
        <v>0</v>
      </c>
      <c r="O39" s="251">
        <v>0</v>
      </c>
      <c r="P39" s="251">
        <v>1</v>
      </c>
      <c r="Q39" s="251">
        <v>1</v>
      </c>
      <c r="R39" s="294">
        <v>1.0840000000000001</v>
      </c>
      <c r="S39" s="251">
        <v>5</v>
      </c>
      <c r="T39" s="247"/>
      <c r="V39" s="293">
        <v>412035050</v>
      </c>
      <c r="W39" s="296" t="s">
        <v>668</v>
      </c>
      <c r="X39" s="247" t="s">
        <v>654</v>
      </c>
      <c r="Y39" s="247" t="s">
        <v>669</v>
      </c>
      <c r="Z39" s="296">
        <v>1</v>
      </c>
      <c r="AA39" s="296">
        <v>1</v>
      </c>
      <c r="AB39" s="296">
        <v>17265.886977916001</v>
      </c>
      <c r="AC39" s="296">
        <v>17266</v>
      </c>
      <c r="AD39" s="296">
        <v>-5341</v>
      </c>
      <c r="AE39" s="296">
        <v>22607</v>
      </c>
      <c r="AG39" s="295"/>
      <c r="AH39" s="295"/>
      <c r="AL39" s="297">
        <v>0</v>
      </c>
      <c r="AN39" s="297">
        <v>0</v>
      </c>
      <c r="AP39" s="297"/>
    </row>
    <row r="40" spans="1:42" s="296" customFormat="1">
      <c r="A40" s="293" t="s">
        <v>668</v>
      </c>
      <c r="B40" s="247">
        <v>412035073</v>
      </c>
      <c r="C40" s="252" t="s">
        <v>500</v>
      </c>
      <c r="D40" s="251">
        <v>0</v>
      </c>
      <c r="E40" s="251">
        <v>0</v>
      </c>
      <c r="F40" s="251">
        <v>0</v>
      </c>
      <c r="G40" s="251">
        <v>0</v>
      </c>
      <c r="H40" s="251">
        <v>3</v>
      </c>
      <c r="I40" s="251">
        <v>0</v>
      </c>
      <c r="J40" s="251">
        <v>0</v>
      </c>
      <c r="K40" s="294">
        <v>0.11899999999999999</v>
      </c>
      <c r="L40" s="251">
        <v>0</v>
      </c>
      <c r="M40" s="251">
        <v>0</v>
      </c>
      <c r="N40" s="251">
        <v>2</v>
      </c>
      <c r="O40" s="251">
        <v>0</v>
      </c>
      <c r="P40" s="251">
        <v>3</v>
      </c>
      <c r="Q40" s="251">
        <v>3</v>
      </c>
      <c r="R40" s="294">
        <v>1.0840000000000001</v>
      </c>
      <c r="S40" s="251">
        <v>6</v>
      </c>
      <c r="T40" s="247"/>
      <c r="V40" s="293">
        <v>412035073</v>
      </c>
      <c r="W40" s="296" t="s">
        <v>668</v>
      </c>
      <c r="X40" s="247" t="s">
        <v>654</v>
      </c>
      <c r="Y40" s="247" t="s">
        <v>670</v>
      </c>
      <c r="Z40" s="296">
        <v>1</v>
      </c>
      <c r="AA40" s="296">
        <v>3</v>
      </c>
      <c r="AB40" s="296">
        <v>60361.662269320004</v>
      </c>
      <c r="AC40" s="296">
        <v>20121</v>
      </c>
      <c r="AD40" s="296">
        <v>2270</v>
      </c>
      <c r="AE40" s="296">
        <v>17851</v>
      </c>
      <c r="AG40" s="295"/>
      <c r="AH40" s="295"/>
      <c r="AL40" s="297">
        <v>0</v>
      </c>
      <c r="AN40" s="297">
        <v>0</v>
      </c>
      <c r="AP40" s="297"/>
    </row>
    <row r="41" spans="1:42" s="296" customFormat="1">
      <c r="A41" s="293" t="s">
        <v>668</v>
      </c>
      <c r="B41" s="247">
        <v>412035095</v>
      </c>
      <c r="C41" s="252" t="s">
        <v>500</v>
      </c>
      <c r="D41" s="251">
        <v>0</v>
      </c>
      <c r="E41" s="251">
        <v>0</v>
      </c>
      <c r="F41" s="251">
        <v>0</v>
      </c>
      <c r="G41" s="251">
        <v>0</v>
      </c>
      <c r="H41" s="251">
        <v>0</v>
      </c>
      <c r="I41" s="251">
        <v>1</v>
      </c>
      <c r="J41" s="251">
        <v>0</v>
      </c>
      <c r="K41" s="294">
        <v>3.9699999999999999E-2</v>
      </c>
      <c r="L41" s="251">
        <v>0</v>
      </c>
      <c r="M41" s="251">
        <v>0</v>
      </c>
      <c r="N41" s="251">
        <v>0</v>
      </c>
      <c r="O41" s="251">
        <v>0</v>
      </c>
      <c r="P41" s="251">
        <v>1</v>
      </c>
      <c r="Q41" s="251">
        <v>1</v>
      </c>
      <c r="R41" s="294">
        <v>1.0840000000000001</v>
      </c>
      <c r="S41" s="251">
        <v>12</v>
      </c>
      <c r="T41" s="247"/>
      <c r="V41" s="293">
        <v>412035095</v>
      </c>
      <c r="W41" s="296" t="s">
        <v>668</v>
      </c>
      <c r="X41" s="247" t="s">
        <v>654</v>
      </c>
      <c r="Y41" s="247" t="s">
        <v>651</v>
      </c>
      <c r="Z41" s="296">
        <v>1</v>
      </c>
      <c r="AA41" s="296">
        <v>1</v>
      </c>
      <c r="AB41" s="296">
        <v>24098.246977916006</v>
      </c>
      <c r="AC41" s="296">
        <v>24098</v>
      </c>
      <c r="AD41" s="296">
        <v>7858</v>
      </c>
      <c r="AE41" s="296">
        <v>16240</v>
      </c>
      <c r="AG41" s="295"/>
      <c r="AH41" s="295"/>
      <c r="AL41" s="297">
        <v>0</v>
      </c>
      <c r="AN41" s="297">
        <v>0</v>
      </c>
      <c r="AP41" s="297"/>
    </row>
    <row r="42" spans="1:42" s="296" customFormat="1">
      <c r="A42" s="293" t="s">
        <v>668</v>
      </c>
      <c r="B42" s="247">
        <v>412035189</v>
      </c>
      <c r="C42" s="252" t="s">
        <v>500</v>
      </c>
      <c r="D42" s="251">
        <v>0</v>
      </c>
      <c r="E42" s="251">
        <v>0</v>
      </c>
      <c r="F42" s="251">
        <v>0</v>
      </c>
      <c r="G42" s="251">
        <v>0</v>
      </c>
      <c r="H42" s="251">
        <v>3</v>
      </c>
      <c r="I42" s="251">
        <v>0</v>
      </c>
      <c r="J42" s="251">
        <v>0</v>
      </c>
      <c r="K42" s="294">
        <v>0.11899999999999999</v>
      </c>
      <c r="L42" s="251">
        <v>0</v>
      </c>
      <c r="M42" s="251">
        <v>0</v>
      </c>
      <c r="N42" s="251">
        <v>1</v>
      </c>
      <c r="O42" s="251">
        <v>0</v>
      </c>
      <c r="P42" s="251">
        <v>3</v>
      </c>
      <c r="Q42" s="251">
        <v>3</v>
      </c>
      <c r="R42" s="294">
        <v>1.0840000000000001</v>
      </c>
      <c r="S42" s="251">
        <v>3</v>
      </c>
      <c r="T42" s="247"/>
      <c r="V42" s="293">
        <v>412035189</v>
      </c>
      <c r="W42" s="296" t="s">
        <v>668</v>
      </c>
      <c r="X42" s="247" t="s">
        <v>654</v>
      </c>
      <c r="Y42" s="247" t="s">
        <v>671</v>
      </c>
      <c r="Z42" s="296">
        <v>1</v>
      </c>
      <c r="AA42" s="296">
        <v>3</v>
      </c>
      <c r="AB42" s="296">
        <v>53712.08598932001</v>
      </c>
      <c r="AC42" s="296">
        <v>17904</v>
      </c>
      <c r="AD42" s="296">
        <v>-751</v>
      </c>
      <c r="AE42" s="296">
        <v>18655</v>
      </c>
      <c r="AG42" s="295"/>
      <c r="AH42" s="295"/>
      <c r="AL42" s="297">
        <v>0</v>
      </c>
      <c r="AN42" s="297">
        <v>0</v>
      </c>
      <c r="AP42" s="297"/>
    </row>
    <row r="43" spans="1:42" s="296" customFormat="1">
      <c r="A43" s="293" t="s">
        <v>668</v>
      </c>
      <c r="B43" s="247">
        <v>412035220</v>
      </c>
      <c r="C43" s="252" t="s">
        <v>500</v>
      </c>
      <c r="D43" s="251">
        <v>0</v>
      </c>
      <c r="E43" s="251">
        <v>0</v>
      </c>
      <c r="F43" s="251">
        <v>0</v>
      </c>
      <c r="G43" s="251">
        <v>0</v>
      </c>
      <c r="H43" s="251">
        <v>1</v>
      </c>
      <c r="I43" s="251">
        <v>1</v>
      </c>
      <c r="J43" s="251">
        <v>0</v>
      </c>
      <c r="K43" s="294">
        <v>7.9299999999999995E-2</v>
      </c>
      <c r="L43" s="251">
        <v>0</v>
      </c>
      <c r="M43" s="251">
        <v>0</v>
      </c>
      <c r="N43" s="251">
        <v>0</v>
      </c>
      <c r="O43" s="251">
        <v>0</v>
      </c>
      <c r="P43" s="251">
        <v>2</v>
      </c>
      <c r="Q43" s="251">
        <v>2</v>
      </c>
      <c r="R43" s="294">
        <v>1.0840000000000001</v>
      </c>
      <c r="S43" s="251">
        <v>8</v>
      </c>
      <c r="T43" s="247"/>
      <c r="V43" s="293">
        <v>412035220</v>
      </c>
      <c r="W43" s="296" t="s">
        <v>668</v>
      </c>
      <c r="X43" s="247" t="s">
        <v>654</v>
      </c>
      <c r="Y43" s="247" t="s">
        <v>673</v>
      </c>
      <c r="Z43" s="296">
        <v>1</v>
      </c>
      <c r="AA43" s="296">
        <v>2</v>
      </c>
      <c r="AB43" s="296">
        <v>40117.770611404005</v>
      </c>
      <c r="AC43" s="296">
        <v>20059</v>
      </c>
      <c r="AD43" s="296">
        <v>8680</v>
      </c>
      <c r="AE43" s="296">
        <v>11379</v>
      </c>
      <c r="AG43" s="295"/>
      <c r="AH43" s="295"/>
      <c r="AL43" s="297">
        <v>0</v>
      </c>
      <c r="AN43" s="297">
        <v>0</v>
      </c>
      <c r="AP43" s="297"/>
    </row>
    <row r="44" spans="1:42" s="296" customFormat="1">
      <c r="A44" s="293" t="s">
        <v>668</v>
      </c>
      <c r="B44" s="247">
        <v>412035244</v>
      </c>
      <c r="C44" s="252" t="s">
        <v>500</v>
      </c>
      <c r="D44" s="251">
        <v>0</v>
      </c>
      <c r="E44" s="251">
        <v>0</v>
      </c>
      <c r="F44" s="251">
        <v>0</v>
      </c>
      <c r="G44" s="251">
        <v>0</v>
      </c>
      <c r="H44" s="251">
        <v>1</v>
      </c>
      <c r="I44" s="251">
        <v>2</v>
      </c>
      <c r="J44" s="251">
        <v>0</v>
      </c>
      <c r="K44" s="294">
        <v>0.11899999999999999</v>
      </c>
      <c r="L44" s="251">
        <v>0</v>
      </c>
      <c r="M44" s="251">
        <v>0</v>
      </c>
      <c r="N44" s="251">
        <v>0</v>
      </c>
      <c r="O44" s="251">
        <v>0</v>
      </c>
      <c r="P44" s="251">
        <v>0</v>
      </c>
      <c r="Q44" s="251">
        <v>3</v>
      </c>
      <c r="R44" s="294">
        <v>1.0840000000000001</v>
      </c>
      <c r="S44" s="251">
        <v>10</v>
      </c>
      <c r="T44" s="247"/>
      <c r="V44" s="293">
        <v>412035244</v>
      </c>
      <c r="W44" s="296" t="s">
        <v>668</v>
      </c>
      <c r="X44" s="247" t="s">
        <v>654</v>
      </c>
      <c r="Y44" s="247" t="s">
        <v>664</v>
      </c>
      <c r="Z44" s="296">
        <v>1</v>
      </c>
      <c r="AA44" s="296">
        <v>3</v>
      </c>
      <c r="AB44" s="296">
        <v>39484.099349320008</v>
      </c>
      <c r="AC44" s="296">
        <v>13161</v>
      </c>
      <c r="AD44" s="296">
        <v>754</v>
      </c>
      <c r="AE44" s="296">
        <v>12407</v>
      </c>
      <c r="AG44" s="295"/>
      <c r="AH44" s="295"/>
      <c r="AL44" s="297">
        <v>0</v>
      </c>
      <c r="AN44" s="297">
        <v>0</v>
      </c>
      <c r="AP44" s="297"/>
    </row>
    <row r="45" spans="1:42" s="296" customFormat="1">
      <c r="A45" s="293" t="s">
        <v>668</v>
      </c>
      <c r="B45" s="247">
        <v>412035274</v>
      </c>
      <c r="C45" s="252" t="s">
        <v>500</v>
      </c>
      <c r="D45" s="251">
        <v>0</v>
      </c>
      <c r="E45" s="251">
        <v>0</v>
      </c>
      <c r="F45" s="251">
        <v>0</v>
      </c>
      <c r="G45" s="251">
        <v>0</v>
      </c>
      <c r="H45" s="251">
        <v>0</v>
      </c>
      <c r="I45" s="251">
        <v>1</v>
      </c>
      <c r="J45" s="251">
        <v>0</v>
      </c>
      <c r="K45" s="294">
        <v>3.9699999999999999E-2</v>
      </c>
      <c r="L45" s="251">
        <v>0</v>
      </c>
      <c r="M45" s="251">
        <v>0</v>
      </c>
      <c r="N45" s="251">
        <v>0</v>
      </c>
      <c r="O45" s="251">
        <v>0</v>
      </c>
      <c r="P45" s="251">
        <v>1</v>
      </c>
      <c r="Q45" s="251">
        <v>1</v>
      </c>
      <c r="R45" s="294">
        <v>1.0840000000000001</v>
      </c>
      <c r="S45" s="251">
        <v>9</v>
      </c>
      <c r="T45" s="247"/>
      <c r="V45" s="293">
        <v>412035274</v>
      </c>
      <c r="W45" s="296" t="s">
        <v>668</v>
      </c>
      <c r="X45" s="247" t="s">
        <v>654</v>
      </c>
      <c r="Y45" s="247" t="s">
        <v>675</v>
      </c>
      <c r="Z45" s="296">
        <v>1</v>
      </c>
      <c r="AA45" s="296">
        <v>1</v>
      </c>
      <c r="AB45" s="296">
        <v>21663.361017916002</v>
      </c>
      <c r="AC45" s="296">
        <v>21663</v>
      </c>
      <c r="AD45" s="296">
        <v>511</v>
      </c>
      <c r="AE45" s="296">
        <v>21152</v>
      </c>
      <c r="AG45" s="295"/>
      <c r="AH45" s="295"/>
      <c r="AL45" s="297">
        <v>0</v>
      </c>
      <c r="AN45" s="297">
        <v>0</v>
      </c>
      <c r="AP45" s="297"/>
    </row>
    <row r="46" spans="1:42" s="296" customFormat="1">
      <c r="A46" s="293" t="s">
        <v>668</v>
      </c>
      <c r="B46" s="247">
        <v>412035285</v>
      </c>
      <c r="C46" s="252" t="s">
        <v>500</v>
      </c>
      <c r="D46" s="251">
        <v>0</v>
      </c>
      <c r="E46" s="251">
        <v>0</v>
      </c>
      <c r="F46" s="251">
        <v>0</v>
      </c>
      <c r="G46" s="251">
        <v>0</v>
      </c>
      <c r="H46" s="251">
        <v>2</v>
      </c>
      <c r="I46" s="251">
        <v>2</v>
      </c>
      <c r="J46" s="251">
        <v>0</v>
      </c>
      <c r="K46" s="294">
        <v>0.15859999999999999</v>
      </c>
      <c r="L46" s="251">
        <v>0</v>
      </c>
      <c r="M46" s="251">
        <v>0</v>
      </c>
      <c r="N46" s="251">
        <v>0</v>
      </c>
      <c r="O46" s="251">
        <v>0</v>
      </c>
      <c r="P46" s="251">
        <v>1</v>
      </c>
      <c r="Q46" s="251">
        <v>4</v>
      </c>
      <c r="R46" s="294">
        <v>1.0840000000000001</v>
      </c>
      <c r="S46" s="251">
        <v>9</v>
      </c>
      <c r="T46" s="247"/>
      <c r="V46" s="293">
        <v>412035285</v>
      </c>
      <c r="W46" s="296" t="s">
        <v>668</v>
      </c>
      <c r="X46" s="247" t="s">
        <v>654</v>
      </c>
      <c r="Y46" s="247" t="s">
        <v>676</v>
      </c>
      <c r="Z46" s="296">
        <v>1</v>
      </c>
      <c r="AA46" s="296">
        <v>4</v>
      </c>
      <c r="AB46" s="296">
        <v>59094.670382808006</v>
      </c>
      <c r="AC46" s="296">
        <v>14774</v>
      </c>
      <c r="AD46" s="296">
        <v>-1253</v>
      </c>
      <c r="AE46" s="296">
        <v>16027</v>
      </c>
      <c r="AG46" s="295"/>
      <c r="AH46" s="295"/>
      <c r="AL46" s="297">
        <v>0</v>
      </c>
      <c r="AN46" s="297">
        <v>0</v>
      </c>
      <c r="AP46" s="297"/>
    </row>
    <row r="47" spans="1:42" s="296" customFormat="1">
      <c r="A47" s="293" t="s">
        <v>668</v>
      </c>
      <c r="B47" s="247">
        <v>412035293</v>
      </c>
      <c r="C47" s="252" t="s">
        <v>500</v>
      </c>
      <c r="D47" s="251">
        <v>0</v>
      </c>
      <c r="E47" s="251">
        <v>0</v>
      </c>
      <c r="F47" s="251">
        <v>0</v>
      </c>
      <c r="G47" s="251">
        <v>0</v>
      </c>
      <c r="H47" s="251">
        <v>2</v>
      </c>
      <c r="I47" s="251">
        <v>0</v>
      </c>
      <c r="J47" s="251">
        <v>0</v>
      </c>
      <c r="K47" s="294">
        <v>7.9299999999999995E-2</v>
      </c>
      <c r="L47" s="251">
        <v>0</v>
      </c>
      <c r="M47" s="251">
        <v>0</v>
      </c>
      <c r="N47" s="251">
        <v>1</v>
      </c>
      <c r="O47" s="251">
        <v>0</v>
      </c>
      <c r="P47" s="251">
        <v>1</v>
      </c>
      <c r="Q47" s="251">
        <v>2</v>
      </c>
      <c r="R47" s="294">
        <v>1.0840000000000001</v>
      </c>
      <c r="S47" s="251">
        <v>10</v>
      </c>
      <c r="T47" s="247"/>
      <c r="V47" s="293">
        <v>412035293</v>
      </c>
      <c r="W47" s="296" t="s">
        <v>668</v>
      </c>
      <c r="X47" s="247" t="s">
        <v>654</v>
      </c>
      <c r="Y47" s="247" t="s">
        <v>677</v>
      </c>
      <c r="Z47" s="296">
        <v>1</v>
      </c>
      <c r="AA47" s="296">
        <v>2</v>
      </c>
      <c r="AB47" s="296">
        <v>35347.88185140401</v>
      </c>
      <c r="AC47" s="296">
        <v>17674</v>
      </c>
      <c r="AD47" s="296">
        <v>791</v>
      </c>
      <c r="AE47" s="296">
        <v>16883</v>
      </c>
      <c r="AG47" s="295"/>
      <c r="AH47" s="295"/>
      <c r="AL47" s="297">
        <v>0</v>
      </c>
      <c r="AN47" s="297">
        <v>0</v>
      </c>
      <c r="AP47" s="297"/>
    </row>
    <row r="48" spans="1:42" s="296" customFormat="1">
      <c r="A48" s="293" t="s">
        <v>679</v>
      </c>
      <c r="B48" s="247">
        <v>413114091</v>
      </c>
      <c r="C48" s="252" t="s">
        <v>501</v>
      </c>
      <c r="D48" s="251">
        <v>0</v>
      </c>
      <c r="E48" s="251">
        <v>0</v>
      </c>
      <c r="F48" s="251">
        <v>0</v>
      </c>
      <c r="G48" s="251">
        <v>0</v>
      </c>
      <c r="H48" s="251">
        <v>1</v>
      </c>
      <c r="I48" s="251">
        <v>1</v>
      </c>
      <c r="J48" s="251">
        <v>0</v>
      </c>
      <c r="K48" s="294">
        <v>7.9299999999999995E-2</v>
      </c>
      <c r="L48" s="251">
        <v>0</v>
      </c>
      <c r="M48" s="251">
        <v>0</v>
      </c>
      <c r="N48" s="251">
        <v>0</v>
      </c>
      <c r="O48" s="251">
        <v>0</v>
      </c>
      <c r="P48" s="251">
        <v>0</v>
      </c>
      <c r="Q48" s="251">
        <v>2</v>
      </c>
      <c r="R48" s="294">
        <v>1</v>
      </c>
      <c r="S48" s="251">
        <v>8</v>
      </c>
      <c r="T48" s="247"/>
      <c r="V48" s="293">
        <v>413114091</v>
      </c>
      <c r="W48" s="296" t="s">
        <v>679</v>
      </c>
      <c r="X48" s="247" t="s">
        <v>680</v>
      </c>
      <c r="Y48" s="247" t="s">
        <v>681</v>
      </c>
      <c r="Z48" s="296">
        <v>1</v>
      </c>
      <c r="AA48" s="296">
        <v>2</v>
      </c>
      <c r="AB48" s="296">
        <v>24076.897162000001</v>
      </c>
      <c r="AC48" s="296">
        <v>12038</v>
      </c>
      <c r="AD48" s="296">
        <v>-5148</v>
      </c>
      <c r="AE48" s="296">
        <v>17186</v>
      </c>
      <c r="AG48" s="295"/>
      <c r="AH48" s="295"/>
      <c r="AL48" s="297">
        <v>0</v>
      </c>
      <c r="AN48" s="297">
        <v>0</v>
      </c>
      <c r="AP48" s="297"/>
    </row>
    <row r="49" spans="1:42" s="296" customFormat="1">
      <c r="A49" s="293" t="s">
        <v>679</v>
      </c>
      <c r="B49" s="247">
        <v>413114114</v>
      </c>
      <c r="C49" s="252" t="s">
        <v>501</v>
      </c>
      <c r="D49" s="251">
        <v>0</v>
      </c>
      <c r="E49" s="251">
        <v>0</v>
      </c>
      <c r="F49" s="251">
        <v>0</v>
      </c>
      <c r="G49" s="251">
        <v>0</v>
      </c>
      <c r="H49" s="251">
        <v>34</v>
      </c>
      <c r="I49" s="251">
        <v>60</v>
      </c>
      <c r="J49" s="251">
        <v>0</v>
      </c>
      <c r="K49" s="294">
        <v>3.7271000000000001</v>
      </c>
      <c r="L49" s="251">
        <v>0</v>
      </c>
      <c r="M49" s="251">
        <v>0</v>
      </c>
      <c r="N49" s="251">
        <v>0</v>
      </c>
      <c r="O49" s="251">
        <v>0</v>
      </c>
      <c r="P49" s="251">
        <v>32</v>
      </c>
      <c r="Q49" s="251">
        <v>94</v>
      </c>
      <c r="R49" s="294">
        <v>1</v>
      </c>
      <c r="S49" s="251">
        <v>10</v>
      </c>
      <c r="T49" s="247"/>
      <c r="V49" s="293">
        <v>413114114</v>
      </c>
      <c r="W49" s="296" t="s">
        <v>679</v>
      </c>
      <c r="X49" s="247" t="s">
        <v>680</v>
      </c>
      <c r="Y49" s="247" t="s">
        <v>680</v>
      </c>
      <c r="Z49" s="296">
        <v>1</v>
      </c>
      <c r="AA49" s="296">
        <v>94</v>
      </c>
      <c r="AB49" s="296">
        <v>1406378.0966139997</v>
      </c>
      <c r="AC49" s="296">
        <v>14961</v>
      </c>
      <c r="AD49" s="296">
        <v>2396</v>
      </c>
      <c r="AE49" s="296">
        <v>12565</v>
      </c>
      <c r="AG49" s="295"/>
      <c r="AH49" s="295"/>
      <c r="AL49" s="297">
        <v>0</v>
      </c>
      <c r="AN49" s="297">
        <v>0</v>
      </c>
      <c r="AP49" s="297"/>
    </row>
    <row r="50" spans="1:42" s="296" customFormat="1">
      <c r="A50" s="293" t="s">
        <v>679</v>
      </c>
      <c r="B50" s="247">
        <v>413114117</v>
      </c>
      <c r="C50" s="252" t="s">
        <v>501</v>
      </c>
      <c r="D50" s="251">
        <v>0</v>
      </c>
      <c r="E50" s="251">
        <v>0</v>
      </c>
      <c r="F50" s="251">
        <v>0</v>
      </c>
      <c r="G50" s="251">
        <v>0</v>
      </c>
      <c r="H50" s="251">
        <v>1</v>
      </c>
      <c r="I50" s="251">
        <v>0</v>
      </c>
      <c r="J50" s="251">
        <v>0</v>
      </c>
      <c r="K50" s="294">
        <v>3.9699999999999999E-2</v>
      </c>
      <c r="L50" s="251">
        <v>0</v>
      </c>
      <c r="M50" s="251">
        <v>0</v>
      </c>
      <c r="N50" s="251">
        <v>0</v>
      </c>
      <c r="O50" s="251">
        <v>0</v>
      </c>
      <c r="P50" s="251">
        <v>1</v>
      </c>
      <c r="Q50" s="251">
        <v>1</v>
      </c>
      <c r="R50" s="294">
        <v>1</v>
      </c>
      <c r="S50" s="251">
        <v>6</v>
      </c>
      <c r="T50" s="247"/>
      <c r="V50" s="293">
        <v>413114117</v>
      </c>
      <c r="W50" s="296" t="s">
        <v>679</v>
      </c>
      <c r="X50" s="247" t="s">
        <v>680</v>
      </c>
      <c r="Y50" s="247" t="s">
        <v>891</v>
      </c>
      <c r="Z50" s="296">
        <v>1</v>
      </c>
      <c r="AA50" s="296">
        <v>1</v>
      </c>
      <c r="AB50" s="296">
        <v>16753.339298000003</v>
      </c>
      <c r="AC50" s="296">
        <v>16753</v>
      </c>
      <c r="AD50" s="296">
        <v>2268</v>
      </c>
      <c r="AE50" s="296">
        <v>14485</v>
      </c>
      <c r="AG50" s="295"/>
      <c r="AH50" s="295"/>
      <c r="AL50" s="297">
        <v>0</v>
      </c>
      <c r="AN50" s="297">
        <v>0</v>
      </c>
      <c r="AP50" s="297"/>
    </row>
    <row r="51" spans="1:42" s="296" customFormat="1">
      <c r="A51" s="293" t="s">
        <v>679</v>
      </c>
      <c r="B51" s="247">
        <v>413114127</v>
      </c>
      <c r="C51" s="252" t="s">
        <v>501</v>
      </c>
      <c r="D51" s="251">
        <v>0</v>
      </c>
      <c r="E51" s="251">
        <v>0</v>
      </c>
      <c r="F51" s="251">
        <v>0</v>
      </c>
      <c r="G51" s="251">
        <v>0</v>
      </c>
      <c r="H51" s="251">
        <v>0</v>
      </c>
      <c r="I51" s="251">
        <v>1</v>
      </c>
      <c r="J51" s="251">
        <v>0</v>
      </c>
      <c r="K51" s="294">
        <v>3.9699999999999999E-2</v>
      </c>
      <c r="L51" s="251">
        <v>0</v>
      </c>
      <c r="M51" s="251">
        <v>0</v>
      </c>
      <c r="N51" s="251">
        <v>0</v>
      </c>
      <c r="O51" s="251">
        <v>0</v>
      </c>
      <c r="P51" s="251">
        <v>0</v>
      </c>
      <c r="Q51" s="251">
        <v>1</v>
      </c>
      <c r="R51" s="294">
        <v>1</v>
      </c>
      <c r="S51" s="251">
        <v>5</v>
      </c>
      <c r="T51" s="247"/>
      <c r="V51" s="293">
        <v>413114127</v>
      </c>
      <c r="W51" s="296" t="s">
        <v>679</v>
      </c>
      <c r="X51" s="247" t="s">
        <v>680</v>
      </c>
      <c r="Y51" s="247" t="s">
        <v>682</v>
      </c>
      <c r="Z51" s="296">
        <v>1</v>
      </c>
      <c r="AA51" s="296">
        <v>1</v>
      </c>
      <c r="AB51" s="296">
        <v>12989.399298</v>
      </c>
      <c r="AC51" s="296">
        <v>12989</v>
      </c>
      <c r="AD51" s="296">
        <v>424</v>
      </c>
      <c r="AE51" s="296">
        <v>12565</v>
      </c>
      <c r="AG51" s="295"/>
      <c r="AH51" s="295"/>
      <c r="AL51" s="297">
        <v>0</v>
      </c>
      <c r="AN51" s="297">
        <v>0</v>
      </c>
      <c r="AP51" s="297"/>
    </row>
    <row r="52" spans="1:42" s="296" customFormat="1">
      <c r="A52" s="293" t="s">
        <v>679</v>
      </c>
      <c r="B52" s="247">
        <v>413114210</v>
      </c>
      <c r="C52" s="252" t="s">
        <v>501</v>
      </c>
      <c r="D52" s="251">
        <v>0</v>
      </c>
      <c r="E52" s="251">
        <v>0</v>
      </c>
      <c r="F52" s="251">
        <v>0</v>
      </c>
      <c r="G52" s="251">
        <v>0</v>
      </c>
      <c r="H52" s="251">
        <v>0</v>
      </c>
      <c r="I52" s="251">
        <v>2</v>
      </c>
      <c r="J52" s="251">
        <v>0</v>
      </c>
      <c r="K52" s="294">
        <v>7.9299999999999995E-2</v>
      </c>
      <c r="L52" s="251">
        <v>0</v>
      </c>
      <c r="M52" s="251">
        <v>0</v>
      </c>
      <c r="N52" s="251">
        <v>0</v>
      </c>
      <c r="O52" s="251">
        <v>0</v>
      </c>
      <c r="P52" s="251">
        <v>0</v>
      </c>
      <c r="Q52" s="251">
        <v>2</v>
      </c>
      <c r="R52" s="294">
        <v>1</v>
      </c>
      <c r="S52" s="251">
        <v>6</v>
      </c>
      <c r="T52" s="247"/>
      <c r="V52" s="293">
        <v>413114210</v>
      </c>
      <c r="W52" s="296" t="s">
        <v>679</v>
      </c>
      <c r="X52" s="247" t="s">
        <v>680</v>
      </c>
      <c r="Y52" s="247" t="s">
        <v>683</v>
      </c>
      <c r="Z52" s="296">
        <v>1</v>
      </c>
      <c r="AA52" s="296">
        <v>2</v>
      </c>
      <c r="AB52" s="296">
        <v>25975.587161999996</v>
      </c>
      <c r="AC52" s="296">
        <v>12988</v>
      </c>
      <c r="AD52" s="296">
        <v>423</v>
      </c>
      <c r="AE52" s="296">
        <v>12565</v>
      </c>
      <c r="AG52" s="295"/>
      <c r="AH52" s="295"/>
      <c r="AL52" s="297">
        <v>0</v>
      </c>
      <c r="AN52" s="297">
        <v>0</v>
      </c>
      <c r="AP52" s="297"/>
    </row>
    <row r="53" spans="1:42" s="296" customFormat="1">
      <c r="A53" s="293" t="s">
        <v>679</v>
      </c>
      <c r="B53" s="247">
        <v>413114312</v>
      </c>
      <c r="C53" s="252" t="s">
        <v>501</v>
      </c>
      <c r="D53" s="251">
        <v>0</v>
      </c>
      <c r="E53" s="251">
        <v>0</v>
      </c>
      <c r="F53" s="251">
        <v>0</v>
      </c>
      <c r="G53" s="251">
        <v>0</v>
      </c>
      <c r="H53" s="251">
        <v>2</v>
      </c>
      <c r="I53" s="251">
        <v>1</v>
      </c>
      <c r="J53" s="251">
        <v>0</v>
      </c>
      <c r="K53" s="294">
        <v>0.11899999999999999</v>
      </c>
      <c r="L53" s="251">
        <v>0</v>
      </c>
      <c r="M53" s="251">
        <v>0</v>
      </c>
      <c r="N53" s="251">
        <v>0</v>
      </c>
      <c r="O53" s="251">
        <v>0</v>
      </c>
      <c r="P53" s="251">
        <v>0</v>
      </c>
      <c r="Q53" s="251">
        <v>3</v>
      </c>
      <c r="R53" s="294">
        <v>1</v>
      </c>
      <c r="S53" s="251">
        <v>6</v>
      </c>
      <c r="T53" s="247"/>
      <c r="V53" s="293">
        <v>413114312</v>
      </c>
      <c r="W53" s="296" t="s">
        <v>679</v>
      </c>
      <c r="X53" s="247" t="s">
        <v>680</v>
      </c>
      <c r="Y53" s="247" t="s">
        <v>685</v>
      </c>
      <c r="Z53" s="296">
        <v>1</v>
      </c>
      <c r="AA53" s="296">
        <v>3</v>
      </c>
      <c r="AB53" s="296">
        <v>35167.606460000003</v>
      </c>
      <c r="AC53" s="296">
        <v>11723</v>
      </c>
      <c r="AD53" s="296">
        <v>-842</v>
      </c>
      <c r="AE53" s="296">
        <v>12565</v>
      </c>
      <c r="AG53" s="295"/>
      <c r="AH53" s="295"/>
      <c r="AL53" s="297">
        <v>0</v>
      </c>
      <c r="AN53" s="297">
        <v>0</v>
      </c>
      <c r="AP53" s="297"/>
    </row>
    <row r="54" spans="1:42" s="296" customFormat="1">
      <c r="A54" s="293" t="s">
        <v>679</v>
      </c>
      <c r="B54" s="247">
        <v>413114605</v>
      </c>
      <c r="C54" s="252" t="s">
        <v>501</v>
      </c>
      <c r="D54" s="251">
        <v>0</v>
      </c>
      <c r="E54" s="251">
        <v>0</v>
      </c>
      <c r="F54" s="251">
        <v>0</v>
      </c>
      <c r="G54" s="251">
        <v>0</v>
      </c>
      <c r="H54" s="251">
        <v>1</v>
      </c>
      <c r="I54" s="251">
        <v>2</v>
      </c>
      <c r="J54" s="251">
        <v>0</v>
      </c>
      <c r="K54" s="294">
        <v>0.11899999999999999</v>
      </c>
      <c r="L54" s="251">
        <v>0</v>
      </c>
      <c r="M54" s="251">
        <v>0</v>
      </c>
      <c r="N54" s="251">
        <v>0</v>
      </c>
      <c r="O54" s="251">
        <v>0</v>
      </c>
      <c r="P54" s="251">
        <v>1</v>
      </c>
      <c r="Q54" s="251">
        <v>3</v>
      </c>
      <c r="R54" s="294">
        <v>1</v>
      </c>
      <c r="S54" s="251">
        <v>6</v>
      </c>
      <c r="T54" s="247"/>
      <c r="V54" s="293">
        <v>413114605</v>
      </c>
      <c r="W54" s="296" t="s">
        <v>679</v>
      </c>
      <c r="X54" s="247" t="s">
        <v>680</v>
      </c>
      <c r="Y54" s="247" t="s">
        <v>686</v>
      </c>
      <c r="Z54" s="296">
        <v>1</v>
      </c>
      <c r="AA54" s="296">
        <v>3</v>
      </c>
      <c r="AB54" s="296">
        <v>42728.926460000002</v>
      </c>
      <c r="AC54" s="296">
        <v>14243</v>
      </c>
      <c r="AD54" s="296">
        <v>2628</v>
      </c>
      <c r="AE54" s="296">
        <v>11615</v>
      </c>
      <c r="AG54" s="295"/>
      <c r="AH54" s="295"/>
      <c r="AL54" s="297">
        <v>0</v>
      </c>
      <c r="AN54" s="297">
        <v>0</v>
      </c>
      <c r="AP54" s="297"/>
    </row>
    <row r="55" spans="1:42" s="296" customFormat="1">
      <c r="A55" s="293" t="s">
        <v>679</v>
      </c>
      <c r="B55" s="247">
        <v>413114615</v>
      </c>
      <c r="C55" s="252" t="s">
        <v>501</v>
      </c>
      <c r="D55" s="251">
        <v>0</v>
      </c>
      <c r="E55" s="251">
        <v>0</v>
      </c>
      <c r="F55" s="251">
        <v>0</v>
      </c>
      <c r="G55" s="251">
        <v>0</v>
      </c>
      <c r="H55" s="251">
        <v>0</v>
      </c>
      <c r="I55" s="251">
        <v>1</v>
      </c>
      <c r="J55" s="251">
        <v>0</v>
      </c>
      <c r="K55" s="294">
        <v>3.9699999999999999E-2</v>
      </c>
      <c r="L55" s="251">
        <v>0</v>
      </c>
      <c r="M55" s="251">
        <v>0</v>
      </c>
      <c r="N55" s="251">
        <v>0</v>
      </c>
      <c r="O55" s="251">
        <v>0</v>
      </c>
      <c r="P55" s="251">
        <v>0</v>
      </c>
      <c r="Q55" s="251">
        <v>1</v>
      </c>
      <c r="R55" s="294">
        <v>1</v>
      </c>
      <c r="S55" s="251">
        <v>10</v>
      </c>
      <c r="T55" s="247"/>
      <c r="V55" s="293">
        <v>413114615</v>
      </c>
      <c r="W55" s="296" t="s">
        <v>679</v>
      </c>
      <c r="X55" s="247" t="s">
        <v>680</v>
      </c>
      <c r="Y55" s="247" t="s">
        <v>978</v>
      </c>
      <c r="Z55" s="296">
        <v>1</v>
      </c>
      <c r="AA55" s="296">
        <v>1</v>
      </c>
      <c r="AB55" s="296">
        <v>12989.399298</v>
      </c>
      <c r="AC55" s="296">
        <v>12989</v>
      </c>
      <c r="AD55" s="296">
        <v>-3065</v>
      </c>
      <c r="AE55" s="296">
        <v>16054</v>
      </c>
      <c r="AG55" s="295"/>
      <c r="AH55" s="295"/>
      <c r="AL55" s="297">
        <v>0</v>
      </c>
      <c r="AN55" s="297">
        <v>0</v>
      </c>
      <c r="AP55" s="297"/>
    </row>
    <row r="56" spans="1:42" s="296" customFormat="1">
      <c r="A56" s="293" t="s">
        <v>679</v>
      </c>
      <c r="B56" s="247">
        <v>413114670</v>
      </c>
      <c r="C56" s="252" t="s">
        <v>501</v>
      </c>
      <c r="D56" s="251">
        <v>0</v>
      </c>
      <c r="E56" s="251">
        <v>0</v>
      </c>
      <c r="F56" s="251">
        <v>0</v>
      </c>
      <c r="G56" s="251">
        <v>0</v>
      </c>
      <c r="H56" s="251">
        <v>0</v>
      </c>
      <c r="I56" s="251">
        <v>7</v>
      </c>
      <c r="J56" s="251">
        <v>0</v>
      </c>
      <c r="K56" s="294">
        <v>0.27760000000000001</v>
      </c>
      <c r="L56" s="251">
        <v>0</v>
      </c>
      <c r="M56" s="251">
        <v>0</v>
      </c>
      <c r="N56" s="251">
        <v>0</v>
      </c>
      <c r="O56" s="251">
        <v>0</v>
      </c>
      <c r="P56" s="251">
        <v>1</v>
      </c>
      <c r="Q56" s="251">
        <v>7</v>
      </c>
      <c r="R56" s="294">
        <v>1</v>
      </c>
      <c r="S56" s="251">
        <v>5</v>
      </c>
      <c r="T56" s="247"/>
      <c r="V56" s="293">
        <v>413114670</v>
      </c>
      <c r="W56" s="296" t="s">
        <v>679</v>
      </c>
      <c r="X56" s="247" t="s">
        <v>680</v>
      </c>
      <c r="Y56" s="247" t="s">
        <v>688</v>
      </c>
      <c r="Z56" s="296">
        <v>1</v>
      </c>
      <c r="AA56" s="296">
        <v>7</v>
      </c>
      <c r="AB56" s="296">
        <v>96007.400783999998</v>
      </c>
      <c r="AC56" s="296">
        <v>13715</v>
      </c>
      <c r="AD56" s="296">
        <v>1150</v>
      </c>
      <c r="AE56" s="296">
        <v>12565</v>
      </c>
      <c r="AG56" s="295"/>
      <c r="AH56" s="295"/>
      <c r="AL56" s="297">
        <v>0</v>
      </c>
      <c r="AN56" s="297">
        <v>0</v>
      </c>
      <c r="AP56" s="297"/>
    </row>
    <row r="57" spans="1:42" s="296" customFormat="1">
      <c r="A57" s="293" t="s">
        <v>679</v>
      </c>
      <c r="B57" s="247">
        <v>413114674</v>
      </c>
      <c r="C57" s="252" t="s">
        <v>501</v>
      </c>
      <c r="D57" s="251">
        <v>0</v>
      </c>
      <c r="E57" s="251">
        <v>0</v>
      </c>
      <c r="F57" s="251">
        <v>0</v>
      </c>
      <c r="G57" s="251">
        <v>0</v>
      </c>
      <c r="H57" s="251">
        <v>16</v>
      </c>
      <c r="I57" s="251">
        <v>30</v>
      </c>
      <c r="J57" s="251">
        <v>0</v>
      </c>
      <c r="K57" s="294">
        <v>1.8239000000000001</v>
      </c>
      <c r="L57" s="251">
        <v>0</v>
      </c>
      <c r="M57" s="251">
        <v>0</v>
      </c>
      <c r="N57" s="251">
        <v>0</v>
      </c>
      <c r="O57" s="251">
        <v>0</v>
      </c>
      <c r="P57" s="251">
        <v>26</v>
      </c>
      <c r="Q57" s="251">
        <v>46</v>
      </c>
      <c r="R57" s="294">
        <v>1</v>
      </c>
      <c r="S57" s="251">
        <v>10</v>
      </c>
      <c r="T57" s="247"/>
      <c r="V57" s="293">
        <v>413114674</v>
      </c>
      <c r="W57" s="296" t="s">
        <v>679</v>
      </c>
      <c r="X57" s="247" t="s">
        <v>680</v>
      </c>
      <c r="Y57" s="247" t="s">
        <v>689</v>
      </c>
      <c r="Z57" s="296">
        <v>1</v>
      </c>
      <c r="AA57" s="296">
        <v>46</v>
      </c>
      <c r="AB57" s="296">
        <v>770250.24472599989</v>
      </c>
      <c r="AC57" s="296">
        <v>16745</v>
      </c>
      <c r="AD57" s="296">
        <v>3189</v>
      </c>
      <c r="AE57" s="296">
        <v>13556</v>
      </c>
      <c r="AG57" s="295"/>
      <c r="AH57" s="295"/>
      <c r="AL57" s="297">
        <v>0</v>
      </c>
      <c r="AN57" s="297">
        <v>0</v>
      </c>
      <c r="AP57" s="297"/>
    </row>
    <row r="58" spans="1:42" s="296" customFormat="1">
      <c r="A58" s="293" t="s">
        <v>679</v>
      </c>
      <c r="B58" s="247">
        <v>413114717</v>
      </c>
      <c r="C58" s="252" t="s">
        <v>501</v>
      </c>
      <c r="D58" s="251">
        <v>0</v>
      </c>
      <c r="E58" s="251">
        <v>0</v>
      </c>
      <c r="F58" s="251">
        <v>0</v>
      </c>
      <c r="G58" s="251">
        <v>0</v>
      </c>
      <c r="H58" s="251">
        <v>7</v>
      </c>
      <c r="I58" s="251">
        <v>14</v>
      </c>
      <c r="J58" s="251">
        <v>0</v>
      </c>
      <c r="K58" s="294">
        <v>0.8327</v>
      </c>
      <c r="L58" s="251">
        <v>0</v>
      </c>
      <c r="M58" s="251">
        <v>0</v>
      </c>
      <c r="N58" s="251">
        <v>0</v>
      </c>
      <c r="O58" s="251">
        <v>0</v>
      </c>
      <c r="P58" s="251">
        <v>12</v>
      </c>
      <c r="Q58" s="251">
        <v>21</v>
      </c>
      <c r="R58" s="294">
        <v>1</v>
      </c>
      <c r="S58" s="251">
        <v>9</v>
      </c>
      <c r="T58" s="247"/>
      <c r="V58" s="293">
        <v>413114717</v>
      </c>
      <c r="W58" s="296" t="s">
        <v>679</v>
      </c>
      <c r="X58" s="247" t="s">
        <v>680</v>
      </c>
      <c r="Y58" s="247" t="s">
        <v>690</v>
      </c>
      <c r="Z58" s="296">
        <v>1</v>
      </c>
      <c r="AA58" s="296">
        <v>21</v>
      </c>
      <c r="AB58" s="296">
        <v>346777.60091799998</v>
      </c>
      <c r="AC58" s="296">
        <v>16513</v>
      </c>
      <c r="AD58" s="296">
        <v>1184</v>
      </c>
      <c r="AE58" s="296">
        <v>15329</v>
      </c>
      <c r="AG58" s="295"/>
      <c r="AH58" s="295"/>
      <c r="AL58" s="297">
        <v>0</v>
      </c>
      <c r="AN58" s="297">
        <v>0</v>
      </c>
      <c r="AP58" s="297"/>
    </row>
    <row r="59" spans="1:42" s="296" customFormat="1">
      <c r="A59" s="293" t="s">
        <v>679</v>
      </c>
      <c r="B59" s="247">
        <v>413114750</v>
      </c>
      <c r="C59" s="252" t="s">
        <v>501</v>
      </c>
      <c r="D59" s="251">
        <v>0</v>
      </c>
      <c r="E59" s="251">
        <v>0</v>
      </c>
      <c r="F59" s="251">
        <v>0</v>
      </c>
      <c r="G59" s="251">
        <v>0</v>
      </c>
      <c r="H59" s="251">
        <v>5</v>
      </c>
      <c r="I59" s="251">
        <v>12</v>
      </c>
      <c r="J59" s="251">
        <v>0</v>
      </c>
      <c r="K59" s="294">
        <v>0.67410000000000003</v>
      </c>
      <c r="L59" s="251">
        <v>0</v>
      </c>
      <c r="M59" s="251">
        <v>0</v>
      </c>
      <c r="N59" s="251">
        <v>0</v>
      </c>
      <c r="O59" s="251">
        <v>0</v>
      </c>
      <c r="P59" s="251">
        <v>5</v>
      </c>
      <c r="Q59" s="251">
        <v>17</v>
      </c>
      <c r="R59" s="294">
        <v>1</v>
      </c>
      <c r="S59" s="251">
        <v>7</v>
      </c>
      <c r="T59" s="247"/>
      <c r="V59" s="293">
        <v>413114750</v>
      </c>
      <c r="W59" s="296" t="s">
        <v>679</v>
      </c>
      <c r="X59" s="247" t="s">
        <v>680</v>
      </c>
      <c r="Y59" s="247" t="s">
        <v>691</v>
      </c>
      <c r="Z59" s="296">
        <v>1</v>
      </c>
      <c r="AA59" s="296">
        <v>17</v>
      </c>
      <c r="AB59" s="296">
        <v>242304.246594</v>
      </c>
      <c r="AC59" s="296">
        <v>14253</v>
      </c>
      <c r="AD59" s="296">
        <v>-1519</v>
      </c>
      <c r="AE59" s="296">
        <v>15772</v>
      </c>
      <c r="AG59" s="295"/>
      <c r="AH59" s="295"/>
      <c r="AL59" s="297">
        <v>0</v>
      </c>
      <c r="AN59" s="297">
        <v>0</v>
      </c>
      <c r="AP59" s="297"/>
    </row>
    <row r="60" spans="1:42" s="296" customFormat="1">
      <c r="A60" s="293" t="s">
        <v>679</v>
      </c>
      <c r="B60" s="247">
        <v>413114755</v>
      </c>
      <c r="C60" s="252" t="s">
        <v>501</v>
      </c>
      <c r="D60" s="251">
        <v>0</v>
      </c>
      <c r="E60" s="251">
        <v>0</v>
      </c>
      <c r="F60" s="251">
        <v>0</v>
      </c>
      <c r="G60" s="251">
        <v>0</v>
      </c>
      <c r="H60" s="251">
        <v>8</v>
      </c>
      <c r="I60" s="251">
        <v>7</v>
      </c>
      <c r="J60" s="251">
        <v>0</v>
      </c>
      <c r="K60" s="294">
        <v>0.5948</v>
      </c>
      <c r="L60" s="251">
        <v>0</v>
      </c>
      <c r="M60" s="251">
        <v>0</v>
      </c>
      <c r="N60" s="251">
        <v>0</v>
      </c>
      <c r="O60" s="251">
        <v>0</v>
      </c>
      <c r="P60" s="251">
        <v>6</v>
      </c>
      <c r="Q60" s="251">
        <v>15</v>
      </c>
      <c r="R60" s="294">
        <v>1</v>
      </c>
      <c r="S60" s="251">
        <v>10</v>
      </c>
      <c r="T60" s="247"/>
      <c r="V60" s="293">
        <v>413114755</v>
      </c>
      <c r="W60" s="296" t="s">
        <v>679</v>
      </c>
      <c r="X60" s="247" t="s">
        <v>680</v>
      </c>
      <c r="Y60" s="247" t="s">
        <v>692</v>
      </c>
      <c r="Z60" s="296">
        <v>1</v>
      </c>
      <c r="AA60" s="296">
        <v>15</v>
      </c>
      <c r="AB60" s="296">
        <v>226519.169432</v>
      </c>
      <c r="AC60" s="296">
        <v>15101</v>
      </c>
      <c r="AD60" s="296">
        <v>366</v>
      </c>
      <c r="AE60" s="296">
        <v>14735</v>
      </c>
      <c r="AG60" s="295"/>
      <c r="AH60" s="295"/>
      <c r="AL60" s="297">
        <v>0</v>
      </c>
      <c r="AN60" s="297">
        <v>0</v>
      </c>
      <c r="AP60" s="297"/>
    </row>
    <row r="61" spans="1:42" s="296" customFormat="1">
      <c r="A61" s="293" t="s">
        <v>693</v>
      </c>
      <c r="B61" s="247">
        <v>414603063</v>
      </c>
      <c r="C61" s="252" t="s">
        <v>502</v>
      </c>
      <c r="D61" s="251">
        <v>0</v>
      </c>
      <c r="E61" s="251">
        <v>0</v>
      </c>
      <c r="F61" s="251">
        <v>0</v>
      </c>
      <c r="G61" s="251">
        <v>0</v>
      </c>
      <c r="H61" s="251">
        <v>0</v>
      </c>
      <c r="I61" s="251">
        <v>2</v>
      </c>
      <c r="J61" s="251">
        <v>0</v>
      </c>
      <c r="K61" s="294">
        <v>7.9299999999999995E-2</v>
      </c>
      <c r="L61" s="251">
        <v>0</v>
      </c>
      <c r="M61" s="251">
        <v>0</v>
      </c>
      <c r="N61" s="251">
        <v>0</v>
      </c>
      <c r="O61" s="251">
        <v>0</v>
      </c>
      <c r="P61" s="251">
        <v>1</v>
      </c>
      <c r="Q61" s="251">
        <v>2</v>
      </c>
      <c r="R61" s="294">
        <v>1</v>
      </c>
      <c r="S61" s="251">
        <v>8</v>
      </c>
      <c r="T61" s="247"/>
      <c r="V61" s="293">
        <v>414603063</v>
      </c>
      <c r="W61" s="296" t="s">
        <v>693</v>
      </c>
      <c r="X61" s="247" t="s">
        <v>694</v>
      </c>
      <c r="Y61" s="247" t="s">
        <v>695</v>
      </c>
      <c r="Z61" s="296">
        <v>1</v>
      </c>
      <c r="AA61" s="296">
        <v>2</v>
      </c>
      <c r="AB61" s="296">
        <v>32714.427162</v>
      </c>
      <c r="AC61" s="296">
        <v>16357</v>
      </c>
      <c r="AD61" s="296">
        <v>3150</v>
      </c>
      <c r="AE61" s="296">
        <v>13207</v>
      </c>
      <c r="AG61" s="295"/>
      <c r="AH61" s="295"/>
      <c r="AL61" s="297">
        <v>0</v>
      </c>
      <c r="AN61" s="297">
        <v>0</v>
      </c>
      <c r="AP61" s="297"/>
    </row>
    <row r="62" spans="1:42" s="296" customFormat="1">
      <c r="A62" s="293" t="s">
        <v>693</v>
      </c>
      <c r="B62" s="247">
        <v>414603098</v>
      </c>
      <c r="C62" s="252" t="s">
        <v>502</v>
      </c>
      <c r="D62" s="251">
        <v>0</v>
      </c>
      <c r="E62" s="251">
        <v>0</v>
      </c>
      <c r="F62" s="251">
        <v>0</v>
      </c>
      <c r="G62" s="251">
        <v>0</v>
      </c>
      <c r="H62" s="251">
        <v>2</v>
      </c>
      <c r="I62" s="251">
        <v>0</v>
      </c>
      <c r="J62" s="251">
        <v>0</v>
      </c>
      <c r="K62" s="294">
        <v>7.9299999999999995E-2</v>
      </c>
      <c r="L62" s="251">
        <v>0</v>
      </c>
      <c r="M62" s="251">
        <v>0</v>
      </c>
      <c r="N62" s="251">
        <v>0</v>
      </c>
      <c r="O62" s="251">
        <v>0</v>
      </c>
      <c r="P62" s="251">
        <v>1</v>
      </c>
      <c r="Q62" s="251">
        <v>2</v>
      </c>
      <c r="R62" s="294">
        <v>1</v>
      </c>
      <c r="S62" s="251">
        <v>8</v>
      </c>
      <c r="T62" s="247"/>
      <c r="V62" s="293">
        <v>414603098</v>
      </c>
      <c r="W62" s="296" t="s">
        <v>693</v>
      </c>
      <c r="X62" s="247" t="s">
        <v>694</v>
      </c>
      <c r="Y62" s="247" t="s">
        <v>696</v>
      </c>
      <c r="Z62" s="296">
        <v>1</v>
      </c>
      <c r="AA62" s="296">
        <v>2</v>
      </c>
      <c r="AB62" s="296">
        <v>28917.047162000003</v>
      </c>
      <c r="AC62" s="296">
        <v>14459</v>
      </c>
      <c r="AD62" s="296">
        <v>-199</v>
      </c>
      <c r="AE62" s="296">
        <v>14658</v>
      </c>
      <c r="AG62" s="295"/>
      <c r="AH62" s="295"/>
      <c r="AL62" s="297">
        <v>0</v>
      </c>
      <c r="AN62" s="297">
        <v>0</v>
      </c>
      <c r="AP62" s="297"/>
    </row>
    <row r="63" spans="1:42" s="296" customFormat="1">
      <c r="A63" s="293" t="s">
        <v>693</v>
      </c>
      <c r="B63" s="247">
        <v>414603121</v>
      </c>
      <c r="C63" s="252" t="s">
        <v>502</v>
      </c>
      <c r="D63" s="251">
        <v>0</v>
      </c>
      <c r="E63" s="251">
        <v>0</v>
      </c>
      <c r="F63" s="251">
        <v>0</v>
      </c>
      <c r="G63" s="251">
        <v>0</v>
      </c>
      <c r="H63" s="251">
        <v>1</v>
      </c>
      <c r="I63" s="251">
        <v>0</v>
      </c>
      <c r="J63" s="251">
        <v>0</v>
      </c>
      <c r="K63" s="294">
        <v>3.9699999999999999E-2</v>
      </c>
      <c r="L63" s="251">
        <v>0</v>
      </c>
      <c r="M63" s="251">
        <v>0</v>
      </c>
      <c r="N63" s="251">
        <v>0</v>
      </c>
      <c r="O63" s="251">
        <v>0</v>
      </c>
      <c r="P63" s="251">
        <v>1</v>
      </c>
      <c r="Q63" s="251">
        <v>1</v>
      </c>
      <c r="R63" s="294">
        <v>1</v>
      </c>
      <c r="S63" s="251">
        <v>7</v>
      </c>
      <c r="T63" s="247"/>
      <c r="V63" s="293">
        <v>414603121</v>
      </c>
      <c r="W63" s="296" t="s">
        <v>693</v>
      </c>
      <c r="X63" s="247" t="s">
        <v>694</v>
      </c>
      <c r="Y63" s="247" t="s">
        <v>697</v>
      </c>
      <c r="Z63" s="296">
        <v>1</v>
      </c>
      <c r="AA63" s="296">
        <v>1</v>
      </c>
      <c r="AB63" s="296">
        <v>17291.429298000003</v>
      </c>
      <c r="AC63" s="296">
        <v>17291</v>
      </c>
      <c r="AD63" s="296">
        <v>350</v>
      </c>
      <c r="AE63" s="296">
        <v>16941</v>
      </c>
      <c r="AG63" s="295"/>
      <c r="AH63" s="295"/>
      <c r="AL63" s="297">
        <v>0</v>
      </c>
      <c r="AN63" s="297">
        <v>0</v>
      </c>
      <c r="AP63" s="297"/>
    </row>
    <row r="64" spans="1:42" s="296" customFormat="1">
      <c r="A64" s="293" t="s">
        <v>693</v>
      </c>
      <c r="B64" s="247">
        <v>414603150</v>
      </c>
      <c r="C64" s="252" t="s">
        <v>502</v>
      </c>
      <c r="D64" s="251">
        <v>0</v>
      </c>
      <c r="E64" s="251">
        <v>0</v>
      </c>
      <c r="F64" s="251">
        <v>0</v>
      </c>
      <c r="G64" s="251">
        <v>0</v>
      </c>
      <c r="H64" s="251">
        <v>1</v>
      </c>
      <c r="I64" s="251">
        <v>0</v>
      </c>
      <c r="J64" s="251">
        <v>0</v>
      </c>
      <c r="K64" s="294">
        <v>3.9699999999999999E-2</v>
      </c>
      <c r="L64" s="251">
        <v>0</v>
      </c>
      <c r="M64" s="251">
        <v>0</v>
      </c>
      <c r="N64" s="251">
        <v>0</v>
      </c>
      <c r="O64" s="251">
        <v>0</v>
      </c>
      <c r="P64" s="251">
        <v>0</v>
      </c>
      <c r="Q64" s="251">
        <v>1</v>
      </c>
      <c r="R64" s="294">
        <v>1</v>
      </c>
      <c r="S64" s="251">
        <v>8</v>
      </c>
      <c r="T64" s="247"/>
      <c r="V64" s="293">
        <v>414603150</v>
      </c>
      <c r="W64" s="296" t="s">
        <v>693</v>
      </c>
      <c r="X64" s="247" t="s">
        <v>694</v>
      </c>
      <c r="Y64" s="247" t="s">
        <v>698</v>
      </c>
      <c r="Z64" s="296">
        <v>1</v>
      </c>
      <c r="AA64" s="296">
        <v>1</v>
      </c>
      <c r="AB64" s="296">
        <v>11090.709298</v>
      </c>
      <c r="AC64" s="296">
        <v>11091</v>
      </c>
      <c r="AD64" s="296">
        <v>-6293</v>
      </c>
      <c r="AE64" s="296">
        <v>17384</v>
      </c>
      <c r="AG64" s="295"/>
      <c r="AH64" s="295"/>
      <c r="AL64" s="297">
        <v>0</v>
      </c>
      <c r="AN64" s="297">
        <v>0</v>
      </c>
      <c r="AP64" s="297"/>
    </row>
    <row r="65" spans="1:42" s="296" customFormat="1">
      <c r="A65" s="293" t="s">
        <v>693</v>
      </c>
      <c r="B65" s="247">
        <v>414603209</v>
      </c>
      <c r="C65" s="252" t="s">
        <v>502</v>
      </c>
      <c r="D65" s="251">
        <v>0</v>
      </c>
      <c r="E65" s="251">
        <v>0</v>
      </c>
      <c r="F65" s="251">
        <v>0</v>
      </c>
      <c r="G65" s="251">
        <v>0</v>
      </c>
      <c r="H65" s="251">
        <v>49</v>
      </c>
      <c r="I65" s="251">
        <v>39</v>
      </c>
      <c r="J65" s="251">
        <v>0</v>
      </c>
      <c r="K65" s="294">
        <v>3.4891999999999999</v>
      </c>
      <c r="L65" s="251">
        <v>0</v>
      </c>
      <c r="M65" s="251">
        <v>0</v>
      </c>
      <c r="N65" s="251">
        <v>0</v>
      </c>
      <c r="O65" s="251">
        <v>0</v>
      </c>
      <c r="P65" s="251">
        <v>65</v>
      </c>
      <c r="Q65" s="251">
        <v>88</v>
      </c>
      <c r="R65" s="294">
        <v>1</v>
      </c>
      <c r="S65" s="251">
        <v>11</v>
      </c>
      <c r="T65" s="247"/>
      <c r="V65" s="293">
        <v>414603209</v>
      </c>
      <c r="W65" s="296" t="s">
        <v>693</v>
      </c>
      <c r="X65" s="247" t="s">
        <v>694</v>
      </c>
      <c r="Y65" s="247" t="s">
        <v>699</v>
      </c>
      <c r="Z65" s="296">
        <v>1</v>
      </c>
      <c r="AA65" s="296">
        <v>88</v>
      </c>
      <c r="AB65" s="296">
        <v>1614038.6751280001</v>
      </c>
      <c r="AC65" s="296">
        <v>18341</v>
      </c>
      <c r="AD65" s="296">
        <v>7677</v>
      </c>
      <c r="AE65" s="296">
        <v>10664</v>
      </c>
      <c r="AG65" s="295"/>
      <c r="AH65" s="295"/>
      <c r="AL65" s="297">
        <v>0</v>
      </c>
      <c r="AN65" s="297">
        <v>0</v>
      </c>
      <c r="AP65" s="297"/>
    </row>
    <row r="66" spans="1:42" s="296" customFormat="1">
      <c r="A66" s="293" t="s">
        <v>693</v>
      </c>
      <c r="B66" s="247">
        <v>414603236</v>
      </c>
      <c r="C66" s="252" t="s">
        <v>502</v>
      </c>
      <c r="D66" s="251">
        <v>0</v>
      </c>
      <c r="E66" s="251">
        <v>0</v>
      </c>
      <c r="F66" s="251">
        <v>0</v>
      </c>
      <c r="G66" s="251">
        <v>0</v>
      </c>
      <c r="H66" s="251">
        <v>96</v>
      </c>
      <c r="I66" s="251">
        <v>68</v>
      </c>
      <c r="J66" s="251">
        <v>0</v>
      </c>
      <c r="K66" s="294">
        <v>6.5026000000000002</v>
      </c>
      <c r="L66" s="251">
        <v>0</v>
      </c>
      <c r="M66" s="251">
        <v>0</v>
      </c>
      <c r="N66" s="251">
        <v>5</v>
      </c>
      <c r="O66" s="251">
        <v>1</v>
      </c>
      <c r="P66" s="251">
        <v>112</v>
      </c>
      <c r="Q66" s="251">
        <v>164</v>
      </c>
      <c r="R66" s="294">
        <v>1</v>
      </c>
      <c r="S66" s="251">
        <v>11</v>
      </c>
      <c r="T66" s="247"/>
      <c r="V66" s="293">
        <v>414603236</v>
      </c>
      <c r="W66" s="296" t="s">
        <v>693</v>
      </c>
      <c r="X66" s="247" t="s">
        <v>694</v>
      </c>
      <c r="Y66" s="247" t="s">
        <v>700</v>
      </c>
      <c r="Z66" s="296">
        <v>1</v>
      </c>
      <c r="AA66" s="296">
        <v>164</v>
      </c>
      <c r="AB66" s="296">
        <v>2939086.6672840002</v>
      </c>
      <c r="AC66" s="296">
        <v>17921</v>
      </c>
      <c r="AD66" s="296">
        <v>472</v>
      </c>
      <c r="AE66" s="296">
        <v>17449</v>
      </c>
      <c r="AG66" s="295"/>
      <c r="AH66" s="295"/>
      <c r="AL66" s="297">
        <v>0</v>
      </c>
      <c r="AN66" s="297">
        <v>0</v>
      </c>
      <c r="AP66" s="297"/>
    </row>
    <row r="67" spans="1:42" s="296" customFormat="1">
      <c r="A67" s="293" t="s">
        <v>693</v>
      </c>
      <c r="B67" s="247">
        <v>414603263</v>
      </c>
      <c r="C67" s="252" t="s">
        <v>502</v>
      </c>
      <c r="D67" s="251">
        <v>0</v>
      </c>
      <c r="E67" s="251">
        <v>0</v>
      </c>
      <c r="F67" s="251">
        <v>0</v>
      </c>
      <c r="G67" s="251">
        <v>0</v>
      </c>
      <c r="H67" s="251">
        <v>1</v>
      </c>
      <c r="I67" s="251">
        <v>2</v>
      </c>
      <c r="J67" s="251">
        <v>0</v>
      </c>
      <c r="K67" s="294">
        <v>0.11899999999999999</v>
      </c>
      <c r="L67" s="251">
        <v>0</v>
      </c>
      <c r="M67" s="251">
        <v>0</v>
      </c>
      <c r="N67" s="251">
        <v>0</v>
      </c>
      <c r="O67" s="251">
        <v>0</v>
      </c>
      <c r="P67" s="251">
        <v>2</v>
      </c>
      <c r="Q67" s="251">
        <v>3</v>
      </c>
      <c r="R67" s="294">
        <v>1</v>
      </c>
      <c r="S67" s="251">
        <v>10</v>
      </c>
      <c r="T67" s="247"/>
      <c r="V67" s="293">
        <v>414603263</v>
      </c>
      <c r="W67" s="296" t="s">
        <v>693</v>
      </c>
      <c r="X67" s="247" t="s">
        <v>694</v>
      </c>
      <c r="Y67" s="247" t="s">
        <v>701</v>
      </c>
      <c r="Z67" s="296">
        <v>1</v>
      </c>
      <c r="AA67" s="296">
        <v>3</v>
      </c>
      <c r="AB67" s="296">
        <v>52696.35646000001</v>
      </c>
      <c r="AC67" s="296">
        <v>17565</v>
      </c>
      <c r="AD67" s="296">
        <v>902</v>
      </c>
      <c r="AE67" s="296">
        <v>16663</v>
      </c>
      <c r="AG67" s="295"/>
      <c r="AH67" s="295"/>
      <c r="AL67" s="297">
        <v>0</v>
      </c>
      <c r="AN67" s="297">
        <v>0</v>
      </c>
      <c r="AP67" s="297"/>
    </row>
    <row r="68" spans="1:42" s="296" customFormat="1">
      <c r="A68" s="293" t="s">
        <v>693</v>
      </c>
      <c r="B68" s="247">
        <v>414603603</v>
      </c>
      <c r="C68" s="252" t="s">
        <v>502</v>
      </c>
      <c r="D68" s="251">
        <v>0</v>
      </c>
      <c r="E68" s="251">
        <v>0</v>
      </c>
      <c r="F68" s="251">
        <v>0</v>
      </c>
      <c r="G68" s="251">
        <v>0</v>
      </c>
      <c r="H68" s="251">
        <v>44</v>
      </c>
      <c r="I68" s="251">
        <v>26</v>
      </c>
      <c r="J68" s="251">
        <v>0</v>
      </c>
      <c r="K68" s="294">
        <v>2.7755000000000001</v>
      </c>
      <c r="L68" s="251">
        <v>0</v>
      </c>
      <c r="M68" s="251">
        <v>0</v>
      </c>
      <c r="N68" s="251">
        <v>0</v>
      </c>
      <c r="O68" s="251">
        <v>0</v>
      </c>
      <c r="P68" s="251">
        <v>44</v>
      </c>
      <c r="Q68" s="251">
        <v>70</v>
      </c>
      <c r="R68" s="294">
        <v>1</v>
      </c>
      <c r="S68" s="251">
        <v>10</v>
      </c>
      <c r="T68" s="247"/>
      <c r="V68" s="293">
        <v>414603603</v>
      </c>
      <c r="W68" s="296" t="s">
        <v>693</v>
      </c>
      <c r="X68" s="247" t="s">
        <v>694</v>
      </c>
      <c r="Y68" s="247" t="s">
        <v>694</v>
      </c>
      <c r="Z68" s="296">
        <v>1</v>
      </c>
      <c r="AA68" s="296">
        <v>70</v>
      </c>
      <c r="AB68" s="296">
        <v>1169464.51067</v>
      </c>
      <c r="AC68" s="296">
        <v>16707</v>
      </c>
      <c r="AD68" s="296">
        <v>4142</v>
      </c>
      <c r="AE68" s="296">
        <v>12565</v>
      </c>
      <c r="AG68" s="295"/>
      <c r="AH68" s="295"/>
      <c r="AL68" s="297">
        <v>0</v>
      </c>
      <c r="AN68" s="297">
        <v>0</v>
      </c>
      <c r="AP68" s="297"/>
    </row>
    <row r="69" spans="1:42" s="296" customFormat="1">
      <c r="A69" s="293" t="s">
        <v>693</v>
      </c>
      <c r="B69" s="247">
        <v>414603618</v>
      </c>
      <c r="C69" s="252" t="s">
        <v>502</v>
      </c>
      <c r="D69" s="251">
        <v>0</v>
      </c>
      <c r="E69" s="251">
        <v>0</v>
      </c>
      <c r="F69" s="251">
        <v>0</v>
      </c>
      <c r="G69" s="251">
        <v>0</v>
      </c>
      <c r="H69" s="251">
        <v>1</v>
      </c>
      <c r="I69" s="251">
        <v>0</v>
      </c>
      <c r="J69" s="251">
        <v>0</v>
      </c>
      <c r="K69" s="294">
        <v>3.9699999999999999E-2</v>
      </c>
      <c r="L69" s="251">
        <v>0</v>
      </c>
      <c r="M69" s="251">
        <v>0</v>
      </c>
      <c r="N69" s="251">
        <v>0</v>
      </c>
      <c r="O69" s="251">
        <v>0</v>
      </c>
      <c r="P69" s="251">
        <v>1</v>
      </c>
      <c r="Q69" s="251">
        <v>1</v>
      </c>
      <c r="R69" s="294">
        <v>1</v>
      </c>
      <c r="S69" s="251">
        <v>9</v>
      </c>
      <c r="T69" s="247"/>
      <c r="V69" s="293">
        <v>414603618</v>
      </c>
      <c r="W69" s="296" t="s">
        <v>693</v>
      </c>
      <c r="X69" s="247" t="s">
        <v>694</v>
      </c>
      <c r="Y69" s="247" t="s">
        <v>687</v>
      </c>
      <c r="Z69" s="296">
        <v>1</v>
      </c>
      <c r="AA69" s="296">
        <v>1</v>
      </c>
      <c r="AB69" s="296">
        <v>18367.639298000002</v>
      </c>
      <c r="AC69" s="296">
        <v>18368</v>
      </c>
      <c r="AD69" s="296">
        <v>2542</v>
      </c>
      <c r="AE69" s="296">
        <v>15826</v>
      </c>
      <c r="AG69" s="295"/>
      <c r="AH69" s="295"/>
      <c r="AL69" s="297">
        <v>0</v>
      </c>
      <c r="AN69" s="297">
        <v>0</v>
      </c>
      <c r="AP69" s="297"/>
    </row>
    <row r="70" spans="1:42" s="296" customFormat="1">
      <c r="A70" s="293" t="s">
        <v>693</v>
      </c>
      <c r="B70" s="247">
        <v>414603635</v>
      </c>
      <c r="C70" s="252" t="s">
        <v>502</v>
      </c>
      <c r="D70" s="251">
        <v>0</v>
      </c>
      <c r="E70" s="251">
        <v>0</v>
      </c>
      <c r="F70" s="251">
        <v>0</v>
      </c>
      <c r="G70" s="251">
        <v>0</v>
      </c>
      <c r="H70" s="251">
        <v>11</v>
      </c>
      <c r="I70" s="251">
        <v>10</v>
      </c>
      <c r="J70" s="251">
        <v>0</v>
      </c>
      <c r="K70" s="294">
        <v>0.8327</v>
      </c>
      <c r="L70" s="251">
        <v>0</v>
      </c>
      <c r="M70" s="251">
        <v>0</v>
      </c>
      <c r="N70" s="251">
        <v>0</v>
      </c>
      <c r="O70" s="251">
        <v>0</v>
      </c>
      <c r="P70" s="251">
        <v>7</v>
      </c>
      <c r="Q70" s="251">
        <v>21</v>
      </c>
      <c r="R70" s="294">
        <v>1</v>
      </c>
      <c r="S70" s="251">
        <v>8</v>
      </c>
      <c r="T70" s="247"/>
      <c r="V70" s="293">
        <v>414603635</v>
      </c>
      <c r="W70" s="296" t="s">
        <v>693</v>
      </c>
      <c r="X70" s="247" t="s">
        <v>694</v>
      </c>
      <c r="Y70" s="247" t="s">
        <v>702</v>
      </c>
      <c r="Z70" s="296">
        <v>1</v>
      </c>
      <c r="AA70" s="296">
        <v>21</v>
      </c>
      <c r="AB70" s="296">
        <v>299031.560918</v>
      </c>
      <c r="AC70" s="296">
        <v>14240</v>
      </c>
      <c r="AD70" s="296">
        <v>63</v>
      </c>
      <c r="AE70" s="296">
        <v>14177</v>
      </c>
      <c r="AG70" s="295"/>
      <c r="AH70" s="295"/>
      <c r="AL70" s="297">
        <v>0</v>
      </c>
      <c r="AN70" s="297">
        <v>0</v>
      </c>
      <c r="AP70" s="297"/>
    </row>
    <row r="71" spans="1:42" s="296" customFormat="1">
      <c r="A71" s="293" t="s">
        <v>693</v>
      </c>
      <c r="B71" s="247">
        <v>414603715</v>
      </c>
      <c r="C71" s="252" t="s">
        <v>502</v>
      </c>
      <c r="D71" s="251">
        <v>0</v>
      </c>
      <c r="E71" s="251">
        <v>0</v>
      </c>
      <c r="F71" s="251">
        <v>0</v>
      </c>
      <c r="G71" s="251">
        <v>0</v>
      </c>
      <c r="H71" s="251">
        <v>3</v>
      </c>
      <c r="I71" s="251">
        <v>8</v>
      </c>
      <c r="J71" s="251">
        <v>0</v>
      </c>
      <c r="K71" s="294">
        <v>0.43619999999999998</v>
      </c>
      <c r="L71" s="251">
        <v>0</v>
      </c>
      <c r="M71" s="251">
        <v>0</v>
      </c>
      <c r="N71" s="251">
        <v>0</v>
      </c>
      <c r="O71" s="251">
        <v>0</v>
      </c>
      <c r="P71" s="251">
        <v>6</v>
      </c>
      <c r="Q71" s="251">
        <v>11</v>
      </c>
      <c r="R71" s="294">
        <v>1</v>
      </c>
      <c r="S71" s="251">
        <v>5</v>
      </c>
      <c r="T71" s="247"/>
      <c r="V71" s="293">
        <v>414603715</v>
      </c>
      <c r="W71" s="296" t="s">
        <v>693</v>
      </c>
      <c r="X71" s="247" t="s">
        <v>694</v>
      </c>
      <c r="Y71" s="247" t="s">
        <v>703</v>
      </c>
      <c r="Z71" s="296">
        <v>1</v>
      </c>
      <c r="AA71" s="296">
        <v>11</v>
      </c>
      <c r="AB71" s="296">
        <v>167718.70510799999</v>
      </c>
      <c r="AC71" s="296">
        <v>15247</v>
      </c>
      <c r="AD71" s="296">
        <v>937</v>
      </c>
      <c r="AE71" s="296">
        <v>14310</v>
      </c>
      <c r="AG71" s="295"/>
      <c r="AH71" s="295"/>
      <c r="AL71" s="297">
        <v>0</v>
      </c>
      <c r="AN71" s="297">
        <v>0</v>
      </c>
      <c r="AP71" s="297"/>
    </row>
    <row r="72" spans="1:42" s="296" customFormat="1">
      <c r="A72" s="293" t="s">
        <v>704</v>
      </c>
      <c r="B72" s="247">
        <v>416035016</v>
      </c>
      <c r="C72" s="252" t="s">
        <v>503</v>
      </c>
      <c r="D72" s="251">
        <v>0</v>
      </c>
      <c r="E72" s="251">
        <v>0</v>
      </c>
      <c r="F72" s="251">
        <v>0</v>
      </c>
      <c r="G72" s="251">
        <v>0</v>
      </c>
      <c r="H72" s="251">
        <v>0</v>
      </c>
      <c r="I72" s="251">
        <v>1</v>
      </c>
      <c r="J72" s="251">
        <v>0</v>
      </c>
      <c r="K72" s="294">
        <v>3.9699999999999999E-2</v>
      </c>
      <c r="L72" s="251">
        <v>0</v>
      </c>
      <c r="M72" s="251">
        <v>0</v>
      </c>
      <c r="N72" s="251">
        <v>0</v>
      </c>
      <c r="O72" s="251">
        <v>0</v>
      </c>
      <c r="P72" s="251">
        <v>0</v>
      </c>
      <c r="Q72" s="251">
        <v>1</v>
      </c>
      <c r="R72" s="294">
        <v>1.0840000000000001</v>
      </c>
      <c r="S72" s="251">
        <v>8</v>
      </c>
      <c r="T72" s="247"/>
      <c r="V72" s="293">
        <v>416035016</v>
      </c>
      <c r="W72" s="296" t="s">
        <v>704</v>
      </c>
      <c r="X72" s="247" t="s">
        <v>654</v>
      </c>
      <c r="Y72" s="247" t="s">
        <v>725</v>
      </c>
      <c r="Z72" s="296">
        <v>1</v>
      </c>
      <c r="AA72" s="296">
        <v>1</v>
      </c>
      <c r="AB72" s="296">
        <v>13845.629777916</v>
      </c>
      <c r="AC72" s="296">
        <v>13846</v>
      </c>
      <c r="AD72" s="296">
        <v>-6828</v>
      </c>
      <c r="AE72" s="296">
        <v>20674</v>
      </c>
      <c r="AG72" s="295"/>
      <c r="AH72" s="295"/>
      <c r="AL72" s="297">
        <v>0</v>
      </c>
      <c r="AN72" s="297">
        <v>0</v>
      </c>
      <c r="AP72" s="297"/>
    </row>
    <row r="73" spans="1:42" s="296" customFormat="1">
      <c r="A73" s="293" t="s">
        <v>704</v>
      </c>
      <c r="B73" s="247">
        <v>416035018</v>
      </c>
      <c r="C73" s="252" t="s">
        <v>503</v>
      </c>
      <c r="D73" s="251">
        <v>0</v>
      </c>
      <c r="E73" s="251">
        <v>0</v>
      </c>
      <c r="F73" s="251">
        <v>0</v>
      </c>
      <c r="G73" s="251">
        <v>0</v>
      </c>
      <c r="H73" s="251">
        <v>0</v>
      </c>
      <c r="I73" s="251">
        <v>1</v>
      </c>
      <c r="J73" s="251">
        <v>0</v>
      </c>
      <c r="K73" s="294">
        <v>3.9699999999999999E-2</v>
      </c>
      <c r="L73" s="251">
        <v>0</v>
      </c>
      <c r="M73" s="251">
        <v>0</v>
      </c>
      <c r="N73" s="251">
        <v>0</v>
      </c>
      <c r="O73" s="251">
        <v>0</v>
      </c>
      <c r="P73" s="251">
        <v>1</v>
      </c>
      <c r="Q73" s="251">
        <v>1</v>
      </c>
      <c r="R73" s="294">
        <v>1.0840000000000001</v>
      </c>
      <c r="S73" s="251">
        <v>9</v>
      </c>
      <c r="T73" s="247"/>
      <c r="V73" s="293">
        <v>416035018</v>
      </c>
      <c r="W73" s="296" t="s">
        <v>704</v>
      </c>
      <c r="X73" s="247" t="s">
        <v>654</v>
      </c>
      <c r="Y73" s="247" t="s">
        <v>705</v>
      </c>
      <c r="Z73" s="296">
        <v>1</v>
      </c>
      <c r="AA73" s="296">
        <v>1</v>
      </c>
      <c r="AB73" s="296">
        <v>21663.361017916002</v>
      </c>
      <c r="AC73" s="296">
        <v>21663</v>
      </c>
      <c r="AD73" s="296">
        <v>4477</v>
      </c>
      <c r="AE73" s="296">
        <v>17186</v>
      </c>
      <c r="AG73" s="295"/>
      <c r="AH73" s="295"/>
      <c r="AL73" s="297">
        <v>0</v>
      </c>
      <c r="AN73" s="297">
        <v>0</v>
      </c>
      <c r="AP73" s="297"/>
    </row>
    <row r="74" spans="1:42" s="296" customFormat="1">
      <c r="A74" s="293" t="s">
        <v>704</v>
      </c>
      <c r="B74" s="247">
        <v>416035030</v>
      </c>
      <c r="C74" s="252" t="s">
        <v>503</v>
      </c>
      <c r="D74" s="251">
        <v>0</v>
      </c>
      <c r="E74" s="251">
        <v>0</v>
      </c>
      <c r="F74" s="251">
        <v>0</v>
      </c>
      <c r="G74" s="251">
        <v>0</v>
      </c>
      <c r="H74" s="251">
        <v>1</v>
      </c>
      <c r="I74" s="251">
        <v>0</v>
      </c>
      <c r="J74" s="251">
        <v>0</v>
      </c>
      <c r="K74" s="294">
        <v>3.9699999999999999E-2</v>
      </c>
      <c r="L74" s="251">
        <v>0</v>
      </c>
      <c r="M74" s="251">
        <v>0</v>
      </c>
      <c r="N74" s="251">
        <v>0</v>
      </c>
      <c r="O74" s="251">
        <v>0</v>
      </c>
      <c r="P74" s="251">
        <v>1</v>
      </c>
      <c r="Q74" s="251">
        <v>1</v>
      </c>
      <c r="R74" s="294">
        <v>1.0840000000000001</v>
      </c>
      <c r="S74" s="251">
        <v>6</v>
      </c>
      <c r="T74" s="247"/>
      <c r="V74" s="293">
        <v>416035030</v>
      </c>
      <c r="W74" s="296" t="s">
        <v>704</v>
      </c>
      <c r="X74" s="247" t="s">
        <v>654</v>
      </c>
      <c r="Y74" s="247" t="s">
        <v>706</v>
      </c>
      <c r="Z74" s="296">
        <v>1</v>
      </c>
      <c r="AA74" s="296">
        <v>1</v>
      </c>
      <c r="AB74" s="296">
        <v>17879.739817916005</v>
      </c>
      <c r="AC74" s="296">
        <v>17880</v>
      </c>
      <c r="AD74" s="296">
        <v>-1623</v>
      </c>
      <c r="AE74" s="296">
        <v>19503</v>
      </c>
      <c r="AG74" s="295"/>
      <c r="AH74" s="295"/>
      <c r="AL74" s="297">
        <v>0</v>
      </c>
      <c r="AN74" s="297">
        <v>0</v>
      </c>
      <c r="AP74" s="297"/>
    </row>
    <row r="75" spans="1:42" s="296" customFormat="1">
      <c r="A75" s="293" t="s">
        <v>704</v>
      </c>
      <c r="B75" s="247">
        <v>416035035</v>
      </c>
      <c r="C75" s="252" t="s">
        <v>503</v>
      </c>
      <c r="D75" s="251">
        <v>0</v>
      </c>
      <c r="E75" s="251">
        <v>0</v>
      </c>
      <c r="F75" s="251">
        <v>0</v>
      </c>
      <c r="G75" s="251">
        <v>0</v>
      </c>
      <c r="H75" s="251">
        <v>297</v>
      </c>
      <c r="I75" s="251">
        <v>382</v>
      </c>
      <c r="J75" s="251">
        <v>0</v>
      </c>
      <c r="K75" s="294">
        <v>26.9224</v>
      </c>
      <c r="L75" s="251">
        <v>0</v>
      </c>
      <c r="M75" s="251">
        <v>0</v>
      </c>
      <c r="N75" s="251">
        <v>60</v>
      </c>
      <c r="O75" s="251">
        <v>55</v>
      </c>
      <c r="P75" s="251">
        <v>500</v>
      </c>
      <c r="Q75" s="251">
        <v>679</v>
      </c>
      <c r="R75" s="294">
        <v>1.0840000000000001</v>
      </c>
      <c r="S75" s="251">
        <v>11</v>
      </c>
      <c r="T75" s="247"/>
      <c r="V75" s="293">
        <v>416035035</v>
      </c>
      <c r="W75" s="296" t="s">
        <v>704</v>
      </c>
      <c r="X75" s="247" t="s">
        <v>654</v>
      </c>
      <c r="Y75" s="247" t="s">
        <v>654</v>
      </c>
      <c r="Z75" s="296">
        <v>1</v>
      </c>
      <c r="AA75" s="296">
        <v>679</v>
      </c>
      <c r="AB75" s="296">
        <v>13865650.888363874</v>
      </c>
      <c r="AC75" s="296">
        <v>20421</v>
      </c>
      <c r="AD75" s="296">
        <v>2122</v>
      </c>
      <c r="AE75" s="296">
        <v>18299</v>
      </c>
      <c r="AG75" s="295"/>
      <c r="AH75" s="295"/>
      <c r="AL75" s="297">
        <v>0</v>
      </c>
      <c r="AN75" s="297">
        <v>0</v>
      </c>
      <c r="AP75" s="297"/>
    </row>
    <row r="76" spans="1:42" s="296" customFormat="1">
      <c r="A76" s="293" t="s">
        <v>704</v>
      </c>
      <c r="B76" s="247">
        <v>416035044</v>
      </c>
      <c r="C76" s="252" t="s">
        <v>503</v>
      </c>
      <c r="D76" s="251">
        <v>0</v>
      </c>
      <c r="E76" s="251">
        <v>0</v>
      </c>
      <c r="F76" s="251">
        <v>0</v>
      </c>
      <c r="G76" s="251">
        <v>0</v>
      </c>
      <c r="H76" s="251">
        <v>2</v>
      </c>
      <c r="I76" s="251">
        <v>2</v>
      </c>
      <c r="J76" s="251">
        <v>0</v>
      </c>
      <c r="K76" s="294">
        <v>0.15859999999999999</v>
      </c>
      <c r="L76" s="251">
        <v>0</v>
      </c>
      <c r="M76" s="251">
        <v>0</v>
      </c>
      <c r="N76" s="251">
        <v>2</v>
      </c>
      <c r="O76" s="251">
        <v>0</v>
      </c>
      <c r="P76" s="251">
        <v>2</v>
      </c>
      <c r="Q76" s="251">
        <v>4</v>
      </c>
      <c r="R76" s="294">
        <v>1.0840000000000001</v>
      </c>
      <c r="S76" s="251">
        <v>11</v>
      </c>
      <c r="T76" s="247"/>
      <c r="V76" s="293">
        <v>416035044</v>
      </c>
      <c r="W76" s="296" t="s">
        <v>704</v>
      </c>
      <c r="X76" s="247" t="s">
        <v>654</v>
      </c>
      <c r="Y76" s="247" t="s">
        <v>655</v>
      </c>
      <c r="Z76" s="296">
        <v>1</v>
      </c>
      <c r="AA76" s="296">
        <v>4</v>
      </c>
      <c r="AB76" s="296">
        <v>76651.269542808004</v>
      </c>
      <c r="AC76" s="296">
        <v>19163</v>
      </c>
      <c r="AD76" s="296">
        <v>-697</v>
      </c>
      <c r="AE76" s="296">
        <v>19860</v>
      </c>
      <c r="AG76" s="295"/>
      <c r="AH76" s="295"/>
      <c r="AL76" s="297">
        <v>0</v>
      </c>
      <c r="AN76" s="297">
        <v>0</v>
      </c>
      <c r="AP76" s="297"/>
    </row>
    <row r="77" spans="1:42" s="296" customFormat="1">
      <c r="A77" s="293" t="s">
        <v>704</v>
      </c>
      <c r="B77" s="247">
        <v>416035050</v>
      </c>
      <c r="C77" s="252" t="s">
        <v>503</v>
      </c>
      <c r="D77" s="251">
        <v>0</v>
      </c>
      <c r="E77" s="251">
        <v>0</v>
      </c>
      <c r="F77" s="251">
        <v>0</v>
      </c>
      <c r="G77" s="251">
        <v>0</v>
      </c>
      <c r="H77" s="251">
        <v>2</v>
      </c>
      <c r="I77" s="251">
        <v>0</v>
      </c>
      <c r="J77" s="251">
        <v>0</v>
      </c>
      <c r="K77" s="294">
        <v>7.9299999999999995E-2</v>
      </c>
      <c r="L77" s="251">
        <v>0</v>
      </c>
      <c r="M77" s="251">
        <v>0</v>
      </c>
      <c r="N77" s="251">
        <v>1</v>
      </c>
      <c r="O77" s="251">
        <v>0</v>
      </c>
      <c r="P77" s="251">
        <v>2</v>
      </c>
      <c r="Q77" s="251">
        <v>2</v>
      </c>
      <c r="R77" s="294">
        <v>1.0840000000000001</v>
      </c>
      <c r="S77" s="251">
        <v>5</v>
      </c>
      <c r="T77" s="247"/>
      <c r="V77" s="293">
        <v>416035050</v>
      </c>
      <c r="W77" s="296" t="s">
        <v>704</v>
      </c>
      <c r="X77" s="247" t="s">
        <v>654</v>
      </c>
      <c r="Y77" s="247" t="s">
        <v>669</v>
      </c>
      <c r="Z77" s="296">
        <v>1</v>
      </c>
      <c r="AA77" s="296">
        <v>2</v>
      </c>
      <c r="AB77" s="296">
        <v>37891.274891403998</v>
      </c>
      <c r="AC77" s="296">
        <v>18946</v>
      </c>
      <c r="AD77" s="296">
        <v>5512</v>
      </c>
      <c r="AE77" s="296">
        <v>13434</v>
      </c>
      <c r="AG77" s="295"/>
      <c r="AH77" s="295"/>
      <c r="AL77" s="297">
        <v>0</v>
      </c>
      <c r="AN77" s="297">
        <v>0</v>
      </c>
      <c r="AP77" s="297"/>
    </row>
    <row r="78" spans="1:42" s="296" customFormat="1">
      <c r="A78" s="293" t="s">
        <v>704</v>
      </c>
      <c r="B78" s="247">
        <v>416035073</v>
      </c>
      <c r="C78" s="252" t="s">
        <v>503</v>
      </c>
      <c r="D78" s="251">
        <v>0</v>
      </c>
      <c r="E78" s="251">
        <v>0</v>
      </c>
      <c r="F78" s="251">
        <v>0</v>
      </c>
      <c r="G78" s="251">
        <v>0</v>
      </c>
      <c r="H78" s="251">
        <v>1</v>
      </c>
      <c r="I78" s="251">
        <v>0</v>
      </c>
      <c r="J78" s="251">
        <v>0</v>
      </c>
      <c r="K78" s="294">
        <v>3.9699999999999999E-2</v>
      </c>
      <c r="L78" s="251">
        <v>0</v>
      </c>
      <c r="M78" s="251">
        <v>0</v>
      </c>
      <c r="N78" s="251">
        <v>0</v>
      </c>
      <c r="O78" s="251">
        <v>0</v>
      </c>
      <c r="P78" s="251">
        <v>0</v>
      </c>
      <c r="Q78" s="251">
        <v>1</v>
      </c>
      <c r="R78" s="294">
        <v>1.0840000000000001</v>
      </c>
      <c r="S78" s="251">
        <v>6</v>
      </c>
      <c r="T78" s="247"/>
      <c r="V78" s="293">
        <v>416035073</v>
      </c>
      <c r="W78" s="296" t="s">
        <v>704</v>
      </c>
      <c r="X78" s="247" t="s">
        <v>654</v>
      </c>
      <c r="Y78" s="247" t="s">
        <v>670</v>
      </c>
      <c r="Z78" s="296">
        <v>1</v>
      </c>
      <c r="AA78" s="296">
        <v>1</v>
      </c>
      <c r="AB78" s="296">
        <v>11796.280737916</v>
      </c>
      <c r="AC78" s="296">
        <v>11796</v>
      </c>
      <c r="AD78" s="296">
        <v>-2806</v>
      </c>
      <c r="AE78" s="296">
        <v>14602</v>
      </c>
      <c r="AG78" s="295"/>
      <c r="AH78" s="295"/>
      <c r="AL78" s="297">
        <v>0</v>
      </c>
      <c r="AN78" s="297">
        <v>0</v>
      </c>
      <c r="AP78" s="297"/>
    </row>
    <row r="79" spans="1:42" s="296" customFormat="1">
      <c r="A79" s="293" t="s">
        <v>704</v>
      </c>
      <c r="B79" s="247">
        <v>416035133</v>
      </c>
      <c r="C79" s="252" t="s">
        <v>503</v>
      </c>
      <c r="D79" s="251">
        <v>0</v>
      </c>
      <c r="E79" s="251">
        <v>0</v>
      </c>
      <c r="F79" s="251">
        <v>0</v>
      </c>
      <c r="G79" s="251">
        <v>0</v>
      </c>
      <c r="H79" s="251">
        <v>0</v>
      </c>
      <c r="I79" s="251">
        <v>1</v>
      </c>
      <c r="J79" s="251">
        <v>0</v>
      </c>
      <c r="K79" s="294">
        <v>3.9699999999999999E-2</v>
      </c>
      <c r="L79" s="251">
        <v>0</v>
      </c>
      <c r="M79" s="251">
        <v>0</v>
      </c>
      <c r="N79" s="251">
        <v>0</v>
      </c>
      <c r="O79" s="251">
        <v>1</v>
      </c>
      <c r="P79" s="251">
        <v>1</v>
      </c>
      <c r="Q79" s="251">
        <v>1</v>
      </c>
      <c r="R79" s="294">
        <v>1.0840000000000001</v>
      </c>
      <c r="S79" s="251">
        <v>9</v>
      </c>
      <c r="T79" s="247"/>
      <c r="V79" s="293">
        <v>416035133</v>
      </c>
      <c r="W79" s="296" t="s">
        <v>704</v>
      </c>
      <c r="X79" s="247" t="s">
        <v>654</v>
      </c>
      <c r="Y79" s="247" t="s">
        <v>707</v>
      </c>
      <c r="Z79" s="296">
        <v>1</v>
      </c>
      <c r="AA79" s="296">
        <v>1</v>
      </c>
      <c r="AB79" s="296">
        <v>25488.874497916004</v>
      </c>
      <c r="AC79" s="296">
        <v>25489</v>
      </c>
      <c r="AD79" s="296">
        <v>8222</v>
      </c>
      <c r="AE79" s="296">
        <v>17267</v>
      </c>
      <c r="AG79" s="295"/>
      <c r="AH79" s="295"/>
      <c r="AL79" s="297">
        <v>0</v>
      </c>
      <c r="AN79" s="297">
        <v>0</v>
      </c>
      <c r="AP79" s="297"/>
    </row>
    <row r="80" spans="1:42" s="296" customFormat="1">
      <c r="A80" s="293" t="s">
        <v>704</v>
      </c>
      <c r="B80" s="247">
        <v>416035243</v>
      </c>
      <c r="C80" s="252" t="s">
        <v>503</v>
      </c>
      <c r="D80" s="251">
        <v>0</v>
      </c>
      <c r="E80" s="251">
        <v>0</v>
      </c>
      <c r="F80" s="251">
        <v>0</v>
      </c>
      <c r="G80" s="251">
        <v>0</v>
      </c>
      <c r="H80" s="251">
        <v>0</v>
      </c>
      <c r="I80" s="251">
        <v>1</v>
      </c>
      <c r="J80" s="251">
        <v>0</v>
      </c>
      <c r="K80" s="294">
        <v>3.9699999999999999E-2</v>
      </c>
      <c r="L80" s="251">
        <v>0</v>
      </c>
      <c r="M80" s="251">
        <v>0</v>
      </c>
      <c r="N80" s="251">
        <v>0</v>
      </c>
      <c r="O80" s="251">
        <v>0</v>
      </c>
      <c r="P80" s="251">
        <v>1</v>
      </c>
      <c r="Q80" s="251">
        <v>1</v>
      </c>
      <c r="R80" s="294">
        <v>1.0840000000000001</v>
      </c>
      <c r="S80" s="251">
        <v>9</v>
      </c>
      <c r="T80" s="247"/>
      <c r="V80" s="293">
        <v>416035243</v>
      </c>
      <c r="W80" s="296" t="s">
        <v>704</v>
      </c>
      <c r="X80" s="247" t="s">
        <v>654</v>
      </c>
      <c r="Y80" s="247" t="s">
        <v>674</v>
      </c>
      <c r="Z80" s="296">
        <v>1</v>
      </c>
      <c r="AA80" s="296">
        <v>1</v>
      </c>
      <c r="AB80" s="296">
        <v>21663.361017916002</v>
      </c>
      <c r="AC80" s="296">
        <v>21663</v>
      </c>
      <c r="AD80" s="296">
        <v>5636</v>
      </c>
      <c r="AE80" s="296">
        <v>16027</v>
      </c>
      <c r="AG80" s="295"/>
      <c r="AH80" s="295"/>
      <c r="AL80" s="297">
        <v>0</v>
      </c>
      <c r="AN80" s="297">
        <v>0</v>
      </c>
      <c r="AP80" s="297"/>
    </row>
    <row r="81" spans="1:42" s="296" customFormat="1">
      <c r="A81" s="293" t="s">
        <v>704</v>
      </c>
      <c r="B81" s="247">
        <v>416035244</v>
      </c>
      <c r="C81" s="252" t="s">
        <v>503</v>
      </c>
      <c r="D81" s="251">
        <v>0</v>
      </c>
      <c r="E81" s="251">
        <v>0</v>
      </c>
      <c r="F81" s="251">
        <v>0</v>
      </c>
      <c r="G81" s="251">
        <v>0</v>
      </c>
      <c r="H81" s="251">
        <v>1</v>
      </c>
      <c r="I81" s="251">
        <v>6</v>
      </c>
      <c r="J81" s="251">
        <v>0</v>
      </c>
      <c r="K81" s="294">
        <v>0.27760000000000001</v>
      </c>
      <c r="L81" s="251">
        <v>0</v>
      </c>
      <c r="M81" s="251">
        <v>0</v>
      </c>
      <c r="N81" s="251">
        <v>1</v>
      </c>
      <c r="O81" s="251">
        <v>0</v>
      </c>
      <c r="P81" s="251">
        <v>3</v>
      </c>
      <c r="Q81" s="251">
        <v>7</v>
      </c>
      <c r="R81" s="294">
        <v>1.0840000000000001</v>
      </c>
      <c r="S81" s="251">
        <v>10</v>
      </c>
      <c r="T81" s="247"/>
      <c r="V81" s="293">
        <v>416035244</v>
      </c>
      <c r="W81" s="296" t="s">
        <v>704</v>
      </c>
      <c r="X81" s="247" t="s">
        <v>654</v>
      </c>
      <c r="Y81" s="247" t="s">
        <v>664</v>
      </c>
      <c r="Z81" s="296">
        <v>1</v>
      </c>
      <c r="AA81" s="296">
        <v>7</v>
      </c>
      <c r="AB81" s="296">
        <v>123410.13677212801</v>
      </c>
      <c r="AC81" s="296">
        <v>17630</v>
      </c>
      <c r="AD81" s="296">
        <v>-2493</v>
      </c>
      <c r="AE81" s="296">
        <v>20123</v>
      </c>
      <c r="AG81" s="295"/>
      <c r="AH81" s="295"/>
      <c r="AL81" s="297">
        <v>0</v>
      </c>
      <c r="AN81" s="297">
        <v>0</v>
      </c>
      <c r="AP81" s="297"/>
    </row>
    <row r="82" spans="1:42" s="296" customFormat="1">
      <c r="A82" s="293" t="s">
        <v>704</v>
      </c>
      <c r="B82" s="247">
        <v>416035274</v>
      </c>
      <c r="C82" s="252" t="s">
        <v>503</v>
      </c>
      <c r="D82" s="251">
        <v>0</v>
      </c>
      <c r="E82" s="251">
        <v>0</v>
      </c>
      <c r="F82" s="251">
        <v>0</v>
      </c>
      <c r="G82" s="251">
        <v>0</v>
      </c>
      <c r="H82" s="251">
        <v>0</v>
      </c>
      <c r="I82" s="251">
        <v>1</v>
      </c>
      <c r="J82" s="251">
        <v>0</v>
      </c>
      <c r="K82" s="294">
        <v>3.9699999999999999E-2</v>
      </c>
      <c r="L82" s="251">
        <v>0</v>
      </c>
      <c r="M82" s="251">
        <v>0</v>
      </c>
      <c r="N82" s="251">
        <v>0</v>
      </c>
      <c r="O82" s="251">
        <v>0</v>
      </c>
      <c r="P82" s="251">
        <v>1</v>
      </c>
      <c r="Q82" s="251">
        <v>1</v>
      </c>
      <c r="R82" s="294">
        <v>1.0840000000000001</v>
      </c>
      <c r="S82" s="251">
        <v>9</v>
      </c>
      <c r="T82" s="247"/>
      <c r="V82" s="293">
        <v>416035274</v>
      </c>
      <c r="W82" s="296" t="s">
        <v>704</v>
      </c>
      <c r="X82" s="247" t="s">
        <v>654</v>
      </c>
      <c r="Y82" s="247" t="s">
        <v>675</v>
      </c>
      <c r="Z82" s="296">
        <v>1</v>
      </c>
      <c r="AA82" s="296">
        <v>1</v>
      </c>
      <c r="AB82" s="296">
        <v>21663.361017916002</v>
      </c>
      <c r="AC82" s="296">
        <v>21663</v>
      </c>
      <c r="AD82" s="296">
        <v>511</v>
      </c>
      <c r="AE82" s="296">
        <v>21152</v>
      </c>
      <c r="AG82" s="295"/>
      <c r="AH82" s="295"/>
      <c r="AL82" s="297">
        <v>0</v>
      </c>
      <c r="AN82" s="297">
        <v>0</v>
      </c>
      <c r="AP82" s="297"/>
    </row>
    <row r="83" spans="1:42" s="296" customFormat="1">
      <c r="A83" s="293" t="s">
        <v>704</v>
      </c>
      <c r="B83" s="247">
        <v>416035285</v>
      </c>
      <c r="C83" s="252" t="s">
        <v>503</v>
      </c>
      <c r="D83" s="251">
        <v>0</v>
      </c>
      <c r="E83" s="251">
        <v>0</v>
      </c>
      <c r="F83" s="251">
        <v>0</v>
      </c>
      <c r="G83" s="251">
        <v>0</v>
      </c>
      <c r="H83" s="251">
        <v>1</v>
      </c>
      <c r="I83" s="251">
        <v>1</v>
      </c>
      <c r="J83" s="251">
        <v>0</v>
      </c>
      <c r="K83" s="294">
        <v>7.9299999999999995E-2</v>
      </c>
      <c r="L83" s="251">
        <v>0</v>
      </c>
      <c r="M83" s="251">
        <v>0</v>
      </c>
      <c r="N83" s="251">
        <v>0</v>
      </c>
      <c r="O83" s="251">
        <v>0</v>
      </c>
      <c r="P83" s="251">
        <v>1</v>
      </c>
      <c r="Q83" s="251">
        <v>2</v>
      </c>
      <c r="R83" s="294">
        <v>1.0840000000000001</v>
      </c>
      <c r="S83" s="251">
        <v>9</v>
      </c>
      <c r="T83" s="247"/>
      <c r="V83" s="293">
        <v>416035285</v>
      </c>
      <c r="W83" s="296" t="s">
        <v>704</v>
      </c>
      <c r="X83" s="247" t="s">
        <v>654</v>
      </c>
      <c r="Y83" s="247" t="s">
        <v>676</v>
      </c>
      <c r="Z83" s="296">
        <v>1</v>
      </c>
      <c r="AA83" s="296">
        <v>2</v>
      </c>
      <c r="AB83" s="296">
        <v>33456.200811404</v>
      </c>
      <c r="AC83" s="296">
        <v>16728</v>
      </c>
      <c r="AD83" s="296">
        <v>3294</v>
      </c>
      <c r="AE83" s="296">
        <v>13434</v>
      </c>
      <c r="AG83" s="295"/>
      <c r="AH83" s="295"/>
      <c r="AL83" s="297">
        <v>0</v>
      </c>
      <c r="AN83" s="297">
        <v>0</v>
      </c>
      <c r="AP83" s="297"/>
    </row>
    <row r="84" spans="1:42" s="296" customFormat="1">
      <c r="A84" s="293" t="s">
        <v>708</v>
      </c>
      <c r="B84" s="247">
        <v>417035035</v>
      </c>
      <c r="C84" s="252" t="s">
        <v>504</v>
      </c>
      <c r="D84" s="251">
        <v>36</v>
      </c>
      <c r="E84" s="251">
        <v>0</v>
      </c>
      <c r="F84" s="251">
        <v>32</v>
      </c>
      <c r="G84" s="251">
        <v>180</v>
      </c>
      <c r="H84" s="251">
        <v>71</v>
      </c>
      <c r="I84" s="251">
        <v>0</v>
      </c>
      <c r="J84" s="251">
        <v>0</v>
      </c>
      <c r="K84" s="294">
        <v>11.221</v>
      </c>
      <c r="L84" s="251">
        <v>0</v>
      </c>
      <c r="M84" s="251">
        <v>56</v>
      </c>
      <c r="N84" s="251">
        <v>6</v>
      </c>
      <c r="O84" s="251">
        <v>0</v>
      </c>
      <c r="P84" s="251">
        <v>255</v>
      </c>
      <c r="Q84" s="251">
        <v>301</v>
      </c>
      <c r="R84" s="294">
        <v>1.0840000000000001</v>
      </c>
      <c r="S84" s="251">
        <v>11</v>
      </c>
      <c r="T84" s="247"/>
      <c r="V84" s="293">
        <v>417035035</v>
      </c>
      <c r="W84" s="296" t="s">
        <v>708</v>
      </c>
      <c r="X84" s="247" t="s">
        <v>654</v>
      </c>
      <c r="Y84" s="247" t="s">
        <v>654</v>
      </c>
      <c r="Z84" s="296">
        <v>1</v>
      </c>
      <c r="AA84" s="296">
        <v>301</v>
      </c>
      <c r="AB84" s="296">
        <v>6191960.2348258803</v>
      </c>
      <c r="AC84" s="296">
        <v>20571</v>
      </c>
      <c r="AD84" s="296">
        <v>1145</v>
      </c>
      <c r="AE84" s="296">
        <v>19426</v>
      </c>
      <c r="AG84" s="295"/>
      <c r="AH84" s="295"/>
      <c r="AL84" s="297">
        <v>0</v>
      </c>
      <c r="AN84" s="297">
        <v>0</v>
      </c>
      <c r="AP84" s="297"/>
    </row>
    <row r="85" spans="1:42" s="296" customFormat="1">
      <c r="A85" s="293" t="s">
        <v>708</v>
      </c>
      <c r="B85" s="247">
        <v>417035040</v>
      </c>
      <c r="C85" s="252" t="s">
        <v>504</v>
      </c>
      <c r="D85" s="251">
        <v>0</v>
      </c>
      <c r="E85" s="251">
        <v>0</v>
      </c>
      <c r="F85" s="251">
        <v>0</v>
      </c>
      <c r="G85" s="251">
        <v>1</v>
      </c>
      <c r="H85" s="251">
        <v>0</v>
      </c>
      <c r="I85" s="251">
        <v>0</v>
      </c>
      <c r="J85" s="251">
        <v>0</v>
      </c>
      <c r="K85" s="294">
        <v>3.9699999999999999E-2</v>
      </c>
      <c r="L85" s="251">
        <v>0</v>
      </c>
      <c r="M85" s="251">
        <v>0</v>
      </c>
      <c r="N85" s="251">
        <v>0</v>
      </c>
      <c r="O85" s="251">
        <v>0</v>
      </c>
      <c r="P85" s="251">
        <v>1</v>
      </c>
      <c r="Q85" s="251">
        <v>1</v>
      </c>
      <c r="R85" s="294">
        <v>1.0840000000000001</v>
      </c>
      <c r="S85" s="251">
        <v>6</v>
      </c>
      <c r="T85" s="247"/>
      <c r="V85" s="293">
        <v>417035040</v>
      </c>
      <c r="W85" s="296" t="s">
        <v>708</v>
      </c>
      <c r="X85" s="247" t="s">
        <v>654</v>
      </c>
      <c r="Y85" s="247" t="s">
        <v>709</v>
      </c>
      <c r="Z85" s="296">
        <v>1</v>
      </c>
      <c r="AA85" s="296">
        <v>1</v>
      </c>
      <c r="AB85" s="296">
        <v>18293.713057916</v>
      </c>
      <c r="AC85" s="296">
        <v>18294</v>
      </c>
      <c r="AD85" s="296">
        <v>694</v>
      </c>
      <c r="AE85" s="296">
        <v>17600</v>
      </c>
      <c r="AG85" s="295"/>
      <c r="AH85" s="295"/>
      <c r="AL85" s="297">
        <v>0</v>
      </c>
      <c r="AN85" s="297">
        <v>0</v>
      </c>
      <c r="AP85" s="297"/>
    </row>
    <row r="86" spans="1:42" s="296" customFormat="1">
      <c r="A86" s="293" t="s">
        <v>708</v>
      </c>
      <c r="B86" s="247">
        <v>417035044</v>
      </c>
      <c r="C86" s="252" t="s">
        <v>504</v>
      </c>
      <c r="D86" s="251">
        <v>0</v>
      </c>
      <c r="E86" s="251">
        <v>0</v>
      </c>
      <c r="F86" s="251">
        <v>0</v>
      </c>
      <c r="G86" s="251">
        <v>0</v>
      </c>
      <c r="H86" s="251">
        <v>1</v>
      </c>
      <c r="I86" s="251">
        <v>0</v>
      </c>
      <c r="J86" s="251">
        <v>0</v>
      </c>
      <c r="K86" s="294">
        <v>3.9699999999999999E-2</v>
      </c>
      <c r="L86" s="251">
        <v>0</v>
      </c>
      <c r="M86" s="251">
        <v>0</v>
      </c>
      <c r="N86" s="251">
        <v>0</v>
      </c>
      <c r="O86" s="251">
        <v>0</v>
      </c>
      <c r="P86" s="251">
        <v>0</v>
      </c>
      <c r="Q86" s="251">
        <v>1</v>
      </c>
      <c r="R86" s="294">
        <v>1.0840000000000001</v>
      </c>
      <c r="S86" s="251">
        <v>11</v>
      </c>
      <c r="T86" s="247"/>
      <c r="V86" s="293">
        <v>417035044</v>
      </c>
      <c r="W86" s="296" t="s">
        <v>708</v>
      </c>
      <c r="X86" s="247" t="s">
        <v>654</v>
      </c>
      <c r="Y86" s="247" t="s">
        <v>655</v>
      </c>
      <c r="Z86" s="296">
        <v>1</v>
      </c>
      <c r="AA86" s="296">
        <v>1</v>
      </c>
      <c r="AB86" s="296">
        <v>11796.280737916</v>
      </c>
      <c r="AC86" s="296">
        <v>11796</v>
      </c>
      <c r="AD86" s="296">
        <v>2</v>
      </c>
      <c r="AE86" s="296">
        <v>11794</v>
      </c>
      <c r="AG86" s="295"/>
      <c r="AH86" s="295"/>
      <c r="AL86" s="297">
        <v>0</v>
      </c>
      <c r="AN86" s="297">
        <v>0</v>
      </c>
      <c r="AP86" s="297"/>
    </row>
    <row r="87" spans="1:42" s="296" customFormat="1">
      <c r="A87" s="293" t="s">
        <v>708</v>
      </c>
      <c r="B87" s="247">
        <v>417035133</v>
      </c>
      <c r="C87" s="252" t="s">
        <v>504</v>
      </c>
      <c r="D87" s="251">
        <v>0</v>
      </c>
      <c r="E87" s="251">
        <v>0</v>
      </c>
      <c r="F87" s="251">
        <v>0</v>
      </c>
      <c r="G87" s="251">
        <v>2</v>
      </c>
      <c r="H87" s="251">
        <v>1</v>
      </c>
      <c r="I87" s="251">
        <v>0</v>
      </c>
      <c r="J87" s="251">
        <v>0</v>
      </c>
      <c r="K87" s="294">
        <v>0.11899999999999999</v>
      </c>
      <c r="L87" s="251">
        <v>0</v>
      </c>
      <c r="M87" s="251">
        <v>0</v>
      </c>
      <c r="N87" s="251">
        <v>0</v>
      </c>
      <c r="O87" s="251">
        <v>0</v>
      </c>
      <c r="P87" s="251">
        <v>0</v>
      </c>
      <c r="Q87" s="251">
        <v>3</v>
      </c>
      <c r="R87" s="294">
        <v>1.0840000000000001</v>
      </c>
      <c r="S87" s="251">
        <v>9</v>
      </c>
      <c r="T87" s="247"/>
      <c r="V87" s="293">
        <v>417035133</v>
      </c>
      <c r="W87" s="296" t="s">
        <v>708</v>
      </c>
      <c r="X87" s="247" t="s">
        <v>654</v>
      </c>
      <c r="Y87" s="247" t="s">
        <v>707</v>
      </c>
      <c r="Z87" s="296">
        <v>1</v>
      </c>
      <c r="AA87" s="296">
        <v>3</v>
      </c>
      <c r="AB87" s="296">
        <v>36213.347749320004</v>
      </c>
      <c r="AC87" s="296">
        <v>12071</v>
      </c>
      <c r="AD87" s="296">
        <v>-7302</v>
      </c>
      <c r="AE87" s="296">
        <v>19373</v>
      </c>
      <c r="AG87" s="295"/>
      <c r="AH87" s="295"/>
      <c r="AL87" s="297">
        <v>0</v>
      </c>
      <c r="AN87" s="297">
        <v>0</v>
      </c>
      <c r="AP87" s="297"/>
    </row>
    <row r="88" spans="1:42" s="296" customFormat="1">
      <c r="A88" s="293" t="s">
        <v>708</v>
      </c>
      <c r="B88" s="247">
        <v>417035244</v>
      </c>
      <c r="C88" s="252" t="s">
        <v>504</v>
      </c>
      <c r="D88" s="251">
        <v>0</v>
      </c>
      <c r="E88" s="251">
        <v>0</v>
      </c>
      <c r="F88" s="251">
        <v>0</v>
      </c>
      <c r="G88" s="251">
        <v>1</v>
      </c>
      <c r="H88" s="251">
        <v>2</v>
      </c>
      <c r="I88" s="251">
        <v>0</v>
      </c>
      <c r="J88" s="251">
        <v>0</v>
      </c>
      <c r="K88" s="294">
        <v>0.11899999999999999</v>
      </c>
      <c r="L88" s="251">
        <v>0</v>
      </c>
      <c r="M88" s="251">
        <v>1</v>
      </c>
      <c r="N88" s="251">
        <v>1</v>
      </c>
      <c r="O88" s="251">
        <v>0</v>
      </c>
      <c r="P88" s="251">
        <v>3</v>
      </c>
      <c r="Q88" s="251">
        <v>3</v>
      </c>
      <c r="R88" s="294">
        <v>1.0840000000000001</v>
      </c>
      <c r="S88" s="251">
        <v>10</v>
      </c>
      <c r="T88" s="247"/>
      <c r="V88" s="293">
        <v>417035244</v>
      </c>
      <c r="W88" s="296" t="s">
        <v>708</v>
      </c>
      <c r="X88" s="247" t="s">
        <v>654</v>
      </c>
      <c r="Y88" s="247" t="s">
        <v>664</v>
      </c>
      <c r="Z88" s="296">
        <v>1</v>
      </c>
      <c r="AA88" s="296">
        <v>3</v>
      </c>
      <c r="AB88" s="296">
        <v>67497.222309320015</v>
      </c>
      <c r="AC88" s="296">
        <v>22499</v>
      </c>
      <c r="AD88" s="296">
        <v>10843</v>
      </c>
      <c r="AE88" s="296">
        <v>11656</v>
      </c>
      <c r="AG88" s="295"/>
      <c r="AH88" s="295"/>
      <c r="AL88" s="297">
        <v>0</v>
      </c>
      <c r="AN88" s="297">
        <v>0</v>
      </c>
      <c r="AP88" s="297"/>
    </row>
    <row r="89" spans="1:42" s="296" customFormat="1">
      <c r="A89" s="293" t="s">
        <v>708</v>
      </c>
      <c r="B89" s="247">
        <v>417035285</v>
      </c>
      <c r="C89" s="252" t="s">
        <v>504</v>
      </c>
      <c r="D89" s="251">
        <v>0</v>
      </c>
      <c r="E89" s="251">
        <v>0</v>
      </c>
      <c r="F89" s="251">
        <v>0</v>
      </c>
      <c r="G89" s="251">
        <v>1</v>
      </c>
      <c r="H89" s="251">
        <v>1</v>
      </c>
      <c r="I89" s="251">
        <v>0</v>
      </c>
      <c r="J89" s="251">
        <v>0</v>
      </c>
      <c r="K89" s="294">
        <v>7.9299999999999995E-2</v>
      </c>
      <c r="L89" s="251">
        <v>0</v>
      </c>
      <c r="M89" s="251">
        <v>0</v>
      </c>
      <c r="N89" s="251">
        <v>0</v>
      </c>
      <c r="O89" s="251">
        <v>0</v>
      </c>
      <c r="P89" s="251">
        <v>0</v>
      </c>
      <c r="Q89" s="251">
        <v>2</v>
      </c>
      <c r="R89" s="294">
        <v>1.0840000000000001</v>
      </c>
      <c r="S89" s="251">
        <v>9</v>
      </c>
      <c r="T89" s="247"/>
      <c r="V89" s="293">
        <v>417035285</v>
      </c>
      <c r="W89" s="296" t="s">
        <v>708</v>
      </c>
      <c r="X89" s="247" t="s">
        <v>654</v>
      </c>
      <c r="Y89" s="247" t="s">
        <v>676</v>
      </c>
      <c r="Z89" s="296">
        <v>1</v>
      </c>
      <c r="AA89" s="296">
        <v>2</v>
      </c>
      <c r="AB89" s="296">
        <v>24003.093771404005</v>
      </c>
      <c r="AC89" s="296">
        <v>12002</v>
      </c>
      <c r="AD89" s="296">
        <v>-4794</v>
      </c>
      <c r="AE89" s="296">
        <v>16796</v>
      </c>
      <c r="AG89" s="295"/>
      <c r="AH89" s="295"/>
      <c r="AL89" s="297">
        <v>0</v>
      </c>
      <c r="AN89" s="297">
        <v>0</v>
      </c>
      <c r="AP89" s="297"/>
    </row>
    <row r="90" spans="1:42" s="296" customFormat="1">
      <c r="A90" s="293" t="s">
        <v>711</v>
      </c>
      <c r="B90" s="247">
        <v>418100014</v>
      </c>
      <c r="C90" s="252" t="s">
        <v>505</v>
      </c>
      <c r="D90" s="251">
        <v>0</v>
      </c>
      <c r="E90" s="251">
        <v>0</v>
      </c>
      <c r="F90" s="251">
        <v>0</v>
      </c>
      <c r="G90" s="251">
        <v>0</v>
      </c>
      <c r="H90" s="251">
        <v>3</v>
      </c>
      <c r="I90" s="251">
        <v>0</v>
      </c>
      <c r="J90" s="251">
        <v>0</v>
      </c>
      <c r="K90" s="294">
        <v>0.11899999999999999</v>
      </c>
      <c r="L90" s="251">
        <v>0</v>
      </c>
      <c r="M90" s="251">
        <v>0</v>
      </c>
      <c r="N90" s="251">
        <v>0</v>
      </c>
      <c r="O90" s="251">
        <v>0</v>
      </c>
      <c r="P90" s="251">
        <v>0</v>
      </c>
      <c r="Q90" s="251">
        <v>3</v>
      </c>
      <c r="R90" s="294">
        <v>1.018</v>
      </c>
      <c r="S90" s="251">
        <v>5</v>
      </c>
      <c r="T90" s="247"/>
      <c r="V90" s="293">
        <v>418100014</v>
      </c>
      <c r="W90" s="296" t="s">
        <v>711</v>
      </c>
      <c r="X90" s="247" t="s">
        <v>710</v>
      </c>
      <c r="Y90" s="247" t="s">
        <v>712</v>
      </c>
      <c r="Z90" s="296">
        <v>1</v>
      </c>
      <c r="AA90" s="296">
        <v>3</v>
      </c>
      <c r="AB90" s="296">
        <v>33722.448919140006</v>
      </c>
      <c r="AC90" s="296">
        <v>11241</v>
      </c>
      <c r="AD90" s="296">
        <v>-3016</v>
      </c>
      <c r="AE90" s="296">
        <v>14257</v>
      </c>
      <c r="AG90" s="295"/>
      <c r="AH90" s="295"/>
      <c r="AL90" s="297">
        <v>0</v>
      </c>
      <c r="AN90" s="297">
        <v>0</v>
      </c>
      <c r="AP90" s="297"/>
    </row>
    <row r="91" spans="1:42" s="296" customFormat="1">
      <c r="A91" s="293" t="s">
        <v>711</v>
      </c>
      <c r="B91" s="247">
        <v>418100044</v>
      </c>
      <c r="C91" s="252" t="s">
        <v>505</v>
      </c>
      <c r="D91" s="251">
        <v>0</v>
      </c>
      <c r="E91" s="251">
        <v>0</v>
      </c>
      <c r="F91" s="251">
        <v>0</v>
      </c>
      <c r="G91" s="251">
        <v>0</v>
      </c>
      <c r="H91" s="251">
        <v>1</v>
      </c>
      <c r="I91" s="251">
        <v>0</v>
      </c>
      <c r="J91" s="251">
        <v>0</v>
      </c>
      <c r="K91" s="294">
        <v>3.9699999999999999E-2</v>
      </c>
      <c r="L91" s="251">
        <v>0</v>
      </c>
      <c r="M91" s="251">
        <v>0</v>
      </c>
      <c r="N91" s="251">
        <v>0</v>
      </c>
      <c r="O91" s="251">
        <v>0</v>
      </c>
      <c r="P91" s="251">
        <v>0</v>
      </c>
      <c r="Q91" s="251">
        <v>1</v>
      </c>
      <c r="R91" s="294">
        <v>1.018</v>
      </c>
      <c r="S91" s="251">
        <v>11</v>
      </c>
      <c r="T91" s="247"/>
      <c r="V91" s="293">
        <v>418100044</v>
      </c>
      <c r="W91" s="296" t="s">
        <v>711</v>
      </c>
      <c r="X91" s="247" t="s">
        <v>710</v>
      </c>
      <c r="Y91" s="247" t="s">
        <v>655</v>
      </c>
      <c r="Z91" s="296">
        <v>1</v>
      </c>
      <c r="AA91" s="296">
        <v>1</v>
      </c>
      <c r="AB91" s="296">
        <v>11241.903177982</v>
      </c>
      <c r="AC91" s="296">
        <v>11242</v>
      </c>
      <c r="AD91" s="296">
        <v>438</v>
      </c>
      <c r="AE91" s="296">
        <v>10804</v>
      </c>
      <c r="AG91" s="295"/>
      <c r="AH91" s="295"/>
      <c r="AL91" s="297">
        <v>0</v>
      </c>
      <c r="AN91" s="297">
        <v>0</v>
      </c>
      <c r="AP91" s="297"/>
    </row>
    <row r="92" spans="1:42" s="296" customFormat="1">
      <c r="A92" s="293" t="s">
        <v>711</v>
      </c>
      <c r="B92" s="247">
        <v>418100100</v>
      </c>
      <c r="C92" s="252" t="s">
        <v>505</v>
      </c>
      <c r="D92" s="251">
        <v>0</v>
      </c>
      <c r="E92" s="251">
        <v>0</v>
      </c>
      <c r="F92" s="251">
        <v>0</v>
      </c>
      <c r="G92" s="251">
        <v>0</v>
      </c>
      <c r="H92" s="251">
        <v>249</v>
      </c>
      <c r="I92" s="251">
        <v>0</v>
      </c>
      <c r="J92" s="251">
        <v>0</v>
      </c>
      <c r="K92" s="294">
        <v>9.8728999999999996</v>
      </c>
      <c r="L92" s="251">
        <v>0</v>
      </c>
      <c r="M92" s="251">
        <v>0</v>
      </c>
      <c r="N92" s="251">
        <v>37</v>
      </c>
      <c r="O92" s="251">
        <v>0</v>
      </c>
      <c r="P92" s="251">
        <v>139</v>
      </c>
      <c r="Q92" s="251">
        <v>249</v>
      </c>
      <c r="R92" s="294">
        <v>1.018</v>
      </c>
      <c r="S92" s="251">
        <v>10</v>
      </c>
      <c r="T92" s="247"/>
      <c r="V92" s="293">
        <v>418100100</v>
      </c>
      <c r="W92" s="296" t="s">
        <v>711</v>
      </c>
      <c r="X92" s="247" t="s">
        <v>710</v>
      </c>
      <c r="Y92" s="247" t="s">
        <v>710</v>
      </c>
      <c r="Z92" s="296">
        <v>1</v>
      </c>
      <c r="AA92" s="296">
        <v>249</v>
      </c>
      <c r="AB92" s="296">
        <v>4020457.1590215731</v>
      </c>
      <c r="AC92" s="296">
        <v>16146</v>
      </c>
      <c r="AD92" s="296">
        <v>945</v>
      </c>
      <c r="AE92" s="296">
        <v>15201</v>
      </c>
      <c r="AG92" s="295"/>
      <c r="AH92" s="295"/>
      <c r="AL92" s="297">
        <v>0</v>
      </c>
      <c r="AN92" s="297">
        <v>0</v>
      </c>
      <c r="AP92" s="297"/>
    </row>
    <row r="93" spans="1:42" s="296" customFormat="1">
      <c r="A93" s="293" t="s">
        <v>711</v>
      </c>
      <c r="B93" s="247">
        <v>418100136</v>
      </c>
      <c r="C93" s="252" t="s">
        <v>505</v>
      </c>
      <c r="D93" s="251">
        <v>0</v>
      </c>
      <c r="E93" s="251">
        <v>0</v>
      </c>
      <c r="F93" s="251">
        <v>0</v>
      </c>
      <c r="G93" s="251">
        <v>0</v>
      </c>
      <c r="H93" s="251">
        <v>4</v>
      </c>
      <c r="I93" s="251">
        <v>0</v>
      </c>
      <c r="J93" s="251">
        <v>0</v>
      </c>
      <c r="K93" s="294">
        <v>0.15859999999999999</v>
      </c>
      <c r="L93" s="251">
        <v>0</v>
      </c>
      <c r="M93" s="251">
        <v>0</v>
      </c>
      <c r="N93" s="251">
        <v>0</v>
      </c>
      <c r="O93" s="251">
        <v>0</v>
      </c>
      <c r="P93" s="251">
        <v>1</v>
      </c>
      <c r="Q93" s="251">
        <v>4</v>
      </c>
      <c r="R93" s="294">
        <v>1.018</v>
      </c>
      <c r="S93" s="251">
        <v>3</v>
      </c>
      <c r="T93" s="247"/>
      <c r="V93" s="293">
        <v>418100136</v>
      </c>
      <c r="W93" s="296" t="s">
        <v>711</v>
      </c>
      <c r="X93" s="247" t="s">
        <v>710</v>
      </c>
      <c r="Y93" s="247" t="s">
        <v>713</v>
      </c>
      <c r="Z93" s="296">
        <v>1</v>
      </c>
      <c r="AA93" s="296">
        <v>4</v>
      </c>
      <c r="AB93" s="296">
        <v>49677.899542315994</v>
      </c>
      <c r="AC93" s="296">
        <v>12419</v>
      </c>
      <c r="AD93" s="296">
        <v>470</v>
      </c>
      <c r="AE93" s="296">
        <v>11949</v>
      </c>
      <c r="AG93" s="295"/>
      <c r="AH93" s="295"/>
      <c r="AL93" s="297">
        <v>0</v>
      </c>
      <c r="AN93" s="297">
        <v>0</v>
      </c>
      <c r="AP93" s="297"/>
    </row>
    <row r="94" spans="1:42" s="296" customFormat="1">
      <c r="A94" s="293" t="s">
        <v>711</v>
      </c>
      <c r="B94" s="247">
        <v>418100170</v>
      </c>
      <c r="C94" s="252" t="s">
        <v>505</v>
      </c>
      <c r="D94" s="251">
        <v>0</v>
      </c>
      <c r="E94" s="251">
        <v>0</v>
      </c>
      <c r="F94" s="251">
        <v>0</v>
      </c>
      <c r="G94" s="251">
        <v>0</v>
      </c>
      <c r="H94" s="251">
        <v>13</v>
      </c>
      <c r="I94" s="251">
        <v>0</v>
      </c>
      <c r="J94" s="251">
        <v>0</v>
      </c>
      <c r="K94" s="294">
        <v>0.51549999999999996</v>
      </c>
      <c r="L94" s="251">
        <v>0</v>
      </c>
      <c r="M94" s="251">
        <v>0</v>
      </c>
      <c r="N94" s="251">
        <v>0</v>
      </c>
      <c r="O94" s="251">
        <v>0</v>
      </c>
      <c r="P94" s="251">
        <v>4</v>
      </c>
      <c r="Q94" s="251">
        <v>13</v>
      </c>
      <c r="R94" s="294">
        <v>1.018</v>
      </c>
      <c r="S94" s="251">
        <v>10</v>
      </c>
      <c r="T94" s="247"/>
      <c r="V94" s="293">
        <v>418100170</v>
      </c>
      <c r="W94" s="296" t="s">
        <v>711</v>
      </c>
      <c r="X94" s="247" t="s">
        <v>710</v>
      </c>
      <c r="Y94" s="247" t="s">
        <v>714</v>
      </c>
      <c r="Z94" s="296">
        <v>1</v>
      </c>
      <c r="AA94" s="296">
        <v>13</v>
      </c>
      <c r="AB94" s="296">
        <v>177883.11714493</v>
      </c>
      <c r="AC94" s="296">
        <v>13683</v>
      </c>
      <c r="AD94" s="296">
        <v>-30</v>
      </c>
      <c r="AE94" s="296">
        <v>13713</v>
      </c>
      <c r="AG94" s="295"/>
      <c r="AH94" s="295"/>
      <c r="AL94" s="297">
        <v>0</v>
      </c>
      <c r="AN94" s="297">
        <v>0</v>
      </c>
      <c r="AP94" s="297"/>
    </row>
    <row r="95" spans="1:42" s="296" customFormat="1">
      <c r="A95" s="293" t="s">
        <v>711</v>
      </c>
      <c r="B95" s="247">
        <v>418100198</v>
      </c>
      <c r="C95" s="252" t="s">
        <v>505</v>
      </c>
      <c r="D95" s="251">
        <v>0</v>
      </c>
      <c r="E95" s="251">
        <v>0</v>
      </c>
      <c r="F95" s="251">
        <v>0</v>
      </c>
      <c r="G95" s="251">
        <v>0</v>
      </c>
      <c r="H95" s="251">
        <v>8</v>
      </c>
      <c r="I95" s="251">
        <v>0</v>
      </c>
      <c r="J95" s="251">
        <v>0</v>
      </c>
      <c r="K95" s="294">
        <v>0.31719999999999998</v>
      </c>
      <c r="L95" s="251">
        <v>0</v>
      </c>
      <c r="M95" s="251">
        <v>0</v>
      </c>
      <c r="N95" s="251">
        <v>1</v>
      </c>
      <c r="O95" s="251">
        <v>0</v>
      </c>
      <c r="P95" s="251">
        <v>2</v>
      </c>
      <c r="Q95" s="251">
        <v>8</v>
      </c>
      <c r="R95" s="294">
        <v>1.018</v>
      </c>
      <c r="S95" s="251">
        <v>3</v>
      </c>
      <c r="T95" s="247"/>
      <c r="V95" s="293">
        <v>418100198</v>
      </c>
      <c r="W95" s="296" t="s">
        <v>711</v>
      </c>
      <c r="X95" s="247" t="s">
        <v>710</v>
      </c>
      <c r="Y95" s="247" t="s">
        <v>715</v>
      </c>
      <c r="Z95" s="296">
        <v>1</v>
      </c>
      <c r="AA95" s="296">
        <v>8</v>
      </c>
      <c r="AB95" s="296">
        <v>102546.04734463198</v>
      </c>
      <c r="AC95" s="296">
        <v>12818</v>
      </c>
      <c r="AD95" s="296">
        <v>2014</v>
      </c>
      <c r="AE95" s="296">
        <v>10804</v>
      </c>
      <c r="AG95" s="295"/>
      <c r="AH95" s="295"/>
      <c r="AL95" s="297">
        <v>0</v>
      </c>
      <c r="AN95" s="297">
        <v>0</v>
      </c>
      <c r="AP95" s="297"/>
    </row>
    <row r="96" spans="1:42" s="296" customFormat="1">
      <c r="A96" s="293" t="s">
        <v>711</v>
      </c>
      <c r="B96" s="247">
        <v>418100276</v>
      </c>
      <c r="C96" s="252" t="s">
        <v>505</v>
      </c>
      <c r="D96" s="251">
        <v>0</v>
      </c>
      <c r="E96" s="251">
        <v>0</v>
      </c>
      <c r="F96" s="251">
        <v>0</v>
      </c>
      <c r="G96" s="251">
        <v>0</v>
      </c>
      <c r="H96" s="251">
        <v>1</v>
      </c>
      <c r="I96" s="251">
        <v>0</v>
      </c>
      <c r="J96" s="251">
        <v>0</v>
      </c>
      <c r="K96" s="294">
        <v>3.9699999999999999E-2</v>
      </c>
      <c r="L96" s="251">
        <v>0</v>
      </c>
      <c r="M96" s="251">
        <v>0</v>
      </c>
      <c r="N96" s="251">
        <v>0</v>
      </c>
      <c r="O96" s="251">
        <v>0</v>
      </c>
      <c r="P96" s="251">
        <v>1</v>
      </c>
      <c r="Q96" s="251">
        <v>1</v>
      </c>
      <c r="R96" s="294">
        <v>1.018</v>
      </c>
      <c r="S96" s="251">
        <v>2</v>
      </c>
      <c r="T96" s="247"/>
      <c r="V96" s="293">
        <v>418100276</v>
      </c>
      <c r="W96" s="296" t="s">
        <v>711</v>
      </c>
      <c r="X96" s="247" t="s">
        <v>710</v>
      </c>
      <c r="Y96" s="247" t="s">
        <v>716</v>
      </c>
      <c r="Z96" s="296">
        <v>1</v>
      </c>
      <c r="AA96" s="296">
        <v>1</v>
      </c>
      <c r="AB96" s="296">
        <v>15730.930577982001</v>
      </c>
      <c r="AC96" s="296">
        <v>15731</v>
      </c>
      <c r="AD96" s="296">
        <v>4927</v>
      </c>
      <c r="AE96" s="296">
        <v>10804</v>
      </c>
      <c r="AG96" s="295"/>
      <c r="AH96" s="295"/>
      <c r="AL96" s="297">
        <v>0</v>
      </c>
      <c r="AN96" s="297">
        <v>0</v>
      </c>
      <c r="AP96" s="297"/>
    </row>
    <row r="97" spans="1:42" s="296" customFormat="1">
      <c r="A97" s="293" t="s">
        <v>711</v>
      </c>
      <c r="B97" s="247">
        <v>418100308</v>
      </c>
      <c r="C97" s="252" t="s">
        <v>505</v>
      </c>
      <c r="D97" s="251">
        <v>0</v>
      </c>
      <c r="E97" s="251">
        <v>0</v>
      </c>
      <c r="F97" s="251">
        <v>0</v>
      </c>
      <c r="G97" s="251">
        <v>0</v>
      </c>
      <c r="H97" s="251">
        <v>1</v>
      </c>
      <c r="I97" s="251">
        <v>0</v>
      </c>
      <c r="J97" s="251">
        <v>0</v>
      </c>
      <c r="K97" s="294">
        <v>3.9699999999999999E-2</v>
      </c>
      <c r="L97" s="251">
        <v>0</v>
      </c>
      <c r="M97" s="251">
        <v>0</v>
      </c>
      <c r="N97" s="251">
        <v>0</v>
      </c>
      <c r="O97" s="251">
        <v>0</v>
      </c>
      <c r="P97" s="251">
        <v>0</v>
      </c>
      <c r="Q97" s="251">
        <v>1</v>
      </c>
      <c r="R97" s="294">
        <v>1.018</v>
      </c>
      <c r="S97" s="251">
        <v>10</v>
      </c>
      <c r="T97" s="247"/>
      <c r="V97" s="293">
        <v>418100308</v>
      </c>
      <c r="W97" s="296" t="s">
        <v>711</v>
      </c>
      <c r="X97" s="247" t="s">
        <v>710</v>
      </c>
      <c r="Y97" s="247" t="s">
        <v>717</v>
      </c>
      <c r="Z97" s="296">
        <v>1</v>
      </c>
      <c r="AA97" s="296">
        <v>1</v>
      </c>
      <c r="AB97" s="296">
        <v>11241.903177982</v>
      </c>
      <c r="AC97" s="296">
        <v>11242</v>
      </c>
      <c r="AD97" s="296">
        <v>438</v>
      </c>
      <c r="AE97" s="296">
        <v>10804</v>
      </c>
      <c r="AG97" s="295"/>
      <c r="AH97" s="295"/>
      <c r="AL97" s="297">
        <v>0</v>
      </c>
      <c r="AN97" s="297">
        <v>0</v>
      </c>
      <c r="AP97" s="297"/>
    </row>
    <row r="98" spans="1:42" s="296" customFormat="1">
      <c r="A98" s="293" t="s">
        <v>711</v>
      </c>
      <c r="B98" s="247">
        <v>418100317</v>
      </c>
      <c r="C98" s="252" t="s">
        <v>505</v>
      </c>
      <c r="D98" s="251">
        <v>0</v>
      </c>
      <c r="E98" s="251">
        <v>0</v>
      </c>
      <c r="F98" s="251">
        <v>0</v>
      </c>
      <c r="G98" s="251">
        <v>0</v>
      </c>
      <c r="H98" s="251">
        <v>1</v>
      </c>
      <c r="I98" s="251">
        <v>0</v>
      </c>
      <c r="J98" s="251">
        <v>0</v>
      </c>
      <c r="K98" s="294">
        <v>3.9699999999999999E-2</v>
      </c>
      <c r="L98" s="251">
        <v>0</v>
      </c>
      <c r="M98" s="251">
        <v>0</v>
      </c>
      <c r="N98" s="251">
        <v>0</v>
      </c>
      <c r="O98" s="251">
        <v>0</v>
      </c>
      <c r="P98" s="251">
        <v>0</v>
      </c>
      <c r="Q98" s="251">
        <v>1</v>
      </c>
      <c r="R98" s="294">
        <v>1.018</v>
      </c>
      <c r="S98" s="251">
        <v>2</v>
      </c>
      <c r="T98" s="247"/>
      <c r="V98" s="293">
        <v>418100317</v>
      </c>
      <c r="W98" s="296" t="s">
        <v>711</v>
      </c>
      <c r="X98" s="247" t="s">
        <v>710</v>
      </c>
      <c r="Y98" s="247" t="s">
        <v>979</v>
      </c>
      <c r="Z98" s="296">
        <v>1</v>
      </c>
      <c r="AA98" s="296">
        <v>1</v>
      </c>
      <c r="AB98" s="296">
        <v>11241.903177982</v>
      </c>
      <c r="AC98" s="296">
        <v>11242</v>
      </c>
      <c r="AD98" s="296">
        <v>438</v>
      </c>
      <c r="AE98" s="296">
        <v>10804</v>
      </c>
      <c r="AG98" s="295"/>
      <c r="AH98" s="295"/>
      <c r="AL98" s="297">
        <v>0</v>
      </c>
      <c r="AN98" s="297">
        <v>0</v>
      </c>
      <c r="AP98" s="297"/>
    </row>
    <row r="99" spans="1:42" s="296" customFormat="1">
      <c r="A99" s="293" t="s">
        <v>711</v>
      </c>
      <c r="B99" s="247">
        <v>418100321</v>
      </c>
      <c r="C99" s="252" t="s">
        <v>505</v>
      </c>
      <c r="D99" s="251">
        <v>0</v>
      </c>
      <c r="E99" s="251">
        <v>0</v>
      </c>
      <c r="F99" s="251">
        <v>0</v>
      </c>
      <c r="G99" s="251">
        <v>0</v>
      </c>
      <c r="H99" s="251">
        <v>1</v>
      </c>
      <c r="I99" s="251">
        <v>0</v>
      </c>
      <c r="J99" s="251">
        <v>0</v>
      </c>
      <c r="K99" s="294">
        <v>3.9699999999999999E-2</v>
      </c>
      <c r="L99" s="251">
        <v>0</v>
      </c>
      <c r="M99" s="251">
        <v>0</v>
      </c>
      <c r="N99" s="251">
        <v>0</v>
      </c>
      <c r="O99" s="251">
        <v>0</v>
      </c>
      <c r="P99" s="251">
        <v>0</v>
      </c>
      <c r="Q99" s="251">
        <v>1</v>
      </c>
      <c r="R99" s="294">
        <v>1.018</v>
      </c>
      <c r="S99" s="251">
        <v>4</v>
      </c>
      <c r="T99" s="247"/>
      <c r="V99" s="293">
        <v>418100321</v>
      </c>
      <c r="W99" s="296" t="s">
        <v>711</v>
      </c>
      <c r="X99" s="247" t="s">
        <v>710</v>
      </c>
      <c r="Y99" s="247" t="s">
        <v>719</v>
      </c>
      <c r="Z99" s="296">
        <v>1</v>
      </c>
      <c r="AA99" s="296">
        <v>1</v>
      </c>
      <c r="AB99" s="296">
        <v>11241.903177982</v>
      </c>
      <c r="AC99" s="296">
        <v>11242</v>
      </c>
      <c r="AD99" s="296">
        <v>438</v>
      </c>
      <c r="AE99" s="296">
        <v>10804</v>
      </c>
      <c r="AG99" s="295"/>
      <c r="AH99" s="295"/>
      <c r="AL99" s="297">
        <v>0</v>
      </c>
      <c r="AN99" s="297">
        <v>0</v>
      </c>
      <c r="AP99" s="297"/>
    </row>
    <row r="100" spans="1:42" s="296" customFormat="1">
      <c r="A100" s="293" t="s">
        <v>711</v>
      </c>
      <c r="B100" s="247">
        <v>418100690</v>
      </c>
      <c r="C100" s="252" t="s">
        <v>505</v>
      </c>
      <c r="D100" s="251">
        <v>0</v>
      </c>
      <c r="E100" s="251">
        <v>0</v>
      </c>
      <c r="F100" s="251">
        <v>0</v>
      </c>
      <c r="G100" s="251">
        <v>0</v>
      </c>
      <c r="H100" s="251">
        <v>2</v>
      </c>
      <c r="I100" s="251">
        <v>0</v>
      </c>
      <c r="J100" s="251">
        <v>0</v>
      </c>
      <c r="K100" s="294">
        <v>7.9299999999999995E-2</v>
      </c>
      <c r="L100" s="251">
        <v>0</v>
      </c>
      <c r="M100" s="251">
        <v>0</v>
      </c>
      <c r="N100" s="251">
        <v>0</v>
      </c>
      <c r="O100" s="251">
        <v>0</v>
      </c>
      <c r="P100" s="251">
        <v>0</v>
      </c>
      <c r="Q100" s="251">
        <v>2</v>
      </c>
      <c r="R100" s="294">
        <v>1.018</v>
      </c>
      <c r="S100" s="251">
        <v>4</v>
      </c>
      <c r="T100" s="247"/>
      <c r="V100" s="293">
        <v>418100690</v>
      </c>
      <c r="W100" s="296" t="s">
        <v>711</v>
      </c>
      <c r="X100" s="247" t="s">
        <v>710</v>
      </c>
      <c r="Y100" s="247" t="s">
        <v>721</v>
      </c>
      <c r="Z100" s="296">
        <v>1</v>
      </c>
      <c r="AA100" s="296">
        <v>2</v>
      </c>
      <c r="AB100" s="296">
        <v>22480.545741158003</v>
      </c>
      <c r="AC100" s="296">
        <v>11240</v>
      </c>
      <c r="AD100" s="296">
        <v>-3543</v>
      </c>
      <c r="AE100" s="296">
        <v>14783</v>
      </c>
      <c r="AG100" s="295"/>
      <c r="AH100" s="295"/>
      <c r="AL100" s="297">
        <v>0</v>
      </c>
      <c r="AN100" s="297">
        <v>0</v>
      </c>
      <c r="AP100" s="297"/>
    </row>
    <row r="101" spans="1:42" s="296" customFormat="1">
      <c r="A101" s="293" t="s">
        <v>722</v>
      </c>
      <c r="B101" s="247">
        <v>420049010</v>
      </c>
      <c r="C101" s="252" t="s">
        <v>506</v>
      </c>
      <c r="D101" s="251">
        <v>2</v>
      </c>
      <c r="E101" s="251">
        <v>0</v>
      </c>
      <c r="F101" s="251">
        <v>0</v>
      </c>
      <c r="G101" s="251">
        <v>6</v>
      </c>
      <c r="H101" s="251">
        <v>1</v>
      </c>
      <c r="I101" s="251">
        <v>0</v>
      </c>
      <c r="J101" s="251">
        <v>0</v>
      </c>
      <c r="K101" s="294">
        <v>0.27760000000000001</v>
      </c>
      <c r="L101" s="251">
        <v>0</v>
      </c>
      <c r="M101" s="251">
        <v>0</v>
      </c>
      <c r="N101" s="251">
        <v>1</v>
      </c>
      <c r="O101" s="251">
        <v>0</v>
      </c>
      <c r="P101" s="251">
        <v>5</v>
      </c>
      <c r="Q101" s="251">
        <v>8</v>
      </c>
      <c r="R101" s="294">
        <v>1.111</v>
      </c>
      <c r="S101" s="251">
        <v>3</v>
      </c>
      <c r="T101" s="247"/>
      <c r="V101" s="293">
        <v>420049010</v>
      </c>
      <c r="W101" s="296" t="s">
        <v>722</v>
      </c>
      <c r="X101" s="247" t="s">
        <v>723</v>
      </c>
      <c r="Y101" s="247" t="s">
        <v>724</v>
      </c>
      <c r="Z101" s="296">
        <v>1</v>
      </c>
      <c r="AA101" s="296">
        <v>8</v>
      </c>
      <c r="AB101" s="296">
        <v>126638.82367831201</v>
      </c>
      <c r="AC101" s="296">
        <v>15830</v>
      </c>
      <c r="AD101" s="296">
        <v>5026</v>
      </c>
      <c r="AE101" s="296">
        <v>10804</v>
      </c>
      <c r="AG101" s="295"/>
      <c r="AH101" s="295"/>
      <c r="AL101" s="297">
        <v>0</v>
      </c>
      <c r="AN101" s="297">
        <v>0</v>
      </c>
      <c r="AP101" s="297"/>
    </row>
    <row r="102" spans="1:42" s="296" customFormat="1">
      <c r="A102" s="293" t="s">
        <v>722</v>
      </c>
      <c r="B102" s="247">
        <v>420049016</v>
      </c>
      <c r="C102" s="252" t="s">
        <v>506</v>
      </c>
      <c r="D102" s="251">
        <v>1</v>
      </c>
      <c r="E102" s="251">
        <v>0</v>
      </c>
      <c r="F102" s="251">
        <v>0</v>
      </c>
      <c r="G102" s="251">
        <v>1</v>
      </c>
      <c r="H102" s="251">
        <v>0</v>
      </c>
      <c r="I102" s="251">
        <v>0</v>
      </c>
      <c r="J102" s="251">
        <v>0</v>
      </c>
      <c r="K102" s="294">
        <v>3.9699999999999999E-2</v>
      </c>
      <c r="L102" s="251">
        <v>0</v>
      </c>
      <c r="M102" s="251">
        <v>0</v>
      </c>
      <c r="N102" s="251">
        <v>0</v>
      </c>
      <c r="O102" s="251">
        <v>0</v>
      </c>
      <c r="P102" s="251">
        <v>2</v>
      </c>
      <c r="Q102" s="251">
        <v>2</v>
      </c>
      <c r="R102" s="294">
        <v>1.111</v>
      </c>
      <c r="S102" s="251">
        <v>8</v>
      </c>
      <c r="T102" s="247"/>
      <c r="V102" s="293">
        <v>420049016</v>
      </c>
      <c r="W102" s="296" t="s">
        <v>722</v>
      </c>
      <c r="X102" s="247" t="s">
        <v>723</v>
      </c>
      <c r="Y102" s="247" t="s">
        <v>725</v>
      </c>
      <c r="Z102" s="296">
        <v>1</v>
      </c>
      <c r="AA102" s="296">
        <v>2</v>
      </c>
      <c r="AB102" s="296">
        <v>32749.131197889004</v>
      </c>
      <c r="AC102" s="296">
        <v>16375</v>
      </c>
      <c r="AD102" s="296">
        <v>-3137</v>
      </c>
      <c r="AE102" s="296">
        <v>19512</v>
      </c>
      <c r="AG102" s="295"/>
      <c r="AH102" s="295"/>
      <c r="AL102" s="297">
        <v>0</v>
      </c>
      <c r="AN102" s="297">
        <v>0</v>
      </c>
      <c r="AP102" s="297"/>
    </row>
    <row r="103" spans="1:42" s="296" customFormat="1">
      <c r="A103" s="293" t="s">
        <v>722</v>
      </c>
      <c r="B103" s="247">
        <v>420049026</v>
      </c>
      <c r="C103" s="252" t="s">
        <v>506</v>
      </c>
      <c r="D103" s="251">
        <v>0</v>
      </c>
      <c r="E103" s="251">
        <v>0</v>
      </c>
      <c r="F103" s="251">
        <v>0</v>
      </c>
      <c r="G103" s="251">
        <v>1</v>
      </c>
      <c r="H103" s="251">
        <v>0</v>
      </c>
      <c r="I103" s="251">
        <v>0</v>
      </c>
      <c r="J103" s="251">
        <v>0</v>
      </c>
      <c r="K103" s="294">
        <v>3.9699999999999999E-2</v>
      </c>
      <c r="L103" s="251">
        <v>0</v>
      </c>
      <c r="M103" s="251">
        <v>0</v>
      </c>
      <c r="N103" s="251">
        <v>0</v>
      </c>
      <c r="O103" s="251">
        <v>0</v>
      </c>
      <c r="P103" s="251">
        <v>0</v>
      </c>
      <c r="Q103" s="251">
        <v>1</v>
      </c>
      <c r="R103" s="294">
        <v>1.111</v>
      </c>
      <c r="S103" s="251">
        <v>3</v>
      </c>
      <c r="T103" s="247"/>
      <c r="V103" s="293">
        <v>420049026</v>
      </c>
      <c r="W103" s="296" t="s">
        <v>722</v>
      </c>
      <c r="X103" s="247" t="s">
        <v>723</v>
      </c>
      <c r="Y103" s="247" t="s">
        <v>726</v>
      </c>
      <c r="Z103" s="296">
        <v>1</v>
      </c>
      <c r="AA103" s="296">
        <v>1</v>
      </c>
      <c r="AB103" s="296">
        <v>12450.709767889</v>
      </c>
      <c r="AC103" s="296">
        <v>12451</v>
      </c>
      <c r="AD103" s="296">
        <v>-7373</v>
      </c>
      <c r="AE103" s="296">
        <v>19824</v>
      </c>
      <c r="AG103" s="295"/>
      <c r="AH103" s="295"/>
      <c r="AL103" s="297">
        <v>0</v>
      </c>
      <c r="AN103" s="297">
        <v>0</v>
      </c>
      <c r="AP103" s="297"/>
    </row>
    <row r="104" spans="1:42" s="296" customFormat="1">
      <c r="A104" s="293" t="s">
        <v>722</v>
      </c>
      <c r="B104" s="247">
        <v>420049031</v>
      </c>
      <c r="C104" s="252" t="s">
        <v>506</v>
      </c>
      <c r="D104" s="251">
        <v>0</v>
      </c>
      <c r="E104" s="251">
        <v>0</v>
      </c>
      <c r="F104" s="251">
        <v>0</v>
      </c>
      <c r="G104" s="251">
        <v>1</v>
      </c>
      <c r="H104" s="251">
        <v>0</v>
      </c>
      <c r="I104" s="251">
        <v>0</v>
      </c>
      <c r="J104" s="251">
        <v>0</v>
      </c>
      <c r="K104" s="294">
        <v>3.9699999999999999E-2</v>
      </c>
      <c r="L104" s="251">
        <v>0</v>
      </c>
      <c r="M104" s="251">
        <v>0</v>
      </c>
      <c r="N104" s="251">
        <v>0</v>
      </c>
      <c r="O104" s="251">
        <v>0</v>
      </c>
      <c r="P104" s="251">
        <v>0</v>
      </c>
      <c r="Q104" s="251">
        <v>1</v>
      </c>
      <c r="R104" s="294">
        <v>1.111</v>
      </c>
      <c r="S104" s="251">
        <v>5</v>
      </c>
      <c r="T104" s="247"/>
      <c r="V104" s="293">
        <v>420049031</v>
      </c>
      <c r="W104" s="296" t="s">
        <v>722</v>
      </c>
      <c r="X104" s="247" t="s">
        <v>723</v>
      </c>
      <c r="Y104" s="247" t="s">
        <v>727</v>
      </c>
      <c r="Z104" s="296">
        <v>1</v>
      </c>
      <c r="AA104" s="296">
        <v>1</v>
      </c>
      <c r="AB104" s="296">
        <v>12450.709767889</v>
      </c>
      <c r="AC104" s="296">
        <v>12451</v>
      </c>
      <c r="AD104" s="296">
        <v>-3789</v>
      </c>
      <c r="AE104" s="296">
        <v>16240</v>
      </c>
      <c r="AG104" s="295"/>
      <c r="AH104" s="295"/>
      <c r="AL104" s="297">
        <v>0</v>
      </c>
      <c r="AN104" s="297">
        <v>0</v>
      </c>
      <c r="AP104" s="297"/>
    </row>
    <row r="105" spans="1:42" s="296" customFormat="1">
      <c r="A105" s="293" t="s">
        <v>722</v>
      </c>
      <c r="B105" s="247">
        <v>420049035</v>
      </c>
      <c r="C105" s="252" t="s">
        <v>506</v>
      </c>
      <c r="D105" s="251">
        <v>4</v>
      </c>
      <c r="E105" s="251">
        <v>0</v>
      </c>
      <c r="F105" s="251">
        <v>3</v>
      </c>
      <c r="G105" s="251">
        <v>15</v>
      </c>
      <c r="H105" s="251">
        <v>0</v>
      </c>
      <c r="I105" s="251">
        <v>0</v>
      </c>
      <c r="J105" s="251">
        <v>0</v>
      </c>
      <c r="K105" s="294">
        <v>0.7137</v>
      </c>
      <c r="L105" s="251">
        <v>0</v>
      </c>
      <c r="M105" s="251">
        <v>1</v>
      </c>
      <c r="N105" s="251">
        <v>0</v>
      </c>
      <c r="O105" s="251">
        <v>0</v>
      </c>
      <c r="P105" s="251">
        <v>13</v>
      </c>
      <c r="Q105" s="251">
        <v>20</v>
      </c>
      <c r="R105" s="294">
        <v>1.111</v>
      </c>
      <c r="S105" s="251">
        <v>11</v>
      </c>
      <c r="T105" s="247"/>
      <c r="V105" s="293">
        <v>420049035</v>
      </c>
      <c r="W105" s="296" t="s">
        <v>722</v>
      </c>
      <c r="X105" s="247" t="s">
        <v>723</v>
      </c>
      <c r="Y105" s="247" t="s">
        <v>654</v>
      </c>
      <c r="Z105" s="296">
        <v>1</v>
      </c>
      <c r="AA105" s="296">
        <v>20</v>
      </c>
      <c r="AB105" s="296">
        <v>373010.98667126906</v>
      </c>
      <c r="AC105" s="296">
        <v>18651</v>
      </c>
      <c r="AD105" s="296">
        <v>5661</v>
      </c>
      <c r="AE105" s="296">
        <v>12990</v>
      </c>
      <c r="AG105" s="295"/>
      <c r="AH105" s="295"/>
      <c r="AL105" s="297">
        <v>0</v>
      </c>
      <c r="AN105" s="297">
        <v>0</v>
      </c>
      <c r="AP105" s="297"/>
    </row>
    <row r="106" spans="1:42" s="296" customFormat="1">
      <c r="A106" s="293" t="s">
        <v>722</v>
      </c>
      <c r="B106" s="247">
        <v>420049044</v>
      </c>
      <c r="C106" s="252" t="s">
        <v>506</v>
      </c>
      <c r="D106" s="251">
        <v>0</v>
      </c>
      <c r="E106" s="251">
        <v>0</v>
      </c>
      <c r="F106" s="251">
        <v>0</v>
      </c>
      <c r="G106" s="251">
        <v>7</v>
      </c>
      <c r="H106" s="251">
        <v>1</v>
      </c>
      <c r="I106" s="251">
        <v>0</v>
      </c>
      <c r="J106" s="251">
        <v>0</v>
      </c>
      <c r="K106" s="294">
        <v>0.31719999999999998</v>
      </c>
      <c r="L106" s="251">
        <v>0</v>
      </c>
      <c r="M106" s="251">
        <v>0</v>
      </c>
      <c r="N106" s="251">
        <v>0</v>
      </c>
      <c r="O106" s="251">
        <v>0</v>
      </c>
      <c r="P106" s="251">
        <v>6</v>
      </c>
      <c r="Q106" s="251">
        <v>8</v>
      </c>
      <c r="R106" s="294">
        <v>1.111</v>
      </c>
      <c r="S106" s="251">
        <v>11</v>
      </c>
      <c r="T106" s="247"/>
      <c r="V106" s="293">
        <v>420049044</v>
      </c>
      <c r="W106" s="296" t="s">
        <v>722</v>
      </c>
      <c r="X106" s="247" t="s">
        <v>723</v>
      </c>
      <c r="Y106" s="247" t="s">
        <v>655</v>
      </c>
      <c r="Z106" s="296">
        <v>1</v>
      </c>
      <c r="AA106" s="296">
        <v>8</v>
      </c>
      <c r="AB106" s="296">
        <v>156353.27525056404</v>
      </c>
      <c r="AC106" s="296">
        <v>19544</v>
      </c>
      <c r="AD106" s="296">
        <v>4335</v>
      </c>
      <c r="AE106" s="296">
        <v>15209</v>
      </c>
      <c r="AG106" s="295"/>
      <c r="AH106" s="295"/>
      <c r="AL106" s="297">
        <v>0</v>
      </c>
      <c r="AN106" s="297">
        <v>0</v>
      </c>
      <c r="AP106" s="297"/>
    </row>
    <row r="107" spans="1:42" s="296" customFormat="1">
      <c r="A107" s="293" t="s">
        <v>722</v>
      </c>
      <c r="B107" s="247">
        <v>420049049</v>
      </c>
      <c r="C107" s="252" t="s">
        <v>506</v>
      </c>
      <c r="D107" s="251">
        <v>11</v>
      </c>
      <c r="E107" s="251">
        <v>0</v>
      </c>
      <c r="F107" s="251">
        <v>24</v>
      </c>
      <c r="G107" s="251">
        <v>160</v>
      </c>
      <c r="H107" s="251">
        <v>29</v>
      </c>
      <c r="I107" s="251">
        <v>0</v>
      </c>
      <c r="J107" s="251">
        <v>0</v>
      </c>
      <c r="K107" s="294">
        <v>8.4454999999999991</v>
      </c>
      <c r="L107" s="251">
        <v>0</v>
      </c>
      <c r="M107" s="251">
        <v>16</v>
      </c>
      <c r="N107" s="251">
        <v>0</v>
      </c>
      <c r="O107" s="251">
        <v>0</v>
      </c>
      <c r="P107" s="251">
        <v>175</v>
      </c>
      <c r="Q107" s="251">
        <v>219</v>
      </c>
      <c r="R107" s="294">
        <v>1.111</v>
      </c>
      <c r="S107" s="251">
        <v>8</v>
      </c>
      <c r="T107" s="247"/>
      <c r="V107" s="293">
        <v>420049049</v>
      </c>
      <c r="W107" s="296" t="s">
        <v>722</v>
      </c>
      <c r="X107" s="247" t="s">
        <v>723</v>
      </c>
      <c r="Y107" s="247" t="s">
        <v>723</v>
      </c>
      <c r="Z107" s="296">
        <v>1</v>
      </c>
      <c r="AA107" s="296">
        <v>219</v>
      </c>
      <c r="AB107" s="296">
        <v>4044762.149592835</v>
      </c>
      <c r="AC107" s="296">
        <v>18469</v>
      </c>
      <c r="AD107" s="296">
        <v>-230</v>
      </c>
      <c r="AE107" s="296">
        <v>18699</v>
      </c>
      <c r="AG107" s="295"/>
      <c r="AH107" s="295"/>
      <c r="AL107" s="297">
        <v>0</v>
      </c>
      <c r="AN107" s="297">
        <v>0</v>
      </c>
      <c r="AP107" s="297"/>
    </row>
    <row r="108" spans="1:42" s="296" customFormat="1">
      <c r="A108" s="293" t="s">
        <v>722</v>
      </c>
      <c r="B108" s="247">
        <v>420049050</v>
      </c>
      <c r="C108" s="252" t="s">
        <v>506</v>
      </c>
      <c r="D108" s="251">
        <v>1</v>
      </c>
      <c r="E108" s="251">
        <v>0</v>
      </c>
      <c r="F108" s="251">
        <v>0</v>
      </c>
      <c r="G108" s="251">
        <v>0</v>
      </c>
      <c r="H108" s="251">
        <v>0</v>
      </c>
      <c r="I108" s="251">
        <v>0</v>
      </c>
      <c r="J108" s="251">
        <v>0</v>
      </c>
      <c r="K108" s="294">
        <v>0</v>
      </c>
      <c r="L108" s="251">
        <v>0</v>
      </c>
      <c r="M108" s="251">
        <v>0</v>
      </c>
      <c r="N108" s="251">
        <v>0</v>
      </c>
      <c r="O108" s="251">
        <v>0</v>
      </c>
      <c r="P108" s="251">
        <v>0</v>
      </c>
      <c r="Q108" s="251">
        <v>1</v>
      </c>
      <c r="R108" s="294">
        <v>1.111</v>
      </c>
      <c r="S108" s="251">
        <v>5</v>
      </c>
      <c r="T108" s="247"/>
      <c r="V108" s="293">
        <v>420049050</v>
      </c>
      <c r="W108" s="296" t="s">
        <v>722</v>
      </c>
      <c r="X108" s="247" t="s">
        <v>723</v>
      </c>
      <c r="Y108" s="247" t="s">
        <v>669</v>
      </c>
      <c r="Z108" s="296">
        <v>1</v>
      </c>
      <c r="AA108" s="296">
        <v>1</v>
      </c>
      <c r="AB108" s="296">
        <v>5497.1707699999988</v>
      </c>
      <c r="AC108" s="296">
        <v>5497</v>
      </c>
      <c r="AD108" s="296">
        <v>-7754</v>
      </c>
      <c r="AE108" s="296">
        <v>13251</v>
      </c>
      <c r="AG108" s="295"/>
      <c r="AH108" s="295"/>
      <c r="AL108" s="297">
        <v>0</v>
      </c>
      <c r="AN108" s="297">
        <v>0</v>
      </c>
      <c r="AP108" s="297"/>
    </row>
    <row r="109" spans="1:42" s="296" customFormat="1">
      <c r="A109" s="293" t="s">
        <v>722</v>
      </c>
      <c r="B109" s="247">
        <v>420049056</v>
      </c>
      <c r="C109" s="252" t="s">
        <v>506</v>
      </c>
      <c r="D109" s="251">
        <v>1</v>
      </c>
      <c r="E109" s="251">
        <v>0</v>
      </c>
      <c r="F109" s="251">
        <v>0</v>
      </c>
      <c r="G109" s="251">
        <v>0</v>
      </c>
      <c r="H109" s="251">
        <v>0</v>
      </c>
      <c r="I109" s="251">
        <v>0</v>
      </c>
      <c r="J109" s="251">
        <v>0</v>
      </c>
      <c r="K109" s="294">
        <v>0</v>
      </c>
      <c r="L109" s="251">
        <v>0</v>
      </c>
      <c r="M109" s="251">
        <v>0</v>
      </c>
      <c r="N109" s="251">
        <v>0</v>
      </c>
      <c r="O109" s="251">
        <v>0</v>
      </c>
      <c r="P109" s="251">
        <v>0</v>
      </c>
      <c r="Q109" s="251">
        <v>1</v>
      </c>
      <c r="R109" s="294">
        <v>1.111</v>
      </c>
      <c r="S109" s="251">
        <v>4</v>
      </c>
      <c r="T109" s="247"/>
      <c r="V109" s="293">
        <v>420049056</v>
      </c>
      <c r="W109" s="296" t="s">
        <v>722</v>
      </c>
      <c r="X109" s="247" t="s">
        <v>723</v>
      </c>
      <c r="Y109" s="247" t="s">
        <v>781</v>
      </c>
      <c r="Z109" s="296">
        <v>1</v>
      </c>
      <c r="AA109" s="296">
        <v>1</v>
      </c>
      <c r="AB109" s="296">
        <v>5497.1707699999988</v>
      </c>
      <c r="AC109" s="296">
        <v>5497</v>
      </c>
      <c r="AD109" s="296">
        <v>-6514</v>
      </c>
      <c r="AE109" s="296">
        <v>12011</v>
      </c>
      <c r="AG109" s="295"/>
      <c r="AH109" s="295"/>
      <c r="AL109" s="297">
        <v>0</v>
      </c>
      <c r="AN109" s="297">
        <v>0</v>
      </c>
      <c r="AP109" s="297"/>
    </row>
    <row r="110" spans="1:42" s="296" customFormat="1">
      <c r="A110" s="293" t="s">
        <v>722</v>
      </c>
      <c r="B110" s="247">
        <v>420049057</v>
      </c>
      <c r="C110" s="252" t="s">
        <v>506</v>
      </c>
      <c r="D110" s="251">
        <v>0</v>
      </c>
      <c r="E110" s="251">
        <v>0</v>
      </c>
      <c r="F110" s="251">
        <v>0</v>
      </c>
      <c r="G110" s="251">
        <v>2</v>
      </c>
      <c r="H110" s="251">
        <v>1</v>
      </c>
      <c r="I110" s="251">
        <v>0</v>
      </c>
      <c r="J110" s="251">
        <v>0</v>
      </c>
      <c r="K110" s="294">
        <v>0.11899999999999999</v>
      </c>
      <c r="L110" s="251">
        <v>0</v>
      </c>
      <c r="M110" s="251">
        <v>0</v>
      </c>
      <c r="N110" s="251">
        <v>0</v>
      </c>
      <c r="O110" s="251">
        <v>0</v>
      </c>
      <c r="P110" s="251">
        <v>1</v>
      </c>
      <c r="Q110" s="251">
        <v>3</v>
      </c>
      <c r="R110" s="294">
        <v>1.111</v>
      </c>
      <c r="S110" s="251">
        <v>12</v>
      </c>
      <c r="T110" s="247"/>
      <c r="V110" s="293">
        <v>420049057</v>
      </c>
      <c r="W110" s="296" t="s">
        <v>722</v>
      </c>
      <c r="X110" s="247" t="s">
        <v>723</v>
      </c>
      <c r="Y110" s="247" t="s">
        <v>656</v>
      </c>
      <c r="Z110" s="296">
        <v>1</v>
      </c>
      <c r="AA110" s="296">
        <v>3</v>
      </c>
      <c r="AB110" s="296">
        <v>47401.562678029994</v>
      </c>
      <c r="AC110" s="296">
        <v>15801</v>
      </c>
      <c r="AD110" s="296">
        <v>-1558</v>
      </c>
      <c r="AE110" s="296">
        <v>17359</v>
      </c>
      <c r="AG110" s="295"/>
      <c r="AH110" s="295"/>
      <c r="AL110" s="297">
        <v>0</v>
      </c>
      <c r="AN110" s="297">
        <v>0</v>
      </c>
      <c r="AP110" s="297"/>
    </row>
    <row r="111" spans="1:42" s="296" customFormat="1">
      <c r="A111" s="293" t="s">
        <v>722</v>
      </c>
      <c r="B111" s="247">
        <v>420049093</v>
      </c>
      <c r="C111" s="252" t="s">
        <v>506</v>
      </c>
      <c r="D111" s="251">
        <v>2</v>
      </c>
      <c r="E111" s="251">
        <v>0</v>
      </c>
      <c r="F111" s="251">
        <v>1</v>
      </c>
      <c r="G111" s="251">
        <v>8</v>
      </c>
      <c r="H111" s="251">
        <v>2</v>
      </c>
      <c r="I111" s="251">
        <v>0</v>
      </c>
      <c r="J111" s="251">
        <v>0</v>
      </c>
      <c r="K111" s="294">
        <v>0.43619999999999998</v>
      </c>
      <c r="L111" s="251">
        <v>0</v>
      </c>
      <c r="M111" s="251">
        <v>0</v>
      </c>
      <c r="N111" s="251">
        <v>0</v>
      </c>
      <c r="O111" s="251">
        <v>0</v>
      </c>
      <c r="P111" s="251">
        <v>4</v>
      </c>
      <c r="Q111" s="251">
        <v>12</v>
      </c>
      <c r="R111" s="294">
        <v>1.111</v>
      </c>
      <c r="S111" s="251">
        <v>11</v>
      </c>
      <c r="T111" s="247"/>
      <c r="V111" s="293">
        <v>420049093</v>
      </c>
      <c r="W111" s="296" t="s">
        <v>722</v>
      </c>
      <c r="X111" s="247" t="s">
        <v>723</v>
      </c>
      <c r="Y111" s="247" t="s">
        <v>657</v>
      </c>
      <c r="Z111" s="296">
        <v>1</v>
      </c>
      <c r="AA111" s="296">
        <v>12</v>
      </c>
      <c r="AB111" s="296">
        <v>185144.64674859401</v>
      </c>
      <c r="AC111" s="296">
        <v>15429</v>
      </c>
      <c r="AD111" s="296">
        <v>-2993</v>
      </c>
      <c r="AE111" s="296">
        <v>18422</v>
      </c>
      <c r="AG111" s="295"/>
      <c r="AH111" s="295"/>
      <c r="AL111" s="297">
        <v>0</v>
      </c>
      <c r="AN111" s="297">
        <v>0</v>
      </c>
      <c r="AP111" s="297"/>
    </row>
    <row r="112" spans="1:42" s="296" customFormat="1">
      <c r="A112" s="293" t="s">
        <v>722</v>
      </c>
      <c r="B112" s="247">
        <v>420049097</v>
      </c>
      <c r="C112" s="252" t="s">
        <v>506</v>
      </c>
      <c r="D112" s="251">
        <v>0</v>
      </c>
      <c r="E112" s="251">
        <v>0</v>
      </c>
      <c r="F112" s="251">
        <v>0</v>
      </c>
      <c r="G112" s="251">
        <v>1</v>
      </c>
      <c r="H112" s="251">
        <v>0</v>
      </c>
      <c r="I112" s="251">
        <v>0</v>
      </c>
      <c r="J112" s="251">
        <v>0</v>
      </c>
      <c r="K112" s="294">
        <v>3.9699999999999999E-2</v>
      </c>
      <c r="L112" s="251">
        <v>0</v>
      </c>
      <c r="M112" s="251">
        <v>0</v>
      </c>
      <c r="N112" s="251">
        <v>0</v>
      </c>
      <c r="O112" s="251">
        <v>0</v>
      </c>
      <c r="P112" s="251">
        <v>0</v>
      </c>
      <c r="Q112" s="251">
        <v>1</v>
      </c>
      <c r="R112" s="294">
        <v>1.111</v>
      </c>
      <c r="S112" s="251">
        <v>11</v>
      </c>
      <c r="T112" s="247"/>
      <c r="V112" s="293">
        <v>420049097</v>
      </c>
      <c r="W112" s="296" t="s">
        <v>722</v>
      </c>
      <c r="X112" s="247" t="s">
        <v>723</v>
      </c>
      <c r="Y112" s="247" t="s">
        <v>728</v>
      </c>
      <c r="Z112" s="296">
        <v>1</v>
      </c>
      <c r="AA112" s="296">
        <v>1</v>
      </c>
      <c r="AB112" s="296">
        <v>12450.709767889</v>
      </c>
      <c r="AC112" s="296">
        <v>12451</v>
      </c>
      <c r="AD112" s="296">
        <v>-4748</v>
      </c>
      <c r="AE112" s="296">
        <v>17199</v>
      </c>
      <c r="AG112" s="295"/>
      <c r="AH112" s="295"/>
      <c r="AL112" s="297">
        <v>0</v>
      </c>
      <c r="AN112" s="297">
        <v>0</v>
      </c>
      <c r="AP112" s="297"/>
    </row>
    <row r="113" spans="1:42" s="296" customFormat="1">
      <c r="A113" s="293" t="s">
        <v>722</v>
      </c>
      <c r="B113" s="247">
        <v>420049128</v>
      </c>
      <c r="C113" s="252" t="s">
        <v>506</v>
      </c>
      <c r="D113" s="251">
        <v>0</v>
      </c>
      <c r="E113" s="251">
        <v>0</v>
      </c>
      <c r="F113" s="251">
        <v>0</v>
      </c>
      <c r="G113" s="251">
        <v>1</v>
      </c>
      <c r="H113" s="251">
        <v>0</v>
      </c>
      <c r="I113" s="251">
        <v>0</v>
      </c>
      <c r="J113" s="251">
        <v>0</v>
      </c>
      <c r="K113" s="294">
        <v>3.9699999999999999E-2</v>
      </c>
      <c r="L113" s="251">
        <v>0</v>
      </c>
      <c r="M113" s="251">
        <v>0</v>
      </c>
      <c r="N113" s="251">
        <v>0</v>
      </c>
      <c r="O113" s="251">
        <v>0</v>
      </c>
      <c r="P113" s="251">
        <v>1</v>
      </c>
      <c r="Q113" s="251">
        <v>1</v>
      </c>
      <c r="R113" s="294">
        <v>1.111</v>
      </c>
      <c r="S113" s="251">
        <v>10</v>
      </c>
      <c r="T113" s="247"/>
      <c r="V113" s="293">
        <v>420049128</v>
      </c>
      <c r="W113" s="296" t="s">
        <v>722</v>
      </c>
      <c r="X113" s="247" t="s">
        <v>723</v>
      </c>
      <c r="Y113" s="247" t="s">
        <v>729</v>
      </c>
      <c r="Z113" s="296">
        <v>1</v>
      </c>
      <c r="AA113" s="296">
        <v>1</v>
      </c>
      <c r="AB113" s="296">
        <v>21033.211527888998</v>
      </c>
      <c r="AC113" s="296">
        <v>21033</v>
      </c>
      <c r="AD113" s="296">
        <v>9022</v>
      </c>
      <c r="AE113" s="296">
        <v>12011</v>
      </c>
      <c r="AG113" s="295"/>
      <c r="AH113" s="295"/>
      <c r="AL113" s="297">
        <v>0</v>
      </c>
      <c r="AN113" s="297">
        <v>0</v>
      </c>
      <c r="AP113" s="297"/>
    </row>
    <row r="114" spans="1:42" s="296" customFormat="1">
      <c r="A114" s="293" t="s">
        <v>722</v>
      </c>
      <c r="B114" s="247">
        <v>420049149</v>
      </c>
      <c r="C114" s="252" t="s">
        <v>506</v>
      </c>
      <c r="D114" s="251">
        <v>0</v>
      </c>
      <c r="E114" s="251">
        <v>0</v>
      </c>
      <c r="F114" s="251">
        <v>1</v>
      </c>
      <c r="G114" s="251">
        <v>1</v>
      </c>
      <c r="H114" s="251">
        <v>0</v>
      </c>
      <c r="I114" s="251">
        <v>0</v>
      </c>
      <c r="J114" s="251">
        <v>0</v>
      </c>
      <c r="K114" s="294">
        <v>7.9299999999999995E-2</v>
      </c>
      <c r="L114" s="251">
        <v>0</v>
      </c>
      <c r="M114" s="251">
        <v>0</v>
      </c>
      <c r="N114" s="251">
        <v>0</v>
      </c>
      <c r="O114" s="251">
        <v>0</v>
      </c>
      <c r="P114" s="251">
        <v>0</v>
      </c>
      <c r="Q114" s="251">
        <v>2</v>
      </c>
      <c r="R114" s="294">
        <v>1.111</v>
      </c>
      <c r="S114" s="251">
        <v>12</v>
      </c>
      <c r="T114" s="247"/>
      <c r="V114" s="293">
        <v>420049149</v>
      </c>
      <c r="W114" s="296" t="s">
        <v>722</v>
      </c>
      <c r="X114" s="247" t="s">
        <v>723</v>
      </c>
      <c r="Y114" s="247" t="s">
        <v>783</v>
      </c>
      <c r="Z114" s="296">
        <v>1</v>
      </c>
      <c r="AA114" s="296">
        <v>2</v>
      </c>
      <c r="AB114" s="296">
        <v>24837.056460141001</v>
      </c>
      <c r="AC114" s="296">
        <v>12419</v>
      </c>
      <c r="AD114" s="296">
        <v>-3314</v>
      </c>
      <c r="AE114" s="296">
        <v>15733</v>
      </c>
      <c r="AG114" s="295"/>
      <c r="AH114" s="295"/>
      <c r="AL114" s="297">
        <v>0</v>
      </c>
      <c r="AN114" s="297">
        <v>0</v>
      </c>
      <c r="AP114" s="297"/>
    </row>
    <row r="115" spans="1:42" s="296" customFormat="1">
      <c r="A115" s="293" t="s">
        <v>722</v>
      </c>
      <c r="B115" s="247">
        <v>420049153</v>
      </c>
      <c r="C115" s="252" t="s">
        <v>506</v>
      </c>
      <c r="D115" s="251">
        <v>0</v>
      </c>
      <c r="E115" s="251">
        <v>0</v>
      </c>
      <c r="F115" s="251">
        <v>0</v>
      </c>
      <c r="G115" s="251">
        <v>3</v>
      </c>
      <c r="H115" s="251">
        <v>0</v>
      </c>
      <c r="I115" s="251">
        <v>0</v>
      </c>
      <c r="J115" s="251">
        <v>0</v>
      </c>
      <c r="K115" s="294">
        <v>0.11899999999999999</v>
      </c>
      <c r="L115" s="251">
        <v>0</v>
      </c>
      <c r="M115" s="251">
        <v>0</v>
      </c>
      <c r="N115" s="251">
        <v>0</v>
      </c>
      <c r="O115" s="251">
        <v>0</v>
      </c>
      <c r="P115" s="251">
        <v>0</v>
      </c>
      <c r="Q115" s="251">
        <v>3</v>
      </c>
      <c r="R115" s="294">
        <v>1.111</v>
      </c>
      <c r="S115" s="251">
        <v>10</v>
      </c>
      <c r="T115" s="247"/>
      <c r="V115" s="293">
        <v>420049153</v>
      </c>
      <c r="W115" s="296" t="s">
        <v>722</v>
      </c>
      <c r="X115" s="247" t="s">
        <v>723</v>
      </c>
      <c r="Y115" s="247" t="s">
        <v>658</v>
      </c>
      <c r="Z115" s="296">
        <v>1</v>
      </c>
      <c r="AA115" s="296">
        <v>3</v>
      </c>
      <c r="AB115" s="296">
        <v>37348.614588030003</v>
      </c>
      <c r="AC115" s="296">
        <v>12450</v>
      </c>
      <c r="AD115" s="296">
        <v>-8121</v>
      </c>
      <c r="AE115" s="296">
        <v>20571</v>
      </c>
      <c r="AG115" s="295"/>
      <c r="AH115" s="295"/>
      <c r="AL115" s="297">
        <v>0</v>
      </c>
      <c r="AN115" s="297">
        <v>0</v>
      </c>
      <c r="AP115" s="297"/>
    </row>
    <row r="116" spans="1:42" s="296" customFormat="1">
      <c r="A116" s="293" t="s">
        <v>722</v>
      </c>
      <c r="B116" s="247">
        <v>420049155</v>
      </c>
      <c r="C116" s="252" t="s">
        <v>506</v>
      </c>
      <c r="D116" s="251">
        <v>1</v>
      </c>
      <c r="E116" s="251">
        <v>0</v>
      </c>
      <c r="F116" s="251">
        <v>2</v>
      </c>
      <c r="G116" s="251">
        <v>1</v>
      </c>
      <c r="H116" s="251">
        <v>0</v>
      </c>
      <c r="I116" s="251">
        <v>0</v>
      </c>
      <c r="J116" s="251">
        <v>0</v>
      </c>
      <c r="K116" s="294">
        <v>0.11899999999999999</v>
      </c>
      <c r="L116" s="251">
        <v>0</v>
      </c>
      <c r="M116" s="251">
        <v>0</v>
      </c>
      <c r="N116" s="251">
        <v>0</v>
      </c>
      <c r="O116" s="251">
        <v>0</v>
      </c>
      <c r="P116" s="251">
        <v>3</v>
      </c>
      <c r="Q116" s="251">
        <v>4</v>
      </c>
      <c r="R116" s="294">
        <v>1.111</v>
      </c>
      <c r="S116" s="251">
        <v>2</v>
      </c>
      <c r="T116" s="247"/>
      <c r="V116" s="293">
        <v>420049155</v>
      </c>
      <c r="W116" s="296" t="s">
        <v>722</v>
      </c>
      <c r="X116" s="247" t="s">
        <v>723</v>
      </c>
      <c r="Y116" s="247" t="s">
        <v>730</v>
      </c>
      <c r="Z116" s="296">
        <v>1</v>
      </c>
      <c r="AA116" s="296">
        <v>4</v>
      </c>
      <c r="AB116" s="296">
        <v>57281.865538030004</v>
      </c>
      <c r="AC116" s="296">
        <v>14320</v>
      </c>
      <c r="AD116" s="296">
        <v>-5568</v>
      </c>
      <c r="AE116" s="296">
        <v>19888</v>
      </c>
      <c r="AG116" s="295"/>
      <c r="AH116" s="295"/>
      <c r="AL116" s="297">
        <v>0</v>
      </c>
      <c r="AN116" s="297">
        <v>0</v>
      </c>
      <c r="AP116" s="297"/>
    </row>
    <row r="117" spans="1:42" s="296" customFormat="1">
      <c r="A117" s="293" t="s">
        <v>722</v>
      </c>
      <c r="B117" s="247">
        <v>420049163</v>
      </c>
      <c r="C117" s="252" t="s">
        <v>506</v>
      </c>
      <c r="D117" s="251">
        <v>0</v>
      </c>
      <c r="E117" s="251">
        <v>0</v>
      </c>
      <c r="F117" s="251">
        <v>0</v>
      </c>
      <c r="G117" s="251">
        <v>1</v>
      </c>
      <c r="H117" s="251">
        <v>1</v>
      </c>
      <c r="I117" s="251">
        <v>0</v>
      </c>
      <c r="J117" s="251">
        <v>0</v>
      </c>
      <c r="K117" s="294">
        <v>7.9299999999999995E-2</v>
      </c>
      <c r="L117" s="251">
        <v>0</v>
      </c>
      <c r="M117" s="251">
        <v>0</v>
      </c>
      <c r="N117" s="251">
        <v>0</v>
      </c>
      <c r="O117" s="251">
        <v>0</v>
      </c>
      <c r="P117" s="251">
        <v>1</v>
      </c>
      <c r="Q117" s="251">
        <v>2</v>
      </c>
      <c r="R117" s="294">
        <v>1.111</v>
      </c>
      <c r="S117" s="251">
        <v>11</v>
      </c>
      <c r="T117" s="247"/>
      <c r="V117" s="293">
        <v>420049163</v>
      </c>
      <c r="W117" s="296" t="s">
        <v>722</v>
      </c>
      <c r="X117" s="247" t="s">
        <v>723</v>
      </c>
      <c r="Y117" s="247" t="s">
        <v>660</v>
      </c>
      <c r="Z117" s="296">
        <v>1</v>
      </c>
      <c r="AA117" s="296">
        <v>2</v>
      </c>
      <c r="AB117" s="296">
        <v>34001.815640140994</v>
      </c>
      <c r="AC117" s="296">
        <v>17001</v>
      </c>
      <c r="AD117" s="296">
        <v>2384</v>
      </c>
      <c r="AE117" s="296">
        <v>14617</v>
      </c>
      <c r="AG117" s="295"/>
      <c r="AH117" s="295"/>
      <c r="AL117" s="297">
        <v>0</v>
      </c>
      <c r="AN117" s="297">
        <v>0</v>
      </c>
      <c r="AP117" s="297"/>
    </row>
    <row r="118" spans="1:42" s="296" customFormat="1">
      <c r="A118" s="293" t="s">
        <v>722</v>
      </c>
      <c r="B118" s="247">
        <v>420049165</v>
      </c>
      <c r="C118" s="252" t="s">
        <v>506</v>
      </c>
      <c r="D118" s="251">
        <v>0</v>
      </c>
      <c r="E118" s="251">
        <v>0</v>
      </c>
      <c r="F118" s="251">
        <v>1</v>
      </c>
      <c r="G118" s="251">
        <v>6</v>
      </c>
      <c r="H118" s="251">
        <v>3</v>
      </c>
      <c r="I118" s="251">
        <v>0</v>
      </c>
      <c r="J118" s="251">
        <v>0</v>
      </c>
      <c r="K118" s="294">
        <v>0.39650000000000002</v>
      </c>
      <c r="L118" s="251">
        <v>0</v>
      </c>
      <c r="M118" s="251">
        <v>0</v>
      </c>
      <c r="N118" s="251">
        <v>0</v>
      </c>
      <c r="O118" s="251">
        <v>0</v>
      </c>
      <c r="P118" s="251">
        <v>4</v>
      </c>
      <c r="Q118" s="251">
        <v>10</v>
      </c>
      <c r="R118" s="294">
        <v>1.111</v>
      </c>
      <c r="S118" s="251">
        <v>10</v>
      </c>
      <c r="T118" s="247"/>
      <c r="V118" s="293">
        <v>420049165</v>
      </c>
      <c r="W118" s="296" t="s">
        <v>722</v>
      </c>
      <c r="X118" s="247" t="s">
        <v>723</v>
      </c>
      <c r="Y118" s="247" t="s">
        <v>661</v>
      </c>
      <c r="Z118" s="296">
        <v>1</v>
      </c>
      <c r="AA118" s="296">
        <v>10</v>
      </c>
      <c r="AB118" s="296">
        <v>157475.76815070497</v>
      </c>
      <c r="AC118" s="296">
        <v>15748</v>
      </c>
      <c r="AD118" s="296">
        <v>5689</v>
      </c>
      <c r="AE118" s="296">
        <v>10059</v>
      </c>
      <c r="AG118" s="295"/>
      <c r="AH118" s="295"/>
      <c r="AL118" s="297">
        <v>0</v>
      </c>
      <c r="AN118" s="297">
        <v>0</v>
      </c>
      <c r="AP118" s="297"/>
    </row>
    <row r="119" spans="1:42" s="296" customFormat="1">
      <c r="A119" s="293" t="s">
        <v>722</v>
      </c>
      <c r="B119" s="247">
        <v>420049174</v>
      </c>
      <c r="C119" s="252" t="s">
        <v>506</v>
      </c>
      <c r="D119" s="251">
        <v>0</v>
      </c>
      <c r="E119" s="251">
        <v>0</v>
      </c>
      <c r="F119" s="251">
        <v>0</v>
      </c>
      <c r="G119" s="251">
        <v>2</v>
      </c>
      <c r="H119" s="251">
        <v>0</v>
      </c>
      <c r="I119" s="251">
        <v>0</v>
      </c>
      <c r="J119" s="251">
        <v>0</v>
      </c>
      <c r="K119" s="294">
        <v>7.9299999999999995E-2</v>
      </c>
      <c r="L119" s="251">
        <v>0</v>
      </c>
      <c r="M119" s="251">
        <v>0</v>
      </c>
      <c r="N119" s="251">
        <v>0</v>
      </c>
      <c r="O119" s="251">
        <v>0</v>
      </c>
      <c r="P119" s="251">
        <v>0</v>
      </c>
      <c r="Q119" s="251">
        <v>2</v>
      </c>
      <c r="R119" s="294">
        <v>1.111</v>
      </c>
      <c r="S119" s="251">
        <v>5</v>
      </c>
      <c r="T119" s="247"/>
      <c r="V119" s="293">
        <v>420049174</v>
      </c>
      <c r="W119" s="296" t="s">
        <v>722</v>
      </c>
      <c r="X119" s="247" t="s">
        <v>723</v>
      </c>
      <c r="Y119" s="247" t="s">
        <v>731</v>
      </c>
      <c r="Z119" s="296">
        <v>1</v>
      </c>
      <c r="AA119" s="296">
        <v>2</v>
      </c>
      <c r="AB119" s="296">
        <v>24897.904820141001</v>
      </c>
      <c r="AC119" s="296">
        <v>12449</v>
      </c>
      <c r="AD119" s="296">
        <v>438</v>
      </c>
      <c r="AE119" s="296">
        <v>12011</v>
      </c>
      <c r="AG119" s="295"/>
      <c r="AH119" s="295"/>
      <c r="AL119" s="297">
        <v>0</v>
      </c>
      <c r="AN119" s="297">
        <v>0</v>
      </c>
      <c r="AP119" s="297"/>
    </row>
    <row r="120" spans="1:42" s="296" customFormat="1">
      <c r="A120" s="293" t="s">
        <v>722</v>
      </c>
      <c r="B120" s="247">
        <v>420049176</v>
      </c>
      <c r="C120" s="252" t="s">
        <v>506</v>
      </c>
      <c r="D120" s="251">
        <v>0</v>
      </c>
      <c r="E120" s="251">
        <v>0</v>
      </c>
      <c r="F120" s="251">
        <v>1</v>
      </c>
      <c r="G120" s="251">
        <v>7</v>
      </c>
      <c r="H120" s="251">
        <v>2</v>
      </c>
      <c r="I120" s="251">
        <v>0</v>
      </c>
      <c r="J120" s="251">
        <v>0</v>
      </c>
      <c r="K120" s="294">
        <v>0.39650000000000002</v>
      </c>
      <c r="L120" s="251">
        <v>0</v>
      </c>
      <c r="M120" s="251">
        <v>1</v>
      </c>
      <c r="N120" s="251">
        <v>0</v>
      </c>
      <c r="O120" s="251">
        <v>0</v>
      </c>
      <c r="P120" s="251">
        <v>1</v>
      </c>
      <c r="Q120" s="251">
        <v>10</v>
      </c>
      <c r="R120" s="294">
        <v>1.111</v>
      </c>
      <c r="S120" s="251">
        <v>8</v>
      </c>
      <c r="T120" s="247"/>
      <c r="V120" s="293">
        <v>420049176</v>
      </c>
      <c r="W120" s="296" t="s">
        <v>722</v>
      </c>
      <c r="X120" s="247" t="s">
        <v>723</v>
      </c>
      <c r="Y120" s="247" t="s">
        <v>662</v>
      </c>
      <c r="Z120" s="296">
        <v>1</v>
      </c>
      <c r="AA120" s="296">
        <v>10</v>
      </c>
      <c r="AB120" s="296">
        <v>134187.59255070501</v>
      </c>
      <c r="AC120" s="296">
        <v>13419</v>
      </c>
      <c r="AD120" s="296">
        <v>-1518</v>
      </c>
      <c r="AE120" s="296">
        <v>14937</v>
      </c>
      <c r="AG120" s="295"/>
      <c r="AH120" s="295"/>
      <c r="AL120" s="297">
        <v>0</v>
      </c>
      <c r="AN120" s="297">
        <v>0</v>
      </c>
      <c r="AP120" s="297"/>
    </row>
    <row r="121" spans="1:42" s="296" customFormat="1">
      <c r="A121" s="293" t="s">
        <v>722</v>
      </c>
      <c r="B121" s="247">
        <v>420049181</v>
      </c>
      <c r="C121" s="252" t="s">
        <v>506</v>
      </c>
      <c r="D121" s="251">
        <v>0</v>
      </c>
      <c r="E121" s="251">
        <v>0</v>
      </c>
      <c r="F121" s="251">
        <v>0</v>
      </c>
      <c r="G121" s="251">
        <v>2</v>
      </c>
      <c r="H121" s="251">
        <v>0</v>
      </c>
      <c r="I121" s="251">
        <v>0</v>
      </c>
      <c r="J121" s="251">
        <v>0</v>
      </c>
      <c r="K121" s="294">
        <v>7.9299999999999995E-2</v>
      </c>
      <c r="L121" s="251">
        <v>0</v>
      </c>
      <c r="M121" s="251">
        <v>0</v>
      </c>
      <c r="N121" s="251">
        <v>0</v>
      </c>
      <c r="O121" s="251">
        <v>0</v>
      </c>
      <c r="P121" s="251">
        <v>2</v>
      </c>
      <c r="Q121" s="251">
        <v>2</v>
      </c>
      <c r="R121" s="294">
        <v>1.111</v>
      </c>
      <c r="S121" s="251">
        <v>10</v>
      </c>
      <c r="T121" s="247"/>
      <c r="V121" s="293">
        <v>420049181</v>
      </c>
      <c r="W121" s="296" t="s">
        <v>722</v>
      </c>
      <c r="X121" s="247" t="s">
        <v>723</v>
      </c>
      <c r="Y121" s="247" t="s">
        <v>732</v>
      </c>
      <c r="Z121" s="296">
        <v>1</v>
      </c>
      <c r="AA121" s="296">
        <v>2</v>
      </c>
      <c r="AB121" s="296">
        <v>42062.908340140988</v>
      </c>
      <c r="AC121" s="296">
        <v>21031</v>
      </c>
      <c r="AD121" s="296">
        <v>9020</v>
      </c>
      <c r="AE121" s="296">
        <v>12011</v>
      </c>
      <c r="AG121" s="295"/>
      <c r="AH121" s="295"/>
      <c r="AL121" s="297">
        <v>0</v>
      </c>
      <c r="AN121" s="297">
        <v>0</v>
      </c>
      <c r="AP121" s="297"/>
    </row>
    <row r="122" spans="1:42" s="296" customFormat="1">
      <c r="A122" s="293" t="s">
        <v>722</v>
      </c>
      <c r="B122" s="247">
        <v>420049184</v>
      </c>
      <c r="C122" s="252" t="s">
        <v>506</v>
      </c>
      <c r="D122" s="251">
        <v>0</v>
      </c>
      <c r="E122" s="251">
        <v>0</v>
      </c>
      <c r="F122" s="251">
        <v>1</v>
      </c>
      <c r="G122" s="251">
        <v>0</v>
      </c>
      <c r="H122" s="251">
        <v>0</v>
      </c>
      <c r="I122" s="251">
        <v>0</v>
      </c>
      <c r="J122" s="251">
        <v>0</v>
      </c>
      <c r="K122" s="294">
        <v>3.9699999999999999E-2</v>
      </c>
      <c r="L122" s="251">
        <v>0</v>
      </c>
      <c r="M122" s="251">
        <v>0</v>
      </c>
      <c r="N122" s="251">
        <v>0</v>
      </c>
      <c r="O122" s="251">
        <v>0</v>
      </c>
      <c r="P122" s="251">
        <v>0</v>
      </c>
      <c r="Q122" s="251">
        <v>1</v>
      </c>
      <c r="R122" s="294">
        <v>1.111</v>
      </c>
      <c r="S122" s="251">
        <v>3</v>
      </c>
      <c r="T122" s="247"/>
      <c r="V122" s="293">
        <v>420049184</v>
      </c>
      <c r="W122" s="296" t="s">
        <v>722</v>
      </c>
      <c r="X122" s="247" t="s">
        <v>723</v>
      </c>
      <c r="Y122" s="247" t="s">
        <v>875</v>
      </c>
      <c r="Z122" s="296">
        <v>1</v>
      </c>
      <c r="AA122" s="296">
        <v>1</v>
      </c>
      <c r="AB122" s="296">
        <v>12389.861407889</v>
      </c>
      <c r="AC122" s="296">
        <v>12390</v>
      </c>
      <c r="AD122" s="296">
        <v>-1405</v>
      </c>
      <c r="AE122" s="296">
        <v>13795</v>
      </c>
      <c r="AG122" s="295"/>
      <c r="AH122" s="295"/>
      <c r="AL122" s="297">
        <v>0</v>
      </c>
      <c r="AN122" s="297">
        <v>0</v>
      </c>
      <c r="AP122" s="297"/>
    </row>
    <row r="123" spans="1:42" s="296" customFormat="1">
      <c r="A123" s="293" t="s">
        <v>722</v>
      </c>
      <c r="B123" s="247">
        <v>420049199</v>
      </c>
      <c r="C123" s="252" t="s">
        <v>506</v>
      </c>
      <c r="D123" s="251">
        <v>0</v>
      </c>
      <c r="E123" s="251">
        <v>0</v>
      </c>
      <c r="F123" s="251">
        <v>0</v>
      </c>
      <c r="G123" s="251">
        <v>1</v>
      </c>
      <c r="H123" s="251">
        <v>0</v>
      </c>
      <c r="I123" s="251">
        <v>0</v>
      </c>
      <c r="J123" s="251">
        <v>0</v>
      </c>
      <c r="K123" s="294">
        <v>3.9699999999999999E-2</v>
      </c>
      <c r="L123" s="251">
        <v>0</v>
      </c>
      <c r="M123" s="251">
        <v>0</v>
      </c>
      <c r="N123" s="251">
        <v>0</v>
      </c>
      <c r="O123" s="251">
        <v>0</v>
      </c>
      <c r="P123" s="251">
        <v>1</v>
      </c>
      <c r="Q123" s="251">
        <v>1</v>
      </c>
      <c r="R123" s="294">
        <v>1.111</v>
      </c>
      <c r="S123" s="251">
        <v>2</v>
      </c>
      <c r="T123" s="247"/>
      <c r="V123" s="293">
        <v>420049199</v>
      </c>
      <c r="W123" s="296" t="s">
        <v>722</v>
      </c>
      <c r="X123" s="247" t="s">
        <v>723</v>
      </c>
      <c r="Y123" s="247" t="s">
        <v>733</v>
      </c>
      <c r="Z123" s="296">
        <v>1</v>
      </c>
      <c r="AA123" s="296">
        <v>1</v>
      </c>
      <c r="AB123" s="296">
        <v>17303.302067888999</v>
      </c>
      <c r="AC123" s="296">
        <v>17303</v>
      </c>
      <c r="AD123" s="296">
        <v>-2585</v>
      </c>
      <c r="AE123" s="296">
        <v>19888</v>
      </c>
      <c r="AG123" s="295"/>
      <c r="AH123" s="295"/>
      <c r="AL123" s="297">
        <v>0</v>
      </c>
      <c r="AN123" s="297">
        <v>0</v>
      </c>
      <c r="AP123" s="297"/>
    </row>
    <row r="124" spans="1:42" s="296" customFormat="1">
      <c r="A124" s="293" t="s">
        <v>722</v>
      </c>
      <c r="B124" s="247">
        <v>420049220</v>
      </c>
      <c r="C124" s="252" t="s">
        <v>506</v>
      </c>
      <c r="D124" s="251">
        <v>0</v>
      </c>
      <c r="E124" s="251">
        <v>0</v>
      </c>
      <c r="F124" s="251">
        <v>1</v>
      </c>
      <c r="G124" s="251">
        <v>0</v>
      </c>
      <c r="H124" s="251">
        <v>0</v>
      </c>
      <c r="I124" s="251">
        <v>0</v>
      </c>
      <c r="J124" s="251">
        <v>0</v>
      </c>
      <c r="K124" s="294">
        <v>3.9699999999999999E-2</v>
      </c>
      <c r="L124" s="251">
        <v>0</v>
      </c>
      <c r="M124" s="251">
        <v>0</v>
      </c>
      <c r="N124" s="251">
        <v>0</v>
      </c>
      <c r="O124" s="251">
        <v>0</v>
      </c>
      <c r="P124" s="251">
        <v>0</v>
      </c>
      <c r="Q124" s="251">
        <v>1</v>
      </c>
      <c r="R124" s="294">
        <v>1.111</v>
      </c>
      <c r="S124" s="251">
        <v>8</v>
      </c>
      <c r="T124" s="247"/>
      <c r="V124" s="293">
        <v>420049220</v>
      </c>
      <c r="W124" s="296" t="s">
        <v>722</v>
      </c>
      <c r="X124" s="247" t="s">
        <v>723</v>
      </c>
      <c r="Y124" s="247" t="s">
        <v>673</v>
      </c>
      <c r="Z124" s="296">
        <v>1</v>
      </c>
      <c r="AA124" s="296">
        <v>1</v>
      </c>
      <c r="AB124" s="296">
        <v>12389.861407889</v>
      </c>
      <c r="AC124" s="296">
        <v>12390</v>
      </c>
      <c r="AD124" s="296">
        <v>-4379</v>
      </c>
      <c r="AE124" s="296">
        <v>16769</v>
      </c>
      <c r="AG124" s="295"/>
      <c r="AH124" s="295"/>
      <c r="AL124" s="297">
        <v>0</v>
      </c>
      <c r="AN124" s="297">
        <v>0</v>
      </c>
      <c r="AP124" s="297"/>
    </row>
    <row r="125" spans="1:42" s="296" customFormat="1">
      <c r="A125" s="293" t="s">
        <v>722</v>
      </c>
      <c r="B125" s="247">
        <v>420049243</v>
      </c>
      <c r="C125" s="252" t="s">
        <v>506</v>
      </c>
      <c r="D125" s="251">
        <v>0</v>
      </c>
      <c r="E125" s="251">
        <v>0</v>
      </c>
      <c r="F125" s="251">
        <v>1</v>
      </c>
      <c r="G125" s="251">
        <v>1</v>
      </c>
      <c r="H125" s="251">
        <v>0</v>
      </c>
      <c r="I125" s="251">
        <v>0</v>
      </c>
      <c r="J125" s="251">
        <v>0</v>
      </c>
      <c r="K125" s="294">
        <v>7.9299999999999995E-2</v>
      </c>
      <c r="L125" s="251">
        <v>0</v>
      </c>
      <c r="M125" s="251">
        <v>0</v>
      </c>
      <c r="N125" s="251">
        <v>0</v>
      </c>
      <c r="O125" s="251">
        <v>0</v>
      </c>
      <c r="P125" s="251">
        <v>1</v>
      </c>
      <c r="Q125" s="251">
        <v>2</v>
      </c>
      <c r="R125" s="294">
        <v>1.111</v>
      </c>
      <c r="S125" s="251">
        <v>9</v>
      </c>
      <c r="T125" s="247"/>
      <c r="V125" s="293">
        <v>420049243</v>
      </c>
      <c r="W125" s="296" t="s">
        <v>722</v>
      </c>
      <c r="X125" s="247" t="s">
        <v>723</v>
      </c>
      <c r="Y125" s="247" t="s">
        <v>674</v>
      </c>
      <c r="Z125" s="296">
        <v>1</v>
      </c>
      <c r="AA125" s="296">
        <v>2</v>
      </c>
      <c r="AB125" s="296">
        <v>32828.616670140997</v>
      </c>
      <c r="AC125" s="296">
        <v>16414</v>
      </c>
      <c r="AD125" s="296">
        <v>4829</v>
      </c>
      <c r="AE125" s="296">
        <v>11585</v>
      </c>
      <c r="AG125" s="295"/>
      <c r="AH125" s="295"/>
      <c r="AL125" s="297">
        <v>0</v>
      </c>
      <c r="AN125" s="297">
        <v>0</v>
      </c>
      <c r="AP125" s="297"/>
    </row>
    <row r="126" spans="1:42" s="296" customFormat="1">
      <c r="A126" s="293" t="s">
        <v>722</v>
      </c>
      <c r="B126" s="247">
        <v>420049248</v>
      </c>
      <c r="C126" s="252" t="s">
        <v>506</v>
      </c>
      <c r="D126" s="251">
        <v>0</v>
      </c>
      <c r="E126" s="251">
        <v>0</v>
      </c>
      <c r="F126" s="251">
        <v>0</v>
      </c>
      <c r="G126" s="251">
        <v>5</v>
      </c>
      <c r="H126" s="251">
        <v>0</v>
      </c>
      <c r="I126" s="251">
        <v>0</v>
      </c>
      <c r="J126" s="251">
        <v>0</v>
      </c>
      <c r="K126" s="294">
        <v>0.1983</v>
      </c>
      <c r="L126" s="251">
        <v>0</v>
      </c>
      <c r="M126" s="251">
        <v>0</v>
      </c>
      <c r="N126" s="251">
        <v>0</v>
      </c>
      <c r="O126" s="251">
        <v>0</v>
      </c>
      <c r="P126" s="251">
        <v>1</v>
      </c>
      <c r="Q126" s="251">
        <v>5</v>
      </c>
      <c r="R126" s="294">
        <v>1.111</v>
      </c>
      <c r="S126" s="251">
        <v>11</v>
      </c>
      <c r="T126" s="247"/>
      <c r="V126" s="293">
        <v>420049248</v>
      </c>
      <c r="W126" s="296" t="s">
        <v>722</v>
      </c>
      <c r="X126" s="247" t="s">
        <v>723</v>
      </c>
      <c r="Y126" s="247" t="s">
        <v>665</v>
      </c>
      <c r="Z126" s="296">
        <v>1</v>
      </c>
      <c r="AA126" s="296">
        <v>5</v>
      </c>
      <c r="AB126" s="296">
        <v>71778.068438171002</v>
      </c>
      <c r="AC126" s="296">
        <v>14356</v>
      </c>
      <c r="AD126" s="296">
        <v>2405</v>
      </c>
      <c r="AE126" s="296">
        <v>11951</v>
      </c>
      <c r="AG126" s="295"/>
      <c r="AH126" s="295"/>
      <c r="AL126" s="297">
        <v>0</v>
      </c>
      <c r="AN126" s="297">
        <v>0</v>
      </c>
      <c r="AP126" s="297"/>
    </row>
    <row r="127" spans="1:42" s="296" customFormat="1">
      <c r="A127" s="293" t="s">
        <v>722</v>
      </c>
      <c r="B127" s="247">
        <v>420049262</v>
      </c>
      <c r="C127" s="252" t="s">
        <v>506</v>
      </c>
      <c r="D127" s="251">
        <v>0</v>
      </c>
      <c r="E127" s="251">
        <v>0</v>
      </c>
      <c r="F127" s="251">
        <v>0</v>
      </c>
      <c r="G127" s="251">
        <v>4</v>
      </c>
      <c r="H127" s="251">
        <v>1</v>
      </c>
      <c r="I127" s="251">
        <v>0</v>
      </c>
      <c r="J127" s="251">
        <v>0</v>
      </c>
      <c r="K127" s="294">
        <v>0.1983</v>
      </c>
      <c r="L127" s="251">
        <v>0</v>
      </c>
      <c r="M127" s="251">
        <v>0</v>
      </c>
      <c r="N127" s="251">
        <v>0</v>
      </c>
      <c r="O127" s="251">
        <v>0</v>
      </c>
      <c r="P127" s="251">
        <v>1</v>
      </c>
      <c r="Q127" s="251">
        <v>5</v>
      </c>
      <c r="R127" s="294">
        <v>1.111</v>
      </c>
      <c r="S127" s="251">
        <v>10</v>
      </c>
      <c r="T127" s="247"/>
      <c r="V127" s="293">
        <v>420049262</v>
      </c>
      <c r="W127" s="296" t="s">
        <v>722</v>
      </c>
      <c r="X127" s="247" t="s">
        <v>723</v>
      </c>
      <c r="Y127" s="247" t="s">
        <v>666</v>
      </c>
      <c r="Z127" s="296">
        <v>1</v>
      </c>
      <c r="AA127" s="296">
        <v>5</v>
      </c>
      <c r="AB127" s="296">
        <v>70401.382958170987</v>
      </c>
      <c r="AC127" s="296">
        <v>14080</v>
      </c>
      <c r="AD127" s="296">
        <v>-385</v>
      </c>
      <c r="AE127" s="296">
        <v>14465</v>
      </c>
      <c r="AG127" s="295"/>
      <c r="AH127" s="295"/>
      <c r="AL127" s="297">
        <v>0</v>
      </c>
      <c r="AN127" s="297">
        <v>0</v>
      </c>
      <c r="AP127" s="297"/>
    </row>
    <row r="128" spans="1:42" s="296" customFormat="1">
      <c r="A128" s="293" t="s">
        <v>722</v>
      </c>
      <c r="B128" s="247">
        <v>420049274</v>
      </c>
      <c r="C128" s="252" t="s">
        <v>506</v>
      </c>
      <c r="D128" s="251">
        <v>1</v>
      </c>
      <c r="E128" s="251">
        <v>0</v>
      </c>
      <c r="F128" s="251">
        <v>1</v>
      </c>
      <c r="G128" s="251">
        <v>0</v>
      </c>
      <c r="H128" s="251">
        <v>0</v>
      </c>
      <c r="I128" s="251">
        <v>0</v>
      </c>
      <c r="J128" s="251">
        <v>0</v>
      </c>
      <c r="K128" s="294">
        <v>3.9699999999999999E-2</v>
      </c>
      <c r="L128" s="251">
        <v>0</v>
      </c>
      <c r="M128" s="251">
        <v>1</v>
      </c>
      <c r="N128" s="251">
        <v>0</v>
      </c>
      <c r="O128" s="251">
        <v>0</v>
      </c>
      <c r="P128" s="251">
        <v>2</v>
      </c>
      <c r="Q128" s="251">
        <v>2</v>
      </c>
      <c r="R128" s="294">
        <v>1.111</v>
      </c>
      <c r="S128" s="251">
        <v>9</v>
      </c>
      <c r="T128" s="247"/>
      <c r="V128" s="293">
        <v>420049274</v>
      </c>
      <c r="W128" s="296" t="s">
        <v>722</v>
      </c>
      <c r="X128" s="247" t="s">
        <v>723</v>
      </c>
      <c r="Y128" s="247" t="s">
        <v>675</v>
      </c>
      <c r="Z128" s="296">
        <v>1</v>
      </c>
      <c r="AA128" s="296">
        <v>2</v>
      </c>
      <c r="AB128" s="296">
        <v>37083.720497889008</v>
      </c>
      <c r="AC128" s="296">
        <v>18542</v>
      </c>
      <c r="AD128" s="296">
        <v>4684</v>
      </c>
      <c r="AE128" s="296">
        <v>13858</v>
      </c>
      <c r="AG128" s="295"/>
      <c r="AH128" s="295"/>
      <c r="AL128" s="297">
        <v>0</v>
      </c>
      <c r="AN128" s="297">
        <v>0</v>
      </c>
      <c r="AP128" s="297"/>
    </row>
    <row r="129" spans="1:42" s="296" customFormat="1">
      <c r="A129" s="293" t="s">
        <v>722</v>
      </c>
      <c r="B129" s="247">
        <v>420049284</v>
      </c>
      <c r="C129" s="252" t="s">
        <v>506</v>
      </c>
      <c r="D129" s="251">
        <v>0</v>
      </c>
      <c r="E129" s="251">
        <v>0</v>
      </c>
      <c r="F129" s="251">
        <v>0</v>
      </c>
      <c r="G129" s="251">
        <v>2</v>
      </c>
      <c r="H129" s="251">
        <v>0</v>
      </c>
      <c r="I129" s="251">
        <v>0</v>
      </c>
      <c r="J129" s="251">
        <v>0</v>
      </c>
      <c r="K129" s="294">
        <v>7.9299999999999995E-2</v>
      </c>
      <c r="L129" s="251">
        <v>0</v>
      </c>
      <c r="M129" s="251">
        <v>0</v>
      </c>
      <c r="N129" s="251">
        <v>0</v>
      </c>
      <c r="O129" s="251">
        <v>0</v>
      </c>
      <c r="P129" s="251">
        <v>2</v>
      </c>
      <c r="Q129" s="251">
        <v>2</v>
      </c>
      <c r="R129" s="294">
        <v>1.111</v>
      </c>
      <c r="S129" s="251">
        <v>5</v>
      </c>
      <c r="T129" s="247"/>
      <c r="V129" s="293">
        <v>420049284</v>
      </c>
      <c r="W129" s="296" t="s">
        <v>722</v>
      </c>
      <c r="X129" s="247" t="s">
        <v>723</v>
      </c>
      <c r="Y129" s="247" t="s">
        <v>734</v>
      </c>
      <c r="Z129" s="296">
        <v>1</v>
      </c>
      <c r="AA129" s="296">
        <v>2</v>
      </c>
      <c r="AB129" s="296">
        <v>36080.352740141003</v>
      </c>
      <c r="AC129" s="296">
        <v>18040</v>
      </c>
      <c r="AD129" s="296">
        <v>662</v>
      </c>
      <c r="AE129" s="296">
        <v>17378</v>
      </c>
      <c r="AG129" s="295"/>
      <c r="AH129" s="295"/>
      <c r="AL129" s="297">
        <v>0</v>
      </c>
      <c r="AN129" s="297">
        <v>0</v>
      </c>
      <c r="AP129" s="297"/>
    </row>
    <row r="130" spans="1:42" s="296" customFormat="1">
      <c r="A130" s="293" t="s">
        <v>722</v>
      </c>
      <c r="B130" s="247">
        <v>420049295</v>
      </c>
      <c r="C130" s="252" t="s">
        <v>506</v>
      </c>
      <c r="D130" s="251">
        <v>0</v>
      </c>
      <c r="E130" s="251">
        <v>0</v>
      </c>
      <c r="F130" s="251">
        <v>1</v>
      </c>
      <c r="G130" s="251">
        <v>1</v>
      </c>
      <c r="H130" s="251">
        <v>0</v>
      </c>
      <c r="I130" s="251">
        <v>0</v>
      </c>
      <c r="J130" s="251">
        <v>0</v>
      </c>
      <c r="K130" s="294">
        <v>7.9299999999999995E-2</v>
      </c>
      <c r="L130" s="251">
        <v>0</v>
      </c>
      <c r="M130" s="251">
        <v>2</v>
      </c>
      <c r="N130" s="251">
        <v>0</v>
      </c>
      <c r="O130" s="251">
        <v>0</v>
      </c>
      <c r="P130" s="251">
        <v>2</v>
      </c>
      <c r="Q130" s="251">
        <v>2</v>
      </c>
      <c r="R130" s="294">
        <v>1.111</v>
      </c>
      <c r="S130" s="251">
        <v>5</v>
      </c>
      <c r="T130" s="247"/>
      <c r="V130" s="293">
        <v>420049295</v>
      </c>
      <c r="W130" s="296" t="s">
        <v>722</v>
      </c>
      <c r="X130" s="247" t="s">
        <v>723</v>
      </c>
      <c r="Y130" s="247" t="s">
        <v>735</v>
      </c>
      <c r="Z130" s="296">
        <v>1</v>
      </c>
      <c r="AA130" s="296">
        <v>2</v>
      </c>
      <c r="AB130" s="296">
        <v>42446.640180140996</v>
      </c>
      <c r="AC130" s="296">
        <v>21223</v>
      </c>
      <c r="AD130" s="296">
        <v>4088</v>
      </c>
      <c r="AE130" s="296">
        <v>17135</v>
      </c>
      <c r="AG130" s="295"/>
      <c r="AH130" s="295"/>
      <c r="AL130" s="297">
        <v>0</v>
      </c>
      <c r="AN130" s="297">
        <v>0</v>
      </c>
      <c r="AP130" s="297"/>
    </row>
    <row r="131" spans="1:42" s="296" customFormat="1">
      <c r="A131" s="293" t="s">
        <v>722</v>
      </c>
      <c r="B131" s="247">
        <v>420049342</v>
      </c>
      <c r="C131" s="252" t="s">
        <v>506</v>
      </c>
      <c r="D131" s="251">
        <v>0</v>
      </c>
      <c r="E131" s="251">
        <v>0</v>
      </c>
      <c r="F131" s="251">
        <v>1</v>
      </c>
      <c r="G131" s="251">
        <v>0</v>
      </c>
      <c r="H131" s="251">
        <v>0</v>
      </c>
      <c r="I131" s="251">
        <v>0</v>
      </c>
      <c r="J131" s="251">
        <v>0</v>
      </c>
      <c r="K131" s="294">
        <v>3.9699999999999999E-2</v>
      </c>
      <c r="L131" s="251">
        <v>0</v>
      </c>
      <c r="M131" s="251">
        <v>0</v>
      </c>
      <c r="N131" s="251">
        <v>0</v>
      </c>
      <c r="O131" s="251">
        <v>0</v>
      </c>
      <c r="P131" s="251">
        <v>0</v>
      </c>
      <c r="Q131" s="251">
        <v>1</v>
      </c>
      <c r="R131" s="294">
        <v>1.111</v>
      </c>
      <c r="S131" s="251">
        <v>3</v>
      </c>
      <c r="T131" s="247"/>
      <c r="V131" s="293">
        <v>420049342</v>
      </c>
      <c r="W131" s="296" t="s">
        <v>722</v>
      </c>
      <c r="X131" s="247" t="s">
        <v>723</v>
      </c>
      <c r="Y131" s="247" t="s">
        <v>786</v>
      </c>
      <c r="Z131" s="296">
        <v>1</v>
      </c>
      <c r="AA131" s="296">
        <v>1</v>
      </c>
      <c r="AB131" s="296">
        <v>12389.861407889</v>
      </c>
      <c r="AC131" s="296">
        <v>12390</v>
      </c>
      <c r="AD131" s="296">
        <v>379</v>
      </c>
      <c r="AE131" s="296">
        <v>12011</v>
      </c>
      <c r="AG131" s="295"/>
      <c r="AH131" s="295"/>
      <c r="AL131" s="297">
        <v>0</v>
      </c>
      <c r="AN131" s="297">
        <v>0</v>
      </c>
      <c r="AP131" s="297"/>
    </row>
    <row r="132" spans="1:42" s="296" customFormat="1">
      <c r="A132" s="293" t="s">
        <v>722</v>
      </c>
      <c r="B132" s="247">
        <v>420049347</v>
      </c>
      <c r="C132" s="252" t="s">
        <v>506</v>
      </c>
      <c r="D132" s="251">
        <v>0</v>
      </c>
      <c r="E132" s="251">
        <v>0</v>
      </c>
      <c r="F132" s="251">
        <v>0</v>
      </c>
      <c r="G132" s="251">
        <v>3</v>
      </c>
      <c r="H132" s="251">
        <v>1</v>
      </c>
      <c r="I132" s="251">
        <v>0</v>
      </c>
      <c r="J132" s="251">
        <v>0</v>
      </c>
      <c r="K132" s="294">
        <v>0.15859999999999999</v>
      </c>
      <c r="L132" s="251">
        <v>0</v>
      </c>
      <c r="M132" s="251">
        <v>0</v>
      </c>
      <c r="N132" s="251">
        <v>0</v>
      </c>
      <c r="O132" s="251">
        <v>0</v>
      </c>
      <c r="P132" s="251">
        <v>4</v>
      </c>
      <c r="Q132" s="251">
        <v>4</v>
      </c>
      <c r="R132" s="294">
        <v>1.111</v>
      </c>
      <c r="S132" s="251">
        <v>8</v>
      </c>
      <c r="T132" s="247"/>
      <c r="V132" s="293">
        <v>420049347</v>
      </c>
      <c r="W132" s="296" t="s">
        <v>722</v>
      </c>
      <c r="X132" s="247" t="s">
        <v>723</v>
      </c>
      <c r="Y132" s="247" t="s">
        <v>738</v>
      </c>
      <c r="Z132" s="296">
        <v>1</v>
      </c>
      <c r="AA132" s="296">
        <v>4</v>
      </c>
      <c r="AB132" s="296">
        <v>78970.672750281985</v>
      </c>
      <c r="AC132" s="296">
        <v>19743</v>
      </c>
      <c r="AD132" s="296">
        <v>2974</v>
      </c>
      <c r="AE132" s="296">
        <v>16769</v>
      </c>
      <c r="AG132" s="295"/>
      <c r="AH132" s="295"/>
      <c r="AL132" s="297">
        <v>0</v>
      </c>
      <c r="AN132" s="297">
        <v>0</v>
      </c>
      <c r="AP132" s="297"/>
    </row>
    <row r="133" spans="1:42" s="296" customFormat="1">
      <c r="A133" s="293" t="s">
        <v>722</v>
      </c>
      <c r="B133" s="247">
        <v>420049616</v>
      </c>
      <c r="C133" s="252" t="s">
        <v>506</v>
      </c>
      <c r="D133" s="251">
        <v>0</v>
      </c>
      <c r="E133" s="251">
        <v>0</v>
      </c>
      <c r="F133" s="251">
        <v>0</v>
      </c>
      <c r="G133" s="251">
        <v>2</v>
      </c>
      <c r="H133" s="251">
        <v>0</v>
      </c>
      <c r="I133" s="251">
        <v>0</v>
      </c>
      <c r="J133" s="251">
        <v>0</v>
      </c>
      <c r="K133" s="294">
        <v>7.9299999999999995E-2</v>
      </c>
      <c r="L133" s="251">
        <v>0</v>
      </c>
      <c r="M133" s="251">
        <v>0</v>
      </c>
      <c r="N133" s="251">
        <v>0</v>
      </c>
      <c r="O133" s="251">
        <v>0</v>
      </c>
      <c r="P133" s="251">
        <v>2</v>
      </c>
      <c r="Q133" s="251">
        <v>2</v>
      </c>
      <c r="R133" s="294">
        <v>1.111</v>
      </c>
      <c r="S133" s="251">
        <v>7</v>
      </c>
      <c r="T133" s="247"/>
      <c r="V133" s="293">
        <v>420049616</v>
      </c>
      <c r="W133" s="296" t="s">
        <v>722</v>
      </c>
      <c r="X133" s="247" t="s">
        <v>723</v>
      </c>
      <c r="Y133" s="247" t="s">
        <v>739</v>
      </c>
      <c r="Z133" s="296">
        <v>1</v>
      </c>
      <c r="AA133" s="296">
        <v>2</v>
      </c>
      <c r="AB133" s="296">
        <v>38517.225720140996</v>
      </c>
      <c r="AC133" s="296">
        <v>19259</v>
      </c>
      <c r="AD133" s="296">
        <v>7308</v>
      </c>
      <c r="AE133" s="296">
        <v>11951</v>
      </c>
      <c r="AG133" s="295"/>
      <c r="AH133" s="295"/>
      <c r="AL133" s="297">
        <v>0</v>
      </c>
      <c r="AN133" s="297">
        <v>0</v>
      </c>
      <c r="AP133" s="297"/>
    </row>
    <row r="134" spans="1:42" s="296" customFormat="1">
      <c r="A134" s="293" t="s">
        <v>722</v>
      </c>
      <c r="B134" s="247">
        <v>420049625</v>
      </c>
      <c r="C134" s="252" t="s">
        <v>506</v>
      </c>
      <c r="D134" s="251">
        <v>0</v>
      </c>
      <c r="E134" s="251">
        <v>0</v>
      </c>
      <c r="F134" s="251">
        <v>1</v>
      </c>
      <c r="G134" s="251">
        <v>1</v>
      </c>
      <c r="H134" s="251">
        <v>0</v>
      </c>
      <c r="I134" s="251">
        <v>0</v>
      </c>
      <c r="J134" s="251">
        <v>0</v>
      </c>
      <c r="K134" s="294">
        <v>7.9299999999999995E-2</v>
      </c>
      <c r="L134" s="251">
        <v>0</v>
      </c>
      <c r="M134" s="251">
        <v>0</v>
      </c>
      <c r="N134" s="251">
        <v>0</v>
      </c>
      <c r="O134" s="251">
        <v>0</v>
      </c>
      <c r="P134" s="251">
        <v>1</v>
      </c>
      <c r="Q134" s="251">
        <v>2</v>
      </c>
      <c r="R134" s="294">
        <v>1.111</v>
      </c>
      <c r="S134" s="251">
        <v>6</v>
      </c>
      <c r="T134" s="247"/>
      <c r="V134" s="293">
        <v>420049625</v>
      </c>
      <c r="W134" s="296" t="s">
        <v>722</v>
      </c>
      <c r="X134" s="247" t="s">
        <v>723</v>
      </c>
      <c r="Y134" s="247" t="s">
        <v>678</v>
      </c>
      <c r="Z134" s="296">
        <v>1</v>
      </c>
      <c r="AA134" s="296">
        <v>2</v>
      </c>
      <c r="AB134" s="296">
        <v>31055.782030140999</v>
      </c>
      <c r="AC134" s="296">
        <v>15528</v>
      </c>
      <c r="AD134" s="296">
        <v>-3365</v>
      </c>
      <c r="AE134" s="296">
        <v>18893</v>
      </c>
      <c r="AG134" s="295"/>
      <c r="AH134" s="295"/>
      <c r="AL134" s="297">
        <v>0</v>
      </c>
      <c r="AN134" s="297">
        <v>0</v>
      </c>
      <c r="AP134" s="297"/>
    </row>
    <row r="135" spans="1:42" s="296" customFormat="1">
      <c r="A135" s="293" t="s">
        <v>740</v>
      </c>
      <c r="B135" s="247">
        <v>428035016</v>
      </c>
      <c r="C135" s="252" t="s">
        <v>507</v>
      </c>
      <c r="D135" s="251">
        <v>0</v>
      </c>
      <c r="E135" s="251">
        <v>0</v>
      </c>
      <c r="F135" s="251">
        <v>0</v>
      </c>
      <c r="G135" s="251">
        <v>0</v>
      </c>
      <c r="H135" s="251">
        <v>1</v>
      </c>
      <c r="I135" s="251">
        <v>2</v>
      </c>
      <c r="J135" s="251">
        <v>0</v>
      </c>
      <c r="K135" s="294">
        <v>0.11899999999999999</v>
      </c>
      <c r="L135" s="251">
        <v>0</v>
      </c>
      <c r="M135" s="251">
        <v>0</v>
      </c>
      <c r="N135" s="251">
        <v>0</v>
      </c>
      <c r="O135" s="251">
        <v>0</v>
      </c>
      <c r="P135" s="251">
        <v>0</v>
      </c>
      <c r="Q135" s="251">
        <v>3</v>
      </c>
      <c r="R135" s="294">
        <v>1.0840000000000001</v>
      </c>
      <c r="S135" s="251">
        <v>8</v>
      </c>
      <c r="T135" s="247"/>
      <c r="V135" s="293">
        <v>428035016</v>
      </c>
      <c r="W135" s="296" t="s">
        <v>740</v>
      </c>
      <c r="X135" s="247" t="s">
        <v>654</v>
      </c>
      <c r="Y135" s="247" t="s">
        <v>725</v>
      </c>
      <c r="Z135" s="296">
        <v>1</v>
      </c>
      <c r="AA135" s="296">
        <v>3</v>
      </c>
      <c r="AB135" s="296">
        <v>39484.099349320008</v>
      </c>
      <c r="AC135" s="296">
        <v>13161</v>
      </c>
      <c r="AD135" s="296">
        <v>-5234</v>
      </c>
      <c r="AE135" s="296">
        <v>18395</v>
      </c>
      <c r="AG135" s="295"/>
      <c r="AH135" s="295"/>
      <c r="AL135" s="297">
        <v>0</v>
      </c>
      <c r="AN135" s="297">
        <v>0</v>
      </c>
      <c r="AP135" s="297"/>
    </row>
    <row r="136" spans="1:42" s="296" customFormat="1">
      <c r="A136" s="293" t="s">
        <v>740</v>
      </c>
      <c r="B136" s="247">
        <v>428035018</v>
      </c>
      <c r="C136" s="252" t="s">
        <v>507</v>
      </c>
      <c r="D136" s="251">
        <v>0</v>
      </c>
      <c r="E136" s="251">
        <v>0</v>
      </c>
      <c r="F136" s="251">
        <v>0</v>
      </c>
      <c r="G136" s="251">
        <v>1</v>
      </c>
      <c r="H136" s="251">
        <v>0</v>
      </c>
      <c r="I136" s="251">
        <v>0</v>
      </c>
      <c r="J136" s="251">
        <v>0</v>
      </c>
      <c r="K136" s="294">
        <v>3.9699999999999999E-2</v>
      </c>
      <c r="L136" s="251">
        <v>0</v>
      </c>
      <c r="M136" s="251">
        <v>0</v>
      </c>
      <c r="N136" s="251">
        <v>0</v>
      </c>
      <c r="O136" s="251">
        <v>0</v>
      </c>
      <c r="P136" s="251">
        <v>1</v>
      </c>
      <c r="Q136" s="251">
        <v>1</v>
      </c>
      <c r="R136" s="294">
        <v>1.0840000000000001</v>
      </c>
      <c r="S136" s="251">
        <v>9</v>
      </c>
      <c r="T136" s="247"/>
      <c r="V136" s="293">
        <v>428035018</v>
      </c>
      <c r="W136" s="296" t="s">
        <v>740</v>
      </c>
      <c r="X136" s="247" t="s">
        <v>654</v>
      </c>
      <c r="Y136" s="247" t="s">
        <v>705</v>
      </c>
      <c r="Z136" s="296">
        <v>1</v>
      </c>
      <c r="AA136" s="296">
        <v>1</v>
      </c>
      <c r="AB136" s="296">
        <v>20027.985217916001</v>
      </c>
      <c r="AC136" s="296">
        <v>20028</v>
      </c>
      <c r="AD136" s="296">
        <v>8017</v>
      </c>
      <c r="AE136" s="296">
        <v>12011</v>
      </c>
      <c r="AG136" s="295"/>
      <c r="AH136" s="295"/>
      <c r="AL136" s="297">
        <v>0</v>
      </c>
      <c r="AN136" s="297">
        <v>0</v>
      </c>
      <c r="AP136" s="297"/>
    </row>
    <row r="137" spans="1:42" s="296" customFormat="1">
      <c r="A137" s="293" t="s">
        <v>740</v>
      </c>
      <c r="B137" s="247">
        <v>428035035</v>
      </c>
      <c r="C137" s="252" t="s">
        <v>507</v>
      </c>
      <c r="D137" s="251">
        <v>0</v>
      </c>
      <c r="E137" s="251">
        <v>0</v>
      </c>
      <c r="F137" s="251">
        <v>180</v>
      </c>
      <c r="G137" s="251">
        <v>829</v>
      </c>
      <c r="H137" s="251">
        <v>470</v>
      </c>
      <c r="I137" s="251">
        <v>413</v>
      </c>
      <c r="J137" s="251">
        <v>0</v>
      </c>
      <c r="K137" s="294">
        <v>75.017799999999994</v>
      </c>
      <c r="L137" s="251">
        <v>0</v>
      </c>
      <c r="M137" s="251">
        <v>157</v>
      </c>
      <c r="N137" s="251">
        <v>26</v>
      </c>
      <c r="O137" s="251">
        <v>12</v>
      </c>
      <c r="P137" s="251">
        <v>1349</v>
      </c>
      <c r="Q137" s="251">
        <v>1892</v>
      </c>
      <c r="R137" s="294">
        <v>1.0840000000000001</v>
      </c>
      <c r="S137" s="251">
        <v>11</v>
      </c>
      <c r="T137" s="247"/>
      <c r="V137" s="293">
        <v>428035035</v>
      </c>
      <c r="W137" s="296" t="s">
        <v>740</v>
      </c>
      <c r="X137" s="247" t="s">
        <v>654</v>
      </c>
      <c r="Y137" s="247" t="s">
        <v>654</v>
      </c>
      <c r="Z137" s="296">
        <v>1</v>
      </c>
      <c r="AA137" s="296">
        <v>1892</v>
      </c>
      <c r="AB137" s="296">
        <v>36774570.786708191</v>
      </c>
      <c r="AC137" s="296">
        <v>19437</v>
      </c>
      <c r="AD137" s="296">
        <v>7373</v>
      </c>
      <c r="AE137" s="296">
        <v>12064</v>
      </c>
      <c r="AG137" s="295"/>
      <c r="AH137" s="295"/>
      <c r="AL137" s="297">
        <v>0</v>
      </c>
      <c r="AN137" s="297">
        <v>0</v>
      </c>
      <c r="AP137" s="297"/>
    </row>
    <row r="138" spans="1:42" s="296" customFormat="1">
      <c r="A138" s="293" t="s">
        <v>740</v>
      </c>
      <c r="B138" s="247">
        <v>428035044</v>
      </c>
      <c r="C138" s="252" t="s">
        <v>507</v>
      </c>
      <c r="D138" s="251">
        <v>0</v>
      </c>
      <c r="E138" s="251">
        <v>0</v>
      </c>
      <c r="F138" s="251">
        <v>0</v>
      </c>
      <c r="G138" s="251">
        <v>8</v>
      </c>
      <c r="H138" s="251">
        <v>10</v>
      </c>
      <c r="I138" s="251">
        <v>7</v>
      </c>
      <c r="J138" s="251">
        <v>0</v>
      </c>
      <c r="K138" s="294">
        <v>0.99129999999999996</v>
      </c>
      <c r="L138" s="251">
        <v>0</v>
      </c>
      <c r="M138" s="251">
        <v>1</v>
      </c>
      <c r="N138" s="251">
        <v>1</v>
      </c>
      <c r="O138" s="251">
        <v>0</v>
      </c>
      <c r="P138" s="251">
        <v>11</v>
      </c>
      <c r="Q138" s="251">
        <v>25</v>
      </c>
      <c r="R138" s="294">
        <v>1.0840000000000001</v>
      </c>
      <c r="S138" s="251">
        <v>11</v>
      </c>
      <c r="T138" s="247"/>
      <c r="V138" s="293">
        <v>428035044</v>
      </c>
      <c r="W138" s="296" t="s">
        <v>740</v>
      </c>
      <c r="X138" s="247" t="s">
        <v>654</v>
      </c>
      <c r="Y138" s="247" t="s">
        <v>655</v>
      </c>
      <c r="Z138" s="296">
        <v>1</v>
      </c>
      <c r="AA138" s="296">
        <v>25</v>
      </c>
      <c r="AB138" s="296">
        <v>421599.80231476406</v>
      </c>
      <c r="AC138" s="296">
        <v>16864</v>
      </c>
      <c r="AD138" s="296">
        <v>-2111</v>
      </c>
      <c r="AE138" s="296">
        <v>18975</v>
      </c>
      <c r="AG138" s="295"/>
      <c r="AH138" s="295"/>
      <c r="AL138" s="297">
        <v>0</v>
      </c>
      <c r="AN138" s="297">
        <v>0</v>
      </c>
      <c r="AP138" s="297"/>
    </row>
    <row r="139" spans="1:42" s="296" customFormat="1">
      <c r="A139" s="293" t="s">
        <v>740</v>
      </c>
      <c r="B139" s="247">
        <v>428035057</v>
      </c>
      <c r="C139" s="252" t="s">
        <v>507</v>
      </c>
      <c r="D139" s="251">
        <v>0</v>
      </c>
      <c r="E139" s="251">
        <v>0</v>
      </c>
      <c r="F139" s="251">
        <v>11</v>
      </c>
      <c r="G139" s="251">
        <v>104</v>
      </c>
      <c r="H139" s="251">
        <v>48</v>
      </c>
      <c r="I139" s="251">
        <v>22</v>
      </c>
      <c r="J139" s="251">
        <v>0</v>
      </c>
      <c r="K139" s="294">
        <v>7.3353000000000002</v>
      </c>
      <c r="L139" s="251">
        <v>0</v>
      </c>
      <c r="M139" s="251">
        <v>29</v>
      </c>
      <c r="N139" s="251">
        <v>2</v>
      </c>
      <c r="O139" s="251">
        <v>1</v>
      </c>
      <c r="P139" s="251">
        <v>139</v>
      </c>
      <c r="Q139" s="251">
        <v>185</v>
      </c>
      <c r="R139" s="294">
        <v>1.0840000000000001</v>
      </c>
      <c r="S139" s="251">
        <v>12</v>
      </c>
      <c r="T139" s="247"/>
      <c r="V139" s="293">
        <v>428035057</v>
      </c>
      <c r="W139" s="296" t="s">
        <v>740</v>
      </c>
      <c r="X139" s="247" t="s">
        <v>654</v>
      </c>
      <c r="Y139" s="247" t="s">
        <v>656</v>
      </c>
      <c r="Z139" s="296">
        <v>1</v>
      </c>
      <c r="AA139" s="296">
        <v>185</v>
      </c>
      <c r="AB139" s="296">
        <v>3800976.0713070845</v>
      </c>
      <c r="AC139" s="296">
        <v>20546</v>
      </c>
      <c r="AD139" s="296">
        <v>2147</v>
      </c>
      <c r="AE139" s="296">
        <v>18399</v>
      </c>
      <c r="AG139" s="295"/>
      <c r="AH139" s="295"/>
      <c r="AL139" s="297">
        <v>0</v>
      </c>
      <c r="AN139" s="297">
        <v>0</v>
      </c>
      <c r="AP139" s="297"/>
    </row>
    <row r="140" spans="1:42" s="296" customFormat="1">
      <c r="A140" s="293" t="s">
        <v>740</v>
      </c>
      <c r="B140" s="247">
        <v>428035073</v>
      </c>
      <c r="C140" s="252" t="s">
        <v>507</v>
      </c>
      <c r="D140" s="251">
        <v>0</v>
      </c>
      <c r="E140" s="251">
        <v>0</v>
      </c>
      <c r="F140" s="251">
        <v>0</v>
      </c>
      <c r="G140" s="251">
        <v>6</v>
      </c>
      <c r="H140" s="251">
        <v>1</v>
      </c>
      <c r="I140" s="251">
        <v>8</v>
      </c>
      <c r="J140" s="251">
        <v>0</v>
      </c>
      <c r="K140" s="294">
        <v>0.5948</v>
      </c>
      <c r="L140" s="251">
        <v>0</v>
      </c>
      <c r="M140" s="251">
        <v>0</v>
      </c>
      <c r="N140" s="251">
        <v>0</v>
      </c>
      <c r="O140" s="251">
        <v>1</v>
      </c>
      <c r="P140" s="251">
        <v>11</v>
      </c>
      <c r="Q140" s="251">
        <v>15</v>
      </c>
      <c r="R140" s="294">
        <v>1.0840000000000001</v>
      </c>
      <c r="S140" s="251">
        <v>6</v>
      </c>
      <c r="T140" s="247"/>
      <c r="V140" s="293">
        <v>428035073</v>
      </c>
      <c r="W140" s="296" t="s">
        <v>740</v>
      </c>
      <c r="X140" s="247" t="s">
        <v>654</v>
      </c>
      <c r="Y140" s="247" t="s">
        <v>670</v>
      </c>
      <c r="Z140" s="296">
        <v>1</v>
      </c>
      <c r="AA140" s="296">
        <v>15</v>
      </c>
      <c r="AB140" s="296">
        <v>266542.319577744</v>
      </c>
      <c r="AC140" s="296">
        <v>17769</v>
      </c>
      <c r="AD140" s="296">
        <v>53</v>
      </c>
      <c r="AE140" s="296">
        <v>17716</v>
      </c>
      <c r="AG140" s="295"/>
      <c r="AH140" s="295"/>
      <c r="AL140" s="297">
        <v>0</v>
      </c>
      <c r="AN140" s="297">
        <v>0</v>
      </c>
      <c r="AP140" s="297"/>
    </row>
    <row r="141" spans="1:42" s="296" customFormat="1">
      <c r="A141" s="293" t="s">
        <v>740</v>
      </c>
      <c r="B141" s="247">
        <v>428035093</v>
      </c>
      <c r="C141" s="252" t="s">
        <v>507</v>
      </c>
      <c r="D141" s="251">
        <v>0</v>
      </c>
      <c r="E141" s="251">
        <v>0</v>
      </c>
      <c r="F141" s="251">
        <v>1</v>
      </c>
      <c r="G141" s="251">
        <v>5</v>
      </c>
      <c r="H141" s="251">
        <v>0</v>
      </c>
      <c r="I141" s="251">
        <v>1</v>
      </c>
      <c r="J141" s="251">
        <v>0</v>
      </c>
      <c r="K141" s="294">
        <v>0.27760000000000001</v>
      </c>
      <c r="L141" s="251">
        <v>0</v>
      </c>
      <c r="M141" s="251">
        <v>2</v>
      </c>
      <c r="N141" s="251">
        <v>0</v>
      </c>
      <c r="O141" s="251">
        <v>0</v>
      </c>
      <c r="P141" s="251">
        <v>7</v>
      </c>
      <c r="Q141" s="251">
        <v>7</v>
      </c>
      <c r="R141" s="294">
        <v>1.0840000000000001</v>
      </c>
      <c r="S141" s="251">
        <v>11</v>
      </c>
      <c r="T141" s="247"/>
      <c r="V141" s="293">
        <v>428035093</v>
      </c>
      <c r="W141" s="296" t="s">
        <v>740</v>
      </c>
      <c r="X141" s="247" t="s">
        <v>654</v>
      </c>
      <c r="Y141" s="247" t="s">
        <v>657</v>
      </c>
      <c r="Z141" s="296">
        <v>1</v>
      </c>
      <c r="AA141" s="296">
        <v>7</v>
      </c>
      <c r="AB141" s="296">
        <v>158601.91941212802</v>
      </c>
      <c r="AC141" s="296">
        <v>22657</v>
      </c>
      <c r="AD141" s="296">
        <v>3498</v>
      </c>
      <c r="AE141" s="296">
        <v>19159</v>
      </c>
      <c r="AG141" s="295"/>
      <c r="AH141" s="295"/>
      <c r="AL141" s="297">
        <v>0</v>
      </c>
      <c r="AN141" s="297">
        <v>0</v>
      </c>
      <c r="AP141" s="297"/>
    </row>
    <row r="142" spans="1:42" s="296" customFormat="1">
      <c r="A142" s="293" t="s">
        <v>740</v>
      </c>
      <c r="B142" s="247">
        <v>428035128</v>
      </c>
      <c r="C142" s="252" t="s">
        <v>507</v>
      </c>
      <c r="D142" s="251">
        <v>0</v>
      </c>
      <c r="E142" s="251">
        <v>0</v>
      </c>
      <c r="F142" s="251">
        <v>0</v>
      </c>
      <c r="G142" s="251">
        <v>1</v>
      </c>
      <c r="H142" s="251">
        <v>0</v>
      </c>
      <c r="I142" s="251">
        <v>0</v>
      </c>
      <c r="J142" s="251">
        <v>0</v>
      </c>
      <c r="K142" s="294">
        <v>3.9699999999999999E-2</v>
      </c>
      <c r="L142" s="251">
        <v>0</v>
      </c>
      <c r="M142" s="251">
        <v>0</v>
      </c>
      <c r="N142" s="251">
        <v>0</v>
      </c>
      <c r="O142" s="251">
        <v>0</v>
      </c>
      <c r="P142" s="251">
        <v>0</v>
      </c>
      <c r="Q142" s="251">
        <v>1</v>
      </c>
      <c r="R142" s="294">
        <v>1.0840000000000001</v>
      </c>
      <c r="S142" s="251">
        <v>10</v>
      </c>
      <c r="T142" s="247"/>
      <c r="V142" s="293">
        <v>428035128</v>
      </c>
      <c r="W142" s="296" t="s">
        <v>740</v>
      </c>
      <c r="X142" s="247" t="s">
        <v>654</v>
      </c>
      <c r="Y142" s="247" t="s">
        <v>729</v>
      </c>
      <c r="Z142" s="296">
        <v>1</v>
      </c>
      <c r="AA142" s="296">
        <v>1</v>
      </c>
      <c r="AB142" s="296">
        <v>12210.253977916</v>
      </c>
      <c r="AC142" s="296">
        <v>12210</v>
      </c>
      <c r="AD142" s="296">
        <v>-3822</v>
      </c>
      <c r="AE142" s="296">
        <v>16032</v>
      </c>
      <c r="AG142" s="295"/>
      <c r="AH142" s="295"/>
      <c r="AL142" s="297">
        <v>0</v>
      </c>
      <c r="AN142" s="297">
        <v>0</v>
      </c>
      <c r="AP142" s="297"/>
    </row>
    <row r="143" spans="1:42" s="296" customFormat="1">
      <c r="A143" s="293" t="s">
        <v>740</v>
      </c>
      <c r="B143" s="247">
        <v>428035133</v>
      </c>
      <c r="C143" s="252" t="s">
        <v>507</v>
      </c>
      <c r="D143" s="251">
        <v>0</v>
      </c>
      <c r="E143" s="251">
        <v>0</v>
      </c>
      <c r="F143" s="251">
        <v>0</v>
      </c>
      <c r="G143" s="251">
        <v>0</v>
      </c>
      <c r="H143" s="251">
        <v>0</v>
      </c>
      <c r="I143" s="251">
        <v>1</v>
      </c>
      <c r="J143" s="251">
        <v>0</v>
      </c>
      <c r="K143" s="294">
        <v>3.9699999999999999E-2</v>
      </c>
      <c r="L143" s="251">
        <v>0</v>
      </c>
      <c r="M143" s="251">
        <v>0</v>
      </c>
      <c r="N143" s="251">
        <v>0</v>
      </c>
      <c r="O143" s="251">
        <v>0</v>
      </c>
      <c r="P143" s="251">
        <v>1</v>
      </c>
      <c r="Q143" s="251">
        <v>1</v>
      </c>
      <c r="R143" s="294">
        <v>1.0840000000000001</v>
      </c>
      <c r="S143" s="251">
        <v>9</v>
      </c>
      <c r="T143" s="247"/>
      <c r="V143" s="293">
        <v>428035133</v>
      </c>
      <c r="W143" s="296" t="s">
        <v>740</v>
      </c>
      <c r="X143" s="247" t="s">
        <v>654</v>
      </c>
      <c r="Y143" s="247" t="s">
        <v>707</v>
      </c>
      <c r="Z143" s="296">
        <v>1</v>
      </c>
      <c r="AA143" s="296">
        <v>1</v>
      </c>
      <c r="AB143" s="296">
        <v>21663.361017916002</v>
      </c>
      <c r="AC143" s="296">
        <v>21663</v>
      </c>
      <c r="AD143" s="296">
        <v>825</v>
      </c>
      <c r="AE143" s="296">
        <v>20838</v>
      </c>
      <c r="AG143" s="295"/>
      <c r="AH143" s="295"/>
      <c r="AL143" s="297">
        <v>0</v>
      </c>
      <c r="AN143" s="297">
        <v>0</v>
      </c>
      <c r="AP143" s="297"/>
    </row>
    <row r="144" spans="1:42" s="296" customFormat="1">
      <c r="A144" s="293" t="s">
        <v>740</v>
      </c>
      <c r="B144" s="247">
        <v>428035163</v>
      </c>
      <c r="C144" s="252" t="s">
        <v>507</v>
      </c>
      <c r="D144" s="251">
        <v>0</v>
      </c>
      <c r="E144" s="251">
        <v>0</v>
      </c>
      <c r="F144" s="251">
        <v>0</v>
      </c>
      <c r="G144" s="251">
        <v>5</v>
      </c>
      <c r="H144" s="251">
        <v>3</v>
      </c>
      <c r="I144" s="251">
        <v>4</v>
      </c>
      <c r="J144" s="251">
        <v>0</v>
      </c>
      <c r="K144" s="294">
        <v>0.4758</v>
      </c>
      <c r="L144" s="251">
        <v>0</v>
      </c>
      <c r="M144" s="251">
        <v>0</v>
      </c>
      <c r="N144" s="251">
        <v>0</v>
      </c>
      <c r="O144" s="251">
        <v>0</v>
      </c>
      <c r="P144" s="251">
        <v>6</v>
      </c>
      <c r="Q144" s="251">
        <v>12</v>
      </c>
      <c r="R144" s="294">
        <v>1.0840000000000001</v>
      </c>
      <c r="S144" s="251">
        <v>11</v>
      </c>
      <c r="T144" s="247"/>
      <c r="V144" s="293">
        <v>428035163</v>
      </c>
      <c r="W144" s="296" t="s">
        <v>740</v>
      </c>
      <c r="X144" s="247" t="s">
        <v>654</v>
      </c>
      <c r="Y144" s="247" t="s">
        <v>660</v>
      </c>
      <c r="Z144" s="296">
        <v>1</v>
      </c>
      <c r="AA144" s="296">
        <v>12</v>
      </c>
      <c r="AB144" s="296">
        <v>207747.32546842401</v>
      </c>
      <c r="AC144" s="296">
        <v>17312</v>
      </c>
      <c r="AD144" s="296">
        <v>5518</v>
      </c>
      <c r="AE144" s="296">
        <v>11794</v>
      </c>
      <c r="AG144" s="295"/>
      <c r="AH144" s="295"/>
      <c r="AL144" s="297">
        <v>0</v>
      </c>
      <c r="AN144" s="297">
        <v>0</v>
      </c>
      <c r="AP144" s="297"/>
    </row>
    <row r="145" spans="1:42" s="296" customFormat="1">
      <c r="A145" s="293" t="s">
        <v>740</v>
      </c>
      <c r="B145" s="247">
        <v>428035165</v>
      </c>
      <c r="C145" s="252" t="s">
        <v>507</v>
      </c>
      <c r="D145" s="251">
        <v>0</v>
      </c>
      <c r="E145" s="251">
        <v>0</v>
      </c>
      <c r="F145" s="251">
        <v>0</v>
      </c>
      <c r="G145" s="251">
        <v>3</v>
      </c>
      <c r="H145" s="251">
        <v>2</v>
      </c>
      <c r="I145" s="251">
        <v>3</v>
      </c>
      <c r="J145" s="251">
        <v>0</v>
      </c>
      <c r="K145" s="294">
        <v>0.31719999999999998</v>
      </c>
      <c r="L145" s="251">
        <v>0</v>
      </c>
      <c r="M145" s="251">
        <v>0</v>
      </c>
      <c r="N145" s="251">
        <v>0</v>
      </c>
      <c r="O145" s="251">
        <v>0</v>
      </c>
      <c r="P145" s="251">
        <v>8</v>
      </c>
      <c r="Q145" s="251">
        <v>8</v>
      </c>
      <c r="R145" s="294">
        <v>1.0840000000000001</v>
      </c>
      <c r="S145" s="251">
        <v>10</v>
      </c>
      <c r="T145" s="247"/>
      <c r="V145" s="293">
        <v>428035165</v>
      </c>
      <c r="W145" s="296" t="s">
        <v>740</v>
      </c>
      <c r="X145" s="247" t="s">
        <v>654</v>
      </c>
      <c r="Y145" s="247" t="s">
        <v>661</v>
      </c>
      <c r="Z145" s="296">
        <v>1</v>
      </c>
      <c r="AA145" s="296">
        <v>8</v>
      </c>
      <c r="AB145" s="296">
        <v>168913.00448561599</v>
      </c>
      <c r="AC145" s="296">
        <v>21114</v>
      </c>
      <c r="AD145" s="296">
        <v>5087</v>
      </c>
      <c r="AE145" s="296">
        <v>16027</v>
      </c>
      <c r="AG145" s="295"/>
      <c r="AH145" s="295"/>
      <c r="AL145" s="297">
        <v>0</v>
      </c>
      <c r="AN145" s="297">
        <v>0</v>
      </c>
      <c r="AP145" s="297"/>
    </row>
    <row r="146" spans="1:42" s="296" customFormat="1">
      <c r="A146" s="293" t="s">
        <v>740</v>
      </c>
      <c r="B146" s="247">
        <v>428035220</v>
      </c>
      <c r="C146" s="252" t="s">
        <v>507</v>
      </c>
      <c r="D146" s="251">
        <v>0</v>
      </c>
      <c r="E146" s="251">
        <v>0</v>
      </c>
      <c r="F146" s="251">
        <v>0</v>
      </c>
      <c r="G146" s="251">
        <v>1</v>
      </c>
      <c r="H146" s="251">
        <v>3</v>
      </c>
      <c r="I146" s="251">
        <v>3</v>
      </c>
      <c r="J146" s="251">
        <v>0</v>
      </c>
      <c r="K146" s="294">
        <v>0.27760000000000001</v>
      </c>
      <c r="L146" s="251">
        <v>0</v>
      </c>
      <c r="M146" s="251">
        <v>0</v>
      </c>
      <c r="N146" s="251">
        <v>0</v>
      </c>
      <c r="O146" s="251">
        <v>0</v>
      </c>
      <c r="P146" s="251">
        <v>3</v>
      </c>
      <c r="Q146" s="251">
        <v>7</v>
      </c>
      <c r="R146" s="294">
        <v>1.0840000000000001</v>
      </c>
      <c r="S146" s="251">
        <v>8</v>
      </c>
      <c r="T146" s="247"/>
      <c r="V146" s="293">
        <v>428035220</v>
      </c>
      <c r="W146" s="296" t="s">
        <v>740</v>
      </c>
      <c r="X146" s="247" t="s">
        <v>654</v>
      </c>
      <c r="Y146" s="247" t="s">
        <v>673</v>
      </c>
      <c r="Z146" s="296">
        <v>1</v>
      </c>
      <c r="AA146" s="296">
        <v>7</v>
      </c>
      <c r="AB146" s="296">
        <v>110844.614252128</v>
      </c>
      <c r="AC146" s="296">
        <v>15835</v>
      </c>
      <c r="AD146" s="296">
        <v>-2392</v>
      </c>
      <c r="AE146" s="296">
        <v>18227</v>
      </c>
      <c r="AG146" s="295"/>
      <c r="AH146" s="295"/>
      <c r="AL146" s="297">
        <v>0</v>
      </c>
      <c r="AN146" s="297">
        <v>0</v>
      </c>
      <c r="AP146" s="297"/>
    </row>
    <row r="147" spans="1:42" s="296" customFormat="1">
      <c r="A147" s="293" t="s">
        <v>740</v>
      </c>
      <c r="B147" s="247">
        <v>428035243</v>
      </c>
      <c r="C147" s="252" t="s">
        <v>507</v>
      </c>
      <c r="D147" s="251">
        <v>0</v>
      </c>
      <c r="E147" s="251">
        <v>0</v>
      </c>
      <c r="F147" s="251">
        <v>0</v>
      </c>
      <c r="G147" s="251">
        <v>2</v>
      </c>
      <c r="H147" s="251">
        <v>0</v>
      </c>
      <c r="I147" s="251">
        <v>1</v>
      </c>
      <c r="J147" s="251">
        <v>0</v>
      </c>
      <c r="K147" s="294">
        <v>0.11899999999999999</v>
      </c>
      <c r="L147" s="251">
        <v>0</v>
      </c>
      <c r="M147" s="251">
        <v>0</v>
      </c>
      <c r="N147" s="251">
        <v>0</v>
      </c>
      <c r="O147" s="251">
        <v>0</v>
      </c>
      <c r="P147" s="251">
        <v>3</v>
      </c>
      <c r="Q147" s="251">
        <v>3</v>
      </c>
      <c r="R147" s="294">
        <v>1.0840000000000001</v>
      </c>
      <c r="S147" s="251">
        <v>9</v>
      </c>
      <c r="T147" s="247"/>
      <c r="V147" s="293">
        <v>428035243</v>
      </c>
      <c r="W147" s="296" t="s">
        <v>740</v>
      </c>
      <c r="X147" s="247" t="s">
        <v>654</v>
      </c>
      <c r="Y147" s="247" t="s">
        <v>674</v>
      </c>
      <c r="Z147" s="296">
        <v>1</v>
      </c>
      <c r="AA147" s="296">
        <v>3</v>
      </c>
      <c r="AB147" s="296">
        <v>61715.890509320001</v>
      </c>
      <c r="AC147" s="296">
        <v>20572</v>
      </c>
      <c r="AD147" s="296">
        <v>1320</v>
      </c>
      <c r="AE147" s="296">
        <v>19252</v>
      </c>
      <c r="AG147" s="295"/>
      <c r="AH147" s="295"/>
      <c r="AL147" s="297">
        <v>0</v>
      </c>
      <c r="AN147" s="297">
        <v>0</v>
      </c>
      <c r="AP147" s="297"/>
    </row>
    <row r="148" spans="1:42" s="296" customFormat="1">
      <c r="A148" s="293" t="s">
        <v>740</v>
      </c>
      <c r="B148" s="247">
        <v>428035244</v>
      </c>
      <c r="C148" s="252" t="s">
        <v>507</v>
      </c>
      <c r="D148" s="251">
        <v>0</v>
      </c>
      <c r="E148" s="251">
        <v>0</v>
      </c>
      <c r="F148" s="251">
        <v>1</v>
      </c>
      <c r="G148" s="251">
        <v>7</v>
      </c>
      <c r="H148" s="251">
        <v>8</v>
      </c>
      <c r="I148" s="251">
        <v>8</v>
      </c>
      <c r="J148" s="251">
        <v>0</v>
      </c>
      <c r="K148" s="294">
        <v>0.9516</v>
      </c>
      <c r="L148" s="251">
        <v>0</v>
      </c>
      <c r="M148" s="251">
        <v>1</v>
      </c>
      <c r="N148" s="251">
        <v>0</v>
      </c>
      <c r="O148" s="251">
        <v>0</v>
      </c>
      <c r="P148" s="251">
        <v>8</v>
      </c>
      <c r="Q148" s="251">
        <v>24</v>
      </c>
      <c r="R148" s="294">
        <v>1.0840000000000001</v>
      </c>
      <c r="S148" s="251">
        <v>10</v>
      </c>
      <c r="T148" s="247"/>
      <c r="V148" s="293">
        <v>428035244</v>
      </c>
      <c r="W148" s="296" t="s">
        <v>740</v>
      </c>
      <c r="X148" s="247" t="s">
        <v>654</v>
      </c>
      <c r="Y148" s="247" t="s">
        <v>664</v>
      </c>
      <c r="Z148" s="296">
        <v>1</v>
      </c>
      <c r="AA148" s="296">
        <v>24</v>
      </c>
      <c r="AB148" s="296">
        <v>373030.65789684805</v>
      </c>
      <c r="AC148" s="296">
        <v>15543</v>
      </c>
      <c r="AD148" s="296">
        <v>-2546</v>
      </c>
      <c r="AE148" s="296">
        <v>18089</v>
      </c>
      <c r="AG148" s="295"/>
      <c r="AH148" s="295"/>
      <c r="AL148" s="297">
        <v>0</v>
      </c>
      <c r="AN148" s="297">
        <v>0</v>
      </c>
      <c r="AP148" s="297"/>
    </row>
    <row r="149" spans="1:42" s="296" customFormat="1">
      <c r="A149" s="293" t="s">
        <v>740</v>
      </c>
      <c r="B149" s="247">
        <v>428035248</v>
      </c>
      <c r="C149" s="252" t="s">
        <v>507</v>
      </c>
      <c r="D149" s="251">
        <v>0</v>
      </c>
      <c r="E149" s="251">
        <v>0</v>
      </c>
      <c r="F149" s="251">
        <v>0</v>
      </c>
      <c r="G149" s="251">
        <v>7</v>
      </c>
      <c r="H149" s="251">
        <v>5</v>
      </c>
      <c r="I149" s="251">
        <v>7</v>
      </c>
      <c r="J149" s="251">
        <v>0</v>
      </c>
      <c r="K149" s="294">
        <v>0.75339999999999996</v>
      </c>
      <c r="L149" s="251">
        <v>0</v>
      </c>
      <c r="M149" s="251">
        <v>3</v>
      </c>
      <c r="N149" s="251">
        <v>1</v>
      </c>
      <c r="O149" s="251">
        <v>0</v>
      </c>
      <c r="P149" s="251">
        <v>10</v>
      </c>
      <c r="Q149" s="251">
        <v>19</v>
      </c>
      <c r="R149" s="294">
        <v>1.0840000000000001</v>
      </c>
      <c r="S149" s="251">
        <v>11</v>
      </c>
      <c r="T149" s="247"/>
      <c r="V149" s="293">
        <v>428035248</v>
      </c>
      <c r="W149" s="296" t="s">
        <v>740</v>
      </c>
      <c r="X149" s="247" t="s">
        <v>654</v>
      </c>
      <c r="Y149" s="247" t="s">
        <v>665</v>
      </c>
      <c r="Z149" s="296">
        <v>1</v>
      </c>
      <c r="AA149" s="296">
        <v>19</v>
      </c>
      <c r="AB149" s="296">
        <v>347389.13936055201</v>
      </c>
      <c r="AC149" s="296">
        <v>18284</v>
      </c>
      <c r="AD149" s="296">
        <v>-1277</v>
      </c>
      <c r="AE149" s="296">
        <v>19561</v>
      </c>
      <c r="AG149" s="295"/>
      <c r="AH149" s="295"/>
      <c r="AL149" s="297">
        <v>0</v>
      </c>
      <c r="AN149" s="297">
        <v>0</v>
      </c>
      <c r="AP149" s="297"/>
    </row>
    <row r="150" spans="1:42" s="296" customFormat="1">
      <c r="A150" s="293" t="s">
        <v>740</v>
      </c>
      <c r="B150" s="247">
        <v>428035258</v>
      </c>
      <c r="C150" s="252" t="s">
        <v>507</v>
      </c>
      <c r="D150" s="251">
        <v>0</v>
      </c>
      <c r="E150" s="251">
        <v>0</v>
      </c>
      <c r="F150" s="251">
        <v>0</v>
      </c>
      <c r="G150" s="251">
        <v>0</v>
      </c>
      <c r="H150" s="251">
        <v>1</v>
      </c>
      <c r="I150" s="251">
        <v>1</v>
      </c>
      <c r="J150" s="251">
        <v>0</v>
      </c>
      <c r="K150" s="294">
        <v>7.9299999999999995E-2</v>
      </c>
      <c r="L150" s="251">
        <v>0</v>
      </c>
      <c r="M150" s="251">
        <v>0</v>
      </c>
      <c r="N150" s="251">
        <v>0</v>
      </c>
      <c r="O150" s="251">
        <v>0</v>
      </c>
      <c r="P150" s="251">
        <v>0</v>
      </c>
      <c r="Q150" s="251">
        <v>2</v>
      </c>
      <c r="R150" s="294">
        <v>1.0840000000000001</v>
      </c>
      <c r="S150" s="251">
        <v>10</v>
      </c>
      <c r="T150" s="247"/>
      <c r="V150" s="293">
        <v>428035258</v>
      </c>
      <c r="W150" s="296" t="s">
        <v>740</v>
      </c>
      <c r="X150" s="247" t="s">
        <v>654</v>
      </c>
      <c r="Y150" s="247" t="s">
        <v>741</v>
      </c>
      <c r="Z150" s="296">
        <v>1</v>
      </c>
      <c r="AA150" s="296">
        <v>2</v>
      </c>
      <c r="AB150" s="296">
        <v>25638.469571404003</v>
      </c>
      <c r="AC150" s="296">
        <v>12819</v>
      </c>
      <c r="AD150" s="296">
        <v>-1915</v>
      </c>
      <c r="AE150" s="296">
        <v>14734</v>
      </c>
      <c r="AG150" s="295"/>
      <c r="AH150" s="295"/>
      <c r="AL150" s="297">
        <v>0</v>
      </c>
      <c r="AN150" s="297">
        <v>0</v>
      </c>
      <c r="AP150" s="297"/>
    </row>
    <row r="151" spans="1:42" s="296" customFormat="1">
      <c r="A151" s="293" t="s">
        <v>740</v>
      </c>
      <c r="B151" s="247">
        <v>428035262</v>
      </c>
      <c r="C151" s="252" t="s">
        <v>507</v>
      </c>
      <c r="D151" s="251">
        <v>0</v>
      </c>
      <c r="E151" s="251">
        <v>0</v>
      </c>
      <c r="F151" s="251">
        <v>0</v>
      </c>
      <c r="G151" s="251">
        <v>1</v>
      </c>
      <c r="H151" s="251">
        <v>1</v>
      </c>
      <c r="I151" s="251">
        <v>1</v>
      </c>
      <c r="J151" s="251">
        <v>0</v>
      </c>
      <c r="K151" s="294">
        <v>0.11899999999999999</v>
      </c>
      <c r="L151" s="251">
        <v>0</v>
      </c>
      <c r="M151" s="251">
        <v>0</v>
      </c>
      <c r="N151" s="251">
        <v>0</v>
      </c>
      <c r="O151" s="251">
        <v>0</v>
      </c>
      <c r="P151" s="251">
        <v>3</v>
      </c>
      <c r="Q151" s="251">
        <v>3</v>
      </c>
      <c r="R151" s="294">
        <v>1.0840000000000001</v>
      </c>
      <c r="S151" s="251">
        <v>10</v>
      </c>
      <c r="T151" s="247"/>
      <c r="V151" s="293">
        <v>428035262</v>
      </c>
      <c r="W151" s="296" t="s">
        <v>740</v>
      </c>
      <c r="X151" s="247" t="s">
        <v>654</v>
      </c>
      <c r="Y151" s="247" t="s">
        <v>666</v>
      </c>
      <c r="Z151" s="296">
        <v>1</v>
      </c>
      <c r="AA151" s="296">
        <v>3</v>
      </c>
      <c r="AB151" s="296">
        <v>63036.181869320004</v>
      </c>
      <c r="AC151" s="296">
        <v>21012</v>
      </c>
      <c r="AD151" s="296">
        <v>3383</v>
      </c>
      <c r="AE151" s="296">
        <v>17629</v>
      </c>
      <c r="AG151" s="295"/>
      <c r="AH151" s="295"/>
      <c r="AL151" s="297">
        <v>0</v>
      </c>
      <c r="AN151" s="297">
        <v>0</v>
      </c>
      <c r="AP151" s="297"/>
    </row>
    <row r="152" spans="1:42" s="296" customFormat="1">
      <c r="A152" s="293" t="s">
        <v>740</v>
      </c>
      <c r="B152" s="247">
        <v>428035285</v>
      </c>
      <c r="C152" s="252" t="s">
        <v>507</v>
      </c>
      <c r="D152" s="251">
        <v>0</v>
      </c>
      <c r="E152" s="251">
        <v>0</v>
      </c>
      <c r="F152" s="251">
        <v>0</v>
      </c>
      <c r="G152" s="251">
        <v>3</v>
      </c>
      <c r="H152" s="251">
        <v>2</v>
      </c>
      <c r="I152" s="251">
        <v>1</v>
      </c>
      <c r="J152" s="251">
        <v>0</v>
      </c>
      <c r="K152" s="294">
        <v>0.2379</v>
      </c>
      <c r="L152" s="251">
        <v>0</v>
      </c>
      <c r="M152" s="251">
        <v>1</v>
      </c>
      <c r="N152" s="251">
        <v>0</v>
      </c>
      <c r="O152" s="251">
        <v>0</v>
      </c>
      <c r="P152" s="251">
        <v>1</v>
      </c>
      <c r="Q152" s="251">
        <v>6</v>
      </c>
      <c r="R152" s="294">
        <v>1.0840000000000001</v>
      </c>
      <c r="S152" s="251">
        <v>9</v>
      </c>
      <c r="T152" s="247"/>
      <c r="V152" s="293">
        <v>428035285</v>
      </c>
      <c r="W152" s="296" t="s">
        <v>740</v>
      </c>
      <c r="X152" s="247" t="s">
        <v>654</v>
      </c>
      <c r="Y152" s="247" t="s">
        <v>676</v>
      </c>
      <c r="Z152" s="296">
        <v>1</v>
      </c>
      <c r="AA152" s="296">
        <v>6</v>
      </c>
      <c r="AB152" s="296">
        <v>85023.809194212008</v>
      </c>
      <c r="AC152" s="296">
        <v>14171</v>
      </c>
      <c r="AD152" s="296">
        <v>-6160</v>
      </c>
      <c r="AE152" s="296">
        <v>20331</v>
      </c>
      <c r="AG152" s="295"/>
      <c r="AH152" s="295"/>
      <c r="AL152" s="297">
        <v>0</v>
      </c>
      <c r="AN152" s="297">
        <v>0</v>
      </c>
      <c r="AP152" s="297"/>
    </row>
    <row r="153" spans="1:42" s="296" customFormat="1">
      <c r="A153" s="293" t="s">
        <v>740</v>
      </c>
      <c r="B153" s="247">
        <v>428035293</v>
      </c>
      <c r="C153" s="252" t="s">
        <v>507</v>
      </c>
      <c r="D153" s="251">
        <v>0</v>
      </c>
      <c r="E153" s="251">
        <v>0</v>
      </c>
      <c r="F153" s="251">
        <v>0</v>
      </c>
      <c r="G153" s="251">
        <v>2</v>
      </c>
      <c r="H153" s="251">
        <v>0</v>
      </c>
      <c r="I153" s="251">
        <v>1</v>
      </c>
      <c r="J153" s="251">
        <v>0</v>
      </c>
      <c r="K153" s="294">
        <v>0.11899999999999999</v>
      </c>
      <c r="L153" s="251">
        <v>0</v>
      </c>
      <c r="M153" s="251">
        <v>0</v>
      </c>
      <c r="N153" s="251">
        <v>0</v>
      </c>
      <c r="O153" s="251">
        <v>0</v>
      </c>
      <c r="P153" s="251">
        <v>1</v>
      </c>
      <c r="Q153" s="251">
        <v>3</v>
      </c>
      <c r="R153" s="294">
        <v>1.0840000000000001</v>
      </c>
      <c r="S153" s="251">
        <v>10</v>
      </c>
      <c r="T153" s="247"/>
      <c r="V153" s="293">
        <v>428035293</v>
      </c>
      <c r="W153" s="296" t="s">
        <v>740</v>
      </c>
      <c r="X153" s="247" t="s">
        <v>654</v>
      </c>
      <c r="Y153" s="247" t="s">
        <v>677</v>
      </c>
      <c r="Z153" s="296">
        <v>1</v>
      </c>
      <c r="AA153" s="296">
        <v>3</v>
      </c>
      <c r="AB153" s="296">
        <v>46658.516229320005</v>
      </c>
      <c r="AC153" s="296">
        <v>15553</v>
      </c>
      <c r="AD153" s="296">
        <v>-3889</v>
      </c>
      <c r="AE153" s="296">
        <v>19442</v>
      </c>
      <c r="AG153" s="295"/>
      <c r="AH153" s="295"/>
      <c r="AL153" s="297">
        <v>0</v>
      </c>
      <c r="AN153" s="297">
        <v>0</v>
      </c>
      <c r="AP153" s="297"/>
    </row>
    <row r="154" spans="1:42" s="296" customFormat="1">
      <c r="A154" s="293" t="s">
        <v>740</v>
      </c>
      <c r="B154" s="247">
        <v>428035336</v>
      </c>
      <c r="C154" s="252" t="s">
        <v>507</v>
      </c>
      <c r="D154" s="251">
        <v>0</v>
      </c>
      <c r="E154" s="251">
        <v>0</v>
      </c>
      <c r="F154" s="251">
        <v>1</v>
      </c>
      <c r="G154" s="251">
        <v>1</v>
      </c>
      <c r="H154" s="251">
        <v>1</v>
      </c>
      <c r="I154" s="251">
        <v>0</v>
      </c>
      <c r="J154" s="251">
        <v>0</v>
      </c>
      <c r="K154" s="294">
        <v>0.11899999999999999</v>
      </c>
      <c r="L154" s="251">
        <v>0</v>
      </c>
      <c r="M154" s="251">
        <v>0</v>
      </c>
      <c r="N154" s="251">
        <v>0</v>
      </c>
      <c r="O154" s="251">
        <v>0</v>
      </c>
      <c r="P154" s="251">
        <v>1</v>
      </c>
      <c r="Q154" s="251">
        <v>3</v>
      </c>
      <c r="R154" s="294">
        <v>1.0840000000000001</v>
      </c>
      <c r="S154" s="251">
        <v>8</v>
      </c>
      <c r="T154" s="247"/>
      <c r="V154" s="293">
        <v>428035336</v>
      </c>
      <c r="W154" s="296" t="s">
        <v>740</v>
      </c>
      <c r="X154" s="247" t="s">
        <v>654</v>
      </c>
      <c r="Y154" s="247" t="s">
        <v>743</v>
      </c>
      <c r="Z154" s="296">
        <v>1</v>
      </c>
      <c r="AA154" s="296">
        <v>3</v>
      </c>
      <c r="AB154" s="296">
        <v>43393.628429320001</v>
      </c>
      <c r="AC154" s="296">
        <v>14465</v>
      </c>
      <c r="AD154" s="296">
        <v>2058</v>
      </c>
      <c r="AE154" s="296">
        <v>12407</v>
      </c>
      <c r="AG154" s="295"/>
      <c r="AH154" s="295"/>
      <c r="AL154" s="297">
        <v>0</v>
      </c>
      <c r="AN154" s="297">
        <v>0</v>
      </c>
      <c r="AP154" s="297"/>
    </row>
    <row r="155" spans="1:42" s="296" customFormat="1">
      <c r="A155" s="293" t="s">
        <v>740</v>
      </c>
      <c r="B155" s="247">
        <v>428035346</v>
      </c>
      <c r="C155" s="252" t="s">
        <v>507</v>
      </c>
      <c r="D155" s="251">
        <v>0</v>
      </c>
      <c r="E155" s="251">
        <v>0</v>
      </c>
      <c r="F155" s="251">
        <v>0</v>
      </c>
      <c r="G155" s="251">
        <v>2</v>
      </c>
      <c r="H155" s="251">
        <v>2</v>
      </c>
      <c r="I155" s="251">
        <v>2</v>
      </c>
      <c r="J155" s="251">
        <v>0</v>
      </c>
      <c r="K155" s="294">
        <v>0.2379</v>
      </c>
      <c r="L155" s="251">
        <v>0</v>
      </c>
      <c r="M155" s="251">
        <v>0</v>
      </c>
      <c r="N155" s="251">
        <v>0</v>
      </c>
      <c r="O155" s="251">
        <v>0</v>
      </c>
      <c r="P155" s="251">
        <v>1</v>
      </c>
      <c r="Q155" s="251">
        <v>6</v>
      </c>
      <c r="R155" s="294">
        <v>1.0840000000000001</v>
      </c>
      <c r="S155" s="251">
        <v>8</v>
      </c>
      <c r="T155" s="247"/>
      <c r="V155" s="293">
        <v>428035346</v>
      </c>
      <c r="W155" s="296" t="s">
        <v>740</v>
      </c>
      <c r="X155" s="247" t="s">
        <v>654</v>
      </c>
      <c r="Y155" s="247" t="s">
        <v>667</v>
      </c>
      <c r="Z155" s="296">
        <v>1</v>
      </c>
      <c r="AA155" s="296">
        <v>6</v>
      </c>
      <c r="AB155" s="296">
        <v>82933.656674212005</v>
      </c>
      <c r="AC155" s="296">
        <v>13822</v>
      </c>
      <c r="AD155" s="296">
        <v>-6302</v>
      </c>
      <c r="AE155" s="296">
        <v>20124</v>
      </c>
      <c r="AG155" s="295"/>
      <c r="AH155" s="295"/>
      <c r="AL155" s="297">
        <v>0</v>
      </c>
      <c r="AN155" s="297">
        <v>0</v>
      </c>
      <c r="AP155" s="297"/>
    </row>
    <row r="156" spans="1:42" s="296" customFormat="1">
      <c r="A156" s="293" t="s">
        <v>745</v>
      </c>
      <c r="B156" s="247">
        <v>429163007</v>
      </c>
      <c r="C156" s="252" t="s">
        <v>508</v>
      </c>
      <c r="D156" s="251">
        <v>0</v>
      </c>
      <c r="E156" s="251">
        <v>0</v>
      </c>
      <c r="F156" s="251">
        <v>0</v>
      </c>
      <c r="G156" s="251">
        <v>0</v>
      </c>
      <c r="H156" s="251">
        <v>0</v>
      </c>
      <c r="I156" s="251">
        <v>1</v>
      </c>
      <c r="J156" s="251">
        <v>0</v>
      </c>
      <c r="K156" s="294">
        <v>3.9699999999999999E-2</v>
      </c>
      <c r="L156" s="251">
        <v>0</v>
      </c>
      <c r="M156" s="251">
        <v>0</v>
      </c>
      <c r="N156" s="251">
        <v>0</v>
      </c>
      <c r="O156" s="251">
        <v>0</v>
      </c>
      <c r="P156" s="251">
        <v>1</v>
      </c>
      <c r="Q156" s="251">
        <v>1</v>
      </c>
      <c r="R156" s="294">
        <v>1</v>
      </c>
      <c r="S156" s="251">
        <v>7</v>
      </c>
      <c r="T156" s="247"/>
      <c r="V156" s="293">
        <v>429163007</v>
      </c>
      <c r="W156" s="296" t="s">
        <v>745</v>
      </c>
      <c r="X156" s="247" t="s">
        <v>660</v>
      </c>
      <c r="Y156" s="247" t="s">
        <v>897</v>
      </c>
      <c r="Z156" s="296">
        <v>1</v>
      </c>
      <c r="AA156" s="296">
        <v>1</v>
      </c>
      <c r="AB156" s="296">
        <v>19190.119297999998</v>
      </c>
      <c r="AC156" s="296">
        <v>19190</v>
      </c>
      <c r="AD156" s="296">
        <v>7396</v>
      </c>
      <c r="AE156" s="296">
        <v>11794</v>
      </c>
      <c r="AG156" s="295"/>
      <c r="AH156" s="295"/>
      <c r="AL156" s="297">
        <v>0</v>
      </c>
      <c r="AN156" s="297">
        <v>0</v>
      </c>
      <c r="AP156" s="297"/>
    </row>
    <row r="157" spans="1:42" s="296" customFormat="1">
      <c r="A157" s="293" t="s">
        <v>745</v>
      </c>
      <c r="B157" s="247">
        <v>429163030</v>
      </c>
      <c r="C157" s="252" t="s">
        <v>508</v>
      </c>
      <c r="D157" s="251">
        <v>0</v>
      </c>
      <c r="E157" s="251">
        <v>0</v>
      </c>
      <c r="F157" s="251">
        <v>0</v>
      </c>
      <c r="G157" s="251">
        <v>0</v>
      </c>
      <c r="H157" s="251">
        <v>0</v>
      </c>
      <c r="I157" s="251">
        <v>1</v>
      </c>
      <c r="J157" s="251">
        <v>0</v>
      </c>
      <c r="K157" s="294">
        <v>3.9699999999999999E-2</v>
      </c>
      <c r="L157" s="251">
        <v>0</v>
      </c>
      <c r="M157" s="251">
        <v>0</v>
      </c>
      <c r="N157" s="251">
        <v>0</v>
      </c>
      <c r="O157" s="251">
        <v>0</v>
      </c>
      <c r="P157" s="251">
        <v>1</v>
      </c>
      <c r="Q157" s="251">
        <v>1</v>
      </c>
      <c r="R157" s="294">
        <v>1</v>
      </c>
      <c r="S157" s="251">
        <v>6</v>
      </c>
      <c r="T157" s="247"/>
      <c r="V157" s="293">
        <v>429163030</v>
      </c>
      <c r="W157" s="296" t="s">
        <v>745</v>
      </c>
      <c r="X157" s="247" t="s">
        <v>660</v>
      </c>
      <c r="Y157" s="247" t="s">
        <v>706</v>
      </c>
      <c r="Z157" s="296">
        <v>1</v>
      </c>
      <c r="AA157" s="296">
        <v>1</v>
      </c>
      <c r="AB157" s="296">
        <v>18652.029298000001</v>
      </c>
      <c r="AC157" s="296">
        <v>18652</v>
      </c>
      <c r="AD157" s="296">
        <v>3685</v>
      </c>
      <c r="AE157" s="296">
        <v>14967</v>
      </c>
      <c r="AG157" s="295"/>
      <c r="AH157" s="295"/>
      <c r="AL157" s="297">
        <v>0</v>
      </c>
      <c r="AN157" s="297">
        <v>0</v>
      </c>
      <c r="AP157" s="297"/>
    </row>
    <row r="158" spans="1:42" s="296" customFormat="1">
      <c r="A158" s="293" t="s">
        <v>745</v>
      </c>
      <c r="B158" s="247">
        <v>429163035</v>
      </c>
      <c r="C158" s="252" t="s">
        <v>508</v>
      </c>
      <c r="D158" s="251">
        <v>0</v>
      </c>
      <c r="E158" s="251">
        <v>0</v>
      </c>
      <c r="F158" s="251">
        <v>0</v>
      </c>
      <c r="G158" s="251">
        <v>1</v>
      </c>
      <c r="H158" s="251">
        <v>0</v>
      </c>
      <c r="I158" s="251">
        <v>0</v>
      </c>
      <c r="J158" s="251">
        <v>0</v>
      </c>
      <c r="K158" s="294">
        <v>3.9699999999999999E-2</v>
      </c>
      <c r="L158" s="251">
        <v>0</v>
      </c>
      <c r="M158" s="251">
        <v>0</v>
      </c>
      <c r="N158" s="251">
        <v>0</v>
      </c>
      <c r="O158" s="251">
        <v>0</v>
      </c>
      <c r="P158" s="251">
        <v>1</v>
      </c>
      <c r="Q158" s="251">
        <v>1</v>
      </c>
      <c r="R158" s="294">
        <v>1</v>
      </c>
      <c r="S158" s="251">
        <v>11</v>
      </c>
      <c r="T158" s="247"/>
      <c r="V158" s="293">
        <v>429163035</v>
      </c>
      <c r="W158" s="296" t="s">
        <v>745</v>
      </c>
      <c r="X158" s="247" t="s">
        <v>660</v>
      </c>
      <c r="Y158" s="247" t="s">
        <v>654</v>
      </c>
      <c r="Z158" s="296">
        <v>1</v>
      </c>
      <c r="AA158" s="296">
        <v>1</v>
      </c>
      <c r="AB158" s="296">
        <v>20141.379298</v>
      </c>
      <c r="AC158" s="296">
        <v>20141</v>
      </c>
      <c r="AD158" s="296">
        <v>4505</v>
      </c>
      <c r="AE158" s="296">
        <v>15636</v>
      </c>
      <c r="AG158" s="295"/>
      <c r="AH158" s="295"/>
      <c r="AL158" s="297">
        <v>0</v>
      </c>
      <c r="AN158" s="297">
        <v>0</v>
      </c>
      <c r="AP158" s="297"/>
    </row>
    <row r="159" spans="1:42" s="296" customFormat="1">
      <c r="A159" s="293" t="s">
        <v>745</v>
      </c>
      <c r="B159" s="247">
        <v>429163049</v>
      </c>
      <c r="C159" s="252" t="s">
        <v>508</v>
      </c>
      <c r="D159" s="251">
        <v>0</v>
      </c>
      <c r="E159" s="251">
        <v>0</v>
      </c>
      <c r="F159" s="251">
        <v>0</v>
      </c>
      <c r="G159" s="251">
        <v>2</v>
      </c>
      <c r="H159" s="251">
        <v>0</v>
      </c>
      <c r="I159" s="251">
        <v>0</v>
      </c>
      <c r="J159" s="251">
        <v>0</v>
      </c>
      <c r="K159" s="294">
        <v>7.9299999999999995E-2</v>
      </c>
      <c r="L159" s="251">
        <v>0</v>
      </c>
      <c r="M159" s="251">
        <v>0</v>
      </c>
      <c r="N159" s="251">
        <v>0</v>
      </c>
      <c r="O159" s="251">
        <v>0</v>
      </c>
      <c r="P159" s="251">
        <v>2</v>
      </c>
      <c r="Q159" s="251">
        <v>2</v>
      </c>
      <c r="R159" s="294">
        <v>1</v>
      </c>
      <c r="S159" s="251">
        <v>8</v>
      </c>
      <c r="T159" s="247"/>
      <c r="V159" s="293">
        <v>429163049</v>
      </c>
      <c r="W159" s="296" t="s">
        <v>745</v>
      </c>
      <c r="X159" s="247" t="s">
        <v>660</v>
      </c>
      <c r="Y159" s="247" t="s">
        <v>723</v>
      </c>
      <c r="Z159" s="296">
        <v>1</v>
      </c>
      <c r="AA159" s="296">
        <v>2</v>
      </c>
      <c r="AB159" s="296">
        <v>36398.807161999997</v>
      </c>
      <c r="AC159" s="296">
        <v>18199</v>
      </c>
      <c r="AD159" s="296">
        <v>1545</v>
      </c>
      <c r="AE159" s="296">
        <v>16654</v>
      </c>
      <c r="AG159" s="295"/>
      <c r="AH159" s="295"/>
      <c r="AL159" s="297">
        <v>0</v>
      </c>
      <c r="AN159" s="297">
        <v>0</v>
      </c>
      <c r="AP159" s="297"/>
    </row>
    <row r="160" spans="1:42" s="296" customFormat="1">
      <c r="A160" s="293" t="s">
        <v>745</v>
      </c>
      <c r="B160" s="247">
        <v>429163071</v>
      </c>
      <c r="C160" s="252" t="s">
        <v>508</v>
      </c>
      <c r="D160" s="251">
        <v>0</v>
      </c>
      <c r="E160" s="251">
        <v>0</v>
      </c>
      <c r="F160" s="251">
        <v>0</v>
      </c>
      <c r="G160" s="251">
        <v>0</v>
      </c>
      <c r="H160" s="251">
        <v>0</v>
      </c>
      <c r="I160" s="251">
        <v>3</v>
      </c>
      <c r="J160" s="251">
        <v>0</v>
      </c>
      <c r="K160" s="294">
        <v>0.11899999999999999</v>
      </c>
      <c r="L160" s="251">
        <v>0</v>
      </c>
      <c r="M160" s="251">
        <v>0</v>
      </c>
      <c r="N160" s="251">
        <v>0</v>
      </c>
      <c r="O160" s="251">
        <v>0</v>
      </c>
      <c r="P160" s="251">
        <v>3</v>
      </c>
      <c r="Q160" s="251">
        <v>3</v>
      </c>
      <c r="R160" s="294">
        <v>1</v>
      </c>
      <c r="S160" s="251">
        <v>6</v>
      </c>
      <c r="T160" s="247"/>
      <c r="V160" s="293">
        <v>429163071</v>
      </c>
      <c r="W160" s="296" t="s">
        <v>745</v>
      </c>
      <c r="X160" s="247" t="s">
        <v>660</v>
      </c>
      <c r="Y160" s="247" t="s">
        <v>746</v>
      </c>
      <c r="Z160" s="296">
        <v>1</v>
      </c>
      <c r="AA160" s="296">
        <v>3</v>
      </c>
      <c r="AB160" s="296">
        <v>55952.876459999999</v>
      </c>
      <c r="AC160" s="296">
        <v>18651</v>
      </c>
      <c r="AD160" s="296">
        <v>696</v>
      </c>
      <c r="AE160" s="296">
        <v>17955</v>
      </c>
      <c r="AG160" s="295"/>
      <c r="AH160" s="295"/>
      <c r="AL160" s="297">
        <v>0</v>
      </c>
      <c r="AN160" s="297">
        <v>0</v>
      </c>
      <c r="AP160" s="297"/>
    </row>
    <row r="161" spans="1:42" s="296" customFormat="1">
      <c r="A161" s="293" t="s">
        <v>745</v>
      </c>
      <c r="B161" s="247">
        <v>429163128</v>
      </c>
      <c r="C161" s="252" t="s">
        <v>508</v>
      </c>
      <c r="D161" s="251">
        <v>0</v>
      </c>
      <c r="E161" s="251">
        <v>0</v>
      </c>
      <c r="F161" s="251">
        <v>0</v>
      </c>
      <c r="G161" s="251">
        <v>1</v>
      </c>
      <c r="H161" s="251">
        <v>0</v>
      </c>
      <c r="I161" s="251">
        <v>0</v>
      </c>
      <c r="J161" s="251">
        <v>0</v>
      </c>
      <c r="K161" s="294">
        <v>3.9699999999999999E-2</v>
      </c>
      <c r="L161" s="251">
        <v>0</v>
      </c>
      <c r="M161" s="251">
        <v>0</v>
      </c>
      <c r="N161" s="251">
        <v>0</v>
      </c>
      <c r="O161" s="251">
        <v>0</v>
      </c>
      <c r="P161" s="251">
        <v>1</v>
      </c>
      <c r="Q161" s="251">
        <v>1</v>
      </c>
      <c r="R161" s="294">
        <v>1</v>
      </c>
      <c r="S161" s="251">
        <v>10</v>
      </c>
      <c r="T161" s="247"/>
      <c r="V161" s="293">
        <v>429163128</v>
      </c>
      <c r="W161" s="296" t="s">
        <v>745</v>
      </c>
      <c r="X161" s="247" t="s">
        <v>660</v>
      </c>
      <c r="Y161" s="247" t="s">
        <v>729</v>
      </c>
      <c r="Z161" s="296">
        <v>1</v>
      </c>
      <c r="AA161" s="296">
        <v>1</v>
      </c>
      <c r="AB161" s="296">
        <v>19277.199298</v>
      </c>
      <c r="AC161" s="296">
        <v>19277</v>
      </c>
      <c r="AD161" s="296">
        <v>-1127</v>
      </c>
      <c r="AE161" s="296">
        <v>20404</v>
      </c>
      <c r="AG161" s="295"/>
      <c r="AH161" s="295"/>
      <c r="AL161" s="297">
        <v>0</v>
      </c>
      <c r="AN161" s="297">
        <v>0</v>
      </c>
      <c r="AP161" s="297"/>
    </row>
    <row r="162" spans="1:42" s="296" customFormat="1">
      <c r="A162" s="293" t="s">
        <v>745</v>
      </c>
      <c r="B162" s="247">
        <v>429163160</v>
      </c>
      <c r="C162" s="252" t="s">
        <v>508</v>
      </c>
      <c r="D162" s="251">
        <v>0</v>
      </c>
      <c r="E162" s="251">
        <v>0</v>
      </c>
      <c r="F162" s="251">
        <v>0</v>
      </c>
      <c r="G162" s="251">
        <v>0</v>
      </c>
      <c r="H162" s="251">
        <v>0</v>
      </c>
      <c r="I162" s="251">
        <v>2</v>
      </c>
      <c r="J162" s="251">
        <v>0</v>
      </c>
      <c r="K162" s="294">
        <v>7.9299999999999995E-2</v>
      </c>
      <c r="L162" s="251">
        <v>0</v>
      </c>
      <c r="M162" s="251">
        <v>0</v>
      </c>
      <c r="N162" s="251">
        <v>0</v>
      </c>
      <c r="O162" s="251">
        <v>0</v>
      </c>
      <c r="P162" s="251">
        <v>2</v>
      </c>
      <c r="Q162" s="251">
        <v>2</v>
      </c>
      <c r="R162" s="294">
        <v>1</v>
      </c>
      <c r="S162" s="251">
        <v>11</v>
      </c>
      <c r="T162" s="247"/>
      <c r="V162" s="293">
        <v>429163160</v>
      </c>
      <c r="W162" s="296" t="s">
        <v>745</v>
      </c>
      <c r="X162" s="247" t="s">
        <v>660</v>
      </c>
      <c r="Y162" s="247" t="s">
        <v>659</v>
      </c>
      <c r="Z162" s="296">
        <v>1</v>
      </c>
      <c r="AA162" s="296">
        <v>2</v>
      </c>
      <c r="AB162" s="296">
        <v>43334.007162000002</v>
      </c>
      <c r="AC162" s="296">
        <v>21667</v>
      </c>
      <c r="AD162" s="296">
        <v>587</v>
      </c>
      <c r="AE162" s="296">
        <v>21080</v>
      </c>
      <c r="AG162" s="295"/>
      <c r="AH162" s="295"/>
      <c r="AL162" s="297">
        <v>0</v>
      </c>
      <c r="AN162" s="297">
        <v>0</v>
      </c>
      <c r="AP162" s="297"/>
    </row>
    <row r="163" spans="1:42" s="296" customFormat="1">
      <c r="A163" s="293" t="s">
        <v>745</v>
      </c>
      <c r="B163" s="247">
        <v>429163163</v>
      </c>
      <c r="C163" s="252" t="s">
        <v>508</v>
      </c>
      <c r="D163" s="251">
        <v>0</v>
      </c>
      <c r="E163" s="251">
        <v>0</v>
      </c>
      <c r="F163" s="251">
        <v>123</v>
      </c>
      <c r="G163" s="251">
        <v>593</v>
      </c>
      <c r="H163" s="251">
        <v>356</v>
      </c>
      <c r="I163" s="251">
        <v>476</v>
      </c>
      <c r="J163" s="251">
        <v>0</v>
      </c>
      <c r="K163" s="294">
        <v>61.3782</v>
      </c>
      <c r="L163" s="251">
        <v>0</v>
      </c>
      <c r="M163" s="251">
        <v>194</v>
      </c>
      <c r="N163" s="251">
        <v>46</v>
      </c>
      <c r="O163" s="251">
        <v>41</v>
      </c>
      <c r="P163" s="251">
        <v>1120</v>
      </c>
      <c r="Q163" s="251">
        <v>1548</v>
      </c>
      <c r="R163" s="294">
        <v>1</v>
      </c>
      <c r="S163" s="251">
        <v>11</v>
      </c>
      <c r="T163" s="247"/>
      <c r="V163" s="293">
        <v>429163163</v>
      </c>
      <c r="W163" s="296" t="s">
        <v>745</v>
      </c>
      <c r="X163" s="247" t="s">
        <v>660</v>
      </c>
      <c r="Y163" s="247" t="s">
        <v>660</v>
      </c>
      <c r="Z163" s="296">
        <v>1</v>
      </c>
      <c r="AA163" s="296">
        <v>1548</v>
      </c>
      <c r="AB163" s="296">
        <v>28911530.183388002</v>
      </c>
      <c r="AC163" s="296">
        <v>18677</v>
      </c>
      <c r="AD163" s="296">
        <v>1612</v>
      </c>
      <c r="AE163" s="296">
        <v>17065</v>
      </c>
      <c r="AG163" s="295"/>
      <c r="AH163" s="295"/>
      <c r="AL163" s="297">
        <v>0</v>
      </c>
      <c r="AN163" s="297">
        <v>0</v>
      </c>
      <c r="AP163" s="297"/>
    </row>
    <row r="164" spans="1:42" s="296" customFormat="1">
      <c r="A164" s="293" t="s">
        <v>745</v>
      </c>
      <c r="B164" s="247">
        <v>429163165</v>
      </c>
      <c r="C164" s="252" t="s">
        <v>508</v>
      </c>
      <c r="D164" s="251">
        <v>0</v>
      </c>
      <c r="E164" s="251">
        <v>0</v>
      </c>
      <c r="F164" s="251">
        <v>1</v>
      </c>
      <c r="G164" s="251">
        <v>1</v>
      </c>
      <c r="H164" s="251">
        <v>1</v>
      </c>
      <c r="I164" s="251">
        <v>0</v>
      </c>
      <c r="J164" s="251">
        <v>0</v>
      </c>
      <c r="K164" s="294">
        <v>0.11899999999999999</v>
      </c>
      <c r="L164" s="251">
        <v>0</v>
      </c>
      <c r="M164" s="251">
        <v>0</v>
      </c>
      <c r="N164" s="251">
        <v>0</v>
      </c>
      <c r="O164" s="251">
        <v>0</v>
      </c>
      <c r="P164" s="251">
        <v>3</v>
      </c>
      <c r="Q164" s="251">
        <v>3</v>
      </c>
      <c r="R164" s="294">
        <v>1</v>
      </c>
      <c r="S164" s="251">
        <v>10</v>
      </c>
      <c r="T164" s="247"/>
      <c r="V164" s="293">
        <v>429163165</v>
      </c>
      <c r="W164" s="296" t="s">
        <v>745</v>
      </c>
      <c r="X164" s="247" t="s">
        <v>660</v>
      </c>
      <c r="Y164" s="247" t="s">
        <v>661</v>
      </c>
      <c r="Z164" s="296">
        <v>1</v>
      </c>
      <c r="AA164" s="296">
        <v>3</v>
      </c>
      <c r="AB164" s="296">
        <v>57402.156459999998</v>
      </c>
      <c r="AC164" s="296">
        <v>19134</v>
      </c>
      <c r="AD164" s="296">
        <v>933</v>
      </c>
      <c r="AE164" s="296">
        <v>18201</v>
      </c>
      <c r="AG164" s="295"/>
      <c r="AH164" s="295"/>
      <c r="AL164" s="297">
        <v>0</v>
      </c>
      <c r="AN164" s="297">
        <v>0</v>
      </c>
      <c r="AP164" s="297"/>
    </row>
    <row r="165" spans="1:42" s="296" customFormat="1">
      <c r="A165" s="293" t="s">
        <v>745</v>
      </c>
      <c r="B165" s="247">
        <v>429163168</v>
      </c>
      <c r="C165" s="252" t="s">
        <v>508</v>
      </c>
      <c r="D165" s="251">
        <v>0</v>
      </c>
      <c r="E165" s="251">
        <v>0</v>
      </c>
      <c r="F165" s="251">
        <v>0</v>
      </c>
      <c r="G165" s="251">
        <v>2</v>
      </c>
      <c r="H165" s="251">
        <v>1</v>
      </c>
      <c r="I165" s="251">
        <v>0</v>
      </c>
      <c r="J165" s="251">
        <v>0</v>
      </c>
      <c r="K165" s="294">
        <v>0.11899999999999999</v>
      </c>
      <c r="L165" s="251">
        <v>0</v>
      </c>
      <c r="M165" s="251">
        <v>0</v>
      </c>
      <c r="N165" s="251">
        <v>0</v>
      </c>
      <c r="O165" s="251">
        <v>0</v>
      </c>
      <c r="P165" s="251">
        <v>3</v>
      </c>
      <c r="Q165" s="251">
        <v>3</v>
      </c>
      <c r="R165" s="294">
        <v>1</v>
      </c>
      <c r="S165" s="251">
        <v>3</v>
      </c>
      <c r="T165" s="247"/>
      <c r="V165" s="293">
        <v>429163168</v>
      </c>
      <c r="W165" s="296" t="s">
        <v>745</v>
      </c>
      <c r="X165" s="247" t="s">
        <v>660</v>
      </c>
      <c r="Y165" s="247" t="s">
        <v>747</v>
      </c>
      <c r="Z165" s="296">
        <v>1</v>
      </c>
      <c r="AA165" s="296">
        <v>3</v>
      </c>
      <c r="AB165" s="296">
        <v>47940.446460000006</v>
      </c>
      <c r="AC165" s="296">
        <v>15980</v>
      </c>
      <c r="AD165" s="296">
        <v>-4424</v>
      </c>
      <c r="AE165" s="296">
        <v>20404</v>
      </c>
      <c r="AG165" s="295"/>
      <c r="AH165" s="295"/>
      <c r="AL165" s="297">
        <v>0</v>
      </c>
      <c r="AN165" s="297">
        <v>0</v>
      </c>
      <c r="AP165" s="297"/>
    </row>
    <row r="166" spans="1:42" s="296" customFormat="1">
      <c r="A166" s="293" t="s">
        <v>745</v>
      </c>
      <c r="B166" s="247">
        <v>429163229</v>
      </c>
      <c r="C166" s="252" t="s">
        <v>508</v>
      </c>
      <c r="D166" s="251">
        <v>0</v>
      </c>
      <c r="E166" s="251">
        <v>0</v>
      </c>
      <c r="F166" s="251">
        <v>0</v>
      </c>
      <c r="G166" s="251">
        <v>1</v>
      </c>
      <c r="H166" s="251">
        <v>3</v>
      </c>
      <c r="I166" s="251">
        <v>4</v>
      </c>
      <c r="J166" s="251">
        <v>0</v>
      </c>
      <c r="K166" s="294">
        <v>0.31719999999999998</v>
      </c>
      <c r="L166" s="251">
        <v>0</v>
      </c>
      <c r="M166" s="251">
        <v>0</v>
      </c>
      <c r="N166" s="251">
        <v>0</v>
      </c>
      <c r="O166" s="251">
        <v>0</v>
      </c>
      <c r="P166" s="251">
        <v>5</v>
      </c>
      <c r="Q166" s="251">
        <v>8</v>
      </c>
      <c r="R166" s="294">
        <v>1</v>
      </c>
      <c r="S166" s="251">
        <v>9</v>
      </c>
      <c r="T166" s="247"/>
      <c r="V166" s="293">
        <v>429163229</v>
      </c>
      <c r="W166" s="296" t="s">
        <v>745</v>
      </c>
      <c r="X166" s="247" t="s">
        <v>660</v>
      </c>
      <c r="Y166" s="247" t="s">
        <v>663</v>
      </c>
      <c r="Z166" s="296">
        <v>1</v>
      </c>
      <c r="AA166" s="296">
        <v>8</v>
      </c>
      <c r="AB166" s="296">
        <v>133063.69864799999</v>
      </c>
      <c r="AC166" s="296">
        <v>16633</v>
      </c>
      <c r="AD166" s="296">
        <v>-874</v>
      </c>
      <c r="AE166" s="296">
        <v>17507</v>
      </c>
      <c r="AG166" s="295"/>
      <c r="AH166" s="295"/>
      <c r="AL166" s="297">
        <v>0</v>
      </c>
      <c r="AN166" s="297">
        <v>0</v>
      </c>
      <c r="AP166" s="297"/>
    </row>
    <row r="167" spans="1:42" s="296" customFormat="1">
      <c r="A167" s="293" t="s">
        <v>745</v>
      </c>
      <c r="B167" s="247">
        <v>429163246</v>
      </c>
      <c r="C167" s="252" t="s">
        <v>508</v>
      </c>
      <c r="D167" s="251">
        <v>0</v>
      </c>
      <c r="E167" s="251">
        <v>0</v>
      </c>
      <c r="F167" s="251">
        <v>0</v>
      </c>
      <c r="G167" s="251">
        <v>0</v>
      </c>
      <c r="H167" s="251">
        <v>0</v>
      </c>
      <c r="I167" s="251">
        <v>1</v>
      </c>
      <c r="J167" s="251">
        <v>0</v>
      </c>
      <c r="K167" s="294">
        <v>3.9699999999999999E-2</v>
      </c>
      <c r="L167" s="251">
        <v>0</v>
      </c>
      <c r="M167" s="251">
        <v>0</v>
      </c>
      <c r="N167" s="251">
        <v>0</v>
      </c>
      <c r="O167" s="251">
        <v>0</v>
      </c>
      <c r="P167" s="251">
        <v>0</v>
      </c>
      <c r="Q167" s="251">
        <v>1</v>
      </c>
      <c r="R167" s="294">
        <v>1</v>
      </c>
      <c r="S167" s="251">
        <v>3</v>
      </c>
      <c r="T167" s="247"/>
      <c r="V167" s="293">
        <v>429163246</v>
      </c>
      <c r="W167" s="296" t="s">
        <v>745</v>
      </c>
      <c r="X167" s="247" t="s">
        <v>660</v>
      </c>
      <c r="Y167" s="247" t="s">
        <v>748</v>
      </c>
      <c r="Z167" s="296">
        <v>1</v>
      </c>
      <c r="AA167" s="296">
        <v>1</v>
      </c>
      <c r="AB167" s="296">
        <v>12989.399298</v>
      </c>
      <c r="AC167" s="296">
        <v>12989</v>
      </c>
      <c r="AD167" s="296">
        <v>-4839</v>
      </c>
      <c r="AE167" s="296">
        <v>17828</v>
      </c>
      <c r="AG167" s="295"/>
      <c r="AH167" s="295"/>
      <c r="AL167" s="297">
        <v>0</v>
      </c>
      <c r="AN167" s="297">
        <v>0</v>
      </c>
      <c r="AP167" s="297"/>
    </row>
    <row r="168" spans="1:42" s="296" customFormat="1">
      <c r="A168" s="293" t="s">
        <v>745</v>
      </c>
      <c r="B168" s="247">
        <v>429163248</v>
      </c>
      <c r="C168" s="252" t="s">
        <v>508</v>
      </c>
      <c r="D168" s="251">
        <v>0</v>
      </c>
      <c r="E168" s="251">
        <v>0</v>
      </c>
      <c r="F168" s="251">
        <v>0</v>
      </c>
      <c r="G168" s="251">
        <v>3</v>
      </c>
      <c r="H168" s="251">
        <v>2</v>
      </c>
      <c r="I168" s="251">
        <v>1</v>
      </c>
      <c r="J168" s="251">
        <v>0</v>
      </c>
      <c r="K168" s="294">
        <v>0.2379</v>
      </c>
      <c r="L168" s="251">
        <v>0</v>
      </c>
      <c r="M168" s="251">
        <v>0</v>
      </c>
      <c r="N168" s="251">
        <v>0</v>
      </c>
      <c r="O168" s="251">
        <v>0</v>
      </c>
      <c r="P168" s="251">
        <v>3</v>
      </c>
      <c r="Q168" s="251">
        <v>6</v>
      </c>
      <c r="R168" s="294">
        <v>1</v>
      </c>
      <c r="S168" s="251">
        <v>11</v>
      </c>
      <c r="T168" s="247"/>
      <c r="V168" s="293">
        <v>429163248</v>
      </c>
      <c r="W168" s="296" t="s">
        <v>745</v>
      </c>
      <c r="X168" s="247" t="s">
        <v>660</v>
      </c>
      <c r="Y168" s="247" t="s">
        <v>665</v>
      </c>
      <c r="Z168" s="296">
        <v>1</v>
      </c>
      <c r="AA168" s="296">
        <v>6</v>
      </c>
      <c r="AB168" s="296">
        <v>95585.321486000015</v>
      </c>
      <c r="AC168" s="296">
        <v>15931</v>
      </c>
      <c r="AD168" s="296">
        <v>-434</v>
      </c>
      <c r="AE168" s="296">
        <v>16365</v>
      </c>
      <c r="AG168" s="295"/>
      <c r="AH168" s="295"/>
      <c r="AL168" s="297">
        <v>0</v>
      </c>
      <c r="AN168" s="297">
        <v>0</v>
      </c>
      <c r="AP168" s="297"/>
    </row>
    <row r="169" spans="1:42" s="296" customFormat="1">
      <c r="A169" s="293" t="s">
        <v>745</v>
      </c>
      <c r="B169" s="247">
        <v>429163258</v>
      </c>
      <c r="C169" s="252" t="s">
        <v>508</v>
      </c>
      <c r="D169" s="251">
        <v>0</v>
      </c>
      <c r="E169" s="251">
        <v>0</v>
      </c>
      <c r="F169" s="251">
        <v>0</v>
      </c>
      <c r="G169" s="251">
        <v>10</v>
      </c>
      <c r="H169" s="251">
        <v>10</v>
      </c>
      <c r="I169" s="251">
        <v>6</v>
      </c>
      <c r="J169" s="251">
        <v>0</v>
      </c>
      <c r="K169" s="294">
        <v>1.0308999999999999</v>
      </c>
      <c r="L169" s="251">
        <v>0</v>
      </c>
      <c r="M169" s="251">
        <v>0</v>
      </c>
      <c r="N169" s="251">
        <v>1</v>
      </c>
      <c r="O169" s="251">
        <v>1</v>
      </c>
      <c r="P169" s="251">
        <v>17</v>
      </c>
      <c r="Q169" s="251">
        <v>26</v>
      </c>
      <c r="R169" s="294">
        <v>1</v>
      </c>
      <c r="S169" s="251">
        <v>10</v>
      </c>
      <c r="T169" s="247"/>
      <c r="V169" s="293">
        <v>429163258</v>
      </c>
      <c r="W169" s="296" t="s">
        <v>745</v>
      </c>
      <c r="X169" s="247" t="s">
        <v>660</v>
      </c>
      <c r="Y169" s="247" t="s">
        <v>741</v>
      </c>
      <c r="Z169" s="296">
        <v>1</v>
      </c>
      <c r="AA169" s="296">
        <v>26</v>
      </c>
      <c r="AB169" s="296">
        <v>442997.58310600003</v>
      </c>
      <c r="AC169" s="296">
        <v>17038</v>
      </c>
      <c r="AD169" s="296">
        <v>-2691</v>
      </c>
      <c r="AE169" s="296">
        <v>19729</v>
      </c>
      <c r="AG169" s="295"/>
      <c r="AH169" s="295"/>
      <c r="AL169" s="297">
        <v>0</v>
      </c>
      <c r="AN169" s="297">
        <v>0</v>
      </c>
      <c r="AP169" s="297"/>
    </row>
    <row r="170" spans="1:42" s="296" customFormat="1">
      <c r="A170" s="293" t="s">
        <v>745</v>
      </c>
      <c r="B170" s="247">
        <v>429163262</v>
      </c>
      <c r="C170" s="252" t="s">
        <v>508</v>
      </c>
      <c r="D170" s="251">
        <v>0</v>
      </c>
      <c r="E170" s="251">
        <v>0</v>
      </c>
      <c r="F170" s="251">
        <v>0</v>
      </c>
      <c r="G170" s="251">
        <v>15</v>
      </c>
      <c r="H170" s="251">
        <v>4</v>
      </c>
      <c r="I170" s="251">
        <v>2</v>
      </c>
      <c r="J170" s="251">
        <v>0</v>
      </c>
      <c r="K170" s="294">
        <v>0.8327</v>
      </c>
      <c r="L170" s="251">
        <v>0</v>
      </c>
      <c r="M170" s="251">
        <v>4</v>
      </c>
      <c r="N170" s="251">
        <v>0</v>
      </c>
      <c r="O170" s="251">
        <v>0</v>
      </c>
      <c r="P170" s="251">
        <v>20</v>
      </c>
      <c r="Q170" s="251">
        <v>21</v>
      </c>
      <c r="R170" s="294">
        <v>1</v>
      </c>
      <c r="S170" s="251">
        <v>10</v>
      </c>
      <c r="T170" s="247"/>
      <c r="V170" s="293">
        <v>429163262</v>
      </c>
      <c r="W170" s="296" t="s">
        <v>745</v>
      </c>
      <c r="X170" s="247" t="s">
        <v>660</v>
      </c>
      <c r="Y170" s="247" t="s">
        <v>666</v>
      </c>
      <c r="Z170" s="296">
        <v>1</v>
      </c>
      <c r="AA170" s="296">
        <v>21</v>
      </c>
      <c r="AB170" s="296">
        <v>410309.62091799994</v>
      </c>
      <c r="AC170" s="296">
        <v>19539</v>
      </c>
      <c r="AD170" s="296">
        <v>4627</v>
      </c>
      <c r="AE170" s="296">
        <v>14912</v>
      </c>
      <c r="AG170" s="295"/>
      <c r="AH170" s="295"/>
      <c r="AL170" s="297">
        <v>0</v>
      </c>
      <c r="AN170" s="297">
        <v>0</v>
      </c>
      <c r="AP170" s="297"/>
    </row>
    <row r="171" spans="1:42" s="296" customFormat="1">
      <c r="A171" s="293" t="s">
        <v>745</v>
      </c>
      <c r="B171" s="247">
        <v>429163274</v>
      </c>
      <c r="C171" s="252" t="s">
        <v>508</v>
      </c>
      <c r="D171" s="251">
        <v>0</v>
      </c>
      <c r="E171" s="251">
        <v>0</v>
      </c>
      <c r="F171" s="251">
        <v>1</v>
      </c>
      <c r="G171" s="251">
        <v>1</v>
      </c>
      <c r="H171" s="251">
        <v>0</v>
      </c>
      <c r="I171" s="251">
        <v>0</v>
      </c>
      <c r="J171" s="251">
        <v>0</v>
      </c>
      <c r="K171" s="294">
        <v>7.9299999999999995E-2</v>
      </c>
      <c r="L171" s="251">
        <v>0</v>
      </c>
      <c r="M171" s="251">
        <v>0</v>
      </c>
      <c r="N171" s="251">
        <v>0</v>
      </c>
      <c r="O171" s="251">
        <v>0</v>
      </c>
      <c r="P171" s="251">
        <v>2</v>
      </c>
      <c r="Q171" s="251">
        <v>2</v>
      </c>
      <c r="R171" s="294">
        <v>1</v>
      </c>
      <c r="S171" s="251">
        <v>9</v>
      </c>
      <c r="T171" s="247"/>
      <c r="V171" s="293">
        <v>429163274</v>
      </c>
      <c r="W171" s="296" t="s">
        <v>745</v>
      </c>
      <c r="X171" s="247" t="s">
        <v>660</v>
      </c>
      <c r="Y171" s="247" t="s">
        <v>675</v>
      </c>
      <c r="Z171" s="296">
        <v>1</v>
      </c>
      <c r="AA171" s="296">
        <v>2</v>
      </c>
      <c r="AB171" s="296">
        <v>37420.217162000001</v>
      </c>
      <c r="AC171" s="296">
        <v>18710</v>
      </c>
      <c r="AD171" s="296">
        <v>1633</v>
      </c>
      <c r="AE171" s="296">
        <v>17077</v>
      </c>
      <c r="AG171" s="295"/>
      <c r="AH171" s="295"/>
      <c r="AL171" s="297">
        <v>0</v>
      </c>
      <c r="AN171" s="297">
        <v>0</v>
      </c>
      <c r="AP171" s="297"/>
    </row>
    <row r="172" spans="1:42" s="296" customFormat="1">
      <c r="A172" s="293" t="s">
        <v>745</v>
      </c>
      <c r="B172" s="247">
        <v>429163291</v>
      </c>
      <c r="C172" s="252" t="s">
        <v>508</v>
      </c>
      <c r="D172" s="251">
        <v>0</v>
      </c>
      <c r="E172" s="251">
        <v>0</v>
      </c>
      <c r="F172" s="251">
        <v>0</v>
      </c>
      <c r="G172" s="251">
        <v>1</v>
      </c>
      <c r="H172" s="251">
        <v>2</v>
      </c>
      <c r="I172" s="251">
        <v>3</v>
      </c>
      <c r="J172" s="251">
        <v>0</v>
      </c>
      <c r="K172" s="294">
        <v>0.2379</v>
      </c>
      <c r="L172" s="251">
        <v>0</v>
      </c>
      <c r="M172" s="251">
        <v>0</v>
      </c>
      <c r="N172" s="251">
        <v>1</v>
      </c>
      <c r="O172" s="251">
        <v>0</v>
      </c>
      <c r="P172" s="251">
        <v>6</v>
      </c>
      <c r="Q172" s="251">
        <v>6</v>
      </c>
      <c r="R172" s="294">
        <v>1</v>
      </c>
      <c r="S172" s="251">
        <v>5</v>
      </c>
      <c r="T172" s="247"/>
      <c r="V172" s="293">
        <v>429163291</v>
      </c>
      <c r="W172" s="296" t="s">
        <v>745</v>
      </c>
      <c r="X172" s="247" t="s">
        <v>660</v>
      </c>
      <c r="Y172" s="247" t="s">
        <v>749</v>
      </c>
      <c r="Z172" s="296">
        <v>1</v>
      </c>
      <c r="AA172" s="296">
        <v>6</v>
      </c>
      <c r="AB172" s="296">
        <v>106292.74148600001</v>
      </c>
      <c r="AC172" s="296">
        <v>17715</v>
      </c>
      <c r="AD172" s="296">
        <v>-1422</v>
      </c>
      <c r="AE172" s="296">
        <v>19137</v>
      </c>
      <c r="AG172" s="295"/>
      <c r="AH172" s="295"/>
      <c r="AL172" s="297">
        <v>0</v>
      </c>
      <c r="AN172" s="297">
        <v>0</v>
      </c>
      <c r="AP172" s="297"/>
    </row>
    <row r="173" spans="1:42" s="296" customFormat="1">
      <c r="A173" s="293" t="s">
        <v>745</v>
      </c>
      <c r="B173" s="247">
        <v>429163305</v>
      </c>
      <c r="C173" s="252" t="s">
        <v>508</v>
      </c>
      <c r="D173" s="251">
        <v>0</v>
      </c>
      <c r="E173" s="251">
        <v>0</v>
      </c>
      <c r="F173" s="251">
        <v>0</v>
      </c>
      <c r="G173" s="251">
        <v>0</v>
      </c>
      <c r="H173" s="251">
        <v>1</v>
      </c>
      <c r="I173" s="251">
        <v>0</v>
      </c>
      <c r="J173" s="251">
        <v>0</v>
      </c>
      <c r="K173" s="294">
        <v>3.9699999999999999E-2</v>
      </c>
      <c r="L173" s="251">
        <v>0</v>
      </c>
      <c r="M173" s="251">
        <v>0</v>
      </c>
      <c r="N173" s="251">
        <v>1</v>
      </c>
      <c r="O173" s="251">
        <v>0</v>
      </c>
      <c r="P173" s="251">
        <v>1</v>
      </c>
      <c r="Q173" s="251">
        <v>1</v>
      </c>
      <c r="R173" s="294">
        <v>1</v>
      </c>
      <c r="S173" s="251">
        <v>4</v>
      </c>
      <c r="T173" s="247"/>
      <c r="V173" s="293">
        <v>429163305</v>
      </c>
      <c r="W173" s="296" t="s">
        <v>745</v>
      </c>
      <c r="X173" s="247" t="s">
        <v>660</v>
      </c>
      <c r="Y173" s="247" t="s">
        <v>736</v>
      </c>
      <c r="Z173" s="296">
        <v>1</v>
      </c>
      <c r="AA173" s="296">
        <v>1</v>
      </c>
      <c r="AB173" s="296">
        <v>19100.899298</v>
      </c>
      <c r="AC173" s="296">
        <v>19101</v>
      </c>
      <c r="AD173" s="296">
        <v>2021</v>
      </c>
      <c r="AE173" s="296">
        <v>17080</v>
      </c>
      <c r="AG173" s="295"/>
      <c r="AH173" s="295"/>
      <c r="AL173" s="297">
        <v>0</v>
      </c>
      <c r="AN173" s="297">
        <v>0</v>
      </c>
      <c r="AP173" s="297"/>
    </row>
    <row r="174" spans="1:42" s="296" customFormat="1">
      <c r="A174" s="293" t="s">
        <v>745</v>
      </c>
      <c r="B174" s="247">
        <v>429163347</v>
      </c>
      <c r="C174" s="252" t="s">
        <v>508</v>
      </c>
      <c r="D174" s="251">
        <v>0</v>
      </c>
      <c r="E174" s="251">
        <v>0</v>
      </c>
      <c r="F174" s="251">
        <v>0</v>
      </c>
      <c r="G174" s="251">
        <v>0</v>
      </c>
      <c r="H174" s="251">
        <v>1</v>
      </c>
      <c r="I174" s="251">
        <v>0</v>
      </c>
      <c r="J174" s="251">
        <v>0</v>
      </c>
      <c r="K174" s="294">
        <v>3.9699999999999999E-2</v>
      </c>
      <c r="L174" s="251">
        <v>0</v>
      </c>
      <c r="M174" s="251">
        <v>0</v>
      </c>
      <c r="N174" s="251">
        <v>0</v>
      </c>
      <c r="O174" s="251">
        <v>0</v>
      </c>
      <c r="P174" s="251">
        <v>0</v>
      </c>
      <c r="Q174" s="251">
        <v>1</v>
      </c>
      <c r="R174" s="294">
        <v>1</v>
      </c>
      <c r="S174" s="251">
        <v>8</v>
      </c>
      <c r="T174" s="247"/>
      <c r="V174" s="293">
        <v>429163347</v>
      </c>
      <c r="W174" s="296" t="s">
        <v>745</v>
      </c>
      <c r="X174" s="247" t="s">
        <v>660</v>
      </c>
      <c r="Y174" s="247" t="s">
        <v>738</v>
      </c>
      <c r="Z174" s="296">
        <v>1</v>
      </c>
      <c r="AA174" s="296">
        <v>1</v>
      </c>
      <c r="AB174" s="296">
        <v>11090.709298</v>
      </c>
      <c r="AC174" s="296">
        <v>11091</v>
      </c>
      <c r="AD174" s="296">
        <v>-6829</v>
      </c>
      <c r="AE174" s="296">
        <v>17920</v>
      </c>
      <c r="AG174" s="295"/>
      <c r="AH174" s="295"/>
      <c r="AL174" s="297">
        <v>0</v>
      </c>
      <c r="AN174" s="297">
        <v>0</v>
      </c>
      <c r="AP174" s="297"/>
    </row>
    <row r="175" spans="1:42" s="296" customFormat="1">
      <c r="A175" s="293" t="s">
        <v>750</v>
      </c>
      <c r="B175" s="247">
        <v>430170025</v>
      </c>
      <c r="C175" s="252" t="s">
        <v>509</v>
      </c>
      <c r="D175" s="251">
        <v>0</v>
      </c>
      <c r="E175" s="251">
        <v>0</v>
      </c>
      <c r="F175" s="251">
        <v>0</v>
      </c>
      <c r="G175" s="251">
        <v>0</v>
      </c>
      <c r="H175" s="251">
        <v>0</v>
      </c>
      <c r="I175" s="251">
        <v>1</v>
      </c>
      <c r="J175" s="251">
        <v>0</v>
      </c>
      <c r="K175" s="294">
        <v>3.9699999999999999E-2</v>
      </c>
      <c r="L175" s="251">
        <v>0</v>
      </c>
      <c r="M175" s="251">
        <v>0</v>
      </c>
      <c r="N175" s="251">
        <v>0</v>
      </c>
      <c r="O175" s="251">
        <v>0</v>
      </c>
      <c r="P175" s="251">
        <v>0</v>
      </c>
      <c r="Q175" s="251">
        <v>1</v>
      </c>
      <c r="R175" s="294">
        <v>1.026</v>
      </c>
      <c r="S175" s="251">
        <v>6</v>
      </c>
      <c r="T175" s="247"/>
      <c r="V175" s="293">
        <v>430170025</v>
      </c>
      <c r="W175" s="296" t="s">
        <v>750</v>
      </c>
      <c r="X175" s="247" t="s">
        <v>714</v>
      </c>
      <c r="Y175" s="247" t="s">
        <v>751</v>
      </c>
      <c r="Z175" s="296">
        <v>1</v>
      </c>
      <c r="AA175" s="296">
        <v>1</v>
      </c>
      <c r="AB175" s="296">
        <v>13254.423017974003</v>
      </c>
      <c r="AC175" s="296">
        <v>13254</v>
      </c>
      <c r="AD175" s="296">
        <v>-4041</v>
      </c>
      <c r="AE175" s="296">
        <v>17295</v>
      </c>
      <c r="AG175" s="295"/>
      <c r="AH175" s="295"/>
      <c r="AL175" s="297">
        <v>0</v>
      </c>
      <c r="AN175" s="297">
        <v>0</v>
      </c>
      <c r="AP175" s="297"/>
    </row>
    <row r="176" spans="1:42" s="296" customFormat="1">
      <c r="A176" s="293" t="s">
        <v>750</v>
      </c>
      <c r="B176" s="247">
        <v>430170064</v>
      </c>
      <c r="C176" s="252" t="s">
        <v>509</v>
      </c>
      <c r="D176" s="251">
        <v>0</v>
      </c>
      <c r="E176" s="251">
        <v>0</v>
      </c>
      <c r="F176" s="251">
        <v>0</v>
      </c>
      <c r="G176" s="251">
        <v>0</v>
      </c>
      <c r="H176" s="251">
        <v>35</v>
      </c>
      <c r="I176" s="251">
        <v>49</v>
      </c>
      <c r="J176" s="251">
        <v>0</v>
      </c>
      <c r="K176" s="294">
        <v>3.3306</v>
      </c>
      <c r="L176" s="251">
        <v>0</v>
      </c>
      <c r="M176" s="251">
        <v>0</v>
      </c>
      <c r="N176" s="251">
        <v>0</v>
      </c>
      <c r="O176" s="251">
        <v>0</v>
      </c>
      <c r="P176" s="251">
        <v>23</v>
      </c>
      <c r="Q176" s="251">
        <v>84</v>
      </c>
      <c r="R176" s="294">
        <v>1.026</v>
      </c>
      <c r="S176" s="251">
        <v>10</v>
      </c>
      <c r="T176" s="247"/>
      <c r="V176" s="293">
        <v>430170064</v>
      </c>
      <c r="W176" s="296" t="s">
        <v>750</v>
      </c>
      <c r="X176" s="247" t="s">
        <v>714</v>
      </c>
      <c r="Y176" s="247" t="s">
        <v>752</v>
      </c>
      <c r="Z176" s="296">
        <v>1</v>
      </c>
      <c r="AA176" s="296">
        <v>84</v>
      </c>
      <c r="AB176" s="296">
        <v>1229027.7377262521</v>
      </c>
      <c r="AC176" s="296">
        <v>14631</v>
      </c>
      <c r="AD176" s="296">
        <v>-2631</v>
      </c>
      <c r="AE176" s="296">
        <v>17262</v>
      </c>
      <c r="AG176" s="295"/>
      <c r="AH176" s="295"/>
      <c r="AL176" s="297">
        <v>0</v>
      </c>
      <c r="AN176" s="297">
        <v>0</v>
      </c>
      <c r="AP176" s="297"/>
    </row>
    <row r="177" spans="1:42" s="296" customFormat="1">
      <c r="A177" s="293" t="s">
        <v>750</v>
      </c>
      <c r="B177" s="247">
        <v>430170097</v>
      </c>
      <c r="C177" s="252" t="s">
        <v>509</v>
      </c>
      <c r="D177" s="251">
        <v>0</v>
      </c>
      <c r="E177" s="251">
        <v>0</v>
      </c>
      <c r="F177" s="251">
        <v>0</v>
      </c>
      <c r="G177" s="251">
        <v>0</v>
      </c>
      <c r="H177" s="251">
        <v>0</v>
      </c>
      <c r="I177" s="251">
        <v>1</v>
      </c>
      <c r="J177" s="251">
        <v>0</v>
      </c>
      <c r="K177" s="294">
        <v>3.9699999999999999E-2</v>
      </c>
      <c r="L177" s="251">
        <v>0</v>
      </c>
      <c r="M177" s="251">
        <v>0</v>
      </c>
      <c r="N177" s="251">
        <v>0</v>
      </c>
      <c r="O177" s="251">
        <v>0</v>
      </c>
      <c r="P177" s="251">
        <v>1</v>
      </c>
      <c r="Q177" s="251">
        <v>1</v>
      </c>
      <c r="R177" s="294">
        <v>1.026</v>
      </c>
      <c r="S177" s="251">
        <v>11</v>
      </c>
      <c r="T177" s="247"/>
      <c r="V177" s="293">
        <v>430170097</v>
      </c>
      <c r="W177" s="296" t="s">
        <v>750</v>
      </c>
      <c r="X177" s="247" t="s">
        <v>714</v>
      </c>
      <c r="Y177" s="247" t="s">
        <v>728</v>
      </c>
      <c r="Z177" s="296">
        <v>1</v>
      </c>
      <c r="AA177" s="296">
        <v>1</v>
      </c>
      <c r="AB177" s="296">
        <v>22133.279997973998</v>
      </c>
      <c r="AC177" s="296">
        <v>22133</v>
      </c>
      <c r="AD177" s="296">
        <v>4819</v>
      </c>
      <c r="AE177" s="296">
        <v>17314</v>
      </c>
      <c r="AG177" s="295"/>
      <c r="AH177" s="295"/>
      <c r="AL177" s="297">
        <v>0</v>
      </c>
      <c r="AN177" s="297">
        <v>0</v>
      </c>
      <c r="AP177" s="297"/>
    </row>
    <row r="178" spans="1:42" s="296" customFormat="1">
      <c r="A178" s="293" t="s">
        <v>750</v>
      </c>
      <c r="B178" s="247">
        <v>430170100</v>
      </c>
      <c r="C178" s="252" t="s">
        <v>509</v>
      </c>
      <c r="D178" s="251">
        <v>0</v>
      </c>
      <c r="E178" s="251">
        <v>0</v>
      </c>
      <c r="F178" s="251">
        <v>0</v>
      </c>
      <c r="G178" s="251">
        <v>0</v>
      </c>
      <c r="H178" s="251">
        <v>0</v>
      </c>
      <c r="I178" s="251">
        <v>6</v>
      </c>
      <c r="J178" s="251">
        <v>0</v>
      </c>
      <c r="K178" s="294">
        <v>0.2379</v>
      </c>
      <c r="L178" s="251">
        <v>0</v>
      </c>
      <c r="M178" s="251">
        <v>0</v>
      </c>
      <c r="N178" s="251">
        <v>0</v>
      </c>
      <c r="O178" s="251">
        <v>0</v>
      </c>
      <c r="P178" s="251">
        <v>0</v>
      </c>
      <c r="Q178" s="251">
        <v>6</v>
      </c>
      <c r="R178" s="294">
        <v>1.026</v>
      </c>
      <c r="S178" s="251">
        <v>10</v>
      </c>
      <c r="T178" s="247"/>
      <c r="V178" s="293">
        <v>430170100</v>
      </c>
      <c r="W178" s="296" t="s">
        <v>750</v>
      </c>
      <c r="X178" s="247" t="s">
        <v>714</v>
      </c>
      <c r="Y178" s="247" t="s">
        <v>710</v>
      </c>
      <c r="Z178" s="296">
        <v>1</v>
      </c>
      <c r="AA178" s="296">
        <v>6</v>
      </c>
      <c r="AB178" s="296">
        <v>79516.690689017996</v>
      </c>
      <c r="AC178" s="296">
        <v>13253</v>
      </c>
      <c r="AD178" s="296">
        <v>488</v>
      </c>
      <c r="AE178" s="296">
        <v>12765</v>
      </c>
      <c r="AG178" s="295"/>
      <c r="AH178" s="295"/>
      <c r="AL178" s="297">
        <v>0</v>
      </c>
      <c r="AN178" s="297">
        <v>0</v>
      </c>
      <c r="AP178" s="297"/>
    </row>
    <row r="179" spans="1:42" s="296" customFormat="1">
      <c r="A179" s="293" t="s">
        <v>750</v>
      </c>
      <c r="B179" s="247">
        <v>430170101</v>
      </c>
      <c r="C179" s="252" t="s">
        <v>509</v>
      </c>
      <c r="D179" s="251">
        <v>0</v>
      </c>
      <c r="E179" s="251">
        <v>0</v>
      </c>
      <c r="F179" s="251">
        <v>0</v>
      </c>
      <c r="G179" s="251">
        <v>0</v>
      </c>
      <c r="H179" s="251">
        <v>1</v>
      </c>
      <c r="I179" s="251">
        <v>1</v>
      </c>
      <c r="J179" s="251">
        <v>0</v>
      </c>
      <c r="K179" s="294">
        <v>7.9299999999999995E-2</v>
      </c>
      <c r="L179" s="251">
        <v>0</v>
      </c>
      <c r="M179" s="251">
        <v>0</v>
      </c>
      <c r="N179" s="251">
        <v>0</v>
      </c>
      <c r="O179" s="251">
        <v>0</v>
      </c>
      <c r="P179" s="251">
        <v>0</v>
      </c>
      <c r="Q179" s="251">
        <v>2</v>
      </c>
      <c r="R179" s="294">
        <v>1.026</v>
      </c>
      <c r="S179" s="251">
        <v>4</v>
      </c>
      <c r="T179" s="247"/>
      <c r="V179" s="293">
        <v>430170101</v>
      </c>
      <c r="W179" s="296" t="s">
        <v>750</v>
      </c>
      <c r="X179" s="247" t="s">
        <v>714</v>
      </c>
      <c r="Y179" s="247" t="s">
        <v>753</v>
      </c>
      <c r="Z179" s="296">
        <v>1</v>
      </c>
      <c r="AA179" s="296">
        <v>2</v>
      </c>
      <c r="AB179" s="296">
        <v>24560.241003006002</v>
      </c>
      <c r="AC179" s="296">
        <v>12280</v>
      </c>
      <c r="AD179" s="296">
        <v>-1635</v>
      </c>
      <c r="AE179" s="296">
        <v>13915</v>
      </c>
      <c r="AG179" s="295"/>
      <c r="AH179" s="295"/>
      <c r="AL179" s="297">
        <v>0</v>
      </c>
      <c r="AN179" s="297">
        <v>0</v>
      </c>
      <c r="AP179" s="297"/>
    </row>
    <row r="180" spans="1:42" s="296" customFormat="1">
      <c r="A180" s="293" t="s">
        <v>750</v>
      </c>
      <c r="B180" s="247">
        <v>430170110</v>
      </c>
      <c r="C180" s="252" t="s">
        <v>509</v>
      </c>
      <c r="D180" s="251">
        <v>0</v>
      </c>
      <c r="E180" s="251">
        <v>0</v>
      </c>
      <c r="F180" s="251">
        <v>0</v>
      </c>
      <c r="G180" s="251">
        <v>0</v>
      </c>
      <c r="H180" s="251">
        <v>0</v>
      </c>
      <c r="I180" s="251">
        <v>8</v>
      </c>
      <c r="J180" s="251">
        <v>0</v>
      </c>
      <c r="K180" s="294">
        <v>0.31719999999999998</v>
      </c>
      <c r="L180" s="251">
        <v>0</v>
      </c>
      <c r="M180" s="251">
        <v>0</v>
      </c>
      <c r="N180" s="251">
        <v>0</v>
      </c>
      <c r="O180" s="251">
        <v>0</v>
      </c>
      <c r="P180" s="251">
        <v>0</v>
      </c>
      <c r="Q180" s="251">
        <v>8</v>
      </c>
      <c r="R180" s="294">
        <v>1.026</v>
      </c>
      <c r="S180" s="251">
        <v>4</v>
      </c>
      <c r="T180" s="247"/>
      <c r="V180" s="293">
        <v>430170110</v>
      </c>
      <c r="W180" s="296" t="s">
        <v>750</v>
      </c>
      <c r="X180" s="247" t="s">
        <v>714</v>
      </c>
      <c r="Y180" s="247" t="s">
        <v>754</v>
      </c>
      <c r="Z180" s="296">
        <v>1</v>
      </c>
      <c r="AA180" s="296">
        <v>8</v>
      </c>
      <c r="AB180" s="296">
        <v>106022.25425202401</v>
      </c>
      <c r="AC180" s="296">
        <v>13253</v>
      </c>
      <c r="AD180" s="296">
        <v>488</v>
      </c>
      <c r="AE180" s="296">
        <v>12765</v>
      </c>
      <c r="AG180" s="295"/>
      <c r="AH180" s="295"/>
      <c r="AL180" s="297">
        <v>0</v>
      </c>
      <c r="AN180" s="297">
        <v>0</v>
      </c>
      <c r="AP180" s="297"/>
    </row>
    <row r="181" spans="1:42" s="296" customFormat="1">
      <c r="A181" s="293" t="s">
        <v>750</v>
      </c>
      <c r="B181" s="247">
        <v>430170136</v>
      </c>
      <c r="C181" s="252" t="s">
        <v>509</v>
      </c>
      <c r="D181" s="251">
        <v>0</v>
      </c>
      <c r="E181" s="251">
        <v>0</v>
      </c>
      <c r="F181" s="251">
        <v>0</v>
      </c>
      <c r="G181" s="251">
        <v>0</v>
      </c>
      <c r="H181" s="251">
        <v>0</v>
      </c>
      <c r="I181" s="251">
        <v>2</v>
      </c>
      <c r="J181" s="251">
        <v>0</v>
      </c>
      <c r="K181" s="294">
        <v>7.9299999999999995E-2</v>
      </c>
      <c r="L181" s="251">
        <v>0</v>
      </c>
      <c r="M181" s="251">
        <v>0</v>
      </c>
      <c r="N181" s="251">
        <v>0</v>
      </c>
      <c r="O181" s="251">
        <v>0</v>
      </c>
      <c r="P181" s="251">
        <v>0</v>
      </c>
      <c r="Q181" s="251">
        <v>2</v>
      </c>
      <c r="R181" s="294">
        <v>1.026</v>
      </c>
      <c r="S181" s="251">
        <v>3</v>
      </c>
      <c r="T181" s="247"/>
      <c r="V181" s="293">
        <v>430170136</v>
      </c>
      <c r="W181" s="296" t="s">
        <v>750</v>
      </c>
      <c r="X181" s="247" t="s">
        <v>714</v>
      </c>
      <c r="Y181" s="247" t="s">
        <v>713</v>
      </c>
      <c r="Z181" s="296">
        <v>1</v>
      </c>
      <c r="AA181" s="296">
        <v>2</v>
      </c>
      <c r="AB181" s="296">
        <v>26505.563563006002</v>
      </c>
      <c r="AC181" s="296">
        <v>13253</v>
      </c>
      <c r="AD181" s="296">
        <v>1456</v>
      </c>
      <c r="AE181" s="296">
        <v>11797</v>
      </c>
      <c r="AG181" s="295"/>
      <c r="AH181" s="295"/>
      <c r="AL181" s="297">
        <v>0</v>
      </c>
      <c r="AN181" s="297">
        <v>0</v>
      </c>
      <c r="AP181" s="297"/>
    </row>
    <row r="182" spans="1:42" s="296" customFormat="1">
      <c r="A182" s="293" t="s">
        <v>750</v>
      </c>
      <c r="B182" s="247">
        <v>430170139</v>
      </c>
      <c r="C182" s="252" t="s">
        <v>509</v>
      </c>
      <c r="D182" s="251">
        <v>0</v>
      </c>
      <c r="E182" s="251">
        <v>0</v>
      </c>
      <c r="F182" s="251">
        <v>0</v>
      </c>
      <c r="G182" s="251">
        <v>0</v>
      </c>
      <c r="H182" s="251">
        <v>0</v>
      </c>
      <c r="I182" s="251">
        <v>2</v>
      </c>
      <c r="J182" s="251">
        <v>0</v>
      </c>
      <c r="K182" s="294">
        <v>7.9299999999999995E-2</v>
      </c>
      <c r="L182" s="251">
        <v>0</v>
      </c>
      <c r="M182" s="251">
        <v>0</v>
      </c>
      <c r="N182" s="251">
        <v>0</v>
      </c>
      <c r="O182" s="251">
        <v>0</v>
      </c>
      <c r="P182" s="251">
        <v>0</v>
      </c>
      <c r="Q182" s="251">
        <v>2</v>
      </c>
      <c r="R182" s="294">
        <v>1.026</v>
      </c>
      <c r="S182" s="251">
        <v>2</v>
      </c>
      <c r="T182" s="247"/>
      <c r="V182" s="293">
        <v>430170139</v>
      </c>
      <c r="W182" s="296" t="s">
        <v>750</v>
      </c>
      <c r="X182" s="247" t="s">
        <v>714</v>
      </c>
      <c r="Y182" s="247" t="s">
        <v>755</v>
      </c>
      <c r="Z182" s="296">
        <v>1</v>
      </c>
      <c r="AA182" s="296">
        <v>2</v>
      </c>
      <c r="AB182" s="296">
        <v>26505.563563006002</v>
      </c>
      <c r="AC182" s="296">
        <v>13253</v>
      </c>
      <c r="AD182" s="296">
        <v>730</v>
      </c>
      <c r="AE182" s="296">
        <v>12523</v>
      </c>
      <c r="AG182" s="295"/>
      <c r="AH182" s="295"/>
      <c r="AL182" s="297">
        <v>0</v>
      </c>
      <c r="AN182" s="297">
        <v>0</v>
      </c>
      <c r="AP182" s="297"/>
    </row>
    <row r="183" spans="1:42" s="296" customFormat="1">
      <c r="A183" s="293" t="s">
        <v>750</v>
      </c>
      <c r="B183" s="247">
        <v>430170141</v>
      </c>
      <c r="C183" s="252" t="s">
        <v>509</v>
      </c>
      <c r="D183" s="251">
        <v>0</v>
      </c>
      <c r="E183" s="251">
        <v>0</v>
      </c>
      <c r="F183" s="251">
        <v>0</v>
      </c>
      <c r="G183" s="251">
        <v>0</v>
      </c>
      <c r="H183" s="251">
        <v>113</v>
      </c>
      <c r="I183" s="251">
        <v>117</v>
      </c>
      <c r="J183" s="251">
        <v>0</v>
      </c>
      <c r="K183" s="294">
        <v>9.1195000000000004</v>
      </c>
      <c r="L183" s="251">
        <v>0</v>
      </c>
      <c r="M183" s="251">
        <v>0</v>
      </c>
      <c r="N183" s="251">
        <v>2</v>
      </c>
      <c r="O183" s="251">
        <v>0</v>
      </c>
      <c r="P183" s="251">
        <v>36</v>
      </c>
      <c r="Q183" s="251">
        <v>230</v>
      </c>
      <c r="R183" s="294">
        <v>1.026</v>
      </c>
      <c r="S183" s="251">
        <v>7</v>
      </c>
      <c r="T183" s="247"/>
      <c r="V183" s="293">
        <v>430170141</v>
      </c>
      <c r="W183" s="296" t="s">
        <v>750</v>
      </c>
      <c r="X183" s="247" t="s">
        <v>714</v>
      </c>
      <c r="Y183" s="247" t="s">
        <v>756</v>
      </c>
      <c r="Z183" s="296">
        <v>1</v>
      </c>
      <c r="AA183" s="296">
        <v>230</v>
      </c>
      <c r="AB183" s="296">
        <v>3063101.4913056903</v>
      </c>
      <c r="AC183" s="296">
        <v>13318</v>
      </c>
      <c r="AD183" s="296">
        <v>553</v>
      </c>
      <c r="AE183" s="296">
        <v>12765</v>
      </c>
      <c r="AG183" s="295"/>
      <c r="AH183" s="295"/>
      <c r="AL183" s="297">
        <v>0</v>
      </c>
      <c r="AN183" s="297">
        <v>0</v>
      </c>
      <c r="AP183" s="297"/>
    </row>
    <row r="184" spans="1:42" s="296" customFormat="1">
      <c r="A184" s="293" t="s">
        <v>750</v>
      </c>
      <c r="B184" s="247">
        <v>430170153</v>
      </c>
      <c r="C184" s="252" t="s">
        <v>509</v>
      </c>
      <c r="D184" s="251">
        <v>0</v>
      </c>
      <c r="E184" s="251">
        <v>0</v>
      </c>
      <c r="F184" s="251">
        <v>0</v>
      </c>
      <c r="G184" s="251">
        <v>0</v>
      </c>
      <c r="H184" s="251">
        <v>0</v>
      </c>
      <c r="I184" s="251">
        <v>3</v>
      </c>
      <c r="J184" s="251">
        <v>0</v>
      </c>
      <c r="K184" s="294">
        <v>0.11899999999999999</v>
      </c>
      <c r="L184" s="251">
        <v>0</v>
      </c>
      <c r="M184" s="251">
        <v>0</v>
      </c>
      <c r="N184" s="251">
        <v>0</v>
      </c>
      <c r="O184" s="251">
        <v>0</v>
      </c>
      <c r="P184" s="251">
        <v>2</v>
      </c>
      <c r="Q184" s="251">
        <v>3</v>
      </c>
      <c r="R184" s="294">
        <v>1.026</v>
      </c>
      <c r="S184" s="251">
        <v>10</v>
      </c>
      <c r="T184" s="247"/>
      <c r="V184" s="293">
        <v>430170153</v>
      </c>
      <c r="W184" s="296" t="s">
        <v>750</v>
      </c>
      <c r="X184" s="247" t="s">
        <v>714</v>
      </c>
      <c r="Y184" s="247" t="s">
        <v>658</v>
      </c>
      <c r="Z184" s="296">
        <v>1</v>
      </c>
      <c r="AA184" s="296">
        <v>3</v>
      </c>
      <c r="AB184" s="296">
        <v>55749.582900980007</v>
      </c>
      <c r="AC184" s="296">
        <v>18583</v>
      </c>
      <c r="AD184" s="296">
        <v>5818</v>
      </c>
      <c r="AE184" s="296">
        <v>12765</v>
      </c>
      <c r="AG184" s="295"/>
      <c r="AH184" s="295"/>
      <c r="AL184" s="297">
        <v>0</v>
      </c>
      <c r="AN184" s="297">
        <v>0</v>
      </c>
      <c r="AP184" s="297"/>
    </row>
    <row r="185" spans="1:42" s="296" customFormat="1">
      <c r="A185" s="293" t="s">
        <v>750</v>
      </c>
      <c r="B185" s="247">
        <v>430170162</v>
      </c>
      <c r="C185" s="252" t="s">
        <v>509</v>
      </c>
      <c r="D185" s="251">
        <v>0</v>
      </c>
      <c r="E185" s="251">
        <v>0</v>
      </c>
      <c r="F185" s="251">
        <v>0</v>
      </c>
      <c r="G185" s="251">
        <v>0</v>
      </c>
      <c r="H185" s="251">
        <v>0</v>
      </c>
      <c r="I185" s="251">
        <v>1</v>
      </c>
      <c r="J185" s="251">
        <v>0</v>
      </c>
      <c r="K185" s="294">
        <v>3.9699999999999999E-2</v>
      </c>
      <c r="L185" s="251">
        <v>0</v>
      </c>
      <c r="M185" s="251">
        <v>0</v>
      </c>
      <c r="N185" s="251">
        <v>0</v>
      </c>
      <c r="O185" s="251">
        <v>0</v>
      </c>
      <c r="P185" s="251">
        <v>0</v>
      </c>
      <c r="Q185" s="251">
        <v>1</v>
      </c>
      <c r="R185" s="294">
        <v>1.026</v>
      </c>
      <c r="S185" s="251">
        <v>5</v>
      </c>
      <c r="T185" s="247"/>
      <c r="V185" s="293">
        <v>430170162</v>
      </c>
      <c r="W185" s="296" t="s">
        <v>750</v>
      </c>
      <c r="X185" s="247" t="s">
        <v>714</v>
      </c>
      <c r="Y185" s="247" t="s">
        <v>757</v>
      </c>
      <c r="Z185" s="296">
        <v>1</v>
      </c>
      <c r="AA185" s="296">
        <v>1</v>
      </c>
      <c r="AB185" s="296">
        <v>13254.423017974003</v>
      </c>
      <c r="AC185" s="296">
        <v>13254</v>
      </c>
      <c r="AD185" s="296">
        <v>389</v>
      </c>
      <c r="AE185" s="296">
        <v>12865</v>
      </c>
      <c r="AG185" s="295"/>
      <c r="AH185" s="295"/>
      <c r="AL185" s="297">
        <v>0</v>
      </c>
      <c r="AN185" s="297">
        <v>0</v>
      </c>
      <c r="AP185" s="297"/>
    </row>
    <row r="186" spans="1:42" s="296" customFormat="1">
      <c r="A186" s="293" t="s">
        <v>750</v>
      </c>
      <c r="B186" s="247">
        <v>430170170</v>
      </c>
      <c r="C186" s="252" t="s">
        <v>509</v>
      </c>
      <c r="D186" s="251">
        <v>0</v>
      </c>
      <c r="E186" s="251">
        <v>0</v>
      </c>
      <c r="F186" s="251">
        <v>0</v>
      </c>
      <c r="G186" s="251">
        <v>0</v>
      </c>
      <c r="H186" s="251">
        <v>233</v>
      </c>
      <c r="I186" s="251">
        <v>269</v>
      </c>
      <c r="J186" s="251">
        <v>0</v>
      </c>
      <c r="K186" s="294">
        <v>19.904299999999999</v>
      </c>
      <c r="L186" s="251">
        <v>0</v>
      </c>
      <c r="M186" s="251">
        <v>0</v>
      </c>
      <c r="N186" s="251">
        <v>8</v>
      </c>
      <c r="O186" s="251">
        <v>8</v>
      </c>
      <c r="P186" s="251">
        <v>129</v>
      </c>
      <c r="Q186" s="251">
        <v>502</v>
      </c>
      <c r="R186" s="294">
        <v>1.026</v>
      </c>
      <c r="S186" s="251">
        <v>10</v>
      </c>
      <c r="T186" s="247"/>
      <c r="V186" s="293">
        <v>430170170</v>
      </c>
      <c r="W186" s="296" t="s">
        <v>750</v>
      </c>
      <c r="X186" s="247" t="s">
        <v>714</v>
      </c>
      <c r="Y186" s="247" t="s">
        <v>714</v>
      </c>
      <c r="Z186" s="296">
        <v>1</v>
      </c>
      <c r="AA186" s="296">
        <v>502</v>
      </c>
      <c r="AB186" s="296">
        <v>7285877.7327945046</v>
      </c>
      <c r="AC186" s="296">
        <v>14514</v>
      </c>
      <c r="AD186" s="296">
        <v>-2466</v>
      </c>
      <c r="AE186" s="296">
        <v>16980</v>
      </c>
      <c r="AG186" s="295"/>
      <c r="AH186" s="295"/>
      <c r="AL186" s="297">
        <v>0</v>
      </c>
      <c r="AN186" s="297">
        <v>0</v>
      </c>
      <c r="AP186" s="297"/>
    </row>
    <row r="187" spans="1:42" s="296" customFormat="1">
      <c r="A187" s="293" t="s">
        <v>750</v>
      </c>
      <c r="B187" s="247">
        <v>430170174</v>
      </c>
      <c r="C187" s="252" t="s">
        <v>509</v>
      </c>
      <c r="D187" s="251">
        <v>0</v>
      </c>
      <c r="E187" s="251">
        <v>0</v>
      </c>
      <c r="F187" s="251">
        <v>0</v>
      </c>
      <c r="G187" s="251">
        <v>0</v>
      </c>
      <c r="H187" s="251">
        <v>30</v>
      </c>
      <c r="I187" s="251">
        <v>35</v>
      </c>
      <c r="J187" s="251">
        <v>0</v>
      </c>
      <c r="K187" s="294">
        <v>2.5773000000000001</v>
      </c>
      <c r="L187" s="251">
        <v>0</v>
      </c>
      <c r="M187" s="251">
        <v>0</v>
      </c>
      <c r="N187" s="251">
        <v>0</v>
      </c>
      <c r="O187" s="251">
        <v>0</v>
      </c>
      <c r="P187" s="251">
        <v>1</v>
      </c>
      <c r="Q187" s="251">
        <v>65</v>
      </c>
      <c r="R187" s="294">
        <v>1.026</v>
      </c>
      <c r="S187" s="251">
        <v>5</v>
      </c>
      <c r="T187" s="247"/>
      <c r="V187" s="293">
        <v>430170174</v>
      </c>
      <c r="W187" s="296" t="s">
        <v>750</v>
      </c>
      <c r="X187" s="247" t="s">
        <v>714</v>
      </c>
      <c r="Y187" s="247" t="s">
        <v>731</v>
      </c>
      <c r="Z187" s="296">
        <v>1</v>
      </c>
      <c r="AA187" s="296">
        <v>65</v>
      </c>
      <c r="AB187" s="296">
        <v>808281.13359416614</v>
      </c>
      <c r="AC187" s="296">
        <v>12435</v>
      </c>
      <c r="AD187" s="296">
        <v>-330</v>
      </c>
      <c r="AE187" s="296">
        <v>12765</v>
      </c>
      <c r="AG187" s="295"/>
      <c r="AH187" s="295"/>
      <c r="AL187" s="297">
        <v>0</v>
      </c>
      <c r="AN187" s="297">
        <v>0</v>
      </c>
      <c r="AP187" s="297"/>
    </row>
    <row r="188" spans="1:42" s="296" customFormat="1">
      <c r="A188" s="293" t="s">
        <v>750</v>
      </c>
      <c r="B188" s="247">
        <v>430170185</v>
      </c>
      <c r="C188" s="252" t="s">
        <v>509</v>
      </c>
      <c r="D188" s="251">
        <v>0</v>
      </c>
      <c r="E188" s="251">
        <v>0</v>
      </c>
      <c r="F188" s="251">
        <v>0</v>
      </c>
      <c r="G188" s="251">
        <v>0</v>
      </c>
      <c r="H188" s="251">
        <v>2</v>
      </c>
      <c r="I188" s="251">
        <v>1</v>
      </c>
      <c r="J188" s="251">
        <v>0</v>
      </c>
      <c r="K188" s="294">
        <v>0.11899999999999999</v>
      </c>
      <c r="L188" s="251">
        <v>0</v>
      </c>
      <c r="M188" s="251">
        <v>0</v>
      </c>
      <c r="N188" s="251">
        <v>0</v>
      </c>
      <c r="O188" s="251">
        <v>0</v>
      </c>
      <c r="P188" s="251">
        <v>3</v>
      </c>
      <c r="Q188" s="251">
        <v>3</v>
      </c>
      <c r="R188" s="294">
        <v>1.026</v>
      </c>
      <c r="S188" s="251">
        <v>10</v>
      </c>
      <c r="T188" s="247"/>
      <c r="V188" s="293">
        <v>430170185</v>
      </c>
      <c r="W188" s="296" t="s">
        <v>750</v>
      </c>
      <c r="X188" s="247" t="s">
        <v>714</v>
      </c>
      <c r="Y188" s="247" t="s">
        <v>758</v>
      </c>
      <c r="Z188" s="296">
        <v>1</v>
      </c>
      <c r="AA188" s="296">
        <v>3</v>
      </c>
      <c r="AB188" s="296">
        <v>59853.735940979997</v>
      </c>
      <c r="AC188" s="296">
        <v>19951</v>
      </c>
      <c r="AD188" s="296">
        <v>6065</v>
      </c>
      <c r="AE188" s="296">
        <v>13886</v>
      </c>
      <c r="AG188" s="295"/>
      <c r="AH188" s="295"/>
      <c r="AL188" s="297">
        <v>0</v>
      </c>
      <c r="AN188" s="297">
        <v>0</v>
      </c>
      <c r="AP188" s="297"/>
    </row>
    <row r="189" spans="1:42" s="296" customFormat="1">
      <c r="A189" s="293" t="s">
        <v>750</v>
      </c>
      <c r="B189" s="247">
        <v>430170186</v>
      </c>
      <c r="C189" s="252" t="s">
        <v>509</v>
      </c>
      <c r="D189" s="251">
        <v>0</v>
      </c>
      <c r="E189" s="251">
        <v>0</v>
      </c>
      <c r="F189" s="251">
        <v>0</v>
      </c>
      <c r="G189" s="251">
        <v>0</v>
      </c>
      <c r="H189" s="251">
        <v>0</v>
      </c>
      <c r="I189" s="251">
        <v>1</v>
      </c>
      <c r="J189" s="251">
        <v>0</v>
      </c>
      <c r="K189" s="294">
        <v>3.9699999999999999E-2</v>
      </c>
      <c r="L189" s="251">
        <v>0</v>
      </c>
      <c r="M189" s="251">
        <v>0</v>
      </c>
      <c r="N189" s="251">
        <v>0</v>
      </c>
      <c r="O189" s="251">
        <v>0</v>
      </c>
      <c r="P189" s="251">
        <v>0</v>
      </c>
      <c r="Q189" s="251">
        <v>1</v>
      </c>
      <c r="R189" s="294">
        <v>1.026</v>
      </c>
      <c r="S189" s="251">
        <v>7</v>
      </c>
      <c r="T189" s="247"/>
      <c r="V189" s="293">
        <v>430170186</v>
      </c>
      <c r="W189" s="296" t="s">
        <v>750</v>
      </c>
      <c r="X189" s="247" t="s">
        <v>714</v>
      </c>
      <c r="Y189" s="247" t="s">
        <v>759</v>
      </c>
      <c r="Z189" s="296">
        <v>1</v>
      </c>
      <c r="AA189" s="296">
        <v>1</v>
      </c>
      <c r="AB189" s="296">
        <v>13254.423017974003</v>
      </c>
      <c r="AC189" s="296">
        <v>13254</v>
      </c>
      <c r="AD189" s="296">
        <v>1172</v>
      </c>
      <c r="AE189" s="296">
        <v>12082</v>
      </c>
      <c r="AG189" s="295"/>
      <c r="AH189" s="295"/>
      <c r="AL189" s="297">
        <v>0</v>
      </c>
      <c r="AN189" s="297">
        <v>0</v>
      </c>
      <c r="AP189" s="297"/>
    </row>
    <row r="190" spans="1:42" s="296" customFormat="1">
      <c r="A190" s="293" t="s">
        <v>750</v>
      </c>
      <c r="B190" s="247">
        <v>430170198</v>
      </c>
      <c r="C190" s="252" t="s">
        <v>509</v>
      </c>
      <c r="D190" s="251">
        <v>0</v>
      </c>
      <c r="E190" s="251">
        <v>0</v>
      </c>
      <c r="F190" s="251">
        <v>0</v>
      </c>
      <c r="G190" s="251">
        <v>0</v>
      </c>
      <c r="H190" s="251">
        <v>0</v>
      </c>
      <c r="I190" s="251">
        <v>2</v>
      </c>
      <c r="J190" s="251">
        <v>0</v>
      </c>
      <c r="K190" s="294">
        <v>7.9299999999999995E-2</v>
      </c>
      <c r="L190" s="251">
        <v>0</v>
      </c>
      <c r="M190" s="251">
        <v>0</v>
      </c>
      <c r="N190" s="251">
        <v>0</v>
      </c>
      <c r="O190" s="251">
        <v>0</v>
      </c>
      <c r="P190" s="251">
        <v>0</v>
      </c>
      <c r="Q190" s="251">
        <v>2</v>
      </c>
      <c r="R190" s="294">
        <v>1.026</v>
      </c>
      <c r="S190" s="251">
        <v>3</v>
      </c>
      <c r="T190" s="247"/>
      <c r="V190" s="293">
        <v>430170198</v>
      </c>
      <c r="W190" s="296" t="s">
        <v>750</v>
      </c>
      <c r="X190" s="247" t="s">
        <v>714</v>
      </c>
      <c r="Y190" s="247" t="s">
        <v>715</v>
      </c>
      <c r="Z190" s="296">
        <v>1</v>
      </c>
      <c r="AA190" s="296">
        <v>2</v>
      </c>
      <c r="AB190" s="296">
        <v>26505.563563006002</v>
      </c>
      <c r="AC190" s="296">
        <v>13253</v>
      </c>
      <c r="AD190" s="296">
        <v>-5835</v>
      </c>
      <c r="AE190" s="296">
        <v>19088</v>
      </c>
      <c r="AG190" s="295"/>
      <c r="AH190" s="295"/>
      <c r="AL190" s="297">
        <v>0</v>
      </c>
      <c r="AN190" s="297">
        <v>0</v>
      </c>
      <c r="AP190" s="297"/>
    </row>
    <row r="191" spans="1:42" s="296" customFormat="1">
      <c r="A191" s="293" t="s">
        <v>750</v>
      </c>
      <c r="B191" s="247">
        <v>430170213</v>
      </c>
      <c r="C191" s="252" t="s">
        <v>509</v>
      </c>
      <c r="D191" s="251">
        <v>0</v>
      </c>
      <c r="E191" s="251">
        <v>0</v>
      </c>
      <c r="F191" s="251">
        <v>0</v>
      </c>
      <c r="G191" s="251">
        <v>0</v>
      </c>
      <c r="H191" s="251">
        <v>1</v>
      </c>
      <c r="I191" s="251">
        <v>0</v>
      </c>
      <c r="J191" s="251">
        <v>0</v>
      </c>
      <c r="K191" s="294">
        <v>3.9699999999999999E-2</v>
      </c>
      <c r="L191" s="251">
        <v>0</v>
      </c>
      <c r="M191" s="251">
        <v>0</v>
      </c>
      <c r="N191" s="251">
        <v>0</v>
      </c>
      <c r="O191" s="251">
        <v>0</v>
      </c>
      <c r="P191" s="251">
        <v>1</v>
      </c>
      <c r="Q191" s="251">
        <v>1</v>
      </c>
      <c r="R191" s="294">
        <v>1.026</v>
      </c>
      <c r="S191" s="251">
        <v>4</v>
      </c>
      <c r="T191" s="247"/>
      <c r="V191" s="293">
        <v>430170213</v>
      </c>
      <c r="W191" s="296" t="s">
        <v>750</v>
      </c>
      <c r="X191" s="247" t="s">
        <v>714</v>
      </c>
      <c r="Y191" s="247" t="s">
        <v>980</v>
      </c>
      <c r="Z191" s="296">
        <v>1</v>
      </c>
      <c r="AA191" s="296">
        <v>1</v>
      </c>
      <c r="AB191" s="296">
        <v>16288.096457974003</v>
      </c>
      <c r="AC191" s="296">
        <v>16288</v>
      </c>
      <c r="AD191" s="296">
        <v>3523</v>
      </c>
      <c r="AE191" s="296">
        <v>12765</v>
      </c>
      <c r="AG191" s="295"/>
      <c r="AH191" s="295"/>
      <c r="AL191" s="297">
        <v>0</v>
      </c>
      <c r="AN191" s="297">
        <v>0</v>
      </c>
      <c r="AP191" s="297"/>
    </row>
    <row r="192" spans="1:42" s="296" customFormat="1">
      <c r="A192" s="293" t="s">
        <v>750</v>
      </c>
      <c r="B192" s="247">
        <v>430170271</v>
      </c>
      <c r="C192" s="252" t="s">
        <v>509</v>
      </c>
      <c r="D192" s="251">
        <v>0</v>
      </c>
      <c r="E192" s="251">
        <v>0</v>
      </c>
      <c r="F192" s="251">
        <v>0</v>
      </c>
      <c r="G192" s="251">
        <v>0</v>
      </c>
      <c r="H192" s="251">
        <v>1</v>
      </c>
      <c r="I192" s="251">
        <v>12</v>
      </c>
      <c r="J192" s="251">
        <v>0</v>
      </c>
      <c r="K192" s="294">
        <v>0.51549999999999996</v>
      </c>
      <c r="L192" s="251">
        <v>0</v>
      </c>
      <c r="M192" s="251">
        <v>0</v>
      </c>
      <c r="N192" s="251">
        <v>0</v>
      </c>
      <c r="O192" s="251">
        <v>0</v>
      </c>
      <c r="P192" s="251">
        <v>0</v>
      </c>
      <c r="Q192" s="251">
        <v>13</v>
      </c>
      <c r="R192" s="294">
        <v>1.026</v>
      </c>
      <c r="S192" s="251">
        <v>4</v>
      </c>
      <c r="T192" s="247"/>
      <c r="V192" s="293">
        <v>430170271</v>
      </c>
      <c r="W192" s="296" t="s">
        <v>750</v>
      </c>
      <c r="X192" s="247" t="s">
        <v>714</v>
      </c>
      <c r="Y192" s="247" t="s">
        <v>760</v>
      </c>
      <c r="Z192" s="296">
        <v>1</v>
      </c>
      <c r="AA192" s="296">
        <v>13</v>
      </c>
      <c r="AB192" s="296">
        <v>170342.48183601003</v>
      </c>
      <c r="AC192" s="296">
        <v>13103</v>
      </c>
      <c r="AD192" s="296">
        <v>338</v>
      </c>
      <c r="AE192" s="296">
        <v>12765</v>
      </c>
      <c r="AG192" s="295"/>
      <c r="AH192" s="295"/>
      <c r="AL192" s="297">
        <v>0</v>
      </c>
      <c r="AN192" s="297">
        <v>0</v>
      </c>
      <c r="AP192" s="297"/>
    </row>
    <row r="193" spans="1:42" s="296" customFormat="1">
      <c r="A193" s="293" t="s">
        <v>750</v>
      </c>
      <c r="B193" s="247">
        <v>430170321</v>
      </c>
      <c r="C193" s="252" t="s">
        <v>509</v>
      </c>
      <c r="D193" s="251">
        <v>0</v>
      </c>
      <c r="E193" s="251">
        <v>0</v>
      </c>
      <c r="F193" s="251">
        <v>0</v>
      </c>
      <c r="G193" s="251">
        <v>0</v>
      </c>
      <c r="H193" s="251">
        <v>2</v>
      </c>
      <c r="I193" s="251">
        <v>3</v>
      </c>
      <c r="J193" s="251">
        <v>0</v>
      </c>
      <c r="K193" s="294">
        <v>0.1983</v>
      </c>
      <c r="L193" s="251">
        <v>0</v>
      </c>
      <c r="M193" s="251">
        <v>0</v>
      </c>
      <c r="N193" s="251">
        <v>0</v>
      </c>
      <c r="O193" s="251">
        <v>0</v>
      </c>
      <c r="P193" s="251">
        <v>1</v>
      </c>
      <c r="Q193" s="251">
        <v>5</v>
      </c>
      <c r="R193" s="294">
        <v>1.026</v>
      </c>
      <c r="S193" s="251">
        <v>4</v>
      </c>
      <c r="T193" s="247"/>
      <c r="V193" s="293">
        <v>430170321</v>
      </c>
      <c r="W193" s="296" t="s">
        <v>750</v>
      </c>
      <c r="X193" s="247" t="s">
        <v>714</v>
      </c>
      <c r="Y193" s="247" t="s">
        <v>719</v>
      </c>
      <c r="Z193" s="296">
        <v>1</v>
      </c>
      <c r="AA193" s="296">
        <v>5</v>
      </c>
      <c r="AB193" s="296">
        <v>67353.901023986007</v>
      </c>
      <c r="AC193" s="296">
        <v>13471</v>
      </c>
      <c r="AD193" s="296">
        <v>964</v>
      </c>
      <c r="AE193" s="296">
        <v>12507</v>
      </c>
      <c r="AG193" s="295"/>
      <c r="AH193" s="295"/>
      <c r="AL193" s="297">
        <v>0</v>
      </c>
      <c r="AN193" s="297">
        <v>0</v>
      </c>
      <c r="AP193" s="297"/>
    </row>
    <row r="194" spans="1:42" s="296" customFormat="1">
      <c r="A194" s="293" t="s">
        <v>750</v>
      </c>
      <c r="B194" s="247">
        <v>430170348</v>
      </c>
      <c r="C194" s="252" t="s">
        <v>509</v>
      </c>
      <c r="D194" s="251">
        <v>0</v>
      </c>
      <c r="E194" s="251">
        <v>0</v>
      </c>
      <c r="F194" s="251">
        <v>0</v>
      </c>
      <c r="G194" s="251">
        <v>0</v>
      </c>
      <c r="H194" s="251">
        <v>1</v>
      </c>
      <c r="I194" s="251">
        <v>2</v>
      </c>
      <c r="J194" s="251">
        <v>0</v>
      </c>
      <c r="K194" s="294">
        <v>0.11899999999999999</v>
      </c>
      <c r="L194" s="251">
        <v>0</v>
      </c>
      <c r="M194" s="251">
        <v>0</v>
      </c>
      <c r="N194" s="251">
        <v>0</v>
      </c>
      <c r="O194" s="251">
        <v>0</v>
      </c>
      <c r="P194" s="251">
        <v>2</v>
      </c>
      <c r="Q194" s="251">
        <v>3</v>
      </c>
      <c r="R194" s="294">
        <v>1.026</v>
      </c>
      <c r="S194" s="251">
        <v>11</v>
      </c>
      <c r="T194" s="247"/>
      <c r="V194" s="293">
        <v>430170348</v>
      </c>
      <c r="W194" s="296" t="s">
        <v>750</v>
      </c>
      <c r="X194" s="247" t="s">
        <v>714</v>
      </c>
      <c r="Y194" s="247" t="s">
        <v>720</v>
      </c>
      <c r="Z194" s="296">
        <v>1</v>
      </c>
      <c r="AA194" s="296">
        <v>3</v>
      </c>
      <c r="AB194" s="296">
        <v>55572.377980980011</v>
      </c>
      <c r="AC194" s="296">
        <v>18524</v>
      </c>
      <c r="AD194" s="296">
        <v>7695</v>
      </c>
      <c r="AE194" s="296">
        <v>10829</v>
      </c>
      <c r="AG194" s="295"/>
      <c r="AH194" s="295"/>
      <c r="AL194" s="297">
        <v>0</v>
      </c>
      <c r="AN194" s="297">
        <v>0</v>
      </c>
      <c r="AP194" s="297"/>
    </row>
    <row r="195" spans="1:42" s="296" customFormat="1">
      <c r="A195" s="293" t="s">
        <v>750</v>
      </c>
      <c r="B195" s="247">
        <v>430170600</v>
      </c>
      <c r="C195" s="252" t="s">
        <v>509</v>
      </c>
      <c r="D195" s="251">
        <v>0</v>
      </c>
      <c r="E195" s="251">
        <v>0</v>
      </c>
      <c r="F195" s="251">
        <v>0</v>
      </c>
      <c r="G195" s="251">
        <v>0</v>
      </c>
      <c r="H195" s="251">
        <v>0</v>
      </c>
      <c r="I195" s="251">
        <v>1</v>
      </c>
      <c r="J195" s="251">
        <v>0</v>
      </c>
      <c r="K195" s="294">
        <v>3.9699999999999999E-2</v>
      </c>
      <c r="L195" s="251">
        <v>0</v>
      </c>
      <c r="M195" s="251">
        <v>0</v>
      </c>
      <c r="N195" s="251">
        <v>0</v>
      </c>
      <c r="O195" s="251">
        <v>0</v>
      </c>
      <c r="P195" s="251">
        <v>0</v>
      </c>
      <c r="Q195" s="251">
        <v>1</v>
      </c>
      <c r="R195" s="294">
        <v>1.026</v>
      </c>
      <c r="S195" s="251">
        <v>3</v>
      </c>
      <c r="T195" s="247"/>
      <c r="V195" s="293">
        <v>430170600</v>
      </c>
      <c r="W195" s="296" t="s">
        <v>750</v>
      </c>
      <c r="X195" s="247" t="s">
        <v>714</v>
      </c>
      <c r="Y195" s="247" t="s">
        <v>761</v>
      </c>
      <c r="Z195" s="296">
        <v>1</v>
      </c>
      <c r="AA195" s="296">
        <v>1</v>
      </c>
      <c r="AB195" s="296">
        <v>13254.423017974003</v>
      </c>
      <c r="AC195" s="296">
        <v>13254</v>
      </c>
      <c r="AD195" s="296">
        <v>-2015</v>
      </c>
      <c r="AE195" s="296">
        <v>15269</v>
      </c>
      <c r="AG195" s="295"/>
      <c r="AH195" s="295"/>
      <c r="AL195" s="297">
        <v>0</v>
      </c>
      <c r="AN195" s="297">
        <v>0</v>
      </c>
      <c r="AP195" s="297"/>
    </row>
    <row r="196" spans="1:42" s="296" customFormat="1">
      <c r="A196" s="293" t="s">
        <v>750</v>
      </c>
      <c r="B196" s="247">
        <v>430170616</v>
      </c>
      <c r="C196" s="252" t="s">
        <v>509</v>
      </c>
      <c r="D196" s="251">
        <v>0</v>
      </c>
      <c r="E196" s="251">
        <v>0</v>
      </c>
      <c r="F196" s="251">
        <v>0</v>
      </c>
      <c r="G196" s="251">
        <v>0</v>
      </c>
      <c r="H196" s="251">
        <v>1</v>
      </c>
      <c r="I196" s="251">
        <v>1</v>
      </c>
      <c r="J196" s="251">
        <v>0</v>
      </c>
      <c r="K196" s="294">
        <v>7.9299999999999995E-2</v>
      </c>
      <c r="L196" s="251">
        <v>0</v>
      </c>
      <c r="M196" s="251">
        <v>0</v>
      </c>
      <c r="N196" s="251">
        <v>0</v>
      </c>
      <c r="O196" s="251">
        <v>0</v>
      </c>
      <c r="P196" s="251">
        <v>0</v>
      </c>
      <c r="Q196" s="251">
        <v>2</v>
      </c>
      <c r="R196" s="294">
        <v>1.026</v>
      </c>
      <c r="S196" s="251">
        <v>7</v>
      </c>
      <c r="T196" s="247"/>
      <c r="V196" s="293">
        <v>430170616</v>
      </c>
      <c r="W196" s="296" t="s">
        <v>750</v>
      </c>
      <c r="X196" s="247" t="s">
        <v>714</v>
      </c>
      <c r="Y196" s="247" t="s">
        <v>739</v>
      </c>
      <c r="Z196" s="296">
        <v>1</v>
      </c>
      <c r="AA196" s="296">
        <v>2</v>
      </c>
      <c r="AB196" s="296">
        <v>24560.241003006002</v>
      </c>
      <c r="AC196" s="296">
        <v>12280</v>
      </c>
      <c r="AD196" s="296">
        <v>-5804</v>
      </c>
      <c r="AE196" s="296">
        <v>18084</v>
      </c>
      <c r="AG196" s="295"/>
      <c r="AH196" s="295"/>
      <c r="AL196" s="297">
        <v>0</v>
      </c>
      <c r="AN196" s="297">
        <v>0</v>
      </c>
      <c r="AP196" s="297"/>
    </row>
    <row r="197" spans="1:42" s="296" customFormat="1">
      <c r="A197" s="293" t="s">
        <v>750</v>
      </c>
      <c r="B197" s="247">
        <v>430170620</v>
      </c>
      <c r="C197" s="252" t="s">
        <v>509</v>
      </c>
      <c r="D197" s="251">
        <v>0</v>
      </c>
      <c r="E197" s="251">
        <v>0</v>
      </c>
      <c r="F197" s="251">
        <v>0</v>
      </c>
      <c r="G197" s="251">
        <v>0</v>
      </c>
      <c r="H197" s="251">
        <v>3</v>
      </c>
      <c r="I197" s="251">
        <v>7</v>
      </c>
      <c r="J197" s="251">
        <v>0</v>
      </c>
      <c r="K197" s="294">
        <v>0.39650000000000002</v>
      </c>
      <c r="L197" s="251">
        <v>0</v>
      </c>
      <c r="M197" s="251">
        <v>0</v>
      </c>
      <c r="N197" s="251">
        <v>1</v>
      </c>
      <c r="O197" s="251">
        <v>0</v>
      </c>
      <c r="P197" s="251">
        <v>5</v>
      </c>
      <c r="Q197" s="251">
        <v>10</v>
      </c>
      <c r="R197" s="294">
        <v>1.026</v>
      </c>
      <c r="S197" s="251">
        <v>4</v>
      </c>
      <c r="T197" s="247"/>
      <c r="V197" s="293">
        <v>430170620</v>
      </c>
      <c r="W197" s="296" t="s">
        <v>750</v>
      </c>
      <c r="X197" s="247" t="s">
        <v>714</v>
      </c>
      <c r="Y197" s="247" t="s">
        <v>762</v>
      </c>
      <c r="Z197" s="296">
        <v>1</v>
      </c>
      <c r="AA197" s="296">
        <v>10</v>
      </c>
      <c r="AB197" s="296">
        <v>154798.01095503001</v>
      </c>
      <c r="AC197" s="296">
        <v>15480</v>
      </c>
      <c r="AD197" s="296">
        <v>-1877</v>
      </c>
      <c r="AE197" s="296">
        <v>17357</v>
      </c>
      <c r="AG197" s="295"/>
      <c r="AH197" s="295"/>
      <c r="AL197" s="297">
        <v>0</v>
      </c>
      <c r="AN197" s="297">
        <v>0</v>
      </c>
      <c r="AP197" s="297"/>
    </row>
    <row r="198" spans="1:42" s="296" customFormat="1">
      <c r="A198" s="293" t="s">
        <v>750</v>
      </c>
      <c r="B198" s="247">
        <v>430170673</v>
      </c>
      <c r="C198" s="252" t="s">
        <v>509</v>
      </c>
      <c r="D198" s="251">
        <v>0</v>
      </c>
      <c r="E198" s="251">
        <v>0</v>
      </c>
      <c r="F198" s="251">
        <v>0</v>
      </c>
      <c r="G198" s="251">
        <v>0</v>
      </c>
      <c r="H198" s="251">
        <v>0</v>
      </c>
      <c r="I198" s="251">
        <v>1</v>
      </c>
      <c r="J198" s="251">
        <v>0</v>
      </c>
      <c r="K198" s="294">
        <v>3.9699999999999999E-2</v>
      </c>
      <c r="L198" s="251">
        <v>0</v>
      </c>
      <c r="M198" s="251">
        <v>0</v>
      </c>
      <c r="N198" s="251">
        <v>0</v>
      </c>
      <c r="O198" s="251">
        <v>0</v>
      </c>
      <c r="P198" s="251">
        <v>0</v>
      </c>
      <c r="Q198" s="251">
        <v>1</v>
      </c>
      <c r="R198" s="294">
        <v>1.026</v>
      </c>
      <c r="S198" s="251">
        <v>2</v>
      </c>
      <c r="T198" s="247"/>
      <c r="V198" s="293">
        <v>430170673</v>
      </c>
      <c r="W198" s="296" t="s">
        <v>750</v>
      </c>
      <c r="X198" s="247" t="s">
        <v>714</v>
      </c>
      <c r="Y198" s="247" t="s">
        <v>763</v>
      </c>
      <c r="Z198" s="296">
        <v>1</v>
      </c>
      <c r="AA198" s="296">
        <v>1</v>
      </c>
      <c r="AB198" s="296">
        <v>13254.423017974003</v>
      </c>
      <c r="AC198" s="296">
        <v>13254</v>
      </c>
      <c r="AD198" s="296">
        <v>1457</v>
      </c>
      <c r="AE198" s="296">
        <v>11797</v>
      </c>
      <c r="AG198" s="295"/>
      <c r="AH198" s="295"/>
      <c r="AL198" s="297">
        <v>0</v>
      </c>
      <c r="AN198" s="297">
        <v>0</v>
      </c>
      <c r="AP198" s="297"/>
    </row>
    <row r="199" spans="1:42" s="296" customFormat="1">
      <c r="A199" s="293" t="s">
        <v>750</v>
      </c>
      <c r="B199" s="247">
        <v>430170690</v>
      </c>
      <c r="C199" s="252" t="s">
        <v>509</v>
      </c>
      <c r="D199" s="251">
        <v>0</v>
      </c>
      <c r="E199" s="251">
        <v>0</v>
      </c>
      <c r="F199" s="251">
        <v>0</v>
      </c>
      <c r="G199" s="251">
        <v>0</v>
      </c>
      <c r="H199" s="251">
        <v>0</v>
      </c>
      <c r="I199" s="251">
        <v>2</v>
      </c>
      <c r="J199" s="251">
        <v>0</v>
      </c>
      <c r="K199" s="294">
        <v>7.9299999999999995E-2</v>
      </c>
      <c r="L199" s="251">
        <v>0</v>
      </c>
      <c r="M199" s="251">
        <v>0</v>
      </c>
      <c r="N199" s="251">
        <v>0</v>
      </c>
      <c r="O199" s="251">
        <v>0</v>
      </c>
      <c r="P199" s="251">
        <v>0</v>
      </c>
      <c r="Q199" s="251">
        <v>2</v>
      </c>
      <c r="R199" s="294">
        <v>1.026</v>
      </c>
      <c r="S199" s="251">
        <v>4</v>
      </c>
      <c r="T199" s="247"/>
      <c r="V199" s="293">
        <v>430170690</v>
      </c>
      <c r="W199" s="296" t="s">
        <v>750</v>
      </c>
      <c r="X199" s="247" t="s">
        <v>714</v>
      </c>
      <c r="Y199" s="247" t="s">
        <v>721</v>
      </c>
      <c r="Z199" s="296">
        <v>1</v>
      </c>
      <c r="AA199" s="296">
        <v>2</v>
      </c>
      <c r="AB199" s="296">
        <v>26505.563563006002</v>
      </c>
      <c r="AC199" s="296">
        <v>13253</v>
      </c>
      <c r="AD199" s="296">
        <v>-456</v>
      </c>
      <c r="AE199" s="296">
        <v>13709</v>
      </c>
      <c r="AG199" s="295"/>
      <c r="AH199" s="295"/>
      <c r="AL199" s="297">
        <v>0</v>
      </c>
      <c r="AN199" s="297">
        <v>0</v>
      </c>
      <c r="AP199" s="297"/>
    </row>
    <row r="200" spans="1:42" s="296" customFormat="1">
      <c r="A200" s="293" t="s">
        <v>750</v>
      </c>
      <c r="B200" s="247">
        <v>430170710</v>
      </c>
      <c r="C200" s="252" t="s">
        <v>509</v>
      </c>
      <c r="D200" s="251">
        <v>0</v>
      </c>
      <c r="E200" s="251">
        <v>0</v>
      </c>
      <c r="F200" s="251">
        <v>0</v>
      </c>
      <c r="G200" s="251">
        <v>0</v>
      </c>
      <c r="H200" s="251">
        <v>0</v>
      </c>
      <c r="I200" s="251">
        <v>1</v>
      </c>
      <c r="J200" s="251">
        <v>0</v>
      </c>
      <c r="K200" s="294">
        <v>3.9699999999999999E-2</v>
      </c>
      <c r="L200" s="251">
        <v>0</v>
      </c>
      <c r="M200" s="251">
        <v>0</v>
      </c>
      <c r="N200" s="251">
        <v>0</v>
      </c>
      <c r="O200" s="251">
        <v>0</v>
      </c>
      <c r="P200" s="251">
        <v>0</v>
      </c>
      <c r="Q200" s="251">
        <v>1</v>
      </c>
      <c r="R200" s="294">
        <v>1.026</v>
      </c>
      <c r="S200" s="251">
        <v>3</v>
      </c>
      <c r="T200" s="247"/>
      <c r="V200" s="293">
        <v>430170710</v>
      </c>
      <c r="W200" s="296" t="s">
        <v>750</v>
      </c>
      <c r="X200" s="247" t="s">
        <v>714</v>
      </c>
      <c r="Y200" s="247" t="s">
        <v>764</v>
      </c>
      <c r="Z200" s="296">
        <v>1</v>
      </c>
      <c r="AA200" s="296">
        <v>1</v>
      </c>
      <c r="AB200" s="296">
        <v>13254.423017974003</v>
      </c>
      <c r="AC200" s="296">
        <v>13254</v>
      </c>
      <c r="AD200" s="296">
        <v>489</v>
      </c>
      <c r="AE200" s="296">
        <v>12765</v>
      </c>
      <c r="AG200" s="295"/>
      <c r="AH200" s="295"/>
      <c r="AL200" s="297">
        <v>0</v>
      </c>
      <c r="AN200" s="297">
        <v>0</v>
      </c>
      <c r="AP200" s="297"/>
    </row>
    <row r="201" spans="1:42" s="296" customFormat="1">
      <c r="A201" s="293" t="s">
        <v>750</v>
      </c>
      <c r="B201" s="247">
        <v>430170725</v>
      </c>
      <c r="C201" s="252" t="s">
        <v>509</v>
      </c>
      <c r="D201" s="251">
        <v>0</v>
      </c>
      <c r="E201" s="251">
        <v>0</v>
      </c>
      <c r="F201" s="251">
        <v>0</v>
      </c>
      <c r="G201" s="251">
        <v>0</v>
      </c>
      <c r="H201" s="251">
        <v>2</v>
      </c>
      <c r="I201" s="251">
        <v>5</v>
      </c>
      <c r="J201" s="251">
        <v>0</v>
      </c>
      <c r="K201" s="294">
        <v>0.27760000000000001</v>
      </c>
      <c r="L201" s="251">
        <v>0</v>
      </c>
      <c r="M201" s="251">
        <v>0</v>
      </c>
      <c r="N201" s="251">
        <v>0</v>
      </c>
      <c r="O201" s="251">
        <v>0</v>
      </c>
      <c r="P201" s="251">
        <v>0</v>
      </c>
      <c r="Q201" s="251">
        <v>7</v>
      </c>
      <c r="R201" s="294">
        <v>1.026</v>
      </c>
      <c r="S201" s="251">
        <v>3</v>
      </c>
      <c r="T201" s="247"/>
      <c r="V201" s="293">
        <v>430170725</v>
      </c>
      <c r="W201" s="296" t="s">
        <v>750</v>
      </c>
      <c r="X201" s="247" t="s">
        <v>714</v>
      </c>
      <c r="Y201" s="247" t="s">
        <v>765</v>
      </c>
      <c r="Z201" s="296">
        <v>1</v>
      </c>
      <c r="AA201" s="296">
        <v>7</v>
      </c>
      <c r="AB201" s="296">
        <v>88880.468586992021</v>
      </c>
      <c r="AC201" s="296">
        <v>12697</v>
      </c>
      <c r="AD201" s="296">
        <v>-68</v>
      </c>
      <c r="AE201" s="296">
        <v>12765</v>
      </c>
      <c r="AG201" s="295"/>
      <c r="AH201" s="295"/>
      <c r="AL201" s="297">
        <v>0</v>
      </c>
      <c r="AN201" s="297">
        <v>0</v>
      </c>
      <c r="AP201" s="297"/>
    </row>
    <row r="202" spans="1:42" s="296" customFormat="1">
      <c r="A202" s="293" t="s">
        <v>750</v>
      </c>
      <c r="B202" s="247">
        <v>430170730</v>
      </c>
      <c r="C202" s="252" t="s">
        <v>509</v>
      </c>
      <c r="D202" s="251">
        <v>0</v>
      </c>
      <c r="E202" s="251">
        <v>0</v>
      </c>
      <c r="F202" s="251">
        <v>0</v>
      </c>
      <c r="G202" s="251">
        <v>0</v>
      </c>
      <c r="H202" s="251">
        <v>0</v>
      </c>
      <c r="I202" s="251">
        <v>4</v>
      </c>
      <c r="J202" s="251">
        <v>0</v>
      </c>
      <c r="K202" s="294">
        <v>0.15859999999999999</v>
      </c>
      <c r="L202" s="251">
        <v>0</v>
      </c>
      <c r="M202" s="251">
        <v>0</v>
      </c>
      <c r="N202" s="251">
        <v>0</v>
      </c>
      <c r="O202" s="251">
        <v>0</v>
      </c>
      <c r="P202" s="251">
        <v>0</v>
      </c>
      <c r="Q202" s="251">
        <v>4</v>
      </c>
      <c r="R202" s="294">
        <v>1.026</v>
      </c>
      <c r="S202" s="251">
        <v>3</v>
      </c>
      <c r="T202" s="247"/>
      <c r="V202" s="293">
        <v>430170730</v>
      </c>
      <c r="W202" s="296" t="s">
        <v>750</v>
      </c>
      <c r="X202" s="247" t="s">
        <v>714</v>
      </c>
      <c r="Y202" s="247" t="s">
        <v>766</v>
      </c>
      <c r="Z202" s="296">
        <v>1</v>
      </c>
      <c r="AA202" s="296">
        <v>4</v>
      </c>
      <c r="AB202" s="296">
        <v>53011.127126012005</v>
      </c>
      <c r="AC202" s="296">
        <v>13253</v>
      </c>
      <c r="AD202" s="296">
        <v>488</v>
      </c>
      <c r="AE202" s="296">
        <v>12765</v>
      </c>
      <c r="AG202" s="295"/>
      <c r="AH202" s="295"/>
      <c r="AL202" s="297">
        <v>0</v>
      </c>
      <c r="AN202" s="297">
        <v>0</v>
      </c>
      <c r="AP202" s="297"/>
    </row>
    <row r="203" spans="1:42" s="296" customFormat="1">
      <c r="A203" s="293" t="s">
        <v>750</v>
      </c>
      <c r="B203" s="247">
        <v>430170735</v>
      </c>
      <c r="C203" s="252" t="s">
        <v>509</v>
      </c>
      <c r="D203" s="251">
        <v>0</v>
      </c>
      <c r="E203" s="251">
        <v>0</v>
      </c>
      <c r="F203" s="251">
        <v>0</v>
      </c>
      <c r="G203" s="251">
        <v>0</v>
      </c>
      <c r="H203" s="251">
        <v>1</v>
      </c>
      <c r="I203" s="251">
        <v>1</v>
      </c>
      <c r="J203" s="251">
        <v>0</v>
      </c>
      <c r="K203" s="294">
        <v>7.9299999999999995E-2</v>
      </c>
      <c r="L203" s="251">
        <v>0</v>
      </c>
      <c r="M203" s="251">
        <v>0</v>
      </c>
      <c r="N203" s="251">
        <v>0</v>
      </c>
      <c r="O203" s="251">
        <v>0</v>
      </c>
      <c r="P203" s="251">
        <v>0</v>
      </c>
      <c r="Q203" s="251">
        <v>2</v>
      </c>
      <c r="R203" s="294">
        <v>1.026</v>
      </c>
      <c r="S203" s="251">
        <v>6</v>
      </c>
      <c r="T203" s="247"/>
      <c r="V203" s="293">
        <v>430170735</v>
      </c>
      <c r="W203" s="296" t="s">
        <v>750</v>
      </c>
      <c r="X203" s="247" t="s">
        <v>714</v>
      </c>
      <c r="Y203" s="247" t="s">
        <v>767</v>
      </c>
      <c r="Z203" s="296">
        <v>1</v>
      </c>
      <c r="AA203" s="296">
        <v>2</v>
      </c>
      <c r="AB203" s="296">
        <v>24560.241003006002</v>
      </c>
      <c r="AC203" s="296">
        <v>12280</v>
      </c>
      <c r="AD203" s="296">
        <v>160</v>
      </c>
      <c r="AE203" s="296">
        <v>12120</v>
      </c>
      <c r="AG203" s="295"/>
      <c r="AH203" s="295"/>
      <c r="AL203" s="297">
        <v>0</v>
      </c>
      <c r="AN203" s="297">
        <v>0</v>
      </c>
      <c r="AP203" s="297"/>
    </row>
    <row r="204" spans="1:42" s="296" customFormat="1">
      <c r="A204" s="293" t="s">
        <v>750</v>
      </c>
      <c r="B204" s="247">
        <v>430170775</v>
      </c>
      <c r="C204" s="252" t="s">
        <v>509</v>
      </c>
      <c r="D204" s="251">
        <v>0</v>
      </c>
      <c r="E204" s="251">
        <v>0</v>
      </c>
      <c r="F204" s="251">
        <v>0</v>
      </c>
      <c r="G204" s="251">
        <v>0</v>
      </c>
      <c r="H204" s="251">
        <v>2</v>
      </c>
      <c r="I204" s="251">
        <v>3</v>
      </c>
      <c r="J204" s="251">
        <v>0</v>
      </c>
      <c r="K204" s="294">
        <v>0.1983</v>
      </c>
      <c r="L204" s="251">
        <v>0</v>
      </c>
      <c r="M204" s="251">
        <v>0</v>
      </c>
      <c r="N204" s="251">
        <v>0</v>
      </c>
      <c r="O204" s="251">
        <v>0</v>
      </c>
      <c r="P204" s="251">
        <v>3</v>
      </c>
      <c r="Q204" s="251">
        <v>5</v>
      </c>
      <c r="R204" s="294">
        <v>1.026</v>
      </c>
      <c r="S204" s="251">
        <v>4</v>
      </c>
      <c r="T204" s="247"/>
      <c r="V204" s="293">
        <v>430170775</v>
      </c>
      <c r="W204" s="296" t="s">
        <v>750</v>
      </c>
      <c r="X204" s="247" t="s">
        <v>714</v>
      </c>
      <c r="Y204" s="247" t="s">
        <v>768</v>
      </c>
      <c r="Z204" s="296">
        <v>1</v>
      </c>
      <c r="AA204" s="296">
        <v>5</v>
      </c>
      <c r="AB204" s="296">
        <v>77311.893023986006</v>
      </c>
      <c r="AC204" s="296">
        <v>15462</v>
      </c>
      <c r="AD204" s="296">
        <v>2697</v>
      </c>
      <c r="AE204" s="296">
        <v>12765</v>
      </c>
      <c r="AG204" s="295"/>
      <c r="AH204" s="295"/>
      <c r="AL204" s="297">
        <v>0</v>
      </c>
      <c r="AN204" s="297">
        <v>0</v>
      </c>
      <c r="AP204" s="297"/>
    </row>
    <row r="205" spans="1:42" s="296" customFormat="1">
      <c r="A205" s="293" t="s">
        <v>769</v>
      </c>
      <c r="B205" s="247">
        <v>432712020</v>
      </c>
      <c r="C205" s="252" t="s">
        <v>510</v>
      </c>
      <c r="D205" s="251">
        <v>0</v>
      </c>
      <c r="E205" s="251">
        <v>0</v>
      </c>
      <c r="F205" s="251">
        <v>0</v>
      </c>
      <c r="G205" s="251">
        <v>0</v>
      </c>
      <c r="H205" s="251">
        <v>96</v>
      </c>
      <c r="I205" s="251">
        <v>0</v>
      </c>
      <c r="J205" s="251">
        <v>0</v>
      </c>
      <c r="K205" s="294">
        <v>3.8064</v>
      </c>
      <c r="L205" s="251">
        <v>0</v>
      </c>
      <c r="M205" s="251">
        <v>0</v>
      </c>
      <c r="N205" s="251">
        <v>2</v>
      </c>
      <c r="O205" s="251">
        <v>0</v>
      </c>
      <c r="P205" s="251">
        <v>25</v>
      </c>
      <c r="Q205" s="251">
        <v>96</v>
      </c>
      <c r="R205" s="294">
        <v>1</v>
      </c>
      <c r="S205" s="251">
        <v>10</v>
      </c>
      <c r="T205" s="247"/>
      <c r="V205" s="293">
        <v>432712020</v>
      </c>
      <c r="W205" s="296" t="s">
        <v>769</v>
      </c>
      <c r="X205" s="247" t="s">
        <v>770</v>
      </c>
      <c r="Y205" s="247" t="s">
        <v>771</v>
      </c>
      <c r="Z205" s="296">
        <v>1</v>
      </c>
      <c r="AA205" s="296">
        <v>96</v>
      </c>
      <c r="AB205" s="296">
        <v>1266215.9937760001</v>
      </c>
      <c r="AC205" s="296">
        <v>13190</v>
      </c>
      <c r="AD205" s="296">
        <v>425</v>
      </c>
      <c r="AE205" s="296">
        <v>12765</v>
      </c>
      <c r="AG205" s="295"/>
      <c r="AH205" s="295"/>
      <c r="AL205" s="297">
        <v>0</v>
      </c>
      <c r="AN205" s="297">
        <v>0</v>
      </c>
      <c r="AP205" s="297"/>
    </row>
    <row r="206" spans="1:42" s="296" customFormat="1">
      <c r="A206" s="293" t="s">
        <v>769</v>
      </c>
      <c r="B206" s="247">
        <v>432712036</v>
      </c>
      <c r="C206" s="252" t="s">
        <v>510</v>
      </c>
      <c r="D206" s="251">
        <v>0</v>
      </c>
      <c r="E206" s="251">
        <v>0</v>
      </c>
      <c r="F206" s="251">
        <v>0</v>
      </c>
      <c r="G206" s="251">
        <v>0</v>
      </c>
      <c r="H206" s="251">
        <v>1</v>
      </c>
      <c r="I206" s="251">
        <v>0</v>
      </c>
      <c r="J206" s="251">
        <v>0</v>
      </c>
      <c r="K206" s="294">
        <v>3.9699999999999999E-2</v>
      </c>
      <c r="L206" s="251">
        <v>0</v>
      </c>
      <c r="M206" s="251">
        <v>0</v>
      </c>
      <c r="N206" s="251">
        <v>0</v>
      </c>
      <c r="O206" s="251">
        <v>0</v>
      </c>
      <c r="P206" s="251">
        <v>0</v>
      </c>
      <c r="Q206" s="251">
        <v>1</v>
      </c>
      <c r="R206" s="294">
        <v>1</v>
      </c>
      <c r="S206" s="251">
        <v>7</v>
      </c>
      <c r="T206" s="247"/>
      <c r="V206" s="293">
        <v>432712036</v>
      </c>
      <c r="W206" s="296" t="s">
        <v>769</v>
      </c>
      <c r="X206" s="247" t="s">
        <v>770</v>
      </c>
      <c r="Y206" s="247" t="s">
        <v>903</v>
      </c>
      <c r="Z206" s="296">
        <v>1</v>
      </c>
      <c r="AA206" s="296">
        <v>1</v>
      </c>
      <c r="AB206" s="296">
        <v>11090.709298</v>
      </c>
      <c r="AC206" s="296">
        <v>11091</v>
      </c>
      <c r="AD206" s="296">
        <v>-4155</v>
      </c>
      <c r="AE206" s="296">
        <v>15246</v>
      </c>
      <c r="AG206" s="295"/>
      <c r="AH206" s="295"/>
      <c r="AL206" s="297">
        <v>0</v>
      </c>
      <c r="AN206" s="297">
        <v>0</v>
      </c>
      <c r="AP206" s="297"/>
    </row>
    <row r="207" spans="1:42" s="296" customFormat="1">
      <c r="A207" s="293" t="s">
        <v>769</v>
      </c>
      <c r="B207" s="247">
        <v>432712242</v>
      </c>
      <c r="C207" s="252" t="s">
        <v>510</v>
      </c>
      <c r="D207" s="251">
        <v>0</v>
      </c>
      <c r="E207" s="251">
        <v>0</v>
      </c>
      <c r="F207" s="251">
        <v>0</v>
      </c>
      <c r="G207" s="251">
        <v>0</v>
      </c>
      <c r="H207" s="251">
        <v>1</v>
      </c>
      <c r="I207" s="251">
        <v>0</v>
      </c>
      <c r="J207" s="251">
        <v>0</v>
      </c>
      <c r="K207" s="294">
        <v>3.9699999999999999E-2</v>
      </c>
      <c r="L207" s="251">
        <v>0</v>
      </c>
      <c r="M207" s="251">
        <v>0</v>
      </c>
      <c r="N207" s="251">
        <v>0</v>
      </c>
      <c r="O207" s="251">
        <v>0</v>
      </c>
      <c r="P207" s="251">
        <v>1</v>
      </c>
      <c r="Q207" s="251">
        <v>1</v>
      </c>
      <c r="R207" s="294">
        <v>1</v>
      </c>
      <c r="S207" s="251">
        <v>9</v>
      </c>
      <c r="T207" s="247"/>
      <c r="V207" s="293">
        <v>432712242</v>
      </c>
      <c r="W207" s="296" t="s">
        <v>769</v>
      </c>
      <c r="X207" s="247" t="s">
        <v>770</v>
      </c>
      <c r="Y207" s="247" t="s">
        <v>773</v>
      </c>
      <c r="Z207" s="296">
        <v>1</v>
      </c>
      <c r="AA207" s="296">
        <v>1</v>
      </c>
      <c r="AB207" s="296">
        <v>18367.639298000002</v>
      </c>
      <c r="AC207" s="296">
        <v>18368</v>
      </c>
      <c r="AD207" s="296">
        <v>4372</v>
      </c>
      <c r="AE207" s="296">
        <v>13996</v>
      </c>
      <c r="AG207" s="295"/>
      <c r="AH207" s="295"/>
      <c r="AL207" s="297">
        <v>0</v>
      </c>
      <c r="AN207" s="297">
        <v>0</v>
      </c>
      <c r="AP207" s="297"/>
    </row>
    <row r="208" spans="1:42" s="296" customFormat="1">
      <c r="A208" s="293" t="s">
        <v>769</v>
      </c>
      <c r="B208" s="247">
        <v>432712261</v>
      </c>
      <c r="C208" s="252" t="s">
        <v>510</v>
      </c>
      <c r="D208" s="251">
        <v>0</v>
      </c>
      <c r="E208" s="251">
        <v>0</v>
      </c>
      <c r="F208" s="251">
        <v>0</v>
      </c>
      <c r="G208" s="251">
        <v>0</v>
      </c>
      <c r="H208" s="251">
        <v>14</v>
      </c>
      <c r="I208" s="251">
        <v>0</v>
      </c>
      <c r="J208" s="251">
        <v>0</v>
      </c>
      <c r="K208" s="294">
        <v>0.55510000000000004</v>
      </c>
      <c r="L208" s="251">
        <v>0</v>
      </c>
      <c r="M208" s="251">
        <v>0</v>
      </c>
      <c r="N208" s="251">
        <v>0</v>
      </c>
      <c r="O208" s="251">
        <v>0</v>
      </c>
      <c r="P208" s="251">
        <v>2</v>
      </c>
      <c r="Q208" s="251">
        <v>14</v>
      </c>
      <c r="R208" s="294">
        <v>1</v>
      </c>
      <c r="S208" s="251">
        <v>5</v>
      </c>
      <c r="T208" s="247"/>
      <c r="V208" s="293">
        <v>432712261</v>
      </c>
      <c r="W208" s="296" t="s">
        <v>769</v>
      </c>
      <c r="X208" s="247" t="s">
        <v>770</v>
      </c>
      <c r="Y208" s="247" t="s">
        <v>774</v>
      </c>
      <c r="Z208" s="296">
        <v>1</v>
      </c>
      <c r="AA208" s="296">
        <v>14</v>
      </c>
      <c r="AB208" s="296">
        <v>165429.93013399999</v>
      </c>
      <c r="AC208" s="296">
        <v>11816</v>
      </c>
      <c r="AD208" s="296">
        <v>-5125</v>
      </c>
      <c r="AE208" s="296">
        <v>16941</v>
      </c>
      <c r="AG208" s="295"/>
      <c r="AH208" s="295"/>
      <c r="AL208" s="297">
        <v>0</v>
      </c>
      <c r="AN208" s="297">
        <v>0</v>
      </c>
      <c r="AP208" s="297"/>
    </row>
    <row r="209" spans="1:42" s="296" customFormat="1">
      <c r="A209" s="293" t="s">
        <v>769</v>
      </c>
      <c r="B209" s="247">
        <v>432712300</v>
      </c>
      <c r="C209" s="252" t="s">
        <v>510</v>
      </c>
      <c r="D209" s="251">
        <v>0</v>
      </c>
      <c r="E209" s="251">
        <v>0</v>
      </c>
      <c r="F209" s="251">
        <v>0</v>
      </c>
      <c r="G209" s="251">
        <v>0</v>
      </c>
      <c r="H209" s="251">
        <v>1</v>
      </c>
      <c r="I209" s="251">
        <v>0</v>
      </c>
      <c r="J209" s="251">
        <v>0</v>
      </c>
      <c r="K209" s="294">
        <v>3.9699999999999999E-2</v>
      </c>
      <c r="L209" s="251">
        <v>0</v>
      </c>
      <c r="M209" s="251">
        <v>0</v>
      </c>
      <c r="N209" s="251">
        <v>0</v>
      </c>
      <c r="O209" s="251">
        <v>0</v>
      </c>
      <c r="P209" s="251">
        <v>0</v>
      </c>
      <c r="Q209" s="251">
        <v>1</v>
      </c>
      <c r="R209" s="294">
        <v>1</v>
      </c>
      <c r="S209" s="251">
        <v>9</v>
      </c>
      <c r="T209" s="247"/>
      <c r="V209" s="293">
        <v>432712300</v>
      </c>
      <c r="W209" s="296" t="s">
        <v>769</v>
      </c>
      <c r="X209" s="247" t="s">
        <v>770</v>
      </c>
      <c r="Y209" s="247" t="s">
        <v>775</v>
      </c>
      <c r="Z209" s="296">
        <v>1</v>
      </c>
      <c r="AA209" s="296">
        <v>1</v>
      </c>
      <c r="AB209" s="296">
        <v>11090.709298</v>
      </c>
      <c r="AC209" s="296">
        <v>11091</v>
      </c>
      <c r="AD209" s="296">
        <v>-8087</v>
      </c>
      <c r="AE209" s="296">
        <v>19178</v>
      </c>
      <c r="AG209" s="295"/>
      <c r="AH209" s="295"/>
      <c r="AL209" s="297">
        <v>0</v>
      </c>
      <c r="AN209" s="297">
        <v>0</v>
      </c>
      <c r="AP209" s="297"/>
    </row>
    <row r="210" spans="1:42" s="296" customFormat="1">
      <c r="A210" s="293" t="s">
        <v>769</v>
      </c>
      <c r="B210" s="247">
        <v>432712645</v>
      </c>
      <c r="C210" s="252" t="s">
        <v>510</v>
      </c>
      <c r="D210" s="251">
        <v>0</v>
      </c>
      <c r="E210" s="251">
        <v>0</v>
      </c>
      <c r="F210" s="251">
        <v>0</v>
      </c>
      <c r="G210" s="251">
        <v>0</v>
      </c>
      <c r="H210" s="251">
        <v>37</v>
      </c>
      <c r="I210" s="251">
        <v>0</v>
      </c>
      <c r="J210" s="251">
        <v>0</v>
      </c>
      <c r="K210" s="294">
        <v>1.4671000000000001</v>
      </c>
      <c r="L210" s="251">
        <v>0</v>
      </c>
      <c r="M210" s="251">
        <v>0</v>
      </c>
      <c r="N210" s="251">
        <v>0</v>
      </c>
      <c r="O210" s="251">
        <v>0</v>
      </c>
      <c r="P210" s="251">
        <v>12</v>
      </c>
      <c r="Q210" s="251">
        <v>37</v>
      </c>
      <c r="R210" s="294">
        <v>1</v>
      </c>
      <c r="S210" s="251">
        <v>10</v>
      </c>
      <c r="T210" s="247"/>
      <c r="V210" s="293">
        <v>432712645</v>
      </c>
      <c r="W210" s="296" t="s">
        <v>769</v>
      </c>
      <c r="X210" s="247" t="s">
        <v>770</v>
      </c>
      <c r="Y210" s="247" t="s">
        <v>776</v>
      </c>
      <c r="Z210" s="296">
        <v>1</v>
      </c>
      <c r="AA210" s="296">
        <v>37</v>
      </c>
      <c r="AB210" s="296">
        <v>504078.79821400007</v>
      </c>
      <c r="AC210" s="296">
        <v>13624</v>
      </c>
      <c r="AD210" s="296">
        <v>-4204</v>
      </c>
      <c r="AE210" s="296">
        <v>17828</v>
      </c>
      <c r="AG210" s="295"/>
      <c r="AH210" s="295"/>
      <c r="AL210" s="297">
        <v>0</v>
      </c>
      <c r="AN210" s="297">
        <v>0</v>
      </c>
      <c r="AP210" s="297"/>
    </row>
    <row r="211" spans="1:42" s="296" customFormat="1">
      <c r="A211" s="293" t="s">
        <v>769</v>
      </c>
      <c r="B211" s="247">
        <v>432712660</v>
      </c>
      <c r="C211" s="252" t="s">
        <v>510</v>
      </c>
      <c r="D211" s="251">
        <v>0</v>
      </c>
      <c r="E211" s="251">
        <v>0</v>
      </c>
      <c r="F211" s="251">
        <v>0</v>
      </c>
      <c r="G211" s="251">
        <v>0</v>
      </c>
      <c r="H211" s="251">
        <v>79</v>
      </c>
      <c r="I211" s="251">
        <v>0</v>
      </c>
      <c r="J211" s="251">
        <v>0</v>
      </c>
      <c r="K211" s="294">
        <v>3.1324000000000001</v>
      </c>
      <c r="L211" s="251">
        <v>0</v>
      </c>
      <c r="M211" s="251">
        <v>0</v>
      </c>
      <c r="N211" s="251">
        <v>0</v>
      </c>
      <c r="O211" s="251">
        <v>0</v>
      </c>
      <c r="P211" s="251">
        <v>23</v>
      </c>
      <c r="Q211" s="251">
        <v>79</v>
      </c>
      <c r="R211" s="294">
        <v>1</v>
      </c>
      <c r="S211" s="251">
        <v>7</v>
      </c>
      <c r="T211" s="247"/>
      <c r="V211" s="293">
        <v>432712660</v>
      </c>
      <c r="W211" s="296" t="s">
        <v>769</v>
      </c>
      <c r="X211" s="247" t="s">
        <v>770</v>
      </c>
      <c r="Y211" s="247" t="s">
        <v>777</v>
      </c>
      <c r="Z211" s="296">
        <v>1</v>
      </c>
      <c r="AA211" s="296">
        <v>79</v>
      </c>
      <c r="AB211" s="296">
        <v>1018657.3486159998</v>
      </c>
      <c r="AC211" s="296">
        <v>12894</v>
      </c>
      <c r="AD211" s="296">
        <v>-48</v>
      </c>
      <c r="AE211" s="296">
        <v>12942</v>
      </c>
      <c r="AG211" s="295"/>
      <c r="AH211" s="295"/>
      <c r="AL211" s="297">
        <v>0</v>
      </c>
      <c r="AN211" s="297">
        <v>0</v>
      </c>
      <c r="AP211" s="297"/>
    </row>
    <row r="212" spans="1:42" s="296" customFormat="1">
      <c r="A212" s="293" t="s">
        <v>769</v>
      </c>
      <c r="B212" s="247">
        <v>432712712</v>
      </c>
      <c r="C212" s="252" t="s">
        <v>510</v>
      </c>
      <c r="D212" s="251">
        <v>0</v>
      </c>
      <c r="E212" s="251">
        <v>0</v>
      </c>
      <c r="F212" s="251">
        <v>0</v>
      </c>
      <c r="G212" s="251">
        <v>0</v>
      </c>
      <c r="H212" s="251">
        <v>22</v>
      </c>
      <c r="I212" s="251">
        <v>0</v>
      </c>
      <c r="J212" s="251">
        <v>0</v>
      </c>
      <c r="K212" s="294">
        <v>0.87229999999999996</v>
      </c>
      <c r="L212" s="251">
        <v>0</v>
      </c>
      <c r="M212" s="251">
        <v>0</v>
      </c>
      <c r="N212" s="251">
        <v>0</v>
      </c>
      <c r="O212" s="251">
        <v>0</v>
      </c>
      <c r="P212" s="251">
        <v>8</v>
      </c>
      <c r="Q212" s="251">
        <v>22</v>
      </c>
      <c r="R212" s="294">
        <v>1</v>
      </c>
      <c r="S212" s="251">
        <v>8</v>
      </c>
      <c r="T212" s="247"/>
      <c r="V212" s="293">
        <v>432712712</v>
      </c>
      <c r="W212" s="296" t="s">
        <v>769</v>
      </c>
      <c r="X212" s="247" t="s">
        <v>770</v>
      </c>
      <c r="Y212" s="247" t="s">
        <v>770</v>
      </c>
      <c r="Z212" s="296">
        <v>1</v>
      </c>
      <c r="AA212" s="296">
        <v>22</v>
      </c>
      <c r="AB212" s="296">
        <v>297870.99878200004</v>
      </c>
      <c r="AC212" s="296">
        <v>13540</v>
      </c>
      <c r="AD212" s="296">
        <v>2876</v>
      </c>
      <c r="AE212" s="296">
        <v>10664</v>
      </c>
      <c r="AG212" s="295"/>
      <c r="AH212" s="295"/>
      <c r="AL212" s="297">
        <v>0</v>
      </c>
      <c r="AN212" s="297">
        <v>0</v>
      </c>
      <c r="AP212" s="297"/>
    </row>
    <row r="213" spans="1:42" s="296" customFormat="1">
      <c r="A213" s="293" t="s">
        <v>778</v>
      </c>
      <c r="B213" s="247">
        <v>435301009</v>
      </c>
      <c r="C213" s="252" t="s">
        <v>511</v>
      </c>
      <c r="D213" s="251">
        <v>0</v>
      </c>
      <c r="E213" s="251">
        <v>0</v>
      </c>
      <c r="F213" s="251">
        <v>0</v>
      </c>
      <c r="G213" s="251">
        <v>0</v>
      </c>
      <c r="H213" s="251">
        <v>0</v>
      </c>
      <c r="I213" s="251">
        <v>2</v>
      </c>
      <c r="J213" s="251">
        <v>0</v>
      </c>
      <c r="K213" s="294">
        <v>7.9299999999999995E-2</v>
      </c>
      <c r="L213" s="251">
        <v>0</v>
      </c>
      <c r="M213" s="251">
        <v>0</v>
      </c>
      <c r="N213" s="251">
        <v>0</v>
      </c>
      <c r="O213" s="251">
        <v>0</v>
      </c>
      <c r="P213" s="251">
        <v>0</v>
      </c>
      <c r="Q213" s="251">
        <v>2</v>
      </c>
      <c r="R213" s="294">
        <v>1</v>
      </c>
      <c r="S213" s="251">
        <v>3</v>
      </c>
      <c r="T213" s="247"/>
      <c r="V213" s="293">
        <v>435301009</v>
      </c>
      <c r="W213" s="296" t="s">
        <v>778</v>
      </c>
      <c r="X213" s="247" t="s">
        <v>779</v>
      </c>
      <c r="Y213" s="247" t="s">
        <v>780</v>
      </c>
      <c r="Z213" s="296">
        <v>1</v>
      </c>
      <c r="AA213" s="296">
        <v>2</v>
      </c>
      <c r="AB213" s="296">
        <v>25975.587161999996</v>
      </c>
      <c r="AC213" s="296">
        <v>12988</v>
      </c>
      <c r="AD213" s="296">
        <v>-1770</v>
      </c>
      <c r="AE213" s="296">
        <v>14758</v>
      </c>
      <c r="AG213" s="295"/>
      <c r="AH213" s="295"/>
      <c r="AL213" s="297">
        <v>0</v>
      </c>
      <c r="AN213" s="297">
        <v>0</v>
      </c>
      <c r="AP213" s="297"/>
    </row>
    <row r="214" spans="1:42" s="296" customFormat="1">
      <c r="A214" s="293" t="s">
        <v>778</v>
      </c>
      <c r="B214" s="247">
        <v>435301031</v>
      </c>
      <c r="C214" s="252" t="s">
        <v>511</v>
      </c>
      <c r="D214" s="251">
        <v>0</v>
      </c>
      <c r="E214" s="251">
        <v>0</v>
      </c>
      <c r="F214" s="251">
        <v>0</v>
      </c>
      <c r="G214" s="251">
        <v>5</v>
      </c>
      <c r="H214" s="251">
        <v>20</v>
      </c>
      <c r="I214" s="251">
        <v>27</v>
      </c>
      <c r="J214" s="251">
        <v>0</v>
      </c>
      <c r="K214" s="294">
        <v>2.0617999999999999</v>
      </c>
      <c r="L214" s="251">
        <v>0</v>
      </c>
      <c r="M214" s="251">
        <v>0</v>
      </c>
      <c r="N214" s="251">
        <v>0</v>
      </c>
      <c r="O214" s="251">
        <v>0</v>
      </c>
      <c r="P214" s="251">
        <v>11</v>
      </c>
      <c r="Q214" s="251">
        <v>52</v>
      </c>
      <c r="R214" s="294">
        <v>1</v>
      </c>
      <c r="S214" s="251">
        <v>5</v>
      </c>
      <c r="T214" s="247"/>
      <c r="V214" s="293">
        <v>435301031</v>
      </c>
      <c r="W214" s="296" t="s">
        <v>778</v>
      </c>
      <c r="X214" s="247" t="s">
        <v>779</v>
      </c>
      <c r="Y214" s="247" t="s">
        <v>727</v>
      </c>
      <c r="Z214" s="296">
        <v>1</v>
      </c>
      <c r="AA214" s="296">
        <v>52</v>
      </c>
      <c r="AB214" s="296">
        <v>685758.95621200011</v>
      </c>
      <c r="AC214" s="296">
        <v>13188</v>
      </c>
      <c r="AD214" s="296">
        <v>-546</v>
      </c>
      <c r="AE214" s="296">
        <v>13734</v>
      </c>
      <c r="AG214" s="295"/>
      <c r="AH214" s="295"/>
      <c r="AL214" s="297">
        <v>0</v>
      </c>
      <c r="AN214" s="297">
        <v>0</v>
      </c>
      <c r="AP214" s="297"/>
    </row>
    <row r="215" spans="1:42" s="296" customFormat="1">
      <c r="A215" s="293" t="s">
        <v>778</v>
      </c>
      <c r="B215" s="247">
        <v>435301056</v>
      </c>
      <c r="C215" s="252" t="s">
        <v>511</v>
      </c>
      <c r="D215" s="251">
        <v>0</v>
      </c>
      <c r="E215" s="251">
        <v>0</v>
      </c>
      <c r="F215" s="251">
        <v>0</v>
      </c>
      <c r="G215" s="251">
        <v>7</v>
      </c>
      <c r="H215" s="251">
        <v>29</v>
      </c>
      <c r="I215" s="251">
        <v>31</v>
      </c>
      <c r="J215" s="251">
        <v>0</v>
      </c>
      <c r="K215" s="294">
        <v>2.6566000000000001</v>
      </c>
      <c r="L215" s="251">
        <v>0</v>
      </c>
      <c r="M215" s="251">
        <v>0</v>
      </c>
      <c r="N215" s="251">
        <v>0</v>
      </c>
      <c r="O215" s="251">
        <v>0</v>
      </c>
      <c r="P215" s="251">
        <v>9</v>
      </c>
      <c r="Q215" s="251">
        <v>67</v>
      </c>
      <c r="R215" s="294">
        <v>1</v>
      </c>
      <c r="S215" s="251">
        <v>4</v>
      </c>
      <c r="T215" s="247"/>
      <c r="V215" s="293">
        <v>435301056</v>
      </c>
      <c r="W215" s="296" t="s">
        <v>778</v>
      </c>
      <c r="X215" s="247" t="s">
        <v>779</v>
      </c>
      <c r="Y215" s="247" t="s">
        <v>781</v>
      </c>
      <c r="Z215" s="296">
        <v>1</v>
      </c>
      <c r="AA215" s="296">
        <v>67</v>
      </c>
      <c r="AB215" s="296">
        <v>848234.51564400003</v>
      </c>
      <c r="AC215" s="296">
        <v>12660</v>
      </c>
      <c r="AD215" s="296">
        <v>-694</v>
      </c>
      <c r="AE215" s="296">
        <v>13354</v>
      </c>
      <c r="AG215" s="295"/>
      <c r="AH215" s="295"/>
      <c r="AL215" s="297">
        <v>0</v>
      </c>
      <c r="AN215" s="297">
        <v>0</v>
      </c>
      <c r="AP215" s="297"/>
    </row>
    <row r="216" spans="1:42" s="296" customFormat="1">
      <c r="A216" s="293" t="s">
        <v>778</v>
      </c>
      <c r="B216" s="247">
        <v>435301079</v>
      </c>
      <c r="C216" s="252" t="s">
        <v>511</v>
      </c>
      <c r="D216" s="251">
        <v>0</v>
      </c>
      <c r="E216" s="251">
        <v>0</v>
      </c>
      <c r="F216" s="251">
        <v>0</v>
      </c>
      <c r="G216" s="251">
        <v>17</v>
      </c>
      <c r="H216" s="251">
        <v>64</v>
      </c>
      <c r="I216" s="251">
        <v>61</v>
      </c>
      <c r="J216" s="251">
        <v>0</v>
      </c>
      <c r="K216" s="294">
        <v>5.6303000000000001</v>
      </c>
      <c r="L216" s="251">
        <v>0</v>
      </c>
      <c r="M216" s="251">
        <v>0</v>
      </c>
      <c r="N216" s="251">
        <v>1</v>
      </c>
      <c r="O216" s="251">
        <v>1</v>
      </c>
      <c r="P216" s="251">
        <v>39</v>
      </c>
      <c r="Q216" s="251">
        <v>142</v>
      </c>
      <c r="R216" s="294">
        <v>1</v>
      </c>
      <c r="S216" s="251">
        <v>7</v>
      </c>
      <c r="T216" s="247"/>
      <c r="V216" s="293">
        <v>435301079</v>
      </c>
      <c r="W216" s="296" t="s">
        <v>778</v>
      </c>
      <c r="X216" s="247" t="s">
        <v>779</v>
      </c>
      <c r="Y216" s="247" t="s">
        <v>782</v>
      </c>
      <c r="Z216" s="296">
        <v>1</v>
      </c>
      <c r="AA216" s="296">
        <v>142</v>
      </c>
      <c r="AB216" s="296">
        <v>1945334.3385019999</v>
      </c>
      <c r="AC216" s="296">
        <v>13700</v>
      </c>
      <c r="AD216" s="296">
        <v>1135</v>
      </c>
      <c r="AE216" s="296">
        <v>12565</v>
      </c>
      <c r="AG216" s="295"/>
      <c r="AH216" s="295"/>
      <c r="AL216" s="297">
        <v>0</v>
      </c>
      <c r="AN216" s="297">
        <v>0</v>
      </c>
      <c r="AP216" s="297"/>
    </row>
    <row r="217" spans="1:42" s="296" customFormat="1">
      <c r="A217" s="293" t="s">
        <v>778</v>
      </c>
      <c r="B217" s="247">
        <v>435301128</v>
      </c>
      <c r="C217" s="252" t="s">
        <v>511</v>
      </c>
      <c r="D217" s="251">
        <v>0</v>
      </c>
      <c r="E217" s="251">
        <v>0</v>
      </c>
      <c r="F217" s="251">
        <v>0</v>
      </c>
      <c r="G217" s="251">
        <v>0</v>
      </c>
      <c r="H217" s="251">
        <v>0</v>
      </c>
      <c r="I217" s="251">
        <v>1</v>
      </c>
      <c r="J217" s="251">
        <v>0</v>
      </c>
      <c r="K217" s="294">
        <v>3.9699999999999999E-2</v>
      </c>
      <c r="L217" s="251">
        <v>0</v>
      </c>
      <c r="M217" s="251">
        <v>0</v>
      </c>
      <c r="N217" s="251">
        <v>0</v>
      </c>
      <c r="O217" s="251">
        <v>0</v>
      </c>
      <c r="P217" s="251">
        <v>1</v>
      </c>
      <c r="Q217" s="251">
        <v>1</v>
      </c>
      <c r="R217" s="294">
        <v>1</v>
      </c>
      <c r="S217" s="251">
        <v>10</v>
      </c>
      <c r="T217" s="247"/>
      <c r="V217" s="293">
        <v>435301128</v>
      </c>
      <c r="W217" s="296" t="s">
        <v>778</v>
      </c>
      <c r="X217" s="247" t="s">
        <v>779</v>
      </c>
      <c r="Y217" s="247" t="s">
        <v>729</v>
      </c>
      <c r="Z217" s="296">
        <v>1</v>
      </c>
      <c r="AA217" s="296">
        <v>1</v>
      </c>
      <c r="AB217" s="296">
        <v>20804.429298000003</v>
      </c>
      <c r="AC217" s="296">
        <v>20804</v>
      </c>
      <c r="AD217" s="296">
        <v>8042</v>
      </c>
      <c r="AE217" s="296">
        <v>12762</v>
      </c>
      <c r="AG217" s="295"/>
      <c r="AH217" s="295"/>
      <c r="AL217" s="297">
        <v>0</v>
      </c>
      <c r="AN217" s="297">
        <v>0</v>
      </c>
      <c r="AP217" s="297"/>
    </row>
    <row r="218" spans="1:42" s="296" customFormat="1">
      <c r="A218" s="293" t="s">
        <v>778</v>
      </c>
      <c r="B218" s="247">
        <v>435301149</v>
      </c>
      <c r="C218" s="252" t="s">
        <v>511</v>
      </c>
      <c r="D218" s="251">
        <v>0</v>
      </c>
      <c r="E218" s="251">
        <v>0</v>
      </c>
      <c r="F218" s="251">
        <v>0</v>
      </c>
      <c r="G218" s="251">
        <v>0</v>
      </c>
      <c r="H218" s="251">
        <v>1</v>
      </c>
      <c r="I218" s="251">
        <v>5</v>
      </c>
      <c r="J218" s="251">
        <v>0</v>
      </c>
      <c r="K218" s="294">
        <v>0.2379</v>
      </c>
      <c r="L218" s="251">
        <v>0</v>
      </c>
      <c r="M218" s="251">
        <v>0</v>
      </c>
      <c r="N218" s="251">
        <v>0</v>
      </c>
      <c r="O218" s="251">
        <v>1</v>
      </c>
      <c r="P218" s="251">
        <v>5</v>
      </c>
      <c r="Q218" s="251">
        <v>6</v>
      </c>
      <c r="R218" s="294">
        <v>1</v>
      </c>
      <c r="S218" s="251">
        <v>12</v>
      </c>
      <c r="T218" s="247"/>
      <c r="V218" s="293">
        <v>435301149</v>
      </c>
      <c r="W218" s="296" t="s">
        <v>778</v>
      </c>
      <c r="X218" s="247" t="s">
        <v>779</v>
      </c>
      <c r="Y218" s="247" t="s">
        <v>783</v>
      </c>
      <c r="Z218" s="296">
        <v>1</v>
      </c>
      <c r="AA218" s="296">
        <v>6</v>
      </c>
      <c r="AB218" s="296">
        <v>127320.461486</v>
      </c>
      <c r="AC218" s="296">
        <v>21220</v>
      </c>
      <c r="AD218" s="296">
        <v>8851</v>
      </c>
      <c r="AE218" s="296">
        <v>12369</v>
      </c>
      <c r="AG218" s="295"/>
      <c r="AH218" s="295"/>
      <c r="AL218" s="297">
        <v>0</v>
      </c>
      <c r="AN218" s="297">
        <v>0</v>
      </c>
      <c r="AP218" s="297"/>
    </row>
    <row r="219" spans="1:42" s="296" customFormat="1">
      <c r="A219" s="293" t="s">
        <v>778</v>
      </c>
      <c r="B219" s="247">
        <v>435301153</v>
      </c>
      <c r="C219" s="252" t="s">
        <v>511</v>
      </c>
      <c r="D219" s="251">
        <v>0</v>
      </c>
      <c r="E219" s="251">
        <v>0</v>
      </c>
      <c r="F219" s="251">
        <v>0</v>
      </c>
      <c r="G219" s="251">
        <v>0</v>
      </c>
      <c r="H219" s="251">
        <v>1</v>
      </c>
      <c r="I219" s="251">
        <v>0</v>
      </c>
      <c r="J219" s="251">
        <v>0</v>
      </c>
      <c r="K219" s="294">
        <v>3.9699999999999999E-2</v>
      </c>
      <c r="L219" s="251">
        <v>0</v>
      </c>
      <c r="M219" s="251">
        <v>0</v>
      </c>
      <c r="N219" s="251">
        <v>0</v>
      </c>
      <c r="O219" s="251">
        <v>0</v>
      </c>
      <c r="P219" s="251">
        <v>0</v>
      </c>
      <c r="Q219" s="251">
        <v>1</v>
      </c>
      <c r="R219" s="294">
        <v>1</v>
      </c>
      <c r="S219" s="251">
        <v>10</v>
      </c>
      <c r="T219" s="247"/>
      <c r="V219" s="293">
        <v>435301153</v>
      </c>
      <c r="W219" s="296" t="s">
        <v>778</v>
      </c>
      <c r="X219" s="247" t="s">
        <v>779</v>
      </c>
      <c r="Y219" s="247" t="s">
        <v>658</v>
      </c>
      <c r="Z219" s="296">
        <v>1</v>
      </c>
      <c r="AA219" s="296">
        <v>1</v>
      </c>
      <c r="AB219" s="296">
        <v>11090.709298</v>
      </c>
      <c r="AC219" s="296">
        <v>11091</v>
      </c>
      <c r="AD219" s="296">
        <v>-2230</v>
      </c>
      <c r="AE219" s="296">
        <v>13321</v>
      </c>
      <c r="AG219" s="295"/>
      <c r="AH219" s="295"/>
      <c r="AL219" s="297">
        <v>0</v>
      </c>
      <c r="AN219" s="297">
        <v>0</v>
      </c>
      <c r="AP219" s="297"/>
    </row>
    <row r="220" spans="1:42" s="296" customFormat="1">
      <c r="A220" s="293" t="s">
        <v>778</v>
      </c>
      <c r="B220" s="247">
        <v>435301160</v>
      </c>
      <c r="C220" s="252" t="s">
        <v>511</v>
      </c>
      <c r="D220" s="251">
        <v>0</v>
      </c>
      <c r="E220" s="251">
        <v>0</v>
      </c>
      <c r="F220" s="251">
        <v>0</v>
      </c>
      <c r="G220" s="251">
        <v>47</v>
      </c>
      <c r="H220" s="251">
        <v>136</v>
      </c>
      <c r="I220" s="251">
        <v>164</v>
      </c>
      <c r="J220" s="251">
        <v>0</v>
      </c>
      <c r="K220" s="294">
        <v>13.758599999999999</v>
      </c>
      <c r="L220" s="251">
        <v>0</v>
      </c>
      <c r="M220" s="251">
        <v>1</v>
      </c>
      <c r="N220" s="251">
        <v>3</v>
      </c>
      <c r="O220" s="251">
        <v>12</v>
      </c>
      <c r="P220" s="251">
        <v>170</v>
      </c>
      <c r="Q220" s="251">
        <v>347</v>
      </c>
      <c r="R220" s="294">
        <v>1</v>
      </c>
      <c r="S220" s="251">
        <v>11</v>
      </c>
      <c r="T220" s="247"/>
      <c r="V220" s="293">
        <v>435301160</v>
      </c>
      <c r="W220" s="296" t="s">
        <v>778</v>
      </c>
      <c r="X220" s="247" t="s">
        <v>779</v>
      </c>
      <c r="Y220" s="247" t="s">
        <v>659</v>
      </c>
      <c r="Z220" s="296">
        <v>1</v>
      </c>
      <c r="AA220" s="296">
        <v>347</v>
      </c>
      <c r="AB220" s="296">
        <v>5707507.0983240008</v>
      </c>
      <c r="AC220" s="296">
        <v>16448</v>
      </c>
      <c r="AD220" s="296">
        <v>-1171</v>
      </c>
      <c r="AE220" s="296">
        <v>17619</v>
      </c>
      <c r="AG220" s="295"/>
      <c r="AH220" s="295"/>
      <c r="AL220" s="297">
        <v>0</v>
      </c>
      <c r="AN220" s="297">
        <v>0</v>
      </c>
      <c r="AP220" s="297"/>
    </row>
    <row r="221" spans="1:42" s="296" customFormat="1">
      <c r="A221" s="293" t="s">
        <v>778</v>
      </c>
      <c r="B221" s="247">
        <v>435301211</v>
      </c>
      <c r="C221" s="252" t="s">
        <v>511</v>
      </c>
      <c r="D221" s="251">
        <v>0</v>
      </c>
      <c r="E221" s="251">
        <v>0</v>
      </c>
      <c r="F221" s="251">
        <v>0</v>
      </c>
      <c r="G221" s="251">
        <v>0</v>
      </c>
      <c r="H221" s="251">
        <v>0</v>
      </c>
      <c r="I221" s="251">
        <v>4</v>
      </c>
      <c r="J221" s="251">
        <v>0</v>
      </c>
      <c r="K221" s="294">
        <v>0.15859999999999999</v>
      </c>
      <c r="L221" s="251">
        <v>0</v>
      </c>
      <c r="M221" s="251">
        <v>0</v>
      </c>
      <c r="N221" s="251">
        <v>0</v>
      </c>
      <c r="O221" s="251">
        <v>0</v>
      </c>
      <c r="P221" s="251">
        <v>4</v>
      </c>
      <c r="Q221" s="251">
        <v>4</v>
      </c>
      <c r="R221" s="294">
        <v>1</v>
      </c>
      <c r="S221" s="251">
        <v>5</v>
      </c>
      <c r="T221" s="247"/>
      <c r="V221" s="293">
        <v>435301211</v>
      </c>
      <c r="W221" s="296" t="s">
        <v>778</v>
      </c>
      <c r="X221" s="247" t="s">
        <v>779</v>
      </c>
      <c r="Y221" s="247" t="s">
        <v>784</v>
      </c>
      <c r="Z221" s="296">
        <v>1</v>
      </c>
      <c r="AA221" s="296">
        <v>4</v>
      </c>
      <c r="AB221" s="296">
        <v>72316.134323999984</v>
      </c>
      <c r="AC221" s="296">
        <v>18079</v>
      </c>
      <c r="AD221" s="296">
        <v>2691</v>
      </c>
      <c r="AE221" s="296">
        <v>15388</v>
      </c>
      <c r="AG221" s="295"/>
      <c r="AH221" s="295"/>
      <c r="AL221" s="297">
        <v>0</v>
      </c>
      <c r="AN221" s="297">
        <v>0</v>
      </c>
      <c r="AP221" s="297"/>
    </row>
    <row r="222" spans="1:42" s="296" customFormat="1">
      <c r="A222" s="293" t="s">
        <v>778</v>
      </c>
      <c r="B222" s="247">
        <v>435301258</v>
      </c>
      <c r="C222" s="252" t="s">
        <v>511</v>
      </c>
      <c r="D222" s="251">
        <v>0</v>
      </c>
      <c r="E222" s="251">
        <v>0</v>
      </c>
      <c r="F222" s="251">
        <v>0</v>
      </c>
      <c r="G222" s="251">
        <v>0</v>
      </c>
      <c r="H222" s="251">
        <v>0</v>
      </c>
      <c r="I222" s="251">
        <v>1</v>
      </c>
      <c r="J222" s="251">
        <v>0</v>
      </c>
      <c r="K222" s="294">
        <v>3.9699999999999999E-2</v>
      </c>
      <c r="L222" s="251">
        <v>0</v>
      </c>
      <c r="M222" s="251">
        <v>0</v>
      </c>
      <c r="N222" s="251">
        <v>0</v>
      </c>
      <c r="O222" s="251">
        <v>0</v>
      </c>
      <c r="P222" s="251">
        <v>1</v>
      </c>
      <c r="Q222" s="251">
        <v>1</v>
      </c>
      <c r="R222" s="294">
        <v>1</v>
      </c>
      <c r="S222" s="251">
        <v>10</v>
      </c>
      <c r="T222" s="247"/>
      <c r="V222" s="293">
        <v>435301258</v>
      </c>
      <c r="W222" s="296" t="s">
        <v>778</v>
      </c>
      <c r="X222" s="247" t="s">
        <v>779</v>
      </c>
      <c r="Y222" s="247" t="s">
        <v>741</v>
      </c>
      <c r="Z222" s="296">
        <v>1</v>
      </c>
      <c r="AA222" s="296">
        <v>1</v>
      </c>
      <c r="AB222" s="296">
        <v>20804.429298000003</v>
      </c>
      <c r="AC222" s="296">
        <v>20804</v>
      </c>
      <c r="AD222" s="296">
        <v>8239</v>
      </c>
      <c r="AE222" s="296">
        <v>12565</v>
      </c>
      <c r="AG222" s="295"/>
      <c r="AH222" s="295"/>
      <c r="AL222" s="297">
        <v>0</v>
      </c>
      <c r="AN222" s="297">
        <v>0</v>
      </c>
      <c r="AP222" s="297"/>
    </row>
    <row r="223" spans="1:42" s="296" customFormat="1">
      <c r="A223" s="293" t="s">
        <v>778</v>
      </c>
      <c r="B223" s="247">
        <v>435301295</v>
      </c>
      <c r="C223" s="252" t="s">
        <v>511</v>
      </c>
      <c r="D223" s="251">
        <v>0</v>
      </c>
      <c r="E223" s="251">
        <v>0</v>
      </c>
      <c r="F223" s="251">
        <v>0</v>
      </c>
      <c r="G223" s="251">
        <v>5</v>
      </c>
      <c r="H223" s="251">
        <v>12</v>
      </c>
      <c r="I223" s="251">
        <v>17</v>
      </c>
      <c r="J223" s="251">
        <v>0</v>
      </c>
      <c r="K223" s="294">
        <v>1.3481000000000001</v>
      </c>
      <c r="L223" s="251">
        <v>0</v>
      </c>
      <c r="M223" s="251">
        <v>0</v>
      </c>
      <c r="N223" s="251">
        <v>0</v>
      </c>
      <c r="O223" s="251">
        <v>0</v>
      </c>
      <c r="P223" s="251">
        <v>6</v>
      </c>
      <c r="Q223" s="251">
        <v>34</v>
      </c>
      <c r="R223" s="294">
        <v>1</v>
      </c>
      <c r="S223" s="251">
        <v>5</v>
      </c>
      <c r="T223" s="247"/>
      <c r="V223" s="293">
        <v>435301295</v>
      </c>
      <c r="W223" s="296" t="s">
        <v>778</v>
      </c>
      <c r="X223" s="247" t="s">
        <v>779</v>
      </c>
      <c r="Y223" s="247" t="s">
        <v>735</v>
      </c>
      <c r="Z223" s="296">
        <v>1</v>
      </c>
      <c r="AA223" s="296">
        <v>34</v>
      </c>
      <c r="AB223" s="296">
        <v>441711.99175400002</v>
      </c>
      <c r="AC223" s="296">
        <v>12992</v>
      </c>
      <c r="AD223" s="296">
        <v>-3504</v>
      </c>
      <c r="AE223" s="296">
        <v>16496</v>
      </c>
      <c r="AG223" s="295"/>
      <c r="AH223" s="295"/>
      <c r="AL223" s="297">
        <v>0</v>
      </c>
      <c r="AN223" s="297">
        <v>0</v>
      </c>
      <c r="AP223" s="297"/>
    </row>
    <row r="224" spans="1:42" s="296" customFormat="1">
      <c r="A224" s="293" t="s">
        <v>778</v>
      </c>
      <c r="B224" s="247">
        <v>435301301</v>
      </c>
      <c r="C224" s="252" t="s">
        <v>511</v>
      </c>
      <c r="D224" s="251">
        <v>0</v>
      </c>
      <c r="E224" s="251">
        <v>0</v>
      </c>
      <c r="F224" s="251">
        <v>0</v>
      </c>
      <c r="G224" s="251">
        <v>19</v>
      </c>
      <c r="H224" s="251">
        <v>28</v>
      </c>
      <c r="I224" s="251">
        <v>37</v>
      </c>
      <c r="J224" s="251">
        <v>0</v>
      </c>
      <c r="K224" s="294">
        <v>3.3306</v>
      </c>
      <c r="L224" s="251">
        <v>0</v>
      </c>
      <c r="M224" s="251">
        <v>0</v>
      </c>
      <c r="N224" s="251">
        <v>1</v>
      </c>
      <c r="O224" s="251">
        <v>0</v>
      </c>
      <c r="P224" s="251">
        <v>24</v>
      </c>
      <c r="Q224" s="251">
        <v>84</v>
      </c>
      <c r="R224" s="294">
        <v>1</v>
      </c>
      <c r="S224" s="251">
        <v>5</v>
      </c>
      <c r="T224" s="247"/>
      <c r="V224" s="293">
        <v>435301301</v>
      </c>
      <c r="W224" s="296" t="s">
        <v>778</v>
      </c>
      <c r="X224" s="247" t="s">
        <v>779</v>
      </c>
      <c r="Y224" s="247" t="s">
        <v>779</v>
      </c>
      <c r="Z224" s="296">
        <v>1</v>
      </c>
      <c r="AA224" s="296">
        <v>84</v>
      </c>
      <c r="AB224" s="296">
        <v>1134126.8808040002</v>
      </c>
      <c r="AC224" s="296">
        <v>13502</v>
      </c>
      <c r="AD224" s="296">
        <v>803</v>
      </c>
      <c r="AE224" s="296">
        <v>12699</v>
      </c>
      <c r="AG224" s="295"/>
      <c r="AH224" s="295"/>
      <c r="AL224" s="297">
        <v>0</v>
      </c>
      <c r="AN224" s="297">
        <v>0</v>
      </c>
      <c r="AP224" s="297"/>
    </row>
    <row r="225" spans="1:42" s="296" customFormat="1">
      <c r="A225" s="293" t="s">
        <v>778</v>
      </c>
      <c r="B225" s="247">
        <v>435301326</v>
      </c>
      <c r="C225" s="252" t="s">
        <v>511</v>
      </c>
      <c r="D225" s="251">
        <v>0</v>
      </c>
      <c r="E225" s="251">
        <v>0</v>
      </c>
      <c r="F225" s="251">
        <v>0</v>
      </c>
      <c r="G225" s="251">
        <v>0</v>
      </c>
      <c r="H225" s="251">
        <v>3</v>
      </c>
      <c r="I225" s="251">
        <v>3</v>
      </c>
      <c r="J225" s="251">
        <v>0</v>
      </c>
      <c r="K225" s="294">
        <v>0.2379</v>
      </c>
      <c r="L225" s="251">
        <v>0</v>
      </c>
      <c r="M225" s="251">
        <v>0</v>
      </c>
      <c r="N225" s="251">
        <v>0</v>
      </c>
      <c r="O225" s="251">
        <v>0</v>
      </c>
      <c r="P225" s="251">
        <v>1</v>
      </c>
      <c r="Q225" s="251">
        <v>6</v>
      </c>
      <c r="R225" s="294">
        <v>1</v>
      </c>
      <c r="S225" s="251">
        <v>2</v>
      </c>
      <c r="T225" s="247"/>
      <c r="V225" s="293">
        <v>435301326</v>
      </c>
      <c r="W225" s="296" t="s">
        <v>778</v>
      </c>
      <c r="X225" s="247" t="s">
        <v>779</v>
      </c>
      <c r="Y225" s="247" t="s">
        <v>785</v>
      </c>
      <c r="Z225" s="296">
        <v>1</v>
      </c>
      <c r="AA225" s="296">
        <v>6</v>
      </c>
      <c r="AB225" s="296">
        <v>76649.351486</v>
      </c>
      <c r="AC225" s="296">
        <v>12775</v>
      </c>
      <c r="AD225" s="296">
        <v>-475</v>
      </c>
      <c r="AE225" s="296">
        <v>13250</v>
      </c>
      <c r="AG225" s="295"/>
      <c r="AH225" s="295"/>
      <c r="AL225" s="297">
        <v>0</v>
      </c>
      <c r="AN225" s="297">
        <v>0</v>
      </c>
      <c r="AP225" s="297"/>
    </row>
    <row r="226" spans="1:42" s="296" customFormat="1">
      <c r="A226" s="293" t="s">
        <v>778</v>
      </c>
      <c r="B226" s="247">
        <v>435301342</v>
      </c>
      <c r="C226" s="252" t="s">
        <v>511</v>
      </c>
      <c r="D226" s="251">
        <v>0</v>
      </c>
      <c r="E226" s="251">
        <v>0</v>
      </c>
      <c r="F226" s="251">
        <v>0</v>
      </c>
      <c r="G226" s="251">
        <v>0</v>
      </c>
      <c r="H226" s="251">
        <v>1</v>
      </c>
      <c r="I226" s="251">
        <v>0</v>
      </c>
      <c r="J226" s="251">
        <v>0</v>
      </c>
      <c r="K226" s="294">
        <v>3.9699999999999999E-2</v>
      </c>
      <c r="L226" s="251">
        <v>0</v>
      </c>
      <c r="M226" s="251">
        <v>0</v>
      </c>
      <c r="N226" s="251">
        <v>0</v>
      </c>
      <c r="O226" s="251">
        <v>0</v>
      </c>
      <c r="P226" s="251">
        <v>0</v>
      </c>
      <c r="Q226" s="251">
        <v>1</v>
      </c>
      <c r="R226" s="294">
        <v>1</v>
      </c>
      <c r="S226" s="251">
        <v>3</v>
      </c>
      <c r="T226" s="247"/>
      <c r="V226" s="293">
        <v>435301342</v>
      </c>
      <c r="W226" s="296" t="s">
        <v>778</v>
      </c>
      <c r="X226" s="247" t="s">
        <v>779</v>
      </c>
      <c r="Y226" s="247" t="s">
        <v>786</v>
      </c>
      <c r="Z226" s="296">
        <v>1</v>
      </c>
      <c r="AA226" s="296">
        <v>1</v>
      </c>
      <c r="AB226" s="296">
        <v>11090.709298</v>
      </c>
      <c r="AC226" s="296">
        <v>11091</v>
      </c>
      <c r="AD226" s="296">
        <v>-11416</v>
      </c>
      <c r="AE226" s="296">
        <v>22507</v>
      </c>
      <c r="AG226" s="295"/>
      <c r="AH226" s="295"/>
      <c r="AL226" s="297">
        <v>0</v>
      </c>
      <c r="AN226" s="297">
        <v>0</v>
      </c>
      <c r="AP226" s="297"/>
    </row>
    <row r="227" spans="1:42" s="296" customFormat="1">
      <c r="A227" s="293" t="s">
        <v>778</v>
      </c>
      <c r="B227" s="247">
        <v>435301673</v>
      </c>
      <c r="C227" s="252" t="s">
        <v>511</v>
      </c>
      <c r="D227" s="251">
        <v>0</v>
      </c>
      <c r="E227" s="251">
        <v>0</v>
      </c>
      <c r="F227" s="251">
        <v>0</v>
      </c>
      <c r="G227" s="251">
        <v>5</v>
      </c>
      <c r="H227" s="251">
        <v>3</v>
      </c>
      <c r="I227" s="251">
        <v>11</v>
      </c>
      <c r="J227" s="251">
        <v>0</v>
      </c>
      <c r="K227" s="294">
        <v>0.75339999999999996</v>
      </c>
      <c r="L227" s="251">
        <v>0</v>
      </c>
      <c r="M227" s="251">
        <v>0</v>
      </c>
      <c r="N227" s="251">
        <v>0</v>
      </c>
      <c r="O227" s="251">
        <v>0</v>
      </c>
      <c r="P227" s="251">
        <v>4</v>
      </c>
      <c r="Q227" s="251">
        <v>19</v>
      </c>
      <c r="R227" s="294">
        <v>1</v>
      </c>
      <c r="S227" s="251">
        <v>2</v>
      </c>
      <c r="T227" s="247"/>
      <c r="V227" s="293">
        <v>435301673</v>
      </c>
      <c r="W227" s="296" t="s">
        <v>778</v>
      </c>
      <c r="X227" s="247" t="s">
        <v>779</v>
      </c>
      <c r="Y227" s="247" t="s">
        <v>763</v>
      </c>
      <c r="Z227" s="296">
        <v>1</v>
      </c>
      <c r="AA227" s="296">
        <v>19</v>
      </c>
      <c r="AB227" s="296">
        <v>251112.103756</v>
      </c>
      <c r="AC227" s="296">
        <v>13216</v>
      </c>
      <c r="AD227" s="296">
        <v>794</v>
      </c>
      <c r="AE227" s="296">
        <v>12422</v>
      </c>
      <c r="AG227" s="295"/>
      <c r="AH227" s="295"/>
      <c r="AL227" s="297">
        <v>0</v>
      </c>
      <c r="AN227" s="297">
        <v>0</v>
      </c>
      <c r="AP227" s="297"/>
    </row>
    <row r="228" spans="1:42" s="296" customFormat="1">
      <c r="A228" s="293" t="s">
        <v>778</v>
      </c>
      <c r="B228" s="247">
        <v>435301735</v>
      </c>
      <c r="C228" s="252" t="s">
        <v>511</v>
      </c>
      <c r="D228" s="251">
        <v>0</v>
      </c>
      <c r="E228" s="251">
        <v>0</v>
      </c>
      <c r="F228" s="251">
        <v>0</v>
      </c>
      <c r="G228" s="251">
        <v>0</v>
      </c>
      <c r="H228" s="251">
        <v>1</v>
      </c>
      <c r="I228" s="251">
        <v>2</v>
      </c>
      <c r="J228" s="251">
        <v>0</v>
      </c>
      <c r="K228" s="294">
        <v>0.11899999999999999</v>
      </c>
      <c r="L228" s="251">
        <v>0</v>
      </c>
      <c r="M228" s="251">
        <v>0</v>
      </c>
      <c r="N228" s="251">
        <v>0</v>
      </c>
      <c r="O228" s="251">
        <v>0</v>
      </c>
      <c r="P228" s="251">
        <v>1</v>
      </c>
      <c r="Q228" s="251">
        <v>3</v>
      </c>
      <c r="R228" s="294">
        <v>1</v>
      </c>
      <c r="S228" s="251">
        <v>6</v>
      </c>
      <c r="T228" s="247"/>
      <c r="V228" s="293">
        <v>435301735</v>
      </c>
      <c r="W228" s="296" t="s">
        <v>778</v>
      </c>
      <c r="X228" s="247" t="s">
        <v>779</v>
      </c>
      <c r="Y228" s="247" t="s">
        <v>767</v>
      </c>
      <c r="Z228" s="296">
        <v>1</v>
      </c>
      <c r="AA228" s="296">
        <v>3</v>
      </c>
      <c r="AB228" s="296">
        <v>42728.926460000002</v>
      </c>
      <c r="AC228" s="296">
        <v>14243</v>
      </c>
      <c r="AD228" s="296">
        <v>3579</v>
      </c>
      <c r="AE228" s="296">
        <v>10664</v>
      </c>
      <c r="AG228" s="295"/>
      <c r="AH228" s="295"/>
      <c r="AL228" s="297">
        <v>0</v>
      </c>
      <c r="AN228" s="297">
        <v>0</v>
      </c>
      <c r="AP228" s="297"/>
    </row>
    <row r="229" spans="1:42" s="296" customFormat="1">
      <c r="A229" s="293" t="s">
        <v>787</v>
      </c>
      <c r="B229" s="247">
        <v>436049010</v>
      </c>
      <c r="C229" s="252" t="s">
        <v>512</v>
      </c>
      <c r="D229" s="251">
        <v>0</v>
      </c>
      <c r="E229" s="251">
        <v>0</v>
      </c>
      <c r="F229" s="251">
        <v>0</v>
      </c>
      <c r="G229" s="251">
        <v>0</v>
      </c>
      <c r="H229" s="251">
        <v>1</v>
      </c>
      <c r="I229" s="251">
        <v>1</v>
      </c>
      <c r="J229" s="251">
        <v>0</v>
      </c>
      <c r="K229" s="294">
        <v>7.9299999999999995E-2</v>
      </c>
      <c r="L229" s="251">
        <v>0</v>
      </c>
      <c r="M229" s="251">
        <v>0</v>
      </c>
      <c r="N229" s="251">
        <v>0</v>
      </c>
      <c r="O229" s="251">
        <v>0</v>
      </c>
      <c r="P229" s="251">
        <v>2</v>
      </c>
      <c r="Q229" s="251">
        <v>2</v>
      </c>
      <c r="R229" s="294">
        <v>1.111</v>
      </c>
      <c r="S229" s="251">
        <v>3</v>
      </c>
      <c r="T229" s="247"/>
      <c r="V229" s="293">
        <v>436049010</v>
      </c>
      <c r="W229" s="296" t="s">
        <v>787</v>
      </c>
      <c r="X229" s="247" t="s">
        <v>723</v>
      </c>
      <c r="Y229" s="247" t="s">
        <v>724</v>
      </c>
      <c r="Z229" s="296">
        <v>1</v>
      </c>
      <c r="AA229" s="296">
        <v>2</v>
      </c>
      <c r="AB229" s="296">
        <v>36338.046300141003</v>
      </c>
      <c r="AC229" s="296">
        <v>18169</v>
      </c>
      <c r="AD229" s="296">
        <v>1671</v>
      </c>
      <c r="AE229" s="296">
        <v>16498</v>
      </c>
      <c r="AG229" s="295"/>
      <c r="AH229" s="295"/>
      <c r="AL229" s="297">
        <v>0</v>
      </c>
      <c r="AN229" s="297">
        <v>0</v>
      </c>
      <c r="AP229" s="297"/>
    </row>
    <row r="230" spans="1:42" s="296" customFormat="1">
      <c r="A230" s="293" t="s">
        <v>787</v>
      </c>
      <c r="B230" s="247">
        <v>436049026</v>
      </c>
      <c r="C230" s="252" t="s">
        <v>512</v>
      </c>
      <c r="D230" s="251">
        <v>0</v>
      </c>
      <c r="E230" s="251">
        <v>0</v>
      </c>
      <c r="F230" s="251">
        <v>0</v>
      </c>
      <c r="G230" s="251">
        <v>0</v>
      </c>
      <c r="H230" s="251">
        <v>1</v>
      </c>
      <c r="I230" s="251">
        <v>0</v>
      </c>
      <c r="J230" s="251">
        <v>0</v>
      </c>
      <c r="K230" s="294">
        <v>3.9699999999999999E-2</v>
      </c>
      <c r="L230" s="251">
        <v>0</v>
      </c>
      <c r="M230" s="251">
        <v>0</v>
      </c>
      <c r="N230" s="251">
        <v>0</v>
      </c>
      <c r="O230" s="251">
        <v>0</v>
      </c>
      <c r="P230" s="251">
        <v>1</v>
      </c>
      <c r="Q230" s="251">
        <v>1</v>
      </c>
      <c r="R230" s="294">
        <v>1.111</v>
      </c>
      <c r="S230" s="251">
        <v>3</v>
      </c>
      <c r="T230" s="247"/>
      <c r="V230" s="293">
        <v>436049026</v>
      </c>
      <c r="W230" s="296" t="s">
        <v>787</v>
      </c>
      <c r="X230" s="247" t="s">
        <v>723</v>
      </c>
      <c r="Y230" s="247" t="s">
        <v>726</v>
      </c>
      <c r="Z230" s="296">
        <v>1</v>
      </c>
      <c r="AA230" s="296">
        <v>1</v>
      </c>
      <c r="AB230" s="296">
        <v>17121.892927888999</v>
      </c>
      <c r="AC230" s="296">
        <v>17122</v>
      </c>
      <c r="AD230" s="296">
        <v>4791</v>
      </c>
      <c r="AE230" s="296">
        <v>12331</v>
      </c>
      <c r="AG230" s="295"/>
      <c r="AH230" s="295"/>
      <c r="AL230" s="297">
        <v>0</v>
      </c>
      <c r="AN230" s="297">
        <v>0</v>
      </c>
      <c r="AP230" s="297"/>
    </row>
    <row r="231" spans="1:42" s="296" customFormat="1">
      <c r="A231" s="293" t="s">
        <v>787</v>
      </c>
      <c r="B231" s="247">
        <v>436049031</v>
      </c>
      <c r="C231" s="252" t="s">
        <v>512</v>
      </c>
      <c r="D231" s="251">
        <v>0</v>
      </c>
      <c r="E231" s="251">
        <v>0</v>
      </c>
      <c r="F231" s="251">
        <v>0</v>
      </c>
      <c r="G231" s="251">
        <v>0</v>
      </c>
      <c r="H231" s="251">
        <v>1</v>
      </c>
      <c r="I231" s="251">
        <v>0</v>
      </c>
      <c r="J231" s="251">
        <v>0</v>
      </c>
      <c r="K231" s="294">
        <v>3.9699999999999999E-2</v>
      </c>
      <c r="L231" s="251">
        <v>0</v>
      </c>
      <c r="M231" s="251">
        <v>0</v>
      </c>
      <c r="N231" s="251">
        <v>0</v>
      </c>
      <c r="O231" s="251">
        <v>0</v>
      </c>
      <c r="P231" s="251">
        <v>0</v>
      </c>
      <c r="Q231" s="251">
        <v>1</v>
      </c>
      <c r="R231" s="294">
        <v>1.111</v>
      </c>
      <c r="S231" s="251">
        <v>5</v>
      </c>
      <c r="T231" s="247"/>
      <c r="V231" s="293">
        <v>436049031</v>
      </c>
      <c r="W231" s="296" t="s">
        <v>787</v>
      </c>
      <c r="X231" s="247" t="s">
        <v>723</v>
      </c>
      <c r="Y231" s="247" t="s">
        <v>727</v>
      </c>
      <c r="Z231" s="296">
        <v>1</v>
      </c>
      <c r="AA231" s="296">
        <v>1</v>
      </c>
      <c r="AB231" s="296">
        <v>12023.071557889001</v>
      </c>
      <c r="AC231" s="296">
        <v>12023</v>
      </c>
      <c r="AD231" s="296">
        <v>-5054</v>
      </c>
      <c r="AE231" s="296">
        <v>17077</v>
      </c>
      <c r="AG231" s="295"/>
      <c r="AH231" s="295"/>
      <c r="AL231" s="297">
        <v>0</v>
      </c>
      <c r="AN231" s="297">
        <v>0</v>
      </c>
      <c r="AP231" s="297"/>
    </row>
    <row r="232" spans="1:42" s="296" customFormat="1">
      <c r="A232" s="293" t="s">
        <v>787</v>
      </c>
      <c r="B232" s="247">
        <v>436049035</v>
      </c>
      <c r="C232" s="252" t="s">
        <v>512</v>
      </c>
      <c r="D232" s="251">
        <v>0</v>
      </c>
      <c r="E232" s="251">
        <v>0</v>
      </c>
      <c r="F232" s="251">
        <v>0</v>
      </c>
      <c r="G232" s="251">
        <v>0</v>
      </c>
      <c r="H232" s="251">
        <v>5</v>
      </c>
      <c r="I232" s="251">
        <v>12</v>
      </c>
      <c r="J232" s="251">
        <v>0</v>
      </c>
      <c r="K232" s="294">
        <v>0.67410000000000003</v>
      </c>
      <c r="L232" s="251">
        <v>0</v>
      </c>
      <c r="M232" s="251">
        <v>0</v>
      </c>
      <c r="N232" s="251">
        <v>0</v>
      </c>
      <c r="O232" s="251">
        <v>1</v>
      </c>
      <c r="P232" s="251">
        <v>8</v>
      </c>
      <c r="Q232" s="251">
        <v>17</v>
      </c>
      <c r="R232" s="294">
        <v>1.111</v>
      </c>
      <c r="S232" s="251">
        <v>11</v>
      </c>
      <c r="T232" s="247"/>
      <c r="V232" s="293">
        <v>436049035</v>
      </c>
      <c r="W232" s="296" t="s">
        <v>787</v>
      </c>
      <c r="X232" s="247" t="s">
        <v>723</v>
      </c>
      <c r="Y232" s="247" t="s">
        <v>654</v>
      </c>
      <c r="Z232" s="296">
        <v>1</v>
      </c>
      <c r="AA232" s="296">
        <v>17</v>
      </c>
      <c r="AB232" s="296">
        <v>309695.67108901701</v>
      </c>
      <c r="AC232" s="296">
        <v>18217</v>
      </c>
      <c r="AD232" s="296">
        <v>3431</v>
      </c>
      <c r="AE232" s="296">
        <v>14786</v>
      </c>
      <c r="AG232" s="295"/>
      <c r="AH232" s="295"/>
      <c r="AL232" s="297">
        <v>0</v>
      </c>
      <c r="AN232" s="297">
        <v>0</v>
      </c>
      <c r="AP232" s="297"/>
    </row>
    <row r="233" spans="1:42" s="296" customFormat="1">
      <c r="A233" s="293" t="s">
        <v>787</v>
      </c>
      <c r="B233" s="247">
        <v>436049040</v>
      </c>
      <c r="C233" s="252" t="s">
        <v>512</v>
      </c>
      <c r="D233" s="251">
        <v>0</v>
      </c>
      <c r="E233" s="251">
        <v>0</v>
      </c>
      <c r="F233" s="251">
        <v>0</v>
      </c>
      <c r="G233" s="251">
        <v>0</v>
      </c>
      <c r="H233" s="251">
        <v>1</v>
      </c>
      <c r="I233" s="251">
        <v>0</v>
      </c>
      <c r="J233" s="251">
        <v>0</v>
      </c>
      <c r="K233" s="294">
        <v>3.9699999999999999E-2</v>
      </c>
      <c r="L233" s="251">
        <v>0</v>
      </c>
      <c r="M233" s="251">
        <v>0</v>
      </c>
      <c r="N233" s="251">
        <v>0</v>
      </c>
      <c r="O233" s="251">
        <v>0</v>
      </c>
      <c r="P233" s="251">
        <v>1</v>
      </c>
      <c r="Q233" s="251">
        <v>1</v>
      </c>
      <c r="R233" s="294">
        <v>1.111</v>
      </c>
      <c r="S233" s="251">
        <v>6</v>
      </c>
      <c r="T233" s="247"/>
      <c r="V233" s="293">
        <v>436049040</v>
      </c>
      <c r="W233" s="296" t="s">
        <v>787</v>
      </c>
      <c r="X233" s="247" t="s">
        <v>723</v>
      </c>
      <c r="Y233" s="247" t="s">
        <v>709</v>
      </c>
      <c r="Z233" s="296">
        <v>1</v>
      </c>
      <c r="AA233" s="296">
        <v>1</v>
      </c>
      <c r="AB233" s="296">
        <v>18241.797127889</v>
      </c>
      <c r="AC233" s="296">
        <v>18242</v>
      </c>
      <c r="AD233" s="296">
        <v>647</v>
      </c>
      <c r="AE233" s="296">
        <v>17595</v>
      </c>
      <c r="AG233" s="295"/>
      <c r="AH233" s="295"/>
      <c r="AL233" s="297">
        <v>0</v>
      </c>
      <c r="AN233" s="297">
        <v>0</v>
      </c>
      <c r="AP233" s="297"/>
    </row>
    <row r="234" spans="1:42" s="296" customFormat="1">
      <c r="A234" s="293" t="s">
        <v>787</v>
      </c>
      <c r="B234" s="247">
        <v>436049044</v>
      </c>
      <c r="C234" s="252" t="s">
        <v>512</v>
      </c>
      <c r="D234" s="251">
        <v>0</v>
      </c>
      <c r="E234" s="251">
        <v>0</v>
      </c>
      <c r="F234" s="251">
        <v>0</v>
      </c>
      <c r="G234" s="251">
        <v>0</v>
      </c>
      <c r="H234" s="251">
        <v>1</v>
      </c>
      <c r="I234" s="251">
        <v>1</v>
      </c>
      <c r="J234" s="251">
        <v>0</v>
      </c>
      <c r="K234" s="294">
        <v>7.9299999999999995E-2</v>
      </c>
      <c r="L234" s="251">
        <v>0</v>
      </c>
      <c r="M234" s="251">
        <v>0</v>
      </c>
      <c r="N234" s="251">
        <v>0</v>
      </c>
      <c r="O234" s="251">
        <v>0</v>
      </c>
      <c r="P234" s="251">
        <v>0</v>
      </c>
      <c r="Q234" s="251">
        <v>2</v>
      </c>
      <c r="R234" s="294">
        <v>1.111</v>
      </c>
      <c r="S234" s="251">
        <v>11</v>
      </c>
      <c r="T234" s="247"/>
      <c r="V234" s="293">
        <v>436049044</v>
      </c>
      <c r="W234" s="296" t="s">
        <v>787</v>
      </c>
      <c r="X234" s="247" t="s">
        <v>723</v>
      </c>
      <c r="Y234" s="247" t="s">
        <v>655</v>
      </c>
      <c r="Z234" s="296">
        <v>1</v>
      </c>
      <c r="AA234" s="296">
        <v>2</v>
      </c>
      <c r="AB234" s="296">
        <v>26140.403560141</v>
      </c>
      <c r="AC234" s="296">
        <v>13070</v>
      </c>
      <c r="AD234" s="296">
        <v>-3476</v>
      </c>
      <c r="AE234" s="296">
        <v>16546</v>
      </c>
      <c r="AG234" s="295"/>
      <c r="AH234" s="295"/>
      <c r="AL234" s="297">
        <v>0</v>
      </c>
      <c r="AN234" s="297">
        <v>0</v>
      </c>
      <c r="AP234" s="297"/>
    </row>
    <row r="235" spans="1:42" s="296" customFormat="1">
      <c r="A235" s="293" t="s">
        <v>787</v>
      </c>
      <c r="B235" s="247">
        <v>436049049</v>
      </c>
      <c r="C235" s="252" t="s">
        <v>512</v>
      </c>
      <c r="D235" s="251">
        <v>0</v>
      </c>
      <c r="E235" s="251">
        <v>0</v>
      </c>
      <c r="F235" s="251">
        <v>0</v>
      </c>
      <c r="G235" s="251">
        <v>0</v>
      </c>
      <c r="H235" s="251">
        <v>102</v>
      </c>
      <c r="I235" s="251">
        <v>70</v>
      </c>
      <c r="J235" s="251">
        <v>0</v>
      </c>
      <c r="K235" s="294">
        <v>6.8197999999999999</v>
      </c>
      <c r="L235" s="251">
        <v>0</v>
      </c>
      <c r="M235" s="251">
        <v>0</v>
      </c>
      <c r="N235" s="251">
        <v>9</v>
      </c>
      <c r="O235" s="251">
        <v>11</v>
      </c>
      <c r="P235" s="251">
        <v>130</v>
      </c>
      <c r="Q235" s="251">
        <v>172</v>
      </c>
      <c r="R235" s="294">
        <v>1.111</v>
      </c>
      <c r="S235" s="251">
        <v>8</v>
      </c>
      <c r="T235" s="247"/>
      <c r="V235" s="293">
        <v>436049049</v>
      </c>
      <c r="W235" s="296" t="s">
        <v>787</v>
      </c>
      <c r="X235" s="247" t="s">
        <v>723</v>
      </c>
      <c r="Y235" s="247" t="s">
        <v>723</v>
      </c>
      <c r="Z235" s="296">
        <v>1</v>
      </c>
      <c r="AA235" s="296">
        <v>172</v>
      </c>
      <c r="AB235" s="296">
        <v>3250458.5598121257</v>
      </c>
      <c r="AC235" s="296">
        <v>18898</v>
      </c>
      <c r="AD235" s="296">
        <v>2075</v>
      </c>
      <c r="AE235" s="296">
        <v>16823</v>
      </c>
      <c r="AG235" s="295"/>
      <c r="AH235" s="295"/>
      <c r="AL235" s="297">
        <v>0</v>
      </c>
      <c r="AN235" s="297">
        <v>0</v>
      </c>
      <c r="AP235" s="297"/>
    </row>
    <row r="236" spans="1:42" s="296" customFormat="1">
      <c r="A236" s="293" t="s">
        <v>787</v>
      </c>
      <c r="B236" s="247">
        <v>436049057</v>
      </c>
      <c r="C236" s="252" t="s">
        <v>512</v>
      </c>
      <c r="D236" s="251">
        <v>0</v>
      </c>
      <c r="E236" s="251">
        <v>0</v>
      </c>
      <c r="F236" s="251">
        <v>0</v>
      </c>
      <c r="G236" s="251">
        <v>0</v>
      </c>
      <c r="H236" s="251">
        <v>0</v>
      </c>
      <c r="I236" s="251">
        <v>2</v>
      </c>
      <c r="J236" s="251">
        <v>0</v>
      </c>
      <c r="K236" s="294">
        <v>7.9299999999999995E-2</v>
      </c>
      <c r="L236" s="251">
        <v>0</v>
      </c>
      <c r="M236" s="251">
        <v>0</v>
      </c>
      <c r="N236" s="251">
        <v>0</v>
      </c>
      <c r="O236" s="251">
        <v>0</v>
      </c>
      <c r="P236" s="251">
        <v>0</v>
      </c>
      <c r="Q236" s="251">
        <v>2</v>
      </c>
      <c r="R236" s="294">
        <v>1.111</v>
      </c>
      <c r="S236" s="251">
        <v>12</v>
      </c>
      <c r="T236" s="247"/>
      <c r="V236" s="293">
        <v>436049057</v>
      </c>
      <c r="W236" s="296" t="s">
        <v>787</v>
      </c>
      <c r="X236" s="247" t="s">
        <v>723</v>
      </c>
      <c r="Y236" s="247" t="s">
        <v>656</v>
      </c>
      <c r="Z236" s="296">
        <v>1</v>
      </c>
      <c r="AA236" s="296">
        <v>2</v>
      </c>
      <c r="AB236" s="296">
        <v>28238.178720141001</v>
      </c>
      <c r="AC236" s="296">
        <v>14119</v>
      </c>
      <c r="AD236" s="296">
        <v>-4040</v>
      </c>
      <c r="AE236" s="296">
        <v>18159</v>
      </c>
      <c r="AG236" s="295"/>
      <c r="AH236" s="295"/>
      <c r="AL236" s="297">
        <v>0</v>
      </c>
      <c r="AN236" s="297">
        <v>0</v>
      </c>
      <c r="AP236" s="297"/>
    </row>
    <row r="237" spans="1:42" s="296" customFormat="1">
      <c r="A237" s="293" t="s">
        <v>787</v>
      </c>
      <c r="B237" s="247">
        <v>436049093</v>
      </c>
      <c r="C237" s="252" t="s">
        <v>512</v>
      </c>
      <c r="D237" s="251">
        <v>0</v>
      </c>
      <c r="E237" s="251">
        <v>0</v>
      </c>
      <c r="F237" s="251">
        <v>0</v>
      </c>
      <c r="G237" s="251">
        <v>0</v>
      </c>
      <c r="H237" s="251">
        <v>10</v>
      </c>
      <c r="I237" s="251">
        <v>10</v>
      </c>
      <c r="J237" s="251">
        <v>0</v>
      </c>
      <c r="K237" s="294">
        <v>0.79300000000000004</v>
      </c>
      <c r="L237" s="251">
        <v>0</v>
      </c>
      <c r="M237" s="251">
        <v>0</v>
      </c>
      <c r="N237" s="251">
        <v>2</v>
      </c>
      <c r="O237" s="251">
        <v>1</v>
      </c>
      <c r="P237" s="251">
        <v>15</v>
      </c>
      <c r="Q237" s="251">
        <v>20</v>
      </c>
      <c r="R237" s="294">
        <v>1.111</v>
      </c>
      <c r="S237" s="251">
        <v>11</v>
      </c>
      <c r="T237" s="247"/>
      <c r="V237" s="293">
        <v>436049093</v>
      </c>
      <c r="W237" s="296" t="s">
        <v>787</v>
      </c>
      <c r="X237" s="247" t="s">
        <v>723</v>
      </c>
      <c r="Y237" s="247" t="s">
        <v>657</v>
      </c>
      <c r="Z237" s="296">
        <v>1</v>
      </c>
      <c r="AA237" s="296">
        <v>20</v>
      </c>
      <c r="AB237" s="296">
        <v>415150.32776140998</v>
      </c>
      <c r="AC237" s="296">
        <v>20758</v>
      </c>
      <c r="AD237" s="296">
        <v>-2288</v>
      </c>
      <c r="AE237" s="296">
        <v>23046</v>
      </c>
      <c r="AG237" s="295"/>
      <c r="AH237" s="295"/>
      <c r="AL237" s="297">
        <v>0</v>
      </c>
      <c r="AN237" s="297">
        <v>0</v>
      </c>
      <c r="AP237" s="297"/>
    </row>
    <row r="238" spans="1:42" s="296" customFormat="1">
      <c r="A238" s="293" t="s">
        <v>787</v>
      </c>
      <c r="B238" s="247">
        <v>436049131</v>
      </c>
      <c r="C238" s="252" t="s">
        <v>512</v>
      </c>
      <c r="D238" s="251">
        <v>0</v>
      </c>
      <c r="E238" s="251">
        <v>0</v>
      </c>
      <c r="F238" s="251">
        <v>0</v>
      </c>
      <c r="G238" s="251">
        <v>0</v>
      </c>
      <c r="H238" s="251">
        <v>0</v>
      </c>
      <c r="I238" s="251">
        <v>1</v>
      </c>
      <c r="J238" s="251">
        <v>0</v>
      </c>
      <c r="K238" s="294">
        <v>3.9699999999999999E-2</v>
      </c>
      <c r="L238" s="251">
        <v>0</v>
      </c>
      <c r="M238" s="251">
        <v>0</v>
      </c>
      <c r="N238" s="251">
        <v>0</v>
      </c>
      <c r="O238" s="251">
        <v>0</v>
      </c>
      <c r="P238" s="251">
        <v>1</v>
      </c>
      <c r="Q238" s="251">
        <v>1</v>
      </c>
      <c r="R238" s="294">
        <v>1.111</v>
      </c>
      <c r="S238" s="251">
        <v>2</v>
      </c>
      <c r="T238" s="247"/>
      <c r="V238" s="293">
        <v>436049131</v>
      </c>
      <c r="W238" s="296" t="s">
        <v>787</v>
      </c>
      <c r="X238" s="247" t="s">
        <v>723</v>
      </c>
      <c r="Y238" s="247" t="s">
        <v>908</v>
      </c>
      <c r="Z238" s="296">
        <v>1</v>
      </c>
      <c r="AA238" s="296">
        <v>1</v>
      </c>
      <c r="AB238" s="296">
        <v>18973.439017888995</v>
      </c>
      <c r="AC238" s="296">
        <v>18973</v>
      </c>
      <c r="AD238" s="296">
        <v>179</v>
      </c>
      <c r="AE238" s="296">
        <v>18794</v>
      </c>
      <c r="AG238" s="295"/>
      <c r="AH238" s="295"/>
      <c r="AL238" s="297">
        <v>0</v>
      </c>
      <c r="AN238" s="297">
        <v>0</v>
      </c>
      <c r="AP238" s="297"/>
    </row>
    <row r="239" spans="1:42" s="296" customFormat="1">
      <c r="A239" s="293" t="s">
        <v>787</v>
      </c>
      <c r="B239" s="247">
        <v>436049133</v>
      </c>
      <c r="C239" s="252" t="s">
        <v>512</v>
      </c>
      <c r="D239" s="251">
        <v>0</v>
      </c>
      <c r="E239" s="251">
        <v>0</v>
      </c>
      <c r="F239" s="251">
        <v>0</v>
      </c>
      <c r="G239" s="251">
        <v>0</v>
      </c>
      <c r="H239" s="251">
        <v>1</v>
      </c>
      <c r="I239" s="251">
        <v>0</v>
      </c>
      <c r="J239" s="251">
        <v>0</v>
      </c>
      <c r="K239" s="294">
        <v>3.9699999999999999E-2</v>
      </c>
      <c r="L239" s="251">
        <v>0</v>
      </c>
      <c r="M239" s="251">
        <v>0</v>
      </c>
      <c r="N239" s="251">
        <v>0</v>
      </c>
      <c r="O239" s="251">
        <v>0</v>
      </c>
      <c r="P239" s="251">
        <v>0</v>
      </c>
      <c r="Q239" s="251">
        <v>1</v>
      </c>
      <c r="R239" s="294">
        <v>1.111</v>
      </c>
      <c r="S239" s="251">
        <v>9</v>
      </c>
      <c r="T239" s="247"/>
      <c r="V239" s="293">
        <v>436049133</v>
      </c>
      <c r="W239" s="296" t="s">
        <v>787</v>
      </c>
      <c r="X239" s="247" t="s">
        <v>723</v>
      </c>
      <c r="Y239" s="247" t="s">
        <v>707</v>
      </c>
      <c r="Z239" s="296">
        <v>1</v>
      </c>
      <c r="AA239" s="296">
        <v>1</v>
      </c>
      <c r="AB239" s="296">
        <v>12023.071557889001</v>
      </c>
      <c r="AC239" s="296">
        <v>12023</v>
      </c>
      <c r="AD239" s="296">
        <v>-11023</v>
      </c>
      <c r="AE239" s="296">
        <v>23046</v>
      </c>
      <c r="AG239" s="295"/>
      <c r="AH239" s="295"/>
      <c r="AL239" s="297">
        <v>0</v>
      </c>
      <c r="AN239" s="297">
        <v>0</v>
      </c>
      <c r="AP239" s="297"/>
    </row>
    <row r="240" spans="1:42" s="296" customFormat="1">
      <c r="A240" s="293" t="s">
        <v>787</v>
      </c>
      <c r="B240" s="247">
        <v>436049155</v>
      </c>
      <c r="C240" s="252" t="s">
        <v>512</v>
      </c>
      <c r="D240" s="251">
        <v>0</v>
      </c>
      <c r="E240" s="251">
        <v>0</v>
      </c>
      <c r="F240" s="251">
        <v>0</v>
      </c>
      <c r="G240" s="251">
        <v>0</v>
      </c>
      <c r="H240" s="251">
        <v>0</v>
      </c>
      <c r="I240" s="251">
        <v>1</v>
      </c>
      <c r="J240" s="251">
        <v>0</v>
      </c>
      <c r="K240" s="294">
        <v>3.9699999999999999E-2</v>
      </c>
      <c r="L240" s="251">
        <v>0</v>
      </c>
      <c r="M240" s="251">
        <v>0</v>
      </c>
      <c r="N240" s="251">
        <v>0</v>
      </c>
      <c r="O240" s="251">
        <v>0</v>
      </c>
      <c r="P240" s="251">
        <v>0</v>
      </c>
      <c r="Q240" s="251">
        <v>1</v>
      </c>
      <c r="R240" s="294">
        <v>1.111</v>
      </c>
      <c r="S240" s="251">
        <v>2</v>
      </c>
      <c r="T240" s="247"/>
      <c r="V240" s="293">
        <v>436049155</v>
      </c>
      <c r="W240" s="296" t="s">
        <v>787</v>
      </c>
      <c r="X240" s="247" t="s">
        <v>723</v>
      </c>
      <c r="Y240" s="247" t="s">
        <v>730</v>
      </c>
      <c r="Z240" s="296">
        <v>1</v>
      </c>
      <c r="AA240" s="296">
        <v>1</v>
      </c>
      <c r="AB240" s="296">
        <v>14120.846717888999</v>
      </c>
      <c r="AC240" s="296">
        <v>14121</v>
      </c>
      <c r="AD240" s="296">
        <v>2536</v>
      </c>
      <c r="AE240" s="296">
        <v>11585</v>
      </c>
      <c r="AG240" s="295"/>
      <c r="AH240" s="295"/>
      <c r="AL240" s="297">
        <v>0</v>
      </c>
      <c r="AN240" s="297">
        <v>0</v>
      </c>
      <c r="AP240" s="297"/>
    </row>
    <row r="241" spans="1:42" s="296" customFormat="1">
      <c r="A241" s="293" t="s">
        <v>787</v>
      </c>
      <c r="B241" s="247">
        <v>436049165</v>
      </c>
      <c r="C241" s="252" t="s">
        <v>512</v>
      </c>
      <c r="D241" s="251">
        <v>0</v>
      </c>
      <c r="E241" s="251">
        <v>0</v>
      </c>
      <c r="F241" s="251">
        <v>0</v>
      </c>
      <c r="G241" s="251">
        <v>0</v>
      </c>
      <c r="H241" s="251">
        <v>1</v>
      </c>
      <c r="I241" s="251">
        <v>3</v>
      </c>
      <c r="J241" s="251">
        <v>0</v>
      </c>
      <c r="K241" s="294">
        <v>0.15859999999999999</v>
      </c>
      <c r="L241" s="251">
        <v>0</v>
      </c>
      <c r="M241" s="251">
        <v>0</v>
      </c>
      <c r="N241" s="251">
        <v>0</v>
      </c>
      <c r="O241" s="251">
        <v>0</v>
      </c>
      <c r="P241" s="251">
        <v>2</v>
      </c>
      <c r="Q241" s="251">
        <v>4</v>
      </c>
      <c r="R241" s="294">
        <v>1.111</v>
      </c>
      <c r="S241" s="251">
        <v>10</v>
      </c>
      <c r="T241" s="247"/>
      <c r="V241" s="293">
        <v>436049165</v>
      </c>
      <c r="W241" s="296" t="s">
        <v>787</v>
      </c>
      <c r="X241" s="247" t="s">
        <v>723</v>
      </c>
      <c r="Y241" s="247" t="s">
        <v>661</v>
      </c>
      <c r="Z241" s="296">
        <v>1</v>
      </c>
      <c r="AA241" s="296">
        <v>4</v>
      </c>
      <c r="AB241" s="296">
        <v>71543.585800282002</v>
      </c>
      <c r="AC241" s="296">
        <v>17886</v>
      </c>
      <c r="AD241" s="296">
        <v>4202</v>
      </c>
      <c r="AE241" s="296">
        <v>13684</v>
      </c>
      <c r="AG241" s="295"/>
      <c r="AH241" s="295"/>
      <c r="AL241" s="297">
        <v>0</v>
      </c>
      <c r="AN241" s="297">
        <v>0</v>
      </c>
      <c r="AP241" s="297"/>
    </row>
    <row r="242" spans="1:42" s="296" customFormat="1">
      <c r="A242" s="293" t="s">
        <v>787</v>
      </c>
      <c r="B242" s="247">
        <v>436049170</v>
      </c>
      <c r="C242" s="252" t="s">
        <v>512</v>
      </c>
      <c r="D242" s="251">
        <v>0</v>
      </c>
      <c r="E242" s="251">
        <v>0</v>
      </c>
      <c r="F242" s="251">
        <v>0</v>
      </c>
      <c r="G242" s="251">
        <v>0</v>
      </c>
      <c r="H242" s="251">
        <v>0</v>
      </c>
      <c r="I242" s="251">
        <v>1</v>
      </c>
      <c r="J242" s="251">
        <v>0</v>
      </c>
      <c r="K242" s="294">
        <v>3.9699999999999999E-2</v>
      </c>
      <c r="L242" s="251">
        <v>0</v>
      </c>
      <c r="M242" s="251">
        <v>0</v>
      </c>
      <c r="N242" s="251">
        <v>0</v>
      </c>
      <c r="O242" s="251">
        <v>0</v>
      </c>
      <c r="P242" s="251">
        <v>0</v>
      </c>
      <c r="Q242" s="251">
        <v>1</v>
      </c>
      <c r="R242" s="294">
        <v>1.111</v>
      </c>
      <c r="S242" s="251">
        <v>10</v>
      </c>
      <c r="T242" s="247"/>
      <c r="V242" s="293">
        <v>436049170</v>
      </c>
      <c r="W242" s="296" t="s">
        <v>787</v>
      </c>
      <c r="X242" s="247" t="s">
        <v>723</v>
      </c>
      <c r="Y242" s="247" t="s">
        <v>714</v>
      </c>
      <c r="Z242" s="296">
        <v>1</v>
      </c>
      <c r="AA242" s="296">
        <v>1</v>
      </c>
      <c r="AB242" s="296">
        <v>14120.846717888999</v>
      </c>
      <c r="AC242" s="296">
        <v>14121</v>
      </c>
      <c r="AD242" s="296">
        <v>437</v>
      </c>
      <c r="AE242" s="296">
        <v>13684</v>
      </c>
      <c r="AG242" s="295"/>
      <c r="AH242" s="295"/>
      <c r="AL242" s="297">
        <v>0</v>
      </c>
      <c r="AN242" s="297">
        <v>0</v>
      </c>
      <c r="AP242" s="297"/>
    </row>
    <row r="243" spans="1:42" s="296" customFormat="1">
      <c r="A243" s="293" t="s">
        <v>787</v>
      </c>
      <c r="B243" s="247">
        <v>436049176</v>
      </c>
      <c r="C243" s="252" t="s">
        <v>512</v>
      </c>
      <c r="D243" s="251">
        <v>0</v>
      </c>
      <c r="E243" s="251">
        <v>0</v>
      </c>
      <c r="F243" s="251">
        <v>0</v>
      </c>
      <c r="G243" s="251">
        <v>0</v>
      </c>
      <c r="H243" s="251">
        <v>2</v>
      </c>
      <c r="I243" s="251">
        <v>5</v>
      </c>
      <c r="J243" s="251">
        <v>0</v>
      </c>
      <c r="K243" s="294">
        <v>0.27760000000000001</v>
      </c>
      <c r="L243" s="251">
        <v>0</v>
      </c>
      <c r="M243" s="251">
        <v>0</v>
      </c>
      <c r="N243" s="251">
        <v>1</v>
      </c>
      <c r="O243" s="251">
        <v>0</v>
      </c>
      <c r="P243" s="251">
        <v>6</v>
      </c>
      <c r="Q243" s="251">
        <v>7</v>
      </c>
      <c r="R243" s="294">
        <v>1.111</v>
      </c>
      <c r="S243" s="251">
        <v>8</v>
      </c>
      <c r="T243" s="247"/>
      <c r="V243" s="293">
        <v>436049176</v>
      </c>
      <c r="W243" s="296" t="s">
        <v>787</v>
      </c>
      <c r="X243" s="247" t="s">
        <v>723</v>
      </c>
      <c r="Y243" s="247" t="s">
        <v>662</v>
      </c>
      <c r="Z243" s="296">
        <v>1</v>
      </c>
      <c r="AA243" s="296">
        <v>7</v>
      </c>
      <c r="AB243" s="296">
        <v>142477.17380831201</v>
      </c>
      <c r="AC243" s="296">
        <v>20354</v>
      </c>
      <c r="AD243" s="296">
        <v>6670</v>
      </c>
      <c r="AE243" s="296">
        <v>13684</v>
      </c>
      <c r="AG243" s="295"/>
      <c r="AH243" s="295"/>
      <c r="AL243" s="297">
        <v>0</v>
      </c>
      <c r="AN243" s="297">
        <v>0</v>
      </c>
      <c r="AP243" s="297"/>
    </row>
    <row r="244" spans="1:42" s="296" customFormat="1">
      <c r="A244" s="293" t="s">
        <v>787</v>
      </c>
      <c r="B244" s="247">
        <v>436049207</v>
      </c>
      <c r="C244" s="252" t="s">
        <v>512</v>
      </c>
      <c r="D244" s="251">
        <v>0</v>
      </c>
      <c r="E244" s="251">
        <v>0</v>
      </c>
      <c r="F244" s="251">
        <v>0</v>
      </c>
      <c r="G244" s="251">
        <v>0</v>
      </c>
      <c r="H244" s="251">
        <v>1</v>
      </c>
      <c r="I244" s="251">
        <v>0</v>
      </c>
      <c r="J244" s="251">
        <v>0</v>
      </c>
      <c r="K244" s="294">
        <v>3.9699999999999999E-2</v>
      </c>
      <c r="L244" s="251">
        <v>0</v>
      </c>
      <c r="M244" s="251">
        <v>0</v>
      </c>
      <c r="N244" s="251">
        <v>0</v>
      </c>
      <c r="O244" s="251">
        <v>0</v>
      </c>
      <c r="P244" s="251">
        <v>0</v>
      </c>
      <c r="Q244" s="251">
        <v>1</v>
      </c>
      <c r="R244" s="294">
        <v>1.111</v>
      </c>
      <c r="S244" s="251">
        <v>3</v>
      </c>
      <c r="T244" s="247"/>
      <c r="V244" s="293">
        <v>436049207</v>
      </c>
      <c r="W244" s="296" t="s">
        <v>787</v>
      </c>
      <c r="X244" s="247" t="s">
        <v>723</v>
      </c>
      <c r="Y244" s="247" t="s">
        <v>672</v>
      </c>
      <c r="Z244" s="296">
        <v>1</v>
      </c>
      <c r="AA244" s="296">
        <v>1</v>
      </c>
      <c r="AB244" s="296">
        <v>12023.071557889001</v>
      </c>
      <c r="AC244" s="296">
        <v>12023</v>
      </c>
      <c r="AD244" s="296">
        <v>-1661</v>
      </c>
      <c r="AE244" s="296">
        <v>13684</v>
      </c>
      <c r="AG244" s="295"/>
      <c r="AH244" s="295"/>
      <c r="AL244" s="297">
        <v>0</v>
      </c>
      <c r="AN244" s="297">
        <v>0</v>
      </c>
      <c r="AP244" s="297"/>
    </row>
    <row r="245" spans="1:42" s="296" customFormat="1">
      <c r="A245" s="293" t="s">
        <v>787</v>
      </c>
      <c r="B245" s="247">
        <v>436049229</v>
      </c>
      <c r="C245" s="252" t="s">
        <v>512</v>
      </c>
      <c r="D245" s="251">
        <v>0</v>
      </c>
      <c r="E245" s="251">
        <v>0</v>
      </c>
      <c r="F245" s="251">
        <v>0</v>
      </c>
      <c r="G245" s="251">
        <v>0</v>
      </c>
      <c r="H245" s="251">
        <v>0</v>
      </c>
      <c r="I245" s="251">
        <v>1</v>
      </c>
      <c r="J245" s="251">
        <v>0</v>
      </c>
      <c r="K245" s="294">
        <v>3.9699999999999999E-2</v>
      </c>
      <c r="L245" s="251">
        <v>0</v>
      </c>
      <c r="M245" s="251">
        <v>0</v>
      </c>
      <c r="N245" s="251">
        <v>0</v>
      </c>
      <c r="O245" s="251">
        <v>0</v>
      </c>
      <c r="P245" s="251">
        <v>1</v>
      </c>
      <c r="Q245" s="251">
        <v>1</v>
      </c>
      <c r="R245" s="294">
        <v>1.111</v>
      </c>
      <c r="S245" s="251">
        <v>9</v>
      </c>
      <c r="T245" s="247"/>
      <c r="V245" s="293">
        <v>436049229</v>
      </c>
      <c r="W245" s="296" t="s">
        <v>787</v>
      </c>
      <c r="X245" s="247" t="s">
        <v>723</v>
      </c>
      <c r="Y245" s="247" t="s">
        <v>663</v>
      </c>
      <c r="Z245" s="296">
        <v>1</v>
      </c>
      <c r="AA245" s="296">
        <v>1</v>
      </c>
      <c r="AB245" s="296">
        <v>22112.406927888998</v>
      </c>
      <c r="AC245" s="296">
        <v>22112</v>
      </c>
      <c r="AD245" s="296">
        <v>2598</v>
      </c>
      <c r="AE245" s="296">
        <v>19514</v>
      </c>
      <c r="AG245" s="295"/>
      <c r="AH245" s="295"/>
      <c r="AL245" s="297">
        <v>0</v>
      </c>
      <c r="AN245" s="297">
        <v>0</v>
      </c>
      <c r="AP245" s="297"/>
    </row>
    <row r="246" spans="1:42" s="296" customFormat="1">
      <c r="A246" s="293" t="s">
        <v>787</v>
      </c>
      <c r="B246" s="247">
        <v>436049243</v>
      </c>
      <c r="C246" s="252" t="s">
        <v>512</v>
      </c>
      <c r="D246" s="251">
        <v>0</v>
      </c>
      <c r="E246" s="251">
        <v>0</v>
      </c>
      <c r="F246" s="251">
        <v>0</v>
      </c>
      <c r="G246" s="251">
        <v>0</v>
      </c>
      <c r="H246" s="251">
        <v>0</v>
      </c>
      <c r="I246" s="251">
        <v>1</v>
      </c>
      <c r="J246" s="251">
        <v>0</v>
      </c>
      <c r="K246" s="294">
        <v>3.9699999999999999E-2</v>
      </c>
      <c r="L246" s="251">
        <v>0</v>
      </c>
      <c r="M246" s="251">
        <v>0</v>
      </c>
      <c r="N246" s="251">
        <v>0</v>
      </c>
      <c r="O246" s="251">
        <v>0</v>
      </c>
      <c r="P246" s="251">
        <v>0</v>
      </c>
      <c r="Q246" s="251">
        <v>1</v>
      </c>
      <c r="R246" s="294">
        <v>1.111</v>
      </c>
      <c r="S246" s="251">
        <v>9</v>
      </c>
      <c r="T246" s="247"/>
      <c r="V246" s="293">
        <v>436049243</v>
      </c>
      <c r="W246" s="296" t="s">
        <v>787</v>
      </c>
      <c r="X246" s="247" t="s">
        <v>723</v>
      </c>
      <c r="Y246" s="247" t="s">
        <v>674</v>
      </c>
      <c r="Z246" s="296">
        <v>1</v>
      </c>
      <c r="AA246" s="296">
        <v>1</v>
      </c>
      <c r="AB246" s="296">
        <v>14120.846717888999</v>
      </c>
      <c r="AC246" s="296">
        <v>14121</v>
      </c>
      <c r="AD246" s="296">
        <v>437</v>
      </c>
      <c r="AE246" s="296">
        <v>13684</v>
      </c>
      <c r="AG246" s="295"/>
      <c r="AH246" s="295"/>
      <c r="AL246" s="297">
        <v>0</v>
      </c>
      <c r="AN246" s="297">
        <v>0</v>
      </c>
      <c r="AP246" s="297"/>
    </row>
    <row r="247" spans="1:42" s="296" customFormat="1">
      <c r="A247" s="293" t="s">
        <v>787</v>
      </c>
      <c r="B247" s="247">
        <v>436049244</v>
      </c>
      <c r="C247" s="252" t="s">
        <v>512</v>
      </c>
      <c r="D247" s="251">
        <v>0</v>
      </c>
      <c r="E247" s="251">
        <v>0</v>
      </c>
      <c r="F247" s="251">
        <v>0</v>
      </c>
      <c r="G247" s="251">
        <v>0</v>
      </c>
      <c r="H247" s="251">
        <v>1</v>
      </c>
      <c r="I247" s="251">
        <v>0</v>
      </c>
      <c r="J247" s="251">
        <v>0</v>
      </c>
      <c r="K247" s="294">
        <v>3.9699999999999999E-2</v>
      </c>
      <c r="L247" s="251">
        <v>0</v>
      </c>
      <c r="M247" s="251">
        <v>0</v>
      </c>
      <c r="N247" s="251">
        <v>0</v>
      </c>
      <c r="O247" s="251">
        <v>0</v>
      </c>
      <c r="P247" s="251">
        <v>0</v>
      </c>
      <c r="Q247" s="251">
        <v>1</v>
      </c>
      <c r="R247" s="294">
        <v>1.111</v>
      </c>
      <c r="S247" s="251">
        <v>10</v>
      </c>
      <c r="T247" s="247"/>
      <c r="V247" s="293">
        <v>436049244</v>
      </c>
      <c r="W247" s="296" t="s">
        <v>787</v>
      </c>
      <c r="X247" s="247" t="s">
        <v>723</v>
      </c>
      <c r="Y247" s="247" t="s">
        <v>664</v>
      </c>
      <c r="Z247" s="296">
        <v>1</v>
      </c>
      <c r="AA247" s="296">
        <v>1</v>
      </c>
      <c r="AB247" s="296">
        <v>12023.071557889001</v>
      </c>
      <c r="AC247" s="296">
        <v>12023</v>
      </c>
      <c r="AD247" s="296">
        <v>-6859</v>
      </c>
      <c r="AE247" s="296">
        <v>18882</v>
      </c>
      <c r="AG247" s="295"/>
      <c r="AH247" s="295"/>
      <c r="AL247" s="297">
        <v>0</v>
      </c>
      <c r="AN247" s="297">
        <v>0</v>
      </c>
      <c r="AP247" s="297"/>
    </row>
    <row r="248" spans="1:42" s="296" customFormat="1">
      <c r="A248" s="293" t="s">
        <v>787</v>
      </c>
      <c r="B248" s="247">
        <v>436049248</v>
      </c>
      <c r="C248" s="252" t="s">
        <v>512</v>
      </c>
      <c r="D248" s="251">
        <v>0</v>
      </c>
      <c r="E248" s="251">
        <v>0</v>
      </c>
      <c r="F248" s="251">
        <v>0</v>
      </c>
      <c r="G248" s="251">
        <v>0</v>
      </c>
      <c r="H248" s="251">
        <v>2</v>
      </c>
      <c r="I248" s="251">
        <v>2</v>
      </c>
      <c r="J248" s="251">
        <v>0</v>
      </c>
      <c r="K248" s="294">
        <v>0.15859999999999999</v>
      </c>
      <c r="L248" s="251">
        <v>0</v>
      </c>
      <c r="M248" s="251">
        <v>0</v>
      </c>
      <c r="N248" s="251">
        <v>0</v>
      </c>
      <c r="O248" s="251">
        <v>0</v>
      </c>
      <c r="P248" s="251">
        <v>3</v>
      </c>
      <c r="Q248" s="251">
        <v>4</v>
      </c>
      <c r="R248" s="294">
        <v>1.111</v>
      </c>
      <c r="S248" s="251">
        <v>11</v>
      </c>
      <c r="T248" s="247"/>
      <c r="V248" s="293">
        <v>436049248</v>
      </c>
      <c r="W248" s="296" t="s">
        <v>787</v>
      </c>
      <c r="X248" s="247" t="s">
        <v>723</v>
      </c>
      <c r="Y248" s="247" t="s">
        <v>665</v>
      </c>
      <c r="Z248" s="296">
        <v>1</v>
      </c>
      <c r="AA248" s="296">
        <v>4</v>
      </c>
      <c r="AB248" s="296">
        <v>80875.454210281998</v>
      </c>
      <c r="AC248" s="296">
        <v>20219</v>
      </c>
      <c r="AD248" s="296">
        <v>6535</v>
      </c>
      <c r="AE248" s="296">
        <v>13684</v>
      </c>
      <c r="AG248" s="295"/>
      <c r="AH248" s="295"/>
      <c r="AL248" s="297">
        <v>0</v>
      </c>
      <c r="AN248" s="297">
        <v>0</v>
      </c>
      <c r="AP248" s="297"/>
    </row>
    <row r="249" spans="1:42" s="296" customFormat="1">
      <c r="A249" s="293" t="s">
        <v>787</v>
      </c>
      <c r="B249" s="247">
        <v>436049274</v>
      </c>
      <c r="C249" s="252" t="s">
        <v>512</v>
      </c>
      <c r="D249" s="251">
        <v>0</v>
      </c>
      <c r="E249" s="251">
        <v>0</v>
      </c>
      <c r="F249" s="251">
        <v>0</v>
      </c>
      <c r="G249" s="251">
        <v>0</v>
      </c>
      <c r="H249" s="251">
        <v>1</v>
      </c>
      <c r="I249" s="251">
        <v>4</v>
      </c>
      <c r="J249" s="251">
        <v>0</v>
      </c>
      <c r="K249" s="294">
        <v>0.1983</v>
      </c>
      <c r="L249" s="251">
        <v>0</v>
      </c>
      <c r="M249" s="251">
        <v>0</v>
      </c>
      <c r="N249" s="251">
        <v>0</v>
      </c>
      <c r="O249" s="251">
        <v>1</v>
      </c>
      <c r="P249" s="251">
        <v>4</v>
      </c>
      <c r="Q249" s="251">
        <v>5</v>
      </c>
      <c r="R249" s="294">
        <v>1.111</v>
      </c>
      <c r="S249" s="251">
        <v>9</v>
      </c>
      <c r="T249" s="247"/>
      <c r="V249" s="293">
        <v>436049274</v>
      </c>
      <c r="W249" s="296" t="s">
        <v>787</v>
      </c>
      <c r="X249" s="247" t="s">
        <v>723</v>
      </c>
      <c r="Y249" s="247" t="s">
        <v>675</v>
      </c>
      <c r="Z249" s="296">
        <v>1</v>
      </c>
      <c r="AA249" s="296">
        <v>5</v>
      </c>
      <c r="AB249" s="296">
        <v>104371.548008171</v>
      </c>
      <c r="AC249" s="296">
        <v>20874</v>
      </c>
      <c r="AD249" s="296">
        <v>7190</v>
      </c>
      <c r="AE249" s="296">
        <v>13684</v>
      </c>
      <c r="AG249" s="295"/>
      <c r="AH249" s="295"/>
      <c r="AL249" s="297">
        <v>0</v>
      </c>
      <c r="AN249" s="297">
        <v>0</v>
      </c>
      <c r="AP249" s="297"/>
    </row>
    <row r="250" spans="1:42" s="296" customFormat="1">
      <c r="A250" s="293" t="s">
        <v>787</v>
      </c>
      <c r="B250" s="247">
        <v>436049285</v>
      </c>
      <c r="C250" s="252" t="s">
        <v>512</v>
      </c>
      <c r="D250" s="251">
        <v>0</v>
      </c>
      <c r="E250" s="251">
        <v>0</v>
      </c>
      <c r="F250" s="251">
        <v>0</v>
      </c>
      <c r="G250" s="251">
        <v>0</v>
      </c>
      <c r="H250" s="251">
        <v>2</v>
      </c>
      <c r="I250" s="251">
        <v>1</v>
      </c>
      <c r="J250" s="251">
        <v>0</v>
      </c>
      <c r="K250" s="294">
        <v>0.11899999999999999</v>
      </c>
      <c r="L250" s="251">
        <v>0</v>
      </c>
      <c r="M250" s="251">
        <v>0</v>
      </c>
      <c r="N250" s="251">
        <v>0</v>
      </c>
      <c r="O250" s="251">
        <v>0</v>
      </c>
      <c r="P250" s="251">
        <v>1</v>
      </c>
      <c r="Q250" s="251">
        <v>3</v>
      </c>
      <c r="R250" s="294">
        <v>1.111</v>
      </c>
      <c r="S250" s="251">
        <v>9</v>
      </c>
      <c r="T250" s="247"/>
      <c r="V250" s="293">
        <v>436049285</v>
      </c>
      <c r="W250" s="296" t="s">
        <v>787</v>
      </c>
      <c r="X250" s="247" t="s">
        <v>723</v>
      </c>
      <c r="Y250" s="247" t="s">
        <v>676</v>
      </c>
      <c r="Z250" s="296">
        <v>1</v>
      </c>
      <c r="AA250" s="296">
        <v>3</v>
      </c>
      <c r="AB250" s="296">
        <v>46155.035328030004</v>
      </c>
      <c r="AC250" s="296">
        <v>15385</v>
      </c>
      <c r="AD250" s="296">
        <v>2751</v>
      </c>
      <c r="AE250" s="296">
        <v>12634</v>
      </c>
      <c r="AG250" s="295"/>
      <c r="AH250" s="295"/>
      <c r="AL250" s="297">
        <v>0</v>
      </c>
      <c r="AN250" s="297">
        <v>0</v>
      </c>
      <c r="AP250" s="297"/>
    </row>
    <row r="251" spans="1:42" s="296" customFormat="1">
      <c r="A251" s="293" t="s">
        <v>787</v>
      </c>
      <c r="B251" s="247">
        <v>436049308</v>
      </c>
      <c r="C251" s="252" t="s">
        <v>512</v>
      </c>
      <c r="D251" s="251">
        <v>0</v>
      </c>
      <c r="E251" s="251">
        <v>0</v>
      </c>
      <c r="F251" s="251">
        <v>0</v>
      </c>
      <c r="G251" s="251">
        <v>0</v>
      </c>
      <c r="H251" s="251">
        <v>0</v>
      </c>
      <c r="I251" s="251">
        <v>1</v>
      </c>
      <c r="J251" s="251">
        <v>0</v>
      </c>
      <c r="K251" s="294">
        <v>3.9699999999999999E-2</v>
      </c>
      <c r="L251" s="251">
        <v>0</v>
      </c>
      <c r="M251" s="251">
        <v>0</v>
      </c>
      <c r="N251" s="251">
        <v>0</v>
      </c>
      <c r="O251" s="251">
        <v>0</v>
      </c>
      <c r="P251" s="251">
        <v>1</v>
      </c>
      <c r="Q251" s="251">
        <v>1</v>
      </c>
      <c r="R251" s="294">
        <v>1.111</v>
      </c>
      <c r="S251" s="251">
        <v>10</v>
      </c>
      <c r="T251" s="247"/>
      <c r="V251" s="293">
        <v>436049308</v>
      </c>
      <c r="W251" s="296" t="s">
        <v>787</v>
      </c>
      <c r="X251" s="247" t="s">
        <v>723</v>
      </c>
      <c r="Y251" s="247" t="s">
        <v>717</v>
      </c>
      <c r="Z251" s="296">
        <v>1</v>
      </c>
      <c r="AA251" s="296">
        <v>1</v>
      </c>
      <c r="AB251" s="296">
        <v>22703.348477889005</v>
      </c>
      <c r="AC251" s="296">
        <v>22703</v>
      </c>
      <c r="AD251" s="296">
        <v>1433</v>
      </c>
      <c r="AE251" s="296">
        <v>21270</v>
      </c>
      <c r="AG251" s="295"/>
      <c r="AH251" s="295"/>
      <c r="AL251" s="297">
        <v>0</v>
      </c>
      <c r="AN251" s="297">
        <v>0</v>
      </c>
      <c r="AP251" s="297"/>
    </row>
    <row r="252" spans="1:42" s="296" customFormat="1">
      <c r="A252" s="293" t="s">
        <v>787</v>
      </c>
      <c r="B252" s="247">
        <v>436049314</v>
      </c>
      <c r="C252" s="252" t="s">
        <v>512</v>
      </c>
      <c r="D252" s="251">
        <v>0</v>
      </c>
      <c r="E252" s="251">
        <v>0</v>
      </c>
      <c r="F252" s="251">
        <v>0</v>
      </c>
      <c r="G252" s="251">
        <v>0</v>
      </c>
      <c r="H252" s="251">
        <v>0</v>
      </c>
      <c r="I252" s="251">
        <v>1</v>
      </c>
      <c r="J252" s="251">
        <v>0</v>
      </c>
      <c r="K252" s="294">
        <v>3.9699999999999999E-2</v>
      </c>
      <c r="L252" s="251">
        <v>0</v>
      </c>
      <c r="M252" s="251">
        <v>0</v>
      </c>
      <c r="N252" s="251">
        <v>0</v>
      </c>
      <c r="O252" s="251">
        <v>0</v>
      </c>
      <c r="P252" s="251">
        <v>1</v>
      </c>
      <c r="Q252" s="251">
        <v>1</v>
      </c>
      <c r="R252" s="294">
        <v>1.111</v>
      </c>
      <c r="S252" s="251">
        <v>7</v>
      </c>
      <c r="T252" s="247"/>
      <c r="V252" s="293">
        <v>436049314</v>
      </c>
      <c r="W252" s="296" t="s">
        <v>787</v>
      </c>
      <c r="X252" s="247" t="s">
        <v>723</v>
      </c>
      <c r="Y252" s="247" t="s">
        <v>742</v>
      </c>
      <c r="Z252" s="296">
        <v>1</v>
      </c>
      <c r="AA252" s="296">
        <v>1</v>
      </c>
      <c r="AB252" s="296">
        <v>20930.507167889002</v>
      </c>
      <c r="AC252" s="296">
        <v>20931</v>
      </c>
      <c r="AD252" s="296">
        <v>3361</v>
      </c>
      <c r="AE252" s="296">
        <v>17570</v>
      </c>
      <c r="AG252" s="295"/>
      <c r="AH252" s="295"/>
      <c r="AL252" s="297">
        <v>0</v>
      </c>
      <c r="AN252" s="297">
        <v>0</v>
      </c>
      <c r="AP252" s="297"/>
    </row>
    <row r="253" spans="1:42" s="296" customFormat="1">
      <c r="A253" s="293" t="s">
        <v>787</v>
      </c>
      <c r="B253" s="247">
        <v>436049616</v>
      </c>
      <c r="C253" s="252" t="s">
        <v>512</v>
      </c>
      <c r="D253" s="251">
        <v>0</v>
      </c>
      <c r="E253" s="251">
        <v>0</v>
      </c>
      <c r="F253" s="251">
        <v>0</v>
      </c>
      <c r="G253" s="251">
        <v>0</v>
      </c>
      <c r="H253" s="251">
        <v>1</v>
      </c>
      <c r="I253" s="251">
        <v>0</v>
      </c>
      <c r="J253" s="251">
        <v>0</v>
      </c>
      <c r="K253" s="294">
        <v>3.9699999999999999E-2</v>
      </c>
      <c r="L253" s="251">
        <v>0</v>
      </c>
      <c r="M253" s="251">
        <v>0</v>
      </c>
      <c r="N253" s="251">
        <v>1</v>
      </c>
      <c r="O253" s="251">
        <v>0</v>
      </c>
      <c r="P253" s="251">
        <v>1</v>
      </c>
      <c r="Q253" s="251">
        <v>1</v>
      </c>
      <c r="R253" s="294">
        <v>1.111</v>
      </c>
      <c r="S253" s="251">
        <v>7</v>
      </c>
      <c r="T253" s="247"/>
      <c r="V253" s="293">
        <v>436049616</v>
      </c>
      <c r="W253" s="296" t="s">
        <v>787</v>
      </c>
      <c r="X253" s="247" t="s">
        <v>723</v>
      </c>
      <c r="Y253" s="247" t="s">
        <v>739</v>
      </c>
      <c r="Z253" s="296">
        <v>1</v>
      </c>
      <c r="AA253" s="296">
        <v>1</v>
      </c>
      <c r="AB253" s="296">
        <v>22266.321277889001</v>
      </c>
      <c r="AC253" s="296">
        <v>22266</v>
      </c>
      <c r="AD253" s="296">
        <v>1193</v>
      </c>
      <c r="AE253" s="296">
        <v>21073</v>
      </c>
      <c r="AG253" s="295"/>
      <c r="AH253" s="295"/>
      <c r="AL253" s="297">
        <v>0</v>
      </c>
      <c r="AN253" s="297">
        <v>0</v>
      </c>
      <c r="AP253" s="297"/>
    </row>
    <row r="254" spans="1:42" s="296" customFormat="1">
      <c r="A254" s="293" t="s">
        <v>790</v>
      </c>
      <c r="B254" s="247">
        <v>438035035</v>
      </c>
      <c r="C254" s="252" t="s">
        <v>513</v>
      </c>
      <c r="D254" s="251">
        <v>21</v>
      </c>
      <c r="E254" s="251">
        <v>0</v>
      </c>
      <c r="F254" s="251">
        <v>21</v>
      </c>
      <c r="G254" s="251">
        <v>108</v>
      </c>
      <c r="H254" s="251">
        <v>67</v>
      </c>
      <c r="I254" s="251">
        <v>115</v>
      </c>
      <c r="J254" s="251">
        <v>0</v>
      </c>
      <c r="K254" s="294">
        <v>12.331200000000001</v>
      </c>
      <c r="L254" s="251">
        <v>0</v>
      </c>
      <c r="M254" s="251">
        <v>23</v>
      </c>
      <c r="N254" s="251">
        <v>7</v>
      </c>
      <c r="O254" s="251">
        <v>9</v>
      </c>
      <c r="P254" s="251">
        <v>274</v>
      </c>
      <c r="Q254" s="251">
        <v>322</v>
      </c>
      <c r="R254" s="294">
        <v>1.0840000000000001</v>
      </c>
      <c r="S254" s="251">
        <v>11</v>
      </c>
      <c r="T254" s="247"/>
      <c r="V254" s="293">
        <v>438035035</v>
      </c>
      <c r="W254" s="296" t="s">
        <v>790</v>
      </c>
      <c r="X254" s="247" t="s">
        <v>654</v>
      </c>
      <c r="Y254" s="247" t="s">
        <v>654</v>
      </c>
      <c r="Z254" s="296">
        <v>1</v>
      </c>
      <c r="AA254" s="296">
        <v>322</v>
      </c>
      <c r="AB254" s="296">
        <v>6754378.4684655359</v>
      </c>
      <c r="AC254" s="296">
        <v>20976</v>
      </c>
      <c r="AD254" s="296">
        <v>878</v>
      </c>
      <c r="AE254" s="296">
        <v>20098</v>
      </c>
      <c r="AG254" s="295"/>
      <c r="AH254" s="295"/>
      <c r="AL254" s="297">
        <v>0</v>
      </c>
      <c r="AN254" s="297">
        <v>0</v>
      </c>
      <c r="AP254" s="297"/>
    </row>
    <row r="255" spans="1:42" s="296" customFormat="1">
      <c r="A255" s="293" t="s">
        <v>790</v>
      </c>
      <c r="B255" s="247">
        <v>438035044</v>
      </c>
      <c r="C255" s="252" t="s">
        <v>513</v>
      </c>
      <c r="D255" s="251">
        <v>0</v>
      </c>
      <c r="E255" s="251">
        <v>0</v>
      </c>
      <c r="F255" s="251">
        <v>0</v>
      </c>
      <c r="G255" s="251">
        <v>3</v>
      </c>
      <c r="H255" s="251">
        <v>1</v>
      </c>
      <c r="I255" s="251">
        <v>1</v>
      </c>
      <c r="J255" s="251">
        <v>0</v>
      </c>
      <c r="K255" s="294">
        <v>0.1983</v>
      </c>
      <c r="L255" s="251">
        <v>0</v>
      </c>
      <c r="M255" s="251">
        <v>0</v>
      </c>
      <c r="N255" s="251">
        <v>0</v>
      </c>
      <c r="O255" s="251">
        <v>0</v>
      </c>
      <c r="P255" s="251">
        <v>5</v>
      </c>
      <c r="Q255" s="251">
        <v>5</v>
      </c>
      <c r="R255" s="294">
        <v>1.0840000000000001</v>
      </c>
      <c r="S255" s="251">
        <v>11</v>
      </c>
      <c r="T255" s="247"/>
      <c r="V255" s="293">
        <v>438035044</v>
      </c>
      <c r="W255" s="296" t="s">
        <v>790</v>
      </c>
      <c r="X255" s="247" t="s">
        <v>654</v>
      </c>
      <c r="Y255" s="247" t="s">
        <v>655</v>
      </c>
      <c r="Z255" s="296">
        <v>1</v>
      </c>
      <c r="AA255" s="296">
        <v>5</v>
      </c>
      <c r="AB255" s="296">
        <v>108886.90716072402</v>
      </c>
      <c r="AC255" s="296">
        <v>21777</v>
      </c>
      <c r="AD255" s="296">
        <v>6</v>
      </c>
      <c r="AE255" s="296">
        <v>21771</v>
      </c>
      <c r="AG255" s="295"/>
      <c r="AH255" s="295"/>
      <c r="AL255" s="297">
        <v>0</v>
      </c>
      <c r="AN255" s="297">
        <v>0</v>
      </c>
      <c r="AP255" s="297"/>
    </row>
    <row r="256" spans="1:42" s="296" customFormat="1">
      <c r="A256" s="293" t="s">
        <v>790</v>
      </c>
      <c r="B256" s="247">
        <v>438035220</v>
      </c>
      <c r="C256" s="252" t="s">
        <v>513</v>
      </c>
      <c r="D256" s="251">
        <v>0</v>
      </c>
      <c r="E256" s="251">
        <v>0</v>
      </c>
      <c r="F256" s="251">
        <v>0</v>
      </c>
      <c r="G256" s="251">
        <v>0</v>
      </c>
      <c r="H256" s="251">
        <v>0</v>
      </c>
      <c r="I256" s="251">
        <v>1</v>
      </c>
      <c r="J256" s="251">
        <v>0</v>
      </c>
      <c r="K256" s="294">
        <v>3.9699999999999999E-2</v>
      </c>
      <c r="L256" s="251">
        <v>0</v>
      </c>
      <c r="M256" s="251">
        <v>0</v>
      </c>
      <c r="N256" s="251">
        <v>0</v>
      </c>
      <c r="O256" s="251">
        <v>0</v>
      </c>
      <c r="P256" s="251">
        <v>1</v>
      </c>
      <c r="Q256" s="251">
        <v>1</v>
      </c>
      <c r="R256" s="294">
        <v>1.0840000000000001</v>
      </c>
      <c r="S256" s="251">
        <v>8</v>
      </c>
      <c r="T256" s="247"/>
      <c r="V256" s="293">
        <v>438035220</v>
      </c>
      <c r="W256" s="296" t="s">
        <v>790</v>
      </c>
      <c r="X256" s="247" t="s">
        <v>654</v>
      </c>
      <c r="Y256" s="247" t="s">
        <v>673</v>
      </c>
      <c r="Z256" s="296">
        <v>1</v>
      </c>
      <c r="AA256" s="296">
        <v>1</v>
      </c>
      <c r="AB256" s="296">
        <v>21085.280297916004</v>
      </c>
      <c r="AC256" s="296">
        <v>21085</v>
      </c>
      <c r="AD256" s="296">
        <v>-199</v>
      </c>
      <c r="AE256" s="296">
        <v>21284</v>
      </c>
      <c r="AG256" s="295"/>
      <c r="AH256" s="295"/>
      <c r="AL256" s="297">
        <v>0</v>
      </c>
      <c r="AN256" s="297">
        <v>0</v>
      </c>
      <c r="AP256" s="297"/>
    </row>
    <row r="257" spans="1:42" s="296" customFormat="1">
      <c r="A257" s="293" t="s">
        <v>790</v>
      </c>
      <c r="B257" s="247">
        <v>438035243</v>
      </c>
      <c r="C257" s="252" t="s">
        <v>513</v>
      </c>
      <c r="D257" s="251">
        <v>0</v>
      </c>
      <c r="E257" s="251">
        <v>0</v>
      </c>
      <c r="F257" s="251">
        <v>1</v>
      </c>
      <c r="G257" s="251">
        <v>0</v>
      </c>
      <c r="H257" s="251">
        <v>0</v>
      </c>
      <c r="I257" s="251">
        <v>0</v>
      </c>
      <c r="J257" s="251">
        <v>0</v>
      </c>
      <c r="K257" s="294">
        <v>3.9699999999999999E-2</v>
      </c>
      <c r="L257" s="251">
        <v>0</v>
      </c>
      <c r="M257" s="251">
        <v>0</v>
      </c>
      <c r="N257" s="251">
        <v>0</v>
      </c>
      <c r="O257" s="251">
        <v>0</v>
      </c>
      <c r="P257" s="251">
        <v>0</v>
      </c>
      <c r="Q257" s="251">
        <v>1</v>
      </c>
      <c r="R257" s="294">
        <v>1.0840000000000001</v>
      </c>
      <c r="S257" s="251">
        <v>9</v>
      </c>
      <c r="T257" s="247"/>
      <c r="V257" s="293">
        <v>438035243</v>
      </c>
      <c r="W257" s="296" t="s">
        <v>790</v>
      </c>
      <c r="X257" s="247" t="s">
        <v>654</v>
      </c>
      <c r="Y257" s="247" t="s">
        <v>674</v>
      </c>
      <c r="Z257" s="296">
        <v>1</v>
      </c>
      <c r="AA257" s="296">
        <v>1</v>
      </c>
      <c r="AB257" s="296">
        <v>12150.884137915999</v>
      </c>
      <c r="AC257" s="296">
        <v>12151</v>
      </c>
      <c r="AD257" s="296">
        <v>-9277</v>
      </c>
      <c r="AE257" s="296">
        <v>21428</v>
      </c>
      <c r="AG257" s="295"/>
      <c r="AH257" s="295"/>
      <c r="AL257" s="297">
        <v>0</v>
      </c>
      <c r="AN257" s="297">
        <v>0</v>
      </c>
      <c r="AP257" s="297"/>
    </row>
    <row r="258" spans="1:42" s="296" customFormat="1">
      <c r="A258" s="293" t="s">
        <v>790</v>
      </c>
      <c r="B258" s="247">
        <v>438035244</v>
      </c>
      <c r="C258" s="252" t="s">
        <v>513</v>
      </c>
      <c r="D258" s="251">
        <v>0</v>
      </c>
      <c r="E258" s="251">
        <v>0</v>
      </c>
      <c r="F258" s="251">
        <v>0</v>
      </c>
      <c r="G258" s="251">
        <v>0</v>
      </c>
      <c r="H258" s="251">
        <v>1</v>
      </c>
      <c r="I258" s="251">
        <v>3</v>
      </c>
      <c r="J258" s="251">
        <v>0</v>
      </c>
      <c r="K258" s="294">
        <v>0.15859999999999999</v>
      </c>
      <c r="L258" s="251">
        <v>0</v>
      </c>
      <c r="M258" s="251">
        <v>0</v>
      </c>
      <c r="N258" s="251">
        <v>0</v>
      </c>
      <c r="O258" s="251">
        <v>0</v>
      </c>
      <c r="P258" s="251">
        <v>3</v>
      </c>
      <c r="Q258" s="251">
        <v>4</v>
      </c>
      <c r="R258" s="294">
        <v>1.0840000000000001</v>
      </c>
      <c r="S258" s="251">
        <v>10</v>
      </c>
      <c r="T258" s="247"/>
      <c r="V258" s="293">
        <v>438035244</v>
      </c>
      <c r="W258" s="296" t="s">
        <v>790</v>
      </c>
      <c r="X258" s="247" t="s">
        <v>654</v>
      </c>
      <c r="Y258" s="247" t="s">
        <v>664</v>
      </c>
      <c r="Z258" s="296">
        <v>1</v>
      </c>
      <c r="AA258" s="296">
        <v>4</v>
      </c>
      <c r="AB258" s="296">
        <v>78513.746502808004</v>
      </c>
      <c r="AC258" s="296">
        <v>19628</v>
      </c>
      <c r="AD258" s="296">
        <v>6194</v>
      </c>
      <c r="AE258" s="296">
        <v>13434</v>
      </c>
      <c r="AG258" s="295"/>
      <c r="AH258" s="295"/>
      <c r="AL258" s="297">
        <v>0</v>
      </c>
      <c r="AN258" s="297">
        <v>0</v>
      </c>
      <c r="AP258" s="297"/>
    </row>
    <row r="259" spans="1:42" s="296" customFormat="1">
      <c r="A259" s="293" t="s">
        <v>790</v>
      </c>
      <c r="B259" s="247">
        <v>438035293</v>
      </c>
      <c r="C259" s="252" t="s">
        <v>513</v>
      </c>
      <c r="D259" s="251">
        <v>0</v>
      </c>
      <c r="E259" s="251">
        <v>0</v>
      </c>
      <c r="F259" s="251">
        <v>0</v>
      </c>
      <c r="G259" s="251">
        <v>0</v>
      </c>
      <c r="H259" s="251">
        <v>0</v>
      </c>
      <c r="I259" s="251">
        <v>1</v>
      </c>
      <c r="J259" s="251">
        <v>0</v>
      </c>
      <c r="K259" s="294">
        <v>3.9699999999999999E-2</v>
      </c>
      <c r="L259" s="251">
        <v>0</v>
      </c>
      <c r="M259" s="251">
        <v>0</v>
      </c>
      <c r="N259" s="251">
        <v>0</v>
      </c>
      <c r="O259" s="251">
        <v>0</v>
      </c>
      <c r="P259" s="251">
        <v>1</v>
      </c>
      <c r="Q259" s="251">
        <v>1</v>
      </c>
      <c r="R259" s="294">
        <v>1.0840000000000001</v>
      </c>
      <c r="S259" s="251">
        <v>10</v>
      </c>
      <c r="T259" s="247"/>
      <c r="V259" s="293">
        <v>438035293</v>
      </c>
      <c r="W259" s="296" t="s">
        <v>790</v>
      </c>
      <c r="X259" s="247" t="s">
        <v>654</v>
      </c>
      <c r="Y259" s="247" t="s">
        <v>677</v>
      </c>
      <c r="Z259" s="296">
        <v>1</v>
      </c>
      <c r="AA259" s="296">
        <v>1</v>
      </c>
      <c r="AB259" s="296">
        <v>22241.449217916001</v>
      </c>
      <c r="AC259" s="296">
        <v>22241</v>
      </c>
      <c r="AD259" s="296">
        <v>8807</v>
      </c>
      <c r="AE259" s="296">
        <v>13434</v>
      </c>
      <c r="AG259" s="295"/>
      <c r="AH259" s="295"/>
      <c r="AL259" s="297">
        <v>0</v>
      </c>
      <c r="AN259" s="297">
        <v>0</v>
      </c>
      <c r="AP259" s="297"/>
    </row>
    <row r="260" spans="1:42" s="296" customFormat="1">
      <c r="A260" s="293" t="s">
        <v>792</v>
      </c>
      <c r="B260" s="247">
        <v>439035035</v>
      </c>
      <c r="C260" s="252" t="s">
        <v>514</v>
      </c>
      <c r="D260" s="251">
        <v>47</v>
      </c>
      <c r="E260" s="251">
        <v>0</v>
      </c>
      <c r="F260" s="251">
        <v>44</v>
      </c>
      <c r="G260" s="251">
        <v>257</v>
      </c>
      <c r="H260" s="251">
        <v>91</v>
      </c>
      <c r="I260" s="251">
        <v>0</v>
      </c>
      <c r="J260" s="251">
        <v>0</v>
      </c>
      <c r="K260" s="294">
        <v>15.5428</v>
      </c>
      <c r="L260" s="251">
        <v>0</v>
      </c>
      <c r="M260" s="251">
        <v>38</v>
      </c>
      <c r="N260" s="251">
        <v>2</v>
      </c>
      <c r="O260" s="251">
        <v>0</v>
      </c>
      <c r="P260" s="251">
        <v>328</v>
      </c>
      <c r="Q260" s="251">
        <v>416</v>
      </c>
      <c r="R260" s="294">
        <v>1.0840000000000001</v>
      </c>
      <c r="S260" s="251">
        <v>11</v>
      </c>
      <c r="T260" s="247"/>
      <c r="V260" s="293">
        <v>439035035</v>
      </c>
      <c r="W260" s="296" t="s">
        <v>792</v>
      </c>
      <c r="X260" s="247" t="s">
        <v>654</v>
      </c>
      <c r="Y260" s="247" t="s">
        <v>654</v>
      </c>
      <c r="Z260" s="296">
        <v>1</v>
      </c>
      <c r="AA260" s="296">
        <v>416</v>
      </c>
      <c r="AB260" s="296">
        <v>8183574.8483151859</v>
      </c>
      <c r="AC260" s="296">
        <v>19672</v>
      </c>
      <c r="AD260" s="296">
        <v>-2207</v>
      </c>
      <c r="AE260" s="296">
        <v>21879</v>
      </c>
      <c r="AG260" s="295"/>
      <c r="AH260" s="295"/>
      <c r="AL260" s="297">
        <v>0</v>
      </c>
      <c r="AN260" s="297">
        <v>0</v>
      </c>
      <c r="AP260" s="297"/>
    </row>
    <row r="261" spans="1:42" s="296" customFormat="1">
      <c r="A261" s="293" t="s">
        <v>792</v>
      </c>
      <c r="B261" s="247">
        <v>439035044</v>
      </c>
      <c r="C261" s="252" t="s">
        <v>514</v>
      </c>
      <c r="D261" s="251">
        <v>0</v>
      </c>
      <c r="E261" s="251">
        <v>0</v>
      </c>
      <c r="F261" s="251">
        <v>0</v>
      </c>
      <c r="G261" s="251">
        <v>3</v>
      </c>
      <c r="H261" s="251">
        <v>0</v>
      </c>
      <c r="I261" s="251">
        <v>0</v>
      </c>
      <c r="J261" s="251">
        <v>0</v>
      </c>
      <c r="K261" s="294">
        <v>0.11899999999999999</v>
      </c>
      <c r="L261" s="251">
        <v>0</v>
      </c>
      <c r="M261" s="251">
        <v>0</v>
      </c>
      <c r="N261" s="251">
        <v>0</v>
      </c>
      <c r="O261" s="251">
        <v>0</v>
      </c>
      <c r="P261" s="251">
        <v>1</v>
      </c>
      <c r="Q261" s="251">
        <v>3</v>
      </c>
      <c r="R261" s="294">
        <v>1.0840000000000001</v>
      </c>
      <c r="S261" s="251">
        <v>11</v>
      </c>
      <c r="T261" s="247"/>
      <c r="V261" s="293">
        <v>439035044</v>
      </c>
      <c r="W261" s="296" t="s">
        <v>792</v>
      </c>
      <c r="X261" s="247" t="s">
        <v>654</v>
      </c>
      <c r="Y261" s="247" t="s">
        <v>655</v>
      </c>
      <c r="Z261" s="296">
        <v>1</v>
      </c>
      <c r="AA261" s="296">
        <v>3</v>
      </c>
      <c r="AB261" s="296">
        <v>45951.544309320008</v>
      </c>
      <c r="AC261" s="296">
        <v>15317</v>
      </c>
      <c r="AD261" s="296">
        <v>-5835</v>
      </c>
      <c r="AE261" s="296">
        <v>21152</v>
      </c>
      <c r="AG261" s="295"/>
      <c r="AH261" s="295"/>
      <c r="AL261" s="297">
        <v>0</v>
      </c>
      <c r="AN261" s="297">
        <v>0</v>
      </c>
      <c r="AP261" s="297"/>
    </row>
    <row r="262" spans="1:42" s="296" customFormat="1">
      <c r="A262" s="293" t="s">
        <v>792</v>
      </c>
      <c r="B262" s="247">
        <v>439035088</v>
      </c>
      <c r="C262" s="252" t="s">
        <v>514</v>
      </c>
      <c r="D262" s="251">
        <v>0</v>
      </c>
      <c r="E262" s="251">
        <v>0</v>
      </c>
      <c r="F262" s="251">
        <v>1</v>
      </c>
      <c r="G262" s="251">
        <v>2</v>
      </c>
      <c r="H262" s="251">
        <v>0</v>
      </c>
      <c r="I262" s="251">
        <v>0</v>
      </c>
      <c r="J262" s="251">
        <v>0</v>
      </c>
      <c r="K262" s="294">
        <v>0.11899999999999999</v>
      </c>
      <c r="L262" s="251">
        <v>0</v>
      </c>
      <c r="M262" s="251">
        <v>0</v>
      </c>
      <c r="N262" s="251">
        <v>0</v>
      </c>
      <c r="O262" s="251">
        <v>0</v>
      </c>
      <c r="P262" s="251">
        <v>2</v>
      </c>
      <c r="Q262" s="251">
        <v>3</v>
      </c>
      <c r="R262" s="294">
        <v>1.0840000000000001</v>
      </c>
      <c r="S262" s="251">
        <v>4</v>
      </c>
      <c r="T262" s="247"/>
      <c r="V262" s="293">
        <v>439035088</v>
      </c>
      <c r="W262" s="296" t="s">
        <v>792</v>
      </c>
      <c r="X262" s="247" t="s">
        <v>654</v>
      </c>
      <c r="Y262" s="247" t="s">
        <v>789</v>
      </c>
      <c r="Z262" s="296">
        <v>1</v>
      </c>
      <c r="AA262" s="296">
        <v>3</v>
      </c>
      <c r="AB262" s="296">
        <v>47025.439149320009</v>
      </c>
      <c r="AC262" s="296">
        <v>15675</v>
      </c>
      <c r="AD262" s="296">
        <v>-4521</v>
      </c>
      <c r="AE262" s="296">
        <v>20196</v>
      </c>
      <c r="AG262" s="295"/>
      <c r="AH262" s="295"/>
      <c r="AL262" s="297">
        <v>0</v>
      </c>
      <c r="AN262" s="297">
        <v>0</v>
      </c>
      <c r="AP262" s="297"/>
    </row>
    <row r="263" spans="1:42" s="296" customFormat="1">
      <c r="A263" s="293" t="s">
        <v>792</v>
      </c>
      <c r="B263" s="247">
        <v>439035220</v>
      </c>
      <c r="C263" s="252" t="s">
        <v>514</v>
      </c>
      <c r="D263" s="251">
        <v>0</v>
      </c>
      <c r="E263" s="251">
        <v>0</v>
      </c>
      <c r="F263" s="251">
        <v>0</v>
      </c>
      <c r="G263" s="251">
        <v>2</v>
      </c>
      <c r="H263" s="251">
        <v>0</v>
      </c>
      <c r="I263" s="251">
        <v>0</v>
      </c>
      <c r="J263" s="251">
        <v>0</v>
      </c>
      <c r="K263" s="294">
        <v>7.9299999999999995E-2</v>
      </c>
      <c r="L263" s="251">
        <v>0</v>
      </c>
      <c r="M263" s="251">
        <v>0</v>
      </c>
      <c r="N263" s="251">
        <v>0</v>
      </c>
      <c r="O263" s="251">
        <v>0</v>
      </c>
      <c r="P263" s="251">
        <v>2</v>
      </c>
      <c r="Q263" s="251">
        <v>2</v>
      </c>
      <c r="R263" s="294">
        <v>1.0840000000000001</v>
      </c>
      <c r="S263" s="251">
        <v>8</v>
      </c>
      <c r="T263" s="247"/>
      <c r="V263" s="293">
        <v>439035220</v>
      </c>
      <c r="W263" s="296" t="s">
        <v>792</v>
      </c>
      <c r="X263" s="247" t="s">
        <v>654</v>
      </c>
      <c r="Y263" s="247" t="s">
        <v>673</v>
      </c>
      <c r="Z263" s="296">
        <v>1</v>
      </c>
      <c r="AA263" s="296">
        <v>2</v>
      </c>
      <c r="AB263" s="296">
        <v>38896.368051404002</v>
      </c>
      <c r="AC263" s="296">
        <v>19448</v>
      </c>
      <c r="AD263" s="296">
        <v>-1226</v>
      </c>
      <c r="AE263" s="296">
        <v>20674</v>
      </c>
      <c r="AG263" s="295"/>
      <c r="AH263" s="295"/>
      <c r="AL263" s="297">
        <v>0</v>
      </c>
      <c r="AN263" s="297">
        <v>0</v>
      </c>
      <c r="AP263" s="297"/>
    </row>
    <row r="264" spans="1:42" s="296" customFormat="1">
      <c r="A264" s="293" t="s">
        <v>792</v>
      </c>
      <c r="B264" s="247">
        <v>439035244</v>
      </c>
      <c r="C264" s="252" t="s">
        <v>514</v>
      </c>
      <c r="D264" s="251">
        <v>1</v>
      </c>
      <c r="E264" s="251">
        <v>0</v>
      </c>
      <c r="F264" s="251">
        <v>0</v>
      </c>
      <c r="G264" s="251">
        <v>3</v>
      </c>
      <c r="H264" s="251">
        <v>2</v>
      </c>
      <c r="I264" s="251">
        <v>0</v>
      </c>
      <c r="J264" s="251">
        <v>0</v>
      </c>
      <c r="K264" s="294">
        <v>0.1983</v>
      </c>
      <c r="L264" s="251">
        <v>0</v>
      </c>
      <c r="M264" s="251">
        <v>1</v>
      </c>
      <c r="N264" s="251">
        <v>0</v>
      </c>
      <c r="O264" s="251">
        <v>0</v>
      </c>
      <c r="P264" s="251">
        <v>3</v>
      </c>
      <c r="Q264" s="251">
        <v>6</v>
      </c>
      <c r="R264" s="294">
        <v>1.0840000000000001</v>
      </c>
      <c r="S264" s="251">
        <v>10</v>
      </c>
      <c r="T264" s="247"/>
      <c r="V264" s="293">
        <v>439035244</v>
      </c>
      <c r="W264" s="296" t="s">
        <v>792</v>
      </c>
      <c r="X264" s="247" t="s">
        <v>654</v>
      </c>
      <c r="Y264" s="247" t="s">
        <v>664</v>
      </c>
      <c r="Z264" s="296">
        <v>1</v>
      </c>
      <c r="AA264" s="296">
        <v>6</v>
      </c>
      <c r="AB264" s="296">
        <v>93943.675320723996</v>
      </c>
      <c r="AC264" s="296">
        <v>15657</v>
      </c>
      <c r="AD264" s="296">
        <v>-2922</v>
      </c>
      <c r="AE264" s="296">
        <v>18579</v>
      </c>
      <c r="AG264" s="295"/>
      <c r="AH264" s="295"/>
      <c r="AL264" s="297">
        <v>0</v>
      </c>
      <c r="AN264" s="297">
        <v>0</v>
      </c>
      <c r="AP264" s="297"/>
    </row>
    <row r="265" spans="1:42" s="296" customFormat="1">
      <c r="A265" s="293" t="s">
        <v>792</v>
      </c>
      <c r="B265" s="247">
        <v>439035285</v>
      </c>
      <c r="C265" s="252" t="s">
        <v>514</v>
      </c>
      <c r="D265" s="251">
        <v>0</v>
      </c>
      <c r="E265" s="251">
        <v>0</v>
      </c>
      <c r="F265" s="251">
        <v>0</v>
      </c>
      <c r="G265" s="251">
        <v>1</v>
      </c>
      <c r="H265" s="251">
        <v>1</v>
      </c>
      <c r="I265" s="251">
        <v>0</v>
      </c>
      <c r="J265" s="251">
        <v>0</v>
      </c>
      <c r="K265" s="294">
        <v>7.9299999999999995E-2</v>
      </c>
      <c r="L265" s="251">
        <v>0</v>
      </c>
      <c r="M265" s="251">
        <v>0</v>
      </c>
      <c r="N265" s="251">
        <v>0</v>
      </c>
      <c r="O265" s="251">
        <v>0</v>
      </c>
      <c r="P265" s="251">
        <v>0</v>
      </c>
      <c r="Q265" s="251">
        <v>2</v>
      </c>
      <c r="R265" s="294">
        <v>1.0840000000000001</v>
      </c>
      <c r="S265" s="251">
        <v>9</v>
      </c>
      <c r="T265" s="247"/>
      <c r="V265" s="293">
        <v>439035285</v>
      </c>
      <c r="W265" s="296" t="s">
        <v>792</v>
      </c>
      <c r="X265" s="247" t="s">
        <v>654</v>
      </c>
      <c r="Y265" s="247" t="s">
        <v>676</v>
      </c>
      <c r="Z265" s="296">
        <v>1</v>
      </c>
      <c r="AA265" s="296">
        <v>2</v>
      </c>
      <c r="AB265" s="296">
        <v>24003.093771404005</v>
      </c>
      <c r="AC265" s="296">
        <v>12002</v>
      </c>
      <c r="AD265" s="296">
        <v>-4813</v>
      </c>
      <c r="AE265" s="296">
        <v>16815</v>
      </c>
      <c r="AG265" s="295"/>
      <c r="AH265" s="295"/>
      <c r="AL265" s="297">
        <v>0</v>
      </c>
      <c r="AN265" s="297">
        <v>0</v>
      </c>
      <c r="AP265" s="297"/>
    </row>
    <row r="266" spans="1:42" s="296" customFormat="1">
      <c r="A266" s="293" t="s">
        <v>793</v>
      </c>
      <c r="B266" s="247">
        <v>440149009</v>
      </c>
      <c r="C266" s="252" t="s">
        <v>611</v>
      </c>
      <c r="D266" s="251">
        <v>0</v>
      </c>
      <c r="E266" s="251">
        <v>0</v>
      </c>
      <c r="F266" s="251">
        <v>0</v>
      </c>
      <c r="G266" s="251">
        <v>1</v>
      </c>
      <c r="H266" s="251">
        <v>1</v>
      </c>
      <c r="I266" s="251">
        <v>0</v>
      </c>
      <c r="J266" s="251">
        <v>0</v>
      </c>
      <c r="K266" s="294">
        <v>7.9299999999999995E-2</v>
      </c>
      <c r="L266" s="251">
        <v>0</v>
      </c>
      <c r="M266" s="251">
        <v>0</v>
      </c>
      <c r="N266" s="251">
        <v>0</v>
      </c>
      <c r="O266" s="251">
        <v>0</v>
      </c>
      <c r="P266" s="251">
        <v>1</v>
      </c>
      <c r="Q266" s="251">
        <v>2</v>
      </c>
      <c r="R266" s="294">
        <v>1</v>
      </c>
      <c r="S266" s="251">
        <v>3</v>
      </c>
      <c r="T266" s="247"/>
      <c r="V266" s="293">
        <v>440149009</v>
      </c>
      <c r="W266" s="296" t="s">
        <v>793</v>
      </c>
      <c r="X266" s="247" t="s">
        <v>783</v>
      </c>
      <c r="Y266" s="247" t="s">
        <v>780</v>
      </c>
      <c r="Z266" s="296">
        <v>1</v>
      </c>
      <c r="AA266" s="296">
        <v>2</v>
      </c>
      <c r="AB266" s="296">
        <v>27192.537162000008</v>
      </c>
      <c r="AC266" s="296">
        <v>13596</v>
      </c>
      <c r="AD266" s="296">
        <v>-6461</v>
      </c>
      <c r="AE266" s="296">
        <v>20057</v>
      </c>
      <c r="AG266" s="295"/>
      <c r="AH266" s="295"/>
      <c r="AL266" s="297">
        <v>0</v>
      </c>
      <c r="AN266" s="297">
        <v>0</v>
      </c>
      <c r="AP266" s="297"/>
    </row>
    <row r="267" spans="1:42" s="296" customFormat="1">
      <c r="A267" s="293" t="s">
        <v>793</v>
      </c>
      <c r="B267" s="247">
        <v>440149057</v>
      </c>
      <c r="C267" s="252" t="s">
        <v>611</v>
      </c>
      <c r="D267" s="251">
        <v>0</v>
      </c>
      <c r="E267" s="251">
        <v>0</v>
      </c>
      <c r="F267" s="251">
        <v>0</v>
      </c>
      <c r="G267" s="251">
        <v>1</v>
      </c>
      <c r="H267" s="251">
        <v>0</v>
      </c>
      <c r="I267" s="251">
        <v>0</v>
      </c>
      <c r="J267" s="251">
        <v>0</v>
      </c>
      <c r="K267" s="294">
        <v>3.9699999999999999E-2</v>
      </c>
      <c r="L267" s="251">
        <v>0</v>
      </c>
      <c r="M267" s="251">
        <v>0</v>
      </c>
      <c r="N267" s="251">
        <v>0</v>
      </c>
      <c r="O267" s="251">
        <v>0</v>
      </c>
      <c r="P267" s="251">
        <v>1</v>
      </c>
      <c r="Q267" s="251">
        <v>1</v>
      </c>
      <c r="R267" s="294">
        <v>1</v>
      </c>
      <c r="S267" s="251">
        <v>12</v>
      </c>
      <c r="T267" s="247"/>
      <c r="V267" s="293">
        <v>440149057</v>
      </c>
      <c r="W267" s="296" t="s">
        <v>793</v>
      </c>
      <c r="X267" s="247" t="s">
        <v>783</v>
      </c>
      <c r="Y267" s="247" t="s">
        <v>656</v>
      </c>
      <c r="Z267" s="296">
        <v>1</v>
      </c>
      <c r="AA267" s="296">
        <v>1</v>
      </c>
      <c r="AB267" s="296">
        <v>21005.549298000002</v>
      </c>
      <c r="AC267" s="296">
        <v>21006</v>
      </c>
      <c r="AD267" s="296">
        <v>-286</v>
      </c>
      <c r="AE267" s="296">
        <v>21292</v>
      </c>
      <c r="AG267" s="295"/>
      <c r="AH267" s="295"/>
      <c r="AL267" s="297">
        <v>0</v>
      </c>
      <c r="AN267" s="297">
        <v>0</v>
      </c>
      <c r="AP267" s="297"/>
    </row>
    <row r="268" spans="1:42" s="296" customFormat="1">
      <c r="A268" s="293" t="s">
        <v>793</v>
      </c>
      <c r="B268" s="247">
        <v>440149079</v>
      </c>
      <c r="C268" s="252" t="s">
        <v>611</v>
      </c>
      <c r="D268" s="251">
        <v>0</v>
      </c>
      <c r="E268" s="251">
        <v>0</v>
      </c>
      <c r="F268" s="251">
        <v>0</v>
      </c>
      <c r="G268" s="251">
        <v>1</v>
      </c>
      <c r="H268" s="251">
        <v>1</v>
      </c>
      <c r="I268" s="251">
        <v>0</v>
      </c>
      <c r="J268" s="251">
        <v>0</v>
      </c>
      <c r="K268" s="294">
        <v>7.9299999999999995E-2</v>
      </c>
      <c r="L268" s="251">
        <v>0</v>
      </c>
      <c r="M268" s="251">
        <v>0</v>
      </c>
      <c r="N268" s="251">
        <v>0</v>
      </c>
      <c r="O268" s="251">
        <v>0</v>
      </c>
      <c r="P268" s="251">
        <v>0</v>
      </c>
      <c r="Q268" s="251">
        <v>2</v>
      </c>
      <c r="R268" s="294">
        <v>1</v>
      </c>
      <c r="S268" s="251">
        <v>7</v>
      </c>
      <c r="T268" s="247"/>
      <c r="V268" s="293">
        <v>440149079</v>
      </c>
      <c r="W268" s="296" t="s">
        <v>793</v>
      </c>
      <c r="X268" s="247" t="s">
        <v>783</v>
      </c>
      <c r="Y268" s="247" t="s">
        <v>782</v>
      </c>
      <c r="Z268" s="296">
        <v>1</v>
      </c>
      <c r="AA268" s="296">
        <v>2</v>
      </c>
      <c r="AB268" s="296">
        <v>22549.667162000005</v>
      </c>
      <c r="AC268" s="296">
        <v>11275</v>
      </c>
      <c r="AD268" s="296">
        <v>-8921</v>
      </c>
      <c r="AE268" s="296">
        <v>20196</v>
      </c>
      <c r="AG268" s="295"/>
      <c r="AH268" s="295"/>
      <c r="AL268" s="297">
        <v>0</v>
      </c>
      <c r="AN268" s="297">
        <v>0</v>
      </c>
      <c r="AP268" s="297"/>
    </row>
    <row r="269" spans="1:42" s="296" customFormat="1">
      <c r="A269" s="293" t="s">
        <v>793</v>
      </c>
      <c r="B269" s="247">
        <v>440149128</v>
      </c>
      <c r="C269" s="252" t="s">
        <v>611</v>
      </c>
      <c r="D269" s="251">
        <v>2</v>
      </c>
      <c r="E269" s="251">
        <v>0</v>
      </c>
      <c r="F269" s="251">
        <v>2</v>
      </c>
      <c r="G269" s="251">
        <v>24</v>
      </c>
      <c r="H269" s="251">
        <v>10</v>
      </c>
      <c r="I269" s="251">
        <v>0</v>
      </c>
      <c r="J269" s="251">
        <v>0</v>
      </c>
      <c r="K269" s="294">
        <v>1.4274</v>
      </c>
      <c r="L269" s="251">
        <v>0</v>
      </c>
      <c r="M269" s="251">
        <v>5</v>
      </c>
      <c r="N269" s="251">
        <v>0</v>
      </c>
      <c r="O269" s="251">
        <v>0</v>
      </c>
      <c r="P269" s="251">
        <v>33</v>
      </c>
      <c r="Q269" s="251">
        <v>37</v>
      </c>
      <c r="R269" s="294">
        <v>1</v>
      </c>
      <c r="S269" s="251">
        <v>10</v>
      </c>
      <c r="T269" s="247"/>
      <c r="V269" s="293">
        <v>440149128</v>
      </c>
      <c r="W269" s="296" t="s">
        <v>793</v>
      </c>
      <c r="X269" s="247" t="s">
        <v>783</v>
      </c>
      <c r="Y269" s="247" t="s">
        <v>729</v>
      </c>
      <c r="Z269" s="296">
        <v>1</v>
      </c>
      <c r="AA269" s="296">
        <v>37</v>
      </c>
      <c r="AB269" s="296">
        <v>691493.13891600003</v>
      </c>
      <c r="AC269" s="296">
        <v>18689</v>
      </c>
      <c r="AD269" s="296">
        <v>9091</v>
      </c>
      <c r="AE269" s="296">
        <v>9598</v>
      </c>
      <c r="AG269" s="295"/>
      <c r="AH269" s="295"/>
      <c r="AL269" s="297">
        <v>0</v>
      </c>
      <c r="AN269" s="297">
        <v>0</v>
      </c>
      <c r="AP269" s="297"/>
    </row>
    <row r="270" spans="1:42" s="296" customFormat="1">
      <c r="A270" s="293" t="s">
        <v>793</v>
      </c>
      <c r="B270" s="247">
        <v>440149149</v>
      </c>
      <c r="C270" s="252" t="s">
        <v>611</v>
      </c>
      <c r="D270" s="251">
        <v>117</v>
      </c>
      <c r="E270" s="251">
        <v>0</v>
      </c>
      <c r="F270" s="251">
        <v>124</v>
      </c>
      <c r="G270" s="251">
        <v>550</v>
      </c>
      <c r="H270" s="251">
        <v>325</v>
      </c>
      <c r="I270" s="251">
        <v>0</v>
      </c>
      <c r="J270" s="251">
        <v>0</v>
      </c>
      <c r="K270" s="294">
        <v>39.610399999999998</v>
      </c>
      <c r="L270" s="251">
        <v>0</v>
      </c>
      <c r="M270" s="251">
        <v>247</v>
      </c>
      <c r="N270" s="251">
        <v>49</v>
      </c>
      <c r="O270" s="251">
        <v>0</v>
      </c>
      <c r="P270" s="251">
        <v>845</v>
      </c>
      <c r="Q270" s="251">
        <v>1058</v>
      </c>
      <c r="R270" s="294">
        <v>1</v>
      </c>
      <c r="S270" s="251">
        <v>12</v>
      </c>
      <c r="T270" s="247"/>
      <c r="V270" s="293">
        <v>440149149</v>
      </c>
      <c r="W270" s="296" t="s">
        <v>793</v>
      </c>
      <c r="X270" s="247" t="s">
        <v>783</v>
      </c>
      <c r="Y270" s="247" t="s">
        <v>783</v>
      </c>
      <c r="Z270" s="296">
        <v>1</v>
      </c>
      <c r="AA270" s="296">
        <v>1058</v>
      </c>
      <c r="AB270" s="296">
        <v>20859108.423136</v>
      </c>
      <c r="AC270" s="296">
        <v>19716</v>
      </c>
      <c r="AD270" s="296">
        <v>202</v>
      </c>
      <c r="AE270" s="296">
        <v>19514</v>
      </c>
      <c r="AG270" s="295"/>
      <c r="AH270" s="295"/>
      <c r="AL270" s="297">
        <v>0</v>
      </c>
      <c r="AN270" s="297">
        <v>0</v>
      </c>
      <c r="AP270" s="297"/>
    </row>
    <row r="271" spans="1:42" s="296" customFormat="1">
      <c r="A271" s="293" t="s">
        <v>793</v>
      </c>
      <c r="B271" s="247">
        <v>440149160</v>
      </c>
      <c r="C271" s="252" t="s">
        <v>611</v>
      </c>
      <c r="D271" s="251">
        <v>0</v>
      </c>
      <c r="E271" s="251">
        <v>0</v>
      </c>
      <c r="F271" s="251">
        <v>0</v>
      </c>
      <c r="G271" s="251">
        <v>2</v>
      </c>
      <c r="H271" s="251">
        <v>2</v>
      </c>
      <c r="I271" s="251">
        <v>0</v>
      </c>
      <c r="J271" s="251">
        <v>0</v>
      </c>
      <c r="K271" s="294">
        <v>0.15859999999999999</v>
      </c>
      <c r="L271" s="251">
        <v>0</v>
      </c>
      <c r="M271" s="251">
        <v>0</v>
      </c>
      <c r="N271" s="251">
        <v>1</v>
      </c>
      <c r="O271" s="251">
        <v>0</v>
      </c>
      <c r="P271" s="251">
        <v>3</v>
      </c>
      <c r="Q271" s="251">
        <v>4</v>
      </c>
      <c r="R271" s="294">
        <v>1</v>
      </c>
      <c r="S271" s="251">
        <v>11</v>
      </c>
      <c r="T271" s="247"/>
      <c r="V271" s="293">
        <v>440149160</v>
      </c>
      <c r="W271" s="296" t="s">
        <v>793</v>
      </c>
      <c r="X271" s="247" t="s">
        <v>783</v>
      </c>
      <c r="Y271" s="247" t="s">
        <v>659</v>
      </c>
      <c r="Z271" s="296">
        <v>1</v>
      </c>
      <c r="AA271" s="296">
        <v>4</v>
      </c>
      <c r="AB271" s="296">
        <v>74280.114323999995</v>
      </c>
      <c r="AC271" s="296">
        <v>18570</v>
      </c>
      <c r="AD271" s="296">
        <v>-2582</v>
      </c>
      <c r="AE271" s="296">
        <v>21152</v>
      </c>
      <c r="AG271" s="295"/>
      <c r="AH271" s="295"/>
      <c r="AL271" s="297">
        <v>0</v>
      </c>
      <c r="AN271" s="297">
        <v>0</v>
      </c>
      <c r="AP271" s="297"/>
    </row>
    <row r="272" spans="1:42" s="296" customFormat="1">
      <c r="A272" s="293" t="s">
        <v>793</v>
      </c>
      <c r="B272" s="247">
        <v>440149181</v>
      </c>
      <c r="C272" s="252" t="s">
        <v>611</v>
      </c>
      <c r="D272" s="251">
        <v>5</v>
      </c>
      <c r="E272" s="251">
        <v>0</v>
      </c>
      <c r="F272" s="251">
        <v>2</v>
      </c>
      <c r="G272" s="251">
        <v>19</v>
      </c>
      <c r="H272" s="251">
        <v>9</v>
      </c>
      <c r="I272" s="251">
        <v>0</v>
      </c>
      <c r="J272" s="251">
        <v>0</v>
      </c>
      <c r="K272" s="294">
        <v>1.1895</v>
      </c>
      <c r="L272" s="251">
        <v>0</v>
      </c>
      <c r="M272" s="251">
        <v>3</v>
      </c>
      <c r="N272" s="251">
        <v>0</v>
      </c>
      <c r="O272" s="251">
        <v>0</v>
      </c>
      <c r="P272" s="251">
        <v>19</v>
      </c>
      <c r="Q272" s="251">
        <v>33</v>
      </c>
      <c r="R272" s="294">
        <v>1</v>
      </c>
      <c r="S272" s="251">
        <v>10</v>
      </c>
      <c r="T272" s="247"/>
      <c r="V272" s="293">
        <v>440149181</v>
      </c>
      <c r="W272" s="296" t="s">
        <v>793</v>
      </c>
      <c r="X272" s="247" t="s">
        <v>783</v>
      </c>
      <c r="Y272" s="247" t="s">
        <v>732</v>
      </c>
      <c r="Z272" s="296">
        <v>1</v>
      </c>
      <c r="AA272" s="296">
        <v>33</v>
      </c>
      <c r="AB272" s="296">
        <v>523005.76743000001</v>
      </c>
      <c r="AC272" s="296">
        <v>15849</v>
      </c>
      <c r="AD272" s="296">
        <v>2415</v>
      </c>
      <c r="AE272" s="296">
        <v>13434</v>
      </c>
      <c r="AG272" s="295"/>
      <c r="AH272" s="295"/>
      <c r="AL272" s="297">
        <v>0</v>
      </c>
      <c r="AN272" s="297">
        <v>0</v>
      </c>
      <c r="AP272" s="297"/>
    </row>
    <row r="273" spans="1:42" s="296" customFormat="1">
      <c r="A273" s="293" t="s">
        <v>793</v>
      </c>
      <c r="B273" s="247">
        <v>440149211</v>
      </c>
      <c r="C273" s="252" t="s">
        <v>611</v>
      </c>
      <c r="D273" s="251">
        <v>0</v>
      </c>
      <c r="E273" s="251">
        <v>0</v>
      </c>
      <c r="F273" s="251">
        <v>0</v>
      </c>
      <c r="G273" s="251">
        <v>1</v>
      </c>
      <c r="H273" s="251">
        <v>0</v>
      </c>
      <c r="I273" s="251">
        <v>0</v>
      </c>
      <c r="J273" s="251">
        <v>0</v>
      </c>
      <c r="K273" s="294">
        <v>3.9699999999999999E-2</v>
      </c>
      <c r="L273" s="251">
        <v>0</v>
      </c>
      <c r="M273" s="251">
        <v>0</v>
      </c>
      <c r="N273" s="251">
        <v>0</v>
      </c>
      <c r="O273" s="251">
        <v>0</v>
      </c>
      <c r="P273" s="251">
        <v>0</v>
      </c>
      <c r="Q273" s="251">
        <v>1</v>
      </c>
      <c r="R273" s="294">
        <v>1</v>
      </c>
      <c r="S273" s="251">
        <v>5</v>
      </c>
      <c r="T273" s="247"/>
      <c r="V273" s="293">
        <v>440149211</v>
      </c>
      <c r="W273" s="296" t="s">
        <v>793</v>
      </c>
      <c r="X273" s="247" t="s">
        <v>783</v>
      </c>
      <c r="Y273" s="247" t="s">
        <v>784</v>
      </c>
      <c r="Z273" s="296">
        <v>1</v>
      </c>
      <c r="AA273" s="296">
        <v>1</v>
      </c>
      <c r="AB273" s="296">
        <v>11462.169298000001</v>
      </c>
      <c r="AC273" s="296">
        <v>11462</v>
      </c>
      <c r="AD273" s="296">
        <v>-7047</v>
      </c>
      <c r="AE273" s="296">
        <v>18509</v>
      </c>
      <c r="AG273" s="295"/>
      <c r="AH273" s="295"/>
      <c r="AL273" s="297">
        <v>0</v>
      </c>
      <c r="AN273" s="297">
        <v>0</v>
      </c>
      <c r="AP273" s="297"/>
    </row>
    <row r="274" spans="1:42" s="296" customFormat="1">
      <c r="A274" s="293" t="s">
        <v>793</v>
      </c>
      <c r="B274" s="247">
        <v>440149745</v>
      </c>
      <c r="C274" s="252" t="s">
        <v>611</v>
      </c>
      <c r="D274" s="251">
        <v>0</v>
      </c>
      <c r="E274" s="251">
        <v>0</v>
      </c>
      <c r="F274" s="251">
        <v>0</v>
      </c>
      <c r="G274" s="251">
        <v>0</v>
      </c>
      <c r="H274" s="251">
        <v>1</v>
      </c>
      <c r="I274" s="251">
        <v>0</v>
      </c>
      <c r="J274" s="251">
        <v>0</v>
      </c>
      <c r="K274" s="294">
        <v>3.9699999999999999E-2</v>
      </c>
      <c r="L274" s="251">
        <v>0</v>
      </c>
      <c r="M274" s="251">
        <v>0</v>
      </c>
      <c r="N274" s="251">
        <v>0</v>
      </c>
      <c r="O274" s="251">
        <v>0</v>
      </c>
      <c r="P274" s="251">
        <v>0</v>
      </c>
      <c r="Q274" s="251">
        <v>1</v>
      </c>
      <c r="R274" s="294">
        <v>1</v>
      </c>
      <c r="S274" s="251">
        <v>4</v>
      </c>
      <c r="T274" s="247"/>
      <c r="V274" s="293">
        <v>440149745</v>
      </c>
      <c r="W274" s="296" t="s">
        <v>793</v>
      </c>
      <c r="X274" s="247" t="s">
        <v>783</v>
      </c>
      <c r="Y274" s="247" t="s">
        <v>794</v>
      </c>
      <c r="Z274" s="296">
        <v>1</v>
      </c>
      <c r="AA274" s="296">
        <v>1</v>
      </c>
      <c r="AB274" s="296">
        <v>11090.709298</v>
      </c>
      <c r="AC274" s="296">
        <v>11091</v>
      </c>
      <c r="AD274" s="296">
        <v>-4718</v>
      </c>
      <c r="AE274" s="296">
        <v>15809</v>
      </c>
      <c r="AG274" s="295"/>
      <c r="AH274" s="295"/>
      <c r="AL274" s="297">
        <v>0</v>
      </c>
      <c r="AN274" s="297">
        <v>0</v>
      </c>
      <c r="AP274" s="297"/>
    </row>
    <row r="275" spans="1:42" s="296" customFormat="1">
      <c r="A275" s="293" t="s">
        <v>795</v>
      </c>
      <c r="B275" s="247">
        <v>441281061</v>
      </c>
      <c r="C275" s="252" t="s">
        <v>605</v>
      </c>
      <c r="D275" s="251">
        <v>0</v>
      </c>
      <c r="E275" s="251">
        <v>0</v>
      </c>
      <c r="F275" s="251">
        <v>0</v>
      </c>
      <c r="G275" s="251">
        <v>0</v>
      </c>
      <c r="H275" s="251">
        <v>1</v>
      </c>
      <c r="I275" s="251">
        <v>0</v>
      </c>
      <c r="J275" s="251">
        <v>0</v>
      </c>
      <c r="K275" s="294">
        <v>3.9699999999999999E-2</v>
      </c>
      <c r="L275" s="251">
        <v>0</v>
      </c>
      <c r="M275" s="251">
        <v>0</v>
      </c>
      <c r="N275" s="251">
        <v>0</v>
      </c>
      <c r="O275" s="251">
        <v>0</v>
      </c>
      <c r="P275" s="251">
        <v>1</v>
      </c>
      <c r="Q275" s="251">
        <v>1</v>
      </c>
      <c r="R275" s="294">
        <v>1</v>
      </c>
      <c r="S275" s="251">
        <v>11</v>
      </c>
      <c r="T275" s="247"/>
      <c r="V275" s="293">
        <v>441281061</v>
      </c>
      <c r="W275" s="296" t="s">
        <v>795</v>
      </c>
      <c r="X275" s="247" t="s">
        <v>796</v>
      </c>
      <c r="Y275" s="247" t="s">
        <v>799</v>
      </c>
      <c r="Z275" s="296">
        <v>1</v>
      </c>
      <c r="AA275" s="296">
        <v>1</v>
      </c>
      <c r="AB275" s="296">
        <v>19769.919298000001</v>
      </c>
      <c r="AC275" s="296">
        <v>19770</v>
      </c>
      <c r="AD275" s="296">
        <v>2377</v>
      </c>
      <c r="AE275" s="296">
        <v>17393</v>
      </c>
      <c r="AG275" s="295"/>
      <c r="AH275" s="295"/>
      <c r="AL275" s="297">
        <v>0</v>
      </c>
      <c r="AN275" s="297">
        <v>0</v>
      </c>
      <c r="AP275" s="297"/>
    </row>
    <row r="276" spans="1:42" s="296" customFormat="1">
      <c r="A276" s="293" t="s">
        <v>795</v>
      </c>
      <c r="B276" s="247">
        <v>441281087</v>
      </c>
      <c r="C276" s="252" t="s">
        <v>605</v>
      </c>
      <c r="D276" s="251">
        <v>0</v>
      </c>
      <c r="E276" s="251">
        <v>0</v>
      </c>
      <c r="F276" s="251">
        <v>0</v>
      </c>
      <c r="G276" s="251">
        <v>1</v>
      </c>
      <c r="H276" s="251">
        <v>1</v>
      </c>
      <c r="I276" s="251">
        <v>3</v>
      </c>
      <c r="J276" s="251">
        <v>0</v>
      </c>
      <c r="K276" s="294">
        <v>0.1983</v>
      </c>
      <c r="L276" s="251">
        <v>0</v>
      </c>
      <c r="M276" s="251">
        <v>0</v>
      </c>
      <c r="N276" s="251">
        <v>0</v>
      </c>
      <c r="O276" s="251">
        <v>0</v>
      </c>
      <c r="P276" s="251">
        <v>2</v>
      </c>
      <c r="Q276" s="251">
        <v>5</v>
      </c>
      <c r="R276" s="294">
        <v>1</v>
      </c>
      <c r="S276" s="251">
        <v>6</v>
      </c>
      <c r="T276" s="247"/>
      <c r="V276" s="293">
        <v>441281087</v>
      </c>
      <c r="W276" s="296" t="s">
        <v>795</v>
      </c>
      <c r="X276" s="247" t="s">
        <v>796</v>
      </c>
      <c r="Y276" s="247" t="s">
        <v>800</v>
      </c>
      <c r="Z276" s="296">
        <v>1</v>
      </c>
      <c r="AA276" s="296">
        <v>5</v>
      </c>
      <c r="AB276" s="296">
        <v>72839.913622000007</v>
      </c>
      <c r="AC276" s="296">
        <v>14568</v>
      </c>
      <c r="AD276" s="296">
        <v>2774</v>
      </c>
      <c r="AE276" s="296">
        <v>11794</v>
      </c>
      <c r="AG276" s="295"/>
      <c r="AH276" s="295"/>
      <c r="AL276" s="297">
        <v>0</v>
      </c>
      <c r="AN276" s="297">
        <v>0</v>
      </c>
      <c r="AP276" s="297"/>
    </row>
    <row r="277" spans="1:42" s="296" customFormat="1">
      <c r="A277" s="293" t="s">
        <v>795</v>
      </c>
      <c r="B277" s="247">
        <v>441281137</v>
      </c>
      <c r="C277" s="252" t="s">
        <v>605</v>
      </c>
      <c r="D277" s="251">
        <v>0</v>
      </c>
      <c r="E277" s="251">
        <v>0</v>
      </c>
      <c r="F277" s="251">
        <v>0</v>
      </c>
      <c r="G277" s="251">
        <v>1</v>
      </c>
      <c r="H277" s="251">
        <v>1</v>
      </c>
      <c r="I277" s="251">
        <v>5</v>
      </c>
      <c r="J277" s="251">
        <v>0</v>
      </c>
      <c r="K277" s="294">
        <v>0.27760000000000001</v>
      </c>
      <c r="L277" s="251">
        <v>0</v>
      </c>
      <c r="M277" s="251">
        <v>1</v>
      </c>
      <c r="N277" s="251">
        <v>1</v>
      </c>
      <c r="O277" s="251">
        <v>1</v>
      </c>
      <c r="P277" s="251">
        <v>7</v>
      </c>
      <c r="Q277" s="251">
        <v>7</v>
      </c>
      <c r="R277" s="294">
        <v>1</v>
      </c>
      <c r="S277" s="251">
        <v>12</v>
      </c>
      <c r="T277" s="247"/>
      <c r="V277" s="293">
        <v>441281137</v>
      </c>
      <c r="W277" s="296" t="s">
        <v>795</v>
      </c>
      <c r="X277" s="247" t="s">
        <v>796</v>
      </c>
      <c r="Y277" s="247" t="s">
        <v>847</v>
      </c>
      <c r="Z277" s="296">
        <v>1</v>
      </c>
      <c r="AA277" s="296">
        <v>7</v>
      </c>
      <c r="AB277" s="296">
        <v>163954.280784</v>
      </c>
      <c r="AC277" s="296">
        <v>23422</v>
      </c>
      <c r="AD277" s="296">
        <v>11628</v>
      </c>
      <c r="AE277" s="296">
        <v>11794</v>
      </c>
      <c r="AG277" s="295"/>
      <c r="AH277" s="295"/>
      <c r="AL277" s="297">
        <v>0</v>
      </c>
      <c r="AN277" s="297">
        <v>0</v>
      </c>
      <c r="AP277" s="297"/>
    </row>
    <row r="278" spans="1:42" s="296" customFormat="1">
      <c r="A278" s="293" t="s">
        <v>795</v>
      </c>
      <c r="B278" s="247">
        <v>441281161</v>
      </c>
      <c r="C278" s="252" t="s">
        <v>605</v>
      </c>
      <c r="D278" s="251">
        <v>0</v>
      </c>
      <c r="E278" s="251">
        <v>0</v>
      </c>
      <c r="F278" s="251">
        <v>0</v>
      </c>
      <c r="G278" s="251">
        <v>0</v>
      </c>
      <c r="H278" s="251">
        <v>0</v>
      </c>
      <c r="I278" s="251">
        <v>1</v>
      </c>
      <c r="J278" s="251">
        <v>0</v>
      </c>
      <c r="K278" s="294">
        <v>3.9699999999999999E-2</v>
      </c>
      <c r="L278" s="251">
        <v>0</v>
      </c>
      <c r="M278" s="251">
        <v>0</v>
      </c>
      <c r="N278" s="251">
        <v>0</v>
      </c>
      <c r="O278" s="251">
        <v>0</v>
      </c>
      <c r="P278" s="251">
        <v>0</v>
      </c>
      <c r="Q278" s="251">
        <v>1</v>
      </c>
      <c r="R278" s="294">
        <v>1</v>
      </c>
      <c r="S278" s="251">
        <v>8</v>
      </c>
      <c r="T278" s="247"/>
      <c r="V278" s="293">
        <v>441281161</v>
      </c>
      <c r="W278" s="296" t="s">
        <v>795</v>
      </c>
      <c r="X278" s="247" t="s">
        <v>796</v>
      </c>
      <c r="Y278" s="247" t="s">
        <v>802</v>
      </c>
      <c r="Z278" s="296">
        <v>1</v>
      </c>
      <c r="AA278" s="296">
        <v>1</v>
      </c>
      <c r="AB278" s="296">
        <v>12989.399298</v>
      </c>
      <c r="AC278" s="296">
        <v>12989</v>
      </c>
      <c r="AD278" s="296">
        <v>-5986</v>
      </c>
      <c r="AE278" s="296">
        <v>18975</v>
      </c>
      <c r="AG278" s="295"/>
      <c r="AH278" s="295"/>
      <c r="AL278" s="297">
        <v>0</v>
      </c>
      <c r="AN278" s="297">
        <v>0</v>
      </c>
      <c r="AP278" s="297"/>
    </row>
    <row r="279" spans="1:42" s="296" customFormat="1">
      <c r="A279" s="293" t="s">
        <v>795</v>
      </c>
      <c r="B279" s="247">
        <v>441281191</v>
      </c>
      <c r="C279" s="252" t="s">
        <v>605</v>
      </c>
      <c r="D279" s="251">
        <v>0</v>
      </c>
      <c r="E279" s="251">
        <v>0</v>
      </c>
      <c r="F279" s="251">
        <v>0</v>
      </c>
      <c r="G279" s="251">
        <v>1</v>
      </c>
      <c r="H279" s="251">
        <v>0</v>
      </c>
      <c r="I279" s="251">
        <v>0</v>
      </c>
      <c r="J279" s="251">
        <v>0</v>
      </c>
      <c r="K279" s="294">
        <v>3.9699999999999999E-2</v>
      </c>
      <c r="L279" s="251">
        <v>0</v>
      </c>
      <c r="M279" s="251">
        <v>0</v>
      </c>
      <c r="N279" s="251">
        <v>0</v>
      </c>
      <c r="O279" s="251">
        <v>0</v>
      </c>
      <c r="P279" s="251">
        <v>1</v>
      </c>
      <c r="Q279" s="251">
        <v>1</v>
      </c>
      <c r="R279" s="294">
        <v>1</v>
      </c>
      <c r="S279" s="251">
        <v>8</v>
      </c>
      <c r="T279" s="247"/>
      <c r="V279" s="293">
        <v>441281191</v>
      </c>
      <c r="W279" s="296" t="s">
        <v>795</v>
      </c>
      <c r="X279" s="247" t="s">
        <v>796</v>
      </c>
      <c r="Y279" s="247" t="s">
        <v>803</v>
      </c>
      <c r="Z279" s="296">
        <v>1</v>
      </c>
      <c r="AA279" s="296">
        <v>1</v>
      </c>
      <c r="AB279" s="296">
        <v>18201.009297999997</v>
      </c>
      <c r="AC279" s="296">
        <v>18201</v>
      </c>
      <c r="AD279" s="296">
        <v>1895</v>
      </c>
      <c r="AE279" s="296">
        <v>16306</v>
      </c>
      <c r="AG279" s="295"/>
      <c r="AH279" s="295"/>
      <c r="AL279" s="297">
        <v>0</v>
      </c>
      <c r="AN279" s="297">
        <v>0</v>
      </c>
      <c r="AP279" s="297"/>
    </row>
    <row r="280" spans="1:42" s="296" customFormat="1">
      <c r="A280" s="293" t="s">
        <v>795</v>
      </c>
      <c r="B280" s="247">
        <v>441281227</v>
      </c>
      <c r="C280" s="252" t="s">
        <v>605</v>
      </c>
      <c r="D280" s="251">
        <v>0</v>
      </c>
      <c r="E280" s="251">
        <v>0</v>
      </c>
      <c r="F280" s="251">
        <v>0</v>
      </c>
      <c r="G280" s="251">
        <v>1</v>
      </c>
      <c r="H280" s="251">
        <v>0</v>
      </c>
      <c r="I280" s="251">
        <v>1</v>
      </c>
      <c r="J280" s="251">
        <v>0</v>
      </c>
      <c r="K280" s="294">
        <v>7.9299999999999995E-2</v>
      </c>
      <c r="L280" s="251">
        <v>0</v>
      </c>
      <c r="M280" s="251">
        <v>0</v>
      </c>
      <c r="N280" s="251">
        <v>0</v>
      </c>
      <c r="O280" s="251">
        <v>0</v>
      </c>
      <c r="P280" s="251">
        <v>2</v>
      </c>
      <c r="Q280" s="251">
        <v>2</v>
      </c>
      <c r="R280" s="294">
        <v>1</v>
      </c>
      <c r="S280" s="251">
        <v>10</v>
      </c>
      <c r="T280" s="247"/>
      <c r="V280" s="293">
        <v>441281227</v>
      </c>
      <c r="W280" s="296" t="s">
        <v>795</v>
      </c>
      <c r="X280" s="247" t="s">
        <v>796</v>
      </c>
      <c r="Y280" s="247" t="s">
        <v>804</v>
      </c>
      <c r="Z280" s="296">
        <v>1</v>
      </c>
      <c r="AA280" s="296">
        <v>2</v>
      </c>
      <c r="AB280" s="296">
        <v>40078.417161999998</v>
      </c>
      <c r="AC280" s="296">
        <v>20039</v>
      </c>
      <c r="AD280" s="296">
        <v>4625</v>
      </c>
      <c r="AE280" s="296">
        <v>15414</v>
      </c>
      <c r="AG280" s="295"/>
      <c r="AH280" s="295"/>
      <c r="AL280" s="297">
        <v>0</v>
      </c>
      <c r="AN280" s="297">
        <v>0</v>
      </c>
      <c r="AP280" s="297"/>
    </row>
    <row r="281" spans="1:42" s="296" customFormat="1">
      <c r="A281" s="293" t="s">
        <v>795</v>
      </c>
      <c r="B281" s="247">
        <v>441281278</v>
      </c>
      <c r="C281" s="252" t="s">
        <v>605</v>
      </c>
      <c r="D281" s="251">
        <v>0</v>
      </c>
      <c r="E281" s="251">
        <v>0</v>
      </c>
      <c r="F281" s="251">
        <v>0</v>
      </c>
      <c r="G281" s="251">
        <v>0</v>
      </c>
      <c r="H281" s="251">
        <v>1</v>
      </c>
      <c r="I281" s="251">
        <v>0</v>
      </c>
      <c r="J281" s="251">
        <v>0</v>
      </c>
      <c r="K281" s="294">
        <v>3.9699999999999999E-2</v>
      </c>
      <c r="L281" s="251">
        <v>0</v>
      </c>
      <c r="M281" s="251">
        <v>0</v>
      </c>
      <c r="N281" s="251">
        <v>0</v>
      </c>
      <c r="O281" s="251">
        <v>0</v>
      </c>
      <c r="P281" s="251">
        <v>1</v>
      </c>
      <c r="Q281" s="251">
        <v>1</v>
      </c>
      <c r="R281" s="294">
        <v>1</v>
      </c>
      <c r="S281" s="251">
        <v>7</v>
      </c>
      <c r="T281" s="247"/>
      <c r="V281" s="293">
        <v>441281278</v>
      </c>
      <c r="W281" s="296" t="s">
        <v>795</v>
      </c>
      <c r="X281" s="247" t="s">
        <v>796</v>
      </c>
      <c r="Y281" s="247" t="s">
        <v>849</v>
      </c>
      <c r="Z281" s="296">
        <v>1</v>
      </c>
      <c r="AA281" s="296">
        <v>1</v>
      </c>
      <c r="AB281" s="296">
        <v>17291.429298000003</v>
      </c>
      <c r="AC281" s="296">
        <v>17291</v>
      </c>
      <c r="AD281" s="296">
        <v>4184</v>
      </c>
      <c r="AE281" s="296">
        <v>13107</v>
      </c>
      <c r="AG281" s="295"/>
      <c r="AH281" s="295"/>
      <c r="AL281" s="297">
        <v>0</v>
      </c>
      <c r="AN281" s="297">
        <v>0</v>
      </c>
      <c r="AP281" s="297"/>
    </row>
    <row r="282" spans="1:42" s="296" customFormat="1">
      <c r="A282" s="293" t="s">
        <v>795</v>
      </c>
      <c r="B282" s="247">
        <v>441281281</v>
      </c>
      <c r="C282" s="252" t="s">
        <v>605</v>
      </c>
      <c r="D282" s="251">
        <v>0</v>
      </c>
      <c r="E282" s="251">
        <v>0</v>
      </c>
      <c r="F282" s="251">
        <v>92</v>
      </c>
      <c r="G282" s="251">
        <v>577</v>
      </c>
      <c r="H282" s="251">
        <v>374</v>
      </c>
      <c r="I282" s="251">
        <v>441</v>
      </c>
      <c r="J282" s="251">
        <v>0</v>
      </c>
      <c r="K282" s="294">
        <v>58.840600000000002</v>
      </c>
      <c r="L282" s="251">
        <v>0</v>
      </c>
      <c r="M282" s="251">
        <v>112</v>
      </c>
      <c r="N282" s="251">
        <v>26</v>
      </c>
      <c r="O282" s="251">
        <v>31</v>
      </c>
      <c r="P282" s="251">
        <v>1026</v>
      </c>
      <c r="Q282" s="251">
        <v>1484</v>
      </c>
      <c r="R282" s="294">
        <v>1</v>
      </c>
      <c r="S282" s="251">
        <v>12</v>
      </c>
      <c r="T282" s="247"/>
      <c r="V282" s="293">
        <v>441281281</v>
      </c>
      <c r="W282" s="296" t="s">
        <v>795</v>
      </c>
      <c r="X282" s="247" t="s">
        <v>796</v>
      </c>
      <c r="Y282" s="247" t="s">
        <v>796</v>
      </c>
      <c r="Z282" s="296">
        <v>1</v>
      </c>
      <c r="AA282" s="296">
        <v>1484</v>
      </c>
      <c r="AB282" s="296">
        <v>27850564.754204001</v>
      </c>
      <c r="AC282" s="296">
        <v>18767</v>
      </c>
      <c r="AD282" s="296">
        <v>1379</v>
      </c>
      <c r="AE282" s="296">
        <v>17388</v>
      </c>
      <c r="AG282" s="295"/>
      <c r="AH282" s="295"/>
      <c r="AL282" s="297">
        <v>0</v>
      </c>
      <c r="AN282" s="297">
        <v>0</v>
      </c>
      <c r="AP282" s="297"/>
    </row>
    <row r="283" spans="1:42" s="296" customFormat="1">
      <c r="A283" s="293" t="s">
        <v>795</v>
      </c>
      <c r="B283" s="247">
        <v>441281332</v>
      </c>
      <c r="C283" s="252" t="s">
        <v>605</v>
      </c>
      <c r="D283" s="251">
        <v>0</v>
      </c>
      <c r="E283" s="251">
        <v>0</v>
      </c>
      <c r="F283" s="251">
        <v>0</v>
      </c>
      <c r="G283" s="251">
        <v>0</v>
      </c>
      <c r="H283" s="251">
        <v>1</v>
      </c>
      <c r="I283" s="251">
        <v>0</v>
      </c>
      <c r="J283" s="251">
        <v>0</v>
      </c>
      <c r="K283" s="294">
        <v>3.9699999999999999E-2</v>
      </c>
      <c r="L283" s="251">
        <v>0</v>
      </c>
      <c r="M283" s="251">
        <v>0</v>
      </c>
      <c r="N283" s="251">
        <v>0</v>
      </c>
      <c r="O283" s="251">
        <v>0</v>
      </c>
      <c r="P283" s="251">
        <v>1</v>
      </c>
      <c r="Q283" s="251">
        <v>1</v>
      </c>
      <c r="R283" s="294">
        <v>1</v>
      </c>
      <c r="S283" s="251">
        <v>10</v>
      </c>
      <c r="T283" s="247"/>
      <c r="V283" s="293">
        <v>441281332</v>
      </c>
      <c r="W283" s="296" t="s">
        <v>795</v>
      </c>
      <c r="X283" s="247" t="s">
        <v>796</v>
      </c>
      <c r="Y283" s="247" t="s">
        <v>806</v>
      </c>
      <c r="Z283" s="296">
        <v>1</v>
      </c>
      <c r="AA283" s="296">
        <v>1</v>
      </c>
      <c r="AB283" s="296">
        <v>18905.739298</v>
      </c>
      <c r="AC283" s="296">
        <v>18906</v>
      </c>
      <c r="AD283" s="296">
        <v>1164</v>
      </c>
      <c r="AE283" s="296">
        <v>17742</v>
      </c>
      <c r="AG283" s="295"/>
      <c r="AH283" s="295"/>
      <c r="AL283" s="297">
        <v>0</v>
      </c>
      <c r="AN283" s="297">
        <v>0</v>
      </c>
      <c r="AP283" s="297"/>
    </row>
    <row r="284" spans="1:42" s="296" customFormat="1">
      <c r="A284" s="293" t="s">
        <v>795</v>
      </c>
      <c r="B284" s="247">
        <v>441281605</v>
      </c>
      <c r="C284" s="252" t="s">
        <v>605</v>
      </c>
      <c r="D284" s="251">
        <v>0</v>
      </c>
      <c r="E284" s="251">
        <v>0</v>
      </c>
      <c r="F284" s="251">
        <v>0</v>
      </c>
      <c r="G284" s="251">
        <v>0</v>
      </c>
      <c r="H284" s="251">
        <v>0</v>
      </c>
      <c r="I284" s="251">
        <v>1</v>
      </c>
      <c r="J284" s="251">
        <v>0</v>
      </c>
      <c r="K284" s="294">
        <v>3.9699999999999999E-2</v>
      </c>
      <c r="L284" s="251">
        <v>0</v>
      </c>
      <c r="M284" s="251">
        <v>0</v>
      </c>
      <c r="N284" s="251">
        <v>0</v>
      </c>
      <c r="O284" s="251">
        <v>0</v>
      </c>
      <c r="P284" s="251">
        <v>0</v>
      </c>
      <c r="Q284" s="251">
        <v>1</v>
      </c>
      <c r="R284" s="294">
        <v>1</v>
      </c>
      <c r="S284" s="251">
        <v>6</v>
      </c>
      <c r="T284" s="247"/>
      <c r="V284" s="293">
        <v>441281605</v>
      </c>
      <c r="W284" s="296" t="s">
        <v>795</v>
      </c>
      <c r="X284" s="247" t="s">
        <v>796</v>
      </c>
      <c r="Y284" s="247" t="s">
        <v>686</v>
      </c>
      <c r="Z284" s="296">
        <v>1</v>
      </c>
      <c r="AA284" s="296">
        <v>1</v>
      </c>
      <c r="AB284" s="296">
        <v>12989.399298</v>
      </c>
      <c r="AC284" s="296">
        <v>12989</v>
      </c>
      <c r="AD284" s="296">
        <v>-5440</v>
      </c>
      <c r="AE284" s="296">
        <v>18429</v>
      </c>
      <c r="AG284" s="295"/>
      <c r="AH284" s="295"/>
      <c r="AL284" s="297">
        <v>0</v>
      </c>
      <c r="AN284" s="297">
        <v>0</v>
      </c>
      <c r="AP284" s="297"/>
    </row>
    <row r="285" spans="1:42" s="296" customFormat="1">
      <c r="A285" s="293" t="s">
        <v>795</v>
      </c>
      <c r="B285" s="247">
        <v>441281680</v>
      </c>
      <c r="C285" s="252" t="s">
        <v>605</v>
      </c>
      <c r="D285" s="251">
        <v>0</v>
      </c>
      <c r="E285" s="251">
        <v>0</v>
      </c>
      <c r="F285" s="251">
        <v>0</v>
      </c>
      <c r="G285" s="251">
        <v>1</v>
      </c>
      <c r="H285" s="251">
        <v>3</v>
      </c>
      <c r="I285" s="251">
        <v>4</v>
      </c>
      <c r="J285" s="251">
        <v>0</v>
      </c>
      <c r="K285" s="294">
        <v>0.31719999999999998</v>
      </c>
      <c r="L285" s="251">
        <v>0</v>
      </c>
      <c r="M285" s="251">
        <v>1</v>
      </c>
      <c r="N285" s="251">
        <v>0</v>
      </c>
      <c r="O285" s="251">
        <v>0</v>
      </c>
      <c r="P285" s="251">
        <v>2</v>
      </c>
      <c r="Q285" s="251">
        <v>8</v>
      </c>
      <c r="R285" s="294">
        <v>1</v>
      </c>
      <c r="S285" s="251">
        <v>5</v>
      </c>
      <c r="T285" s="247"/>
      <c r="V285" s="293">
        <v>441281680</v>
      </c>
      <c r="W285" s="296" t="s">
        <v>795</v>
      </c>
      <c r="X285" s="247" t="s">
        <v>796</v>
      </c>
      <c r="Y285" s="247" t="s">
        <v>808</v>
      </c>
      <c r="Z285" s="296">
        <v>1</v>
      </c>
      <c r="AA285" s="296">
        <v>8</v>
      </c>
      <c r="AB285" s="296">
        <v>109803.268648</v>
      </c>
      <c r="AC285" s="296">
        <v>13725</v>
      </c>
      <c r="AD285" s="296">
        <v>-1045</v>
      </c>
      <c r="AE285" s="296">
        <v>14770</v>
      </c>
      <c r="AG285" s="295"/>
      <c r="AH285" s="295"/>
      <c r="AL285" s="297">
        <v>0</v>
      </c>
      <c r="AN285" s="297">
        <v>0</v>
      </c>
      <c r="AP285" s="297"/>
    </row>
    <row r="286" spans="1:42" s="296" customFormat="1">
      <c r="A286" s="293" t="s">
        <v>809</v>
      </c>
      <c r="B286" s="247">
        <v>444035016</v>
      </c>
      <c r="C286" s="252" t="s">
        <v>515</v>
      </c>
      <c r="D286" s="251">
        <v>1</v>
      </c>
      <c r="E286" s="251">
        <v>0</v>
      </c>
      <c r="F286" s="251">
        <v>0</v>
      </c>
      <c r="G286" s="251">
        <v>0</v>
      </c>
      <c r="H286" s="251">
        <v>0</v>
      </c>
      <c r="I286" s="251">
        <v>1</v>
      </c>
      <c r="J286" s="251">
        <v>0</v>
      </c>
      <c r="K286" s="294">
        <v>3.9699999999999999E-2</v>
      </c>
      <c r="L286" s="251">
        <v>0</v>
      </c>
      <c r="M286" s="251">
        <v>0</v>
      </c>
      <c r="N286" s="251">
        <v>0</v>
      </c>
      <c r="O286" s="251">
        <v>0</v>
      </c>
      <c r="P286" s="251">
        <v>1</v>
      </c>
      <c r="Q286" s="251">
        <v>2</v>
      </c>
      <c r="R286" s="294">
        <v>1.0840000000000001</v>
      </c>
      <c r="S286" s="251">
        <v>8</v>
      </c>
      <c r="T286" s="247"/>
      <c r="V286" s="293">
        <v>444035016</v>
      </c>
      <c r="W286" s="296" t="s">
        <v>809</v>
      </c>
      <c r="X286" s="247" t="s">
        <v>654</v>
      </c>
      <c r="Y286" s="247" t="s">
        <v>725</v>
      </c>
      <c r="Z286" s="296">
        <v>1</v>
      </c>
      <c r="AA286" s="296">
        <v>2</v>
      </c>
      <c r="AB286" s="296">
        <v>26477.608177915998</v>
      </c>
      <c r="AC286" s="296">
        <v>13239</v>
      </c>
      <c r="AD286" s="296">
        <v>-1949</v>
      </c>
      <c r="AE286" s="296">
        <v>15188</v>
      </c>
      <c r="AG286" s="295"/>
      <c r="AH286" s="298"/>
      <c r="AL286" s="297">
        <v>0</v>
      </c>
      <c r="AN286" s="297">
        <v>0</v>
      </c>
      <c r="AP286" s="297"/>
    </row>
    <row r="287" spans="1:42" s="296" customFormat="1">
      <c r="A287" s="293" t="s">
        <v>809</v>
      </c>
      <c r="B287" s="247">
        <v>444035035</v>
      </c>
      <c r="C287" s="252" t="s">
        <v>515</v>
      </c>
      <c r="D287" s="251">
        <v>36</v>
      </c>
      <c r="E287" s="251">
        <v>0</v>
      </c>
      <c r="F287" s="251">
        <v>42</v>
      </c>
      <c r="G287" s="251">
        <v>215</v>
      </c>
      <c r="H287" s="251">
        <v>192</v>
      </c>
      <c r="I287" s="251">
        <v>261</v>
      </c>
      <c r="J287" s="251">
        <v>0</v>
      </c>
      <c r="K287" s="294">
        <v>28.151499999999999</v>
      </c>
      <c r="L287" s="251">
        <v>0</v>
      </c>
      <c r="M287" s="251">
        <v>28</v>
      </c>
      <c r="N287" s="251">
        <v>19</v>
      </c>
      <c r="O287" s="251">
        <v>27</v>
      </c>
      <c r="P287" s="251">
        <v>534</v>
      </c>
      <c r="Q287" s="251">
        <v>728</v>
      </c>
      <c r="R287" s="294">
        <v>1.0840000000000001</v>
      </c>
      <c r="S287" s="251">
        <v>11</v>
      </c>
      <c r="T287" s="247"/>
      <c r="V287" s="293">
        <v>444035035</v>
      </c>
      <c r="W287" s="296" t="s">
        <v>809</v>
      </c>
      <c r="X287" s="247" t="s">
        <v>654</v>
      </c>
      <c r="Y287" s="247" t="s">
        <v>654</v>
      </c>
      <c r="Z287" s="296">
        <v>1</v>
      </c>
      <c r="AA287" s="296">
        <v>728</v>
      </c>
      <c r="AB287" s="296">
        <v>14441487.826528421</v>
      </c>
      <c r="AC287" s="296">
        <v>19837</v>
      </c>
      <c r="AD287" s="296">
        <v>8986</v>
      </c>
      <c r="AE287" s="296">
        <v>10851</v>
      </c>
      <c r="AG287" s="295"/>
      <c r="AH287" s="298"/>
      <c r="AL287" s="297">
        <v>0</v>
      </c>
      <c r="AN287" s="297">
        <v>0</v>
      </c>
      <c r="AP287" s="297"/>
    </row>
    <row r="288" spans="1:42" s="296" customFormat="1">
      <c r="A288" s="293" t="s">
        <v>809</v>
      </c>
      <c r="B288" s="247">
        <v>444035040</v>
      </c>
      <c r="C288" s="252" t="s">
        <v>515</v>
      </c>
      <c r="D288" s="251">
        <v>0</v>
      </c>
      <c r="E288" s="251">
        <v>0</v>
      </c>
      <c r="F288" s="251">
        <v>0</v>
      </c>
      <c r="G288" s="251">
        <v>0</v>
      </c>
      <c r="H288" s="251">
        <v>1</v>
      </c>
      <c r="I288" s="251">
        <v>1</v>
      </c>
      <c r="J288" s="251">
        <v>0</v>
      </c>
      <c r="K288" s="294">
        <v>7.9299999999999995E-2</v>
      </c>
      <c r="L288" s="251">
        <v>0</v>
      </c>
      <c r="M288" s="251">
        <v>0</v>
      </c>
      <c r="N288" s="251">
        <v>0</v>
      </c>
      <c r="O288" s="251">
        <v>0</v>
      </c>
      <c r="P288" s="251">
        <v>1</v>
      </c>
      <c r="Q288" s="251">
        <v>2</v>
      </c>
      <c r="R288" s="294">
        <v>1.0840000000000001</v>
      </c>
      <c r="S288" s="251">
        <v>6</v>
      </c>
      <c r="T288" s="247"/>
      <c r="V288" s="293">
        <v>444035040</v>
      </c>
      <c r="W288" s="296" t="s">
        <v>809</v>
      </c>
      <c r="X288" s="247" t="s">
        <v>654</v>
      </c>
      <c r="Y288" s="247" t="s">
        <v>709</v>
      </c>
      <c r="Z288" s="296">
        <v>1</v>
      </c>
      <c r="AA288" s="296">
        <v>2</v>
      </c>
      <c r="AB288" s="296">
        <v>31721.928651404</v>
      </c>
      <c r="AC288" s="296">
        <v>15861</v>
      </c>
      <c r="AD288" s="296">
        <v>4824</v>
      </c>
      <c r="AE288" s="296">
        <v>11037</v>
      </c>
      <c r="AG288" s="295"/>
      <c r="AH288" s="298"/>
      <c r="AL288" s="297">
        <v>0</v>
      </c>
      <c r="AN288" s="297">
        <v>0</v>
      </c>
      <c r="AP288" s="297"/>
    </row>
    <row r="289" spans="1:42" s="296" customFormat="1">
      <c r="A289" s="293" t="s">
        <v>809</v>
      </c>
      <c r="B289" s="247">
        <v>444035044</v>
      </c>
      <c r="C289" s="252" t="s">
        <v>515</v>
      </c>
      <c r="D289" s="251">
        <v>1</v>
      </c>
      <c r="E289" s="251">
        <v>0</v>
      </c>
      <c r="F289" s="251">
        <v>0</v>
      </c>
      <c r="G289" s="251">
        <v>4</v>
      </c>
      <c r="H289" s="251">
        <v>3</v>
      </c>
      <c r="I289" s="251">
        <v>4</v>
      </c>
      <c r="J289" s="251">
        <v>0</v>
      </c>
      <c r="K289" s="294">
        <v>0.43619999999999998</v>
      </c>
      <c r="L289" s="251">
        <v>0</v>
      </c>
      <c r="M289" s="251">
        <v>0</v>
      </c>
      <c r="N289" s="251">
        <v>0</v>
      </c>
      <c r="O289" s="251">
        <v>0</v>
      </c>
      <c r="P289" s="251">
        <v>3</v>
      </c>
      <c r="Q289" s="251">
        <v>12</v>
      </c>
      <c r="R289" s="294">
        <v>1.0840000000000001</v>
      </c>
      <c r="S289" s="251">
        <v>11</v>
      </c>
      <c r="T289" s="247"/>
      <c r="V289" s="293">
        <v>444035044</v>
      </c>
      <c r="W289" s="296" t="s">
        <v>809</v>
      </c>
      <c r="X289" s="247" t="s">
        <v>654</v>
      </c>
      <c r="Y289" s="247" t="s">
        <v>655</v>
      </c>
      <c r="Z289" s="296">
        <v>1</v>
      </c>
      <c r="AA289" s="296">
        <v>12</v>
      </c>
      <c r="AB289" s="296">
        <v>172960.17035493604</v>
      </c>
      <c r="AC289" s="296">
        <v>14413</v>
      </c>
      <c r="AD289" s="296">
        <v>-4429</v>
      </c>
      <c r="AE289" s="296">
        <v>18842</v>
      </c>
      <c r="AG289" s="299"/>
      <c r="AH289" s="295"/>
      <c r="AL289" s="297">
        <v>0</v>
      </c>
      <c r="AN289" s="297">
        <v>0</v>
      </c>
      <c r="AP289" s="297"/>
    </row>
    <row r="290" spans="1:42" s="296" customFormat="1">
      <c r="A290" s="293" t="s">
        <v>809</v>
      </c>
      <c r="B290" s="247">
        <v>444035046</v>
      </c>
      <c r="C290" s="252" t="s">
        <v>515</v>
      </c>
      <c r="D290" s="251">
        <v>0</v>
      </c>
      <c r="E290" s="251">
        <v>0</v>
      </c>
      <c r="F290" s="251">
        <v>0</v>
      </c>
      <c r="G290" s="251">
        <v>1</v>
      </c>
      <c r="H290" s="251">
        <v>0</v>
      </c>
      <c r="I290" s="251">
        <v>1</v>
      </c>
      <c r="J290" s="251">
        <v>0</v>
      </c>
      <c r="K290" s="294">
        <v>7.9299999999999995E-2</v>
      </c>
      <c r="L290" s="251">
        <v>0</v>
      </c>
      <c r="M290" s="251">
        <v>0</v>
      </c>
      <c r="N290" s="251">
        <v>0</v>
      </c>
      <c r="O290" s="251">
        <v>0</v>
      </c>
      <c r="P290" s="251">
        <v>2</v>
      </c>
      <c r="Q290" s="251">
        <v>2</v>
      </c>
      <c r="R290" s="294">
        <v>1.0840000000000001</v>
      </c>
      <c r="S290" s="251">
        <v>3</v>
      </c>
      <c r="T290" s="247"/>
      <c r="V290" s="293">
        <v>444035046</v>
      </c>
      <c r="W290" s="296" t="s">
        <v>809</v>
      </c>
      <c r="X290" s="247" t="s">
        <v>654</v>
      </c>
      <c r="Y290" s="247" t="s">
        <v>918</v>
      </c>
      <c r="Z290" s="296">
        <v>1</v>
      </c>
      <c r="AA290" s="296">
        <v>2</v>
      </c>
      <c r="AB290" s="296">
        <v>36028.271371403993</v>
      </c>
      <c r="AC290" s="296">
        <v>18014</v>
      </c>
      <c r="AD290" s="296">
        <v>4346</v>
      </c>
      <c r="AE290" s="296">
        <v>13668</v>
      </c>
      <c r="AG290" s="299"/>
      <c r="AH290" s="295"/>
      <c r="AL290" s="297">
        <v>0</v>
      </c>
      <c r="AN290" s="297">
        <v>0</v>
      </c>
      <c r="AP290" s="297"/>
    </row>
    <row r="291" spans="1:42" s="296" customFormat="1">
      <c r="A291" s="293" t="s">
        <v>809</v>
      </c>
      <c r="B291" s="247">
        <v>444035100</v>
      </c>
      <c r="C291" s="252" t="s">
        <v>515</v>
      </c>
      <c r="D291" s="251">
        <v>0</v>
      </c>
      <c r="E291" s="251">
        <v>0</v>
      </c>
      <c r="F291" s="251">
        <v>0</v>
      </c>
      <c r="G291" s="251">
        <v>0</v>
      </c>
      <c r="H291" s="251">
        <v>0</v>
      </c>
      <c r="I291" s="251">
        <v>1</v>
      </c>
      <c r="J291" s="251">
        <v>0</v>
      </c>
      <c r="K291" s="294">
        <v>3.9699999999999999E-2</v>
      </c>
      <c r="L291" s="251">
        <v>0</v>
      </c>
      <c r="M291" s="251">
        <v>0</v>
      </c>
      <c r="N291" s="251">
        <v>0</v>
      </c>
      <c r="O291" s="251">
        <v>0</v>
      </c>
      <c r="P291" s="251">
        <v>1</v>
      </c>
      <c r="Q291" s="251">
        <v>1</v>
      </c>
      <c r="R291" s="294">
        <v>1.0840000000000001</v>
      </c>
      <c r="S291" s="251">
        <v>10</v>
      </c>
      <c r="T291" s="247"/>
      <c r="V291" s="293">
        <v>444035100</v>
      </c>
      <c r="W291" s="296" t="s">
        <v>809</v>
      </c>
      <c r="X291" s="247" t="s">
        <v>654</v>
      </c>
      <c r="Y291" s="247" t="s">
        <v>710</v>
      </c>
      <c r="Z291" s="296">
        <v>1</v>
      </c>
      <c r="AA291" s="296">
        <v>1</v>
      </c>
      <c r="AB291" s="296">
        <v>22241.449217916001</v>
      </c>
      <c r="AC291" s="296">
        <v>22241</v>
      </c>
      <c r="AD291" s="296">
        <v>1177</v>
      </c>
      <c r="AE291" s="296">
        <v>21064</v>
      </c>
      <c r="AG291" s="295"/>
      <c r="AH291" s="298"/>
      <c r="AL291" s="297">
        <v>0</v>
      </c>
      <c r="AN291" s="297">
        <v>0</v>
      </c>
      <c r="AP291" s="297"/>
    </row>
    <row r="292" spans="1:42" s="296" customFormat="1">
      <c r="A292" s="293" t="s">
        <v>809</v>
      </c>
      <c r="B292" s="247">
        <v>444035163</v>
      </c>
      <c r="C292" s="252" t="s">
        <v>515</v>
      </c>
      <c r="D292" s="251">
        <v>0</v>
      </c>
      <c r="E292" s="251">
        <v>0</v>
      </c>
      <c r="F292" s="251">
        <v>0</v>
      </c>
      <c r="G292" s="251">
        <v>0</v>
      </c>
      <c r="H292" s="251">
        <v>0</v>
      </c>
      <c r="I292" s="251">
        <v>1</v>
      </c>
      <c r="J292" s="251">
        <v>0</v>
      </c>
      <c r="K292" s="294">
        <v>3.9699999999999999E-2</v>
      </c>
      <c r="L292" s="251">
        <v>0</v>
      </c>
      <c r="M292" s="251">
        <v>0</v>
      </c>
      <c r="N292" s="251">
        <v>0</v>
      </c>
      <c r="O292" s="251">
        <v>0</v>
      </c>
      <c r="P292" s="251">
        <v>0</v>
      </c>
      <c r="Q292" s="251">
        <v>1</v>
      </c>
      <c r="R292" s="294">
        <v>1.0840000000000001</v>
      </c>
      <c r="S292" s="251">
        <v>11</v>
      </c>
      <c r="T292" s="247"/>
      <c r="V292" s="293">
        <v>444035163</v>
      </c>
      <c r="W292" s="296" t="s">
        <v>809</v>
      </c>
      <c r="X292" s="247" t="s">
        <v>654</v>
      </c>
      <c r="Y292" s="247" t="s">
        <v>660</v>
      </c>
      <c r="Z292" s="296">
        <v>1</v>
      </c>
      <c r="AA292" s="296">
        <v>1</v>
      </c>
      <c r="AB292" s="296">
        <v>13845.629777916</v>
      </c>
      <c r="AC292" s="296">
        <v>13846</v>
      </c>
      <c r="AD292" s="296">
        <v>-179</v>
      </c>
      <c r="AE292" s="296">
        <v>14025</v>
      </c>
      <c r="AG292" s="299"/>
      <c r="AH292" s="295"/>
      <c r="AL292" s="297">
        <v>0</v>
      </c>
      <c r="AN292" s="297">
        <v>0</v>
      </c>
      <c r="AP292" s="297"/>
    </row>
    <row r="293" spans="1:42" s="296" customFormat="1">
      <c r="A293" s="293" t="s">
        <v>809</v>
      </c>
      <c r="B293" s="247">
        <v>444035189</v>
      </c>
      <c r="C293" s="252" t="s">
        <v>515</v>
      </c>
      <c r="D293" s="251">
        <v>0</v>
      </c>
      <c r="E293" s="251">
        <v>0</v>
      </c>
      <c r="F293" s="251">
        <v>0</v>
      </c>
      <c r="G293" s="251">
        <v>0</v>
      </c>
      <c r="H293" s="251">
        <v>1</v>
      </c>
      <c r="I293" s="251">
        <v>1</v>
      </c>
      <c r="J293" s="251">
        <v>0</v>
      </c>
      <c r="K293" s="294">
        <v>7.9299999999999995E-2</v>
      </c>
      <c r="L293" s="251">
        <v>0</v>
      </c>
      <c r="M293" s="251">
        <v>0</v>
      </c>
      <c r="N293" s="251">
        <v>0</v>
      </c>
      <c r="O293" s="251">
        <v>0</v>
      </c>
      <c r="P293" s="251">
        <v>2</v>
      </c>
      <c r="Q293" s="251">
        <v>2</v>
      </c>
      <c r="R293" s="294">
        <v>1.0840000000000001</v>
      </c>
      <c r="S293" s="251">
        <v>3</v>
      </c>
      <c r="T293" s="247"/>
      <c r="V293" s="293">
        <v>444035189</v>
      </c>
      <c r="W293" s="296" t="s">
        <v>809</v>
      </c>
      <c r="X293" s="247" t="s">
        <v>654</v>
      </c>
      <c r="Y293" s="247" t="s">
        <v>671</v>
      </c>
      <c r="Z293" s="296">
        <v>1</v>
      </c>
      <c r="AA293" s="296">
        <v>2</v>
      </c>
      <c r="AB293" s="296">
        <v>35614.298131404001</v>
      </c>
      <c r="AC293" s="296">
        <v>17807</v>
      </c>
      <c r="AD293" s="296">
        <v>-84</v>
      </c>
      <c r="AE293" s="296">
        <v>17891</v>
      </c>
      <c r="AG293" s="295"/>
      <c r="AH293" s="295"/>
      <c r="AL293" s="297">
        <v>0</v>
      </c>
      <c r="AN293" s="297">
        <v>0</v>
      </c>
      <c r="AP293" s="297"/>
    </row>
    <row r="294" spans="1:42" s="296" customFormat="1">
      <c r="A294" s="293" t="s">
        <v>809</v>
      </c>
      <c r="B294" s="247">
        <v>444035220</v>
      </c>
      <c r="C294" s="252" t="s">
        <v>515</v>
      </c>
      <c r="D294" s="251">
        <v>0</v>
      </c>
      <c r="E294" s="251">
        <v>0</v>
      </c>
      <c r="F294" s="251">
        <v>0</v>
      </c>
      <c r="G294" s="251">
        <v>1</v>
      </c>
      <c r="H294" s="251">
        <v>0</v>
      </c>
      <c r="I294" s="251">
        <v>0</v>
      </c>
      <c r="J294" s="251">
        <v>0</v>
      </c>
      <c r="K294" s="294">
        <v>3.9699999999999999E-2</v>
      </c>
      <c r="L294" s="251">
        <v>0</v>
      </c>
      <c r="M294" s="251">
        <v>0</v>
      </c>
      <c r="N294" s="251">
        <v>0</v>
      </c>
      <c r="O294" s="251">
        <v>0</v>
      </c>
      <c r="P294" s="251">
        <v>0</v>
      </c>
      <c r="Q294" s="251">
        <v>1</v>
      </c>
      <c r="R294" s="294">
        <v>1.0840000000000001</v>
      </c>
      <c r="S294" s="251">
        <v>8</v>
      </c>
      <c r="T294" s="247"/>
      <c r="V294" s="293">
        <v>444035220</v>
      </c>
      <c r="W294" s="296" t="s">
        <v>809</v>
      </c>
      <c r="X294" s="247" t="s">
        <v>654</v>
      </c>
      <c r="Y294" s="247" t="s">
        <v>673</v>
      </c>
      <c r="Z294" s="296">
        <v>1</v>
      </c>
      <c r="AA294" s="296">
        <v>1</v>
      </c>
      <c r="AB294" s="296">
        <v>12210.253977916</v>
      </c>
      <c r="AC294" s="296">
        <v>12210</v>
      </c>
      <c r="AD294" s="296">
        <v>-355</v>
      </c>
      <c r="AE294" s="296">
        <v>12565</v>
      </c>
      <c r="AG294" s="295"/>
      <c r="AH294" s="295"/>
      <c r="AL294" s="297">
        <v>0</v>
      </c>
      <c r="AN294" s="297">
        <v>0</v>
      </c>
      <c r="AP294" s="297"/>
    </row>
    <row r="295" spans="1:42" s="296" customFormat="1">
      <c r="A295" s="293" t="s">
        <v>809</v>
      </c>
      <c r="B295" s="247">
        <v>444035243</v>
      </c>
      <c r="C295" s="252" t="s">
        <v>515</v>
      </c>
      <c r="D295" s="251">
        <v>0</v>
      </c>
      <c r="E295" s="251">
        <v>0</v>
      </c>
      <c r="F295" s="251">
        <v>0</v>
      </c>
      <c r="G295" s="251">
        <v>0</v>
      </c>
      <c r="H295" s="251">
        <v>1</v>
      </c>
      <c r="I295" s="251">
        <v>1</v>
      </c>
      <c r="J295" s="251">
        <v>0</v>
      </c>
      <c r="K295" s="294">
        <v>7.9299999999999995E-2</v>
      </c>
      <c r="L295" s="251">
        <v>0</v>
      </c>
      <c r="M295" s="251">
        <v>0</v>
      </c>
      <c r="N295" s="251">
        <v>0</v>
      </c>
      <c r="O295" s="251">
        <v>0</v>
      </c>
      <c r="P295" s="251">
        <v>2</v>
      </c>
      <c r="Q295" s="251">
        <v>2</v>
      </c>
      <c r="R295" s="294">
        <v>1.0840000000000001</v>
      </c>
      <c r="S295" s="251">
        <v>9</v>
      </c>
      <c r="T295" s="247"/>
      <c r="V295" s="293">
        <v>444035243</v>
      </c>
      <c r="W295" s="296" t="s">
        <v>809</v>
      </c>
      <c r="X295" s="247" t="s">
        <v>654</v>
      </c>
      <c r="Y295" s="247" t="s">
        <v>674</v>
      </c>
      <c r="Z295" s="296">
        <v>1</v>
      </c>
      <c r="AA295" s="296">
        <v>2</v>
      </c>
      <c r="AB295" s="296">
        <v>41273.932051404001</v>
      </c>
      <c r="AC295" s="296">
        <v>20637</v>
      </c>
      <c r="AD295" s="296">
        <v>9973</v>
      </c>
      <c r="AE295" s="296">
        <v>10664</v>
      </c>
      <c r="AG295" s="299"/>
      <c r="AH295" s="295"/>
      <c r="AL295" s="297">
        <v>0</v>
      </c>
      <c r="AN295" s="297">
        <v>0</v>
      </c>
      <c r="AP295" s="297"/>
    </row>
    <row r="296" spans="1:42" s="296" customFormat="1">
      <c r="A296" s="293" t="s">
        <v>809</v>
      </c>
      <c r="B296" s="247">
        <v>444035244</v>
      </c>
      <c r="C296" s="252" t="s">
        <v>515</v>
      </c>
      <c r="D296" s="251">
        <v>0</v>
      </c>
      <c r="E296" s="251">
        <v>0</v>
      </c>
      <c r="F296" s="251">
        <v>0</v>
      </c>
      <c r="G296" s="251">
        <v>4</v>
      </c>
      <c r="H296" s="251">
        <v>3</v>
      </c>
      <c r="I296" s="251">
        <v>5</v>
      </c>
      <c r="J296" s="251">
        <v>0</v>
      </c>
      <c r="K296" s="294">
        <v>0.4758</v>
      </c>
      <c r="L296" s="251">
        <v>0</v>
      </c>
      <c r="M296" s="251">
        <v>1</v>
      </c>
      <c r="N296" s="251">
        <v>0</v>
      </c>
      <c r="O296" s="251">
        <v>1</v>
      </c>
      <c r="P296" s="251">
        <v>8</v>
      </c>
      <c r="Q296" s="251">
        <v>12</v>
      </c>
      <c r="R296" s="294">
        <v>1.0840000000000001</v>
      </c>
      <c r="S296" s="251">
        <v>10</v>
      </c>
      <c r="T296" s="247"/>
      <c r="V296" s="293">
        <v>444035244</v>
      </c>
      <c r="W296" s="296" t="s">
        <v>809</v>
      </c>
      <c r="X296" s="247" t="s">
        <v>654</v>
      </c>
      <c r="Y296" s="247" t="s">
        <v>664</v>
      </c>
      <c r="Z296" s="296">
        <v>1</v>
      </c>
      <c r="AA296" s="296">
        <v>12</v>
      </c>
      <c r="AB296" s="296">
        <v>227576.87794842402</v>
      </c>
      <c r="AC296" s="296">
        <v>18965</v>
      </c>
      <c r="AD296" s="296">
        <v>2538</v>
      </c>
      <c r="AE296" s="296">
        <v>16427</v>
      </c>
      <c r="AG296" s="295"/>
      <c r="AH296" s="295"/>
      <c r="AL296" s="297">
        <v>0</v>
      </c>
      <c r="AN296" s="297">
        <v>0</v>
      </c>
      <c r="AP296" s="297"/>
    </row>
    <row r="297" spans="1:42" s="296" customFormat="1">
      <c r="A297" s="293" t="s">
        <v>809</v>
      </c>
      <c r="B297" s="247">
        <v>444035285</v>
      </c>
      <c r="C297" s="252" t="s">
        <v>515</v>
      </c>
      <c r="D297" s="251">
        <v>0</v>
      </c>
      <c r="E297" s="251">
        <v>0</v>
      </c>
      <c r="F297" s="251">
        <v>0</v>
      </c>
      <c r="G297" s="251">
        <v>1</v>
      </c>
      <c r="H297" s="251">
        <v>1</v>
      </c>
      <c r="I297" s="251">
        <v>0</v>
      </c>
      <c r="J297" s="251">
        <v>0</v>
      </c>
      <c r="K297" s="294">
        <v>7.9299999999999995E-2</v>
      </c>
      <c r="L297" s="251">
        <v>0</v>
      </c>
      <c r="M297" s="251">
        <v>0</v>
      </c>
      <c r="N297" s="251">
        <v>0</v>
      </c>
      <c r="O297" s="251">
        <v>0</v>
      </c>
      <c r="P297" s="251">
        <v>0</v>
      </c>
      <c r="Q297" s="251">
        <v>2</v>
      </c>
      <c r="R297" s="294">
        <v>1.0840000000000001</v>
      </c>
      <c r="S297" s="251">
        <v>9</v>
      </c>
      <c r="T297" s="247"/>
      <c r="V297" s="293">
        <v>444035285</v>
      </c>
      <c r="W297" s="296" t="s">
        <v>809</v>
      </c>
      <c r="X297" s="247" t="s">
        <v>654</v>
      </c>
      <c r="Y297" s="247" t="s">
        <v>676</v>
      </c>
      <c r="Z297" s="296">
        <v>1</v>
      </c>
      <c r="AA297" s="296">
        <v>2</v>
      </c>
      <c r="AB297" s="296">
        <v>24003.093771404005</v>
      </c>
      <c r="AC297" s="296">
        <v>12002</v>
      </c>
      <c r="AD297" s="296">
        <v>-6963</v>
      </c>
      <c r="AE297" s="296">
        <v>18965</v>
      </c>
      <c r="AG297" s="295"/>
      <c r="AH297" s="295"/>
      <c r="AL297" s="297">
        <v>0</v>
      </c>
      <c r="AN297" s="297">
        <v>0</v>
      </c>
      <c r="AP297" s="297"/>
    </row>
    <row r="298" spans="1:42" s="296" customFormat="1">
      <c r="A298" s="293" t="s">
        <v>809</v>
      </c>
      <c r="B298" s="247">
        <v>444035293</v>
      </c>
      <c r="C298" s="252" t="s">
        <v>515</v>
      </c>
      <c r="D298" s="251">
        <v>0</v>
      </c>
      <c r="E298" s="251">
        <v>0</v>
      </c>
      <c r="F298" s="251">
        <v>0</v>
      </c>
      <c r="G298" s="251">
        <v>1</v>
      </c>
      <c r="H298" s="251">
        <v>0</v>
      </c>
      <c r="I298" s="251">
        <v>0</v>
      </c>
      <c r="J298" s="251">
        <v>0</v>
      </c>
      <c r="K298" s="294">
        <v>3.9699999999999999E-2</v>
      </c>
      <c r="L298" s="251">
        <v>0</v>
      </c>
      <c r="M298" s="251">
        <v>0</v>
      </c>
      <c r="N298" s="251">
        <v>0</v>
      </c>
      <c r="O298" s="251">
        <v>0</v>
      </c>
      <c r="P298" s="251">
        <v>0</v>
      </c>
      <c r="Q298" s="251">
        <v>1</v>
      </c>
      <c r="R298" s="294">
        <v>1.0840000000000001</v>
      </c>
      <c r="S298" s="251">
        <v>10</v>
      </c>
      <c r="T298" s="247"/>
      <c r="V298" s="293">
        <v>444035293</v>
      </c>
      <c r="W298" s="296" t="s">
        <v>809</v>
      </c>
      <c r="X298" s="247" t="s">
        <v>654</v>
      </c>
      <c r="Y298" s="247" t="s">
        <v>677</v>
      </c>
      <c r="Z298" s="296">
        <v>1</v>
      </c>
      <c r="AA298" s="296">
        <v>1</v>
      </c>
      <c r="AB298" s="296">
        <v>12210.253977916</v>
      </c>
      <c r="AC298" s="296">
        <v>12210</v>
      </c>
      <c r="AD298" s="296">
        <v>-5282</v>
      </c>
      <c r="AE298" s="296">
        <v>17492</v>
      </c>
      <c r="AG298" s="295"/>
      <c r="AH298" s="295"/>
      <c r="AL298" s="297">
        <v>0</v>
      </c>
      <c r="AN298" s="297">
        <v>0</v>
      </c>
      <c r="AP298" s="297"/>
    </row>
    <row r="299" spans="1:42" s="296" customFormat="1">
      <c r="A299" s="293" t="s">
        <v>809</v>
      </c>
      <c r="B299" s="247">
        <v>444035336</v>
      </c>
      <c r="C299" s="252" t="s">
        <v>515</v>
      </c>
      <c r="D299" s="251">
        <v>0</v>
      </c>
      <c r="E299" s="251">
        <v>0</v>
      </c>
      <c r="F299" s="251">
        <v>0</v>
      </c>
      <c r="G299" s="251">
        <v>0</v>
      </c>
      <c r="H299" s="251">
        <v>0</v>
      </c>
      <c r="I299" s="251">
        <v>1</v>
      </c>
      <c r="J299" s="251">
        <v>0</v>
      </c>
      <c r="K299" s="294">
        <v>3.9699999999999999E-2</v>
      </c>
      <c r="L299" s="251">
        <v>0</v>
      </c>
      <c r="M299" s="251">
        <v>0</v>
      </c>
      <c r="N299" s="251">
        <v>0</v>
      </c>
      <c r="O299" s="251">
        <v>0</v>
      </c>
      <c r="P299" s="251">
        <v>0</v>
      </c>
      <c r="Q299" s="251">
        <v>1</v>
      </c>
      <c r="R299" s="294">
        <v>1.0840000000000001</v>
      </c>
      <c r="S299" s="251">
        <v>8</v>
      </c>
      <c r="T299" s="247"/>
      <c r="V299" s="293">
        <v>444035336</v>
      </c>
      <c r="W299" s="296" t="s">
        <v>809</v>
      </c>
      <c r="X299" s="247" t="s">
        <v>654</v>
      </c>
      <c r="Y299" s="247" t="s">
        <v>743</v>
      </c>
      <c r="Z299" s="296">
        <v>1</v>
      </c>
      <c r="AA299" s="296">
        <v>1</v>
      </c>
      <c r="AB299" s="296">
        <v>13845.629777916</v>
      </c>
      <c r="AC299" s="296">
        <v>13846</v>
      </c>
      <c r="AD299" s="296">
        <v>-4489</v>
      </c>
      <c r="AE299" s="296">
        <v>18335</v>
      </c>
      <c r="AG299" s="295"/>
      <c r="AH299" s="295"/>
      <c r="AL299" s="297">
        <v>0</v>
      </c>
      <c r="AN299" s="297">
        <v>0</v>
      </c>
      <c r="AP299" s="297"/>
    </row>
    <row r="300" spans="1:42" s="296" customFormat="1">
      <c r="A300" s="293" t="s">
        <v>810</v>
      </c>
      <c r="B300" s="247">
        <v>445348017</v>
      </c>
      <c r="C300" s="252" t="s">
        <v>516</v>
      </c>
      <c r="D300" s="251">
        <v>0</v>
      </c>
      <c r="E300" s="251">
        <v>0</v>
      </c>
      <c r="F300" s="251">
        <v>0</v>
      </c>
      <c r="G300" s="251">
        <v>1</v>
      </c>
      <c r="H300" s="251">
        <v>1</v>
      </c>
      <c r="I300" s="251">
        <v>0</v>
      </c>
      <c r="J300" s="251">
        <v>0</v>
      </c>
      <c r="K300" s="294">
        <v>7.9299999999999995E-2</v>
      </c>
      <c r="L300" s="251">
        <v>0</v>
      </c>
      <c r="M300" s="251">
        <v>1</v>
      </c>
      <c r="N300" s="251">
        <v>0</v>
      </c>
      <c r="O300" s="251">
        <v>0</v>
      </c>
      <c r="P300" s="251">
        <v>1</v>
      </c>
      <c r="Q300" s="251">
        <v>2</v>
      </c>
      <c r="R300" s="294">
        <v>1</v>
      </c>
      <c r="S300" s="251">
        <v>6</v>
      </c>
      <c r="T300" s="247"/>
      <c r="V300" s="293">
        <v>445348017</v>
      </c>
      <c r="W300" s="296" t="s">
        <v>810</v>
      </c>
      <c r="X300" s="247" t="s">
        <v>720</v>
      </c>
      <c r="Y300" s="247" t="s">
        <v>811</v>
      </c>
      <c r="Z300" s="296">
        <v>1</v>
      </c>
      <c r="AA300" s="296">
        <v>2</v>
      </c>
      <c r="AB300" s="296">
        <v>31154.037162000004</v>
      </c>
      <c r="AC300" s="296">
        <v>15577</v>
      </c>
      <c r="AD300" s="296">
        <v>-2624</v>
      </c>
      <c r="AE300" s="296">
        <v>18201</v>
      </c>
      <c r="AG300" s="295"/>
      <c r="AH300" s="295"/>
      <c r="AL300" s="297">
        <v>0</v>
      </c>
      <c r="AN300" s="297">
        <v>0</v>
      </c>
      <c r="AP300" s="297"/>
    </row>
    <row r="301" spans="1:42" s="296" customFormat="1">
      <c r="A301" s="293" t="s">
        <v>810</v>
      </c>
      <c r="B301" s="247">
        <v>445348110</v>
      </c>
      <c r="C301" s="252" t="s">
        <v>516</v>
      </c>
      <c r="D301" s="251">
        <v>0</v>
      </c>
      <c r="E301" s="251">
        <v>0</v>
      </c>
      <c r="F301" s="251">
        <v>0</v>
      </c>
      <c r="G301" s="251">
        <v>3</v>
      </c>
      <c r="H301" s="251">
        <v>1</v>
      </c>
      <c r="I301" s="251">
        <v>1</v>
      </c>
      <c r="J301" s="251">
        <v>0</v>
      </c>
      <c r="K301" s="294">
        <v>0.1983</v>
      </c>
      <c r="L301" s="251">
        <v>0</v>
      </c>
      <c r="M301" s="251">
        <v>0</v>
      </c>
      <c r="N301" s="251">
        <v>0</v>
      </c>
      <c r="O301" s="251">
        <v>0</v>
      </c>
      <c r="P301" s="251">
        <v>2</v>
      </c>
      <c r="Q301" s="251">
        <v>5</v>
      </c>
      <c r="R301" s="294">
        <v>1</v>
      </c>
      <c r="S301" s="251">
        <v>4</v>
      </c>
      <c r="T301" s="247"/>
      <c r="V301" s="293">
        <v>445348110</v>
      </c>
      <c r="W301" s="296" t="s">
        <v>810</v>
      </c>
      <c r="X301" s="247" t="s">
        <v>720</v>
      </c>
      <c r="Y301" s="247" t="s">
        <v>754</v>
      </c>
      <c r="Z301" s="296">
        <v>1</v>
      </c>
      <c r="AA301" s="296">
        <v>5</v>
      </c>
      <c r="AB301" s="296">
        <v>68194.273621999993</v>
      </c>
      <c r="AC301" s="296">
        <v>13639</v>
      </c>
      <c r="AD301" s="296">
        <v>-5710</v>
      </c>
      <c r="AE301" s="296">
        <v>19349</v>
      </c>
      <c r="AG301" s="295"/>
      <c r="AH301" s="295"/>
      <c r="AL301" s="297">
        <v>0</v>
      </c>
      <c r="AN301" s="297">
        <v>0</v>
      </c>
      <c r="AP301" s="297"/>
    </row>
    <row r="302" spans="1:42" s="296" customFormat="1">
      <c r="A302" s="293" t="s">
        <v>810</v>
      </c>
      <c r="B302" s="247">
        <v>445348151</v>
      </c>
      <c r="C302" s="252" t="s">
        <v>516</v>
      </c>
      <c r="D302" s="251">
        <v>0</v>
      </c>
      <c r="E302" s="251">
        <v>0</v>
      </c>
      <c r="F302" s="251">
        <v>3</v>
      </c>
      <c r="G302" s="251">
        <v>12</v>
      </c>
      <c r="H302" s="251">
        <v>6</v>
      </c>
      <c r="I302" s="251">
        <v>2</v>
      </c>
      <c r="J302" s="251">
        <v>0</v>
      </c>
      <c r="K302" s="294">
        <v>0.91200000000000003</v>
      </c>
      <c r="L302" s="251">
        <v>0</v>
      </c>
      <c r="M302" s="251">
        <v>3</v>
      </c>
      <c r="N302" s="251">
        <v>1</v>
      </c>
      <c r="O302" s="251">
        <v>0</v>
      </c>
      <c r="P302" s="251">
        <v>12</v>
      </c>
      <c r="Q302" s="251">
        <v>23</v>
      </c>
      <c r="R302" s="294">
        <v>1</v>
      </c>
      <c r="S302" s="251">
        <v>8</v>
      </c>
      <c r="T302" s="247"/>
      <c r="V302" s="293">
        <v>445348151</v>
      </c>
      <c r="W302" s="296" t="s">
        <v>810</v>
      </c>
      <c r="X302" s="247" t="s">
        <v>720</v>
      </c>
      <c r="Y302" s="247" t="s">
        <v>812</v>
      </c>
      <c r="Z302" s="296">
        <v>1</v>
      </c>
      <c r="AA302" s="296">
        <v>23</v>
      </c>
      <c r="AB302" s="296">
        <v>357090.40807999991</v>
      </c>
      <c r="AC302" s="296">
        <v>15526</v>
      </c>
      <c r="AD302" s="296">
        <v>81</v>
      </c>
      <c r="AE302" s="296">
        <v>15445</v>
      </c>
      <c r="AG302" s="295"/>
      <c r="AH302" s="295"/>
      <c r="AL302" s="297">
        <v>0</v>
      </c>
      <c r="AN302" s="297">
        <v>0</v>
      </c>
      <c r="AP302" s="297"/>
    </row>
    <row r="303" spans="1:42" s="296" customFormat="1">
      <c r="A303" s="293" t="s">
        <v>810</v>
      </c>
      <c r="B303" s="247">
        <v>445348153</v>
      </c>
      <c r="C303" s="252" t="s">
        <v>516</v>
      </c>
      <c r="D303" s="251">
        <v>0</v>
      </c>
      <c r="E303" s="251">
        <v>0</v>
      </c>
      <c r="F303" s="251">
        <v>0</v>
      </c>
      <c r="G303" s="251">
        <v>3</v>
      </c>
      <c r="H303" s="251">
        <v>0</v>
      </c>
      <c r="I303" s="251">
        <v>1</v>
      </c>
      <c r="J303" s="251">
        <v>0</v>
      </c>
      <c r="K303" s="294">
        <v>0.15859999999999999</v>
      </c>
      <c r="L303" s="251">
        <v>0</v>
      </c>
      <c r="M303" s="251">
        <v>1</v>
      </c>
      <c r="N303" s="251">
        <v>0</v>
      </c>
      <c r="O303" s="251">
        <v>0</v>
      </c>
      <c r="P303" s="251">
        <v>1</v>
      </c>
      <c r="Q303" s="251">
        <v>4</v>
      </c>
      <c r="R303" s="294">
        <v>1</v>
      </c>
      <c r="S303" s="251">
        <v>10</v>
      </c>
      <c r="T303" s="247"/>
      <c r="V303" s="293">
        <v>445348153</v>
      </c>
      <c r="W303" s="296" t="s">
        <v>810</v>
      </c>
      <c r="X303" s="247" t="s">
        <v>720</v>
      </c>
      <c r="Y303" s="247" t="s">
        <v>658</v>
      </c>
      <c r="Z303" s="296">
        <v>1</v>
      </c>
      <c r="AA303" s="296">
        <v>4</v>
      </c>
      <c r="AB303" s="296">
        <v>58126.254323999994</v>
      </c>
      <c r="AC303" s="296">
        <v>14532</v>
      </c>
      <c r="AD303" s="296">
        <v>-5664</v>
      </c>
      <c r="AE303" s="296">
        <v>20196</v>
      </c>
      <c r="AG303" s="295"/>
      <c r="AH303" s="295"/>
      <c r="AL303" s="297">
        <v>0</v>
      </c>
      <c r="AN303" s="297">
        <v>0</v>
      </c>
      <c r="AP303" s="297"/>
    </row>
    <row r="304" spans="1:42" s="296" customFormat="1">
      <c r="A304" s="293" t="s">
        <v>810</v>
      </c>
      <c r="B304" s="247">
        <v>445348170</v>
      </c>
      <c r="C304" s="252" t="s">
        <v>516</v>
      </c>
      <c r="D304" s="251">
        <v>0</v>
      </c>
      <c r="E304" s="251">
        <v>0</v>
      </c>
      <c r="F304" s="251">
        <v>0</v>
      </c>
      <c r="G304" s="251">
        <v>0</v>
      </c>
      <c r="H304" s="251">
        <v>1</v>
      </c>
      <c r="I304" s="251">
        <v>0</v>
      </c>
      <c r="J304" s="251">
        <v>0</v>
      </c>
      <c r="K304" s="294">
        <v>3.9699999999999999E-2</v>
      </c>
      <c r="L304" s="251">
        <v>0</v>
      </c>
      <c r="M304" s="251">
        <v>0</v>
      </c>
      <c r="N304" s="251">
        <v>0</v>
      </c>
      <c r="O304" s="251">
        <v>0</v>
      </c>
      <c r="P304" s="251">
        <v>0</v>
      </c>
      <c r="Q304" s="251">
        <v>1</v>
      </c>
      <c r="R304" s="294">
        <v>1</v>
      </c>
      <c r="S304" s="251">
        <v>10</v>
      </c>
      <c r="T304" s="247"/>
      <c r="V304" s="293">
        <v>445348170</v>
      </c>
      <c r="W304" s="296" t="s">
        <v>810</v>
      </c>
      <c r="X304" s="247" t="s">
        <v>720</v>
      </c>
      <c r="Y304" s="247" t="s">
        <v>714</v>
      </c>
      <c r="Z304" s="296">
        <v>1</v>
      </c>
      <c r="AA304" s="296">
        <v>1</v>
      </c>
      <c r="AB304" s="296">
        <v>11090.709298</v>
      </c>
      <c r="AC304" s="296">
        <v>11091</v>
      </c>
      <c r="AD304" s="296">
        <v>-7283</v>
      </c>
      <c r="AE304" s="296">
        <v>18374</v>
      </c>
      <c r="AG304" s="295"/>
      <c r="AH304" s="295"/>
      <c r="AL304" s="297">
        <v>0</v>
      </c>
      <c r="AN304" s="297">
        <v>0</v>
      </c>
      <c r="AP304" s="297"/>
    </row>
    <row r="305" spans="1:42" s="296" customFormat="1">
      <c r="A305" s="293" t="s">
        <v>810</v>
      </c>
      <c r="B305" s="247">
        <v>445348186</v>
      </c>
      <c r="C305" s="252" t="s">
        <v>516</v>
      </c>
      <c r="D305" s="251">
        <v>0</v>
      </c>
      <c r="E305" s="251">
        <v>0</v>
      </c>
      <c r="F305" s="251">
        <v>0</v>
      </c>
      <c r="G305" s="251">
        <v>4</v>
      </c>
      <c r="H305" s="251">
        <v>3</v>
      </c>
      <c r="I305" s="251">
        <v>2</v>
      </c>
      <c r="J305" s="251">
        <v>0</v>
      </c>
      <c r="K305" s="294">
        <v>0.3569</v>
      </c>
      <c r="L305" s="251">
        <v>0</v>
      </c>
      <c r="M305" s="251">
        <v>0</v>
      </c>
      <c r="N305" s="251">
        <v>0</v>
      </c>
      <c r="O305" s="251">
        <v>0</v>
      </c>
      <c r="P305" s="251">
        <v>5</v>
      </c>
      <c r="Q305" s="251">
        <v>9</v>
      </c>
      <c r="R305" s="294">
        <v>1</v>
      </c>
      <c r="S305" s="251">
        <v>7</v>
      </c>
      <c r="T305" s="247"/>
      <c r="V305" s="293">
        <v>445348186</v>
      </c>
      <c r="W305" s="296" t="s">
        <v>810</v>
      </c>
      <c r="X305" s="247" t="s">
        <v>720</v>
      </c>
      <c r="Y305" s="247" t="s">
        <v>759</v>
      </c>
      <c r="Z305" s="296">
        <v>1</v>
      </c>
      <c r="AA305" s="296">
        <v>9</v>
      </c>
      <c r="AB305" s="296">
        <v>136090.357946</v>
      </c>
      <c r="AC305" s="296">
        <v>15121</v>
      </c>
      <c r="AD305" s="296">
        <v>-396</v>
      </c>
      <c r="AE305" s="296">
        <v>15517</v>
      </c>
      <c r="AG305" s="295"/>
      <c r="AH305" s="295"/>
      <c r="AL305" s="297">
        <v>0</v>
      </c>
      <c r="AN305" s="297">
        <v>0</v>
      </c>
      <c r="AP305" s="297"/>
    </row>
    <row r="306" spans="1:42" s="296" customFormat="1">
      <c r="A306" s="293" t="s">
        <v>810</v>
      </c>
      <c r="B306" s="247">
        <v>445348226</v>
      </c>
      <c r="C306" s="252" t="s">
        <v>516</v>
      </c>
      <c r="D306" s="251">
        <v>0</v>
      </c>
      <c r="E306" s="251">
        <v>0</v>
      </c>
      <c r="F306" s="251">
        <v>0</v>
      </c>
      <c r="G306" s="251">
        <v>13</v>
      </c>
      <c r="H306" s="251">
        <v>7</v>
      </c>
      <c r="I306" s="251">
        <v>5</v>
      </c>
      <c r="J306" s="251">
        <v>0</v>
      </c>
      <c r="K306" s="294">
        <v>0.99129999999999996</v>
      </c>
      <c r="L306" s="251">
        <v>0</v>
      </c>
      <c r="M306" s="251">
        <v>5</v>
      </c>
      <c r="N306" s="251">
        <v>0</v>
      </c>
      <c r="O306" s="251">
        <v>1</v>
      </c>
      <c r="P306" s="251">
        <v>15</v>
      </c>
      <c r="Q306" s="251">
        <v>25</v>
      </c>
      <c r="R306" s="294">
        <v>1</v>
      </c>
      <c r="S306" s="251">
        <v>9</v>
      </c>
      <c r="T306" s="247"/>
      <c r="V306" s="293">
        <v>445348226</v>
      </c>
      <c r="W306" s="296" t="s">
        <v>810</v>
      </c>
      <c r="X306" s="247" t="s">
        <v>720</v>
      </c>
      <c r="Y306" s="247" t="s">
        <v>813</v>
      </c>
      <c r="Z306" s="296">
        <v>1</v>
      </c>
      <c r="AA306" s="296">
        <v>25</v>
      </c>
      <c r="AB306" s="296">
        <v>418989.76524200005</v>
      </c>
      <c r="AC306" s="296">
        <v>16760</v>
      </c>
      <c r="AD306" s="296">
        <v>-1697</v>
      </c>
      <c r="AE306" s="296">
        <v>18457</v>
      </c>
      <c r="AG306" s="295"/>
      <c r="AH306" s="295"/>
      <c r="AL306" s="297">
        <v>0</v>
      </c>
      <c r="AN306" s="297">
        <v>0</v>
      </c>
      <c r="AP306" s="297"/>
    </row>
    <row r="307" spans="1:42" s="296" customFormat="1">
      <c r="A307" s="293" t="s">
        <v>810</v>
      </c>
      <c r="B307" s="247">
        <v>445348227</v>
      </c>
      <c r="C307" s="252" t="s">
        <v>516</v>
      </c>
      <c r="D307" s="251">
        <v>0</v>
      </c>
      <c r="E307" s="251">
        <v>0</v>
      </c>
      <c r="F307" s="251">
        <v>0</v>
      </c>
      <c r="G307" s="251">
        <v>1</v>
      </c>
      <c r="H307" s="251">
        <v>0</v>
      </c>
      <c r="I307" s="251">
        <v>0</v>
      </c>
      <c r="J307" s="251">
        <v>0</v>
      </c>
      <c r="K307" s="294">
        <v>3.9699999999999999E-2</v>
      </c>
      <c r="L307" s="251">
        <v>0</v>
      </c>
      <c r="M307" s="251">
        <v>1</v>
      </c>
      <c r="N307" s="251">
        <v>0</v>
      </c>
      <c r="O307" s="251">
        <v>0</v>
      </c>
      <c r="P307" s="251">
        <v>1</v>
      </c>
      <c r="Q307" s="251">
        <v>1</v>
      </c>
      <c r="R307" s="294">
        <v>1</v>
      </c>
      <c r="S307" s="251">
        <v>10</v>
      </c>
      <c r="T307" s="247"/>
      <c r="V307" s="293">
        <v>445348227</v>
      </c>
      <c r="W307" s="296" t="s">
        <v>810</v>
      </c>
      <c r="X307" s="247" t="s">
        <v>720</v>
      </c>
      <c r="Y307" s="247" t="s">
        <v>804</v>
      </c>
      <c r="Z307" s="296">
        <v>1</v>
      </c>
      <c r="AA307" s="296">
        <v>1</v>
      </c>
      <c r="AB307" s="296">
        <v>22218.939298000001</v>
      </c>
      <c r="AC307" s="296">
        <v>22219</v>
      </c>
      <c r="AD307" s="296">
        <v>6909</v>
      </c>
      <c r="AE307" s="296">
        <v>15310</v>
      </c>
      <c r="AG307" s="295"/>
      <c r="AH307" s="295"/>
      <c r="AL307" s="297">
        <v>0</v>
      </c>
      <c r="AN307" s="297">
        <v>0</v>
      </c>
      <c r="AP307" s="297"/>
    </row>
    <row r="308" spans="1:42" s="296" customFormat="1">
      <c r="A308" s="293" t="s">
        <v>810</v>
      </c>
      <c r="B308" s="247">
        <v>445348271</v>
      </c>
      <c r="C308" s="252" t="s">
        <v>516</v>
      </c>
      <c r="D308" s="251">
        <v>0</v>
      </c>
      <c r="E308" s="251">
        <v>0</v>
      </c>
      <c r="F308" s="251">
        <v>1</v>
      </c>
      <c r="G308" s="251">
        <v>0</v>
      </c>
      <c r="H308" s="251">
        <v>2</v>
      </c>
      <c r="I308" s="251">
        <v>0</v>
      </c>
      <c r="J308" s="251">
        <v>0</v>
      </c>
      <c r="K308" s="294">
        <v>0.11899999999999999</v>
      </c>
      <c r="L308" s="251">
        <v>0</v>
      </c>
      <c r="M308" s="251">
        <v>1</v>
      </c>
      <c r="N308" s="251">
        <v>1</v>
      </c>
      <c r="O308" s="251">
        <v>0</v>
      </c>
      <c r="P308" s="251">
        <v>3</v>
      </c>
      <c r="Q308" s="251">
        <v>3</v>
      </c>
      <c r="R308" s="294">
        <v>1</v>
      </c>
      <c r="S308" s="251">
        <v>4</v>
      </c>
      <c r="T308" s="247"/>
      <c r="V308" s="293">
        <v>445348271</v>
      </c>
      <c r="W308" s="296" t="s">
        <v>810</v>
      </c>
      <c r="X308" s="247" t="s">
        <v>720</v>
      </c>
      <c r="Y308" s="247" t="s">
        <v>760</v>
      </c>
      <c r="Z308" s="296">
        <v>1</v>
      </c>
      <c r="AA308" s="296">
        <v>3</v>
      </c>
      <c r="AB308" s="296">
        <v>54271.616460000005</v>
      </c>
      <c r="AC308" s="296">
        <v>18091</v>
      </c>
      <c r="AD308" s="296">
        <v>-3061</v>
      </c>
      <c r="AE308" s="296">
        <v>21152</v>
      </c>
      <c r="AG308" s="295"/>
      <c r="AH308" s="295"/>
      <c r="AL308" s="297">
        <v>0</v>
      </c>
      <c r="AN308" s="297">
        <v>0</v>
      </c>
      <c r="AP308" s="297"/>
    </row>
    <row r="309" spans="1:42" s="296" customFormat="1">
      <c r="A309" s="293" t="s">
        <v>810</v>
      </c>
      <c r="B309" s="247">
        <v>445348316</v>
      </c>
      <c r="C309" s="252" t="s">
        <v>516</v>
      </c>
      <c r="D309" s="251">
        <v>0</v>
      </c>
      <c r="E309" s="251">
        <v>0</v>
      </c>
      <c r="F309" s="251">
        <v>0</v>
      </c>
      <c r="G309" s="251">
        <v>5</v>
      </c>
      <c r="H309" s="251">
        <v>1</v>
      </c>
      <c r="I309" s="251">
        <v>1</v>
      </c>
      <c r="J309" s="251">
        <v>0</v>
      </c>
      <c r="K309" s="294">
        <v>0.27760000000000001</v>
      </c>
      <c r="L309" s="251">
        <v>0</v>
      </c>
      <c r="M309" s="251">
        <v>1</v>
      </c>
      <c r="N309" s="251">
        <v>0</v>
      </c>
      <c r="O309" s="251">
        <v>0</v>
      </c>
      <c r="P309" s="251">
        <v>7</v>
      </c>
      <c r="Q309" s="251">
        <v>7</v>
      </c>
      <c r="R309" s="294">
        <v>1</v>
      </c>
      <c r="S309" s="251">
        <v>11</v>
      </c>
      <c r="T309" s="247"/>
      <c r="V309" s="293">
        <v>445348316</v>
      </c>
      <c r="W309" s="296" t="s">
        <v>810</v>
      </c>
      <c r="X309" s="247" t="s">
        <v>720</v>
      </c>
      <c r="Y309" s="247" t="s">
        <v>814</v>
      </c>
      <c r="Z309" s="296">
        <v>1</v>
      </c>
      <c r="AA309" s="296">
        <v>7</v>
      </c>
      <c r="AB309" s="296">
        <v>145077.530784</v>
      </c>
      <c r="AC309" s="296">
        <v>20725</v>
      </c>
      <c r="AD309" s="296">
        <v>9346</v>
      </c>
      <c r="AE309" s="296">
        <v>11379</v>
      </c>
      <c r="AG309" s="295"/>
      <c r="AH309" s="295"/>
      <c r="AL309" s="297">
        <v>0</v>
      </c>
      <c r="AN309" s="297">
        <v>0</v>
      </c>
      <c r="AP309" s="297"/>
    </row>
    <row r="310" spans="1:42" s="296" customFormat="1">
      <c r="A310" s="293" t="s">
        <v>810</v>
      </c>
      <c r="B310" s="247">
        <v>445348322</v>
      </c>
      <c r="C310" s="252" t="s">
        <v>516</v>
      </c>
      <c r="D310" s="251">
        <v>0</v>
      </c>
      <c r="E310" s="251">
        <v>0</v>
      </c>
      <c r="F310" s="251">
        <v>0</v>
      </c>
      <c r="G310" s="251">
        <v>0</v>
      </c>
      <c r="H310" s="251">
        <v>0</v>
      </c>
      <c r="I310" s="251">
        <v>1</v>
      </c>
      <c r="J310" s="251">
        <v>0</v>
      </c>
      <c r="K310" s="294">
        <v>3.9699999999999999E-2</v>
      </c>
      <c r="L310" s="251">
        <v>0</v>
      </c>
      <c r="M310" s="251">
        <v>0</v>
      </c>
      <c r="N310" s="251">
        <v>0</v>
      </c>
      <c r="O310" s="251">
        <v>0</v>
      </c>
      <c r="P310" s="251">
        <v>1</v>
      </c>
      <c r="Q310" s="251">
        <v>1</v>
      </c>
      <c r="R310" s="294">
        <v>1</v>
      </c>
      <c r="S310" s="251">
        <v>6</v>
      </c>
      <c r="T310" s="247"/>
      <c r="V310" s="293">
        <v>445348322</v>
      </c>
      <c r="W310" s="296" t="s">
        <v>810</v>
      </c>
      <c r="X310" s="247" t="s">
        <v>720</v>
      </c>
      <c r="Y310" s="247" t="s">
        <v>815</v>
      </c>
      <c r="Z310" s="296">
        <v>1</v>
      </c>
      <c r="AA310" s="296">
        <v>1</v>
      </c>
      <c r="AB310" s="296">
        <v>18652.029298000001</v>
      </c>
      <c r="AC310" s="296">
        <v>18652</v>
      </c>
      <c r="AD310" s="296">
        <v>357</v>
      </c>
      <c r="AE310" s="296">
        <v>18295</v>
      </c>
      <c r="AG310" s="295"/>
      <c r="AH310" s="295"/>
      <c r="AL310" s="297">
        <v>0</v>
      </c>
      <c r="AN310" s="297">
        <v>0</v>
      </c>
      <c r="AP310" s="297"/>
    </row>
    <row r="311" spans="1:42" s="296" customFormat="1">
      <c r="A311" s="293" t="s">
        <v>810</v>
      </c>
      <c r="B311" s="247">
        <v>445348348</v>
      </c>
      <c r="C311" s="252" t="s">
        <v>516</v>
      </c>
      <c r="D311" s="251">
        <v>0</v>
      </c>
      <c r="E311" s="251">
        <v>0</v>
      </c>
      <c r="F311" s="251">
        <v>118</v>
      </c>
      <c r="G311" s="251">
        <v>587</v>
      </c>
      <c r="H311" s="251">
        <v>317</v>
      </c>
      <c r="I311" s="251">
        <v>295</v>
      </c>
      <c r="J311" s="251">
        <v>0</v>
      </c>
      <c r="K311" s="294">
        <v>52.219099999999997</v>
      </c>
      <c r="L311" s="251">
        <v>0</v>
      </c>
      <c r="M311" s="251">
        <v>259</v>
      </c>
      <c r="N311" s="251">
        <v>21</v>
      </c>
      <c r="O311" s="251">
        <v>13</v>
      </c>
      <c r="P311" s="251">
        <v>903</v>
      </c>
      <c r="Q311" s="251">
        <v>1317</v>
      </c>
      <c r="R311" s="294">
        <v>1</v>
      </c>
      <c r="S311" s="251">
        <v>11</v>
      </c>
      <c r="T311" s="247"/>
      <c r="V311" s="293">
        <v>445348348</v>
      </c>
      <c r="W311" s="296" t="s">
        <v>810</v>
      </c>
      <c r="X311" s="247" t="s">
        <v>720</v>
      </c>
      <c r="Y311" s="247" t="s">
        <v>720</v>
      </c>
      <c r="Z311" s="296">
        <v>1</v>
      </c>
      <c r="AA311" s="296">
        <v>1317</v>
      </c>
      <c r="AB311" s="296">
        <v>24131605.821893997</v>
      </c>
      <c r="AC311" s="296">
        <v>18323</v>
      </c>
      <c r="AD311" s="296">
        <v>6529</v>
      </c>
      <c r="AE311" s="296">
        <v>11794</v>
      </c>
      <c r="AG311" s="295"/>
      <c r="AH311" s="295"/>
      <c r="AL311" s="297">
        <v>0</v>
      </c>
      <c r="AN311" s="297">
        <v>0</v>
      </c>
      <c r="AP311" s="297"/>
    </row>
    <row r="312" spans="1:42" s="296" customFormat="1">
      <c r="A312" s="293" t="s">
        <v>810</v>
      </c>
      <c r="B312" s="247">
        <v>445348620</v>
      </c>
      <c r="C312" s="252" t="s">
        <v>516</v>
      </c>
      <c r="D312" s="251">
        <v>0</v>
      </c>
      <c r="E312" s="251">
        <v>0</v>
      </c>
      <c r="F312" s="251">
        <v>0</v>
      </c>
      <c r="G312" s="251">
        <v>0</v>
      </c>
      <c r="H312" s="251">
        <v>1</v>
      </c>
      <c r="I312" s="251">
        <v>1</v>
      </c>
      <c r="J312" s="251">
        <v>0</v>
      </c>
      <c r="K312" s="294">
        <v>7.9299999999999995E-2</v>
      </c>
      <c r="L312" s="251">
        <v>0</v>
      </c>
      <c r="M312" s="251">
        <v>0</v>
      </c>
      <c r="N312" s="251">
        <v>0</v>
      </c>
      <c r="O312" s="251">
        <v>0</v>
      </c>
      <c r="P312" s="251">
        <v>0</v>
      </c>
      <c r="Q312" s="251">
        <v>2</v>
      </c>
      <c r="R312" s="294">
        <v>1</v>
      </c>
      <c r="S312" s="251">
        <v>4</v>
      </c>
      <c r="T312" s="247"/>
      <c r="V312" s="293">
        <v>445348620</v>
      </c>
      <c r="W312" s="296" t="s">
        <v>810</v>
      </c>
      <c r="X312" s="247" t="s">
        <v>720</v>
      </c>
      <c r="Y312" s="247" t="s">
        <v>762</v>
      </c>
      <c r="Z312" s="296">
        <v>1</v>
      </c>
      <c r="AA312" s="296">
        <v>2</v>
      </c>
      <c r="AB312" s="296">
        <v>24076.897162000001</v>
      </c>
      <c r="AC312" s="296">
        <v>12038</v>
      </c>
      <c r="AD312" s="296">
        <v>-8816</v>
      </c>
      <c r="AE312" s="296">
        <v>20854</v>
      </c>
      <c r="AG312" s="295"/>
      <c r="AH312" s="295"/>
      <c r="AL312" s="297">
        <v>0</v>
      </c>
      <c r="AN312" s="297">
        <v>0</v>
      </c>
      <c r="AP312" s="297"/>
    </row>
    <row r="313" spans="1:42" s="296" customFormat="1">
      <c r="A313" s="293" t="s">
        <v>810</v>
      </c>
      <c r="B313" s="247">
        <v>445348658</v>
      </c>
      <c r="C313" s="252" t="s">
        <v>516</v>
      </c>
      <c r="D313" s="251">
        <v>0</v>
      </c>
      <c r="E313" s="251">
        <v>0</v>
      </c>
      <c r="F313" s="251">
        <v>0</v>
      </c>
      <c r="G313" s="251">
        <v>1</v>
      </c>
      <c r="H313" s="251">
        <v>2</v>
      </c>
      <c r="I313" s="251">
        <v>1</v>
      </c>
      <c r="J313" s="251">
        <v>0</v>
      </c>
      <c r="K313" s="294">
        <v>0.15859999999999999</v>
      </c>
      <c r="L313" s="251">
        <v>0</v>
      </c>
      <c r="M313" s="251">
        <v>0</v>
      </c>
      <c r="N313" s="251">
        <v>0</v>
      </c>
      <c r="O313" s="251">
        <v>0</v>
      </c>
      <c r="P313" s="251">
        <v>3</v>
      </c>
      <c r="Q313" s="251">
        <v>4</v>
      </c>
      <c r="R313" s="294">
        <v>1</v>
      </c>
      <c r="S313" s="251">
        <v>7</v>
      </c>
      <c r="T313" s="247"/>
      <c r="V313" s="293">
        <v>445348658</v>
      </c>
      <c r="W313" s="296" t="s">
        <v>810</v>
      </c>
      <c r="X313" s="247" t="s">
        <v>720</v>
      </c>
      <c r="Y313" s="247" t="s">
        <v>816</v>
      </c>
      <c r="Z313" s="296">
        <v>1</v>
      </c>
      <c r="AA313" s="296">
        <v>4</v>
      </c>
      <c r="AB313" s="296">
        <v>65228.72432400001</v>
      </c>
      <c r="AC313" s="296">
        <v>16307</v>
      </c>
      <c r="AD313" s="296">
        <v>-2386</v>
      </c>
      <c r="AE313" s="296">
        <v>18693</v>
      </c>
      <c r="AG313" s="295"/>
      <c r="AH313" s="295"/>
      <c r="AL313" s="297">
        <v>0</v>
      </c>
      <c r="AN313" s="297">
        <v>0</v>
      </c>
      <c r="AP313" s="297"/>
    </row>
    <row r="314" spans="1:42" s="296" customFormat="1">
      <c r="A314" s="293" t="s">
        <v>810</v>
      </c>
      <c r="B314" s="247">
        <v>445348753</v>
      </c>
      <c r="C314" s="252" t="s">
        <v>516</v>
      </c>
      <c r="D314" s="251">
        <v>0</v>
      </c>
      <c r="E314" s="251">
        <v>0</v>
      </c>
      <c r="F314" s="251">
        <v>0</v>
      </c>
      <c r="G314" s="251">
        <v>0</v>
      </c>
      <c r="H314" s="251">
        <v>0</v>
      </c>
      <c r="I314" s="251">
        <v>1</v>
      </c>
      <c r="J314" s="251">
        <v>0</v>
      </c>
      <c r="K314" s="294">
        <v>3.9699999999999999E-2</v>
      </c>
      <c r="L314" s="251">
        <v>0</v>
      </c>
      <c r="M314" s="251">
        <v>0</v>
      </c>
      <c r="N314" s="251">
        <v>0</v>
      </c>
      <c r="O314" s="251">
        <v>0</v>
      </c>
      <c r="P314" s="251">
        <v>0</v>
      </c>
      <c r="Q314" s="251">
        <v>1</v>
      </c>
      <c r="R314" s="294">
        <v>1</v>
      </c>
      <c r="S314" s="251">
        <v>7</v>
      </c>
      <c r="T314" s="247"/>
      <c r="V314" s="293">
        <v>445348753</v>
      </c>
      <c r="W314" s="296" t="s">
        <v>810</v>
      </c>
      <c r="X314" s="247" t="s">
        <v>720</v>
      </c>
      <c r="Y314" s="247" t="s">
        <v>817</v>
      </c>
      <c r="Z314" s="296">
        <v>1</v>
      </c>
      <c r="AA314" s="296">
        <v>1</v>
      </c>
      <c r="AB314" s="296">
        <v>12989.399298</v>
      </c>
      <c r="AC314" s="296">
        <v>12989</v>
      </c>
      <c r="AD314" s="296">
        <v>1224</v>
      </c>
      <c r="AE314" s="296">
        <v>11765</v>
      </c>
      <c r="AG314" s="295"/>
      <c r="AH314" s="295"/>
      <c r="AL314" s="297">
        <v>0</v>
      </c>
      <c r="AN314" s="297">
        <v>0</v>
      </c>
      <c r="AP314" s="297"/>
    </row>
    <row r="315" spans="1:42" s="296" customFormat="1">
      <c r="A315" s="293" t="s">
        <v>810</v>
      </c>
      <c r="B315" s="247">
        <v>445348767</v>
      </c>
      <c r="C315" s="252" t="s">
        <v>516</v>
      </c>
      <c r="D315" s="251">
        <v>0</v>
      </c>
      <c r="E315" s="251">
        <v>0</v>
      </c>
      <c r="F315" s="251">
        <v>1</v>
      </c>
      <c r="G315" s="251">
        <v>0</v>
      </c>
      <c r="H315" s="251">
        <v>0</v>
      </c>
      <c r="I315" s="251">
        <v>1</v>
      </c>
      <c r="J315" s="251">
        <v>0</v>
      </c>
      <c r="K315" s="294">
        <v>7.9299999999999995E-2</v>
      </c>
      <c r="L315" s="251">
        <v>0</v>
      </c>
      <c r="M315" s="251">
        <v>0</v>
      </c>
      <c r="N315" s="251">
        <v>0</v>
      </c>
      <c r="O315" s="251">
        <v>0</v>
      </c>
      <c r="P315" s="251">
        <v>1</v>
      </c>
      <c r="Q315" s="251">
        <v>2</v>
      </c>
      <c r="R315" s="294">
        <v>1</v>
      </c>
      <c r="S315" s="251">
        <v>10</v>
      </c>
      <c r="T315" s="247"/>
      <c r="V315" s="293">
        <v>445348767</v>
      </c>
      <c r="W315" s="296" t="s">
        <v>810</v>
      </c>
      <c r="X315" s="247" t="s">
        <v>720</v>
      </c>
      <c r="Y315" s="247" t="s">
        <v>818</v>
      </c>
      <c r="Z315" s="296">
        <v>1</v>
      </c>
      <c r="AA315" s="296">
        <v>2</v>
      </c>
      <c r="AB315" s="296">
        <v>32208.617161999995</v>
      </c>
      <c r="AC315" s="296">
        <v>16104</v>
      </c>
      <c r="AD315" s="296">
        <v>2670</v>
      </c>
      <c r="AE315" s="296">
        <v>13434</v>
      </c>
      <c r="AG315" s="295"/>
      <c r="AH315" s="295"/>
      <c r="AL315" s="297">
        <v>0</v>
      </c>
      <c r="AN315" s="297">
        <v>0</v>
      </c>
      <c r="AP315" s="297"/>
    </row>
    <row r="316" spans="1:42" s="296" customFormat="1">
      <c r="A316" s="293" t="s">
        <v>810</v>
      </c>
      <c r="B316" s="247">
        <v>445348775</v>
      </c>
      <c r="C316" s="252" t="s">
        <v>516</v>
      </c>
      <c r="D316" s="251">
        <v>0</v>
      </c>
      <c r="E316" s="251">
        <v>0</v>
      </c>
      <c r="F316" s="251">
        <v>2</v>
      </c>
      <c r="G316" s="251">
        <v>4</v>
      </c>
      <c r="H316" s="251">
        <v>5</v>
      </c>
      <c r="I316" s="251">
        <v>9</v>
      </c>
      <c r="J316" s="251">
        <v>0</v>
      </c>
      <c r="K316" s="294">
        <v>0.79300000000000004</v>
      </c>
      <c r="L316" s="251">
        <v>0</v>
      </c>
      <c r="M316" s="251">
        <v>1</v>
      </c>
      <c r="N316" s="251">
        <v>0</v>
      </c>
      <c r="O316" s="251">
        <v>0</v>
      </c>
      <c r="P316" s="251">
        <v>5</v>
      </c>
      <c r="Q316" s="251">
        <v>20</v>
      </c>
      <c r="R316" s="294">
        <v>1</v>
      </c>
      <c r="S316" s="251">
        <v>4</v>
      </c>
      <c r="T316" s="247"/>
      <c r="V316" s="293">
        <v>445348775</v>
      </c>
      <c r="W316" s="296" t="s">
        <v>810</v>
      </c>
      <c r="X316" s="247" t="s">
        <v>720</v>
      </c>
      <c r="Y316" s="247" t="s">
        <v>768</v>
      </c>
      <c r="Z316" s="296">
        <v>1</v>
      </c>
      <c r="AA316" s="296">
        <v>20</v>
      </c>
      <c r="AB316" s="296">
        <v>268266.44162000006</v>
      </c>
      <c r="AC316" s="296">
        <v>13413</v>
      </c>
      <c r="AD316" s="296">
        <v>-3555</v>
      </c>
      <c r="AE316" s="296">
        <v>16968</v>
      </c>
      <c r="AG316" s="295"/>
      <c r="AH316" s="295"/>
      <c r="AL316" s="297">
        <v>0</v>
      </c>
      <c r="AN316" s="297">
        <v>0</v>
      </c>
      <c r="AP316" s="297"/>
    </row>
    <row r="317" spans="1:42" s="296" customFormat="1">
      <c r="A317" s="293" t="s">
        <v>819</v>
      </c>
      <c r="B317" s="247">
        <v>446099001</v>
      </c>
      <c r="C317" s="252" t="s">
        <v>517</v>
      </c>
      <c r="D317" s="251">
        <v>0</v>
      </c>
      <c r="E317" s="251">
        <v>0</v>
      </c>
      <c r="F317" s="251">
        <v>0</v>
      </c>
      <c r="G317" s="251">
        <v>0</v>
      </c>
      <c r="H317" s="251">
        <v>0</v>
      </c>
      <c r="I317" s="251">
        <v>1</v>
      </c>
      <c r="J317" s="251">
        <v>0</v>
      </c>
      <c r="K317" s="294">
        <v>3.9699999999999999E-2</v>
      </c>
      <c r="L317" s="251">
        <v>0</v>
      </c>
      <c r="M317" s="251">
        <v>0</v>
      </c>
      <c r="N317" s="251">
        <v>0</v>
      </c>
      <c r="O317" s="251">
        <v>0</v>
      </c>
      <c r="P317" s="251">
        <v>1</v>
      </c>
      <c r="Q317" s="251">
        <v>1</v>
      </c>
      <c r="R317" s="294">
        <v>1.06</v>
      </c>
      <c r="S317" s="251">
        <v>7</v>
      </c>
      <c r="T317" s="247"/>
      <c r="V317" s="293">
        <v>446099001</v>
      </c>
      <c r="W317" s="296" t="s">
        <v>819</v>
      </c>
      <c r="X317" s="247" t="s">
        <v>820</v>
      </c>
      <c r="Y317" s="247" t="s">
        <v>821</v>
      </c>
      <c r="Z317" s="296">
        <v>1</v>
      </c>
      <c r="AA317" s="296">
        <v>1</v>
      </c>
      <c r="AB317" s="296">
        <v>20130.869497939999</v>
      </c>
      <c r="AC317" s="296">
        <v>20131</v>
      </c>
      <c r="AD317" s="296">
        <v>30</v>
      </c>
      <c r="AE317" s="296">
        <v>20101</v>
      </c>
      <c r="AG317" s="295"/>
      <c r="AH317" s="295"/>
      <c r="AL317" s="297">
        <v>0</v>
      </c>
      <c r="AN317" s="297">
        <v>0</v>
      </c>
      <c r="AP317" s="297"/>
    </row>
    <row r="318" spans="1:42" s="296" customFormat="1">
      <c r="A318" s="293" t="s">
        <v>819</v>
      </c>
      <c r="B318" s="247">
        <v>446099016</v>
      </c>
      <c r="C318" s="252" t="s">
        <v>517</v>
      </c>
      <c r="D318" s="251">
        <v>0</v>
      </c>
      <c r="E318" s="251">
        <v>0</v>
      </c>
      <c r="F318" s="251">
        <v>7</v>
      </c>
      <c r="G318" s="251">
        <v>80</v>
      </c>
      <c r="H318" s="251">
        <v>43</v>
      </c>
      <c r="I318" s="251">
        <v>33</v>
      </c>
      <c r="J318" s="251">
        <v>0</v>
      </c>
      <c r="K318" s="294">
        <v>6.4630000000000001</v>
      </c>
      <c r="L318" s="251">
        <v>0</v>
      </c>
      <c r="M318" s="251">
        <v>7</v>
      </c>
      <c r="N318" s="251">
        <v>1</v>
      </c>
      <c r="O318" s="251">
        <v>1</v>
      </c>
      <c r="P318" s="251">
        <v>67</v>
      </c>
      <c r="Q318" s="251">
        <v>163</v>
      </c>
      <c r="R318" s="294">
        <v>1.06</v>
      </c>
      <c r="S318" s="251">
        <v>8</v>
      </c>
      <c r="T318" s="247"/>
      <c r="V318" s="293">
        <v>446099016</v>
      </c>
      <c r="W318" s="296" t="s">
        <v>819</v>
      </c>
      <c r="X318" s="247" t="s">
        <v>820</v>
      </c>
      <c r="Y318" s="247" t="s">
        <v>725</v>
      </c>
      <c r="Z318" s="296">
        <v>1</v>
      </c>
      <c r="AA318" s="296">
        <v>163</v>
      </c>
      <c r="AB318" s="296">
        <v>2494566.0101926001</v>
      </c>
      <c r="AC318" s="296">
        <v>15304</v>
      </c>
      <c r="AD318" s="296">
        <v>2192</v>
      </c>
      <c r="AE318" s="296">
        <v>13112</v>
      </c>
      <c r="AG318" s="295"/>
      <c r="AH318" s="295"/>
      <c r="AL318" s="297">
        <v>0</v>
      </c>
      <c r="AN318" s="297">
        <v>0</v>
      </c>
      <c r="AP318" s="297"/>
    </row>
    <row r="319" spans="1:42" s="296" customFormat="1">
      <c r="A319" s="293" t="s">
        <v>819</v>
      </c>
      <c r="B319" s="247">
        <v>446099018</v>
      </c>
      <c r="C319" s="252" t="s">
        <v>517</v>
      </c>
      <c r="D319" s="251">
        <v>0</v>
      </c>
      <c r="E319" s="251">
        <v>0</v>
      </c>
      <c r="F319" s="251">
        <v>0</v>
      </c>
      <c r="G319" s="251">
        <v>2</v>
      </c>
      <c r="H319" s="251">
        <v>3</v>
      </c>
      <c r="I319" s="251">
        <v>1</v>
      </c>
      <c r="J319" s="251">
        <v>0</v>
      </c>
      <c r="K319" s="294">
        <v>0.2379</v>
      </c>
      <c r="L319" s="251">
        <v>0</v>
      </c>
      <c r="M319" s="251">
        <v>0</v>
      </c>
      <c r="N319" s="251">
        <v>0</v>
      </c>
      <c r="O319" s="251">
        <v>0</v>
      </c>
      <c r="P319" s="251">
        <v>2</v>
      </c>
      <c r="Q319" s="251">
        <v>6</v>
      </c>
      <c r="R319" s="294">
        <v>1.06</v>
      </c>
      <c r="S319" s="251">
        <v>9</v>
      </c>
      <c r="T319" s="247"/>
      <c r="V319" s="293">
        <v>446099018</v>
      </c>
      <c r="W319" s="296" t="s">
        <v>819</v>
      </c>
      <c r="X319" s="247" t="s">
        <v>820</v>
      </c>
      <c r="Y319" s="247" t="s">
        <v>705</v>
      </c>
      <c r="Z319" s="296">
        <v>1</v>
      </c>
      <c r="AA319" s="296">
        <v>6</v>
      </c>
      <c r="AB319" s="296">
        <v>87694.397277580007</v>
      </c>
      <c r="AC319" s="296">
        <v>14616</v>
      </c>
      <c r="AD319" s="296">
        <v>-1542</v>
      </c>
      <c r="AE319" s="296">
        <v>16158</v>
      </c>
      <c r="AG319" s="295"/>
      <c r="AH319" s="295"/>
      <c r="AL319" s="297">
        <v>0</v>
      </c>
      <c r="AN319" s="297">
        <v>0</v>
      </c>
      <c r="AP319" s="297"/>
    </row>
    <row r="320" spans="1:42" s="296" customFormat="1">
      <c r="A320" s="293" t="s">
        <v>819</v>
      </c>
      <c r="B320" s="247">
        <v>446099025</v>
      </c>
      <c r="C320" s="252" t="s">
        <v>517</v>
      </c>
      <c r="D320" s="251">
        <v>0</v>
      </c>
      <c r="E320" s="251">
        <v>0</v>
      </c>
      <c r="F320" s="251">
        <v>0</v>
      </c>
      <c r="G320" s="251">
        <v>0</v>
      </c>
      <c r="H320" s="251">
        <v>1</v>
      </c>
      <c r="I320" s="251">
        <v>2</v>
      </c>
      <c r="J320" s="251">
        <v>0</v>
      </c>
      <c r="K320" s="294">
        <v>0.11899999999999999</v>
      </c>
      <c r="L320" s="251">
        <v>0</v>
      </c>
      <c r="M320" s="251">
        <v>0</v>
      </c>
      <c r="N320" s="251">
        <v>0</v>
      </c>
      <c r="O320" s="251">
        <v>0</v>
      </c>
      <c r="P320" s="251">
        <v>0</v>
      </c>
      <c r="Q320" s="251">
        <v>3</v>
      </c>
      <c r="R320" s="294">
        <v>1.06</v>
      </c>
      <c r="S320" s="251">
        <v>6</v>
      </c>
      <c r="T320" s="247"/>
      <c r="V320" s="293">
        <v>446099025</v>
      </c>
      <c r="W320" s="296" t="s">
        <v>819</v>
      </c>
      <c r="X320" s="247" t="s">
        <v>820</v>
      </c>
      <c r="Y320" s="247" t="s">
        <v>751</v>
      </c>
      <c r="Z320" s="296">
        <v>1</v>
      </c>
      <c r="AA320" s="296">
        <v>3</v>
      </c>
      <c r="AB320" s="296">
        <v>38793.298523800004</v>
      </c>
      <c r="AC320" s="296">
        <v>12931</v>
      </c>
      <c r="AD320" s="296">
        <v>-3391</v>
      </c>
      <c r="AE320" s="296">
        <v>16322</v>
      </c>
      <c r="AG320" s="295"/>
      <c r="AH320" s="295"/>
      <c r="AL320" s="297">
        <v>0</v>
      </c>
      <c r="AN320" s="297">
        <v>0</v>
      </c>
      <c r="AP320" s="297"/>
    </row>
    <row r="321" spans="1:42" s="296" customFormat="1">
      <c r="A321" s="293" t="s">
        <v>819</v>
      </c>
      <c r="B321" s="247">
        <v>446099044</v>
      </c>
      <c r="C321" s="252" t="s">
        <v>517</v>
      </c>
      <c r="D321" s="251">
        <v>0</v>
      </c>
      <c r="E321" s="251">
        <v>0</v>
      </c>
      <c r="F321" s="251">
        <v>46</v>
      </c>
      <c r="G321" s="251">
        <v>352</v>
      </c>
      <c r="H321" s="251">
        <v>193</v>
      </c>
      <c r="I321" s="251">
        <v>156</v>
      </c>
      <c r="J321" s="251">
        <v>0</v>
      </c>
      <c r="K321" s="294">
        <v>29.618600000000001</v>
      </c>
      <c r="L321" s="251">
        <v>0</v>
      </c>
      <c r="M321" s="251">
        <v>60</v>
      </c>
      <c r="N321" s="251">
        <v>13</v>
      </c>
      <c r="O321" s="251">
        <v>15</v>
      </c>
      <c r="P321" s="251">
        <v>472</v>
      </c>
      <c r="Q321" s="251">
        <v>747</v>
      </c>
      <c r="R321" s="294">
        <v>1.06</v>
      </c>
      <c r="S321" s="251">
        <v>11</v>
      </c>
      <c r="T321" s="247"/>
      <c r="V321" s="293">
        <v>446099044</v>
      </c>
      <c r="W321" s="296" t="s">
        <v>819</v>
      </c>
      <c r="X321" s="247" t="s">
        <v>820</v>
      </c>
      <c r="Y321" s="247" t="s">
        <v>655</v>
      </c>
      <c r="Z321" s="296">
        <v>1</v>
      </c>
      <c r="AA321" s="296">
        <v>747</v>
      </c>
      <c r="AB321" s="296">
        <v>13728795.625743721</v>
      </c>
      <c r="AC321" s="296">
        <v>18379</v>
      </c>
      <c r="AD321" s="296">
        <v>7715</v>
      </c>
      <c r="AE321" s="296">
        <v>10664</v>
      </c>
      <c r="AG321" s="295"/>
      <c r="AH321" s="295"/>
      <c r="AL321" s="297">
        <v>0</v>
      </c>
      <c r="AN321" s="297">
        <v>0</v>
      </c>
      <c r="AP321" s="297"/>
    </row>
    <row r="322" spans="1:42" s="296" customFormat="1">
      <c r="A322" s="293" t="s">
        <v>819</v>
      </c>
      <c r="B322" s="247">
        <v>446099050</v>
      </c>
      <c r="C322" s="252" t="s">
        <v>517</v>
      </c>
      <c r="D322" s="251">
        <v>0</v>
      </c>
      <c r="E322" s="251">
        <v>0</v>
      </c>
      <c r="F322" s="251">
        <v>0</v>
      </c>
      <c r="G322" s="251">
        <v>5</v>
      </c>
      <c r="H322" s="251">
        <v>0</v>
      </c>
      <c r="I322" s="251">
        <v>5</v>
      </c>
      <c r="J322" s="251">
        <v>0</v>
      </c>
      <c r="K322" s="294">
        <v>0.39650000000000002</v>
      </c>
      <c r="L322" s="251">
        <v>0</v>
      </c>
      <c r="M322" s="251">
        <v>0</v>
      </c>
      <c r="N322" s="251">
        <v>0</v>
      </c>
      <c r="O322" s="251">
        <v>0</v>
      </c>
      <c r="P322" s="251">
        <v>5</v>
      </c>
      <c r="Q322" s="251">
        <v>10</v>
      </c>
      <c r="R322" s="294">
        <v>1.06</v>
      </c>
      <c r="S322" s="251">
        <v>5</v>
      </c>
      <c r="T322" s="247"/>
      <c r="V322" s="293">
        <v>446099050</v>
      </c>
      <c r="W322" s="296" t="s">
        <v>819</v>
      </c>
      <c r="X322" s="247" t="s">
        <v>820</v>
      </c>
      <c r="Y322" s="247" t="s">
        <v>669</v>
      </c>
      <c r="Z322" s="296">
        <v>1</v>
      </c>
      <c r="AA322" s="296">
        <v>10</v>
      </c>
      <c r="AB322" s="296">
        <v>154778.1711293</v>
      </c>
      <c r="AC322" s="296">
        <v>15478</v>
      </c>
      <c r="AD322" s="296">
        <v>513</v>
      </c>
      <c r="AE322" s="296">
        <v>14965</v>
      </c>
      <c r="AG322" s="295"/>
      <c r="AH322" s="295"/>
      <c r="AL322" s="297">
        <v>0</v>
      </c>
      <c r="AN322" s="297">
        <v>0</v>
      </c>
      <c r="AP322" s="297"/>
    </row>
    <row r="323" spans="1:42" s="296" customFormat="1">
      <c r="A323" s="293" t="s">
        <v>819</v>
      </c>
      <c r="B323" s="247">
        <v>446099083</v>
      </c>
      <c r="C323" s="252" t="s">
        <v>517</v>
      </c>
      <c r="D323" s="251">
        <v>0</v>
      </c>
      <c r="E323" s="251">
        <v>0</v>
      </c>
      <c r="F323" s="251">
        <v>0</v>
      </c>
      <c r="G323" s="251">
        <v>1</v>
      </c>
      <c r="H323" s="251">
        <v>0</v>
      </c>
      <c r="I323" s="251">
        <v>1</v>
      </c>
      <c r="J323" s="251">
        <v>0</v>
      </c>
      <c r="K323" s="294">
        <v>7.9299999999999995E-2</v>
      </c>
      <c r="L323" s="251">
        <v>0</v>
      </c>
      <c r="M323" s="251">
        <v>0</v>
      </c>
      <c r="N323" s="251">
        <v>0</v>
      </c>
      <c r="O323" s="251">
        <v>0</v>
      </c>
      <c r="P323" s="251">
        <v>1</v>
      </c>
      <c r="Q323" s="251">
        <v>2</v>
      </c>
      <c r="R323" s="294">
        <v>1.06</v>
      </c>
      <c r="S323" s="251">
        <v>6</v>
      </c>
      <c r="T323" s="247"/>
      <c r="V323" s="293">
        <v>446099083</v>
      </c>
      <c r="W323" s="296" t="s">
        <v>819</v>
      </c>
      <c r="X323" s="247" t="s">
        <v>820</v>
      </c>
      <c r="Y323" s="247" t="s">
        <v>822</v>
      </c>
      <c r="Z323" s="296">
        <v>1</v>
      </c>
      <c r="AA323" s="296">
        <v>2</v>
      </c>
      <c r="AB323" s="296">
        <v>31557.354825860006</v>
      </c>
      <c r="AC323" s="296">
        <v>15779</v>
      </c>
      <c r="AD323" s="296">
        <v>214</v>
      </c>
      <c r="AE323" s="296">
        <v>15565</v>
      </c>
      <c r="AG323" s="295"/>
      <c r="AH323" s="295"/>
      <c r="AL323" s="297">
        <v>0</v>
      </c>
      <c r="AN323" s="297">
        <v>0</v>
      </c>
      <c r="AP323" s="297"/>
    </row>
    <row r="324" spans="1:42" s="296" customFormat="1">
      <c r="A324" s="293" t="s">
        <v>819</v>
      </c>
      <c r="B324" s="247">
        <v>446099088</v>
      </c>
      <c r="C324" s="252" t="s">
        <v>517</v>
      </c>
      <c r="D324" s="251">
        <v>0</v>
      </c>
      <c r="E324" s="251">
        <v>0</v>
      </c>
      <c r="F324" s="251">
        <v>1</v>
      </c>
      <c r="G324" s="251">
        <v>6</v>
      </c>
      <c r="H324" s="251">
        <v>4</v>
      </c>
      <c r="I324" s="251">
        <v>3</v>
      </c>
      <c r="J324" s="251">
        <v>0</v>
      </c>
      <c r="K324" s="294">
        <v>0.55510000000000004</v>
      </c>
      <c r="L324" s="251">
        <v>0</v>
      </c>
      <c r="M324" s="251">
        <v>1</v>
      </c>
      <c r="N324" s="251">
        <v>0</v>
      </c>
      <c r="O324" s="251">
        <v>0</v>
      </c>
      <c r="P324" s="251">
        <v>9</v>
      </c>
      <c r="Q324" s="251">
        <v>14</v>
      </c>
      <c r="R324" s="294">
        <v>1.06</v>
      </c>
      <c r="S324" s="251">
        <v>4</v>
      </c>
      <c r="T324" s="247"/>
      <c r="V324" s="293">
        <v>446099088</v>
      </c>
      <c r="W324" s="296" t="s">
        <v>819</v>
      </c>
      <c r="X324" s="247" t="s">
        <v>820</v>
      </c>
      <c r="Y324" s="247" t="s">
        <v>789</v>
      </c>
      <c r="Z324" s="296">
        <v>1</v>
      </c>
      <c r="AA324" s="296">
        <v>14</v>
      </c>
      <c r="AB324" s="296">
        <v>220292.93238101999</v>
      </c>
      <c r="AC324" s="296">
        <v>15735</v>
      </c>
      <c r="AD324" s="296">
        <v>-5234</v>
      </c>
      <c r="AE324" s="296">
        <v>20969</v>
      </c>
      <c r="AG324" s="295"/>
      <c r="AH324" s="295"/>
      <c r="AL324" s="297">
        <v>0</v>
      </c>
      <c r="AN324" s="297">
        <v>0</v>
      </c>
      <c r="AP324" s="297"/>
    </row>
    <row r="325" spans="1:42" s="296" customFormat="1">
      <c r="A325" s="293" t="s">
        <v>819</v>
      </c>
      <c r="B325" s="247">
        <v>446099095</v>
      </c>
      <c r="C325" s="252" t="s">
        <v>517</v>
      </c>
      <c r="D325" s="251">
        <v>0</v>
      </c>
      <c r="E325" s="251">
        <v>0</v>
      </c>
      <c r="F325" s="251">
        <v>1</v>
      </c>
      <c r="G325" s="251">
        <v>1</v>
      </c>
      <c r="H325" s="251">
        <v>1</v>
      </c>
      <c r="I325" s="251">
        <v>1</v>
      </c>
      <c r="J325" s="251">
        <v>0</v>
      </c>
      <c r="K325" s="294">
        <v>0.15859999999999999</v>
      </c>
      <c r="L325" s="251">
        <v>0</v>
      </c>
      <c r="M325" s="251">
        <v>0</v>
      </c>
      <c r="N325" s="251">
        <v>0</v>
      </c>
      <c r="O325" s="251">
        <v>0</v>
      </c>
      <c r="P325" s="251">
        <v>4</v>
      </c>
      <c r="Q325" s="251">
        <v>4</v>
      </c>
      <c r="R325" s="294">
        <v>1.06</v>
      </c>
      <c r="S325" s="251">
        <v>12</v>
      </c>
      <c r="T325" s="247"/>
      <c r="V325" s="293">
        <v>446099095</v>
      </c>
      <c r="W325" s="296" t="s">
        <v>819</v>
      </c>
      <c r="X325" s="247" t="s">
        <v>820</v>
      </c>
      <c r="Y325" s="247" t="s">
        <v>651</v>
      </c>
      <c r="Z325" s="296">
        <v>1</v>
      </c>
      <c r="AA325" s="296">
        <v>4</v>
      </c>
      <c r="AB325" s="296">
        <v>89323.818051720009</v>
      </c>
      <c r="AC325" s="296">
        <v>22331</v>
      </c>
      <c r="AD325" s="296">
        <v>5909</v>
      </c>
      <c r="AE325" s="296">
        <v>16422</v>
      </c>
      <c r="AG325" s="295"/>
      <c r="AH325" s="295"/>
      <c r="AL325" s="297">
        <v>0</v>
      </c>
      <c r="AN325" s="297">
        <v>0</v>
      </c>
      <c r="AP325" s="297"/>
    </row>
    <row r="326" spans="1:42" s="296" customFormat="1">
      <c r="A326" s="293" t="s">
        <v>819</v>
      </c>
      <c r="B326" s="247">
        <v>446099099</v>
      </c>
      <c r="C326" s="252" t="s">
        <v>517</v>
      </c>
      <c r="D326" s="251">
        <v>0</v>
      </c>
      <c r="E326" s="251">
        <v>0</v>
      </c>
      <c r="F326" s="251">
        <v>9</v>
      </c>
      <c r="G326" s="251">
        <v>50</v>
      </c>
      <c r="H326" s="251">
        <v>9</v>
      </c>
      <c r="I326" s="251">
        <v>20</v>
      </c>
      <c r="J326" s="251">
        <v>0</v>
      </c>
      <c r="K326" s="294">
        <v>3.4891999999999999</v>
      </c>
      <c r="L326" s="251">
        <v>0</v>
      </c>
      <c r="M326" s="251">
        <v>4</v>
      </c>
      <c r="N326" s="251">
        <v>0</v>
      </c>
      <c r="O326" s="251">
        <v>0</v>
      </c>
      <c r="P326" s="251">
        <v>44</v>
      </c>
      <c r="Q326" s="251">
        <v>88</v>
      </c>
      <c r="R326" s="294">
        <v>1.06</v>
      </c>
      <c r="S326" s="251">
        <v>5</v>
      </c>
      <c r="T326" s="247"/>
      <c r="V326" s="293">
        <v>446099099</v>
      </c>
      <c r="W326" s="296" t="s">
        <v>819</v>
      </c>
      <c r="X326" s="247" t="s">
        <v>820</v>
      </c>
      <c r="Y326" s="247" t="s">
        <v>820</v>
      </c>
      <c r="Z326" s="296">
        <v>1</v>
      </c>
      <c r="AA326" s="296">
        <v>88</v>
      </c>
      <c r="AB326" s="296">
        <v>1331756.2141378401</v>
      </c>
      <c r="AC326" s="296">
        <v>15134</v>
      </c>
      <c r="AD326" s="296">
        <v>-3699</v>
      </c>
      <c r="AE326" s="296">
        <v>18833</v>
      </c>
      <c r="AG326" s="295"/>
      <c r="AH326" s="295"/>
      <c r="AL326" s="297">
        <v>0</v>
      </c>
      <c r="AN326" s="297">
        <v>0</v>
      </c>
      <c r="AP326" s="297"/>
    </row>
    <row r="327" spans="1:42" s="296" customFormat="1">
      <c r="A327" s="293" t="s">
        <v>819</v>
      </c>
      <c r="B327" s="247">
        <v>446099101</v>
      </c>
      <c r="C327" s="252" t="s">
        <v>517</v>
      </c>
      <c r="D327" s="251">
        <v>0</v>
      </c>
      <c r="E327" s="251">
        <v>0</v>
      </c>
      <c r="F327" s="251">
        <v>1</v>
      </c>
      <c r="G327" s="251">
        <v>0</v>
      </c>
      <c r="H327" s="251">
        <v>0</v>
      </c>
      <c r="I327" s="251">
        <v>1</v>
      </c>
      <c r="J327" s="251">
        <v>0</v>
      </c>
      <c r="K327" s="294">
        <v>7.9299999999999995E-2</v>
      </c>
      <c r="L327" s="251">
        <v>0</v>
      </c>
      <c r="M327" s="251">
        <v>0</v>
      </c>
      <c r="N327" s="251">
        <v>0</v>
      </c>
      <c r="O327" s="251">
        <v>0</v>
      </c>
      <c r="P327" s="251">
        <v>2</v>
      </c>
      <c r="Q327" s="251">
        <v>2</v>
      </c>
      <c r="R327" s="294">
        <v>1.06</v>
      </c>
      <c r="S327" s="251">
        <v>4</v>
      </c>
      <c r="T327" s="247"/>
      <c r="V327" s="293">
        <v>446099101</v>
      </c>
      <c r="W327" s="296" t="s">
        <v>819</v>
      </c>
      <c r="X327" s="247" t="s">
        <v>820</v>
      </c>
      <c r="Y327" s="247" t="s">
        <v>753</v>
      </c>
      <c r="Z327" s="296">
        <v>1</v>
      </c>
      <c r="AA327" s="296">
        <v>2</v>
      </c>
      <c r="AB327" s="296">
        <v>35786.877025860005</v>
      </c>
      <c r="AC327" s="296">
        <v>17893</v>
      </c>
      <c r="AD327" s="296">
        <v>-62</v>
      </c>
      <c r="AE327" s="296">
        <v>17955</v>
      </c>
      <c r="AG327" s="295"/>
      <c r="AH327" s="295"/>
      <c r="AL327" s="297">
        <v>0</v>
      </c>
      <c r="AN327" s="297">
        <v>0</v>
      </c>
      <c r="AP327" s="297"/>
    </row>
    <row r="328" spans="1:42" s="296" customFormat="1">
      <c r="A328" s="293" t="s">
        <v>819</v>
      </c>
      <c r="B328" s="247">
        <v>446099133</v>
      </c>
      <c r="C328" s="252" t="s">
        <v>517</v>
      </c>
      <c r="D328" s="251">
        <v>0</v>
      </c>
      <c r="E328" s="251">
        <v>0</v>
      </c>
      <c r="F328" s="251">
        <v>0</v>
      </c>
      <c r="G328" s="251">
        <v>6</v>
      </c>
      <c r="H328" s="251">
        <v>0</v>
      </c>
      <c r="I328" s="251">
        <v>1</v>
      </c>
      <c r="J328" s="251">
        <v>0</v>
      </c>
      <c r="K328" s="294">
        <v>0.27760000000000001</v>
      </c>
      <c r="L328" s="251">
        <v>0</v>
      </c>
      <c r="M328" s="251">
        <v>0</v>
      </c>
      <c r="N328" s="251">
        <v>0</v>
      </c>
      <c r="O328" s="251">
        <v>0</v>
      </c>
      <c r="P328" s="251">
        <v>5</v>
      </c>
      <c r="Q328" s="251">
        <v>7</v>
      </c>
      <c r="R328" s="294">
        <v>1.06</v>
      </c>
      <c r="S328" s="251">
        <v>9</v>
      </c>
      <c r="T328" s="247"/>
      <c r="V328" s="293">
        <v>446099133</v>
      </c>
      <c r="W328" s="296" t="s">
        <v>819</v>
      </c>
      <c r="X328" s="247" t="s">
        <v>820</v>
      </c>
      <c r="Y328" s="247" t="s">
        <v>707</v>
      </c>
      <c r="Z328" s="296">
        <v>1</v>
      </c>
      <c r="AA328" s="296">
        <v>7</v>
      </c>
      <c r="AB328" s="296">
        <v>123886.04237552002</v>
      </c>
      <c r="AC328" s="296">
        <v>17698</v>
      </c>
      <c r="AD328" s="296">
        <v>332</v>
      </c>
      <c r="AE328" s="296">
        <v>17366</v>
      </c>
      <c r="AG328" s="295"/>
      <c r="AH328" s="295"/>
      <c r="AL328" s="297">
        <v>0</v>
      </c>
      <c r="AN328" s="297">
        <v>0</v>
      </c>
      <c r="AP328" s="297"/>
    </row>
    <row r="329" spans="1:42" s="296" customFormat="1">
      <c r="A329" s="293" t="s">
        <v>819</v>
      </c>
      <c r="B329" s="247">
        <v>446099136</v>
      </c>
      <c r="C329" s="252" t="s">
        <v>517</v>
      </c>
      <c r="D329" s="251">
        <v>0</v>
      </c>
      <c r="E329" s="251">
        <v>0</v>
      </c>
      <c r="F329" s="251">
        <v>0</v>
      </c>
      <c r="G329" s="251">
        <v>0</v>
      </c>
      <c r="H329" s="251">
        <v>0</v>
      </c>
      <c r="I329" s="251">
        <v>1</v>
      </c>
      <c r="J329" s="251">
        <v>0</v>
      </c>
      <c r="K329" s="294">
        <v>3.9699999999999999E-2</v>
      </c>
      <c r="L329" s="251">
        <v>0</v>
      </c>
      <c r="M329" s="251">
        <v>0</v>
      </c>
      <c r="N329" s="251">
        <v>0</v>
      </c>
      <c r="O329" s="251">
        <v>0</v>
      </c>
      <c r="P329" s="251">
        <v>0</v>
      </c>
      <c r="Q329" s="251">
        <v>1</v>
      </c>
      <c r="R329" s="294">
        <v>1.06</v>
      </c>
      <c r="S329" s="251">
        <v>3</v>
      </c>
      <c r="T329" s="247"/>
      <c r="V329" s="293">
        <v>446099136</v>
      </c>
      <c r="W329" s="296" t="s">
        <v>819</v>
      </c>
      <c r="X329" s="247" t="s">
        <v>820</v>
      </c>
      <c r="Y329" s="247" t="s">
        <v>713</v>
      </c>
      <c r="Z329" s="296">
        <v>1</v>
      </c>
      <c r="AA329" s="296">
        <v>1</v>
      </c>
      <c r="AB329" s="296">
        <v>13600.99249794</v>
      </c>
      <c r="AC329" s="296">
        <v>13601</v>
      </c>
      <c r="AD329" s="296">
        <v>2937</v>
      </c>
      <c r="AE329" s="296">
        <v>10664</v>
      </c>
      <c r="AG329" s="295"/>
      <c r="AH329" s="295"/>
      <c r="AL329" s="297">
        <v>0</v>
      </c>
      <c r="AN329" s="297">
        <v>0</v>
      </c>
      <c r="AP329" s="297"/>
    </row>
    <row r="330" spans="1:42" s="296" customFormat="1">
      <c r="A330" s="293" t="s">
        <v>819</v>
      </c>
      <c r="B330" s="247">
        <v>446099167</v>
      </c>
      <c r="C330" s="252" t="s">
        <v>517</v>
      </c>
      <c r="D330" s="251">
        <v>0</v>
      </c>
      <c r="E330" s="251">
        <v>0</v>
      </c>
      <c r="F330" s="251">
        <v>6</v>
      </c>
      <c r="G330" s="251">
        <v>19</v>
      </c>
      <c r="H330" s="251">
        <v>8</v>
      </c>
      <c r="I330" s="251">
        <v>6</v>
      </c>
      <c r="J330" s="251">
        <v>0</v>
      </c>
      <c r="K330" s="294">
        <v>1.5464</v>
      </c>
      <c r="L330" s="251">
        <v>0</v>
      </c>
      <c r="M330" s="251">
        <v>2</v>
      </c>
      <c r="N330" s="251">
        <v>0</v>
      </c>
      <c r="O330" s="251">
        <v>0</v>
      </c>
      <c r="P330" s="251">
        <v>24</v>
      </c>
      <c r="Q330" s="251">
        <v>39</v>
      </c>
      <c r="R330" s="294">
        <v>1.06</v>
      </c>
      <c r="S330" s="251">
        <v>4</v>
      </c>
      <c r="T330" s="247"/>
      <c r="V330" s="293">
        <v>446099167</v>
      </c>
      <c r="W330" s="296" t="s">
        <v>819</v>
      </c>
      <c r="X330" s="247" t="s">
        <v>820</v>
      </c>
      <c r="Y330" s="247" t="s">
        <v>823</v>
      </c>
      <c r="Z330" s="296">
        <v>1</v>
      </c>
      <c r="AA330" s="296">
        <v>39</v>
      </c>
      <c r="AB330" s="296">
        <v>603050.83598928014</v>
      </c>
      <c r="AC330" s="296">
        <v>15463</v>
      </c>
      <c r="AD330" s="296">
        <v>-758</v>
      </c>
      <c r="AE330" s="296">
        <v>16221</v>
      </c>
      <c r="AG330" s="295"/>
      <c r="AH330" s="295"/>
      <c r="AL330" s="297">
        <v>0</v>
      </c>
      <c r="AN330" s="297">
        <v>0</v>
      </c>
      <c r="AP330" s="297"/>
    </row>
    <row r="331" spans="1:42" s="296" customFormat="1">
      <c r="A331" s="293" t="s">
        <v>819</v>
      </c>
      <c r="B331" s="247">
        <v>446099182</v>
      </c>
      <c r="C331" s="252" t="s">
        <v>517</v>
      </c>
      <c r="D331" s="251">
        <v>0</v>
      </c>
      <c r="E331" s="251">
        <v>0</v>
      </c>
      <c r="F331" s="251">
        <v>0</v>
      </c>
      <c r="G331" s="251">
        <v>1</v>
      </c>
      <c r="H331" s="251">
        <v>0</v>
      </c>
      <c r="I331" s="251">
        <v>2</v>
      </c>
      <c r="J331" s="251">
        <v>0</v>
      </c>
      <c r="K331" s="294">
        <v>0.11899999999999999</v>
      </c>
      <c r="L331" s="251">
        <v>0</v>
      </c>
      <c r="M331" s="251">
        <v>0</v>
      </c>
      <c r="N331" s="251">
        <v>0</v>
      </c>
      <c r="O331" s="251">
        <v>0</v>
      </c>
      <c r="P331" s="251">
        <v>1</v>
      </c>
      <c r="Q331" s="251">
        <v>3</v>
      </c>
      <c r="R331" s="294">
        <v>1.06</v>
      </c>
      <c r="S331" s="251">
        <v>8</v>
      </c>
      <c r="T331" s="247"/>
      <c r="V331" s="293">
        <v>446099182</v>
      </c>
      <c r="W331" s="296" t="s">
        <v>819</v>
      </c>
      <c r="X331" s="247" t="s">
        <v>820</v>
      </c>
      <c r="Y331" s="247" t="s">
        <v>824</v>
      </c>
      <c r="Z331" s="296">
        <v>1</v>
      </c>
      <c r="AA331" s="296">
        <v>3</v>
      </c>
      <c r="AB331" s="296">
        <v>46291.686923800007</v>
      </c>
      <c r="AC331" s="296">
        <v>15431</v>
      </c>
      <c r="AD331" s="296">
        <v>3885</v>
      </c>
      <c r="AE331" s="296">
        <v>11546</v>
      </c>
      <c r="AG331" s="295"/>
      <c r="AH331" s="295"/>
      <c r="AL331" s="297">
        <v>0</v>
      </c>
      <c r="AN331" s="297">
        <v>0</v>
      </c>
      <c r="AP331" s="297"/>
    </row>
    <row r="332" spans="1:42" s="296" customFormat="1">
      <c r="A332" s="293" t="s">
        <v>819</v>
      </c>
      <c r="B332" s="247">
        <v>446099208</v>
      </c>
      <c r="C332" s="252" t="s">
        <v>517</v>
      </c>
      <c r="D332" s="251">
        <v>0</v>
      </c>
      <c r="E332" s="251">
        <v>0</v>
      </c>
      <c r="F332" s="251">
        <v>0</v>
      </c>
      <c r="G332" s="251">
        <v>3</v>
      </c>
      <c r="H332" s="251">
        <v>0</v>
      </c>
      <c r="I332" s="251">
        <v>0</v>
      </c>
      <c r="J332" s="251">
        <v>0</v>
      </c>
      <c r="K332" s="294">
        <v>0.11899999999999999</v>
      </c>
      <c r="L332" s="251">
        <v>0</v>
      </c>
      <c r="M332" s="251">
        <v>1</v>
      </c>
      <c r="N332" s="251">
        <v>0</v>
      </c>
      <c r="O332" s="251">
        <v>0</v>
      </c>
      <c r="P332" s="251">
        <v>2</v>
      </c>
      <c r="Q332" s="251">
        <v>3</v>
      </c>
      <c r="R332" s="294">
        <v>1.06</v>
      </c>
      <c r="S332" s="251">
        <v>2</v>
      </c>
      <c r="T332" s="247"/>
      <c r="V332" s="293">
        <v>446099208</v>
      </c>
      <c r="W332" s="296" t="s">
        <v>819</v>
      </c>
      <c r="X332" s="247" t="s">
        <v>820</v>
      </c>
      <c r="Y332" s="247" t="s">
        <v>825</v>
      </c>
      <c r="Z332" s="296">
        <v>1</v>
      </c>
      <c r="AA332" s="296">
        <v>3</v>
      </c>
      <c r="AB332" s="296">
        <v>48381.281123799999</v>
      </c>
      <c r="AC332" s="296">
        <v>16127</v>
      </c>
      <c r="AD332" s="296">
        <v>-667</v>
      </c>
      <c r="AE332" s="296">
        <v>16794</v>
      </c>
      <c r="AG332" s="295"/>
      <c r="AH332" s="295"/>
      <c r="AL332" s="297">
        <v>0</v>
      </c>
      <c r="AN332" s="297">
        <v>0</v>
      </c>
      <c r="AP332" s="297"/>
    </row>
    <row r="333" spans="1:42" s="296" customFormat="1">
      <c r="A333" s="293" t="s">
        <v>819</v>
      </c>
      <c r="B333" s="247">
        <v>446099212</v>
      </c>
      <c r="C333" s="252" t="s">
        <v>517</v>
      </c>
      <c r="D333" s="251">
        <v>0</v>
      </c>
      <c r="E333" s="251">
        <v>0</v>
      </c>
      <c r="F333" s="251">
        <v>4</v>
      </c>
      <c r="G333" s="251">
        <v>24</v>
      </c>
      <c r="H333" s="251">
        <v>7</v>
      </c>
      <c r="I333" s="251">
        <v>15</v>
      </c>
      <c r="J333" s="251">
        <v>0</v>
      </c>
      <c r="K333" s="294">
        <v>1.9824999999999999</v>
      </c>
      <c r="L333" s="251">
        <v>0</v>
      </c>
      <c r="M333" s="251">
        <v>0</v>
      </c>
      <c r="N333" s="251">
        <v>0</v>
      </c>
      <c r="O333" s="251">
        <v>0</v>
      </c>
      <c r="P333" s="251">
        <v>25</v>
      </c>
      <c r="Q333" s="251">
        <v>50</v>
      </c>
      <c r="R333" s="294">
        <v>1.06</v>
      </c>
      <c r="S333" s="251">
        <v>5</v>
      </c>
      <c r="T333" s="247"/>
      <c r="V333" s="293">
        <v>446099212</v>
      </c>
      <c r="W333" s="296" t="s">
        <v>819</v>
      </c>
      <c r="X333" s="247" t="s">
        <v>820</v>
      </c>
      <c r="Y333" s="247" t="s">
        <v>826</v>
      </c>
      <c r="Z333" s="296">
        <v>1</v>
      </c>
      <c r="AA333" s="296">
        <v>50</v>
      </c>
      <c r="AB333" s="296">
        <v>754801.07704650005</v>
      </c>
      <c r="AC333" s="296">
        <v>15096</v>
      </c>
      <c r="AD333" s="296">
        <v>1918</v>
      </c>
      <c r="AE333" s="296">
        <v>13178</v>
      </c>
      <c r="AG333" s="295"/>
      <c r="AH333" s="295"/>
      <c r="AL333" s="297">
        <v>0</v>
      </c>
      <c r="AN333" s="297">
        <v>0</v>
      </c>
      <c r="AP333" s="297"/>
    </row>
    <row r="334" spans="1:42" s="296" customFormat="1">
      <c r="A334" s="293" t="s">
        <v>819</v>
      </c>
      <c r="B334" s="247">
        <v>446099218</v>
      </c>
      <c r="C334" s="252" t="s">
        <v>517</v>
      </c>
      <c r="D334" s="251">
        <v>0</v>
      </c>
      <c r="E334" s="251">
        <v>0</v>
      </c>
      <c r="F334" s="251">
        <v>1</v>
      </c>
      <c r="G334" s="251">
        <v>20</v>
      </c>
      <c r="H334" s="251">
        <v>10</v>
      </c>
      <c r="I334" s="251">
        <v>13</v>
      </c>
      <c r="J334" s="251">
        <v>0</v>
      </c>
      <c r="K334" s="294">
        <v>1.7445999999999999</v>
      </c>
      <c r="L334" s="251">
        <v>0</v>
      </c>
      <c r="M334" s="251">
        <v>1</v>
      </c>
      <c r="N334" s="251">
        <v>0</v>
      </c>
      <c r="O334" s="251">
        <v>1</v>
      </c>
      <c r="P334" s="251">
        <v>15</v>
      </c>
      <c r="Q334" s="251">
        <v>44</v>
      </c>
      <c r="R334" s="294">
        <v>1.06</v>
      </c>
      <c r="S334" s="251">
        <v>5</v>
      </c>
      <c r="T334" s="247"/>
      <c r="V334" s="293">
        <v>446099218</v>
      </c>
      <c r="W334" s="296" t="s">
        <v>819</v>
      </c>
      <c r="X334" s="247" t="s">
        <v>820</v>
      </c>
      <c r="Y334" s="247" t="s">
        <v>827</v>
      </c>
      <c r="Z334" s="296">
        <v>1</v>
      </c>
      <c r="AA334" s="296">
        <v>44</v>
      </c>
      <c r="AB334" s="296">
        <v>631819.57936891995</v>
      </c>
      <c r="AC334" s="296">
        <v>14360</v>
      </c>
      <c r="AD334" s="296">
        <v>-2995</v>
      </c>
      <c r="AE334" s="296">
        <v>17355</v>
      </c>
      <c r="AG334" s="295"/>
      <c r="AH334" s="295"/>
      <c r="AL334" s="297">
        <v>0</v>
      </c>
      <c r="AN334" s="297">
        <v>0</v>
      </c>
      <c r="AP334" s="297"/>
    </row>
    <row r="335" spans="1:42" s="296" customFormat="1">
      <c r="A335" s="293" t="s">
        <v>819</v>
      </c>
      <c r="B335" s="247">
        <v>446099220</v>
      </c>
      <c r="C335" s="252" t="s">
        <v>517</v>
      </c>
      <c r="D335" s="251">
        <v>0</v>
      </c>
      <c r="E335" s="251">
        <v>0</v>
      </c>
      <c r="F335" s="251">
        <v>1</v>
      </c>
      <c r="G335" s="251">
        <v>21</v>
      </c>
      <c r="H335" s="251">
        <v>5</v>
      </c>
      <c r="I335" s="251">
        <v>8</v>
      </c>
      <c r="J335" s="251">
        <v>0</v>
      </c>
      <c r="K335" s="294">
        <v>1.3877999999999999</v>
      </c>
      <c r="L335" s="251">
        <v>0</v>
      </c>
      <c r="M335" s="251">
        <v>0</v>
      </c>
      <c r="N335" s="251">
        <v>0</v>
      </c>
      <c r="O335" s="251">
        <v>0</v>
      </c>
      <c r="P335" s="251">
        <v>29</v>
      </c>
      <c r="Q335" s="251">
        <v>35</v>
      </c>
      <c r="R335" s="294">
        <v>1.06</v>
      </c>
      <c r="S335" s="251">
        <v>8</v>
      </c>
      <c r="T335" s="247"/>
      <c r="V335" s="293">
        <v>446099220</v>
      </c>
      <c r="W335" s="296" t="s">
        <v>819</v>
      </c>
      <c r="X335" s="247" t="s">
        <v>820</v>
      </c>
      <c r="Y335" s="247" t="s">
        <v>673</v>
      </c>
      <c r="Z335" s="296">
        <v>1</v>
      </c>
      <c r="AA335" s="296">
        <v>35</v>
      </c>
      <c r="AB335" s="296">
        <v>636389.58073756006</v>
      </c>
      <c r="AC335" s="296">
        <v>18183</v>
      </c>
      <c r="AD335" s="296">
        <v>3283</v>
      </c>
      <c r="AE335" s="296">
        <v>14900</v>
      </c>
      <c r="AG335" s="295"/>
      <c r="AH335" s="295"/>
      <c r="AL335" s="297">
        <v>0</v>
      </c>
      <c r="AN335" s="297">
        <v>0</v>
      </c>
      <c r="AP335" s="297"/>
    </row>
    <row r="336" spans="1:42" s="296" customFormat="1">
      <c r="A336" s="293" t="s">
        <v>819</v>
      </c>
      <c r="B336" s="247">
        <v>446099238</v>
      </c>
      <c r="C336" s="252" t="s">
        <v>517</v>
      </c>
      <c r="D336" s="251">
        <v>0</v>
      </c>
      <c r="E336" s="251">
        <v>0</v>
      </c>
      <c r="F336" s="251">
        <v>2</v>
      </c>
      <c r="G336" s="251">
        <v>10</v>
      </c>
      <c r="H336" s="251">
        <v>2</v>
      </c>
      <c r="I336" s="251">
        <v>0</v>
      </c>
      <c r="J336" s="251">
        <v>0</v>
      </c>
      <c r="K336" s="294">
        <v>0.55510000000000004</v>
      </c>
      <c r="L336" s="251">
        <v>0</v>
      </c>
      <c r="M336" s="251">
        <v>0</v>
      </c>
      <c r="N336" s="251">
        <v>0</v>
      </c>
      <c r="O336" s="251">
        <v>0</v>
      </c>
      <c r="P336" s="251">
        <v>3</v>
      </c>
      <c r="Q336" s="251">
        <v>14</v>
      </c>
      <c r="R336" s="294">
        <v>1.06</v>
      </c>
      <c r="S336" s="251">
        <v>7</v>
      </c>
      <c r="T336" s="247"/>
      <c r="V336" s="293">
        <v>446099238</v>
      </c>
      <c r="W336" s="296" t="s">
        <v>819</v>
      </c>
      <c r="X336" s="247" t="s">
        <v>820</v>
      </c>
      <c r="Y336" s="247" t="s">
        <v>828</v>
      </c>
      <c r="Z336" s="296">
        <v>1</v>
      </c>
      <c r="AA336" s="296">
        <v>14</v>
      </c>
      <c r="AB336" s="296">
        <v>186597.45598102</v>
      </c>
      <c r="AC336" s="296">
        <v>13328</v>
      </c>
      <c r="AD336" s="296">
        <v>-1267</v>
      </c>
      <c r="AE336" s="296">
        <v>14595</v>
      </c>
      <c r="AG336" s="295"/>
      <c r="AH336" s="295"/>
      <c r="AL336" s="297">
        <v>0</v>
      </c>
      <c r="AN336" s="297">
        <v>0</v>
      </c>
      <c r="AP336" s="297"/>
    </row>
    <row r="337" spans="1:42" s="296" customFormat="1">
      <c r="A337" s="293" t="s">
        <v>819</v>
      </c>
      <c r="B337" s="247">
        <v>446099244</v>
      </c>
      <c r="C337" s="252" t="s">
        <v>517</v>
      </c>
      <c r="D337" s="251">
        <v>0</v>
      </c>
      <c r="E337" s="251">
        <v>0</v>
      </c>
      <c r="F337" s="251">
        <v>1</v>
      </c>
      <c r="G337" s="251">
        <v>2</v>
      </c>
      <c r="H337" s="251">
        <v>2</v>
      </c>
      <c r="I337" s="251">
        <v>8</v>
      </c>
      <c r="J337" s="251">
        <v>0</v>
      </c>
      <c r="K337" s="294">
        <v>0.51549999999999996</v>
      </c>
      <c r="L337" s="251">
        <v>0</v>
      </c>
      <c r="M337" s="251">
        <v>0</v>
      </c>
      <c r="N337" s="251">
        <v>0</v>
      </c>
      <c r="O337" s="251">
        <v>0</v>
      </c>
      <c r="P337" s="251">
        <v>2</v>
      </c>
      <c r="Q337" s="251">
        <v>13</v>
      </c>
      <c r="R337" s="294">
        <v>1.06</v>
      </c>
      <c r="S337" s="251">
        <v>10</v>
      </c>
      <c r="T337" s="247"/>
      <c r="V337" s="293">
        <v>446099244</v>
      </c>
      <c r="W337" s="296" t="s">
        <v>819</v>
      </c>
      <c r="X337" s="247" t="s">
        <v>820</v>
      </c>
      <c r="Y337" s="247" t="s">
        <v>664</v>
      </c>
      <c r="Z337" s="296">
        <v>1</v>
      </c>
      <c r="AA337" s="296">
        <v>13</v>
      </c>
      <c r="AB337" s="296">
        <v>184368.3156531</v>
      </c>
      <c r="AC337" s="296">
        <v>14182</v>
      </c>
      <c r="AD337" s="296">
        <v>1380</v>
      </c>
      <c r="AE337" s="296">
        <v>12802</v>
      </c>
      <c r="AG337" s="295"/>
      <c r="AH337" s="295"/>
      <c r="AL337" s="297">
        <v>0</v>
      </c>
      <c r="AN337" s="297">
        <v>0</v>
      </c>
      <c r="AP337" s="297"/>
    </row>
    <row r="338" spans="1:42" s="296" customFormat="1">
      <c r="A338" s="293" t="s">
        <v>819</v>
      </c>
      <c r="B338" s="247">
        <v>446099265</v>
      </c>
      <c r="C338" s="252" t="s">
        <v>517</v>
      </c>
      <c r="D338" s="251">
        <v>0</v>
      </c>
      <c r="E338" s="251">
        <v>0</v>
      </c>
      <c r="F338" s="251">
        <v>0</v>
      </c>
      <c r="G338" s="251">
        <v>1</v>
      </c>
      <c r="H338" s="251">
        <v>0</v>
      </c>
      <c r="I338" s="251">
        <v>0</v>
      </c>
      <c r="J338" s="251">
        <v>0</v>
      </c>
      <c r="K338" s="294">
        <v>3.9699999999999999E-2</v>
      </c>
      <c r="L338" s="251">
        <v>0</v>
      </c>
      <c r="M338" s="251">
        <v>0</v>
      </c>
      <c r="N338" s="251">
        <v>0</v>
      </c>
      <c r="O338" s="251">
        <v>0</v>
      </c>
      <c r="P338" s="251">
        <v>0</v>
      </c>
      <c r="Q338" s="251">
        <v>1</v>
      </c>
      <c r="R338" s="294">
        <v>1.06</v>
      </c>
      <c r="S338" s="251">
        <v>4</v>
      </c>
      <c r="T338" s="247"/>
      <c r="V338" s="293">
        <v>446099265</v>
      </c>
      <c r="W338" s="296" t="s">
        <v>819</v>
      </c>
      <c r="X338" s="247" t="s">
        <v>820</v>
      </c>
      <c r="Y338" s="247" t="s">
        <v>829</v>
      </c>
      <c r="Z338" s="296">
        <v>1</v>
      </c>
      <c r="AA338" s="296">
        <v>1</v>
      </c>
      <c r="AB338" s="296">
        <v>11996.515497940001</v>
      </c>
      <c r="AC338" s="296">
        <v>11997</v>
      </c>
      <c r="AD338" s="296">
        <v>-5519</v>
      </c>
      <c r="AE338" s="296">
        <v>17516</v>
      </c>
      <c r="AG338" s="295"/>
      <c r="AH338" s="295"/>
      <c r="AL338" s="297">
        <v>0</v>
      </c>
      <c r="AN338" s="297">
        <v>0</v>
      </c>
      <c r="AP338" s="297"/>
    </row>
    <row r="339" spans="1:42" s="296" customFormat="1">
      <c r="A339" s="293" t="s">
        <v>819</v>
      </c>
      <c r="B339" s="247">
        <v>446099266</v>
      </c>
      <c r="C339" s="252" t="s">
        <v>517</v>
      </c>
      <c r="D339" s="251">
        <v>0</v>
      </c>
      <c r="E339" s="251">
        <v>0</v>
      </c>
      <c r="F339" s="251">
        <v>2</v>
      </c>
      <c r="G339" s="251">
        <v>4</v>
      </c>
      <c r="H339" s="251">
        <v>0</v>
      </c>
      <c r="I339" s="251">
        <v>0</v>
      </c>
      <c r="J339" s="251">
        <v>0</v>
      </c>
      <c r="K339" s="294">
        <v>0.2379</v>
      </c>
      <c r="L339" s="251">
        <v>0</v>
      </c>
      <c r="M339" s="251">
        <v>0</v>
      </c>
      <c r="N339" s="251">
        <v>0</v>
      </c>
      <c r="O339" s="251">
        <v>0</v>
      </c>
      <c r="P339" s="251">
        <v>5</v>
      </c>
      <c r="Q339" s="251">
        <v>6</v>
      </c>
      <c r="R339" s="294">
        <v>1.06</v>
      </c>
      <c r="S339" s="251">
        <v>3</v>
      </c>
      <c r="T339" s="247"/>
      <c r="V339" s="293">
        <v>446099266</v>
      </c>
      <c r="W339" s="296" t="s">
        <v>819</v>
      </c>
      <c r="X339" s="247" t="s">
        <v>820</v>
      </c>
      <c r="Y339" s="247" t="s">
        <v>830</v>
      </c>
      <c r="Z339" s="296">
        <v>1</v>
      </c>
      <c r="AA339" s="296">
        <v>6</v>
      </c>
      <c r="AB339" s="296">
        <v>96299.506677580022</v>
      </c>
      <c r="AC339" s="296">
        <v>16050</v>
      </c>
      <c r="AD339" s="296">
        <v>523</v>
      </c>
      <c r="AE339" s="296">
        <v>15527</v>
      </c>
      <c r="AG339" s="295"/>
      <c r="AH339" s="295"/>
      <c r="AL339" s="297">
        <v>0</v>
      </c>
      <c r="AN339" s="297">
        <v>0</v>
      </c>
      <c r="AP339" s="297"/>
    </row>
    <row r="340" spans="1:42" s="296" customFormat="1">
      <c r="A340" s="293" t="s">
        <v>819</v>
      </c>
      <c r="B340" s="247">
        <v>446099285</v>
      </c>
      <c r="C340" s="252" t="s">
        <v>517</v>
      </c>
      <c r="D340" s="251">
        <v>0</v>
      </c>
      <c r="E340" s="251">
        <v>0</v>
      </c>
      <c r="F340" s="251">
        <v>5</v>
      </c>
      <c r="G340" s="251">
        <v>28</v>
      </c>
      <c r="H340" s="251">
        <v>18</v>
      </c>
      <c r="I340" s="251">
        <v>23</v>
      </c>
      <c r="J340" s="251">
        <v>0</v>
      </c>
      <c r="K340" s="294">
        <v>2.9340999999999999</v>
      </c>
      <c r="L340" s="251">
        <v>0</v>
      </c>
      <c r="M340" s="251">
        <v>5</v>
      </c>
      <c r="N340" s="251">
        <v>2</v>
      </c>
      <c r="O340" s="251">
        <v>1</v>
      </c>
      <c r="P340" s="251">
        <v>28</v>
      </c>
      <c r="Q340" s="251">
        <v>74</v>
      </c>
      <c r="R340" s="294">
        <v>1.06</v>
      </c>
      <c r="S340" s="251">
        <v>9</v>
      </c>
      <c r="T340" s="247"/>
      <c r="V340" s="293">
        <v>446099285</v>
      </c>
      <c r="W340" s="296" t="s">
        <v>819</v>
      </c>
      <c r="X340" s="247" t="s">
        <v>820</v>
      </c>
      <c r="Y340" s="247" t="s">
        <v>676</v>
      </c>
      <c r="Z340" s="296">
        <v>1</v>
      </c>
      <c r="AA340" s="296">
        <v>74</v>
      </c>
      <c r="AB340" s="296">
        <v>1157364.8737568199</v>
      </c>
      <c r="AC340" s="296">
        <v>15640</v>
      </c>
      <c r="AD340" s="296">
        <v>393</v>
      </c>
      <c r="AE340" s="296">
        <v>15247</v>
      </c>
      <c r="AG340" s="295"/>
      <c r="AH340" s="295"/>
      <c r="AL340" s="297">
        <v>0</v>
      </c>
      <c r="AN340" s="297">
        <v>0</v>
      </c>
      <c r="AP340" s="297"/>
    </row>
    <row r="341" spans="1:42" s="296" customFormat="1">
      <c r="A341" s="293" t="s">
        <v>819</v>
      </c>
      <c r="B341" s="247">
        <v>446099293</v>
      </c>
      <c r="C341" s="252" t="s">
        <v>517</v>
      </c>
      <c r="D341" s="251">
        <v>0</v>
      </c>
      <c r="E341" s="251">
        <v>0</v>
      </c>
      <c r="F341" s="251">
        <v>9</v>
      </c>
      <c r="G341" s="251">
        <v>36</v>
      </c>
      <c r="H341" s="251">
        <v>23</v>
      </c>
      <c r="I341" s="251">
        <v>10</v>
      </c>
      <c r="J341" s="251">
        <v>0</v>
      </c>
      <c r="K341" s="294">
        <v>3.0926999999999998</v>
      </c>
      <c r="L341" s="251">
        <v>0</v>
      </c>
      <c r="M341" s="251">
        <v>1</v>
      </c>
      <c r="N341" s="251">
        <v>5</v>
      </c>
      <c r="O341" s="251">
        <v>0</v>
      </c>
      <c r="P341" s="251">
        <v>55</v>
      </c>
      <c r="Q341" s="251">
        <v>78</v>
      </c>
      <c r="R341" s="294">
        <v>1.06</v>
      </c>
      <c r="S341" s="251">
        <v>10</v>
      </c>
      <c r="T341" s="247"/>
      <c r="V341" s="293">
        <v>446099293</v>
      </c>
      <c r="W341" s="296" t="s">
        <v>819</v>
      </c>
      <c r="X341" s="247" t="s">
        <v>820</v>
      </c>
      <c r="Y341" s="247" t="s">
        <v>677</v>
      </c>
      <c r="Z341" s="296">
        <v>1</v>
      </c>
      <c r="AA341" s="296">
        <v>78</v>
      </c>
      <c r="AB341" s="296">
        <v>1414109.60020854</v>
      </c>
      <c r="AC341" s="296">
        <v>18130</v>
      </c>
      <c r="AD341" s="296">
        <v>3249</v>
      </c>
      <c r="AE341" s="296">
        <v>14881</v>
      </c>
      <c r="AG341" s="295"/>
      <c r="AH341" s="295"/>
      <c r="AL341" s="297">
        <v>0</v>
      </c>
      <c r="AN341" s="297">
        <v>0</v>
      </c>
      <c r="AP341" s="297"/>
    </row>
    <row r="342" spans="1:42" s="296" customFormat="1">
      <c r="A342" s="293" t="s">
        <v>819</v>
      </c>
      <c r="B342" s="247">
        <v>446099307</v>
      </c>
      <c r="C342" s="252" t="s">
        <v>517</v>
      </c>
      <c r="D342" s="251">
        <v>0</v>
      </c>
      <c r="E342" s="251">
        <v>0</v>
      </c>
      <c r="F342" s="251">
        <v>1</v>
      </c>
      <c r="G342" s="251">
        <v>6</v>
      </c>
      <c r="H342" s="251">
        <v>1</v>
      </c>
      <c r="I342" s="251">
        <v>1</v>
      </c>
      <c r="J342" s="251">
        <v>0</v>
      </c>
      <c r="K342" s="294">
        <v>0.3569</v>
      </c>
      <c r="L342" s="251">
        <v>0</v>
      </c>
      <c r="M342" s="251">
        <v>1</v>
      </c>
      <c r="N342" s="251">
        <v>0</v>
      </c>
      <c r="O342" s="251">
        <v>0</v>
      </c>
      <c r="P342" s="251">
        <v>4</v>
      </c>
      <c r="Q342" s="251">
        <v>9</v>
      </c>
      <c r="R342" s="294">
        <v>1.06</v>
      </c>
      <c r="S342" s="251">
        <v>3</v>
      </c>
      <c r="T342" s="247"/>
      <c r="V342" s="293">
        <v>446099307</v>
      </c>
      <c r="W342" s="296" t="s">
        <v>819</v>
      </c>
      <c r="X342" s="247" t="s">
        <v>820</v>
      </c>
      <c r="Y342" s="247" t="s">
        <v>831</v>
      </c>
      <c r="Z342" s="296">
        <v>1</v>
      </c>
      <c r="AA342" s="296">
        <v>9</v>
      </c>
      <c r="AB342" s="296">
        <v>131745.72760138</v>
      </c>
      <c r="AC342" s="296">
        <v>14638</v>
      </c>
      <c r="AD342" s="296">
        <v>-3223</v>
      </c>
      <c r="AE342" s="296">
        <v>17861</v>
      </c>
      <c r="AG342" s="295"/>
      <c r="AH342" s="295"/>
      <c r="AL342" s="297">
        <v>0</v>
      </c>
      <c r="AN342" s="297">
        <v>0</v>
      </c>
      <c r="AP342" s="297"/>
    </row>
    <row r="343" spans="1:42" s="296" customFormat="1">
      <c r="A343" s="293" t="s">
        <v>819</v>
      </c>
      <c r="B343" s="247">
        <v>446099323</v>
      </c>
      <c r="C343" s="252" t="s">
        <v>517</v>
      </c>
      <c r="D343" s="251">
        <v>0</v>
      </c>
      <c r="E343" s="251">
        <v>0</v>
      </c>
      <c r="F343" s="251">
        <v>0</v>
      </c>
      <c r="G343" s="251">
        <v>2</v>
      </c>
      <c r="H343" s="251">
        <v>2</v>
      </c>
      <c r="I343" s="251">
        <v>1</v>
      </c>
      <c r="J343" s="251">
        <v>0</v>
      </c>
      <c r="K343" s="294">
        <v>0.1983</v>
      </c>
      <c r="L343" s="251">
        <v>0</v>
      </c>
      <c r="M343" s="251">
        <v>0</v>
      </c>
      <c r="N343" s="251">
        <v>0</v>
      </c>
      <c r="O343" s="251">
        <v>0</v>
      </c>
      <c r="P343" s="251">
        <v>0</v>
      </c>
      <c r="Q343" s="251">
        <v>5</v>
      </c>
      <c r="R343" s="294">
        <v>1.06</v>
      </c>
      <c r="S343" s="251">
        <v>5</v>
      </c>
      <c r="T343" s="247"/>
      <c r="V343" s="293">
        <v>446099323</v>
      </c>
      <c r="W343" s="296" t="s">
        <v>819</v>
      </c>
      <c r="X343" s="247" t="s">
        <v>820</v>
      </c>
      <c r="Y343" s="247" t="s">
        <v>832</v>
      </c>
      <c r="Z343" s="296">
        <v>1</v>
      </c>
      <c r="AA343" s="296">
        <v>5</v>
      </c>
      <c r="AB343" s="296">
        <v>60776.65054966</v>
      </c>
      <c r="AC343" s="296">
        <v>12155</v>
      </c>
      <c r="AD343" s="296">
        <v>-2437</v>
      </c>
      <c r="AE343" s="296">
        <v>14592</v>
      </c>
      <c r="AG343" s="295"/>
      <c r="AH343" s="295"/>
      <c r="AL343" s="297">
        <v>0</v>
      </c>
      <c r="AN343" s="297">
        <v>0</v>
      </c>
      <c r="AP343" s="297"/>
    </row>
    <row r="344" spans="1:42" s="296" customFormat="1">
      <c r="A344" s="293" t="s">
        <v>819</v>
      </c>
      <c r="B344" s="247">
        <v>446099350</v>
      </c>
      <c r="C344" s="252" t="s">
        <v>517</v>
      </c>
      <c r="D344" s="251">
        <v>0</v>
      </c>
      <c r="E344" s="251">
        <v>0</v>
      </c>
      <c r="F344" s="251">
        <v>0</v>
      </c>
      <c r="G344" s="251">
        <v>4</v>
      </c>
      <c r="H344" s="251">
        <v>0</v>
      </c>
      <c r="I344" s="251">
        <v>0</v>
      </c>
      <c r="J344" s="251">
        <v>0</v>
      </c>
      <c r="K344" s="294">
        <v>0.15859999999999999</v>
      </c>
      <c r="L344" s="251">
        <v>0</v>
      </c>
      <c r="M344" s="251">
        <v>0</v>
      </c>
      <c r="N344" s="251">
        <v>0</v>
      </c>
      <c r="O344" s="251">
        <v>0</v>
      </c>
      <c r="P344" s="251">
        <v>2</v>
      </c>
      <c r="Q344" s="251">
        <v>4</v>
      </c>
      <c r="R344" s="294">
        <v>1.06</v>
      </c>
      <c r="S344" s="251">
        <v>3</v>
      </c>
      <c r="T344" s="247"/>
      <c r="V344" s="293">
        <v>446099350</v>
      </c>
      <c r="W344" s="296" t="s">
        <v>819</v>
      </c>
      <c r="X344" s="247" t="s">
        <v>820</v>
      </c>
      <c r="Y344" s="247" t="s">
        <v>744</v>
      </c>
      <c r="Z344" s="296">
        <v>1</v>
      </c>
      <c r="AA344" s="296">
        <v>4</v>
      </c>
      <c r="AB344" s="296">
        <v>57757.971651719992</v>
      </c>
      <c r="AC344" s="296">
        <v>14439</v>
      </c>
      <c r="AD344" s="296">
        <v>-2124</v>
      </c>
      <c r="AE344" s="296">
        <v>16563</v>
      </c>
      <c r="AG344" s="295"/>
      <c r="AH344" s="295"/>
      <c r="AL344" s="297">
        <v>0</v>
      </c>
      <c r="AN344" s="297">
        <v>0</v>
      </c>
      <c r="AP344" s="297"/>
    </row>
    <row r="345" spans="1:42" s="296" customFormat="1">
      <c r="A345" s="293" t="s">
        <v>819</v>
      </c>
      <c r="B345" s="247">
        <v>446099625</v>
      </c>
      <c r="C345" s="252" t="s">
        <v>517</v>
      </c>
      <c r="D345" s="251">
        <v>0</v>
      </c>
      <c r="E345" s="251">
        <v>0</v>
      </c>
      <c r="F345" s="251">
        <v>2</v>
      </c>
      <c r="G345" s="251">
        <v>7</v>
      </c>
      <c r="H345" s="251">
        <v>2</v>
      </c>
      <c r="I345" s="251">
        <v>1</v>
      </c>
      <c r="J345" s="251">
        <v>0</v>
      </c>
      <c r="K345" s="294">
        <v>0.4758</v>
      </c>
      <c r="L345" s="251">
        <v>0</v>
      </c>
      <c r="M345" s="251">
        <v>1</v>
      </c>
      <c r="N345" s="251">
        <v>0</v>
      </c>
      <c r="O345" s="251">
        <v>0</v>
      </c>
      <c r="P345" s="251">
        <v>6</v>
      </c>
      <c r="Q345" s="251">
        <v>12</v>
      </c>
      <c r="R345" s="294">
        <v>1.06</v>
      </c>
      <c r="S345" s="251">
        <v>6</v>
      </c>
      <c r="T345" s="247"/>
      <c r="V345" s="293">
        <v>446099625</v>
      </c>
      <c r="W345" s="296" t="s">
        <v>819</v>
      </c>
      <c r="X345" s="247" t="s">
        <v>820</v>
      </c>
      <c r="Y345" s="247" t="s">
        <v>678</v>
      </c>
      <c r="Z345" s="296">
        <v>1</v>
      </c>
      <c r="AA345" s="296">
        <v>12</v>
      </c>
      <c r="AB345" s="296">
        <v>183490.65355515998</v>
      </c>
      <c r="AC345" s="296">
        <v>15291</v>
      </c>
      <c r="AD345" s="296">
        <v>-2152</v>
      </c>
      <c r="AE345" s="296">
        <v>17443</v>
      </c>
      <c r="AG345" s="295"/>
      <c r="AH345" s="295"/>
      <c r="AL345" s="297">
        <v>0</v>
      </c>
      <c r="AN345" s="297">
        <v>0</v>
      </c>
      <c r="AP345" s="297"/>
    </row>
    <row r="346" spans="1:42" s="296" customFormat="1">
      <c r="A346" s="293" t="s">
        <v>819</v>
      </c>
      <c r="B346" s="247">
        <v>446099650</v>
      </c>
      <c r="C346" s="252" t="s">
        <v>517</v>
      </c>
      <c r="D346" s="251">
        <v>0</v>
      </c>
      <c r="E346" s="251">
        <v>0</v>
      </c>
      <c r="F346" s="251">
        <v>1</v>
      </c>
      <c r="G346" s="251">
        <v>1</v>
      </c>
      <c r="H346" s="251">
        <v>0</v>
      </c>
      <c r="I346" s="251">
        <v>0</v>
      </c>
      <c r="J346" s="251">
        <v>0</v>
      </c>
      <c r="K346" s="294">
        <v>7.9299999999999995E-2</v>
      </c>
      <c r="L346" s="251">
        <v>0</v>
      </c>
      <c r="M346" s="251">
        <v>1</v>
      </c>
      <c r="N346" s="251">
        <v>0</v>
      </c>
      <c r="O346" s="251">
        <v>0</v>
      </c>
      <c r="P346" s="251">
        <v>2</v>
      </c>
      <c r="Q346" s="251">
        <v>2</v>
      </c>
      <c r="R346" s="294">
        <v>1.06</v>
      </c>
      <c r="S346" s="251">
        <v>4</v>
      </c>
      <c r="T346" s="247"/>
      <c r="V346" s="293">
        <v>446099650</v>
      </c>
      <c r="W346" s="296" t="s">
        <v>819</v>
      </c>
      <c r="X346" s="247" t="s">
        <v>820</v>
      </c>
      <c r="Y346" s="247" t="s">
        <v>833</v>
      </c>
      <c r="Z346" s="296">
        <v>1</v>
      </c>
      <c r="AA346" s="296">
        <v>2</v>
      </c>
      <c r="AB346" s="296">
        <v>37271.074025859998</v>
      </c>
      <c r="AC346" s="296">
        <v>18636</v>
      </c>
      <c r="AD346" s="296">
        <v>663</v>
      </c>
      <c r="AE346" s="296">
        <v>17973</v>
      </c>
      <c r="AG346" s="295"/>
      <c r="AH346" s="295"/>
      <c r="AL346" s="297">
        <v>0</v>
      </c>
      <c r="AN346" s="297">
        <v>0</v>
      </c>
      <c r="AP346" s="297"/>
    </row>
    <row r="347" spans="1:42" s="296" customFormat="1">
      <c r="A347" s="293" t="s">
        <v>819</v>
      </c>
      <c r="B347" s="247">
        <v>446099690</v>
      </c>
      <c r="C347" s="252" t="s">
        <v>517</v>
      </c>
      <c r="D347" s="251">
        <v>0</v>
      </c>
      <c r="E347" s="251">
        <v>0</v>
      </c>
      <c r="F347" s="251">
        <v>0</v>
      </c>
      <c r="G347" s="251">
        <v>0</v>
      </c>
      <c r="H347" s="251">
        <v>9</v>
      </c>
      <c r="I347" s="251">
        <v>6</v>
      </c>
      <c r="J347" s="251">
        <v>0</v>
      </c>
      <c r="K347" s="294">
        <v>0.5948</v>
      </c>
      <c r="L347" s="251">
        <v>0</v>
      </c>
      <c r="M347" s="251">
        <v>0</v>
      </c>
      <c r="N347" s="251">
        <v>0</v>
      </c>
      <c r="O347" s="251">
        <v>0</v>
      </c>
      <c r="P347" s="251">
        <v>2</v>
      </c>
      <c r="Q347" s="251">
        <v>15</v>
      </c>
      <c r="R347" s="294">
        <v>1.06</v>
      </c>
      <c r="S347" s="251">
        <v>4</v>
      </c>
      <c r="T347" s="247"/>
      <c r="V347" s="293">
        <v>446099690</v>
      </c>
      <c r="W347" s="296" t="s">
        <v>819</v>
      </c>
      <c r="X347" s="247" t="s">
        <v>820</v>
      </c>
      <c r="Y347" s="247" t="s">
        <v>721</v>
      </c>
      <c r="Z347" s="296">
        <v>1</v>
      </c>
      <c r="AA347" s="296">
        <v>15</v>
      </c>
      <c r="AB347" s="296">
        <v>196185.32747896001</v>
      </c>
      <c r="AC347" s="296">
        <v>13079</v>
      </c>
      <c r="AD347" s="296">
        <v>-1632</v>
      </c>
      <c r="AE347" s="296">
        <v>14711</v>
      </c>
      <c r="AG347" s="295"/>
      <c r="AH347" s="295"/>
      <c r="AL347" s="297">
        <v>0</v>
      </c>
      <c r="AN347" s="297">
        <v>0</v>
      </c>
      <c r="AP347" s="297"/>
    </row>
    <row r="348" spans="1:42" s="296" customFormat="1">
      <c r="A348" s="293" t="s">
        <v>819</v>
      </c>
      <c r="B348" s="247">
        <v>446099780</v>
      </c>
      <c r="C348" s="252" t="s">
        <v>517</v>
      </c>
      <c r="D348" s="251">
        <v>0</v>
      </c>
      <c r="E348" s="251">
        <v>0</v>
      </c>
      <c r="F348" s="251">
        <v>1</v>
      </c>
      <c r="G348" s="251">
        <v>1</v>
      </c>
      <c r="H348" s="251">
        <v>1</v>
      </c>
      <c r="I348" s="251">
        <v>1</v>
      </c>
      <c r="J348" s="251">
        <v>0</v>
      </c>
      <c r="K348" s="294">
        <v>0.15859999999999999</v>
      </c>
      <c r="L348" s="251">
        <v>0</v>
      </c>
      <c r="M348" s="251">
        <v>0</v>
      </c>
      <c r="N348" s="251">
        <v>0</v>
      </c>
      <c r="O348" s="251">
        <v>0</v>
      </c>
      <c r="P348" s="251">
        <v>4</v>
      </c>
      <c r="Q348" s="251">
        <v>4</v>
      </c>
      <c r="R348" s="294">
        <v>1.06</v>
      </c>
      <c r="S348" s="251">
        <v>6</v>
      </c>
      <c r="T348" s="247"/>
      <c r="V348" s="293">
        <v>446099780</v>
      </c>
      <c r="W348" s="296" t="s">
        <v>819</v>
      </c>
      <c r="X348" s="247" t="s">
        <v>820</v>
      </c>
      <c r="Y348" s="247" t="s">
        <v>791</v>
      </c>
      <c r="Z348" s="296">
        <v>1</v>
      </c>
      <c r="AA348" s="296">
        <v>4</v>
      </c>
      <c r="AB348" s="296">
        <v>72976.794851720013</v>
      </c>
      <c r="AC348" s="296">
        <v>18244</v>
      </c>
      <c r="AD348" s="296">
        <v>3365</v>
      </c>
      <c r="AE348" s="296">
        <v>14879</v>
      </c>
      <c r="AG348" s="295"/>
      <c r="AH348" s="295"/>
      <c r="AL348" s="297">
        <v>0</v>
      </c>
      <c r="AN348" s="297">
        <v>0</v>
      </c>
      <c r="AP348" s="297"/>
    </row>
    <row r="349" spans="1:42" s="296" customFormat="1">
      <c r="A349" s="293" t="s">
        <v>835</v>
      </c>
      <c r="B349" s="247">
        <v>447101025</v>
      </c>
      <c r="C349" s="252" t="s">
        <v>518</v>
      </c>
      <c r="D349" s="251">
        <v>0</v>
      </c>
      <c r="E349" s="251">
        <v>0</v>
      </c>
      <c r="F349" s="251">
        <v>18</v>
      </c>
      <c r="G349" s="251">
        <v>96</v>
      </c>
      <c r="H349" s="251">
        <v>63</v>
      </c>
      <c r="I349" s="251">
        <v>0</v>
      </c>
      <c r="J349" s="251">
        <v>0</v>
      </c>
      <c r="K349" s="294">
        <v>7.0180999999999996</v>
      </c>
      <c r="L349" s="251">
        <v>0</v>
      </c>
      <c r="M349" s="251">
        <v>12</v>
      </c>
      <c r="N349" s="251">
        <v>0</v>
      </c>
      <c r="O349" s="251">
        <v>0</v>
      </c>
      <c r="P349" s="251">
        <v>44</v>
      </c>
      <c r="Q349" s="251">
        <v>177</v>
      </c>
      <c r="R349" s="294">
        <v>1.05</v>
      </c>
      <c r="S349" s="251">
        <v>6</v>
      </c>
      <c r="T349" s="247"/>
      <c r="V349" s="293">
        <v>447101025</v>
      </c>
      <c r="W349" s="296" t="s">
        <v>835</v>
      </c>
      <c r="X349" s="247" t="s">
        <v>753</v>
      </c>
      <c r="Y349" s="247" t="s">
        <v>751</v>
      </c>
      <c r="Z349" s="296">
        <v>1</v>
      </c>
      <c r="AA349" s="296">
        <v>177</v>
      </c>
      <c r="AB349" s="296">
        <v>2378241.6855703499</v>
      </c>
      <c r="AC349" s="296">
        <v>13436</v>
      </c>
      <c r="AD349" s="296">
        <v>-1072</v>
      </c>
      <c r="AE349" s="296">
        <v>14508</v>
      </c>
      <c r="AG349" s="295"/>
      <c r="AH349" s="295"/>
      <c r="AL349" s="297">
        <v>0</v>
      </c>
      <c r="AN349" s="297">
        <v>0</v>
      </c>
      <c r="AP349" s="297"/>
    </row>
    <row r="350" spans="1:42" s="296" customFormat="1">
      <c r="A350" s="293" t="s">
        <v>835</v>
      </c>
      <c r="B350" s="247">
        <v>447101101</v>
      </c>
      <c r="C350" s="252" t="s">
        <v>518</v>
      </c>
      <c r="D350" s="251">
        <v>0</v>
      </c>
      <c r="E350" s="251">
        <v>0</v>
      </c>
      <c r="F350" s="251">
        <v>32</v>
      </c>
      <c r="G350" s="251">
        <v>166</v>
      </c>
      <c r="H350" s="251">
        <v>115</v>
      </c>
      <c r="I350" s="251">
        <v>0</v>
      </c>
      <c r="J350" s="251">
        <v>0</v>
      </c>
      <c r="K350" s="294">
        <v>12.410500000000001</v>
      </c>
      <c r="L350" s="251">
        <v>0</v>
      </c>
      <c r="M350" s="251">
        <v>11</v>
      </c>
      <c r="N350" s="251">
        <v>0</v>
      </c>
      <c r="O350" s="251">
        <v>0</v>
      </c>
      <c r="P350" s="251">
        <v>38</v>
      </c>
      <c r="Q350" s="251">
        <v>313</v>
      </c>
      <c r="R350" s="294">
        <v>1.05</v>
      </c>
      <c r="S350" s="251">
        <v>4</v>
      </c>
      <c r="T350" s="247"/>
      <c r="V350" s="293">
        <v>447101101</v>
      </c>
      <c r="W350" s="296" t="s">
        <v>835</v>
      </c>
      <c r="X350" s="247" t="s">
        <v>753</v>
      </c>
      <c r="Y350" s="247" t="s">
        <v>753</v>
      </c>
      <c r="Z350" s="296">
        <v>1</v>
      </c>
      <c r="AA350" s="296">
        <v>313</v>
      </c>
      <c r="AB350" s="296">
        <v>3905878.6618717504</v>
      </c>
      <c r="AC350" s="296">
        <v>12479</v>
      </c>
      <c r="AD350" s="296">
        <v>-1309</v>
      </c>
      <c r="AE350" s="296">
        <v>13788</v>
      </c>
      <c r="AG350" s="295"/>
      <c r="AH350" s="295"/>
      <c r="AL350" s="297">
        <v>0</v>
      </c>
      <c r="AN350" s="297">
        <v>0</v>
      </c>
      <c r="AP350" s="297"/>
    </row>
    <row r="351" spans="1:42" s="296" customFormat="1">
      <c r="A351" s="293" t="s">
        <v>835</v>
      </c>
      <c r="B351" s="247">
        <v>447101136</v>
      </c>
      <c r="C351" s="252" t="s">
        <v>518</v>
      </c>
      <c r="D351" s="251">
        <v>0</v>
      </c>
      <c r="E351" s="251">
        <v>0</v>
      </c>
      <c r="F351" s="251">
        <v>0</v>
      </c>
      <c r="G351" s="251">
        <v>3</v>
      </c>
      <c r="H351" s="251">
        <v>2</v>
      </c>
      <c r="I351" s="251">
        <v>0</v>
      </c>
      <c r="J351" s="251">
        <v>0</v>
      </c>
      <c r="K351" s="294">
        <v>0.1983</v>
      </c>
      <c r="L351" s="251">
        <v>0</v>
      </c>
      <c r="M351" s="251">
        <v>0</v>
      </c>
      <c r="N351" s="251">
        <v>0</v>
      </c>
      <c r="O351" s="251">
        <v>0</v>
      </c>
      <c r="P351" s="251">
        <v>4</v>
      </c>
      <c r="Q351" s="251">
        <v>5</v>
      </c>
      <c r="R351" s="294">
        <v>1.05</v>
      </c>
      <c r="S351" s="251">
        <v>3</v>
      </c>
      <c r="T351" s="247"/>
      <c r="V351" s="293">
        <v>447101136</v>
      </c>
      <c r="W351" s="296" t="s">
        <v>835</v>
      </c>
      <c r="X351" s="247" t="s">
        <v>753</v>
      </c>
      <c r="Y351" s="247" t="s">
        <v>713</v>
      </c>
      <c r="Z351" s="296">
        <v>1</v>
      </c>
      <c r="AA351" s="296">
        <v>5</v>
      </c>
      <c r="AB351" s="296">
        <v>78130.075895049988</v>
      </c>
      <c r="AC351" s="296">
        <v>15626</v>
      </c>
      <c r="AD351" s="296">
        <v>2134</v>
      </c>
      <c r="AE351" s="296">
        <v>13492</v>
      </c>
      <c r="AG351" s="295"/>
      <c r="AH351" s="295"/>
      <c r="AL351" s="297">
        <v>0</v>
      </c>
      <c r="AN351" s="297">
        <v>0</v>
      </c>
      <c r="AP351" s="297"/>
    </row>
    <row r="352" spans="1:42" s="296" customFormat="1">
      <c r="A352" s="293" t="s">
        <v>835</v>
      </c>
      <c r="B352" s="247">
        <v>447101138</v>
      </c>
      <c r="C352" s="252" t="s">
        <v>518</v>
      </c>
      <c r="D352" s="251">
        <v>0</v>
      </c>
      <c r="E352" s="251">
        <v>0</v>
      </c>
      <c r="F352" s="251">
        <v>2</v>
      </c>
      <c r="G352" s="251">
        <v>5</v>
      </c>
      <c r="H352" s="251">
        <v>4</v>
      </c>
      <c r="I352" s="251">
        <v>0</v>
      </c>
      <c r="J352" s="251">
        <v>0</v>
      </c>
      <c r="K352" s="294">
        <v>0.43619999999999998</v>
      </c>
      <c r="L352" s="251">
        <v>0</v>
      </c>
      <c r="M352" s="251">
        <v>0</v>
      </c>
      <c r="N352" s="251">
        <v>0</v>
      </c>
      <c r="O352" s="251">
        <v>0</v>
      </c>
      <c r="P352" s="251">
        <v>3</v>
      </c>
      <c r="Q352" s="251">
        <v>11</v>
      </c>
      <c r="R352" s="294">
        <v>1.05</v>
      </c>
      <c r="S352" s="251">
        <v>5</v>
      </c>
      <c r="T352" s="247"/>
      <c r="V352" s="293">
        <v>447101138</v>
      </c>
      <c r="W352" s="296" t="s">
        <v>835</v>
      </c>
      <c r="X352" s="247" t="s">
        <v>753</v>
      </c>
      <c r="Y352" s="247" t="s">
        <v>836</v>
      </c>
      <c r="Z352" s="296">
        <v>1</v>
      </c>
      <c r="AA352" s="296">
        <v>11</v>
      </c>
      <c r="AB352" s="296">
        <v>145212.59154070003</v>
      </c>
      <c r="AC352" s="296">
        <v>13201</v>
      </c>
      <c r="AD352" s="296">
        <v>-2657</v>
      </c>
      <c r="AE352" s="296">
        <v>15858</v>
      </c>
      <c r="AG352" s="295"/>
      <c r="AH352" s="295"/>
      <c r="AL352" s="297">
        <v>0</v>
      </c>
      <c r="AN352" s="297">
        <v>0</v>
      </c>
      <c r="AP352" s="297"/>
    </row>
    <row r="353" spans="1:42" s="296" customFormat="1">
      <c r="A353" s="293" t="s">
        <v>835</v>
      </c>
      <c r="B353" s="247">
        <v>447101170</v>
      </c>
      <c r="C353" s="252" t="s">
        <v>518</v>
      </c>
      <c r="D353" s="251">
        <v>0</v>
      </c>
      <c r="E353" s="251">
        <v>0</v>
      </c>
      <c r="F353" s="251">
        <v>0</v>
      </c>
      <c r="G353" s="251">
        <v>1</v>
      </c>
      <c r="H353" s="251">
        <v>0</v>
      </c>
      <c r="I353" s="251">
        <v>0</v>
      </c>
      <c r="J353" s="251">
        <v>0</v>
      </c>
      <c r="K353" s="294">
        <v>3.9699999999999999E-2</v>
      </c>
      <c r="L353" s="251">
        <v>0</v>
      </c>
      <c r="M353" s="251">
        <v>0</v>
      </c>
      <c r="N353" s="251">
        <v>0</v>
      </c>
      <c r="O353" s="251">
        <v>0</v>
      </c>
      <c r="P353" s="251">
        <v>0</v>
      </c>
      <c r="Q353" s="251">
        <v>1</v>
      </c>
      <c r="R353" s="294">
        <v>1.05</v>
      </c>
      <c r="S353" s="251">
        <v>10</v>
      </c>
      <c r="T353" s="247"/>
      <c r="V353" s="293">
        <v>447101170</v>
      </c>
      <c r="W353" s="296" t="s">
        <v>835</v>
      </c>
      <c r="X353" s="247" t="s">
        <v>753</v>
      </c>
      <c r="Y353" s="247" t="s">
        <v>714</v>
      </c>
      <c r="Z353" s="296">
        <v>1</v>
      </c>
      <c r="AA353" s="296">
        <v>1</v>
      </c>
      <c r="AB353" s="296">
        <v>11907.457797950001</v>
      </c>
      <c r="AC353" s="296">
        <v>11907</v>
      </c>
      <c r="AD353" s="296">
        <v>-817</v>
      </c>
      <c r="AE353" s="296">
        <v>12724</v>
      </c>
      <c r="AG353" s="295"/>
      <c r="AH353" s="295"/>
      <c r="AL353" s="297">
        <v>0</v>
      </c>
      <c r="AN353" s="297">
        <v>0</v>
      </c>
      <c r="AP353" s="297"/>
    </row>
    <row r="354" spans="1:42" s="296" customFormat="1">
      <c r="A354" s="293" t="s">
        <v>835</v>
      </c>
      <c r="B354" s="247">
        <v>447101177</v>
      </c>
      <c r="C354" s="252" t="s">
        <v>518</v>
      </c>
      <c r="D354" s="251">
        <v>0</v>
      </c>
      <c r="E354" s="251">
        <v>0</v>
      </c>
      <c r="F354" s="251">
        <v>3</v>
      </c>
      <c r="G354" s="251">
        <v>12</v>
      </c>
      <c r="H354" s="251">
        <v>7</v>
      </c>
      <c r="I354" s="251">
        <v>0</v>
      </c>
      <c r="J354" s="251">
        <v>0</v>
      </c>
      <c r="K354" s="294">
        <v>0.87229999999999996</v>
      </c>
      <c r="L354" s="251">
        <v>0</v>
      </c>
      <c r="M354" s="251">
        <v>3</v>
      </c>
      <c r="N354" s="251">
        <v>0</v>
      </c>
      <c r="O354" s="251">
        <v>0</v>
      </c>
      <c r="P354" s="251">
        <v>0</v>
      </c>
      <c r="Q354" s="251">
        <v>22</v>
      </c>
      <c r="R354" s="294">
        <v>1.05</v>
      </c>
      <c r="S354" s="251">
        <v>4</v>
      </c>
      <c r="T354" s="247"/>
      <c r="V354" s="293">
        <v>447101177</v>
      </c>
      <c r="W354" s="296" t="s">
        <v>835</v>
      </c>
      <c r="X354" s="247" t="s">
        <v>753</v>
      </c>
      <c r="Y354" s="247" t="s">
        <v>837</v>
      </c>
      <c r="Z354" s="296">
        <v>1</v>
      </c>
      <c r="AA354" s="296">
        <v>22</v>
      </c>
      <c r="AB354" s="296">
        <v>268169.91553405003</v>
      </c>
      <c r="AC354" s="296">
        <v>12190</v>
      </c>
      <c r="AD354" s="296">
        <v>-2578</v>
      </c>
      <c r="AE354" s="296">
        <v>14768</v>
      </c>
      <c r="AG354" s="295"/>
      <c r="AH354" s="295"/>
      <c r="AL354" s="297">
        <v>0</v>
      </c>
      <c r="AN354" s="297">
        <v>0</v>
      </c>
      <c r="AP354" s="297"/>
    </row>
    <row r="355" spans="1:42" s="296" customFormat="1">
      <c r="A355" s="293" t="s">
        <v>835</v>
      </c>
      <c r="B355" s="247">
        <v>447101185</v>
      </c>
      <c r="C355" s="252" t="s">
        <v>518</v>
      </c>
      <c r="D355" s="251">
        <v>0</v>
      </c>
      <c r="E355" s="251">
        <v>0</v>
      </c>
      <c r="F355" s="251">
        <v>21</v>
      </c>
      <c r="G355" s="251">
        <v>89</v>
      </c>
      <c r="H355" s="251">
        <v>49</v>
      </c>
      <c r="I355" s="251">
        <v>0</v>
      </c>
      <c r="J355" s="251">
        <v>0</v>
      </c>
      <c r="K355" s="294">
        <v>6.3044000000000002</v>
      </c>
      <c r="L355" s="251">
        <v>0</v>
      </c>
      <c r="M355" s="251">
        <v>24</v>
      </c>
      <c r="N355" s="251">
        <v>2</v>
      </c>
      <c r="O355" s="251">
        <v>0</v>
      </c>
      <c r="P355" s="251">
        <v>64</v>
      </c>
      <c r="Q355" s="251">
        <v>159</v>
      </c>
      <c r="R355" s="294">
        <v>1.05</v>
      </c>
      <c r="S355" s="251">
        <v>10</v>
      </c>
      <c r="T355" s="247"/>
      <c r="V355" s="293">
        <v>447101185</v>
      </c>
      <c r="W355" s="296" t="s">
        <v>835</v>
      </c>
      <c r="X355" s="247" t="s">
        <v>753</v>
      </c>
      <c r="Y355" s="247" t="s">
        <v>758</v>
      </c>
      <c r="Z355" s="296">
        <v>1</v>
      </c>
      <c r="AA355" s="296">
        <v>159</v>
      </c>
      <c r="AB355" s="296">
        <v>2474747.7456334</v>
      </c>
      <c r="AC355" s="296">
        <v>15564</v>
      </c>
      <c r="AD355" s="296">
        <v>4028</v>
      </c>
      <c r="AE355" s="296">
        <v>11536</v>
      </c>
      <c r="AG355" s="295"/>
      <c r="AH355" s="295"/>
      <c r="AL355" s="297">
        <v>0</v>
      </c>
      <c r="AN355" s="297">
        <v>0</v>
      </c>
      <c r="AP355" s="297"/>
    </row>
    <row r="356" spans="1:42" s="296" customFormat="1">
      <c r="A356" s="293" t="s">
        <v>835</v>
      </c>
      <c r="B356" s="247">
        <v>447101187</v>
      </c>
      <c r="C356" s="252" t="s">
        <v>518</v>
      </c>
      <c r="D356" s="251">
        <v>0</v>
      </c>
      <c r="E356" s="251">
        <v>0</v>
      </c>
      <c r="F356" s="251">
        <v>0</v>
      </c>
      <c r="G356" s="251">
        <v>0</v>
      </c>
      <c r="H356" s="251">
        <v>1</v>
      </c>
      <c r="I356" s="251">
        <v>0</v>
      </c>
      <c r="J356" s="251">
        <v>0</v>
      </c>
      <c r="K356" s="294">
        <v>3.9699999999999999E-2</v>
      </c>
      <c r="L356" s="251">
        <v>0</v>
      </c>
      <c r="M356" s="251">
        <v>0</v>
      </c>
      <c r="N356" s="251">
        <v>0</v>
      </c>
      <c r="O356" s="251">
        <v>0</v>
      </c>
      <c r="P356" s="251">
        <v>0</v>
      </c>
      <c r="Q356" s="251">
        <v>1</v>
      </c>
      <c r="R356" s="294">
        <v>1.05</v>
      </c>
      <c r="S356" s="251">
        <v>4</v>
      </c>
      <c r="T356" s="247"/>
      <c r="V356" s="293">
        <v>447101187</v>
      </c>
      <c r="W356" s="296" t="s">
        <v>835</v>
      </c>
      <c r="X356" s="247" t="s">
        <v>753</v>
      </c>
      <c r="Y356" s="247" t="s">
        <v>838</v>
      </c>
      <c r="Z356" s="296">
        <v>1</v>
      </c>
      <c r="AA356" s="296">
        <v>1</v>
      </c>
      <c r="AB356" s="296">
        <v>11510.69229795</v>
      </c>
      <c r="AC356" s="296">
        <v>11511</v>
      </c>
      <c r="AD356" s="296">
        <v>-4576</v>
      </c>
      <c r="AE356" s="296">
        <v>16087</v>
      </c>
      <c r="AG356" s="295"/>
      <c r="AH356" s="295"/>
      <c r="AL356" s="297">
        <v>0</v>
      </c>
      <c r="AN356" s="297">
        <v>0</v>
      </c>
      <c r="AP356" s="297"/>
    </row>
    <row r="357" spans="1:42" s="296" customFormat="1">
      <c r="A357" s="293" t="s">
        <v>835</v>
      </c>
      <c r="B357" s="247">
        <v>447101208</v>
      </c>
      <c r="C357" s="252" t="s">
        <v>518</v>
      </c>
      <c r="D357" s="251">
        <v>0</v>
      </c>
      <c r="E357" s="251">
        <v>0</v>
      </c>
      <c r="F357" s="251">
        <v>2</v>
      </c>
      <c r="G357" s="251">
        <v>7</v>
      </c>
      <c r="H357" s="251">
        <v>1</v>
      </c>
      <c r="I357" s="251">
        <v>0</v>
      </c>
      <c r="J357" s="251">
        <v>0</v>
      </c>
      <c r="K357" s="294">
        <v>0.39650000000000002</v>
      </c>
      <c r="L357" s="251">
        <v>0</v>
      </c>
      <c r="M357" s="251">
        <v>1</v>
      </c>
      <c r="N357" s="251">
        <v>0</v>
      </c>
      <c r="O357" s="251">
        <v>0</v>
      </c>
      <c r="P357" s="251">
        <v>0</v>
      </c>
      <c r="Q357" s="251">
        <v>10</v>
      </c>
      <c r="R357" s="294">
        <v>1.05</v>
      </c>
      <c r="S357" s="251">
        <v>2</v>
      </c>
      <c r="T357" s="247"/>
      <c r="V357" s="293">
        <v>447101208</v>
      </c>
      <c r="W357" s="296" t="s">
        <v>835</v>
      </c>
      <c r="X357" s="247" t="s">
        <v>753</v>
      </c>
      <c r="Y357" s="247" t="s">
        <v>825</v>
      </c>
      <c r="Z357" s="296">
        <v>1</v>
      </c>
      <c r="AA357" s="296">
        <v>10</v>
      </c>
      <c r="AB357" s="296">
        <v>121610.24124274999</v>
      </c>
      <c r="AC357" s="296">
        <v>12161</v>
      </c>
      <c r="AD357" s="296">
        <v>-2510</v>
      </c>
      <c r="AE357" s="296">
        <v>14671</v>
      </c>
      <c r="AG357" s="295"/>
      <c r="AH357" s="295"/>
      <c r="AL357" s="297">
        <v>0</v>
      </c>
      <c r="AN357" s="297">
        <v>0</v>
      </c>
      <c r="AP357" s="297"/>
    </row>
    <row r="358" spans="1:42" s="296" customFormat="1">
      <c r="A358" s="293" t="s">
        <v>835</v>
      </c>
      <c r="B358" s="247">
        <v>447101212</v>
      </c>
      <c r="C358" s="252" t="s">
        <v>518</v>
      </c>
      <c r="D358" s="251">
        <v>0</v>
      </c>
      <c r="E358" s="251">
        <v>0</v>
      </c>
      <c r="F358" s="251">
        <v>0</v>
      </c>
      <c r="G358" s="251">
        <v>2</v>
      </c>
      <c r="H358" s="251">
        <v>0</v>
      </c>
      <c r="I358" s="251">
        <v>0</v>
      </c>
      <c r="J358" s="251">
        <v>0</v>
      </c>
      <c r="K358" s="294">
        <v>7.9299999999999995E-2</v>
      </c>
      <c r="L358" s="251">
        <v>0</v>
      </c>
      <c r="M358" s="251">
        <v>0</v>
      </c>
      <c r="N358" s="251">
        <v>0</v>
      </c>
      <c r="O358" s="251">
        <v>0</v>
      </c>
      <c r="P358" s="251">
        <v>0</v>
      </c>
      <c r="Q358" s="251">
        <v>2</v>
      </c>
      <c r="R358" s="294">
        <v>1.05</v>
      </c>
      <c r="S358" s="251">
        <v>5</v>
      </c>
      <c r="T358" s="247"/>
      <c r="V358" s="293">
        <v>447101212</v>
      </c>
      <c r="W358" s="296" t="s">
        <v>835</v>
      </c>
      <c r="X358" s="247" t="s">
        <v>753</v>
      </c>
      <c r="Y358" s="247" t="s">
        <v>826</v>
      </c>
      <c r="Z358" s="296">
        <v>1</v>
      </c>
      <c r="AA358" s="296">
        <v>2</v>
      </c>
      <c r="AB358" s="296">
        <v>23811.567548550003</v>
      </c>
      <c r="AC358" s="296">
        <v>11906</v>
      </c>
      <c r="AD358" s="296">
        <v>-5678</v>
      </c>
      <c r="AE358" s="296">
        <v>17584</v>
      </c>
      <c r="AG358" s="295"/>
      <c r="AH358" s="295"/>
      <c r="AL358" s="297">
        <v>0</v>
      </c>
      <c r="AN358" s="297">
        <v>0</v>
      </c>
      <c r="AP358" s="297"/>
    </row>
    <row r="359" spans="1:42" s="296" customFormat="1">
      <c r="A359" s="293" t="s">
        <v>835</v>
      </c>
      <c r="B359" s="247">
        <v>447101214</v>
      </c>
      <c r="C359" s="252" t="s">
        <v>518</v>
      </c>
      <c r="D359" s="251">
        <v>0</v>
      </c>
      <c r="E359" s="251">
        <v>0</v>
      </c>
      <c r="F359" s="251">
        <v>0</v>
      </c>
      <c r="G359" s="251">
        <v>3</v>
      </c>
      <c r="H359" s="251">
        <v>0</v>
      </c>
      <c r="I359" s="251">
        <v>0</v>
      </c>
      <c r="J359" s="251">
        <v>0</v>
      </c>
      <c r="K359" s="294">
        <v>0.11899999999999999</v>
      </c>
      <c r="L359" s="251">
        <v>0</v>
      </c>
      <c r="M359" s="251">
        <v>0</v>
      </c>
      <c r="N359" s="251">
        <v>0</v>
      </c>
      <c r="O359" s="251">
        <v>0</v>
      </c>
      <c r="P359" s="251">
        <v>2</v>
      </c>
      <c r="Q359" s="251">
        <v>3</v>
      </c>
      <c r="R359" s="294">
        <v>1.05</v>
      </c>
      <c r="S359" s="251">
        <v>8</v>
      </c>
      <c r="T359" s="247"/>
      <c r="V359" s="293">
        <v>447101214</v>
      </c>
      <c r="W359" s="296" t="s">
        <v>835</v>
      </c>
      <c r="X359" s="247" t="s">
        <v>753</v>
      </c>
      <c r="Y359" s="247" t="s">
        <v>839</v>
      </c>
      <c r="Z359" s="296">
        <v>1</v>
      </c>
      <c r="AA359" s="296">
        <v>3</v>
      </c>
      <c r="AB359" s="296">
        <v>49792.9083465</v>
      </c>
      <c r="AC359" s="296">
        <v>16598</v>
      </c>
      <c r="AD359" s="296">
        <v>928</v>
      </c>
      <c r="AE359" s="296">
        <v>15670</v>
      </c>
      <c r="AG359" s="295"/>
      <c r="AH359" s="295"/>
      <c r="AL359" s="297">
        <v>0</v>
      </c>
      <c r="AN359" s="297">
        <v>0</v>
      </c>
      <c r="AP359" s="297"/>
    </row>
    <row r="360" spans="1:42" s="296" customFormat="1">
      <c r="A360" s="293" t="s">
        <v>835</v>
      </c>
      <c r="B360" s="247">
        <v>447101218</v>
      </c>
      <c r="C360" s="252" t="s">
        <v>518</v>
      </c>
      <c r="D360" s="251">
        <v>0</v>
      </c>
      <c r="E360" s="251">
        <v>0</v>
      </c>
      <c r="F360" s="251">
        <v>0</v>
      </c>
      <c r="G360" s="251">
        <v>1</v>
      </c>
      <c r="H360" s="251">
        <v>1</v>
      </c>
      <c r="I360" s="251">
        <v>0</v>
      </c>
      <c r="J360" s="251">
        <v>0</v>
      </c>
      <c r="K360" s="294">
        <v>7.9299999999999995E-2</v>
      </c>
      <c r="L360" s="251">
        <v>0</v>
      </c>
      <c r="M360" s="251">
        <v>0</v>
      </c>
      <c r="N360" s="251">
        <v>0</v>
      </c>
      <c r="O360" s="251">
        <v>0</v>
      </c>
      <c r="P360" s="251">
        <v>0</v>
      </c>
      <c r="Q360" s="251">
        <v>2</v>
      </c>
      <c r="R360" s="294">
        <v>1.05</v>
      </c>
      <c r="S360" s="251">
        <v>5</v>
      </c>
      <c r="T360" s="247"/>
      <c r="V360" s="293">
        <v>447101218</v>
      </c>
      <c r="W360" s="296" t="s">
        <v>835</v>
      </c>
      <c r="X360" s="247" t="s">
        <v>753</v>
      </c>
      <c r="Y360" s="247" t="s">
        <v>827</v>
      </c>
      <c r="Z360" s="296">
        <v>1</v>
      </c>
      <c r="AA360" s="296">
        <v>2</v>
      </c>
      <c r="AB360" s="296">
        <v>23414.802048550002</v>
      </c>
      <c r="AC360" s="296">
        <v>11707</v>
      </c>
      <c r="AD360" s="296">
        <v>-289</v>
      </c>
      <c r="AE360" s="296">
        <v>11996</v>
      </c>
      <c r="AG360" s="295"/>
      <c r="AH360" s="295"/>
      <c r="AL360" s="297">
        <v>0</v>
      </c>
      <c r="AN360" s="297">
        <v>0</v>
      </c>
      <c r="AP360" s="297"/>
    </row>
    <row r="361" spans="1:42" s="296" customFormat="1">
      <c r="A361" s="293" t="s">
        <v>835</v>
      </c>
      <c r="B361" s="247">
        <v>447101238</v>
      </c>
      <c r="C361" s="252" t="s">
        <v>518</v>
      </c>
      <c r="D361" s="251">
        <v>0</v>
      </c>
      <c r="E361" s="251">
        <v>0</v>
      </c>
      <c r="F361" s="251">
        <v>2</v>
      </c>
      <c r="G361" s="251">
        <v>12</v>
      </c>
      <c r="H361" s="251">
        <v>3</v>
      </c>
      <c r="I361" s="251">
        <v>0</v>
      </c>
      <c r="J361" s="251">
        <v>0</v>
      </c>
      <c r="K361" s="294">
        <v>0.67410000000000003</v>
      </c>
      <c r="L361" s="251">
        <v>0</v>
      </c>
      <c r="M361" s="251">
        <v>0</v>
      </c>
      <c r="N361" s="251">
        <v>0</v>
      </c>
      <c r="O361" s="251">
        <v>0</v>
      </c>
      <c r="P361" s="251">
        <v>3</v>
      </c>
      <c r="Q361" s="251">
        <v>17</v>
      </c>
      <c r="R361" s="294">
        <v>1.05</v>
      </c>
      <c r="S361" s="251">
        <v>7</v>
      </c>
      <c r="T361" s="247"/>
      <c r="V361" s="293">
        <v>447101238</v>
      </c>
      <c r="W361" s="296" t="s">
        <v>835</v>
      </c>
      <c r="X361" s="247" t="s">
        <v>753</v>
      </c>
      <c r="Y361" s="247" t="s">
        <v>828</v>
      </c>
      <c r="Z361" s="296">
        <v>1</v>
      </c>
      <c r="AA361" s="296">
        <v>17</v>
      </c>
      <c r="AB361" s="296">
        <v>220519.73818635003</v>
      </c>
      <c r="AC361" s="296">
        <v>12972</v>
      </c>
      <c r="AD361" s="296">
        <v>287</v>
      </c>
      <c r="AE361" s="296">
        <v>12685</v>
      </c>
      <c r="AG361" s="295"/>
      <c r="AH361" s="295"/>
      <c r="AL361" s="297">
        <v>0</v>
      </c>
      <c r="AN361" s="297">
        <v>0</v>
      </c>
      <c r="AP361" s="297"/>
    </row>
    <row r="362" spans="1:42" s="296" customFormat="1">
      <c r="A362" s="293" t="s">
        <v>835</v>
      </c>
      <c r="B362" s="247">
        <v>447101290</v>
      </c>
      <c r="C362" s="252" t="s">
        <v>518</v>
      </c>
      <c r="D362" s="251">
        <v>0</v>
      </c>
      <c r="E362" s="251">
        <v>0</v>
      </c>
      <c r="F362" s="251">
        <v>1</v>
      </c>
      <c r="G362" s="251">
        <v>0</v>
      </c>
      <c r="H362" s="251">
        <v>0</v>
      </c>
      <c r="I362" s="251">
        <v>0</v>
      </c>
      <c r="J362" s="251">
        <v>0</v>
      </c>
      <c r="K362" s="294">
        <v>3.9699999999999999E-2</v>
      </c>
      <c r="L362" s="251">
        <v>0</v>
      </c>
      <c r="M362" s="251">
        <v>0</v>
      </c>
      <c r="N362" s="251">
        <v>0</v>
      </c>
      <c r="O362" s="251">
        <v>0</v>
      </c>
      <c r="P362" s="251">
        <v>0</v>
      </c>
      <c r="Q362" s="251">
        <v>1</v>
      </c>
      <c r="R362" s="294">
        <v>1.05</v>
      </c>
      <c r="S362" s="251">
        <v>4</v>
      </c>
      <c r="T362" s="247"/>
      <c r="V362" s="293">
        <v>447101290</v>
      </c>
      <c r="W362" s="296" t="s">
        <v>835</v>
      </c>
      <c r="X362" s="247" t="s">
        <v>753</v>
      </c>
      <c r="Y362" s="247" t="s">
        <v>981</v>
      </c>
      <c r="Z362" s="296">
        <v>1</v>
      </c>
      <c r="AA362" s="296">
        <v>1</v>
      </c>
      <c r="AB362" s="296">
        <v>11849.949797949999</v>
      </c>
      <c r="AC362" s="296">
        <v>11850</v>
      </c>
      <c r="AD362" s="296">
        <v>-4163</v>
      </c>
      <c r="AE362" s="296">
        <v>16013</v>
      </c>
      <c r="AG362" s="295"/>
      <c r="AH362" s="295"/>
      <c r="AL362" s="297">
        <v>0</v>
      </c>
      <c r="AN362" s="297">
        <v>0</v>
      </c>
      <c r="AP362" s="297"/>
    </row>
    <row r="363" spans="1:42" s="296" customFormat="1">
      <c r="A363" s="293" t="s">
        <v>835</v>
      </c>
      <c r="B363" s="247">
        <v>447101307</v>
      </c>
      <c r="C363" s="252" t="s">
        <v>518</v>
      </c>
      <c r="D363" s="251">
        <v>0</v>
      </c>
      <c r="E363" s="251">
        <v>0</v>
      </c>
      <c r="F363" s="251">
        <v>4</v>
      </c>
      <c r="G363" s="251">
        <v>7</v>
      </c>
      <c r="H363" s="251">
        <v>0</v>
      </c>
      <c r="I363" s="251">
        <v>0</v>
      </c>
      <c r="J363" s="251">
        <v>0</v>
      </c>
      <c r="K363" s="294">
        <v>0.43619999999999998</v>
      </c>
      <c r="L363" s="251">
        <v>0</v>
      </c>
      <c r="M363" s="251">
        <v>0</v>
      </c>
      <c r="N363" s="251">
        <v>0</v>
      </c>
      <c r="O363" s="251">
        <v>0</v>
      </c>
      <c r="P363" s="251">
        <v>1</v>
      </c>
      <c r="Q363" s="251">
        <v>11</v>
      </c>
      <c r="R363" s="294">
        <v>1.05</v>
      </c>
      <c r="S363" s="251">
        <v>3</v>
      </c>
      <c r="T363" s="247"/>
      <c r="V363" s="293">
        <v>447101307</v>
      </c>
      <c r="W363" s="296" t="s">
        <v>835</v>
      </c>
      <c r="X363" s="247" t="s">
        <v>753</v>
      </c>
      <c r="Y363" s="247" t="s">
        <v>831</v>
      </c>
      <c r="Z363" s="296">
        <v>1</v>
      </c>
      <c r="AA363" s="296">
        <v>11</v>
      </c>
      <c r="AB363" s="296">
        <v>135583.51704069998</v>
      </c>
      <c r="AC363" s="296">
        <v>12326</v>
      </c>
      <c r="AD363" s="296">
        <v>-2241</v>
      </c>
      <c r="AE363" s="296">
        <v>14567</v>
      </c>
      <c r="AG363" s="295"/>
      <c r="AH363" s="295"/>
      <c r="AL363" s="297">
        <v>0</v>
      </c>
      <c r="AN363" s="297">
        <v>0</v>
      </c>
      <c r="AP363" s="297"/>
    </row>
    <row r="364" spans="1:42" s="296" customFormat="1">
      <c r="A364" s="293" t="s">
        <v>835</v>
      </c>
      <c r="B364" s="247">
        <v>447101321</v>
      </c>
      <c r="C364" s="252" t="s">
        <v>518</v>
      </c>
      <c r="D364" s="251">
        <v>0</v>
      </c>
      <c r="E364" s="251">
        <v>0</v>
      </c>
      <c r="F364" s="251">
        <v>1</v>
      </c>
      <c r="G364" s="251">
        <v>2</v>
      </c>
      <c r="H364" s="251">
        <v>0</v>
      </c>
      <c r="I364" s="251">
        <v>0</v>
      </c>
      <c r="J364" s="251">
        <v>0</v>
      </c>
      <c r="K364" s="294">
        <v>0.11899999999999999</v>
      </c>
      <c r="L364" s="251">
        <v>0</v>
      </c>
      <c r="M364" s="251">
        <v>0</v>
      </c>
      <c r="N364" s="251">
        <v>0</v>
      </c>
      <c r="O364" s="251">
        <v>0</v>
      </c>
      <c r="P364" s="251">
        <v>3</v>
      </c>
      <c r="Q364" s="251">
        <v>3</v>
      </c>
      <c r="R364" s="294">
        <v>1.05</v>
      </c>
      <c r="S364" s="251">
        <v>4</v>
      </c>
      <c r="T364" s="247"/>
      <c r="V364" s="293">
        <v>447101321</v>
      </c>
      <c r="W364" s="296" t="s">
        <v>835</v>
      </c>
      <c r="X364" s="247" t="s">
        <v>753</v>
      </c>
      <c r="Y364" s="247" t="s">
        <v>719</v>
      </c>
      <c r="Z364" s="296">
        <v>1</v>
      </c>
      <c r="AA364" s="296">
        <v>3</v>
      </c>
      <c r="AB364" s="296">
        <v>50908.537346500001</v>
      </c>
      <c r="AC364" s="296">
        <v>16970</v>
      </c>
      <c r="AD364" s="296">
        <v>5607</v>
      </c>
      <c r="AE364" s="296">
        <v>11363</v>
      </c>
      <c r="AG364" s="295"/>
      <c r="AH364" s="295"/>
      <c r="AL364" s="297">
        <v>0</v>
      </c>
      <c r="AN364" s="297">
        <v>0</v>
      </c>
      <c r="AP364" s="297"/>
    </row>
    <row r="365" spans="1:42" s="296" customFormat="1">
      <c r="A365" s="293" t="s">
        <v>835</v>
      </c>
      <c r="B365" s="247">
        <v>447101350</v>
      </c>
      <c r="C365" s="252" t="s">
        <v>518</v>
      </c>
      <c r="D365" s="251">
        <v>0</v>
      </c>
      <c r="E365" s="251">
        <v>0</v>
      </c>
      <c r="F365" s="251">
        <v>3</v>
      </c>
      <c r="G365" s="251">
        <v>35</v>
      </c>
      <c r="H365" s="251">
        <v>4</v>
      </c>
      <c r="I365" s="251">
        <v>0</v>
      </c>
      <c r="J365" s="251">
        <v>0</v>
      </c>
      <c r="K365" s="294">
        <v>1.6653</v>
      </c>
      <c r="L365" s="251">
        <v>0</v>
      </c>
      <c r="M365" s="251">
        <v>2</v>
      </c>
      <c r="N365" s="251">
        <v>0</v>
      </c>
      <c r="O365" s="251">
        <v>0</v>
      </c>
      <c r="P365" s="251">
        <v>8</v>
      </c>
      <c r="Q365" s="251">
        <v>42</v>
      </c>
      <c r="R365" s="294">
        <v>1.05</v>
      </c>
      <c r="S365" s="251">
        <v>3</v>
      </c>
      <c r="T365" s="247"/>
      <c r="V365" s="293">
        <v>447101350</v>
      </c>
      <c r="W365" s="296" t="s">
        <v>835</v>
      </c>
      <c r="X365" s="247" t="s">
        <v>753</v>
      </c>
      <c r="Y365" s="247" t="s">
        <v>744</v>
      </c>
      <c r="Z365" s="296">
        <v>1</v>
      </c>
      <c r="AA365" s="296">
        <v>42</v>
      </c>
      <c r="AB365" s="296">
        <v>543197.73051955004</v>
      </c>
      <c r="AC365" s="296">
        <v>12933</v>
      </c>
      <c r="AD365" s="296">
        <v>-919</v>
      </c>
      <c r="AE365" s="296">
        <v>13852</v>
      </c>
      <c r="AG365" s="295"/>
      <c r="AH365" s="295"/>
      <c r="AL365" s="297">
        <v>0</v>
      </c>
      <c r="AN365" s="297">
        <v>0</v>
      </c>
      <c r="AP365" s="297"/>
    </row>
    <row r="366" spans="1:42" s="296" customFormat="1">
      <c r="A366" s="293" t="s">
        <v>835</v>
      </c>
      <c r="B366" s="247">
        <v>447101622</v>
      </c>
      <c r="C366" s="252" t="s">
        <v>518</v>
      </c>
      <c r="D366" s="251">
        <v>0</v>
      </c>
      <c r="E366" s="251">
        <v>0</v>
      </c>
      <c r="F366" s="251">
        <v>10</v>
      </c>
      <c r="G366" s="251">
        <v>47</v>
      </c>
      <c r="H366" s="251">
        <v>24</v>
      </c>
      <c r="I366" s="251">
        <v>0</v>
      </c>
      <c r="J366" s="251">
        <v>0</v>
      </c>
      <c r="K366" s="294">
        <v>3.2117</v>
      </c>
      <c r="L366" s="251">
        <v>0</v>
      </c>
      <c r="M366" s="251">
        <v>4</v>
      </c>
      <c r="N366" s="251">
        <v>0</v>
      </c>
      <c r="O366" s="251">
        <v>0</v>
      </c>
      <c r="P366" s="251">
        <v>12</v>
      </c>
      <c r="Q366" s="251">
        <v>81</v>
      </c>
      <c r="R366" s="294">
        <v>1.05</v>
      </c>
      <c r="S366" s="251">
        <v>7</v>
      </c>
      <c r="T366" s="247"/>
      <c r="V366" s="293">
        <v>447101622</v>
      </c>
      <c r="W366" s="296" t="s">
        <v>835</v>
      </c>
      <c r="X366" s="247" t="s">
        <v>753</v>
      </c>
      <c r="Y366" s="247" t="s">
        <v>841</v>
      </c>
      <c r="Z366" s="296">
        <v>1</v>
      </c>
      <c r="AA366" s="296">
        <v>81</v>
      </c>
      <c r="AB366" s="296">
        <v>1044229.6577399501</v>
      </c>
      <c r="AC366" s="296">
        <v>12892</v>
      </c>
      <c r="AD366" s="296">
        <v>-4781</v>
      </c>
      <c r="AE366" s="296">
        <v>17673</v>
      </c>
      <c r="AG366" s="295"/>
      <c r="AH366" s="295"/>
      <c r="AL366" s="297">
        <v>0</v>
      </c>
      <c r="AN366" s="297">
        <v>0</v>
      </c>
      <c r="AP366" s="297"/>
    </row>
    <row r="367" spans="1:42" s="296" customFormat="1">
      <c r="A367" s="293" t="s">
        <v>835</v>
      </c>
      <c r="B367" s="247">
        <v>447101690</v>
      </c>
      <c r="C367" s="252" t="s">
        <v>518</v>
      </c>
      <c r="D367" s="251">
        <v>0</v>
      </c>
      <c r="E367" s="251">
        <v>0</v>
      </c>
      <c r="F367" s="251">
        <v>0</v>
      </c>
      <c r="G367" s="251">
        <v>0</v>
      </c>
      <c r="H367" s="251">
        <v>21</v>
      </c>
      <c r="I367" s="251">
        <v>0</v>
      </c>
      <c r="J367" s="251">
        <v>0</v>
      </c>
      <c r="K367" s="294">
        <v>0.8327</v>
      </c>
      <c r="L367" s="251">
        <v>0</v>
      </c>
      <c r="M367" s="251">
        <v>0</v>
      </c>
      <c r="N367" s="251">
        <v>0</v>
      </c>
      <c r="O367" s="251">
        <v>0</v>
      </c>
      <c r="P367" s="251">
        <v>9</v>
      </c>
      <c r="Q367" s="251">
        <v>21</v>
      </c>
      <c r="R367" s="294">
        <v>1.05</v>
      </c>
      <c r="S367" s="251">
        <v>4</v>
      </c>
      <c r="T367" s="247"/>
      <c r="V367" s="293">
        <v>447101690</v>
      </c>
      <c r="W367" s="296" t="s">
        <v>835</v>
      </c>
      <c r="X367" s="247" t="s">
        <v>753</v>
      </c>
      <c r="Y367" s="247" t="s">
        <v>721</v>
      </c>
      <c r="Z367" s="296">
        <v>1</v>
      </c>
      <c r="AA367" s="296">
        <v>21</v>
      </c>
      <c r="AB367" s="296">
        <v>287432.11778345006</v>
      </c>
      <c r="AC367" s="296">
        <v>13687</v>
      </c>
      <c r="AD367" s="296">
        <v>831</v>
      </c>
      <c r="AE367" s="296">
        <v>12856</v>
      </c>
      <c r="AG367" s="295"/>
      <c r="AH367" s="295"/>
      <c r="AL367" s="297">
        <v>0</v>
      </c>
      <c r="AN367" s="297">
        <v>0</v>
      </c>
      <c r="AP367" s="297"/>
    </row>
    <row r="368" spans="1:42" s="296" customFormat="1">
      <c r="A368" s="293" t="s">
        <v>835</v>
      </c>
      <c r="B368" s="247">
        <v>447101710</v>
      </c>
      <c r="C368" s="252" t="s">
        <v>518</v>
      </c>
      <c r="D368" s="251">
        <v>0</v>
      </c>
      <c r="E368" s="251">
        <v>0</v>
      </c>
      <c r="F368" s="251">
        <v>1</v>
      </c>
      <c r="G368" s="251">
        <v>12</v>
      </c>
      <c r="H368" s="251">
        <v>3</v>
      </c>
      <c r="I368" s="251">
        <v>0</v>
      </c>
      <c r="J368" s="251">
        <v>0</v>
      </c>
      <c r="K368" s="294">
        <v>0.63439999999999996</v>
      </c>
      <c r="L368" s="251">
        <v>0</v>
      </c>
      <c r="M368" s="251">
        <v>1</v>
      </c>
      <c r="N368" s="251">
        <v>0</v>
      </c>
      <c r="O368" s="251">
        <v>0</v>
      </c>
      <c r="P368" s="251">
        <v>0</v>
      </c>
      <c r="Q368" s="251">
        <v>16</v>
      </c>
      <c r="R368" s="294">
        <v>1.05</v>
      </c>
      <c r="S368" s="251">
        <v>3</v>
      </c>
      <c r="T368" s="247"/>
      <c r="V368" s="293">
        <v>447101710</v>
      </c>
      <c r="W368" s="296" t="s">
        <v>835</v>
      </c>
      <c r="X368" s="247" t="s">
        <v>753</v>
      </c>
      <c r="Y368" s="247" t="s">
        <v>764</v>
      </c>
      <c r="Z368" s="296">
        <v>1</v>
      </c>
      <c r="AA368" s="296">
        <v>16</v>
      </c>
      <c r="AB368" s="296">
        <v>192308.92088840003</v>
      </c>
      <c r="AC368" s="296">
        <v>12019</v>
      </c>
      <c r="AD368" s="296">
        <v>-10616</v>
      </c>
      <c r="AE368" s="296">
        <v>22635</v>
      </c>
      <c r="AG368" s="295"/>
      <c r="AH368" s="295"/>
      <c r="AL368" s="297">
        <v>0</v>
      </c>
      <c r="AN368" s="297">
        <v>0</v>
      </c>
      <c r="AP368" s="297"/>
    </row>
    <row r="369" spans="1:42" s="296" customFormat="1">
      <c r="A369" s="293" t="s">
        <v>842</v>
      </c>
      <c r="B369" s="247">
        <v>449035001</v>
      </c>
      <c r="C369" s="252" t="s">
        <v>519</v>
      </c>
      <c r="D369" s="251">
        <v>0</v>
      </c>
      <c r="E369" s="251">
        <v>0</v>
      </c>
      <c r="F369" s="251">
        <v>0</v>
      </c>
      <c r="G369" s="251">
        <v>0</v>
      </c>
      <c r="H369" s="251">
        <v>0</v>
      </c>
      <c r="I369" s="251">
        <v>1</v>
      </c>
      <c r="J369" s="251">
        <v>0</v>
      </c>
      <c r="K369" s="294">
        <v>3.9699999999999999E-2</v>
      </c>
      <c r="L369" s="251">
        <v>0</v>
      </c>
      <c r="M369" s="251">
        <v>0</v>
      </c>
      <c r="N369" s="251">
        <v>0</v>
      </c>
      <c r="O369" s="251">
        <v>0</v>
      </c>
      <c r="P369" s="251">
        <v>0</v>
      </c>
      <c r="Q369" s="251">
        <v>1</v>
      </c>
      <c r="R369" s="294">
        <v>1.0840000000000001</v>
      </c>
      <c r="S369" s="251">
        <v>7</v>
      </c>
      <c r="T369" s="247"/>
      <c r="V369" s="293">
        <v>449035001</v>
      </c>
      <c r="W369" s="296" t="s">
        <v>842</v>
      </c>
      <c r="X369" s="247" t="s">
        <v>654</v>
      </c>
      <c r="Y369" s="247" t="s">
        <v>821</v>
      </c>
      <c r="Z369" s="296">
        <v>1</v>
      </c>
      <c r="AA369" s="296">
        <v>1</v>
      </c>
      <c r="AB369" s="296">
        <v>13845.629777916</v>
      </c>
      <c r="AC369" s="296">
        <v>13846</v>
      </c>
      <c r="AD369" s="296">
        <v>-4939</v>
      </c>
      <c r="AE369" s="296">
        <v>18785</v>
      </c>
      <c r="AG369" s="295"/>
      <c r="AH369" s="295"/>
      <c r="AL369" s="297">
        <v>0</v>
      </c>
      <c r="AN369" s="297">
        <v>0</v>
      </c>
      <c r="AP369" s="297"/>
    </row>
    <row r="370" spans="1:42" s="296" customFormat="1">
      <c r="A370" s="293" t="s">
        <v>842</v>
      </c>
      <c r="B370" s="247">
        <v>449035018</v>
      </c>
      <c r="C370" s="252" t="s">
        <v>519</v>
      </c>
      <c r="D370" s="251">
        <v>0</v>
      </c>
      <c r="E370" s="251">
        <v>0</v>
      </c>
      <c r="F370" s="251">
        <v>0</v>
      </c>
      <c r="G370" s="251">
        <v>0</v>
      </c>
      <c r="H370" s="251">
        <v>1</v>
      </c>
      <c r="I370" s="251">
        <v>0</v>
      </c>
      <c r="J370" s="251">
        <v>0</v>
      </c>
      <c r="K370" s="294">
        <v>3.9699999999999999E-2</v>
      </c>
      <c r="L370" s="251">
        <v>0</v>
      </c>
      <c r="M370" s="251">
        <v>0</v>
      </c>
      <c r="N370" s="251">
        <v>0</v>
      </c>
      <c r="O370" s="251">
        <v>0</v>
      </c>
      <c r="P370" s="251">
        <v>1</v>
      </c>
      <c r="Q370" s="251">
        <v>1</v>
      </c>
      <c r="R370" s="294">
        <v>1.0840000000000001</v>
      </c>
      <c r="S370" s="251">
        <v>9</v>
      </c>
      <c r="T370" s="247"/>
      <c r="V370" s="293">
        <v>449035018</v>
      </c>
      <c r="W370" s="296" t="s">
        <v>842</v>
      </c>
      <c r="X370" s="247" t="s">
        <v>654</v>
      </c>
      <c r="Y370" s="247" t="s">
        <v>705</v>
      </c>
      <c r="Z370" s="296">
        <v>1</v>
      </c>
      <c r="AA370" s="296">
        <v>1</v>
      </c>
      <c r="AB370" s="296">
        <v>19614.011977916001</v>
      </c>
      <c r="AC370" s="296">
        <v>19614</v>
      </c>
      <c r="AD370" s="296">
        <v>7484</v>
      </c>
      <c r="AE370" s="296">
        <v>12130</v>
      </c>
      <c r="AG370" s="295"/>
      <c r="AH370" s="295"/>
      <c r="AL370" s="297">
        <v>0</v>
      </c>
      <c r="AN370" s="297">
        <v>0</v>
      </c>
      <c r="AP370" s="297"/>
    </row>
    <row r="371" spans="1:42" s="296" customFormat="1">
      <c r="A371" s="293" t="s">
        <v>842</v>
      </c>
      <c r="B371" s="247">
        <v>449035035</v>
      </c>
      <c r="C371" s="252" t="s">
        <v>519</v>
      </c>
      <c r="D371" s="251">
        <v>0</v>
      </c>
      <c r="E371" s="251">
        <v>0</v>
      </c>
      <c r="F371" s="251">
        <v>0</v>
      </c>
      <c r="G371" s="251">
        <v>100</v>
      </c>
      <c r="H371" s="251">
        <v>286</v>
      </c>
      <c r="I371" s="251">
        <v>313</v>
      </c>
      <c r="J371" s="251">
        <v>0</v>
      </c>
      <c r="K371" s="294">
        <v>27.715399999999999</v>
      </c>
      <c r="L371" s="251">
        <v>0</v>
      </c>
      <c r="M371" s="251">
        <v>7</v>
      </c>
      <c r="N371" s="251">
        <v>17</v>
      </c>
      <c r="O371" s="251">
        <v>23</v>
      </c>
      <c r="P371" s="251">
        <v>331</v>
      </c>
      <c r="Q371" s="251">
        <v>699</v>
      </c>
      <c r="R371" s="294">
        <v>1.0840000000000001</v>
      </c>
      <c r="S371" s="251">
        <v>11</v>
      </c>
      <c r="T371" s="247"/>
      <c r="V371" s="293">
        <v>449035035</v>
      </c>
      <c r="W371" s="296" t="s">
        <v>842</v>
      </c>
      <c r="X371" s="247" t="s">
        <v>654</v>
      </c>
      <c r="Y371" s="247" t="s">
        <v>654</v>
      </c>
      <c r="Z371" s="296">
        <v>1</v>
      </c>
      <c r="AA371" s="296">
        <v>699</v>
      </c>
      <c r="AB371" s="296">
        <v>12180749.793837912</v>
      </c>
      <c r="AC371" s="296">
        <v>17426</v>
      </c>
      <c r="AD371" s="296">
        <v>3709</v>
      </c>
      <c r="AE371" s="296">
        <v>13717</v>
      </c>
      <c r="AG371" s="295"/>
      <c r="AH371" s="295"/>
      <c r="AL371" s="297">
        <v>0</v>
      </c>
      <c r="AN371" s="297">
        <v>0</v>
      </c>
      <c r="AP371" s="297"/>
    </row>
    <row r="372" spans="1:42" s="296" customFormat="1">
      <c r="A372" s="293" t="s">
        <v>842</v>
      </c>
      <c r="B372" s="247">
        <v>449035044</v>
      </c>
      <c r="C372" s="252" t="s">
        <v>519</v>
      </c>
      <c r="D372" s="251">
        <v>0</v>
      </c>
      <c r="E372" s="251">
        <v>0</v>
      </c>
      <c r="F372" s="251">
        <v>0</v>
      </c>
      <c r="G372" s="251">
        <v>0</v>
      </c>
      <c r="H372" s="251">
        <v>0</v>
      </c>
      <c r="I372" s="251">
        <v>2</v>
      </c>
      <c r="J372" s="251">
        <v>0</v>
      </c>
      <c r="K372" s="294">
        <v>7.9299999999999995E-2</v>
      </c>
      <c r="L372" s="251">
        <v>0</v>
      </c>
      <c r="M372" s="251">
        <v>0</v>
      </c>
      <c r="N372" s="251">
        <v>0</v>
      </c>
      <c r="O372" s="251">
        <v>0</v>
      </c>
      <c r="P372" s="251">
        <v>1</v>
      </c>
      <c r="Q372" s="251">
        <v>2</v>
      </c>
      <c r="R372" s="294">
        <v>1.0840000000000001</v>
      </c>
      <c r="S372" s="251">
        <v>11</v>
      </c>
      <c r="T372" s="247"/>
      <c r="V372" s="293">
        <v>449035044</v>
      </c>
      <c r="W372" s="296" t="s">
        <v>842</v>
      </c>
      <c r="X372" s="247" t="s">
        <v>654</v>
      </c>
      <c r="Y372" s="247" t="s">
        <v>655</v>
      </c>
      <c r="Z372" s="296">
        <v>1</v>
      </c>
      <c r="AA372" s="296">
        <v>2</v>
      </c>
      <c r="AB372" s="296">
        <v>37012.041931404005</v>
      </c>
      <c r="AC372" s="296">
        <v>18506</v>
      </c>
      <c r="AD372" s="296">
        <v>5258</v>
      </c>
      <c r="AE372" s="296">
        <v>13248</v>
      </c>
      <c r="AG372" s="295"/>
      <c r="AH372" s="295"/>
      <c r="AL372" s="297">
        <v>0</v>
      </c>
      <c r="AN372" s="297">
        <v>0</v>
      </c>
      <c r="AP372" s="297"/>
    </row>
    <row r="373" spans="1:42" s="296" customFormat="1">
      <c r="A373" s="293" t="s">
        <v>842</v>
      </c>
      <c r="B373" s="247">
        <v>449035073</v>
      </c>
      <c r="C373" s="252" t="s">
        <v>519</v>
      </c>
      <c r="D373" s="251">
        <v>0</v>
      </c>
      <c r="E373" s="251">
        <v>0</v>
      </c>
      <c r="F373" s="251">
        <v>0</v>
      </c>
      <c r="G373" s="251">
        <v>0</v>
      </c>
      <c r="H373" s="251">
        <v>0</v>
      </c>
      <c r="I373" s="251">
        <v>1</v>
      </c>
      <c r="J373" s="251">
        <v>0</v>
      </c>
      <c r="K373" s="294">
        <v>3.9699999999999999E-2</v>
      </c>
      <c r="L373" s="251">
        <v>0</v>
      </c>
      <c r="M373" s="251">
        <v>0</v>
      </c>
      <c r="N373" s="251">
        <v>0</v>
      </c>
      <c r="O373" s="251">
        <v>0</v>
      </c>
      <c r="P373" s="251">
        <v>1</v>
      </c>
      <c r="Q373" s="251">
        <v>1</v>
      </c>
      <c r="R373" s="294">
        <v>1.0840000000000001</v>
      </c>
      <c r="S373" s="251">
        <v>6</v>
      </c>
      <c r="T373" s="247"/>
      <c r="V373" s="293">
        <v>449035073</v>
      </c>
      <c r="W373" s="296" t="s">
        <v>842</v>
      </c>
      <c r="X373" s="247" t="s">
        <v>654</v>
      </c>
      <c r="Y373" s="247" t="s">
        <v>670</v>
      </c>
      <c r="Z373" s="296">
        <v>1</v>
      </c>
      <c r="AA373" s="296">
        <v>1</v>
      </c>
      <c r="AB373" s="296">
        <v>19929.088857915998</v>
      </c>
      <c r="AC373" s="296">
        <v>19929</v>
      </c>
      <c r="AD373" s="296">
        <v>8440</v>
      </c>
      <c r="AE373" s="296">
        <v>11489</v>
      </c>
      <c r="AG373" s="295"/>
      <c r="AH373" s="295"/>
      <c r="AL373" s="297">
        <v>0</v>
      </c>
      <c r="AN373" s="297">
        <v>0</v>
      </c>
      <c r="AP373" s="297"/>
    </row>
    <row r="374" spans="1:42" s="296" customFormat="1">
      <c r="A374" s="293" t="s">
        <v>842</v>
      </c>
      <c r="B374" s="247">
        <v>449035163</v>
      </c>
      <c r="C374" s="252" t="s">
        <v>519</v>
      </c>
      <c r="D374" s="251">
        <v>0</v>
      </c>
      <c r="E374" s="251">
        <v>0</v>
      </c>
      <c r="F374" s="251">
        <v>0</v>
      </c>
      <c r="G374" s="251">
        <v>0</v>
      </c>
      <c r="H374" s="251">
        <v>0</v>
      </c>
      <c r="I374" s="251">
        <v>1</v>
      </c>
      <c r="J374" s="251">
        <v>0</v>
      </c>
      <c r="K374" s="294">
        <v>3.9699999999999999E-2</v>
      </c>
      <c r="L374" s="251">
        <v>0</v>
      </c>
      <c r="M374" s="251">
        <v>0</v>
      </c>
      <c r="N374" s="251">
        <v>0</v>
      </c>
      <c r="O374" s="251">
        <v>0</v>
      </c>
      <c r="P374" s="251">
        <v>1</v>
      </c>
      <c r="Q374" s="251">
        <v>1</v>
      </c>
      <c r="R374" s="294">
        <v>1.0840000000000001</v>
      </c>
      <c r="S374" s="251">
        <v>11</v>
      </c>
      <c r="T374" s="247"/>
      <c r="V374" s="293">
        <v>449035163</v>
      </c>
      <c r="W374" s="296" t="s">
        <v>842</v>
      </c>
      <c r="X374" s="247" t="s">
        <v>654</v>
      </c>
      <c r="Y374" s="247" t="s">
        <v>660</v>
      </c>
      <c r="Z374" s="296">
        <v>1</v>
      </c>
      <c r="AA374" s="296">
        <v>1</v>
      </c>
      <c r="AB374" s="296">
        <v>23169.853097916002</v>
      </c>
      <c r="AC374" s="296">
        <v>23170</v>
      </c>
      <c r="AD374" s="296">
        <v>10877</v>
      </c>
      <c r="AE374" s="296">
        <v>12293</v>
      </c>
      <c r="AG374" s="295"/>
      <c r="AH374" s="295"/>
      <c r="AL374" s="297">
        <v>0</v>
      </c>
      <c r="AN374" s="297">
        <v>0</v>
      </c>
      <c r="AP374" s="297"/>
    </row>
    <row r="375" spans="1:42" s="296" customFormat="1">
      <c r="A375" s="293" t="s">
        <v>842</v>
      </c>
      <c r="B375" s="247">
        <v>449035243</v>
      </c>
      <c r="C375" s="252" t="s">
        <v>519</v>
      </c>
      <c r="D375" s="251">
        <v>0</v>
      </c>
      <c r="E375" s="251">
        <v>0</v>
      </c>
      <c r="F375" s="251">
        <v>0</v>
      </c>
      <c r="G375" s="251">
        <v>0</v>
      </c>
      <c r="H375" s="251">
        <v>1</v>
      </c>
      <c r="I375" s="251">
        <v>1</v>
      </c>
      <c r="J375" s="251">
        <v>0</v>
      </c>
      <c r="K375" s="294">
        <v>7.9299999999999995E-2</v>
      </c>
      <c r="L375" s="251">
        <v>0</v>
      </c>
      <c r="M375" s="251">
        <v>0</v>
      </c>
      <c r="N375" s="251">
        <v>0</v>
      </c>
      <c r="O375" s="251">
        <v>0</v>
      </c>
      <c r="P375" s="251">
        <v>1</v>
      </c>
      <c r="Q375" s="251">
        <v>2</v>
      </c>
      <c r="R375" s="294">
        <v>1.0840000000000001</v>
      </c>
      <c r="S375" s="251">
        <v>9</v>
      </c>
      <c r="T375" s="247"/>
      <c r="V375" s="293">
        <v>449035243</v>
      </c>
      <c r="W375" s="296" t="s">
        <v>842</v>
      </c>
      <c r="X375" s="247" t="s">
        <v>654</v>
      </c>
      <c r="Y375" s="247" t="s">
        <v>674</v>
      </c>
      <c r="Z375" s="296">
        <v>1</v>
      </c>
      <c r="AA375" s="296">
        <v>2</v>
      </c>
      <c r="AB375" s="296">
        <v>33456.200811404</v>
      </c>
      <c r="AC375" s="296">
        <v>16728</v>
      </c>
      <c r="AD375" s="296">
        <v>1590</v>
      </c>
      <c r="AE375" s="296">
        <v>15138</v>
      </c>
      <c r="AG375" s="295"/>
      <c r="AH375" s="295"/>
      <c r="AL375" s="297">
        <v>0</v>
      </c>
      <c r="AN375" s="297">
        <v>0</v>
      </c>
      <c r="AP375" s="297"/>
    </row>
    <row r="376" spans="1:42" s="296" customFormat="1">
      <c r="A376" s="293" t="s">
        <v>842</v>
      </c>
      <c r="B376" s="247">
        <v>449035244</v>
      </c>
      <c r="C376" s="252" t="s">
        <v>519</v>
      </c>
      <c r="D376" s="251">
        <v>0</v>
      </c>
      <c r="E376" s="251">
        <v>0</v>
      </c>
      <c r="F376" s="251">
        <v>0</v>
      </c>
      <c r="G376" s="251">
        <v>1</v>
      </c>
      <c r="H376" s="251">
        <v>1</v>
      </c>
      <c r="I376" s="251">
        <v>1</v>
      </c>
      <c r="J376" s="251">
        <v>0</v>
      </c>
      <c r="K376" s="294">
        <v>0.11899999999999999</v>
      </c>
      <c r="L376" s="251">
        <v>0</v>
      </c>
      <c r="M376" s="251">
        <v>0</v>
      </c>
      <c r="N376" s="251">
        <v>0</v>
      </c>
      <c r="O376" s="251">
        <v>0</v>
      </c>
      <c r="P376" s="251">
        <v>1</v>
      </c>
      <c r="Q376" s="251">
        <v>3</v>
      </c>
      <c r="R376" s="294">
        <v>1.0840000000000001</v>
      </c>
      <c r="S376" s="251">
        <v>10</v>
      </c>
      <c r="T376" s="247"/>
      <c r="V376" s="293">
        <v>449035244</v>
      </c>
      <c r="W376" s="296" t="s">
        <v>842</v>
      </c>
      <c r="X376" s="247" t="s">
        <v>654</v>
      </c>
      <c r="Y376" s="247" t="s">
        <v>664</v>
      </c>
      <c r="Z376" s="296">
        <v>1</v>
      </c>
      <c r="AA376" s="296">
        <v>3</v>
      </c>
      <c r="AB376" s="296">
        <v>46244.542989320005</v>
      </c>
      <c r="AC376" s="296">
        <v>15415</v>
      </c>
      <c r="AD376" s="296">
        <v>1867</v>
      </c>
      <c r="AE376" s="296">
        <v>13548</v>
      </c>
      <c r="AG376" s="295"/>
      <c r="AH376" s="295"/>
      <c r="AL376" s="297">
        <v>0</v>
      </c>
      <c r="AN376" s="297">
        <v>0</v>
      </c>
      <c r="AP376" s="297"/>
    </row>
    <row r="377" spans="1:42" s="296" customFormat="1">
      <c r="A377" s="293" t="s">
        <v>842</v>
      </c>
      <c r="B377" s="247">
        <v>449035285</v>
      </c>
      <c r="C377" s="252" t="s">
        <v>519</v>
      </c>
      <c r="D377" s="251">
        <v>0</v>
      </c>
      <c r="E377" s="251">
        <v>0</v>
      </c>
      <c r="F377" s="251">
        <v>0</v>
      </c>
      <c r="G377" s="251">
        <v>0</v>
      </c>
      <c r="H377" s="251">
        <v>0</v>
      </c>
      <c r="I377" s="251">
        <v>1</v>
      </c>
      <c r="J377" s="251">
        <v>0</v>
      </c>
      <c r="K377" s="294">
        <v>3.9699999999999999E-2</v>
      </c>
      <c r="L377" s="251">
        <v>0</v>
      </c>
      <c r="M377" s="251">
        <v>0</v>
      </c>
      <c r="N377" s="251">
        <v>0</v>
      </c>
      <c r="O377" s="251">
        <v>0</v>
      </c>
      <c r="P377" s="251">
        <v>0</v>
      </c>
      <c r="Q377" s="251">
        <v>1</v>
      </c>
      <c r="R377" s="294">
        <v>1.0840000000000001</v>
      </c>
      <c r="S377" s="251">
        <v>9</v>
      </c>
      <c r="T377" s="247"/>
      <c r="V377" s="293">
        <v>449035285</v>
      </c>
      <c r="W377" s="296" t="s">
        <v>842</v>
      </c>
      <c r="X377" s="247" t="s">
        <v>654</v>
      </c>
      <c r="Y377" s="247" t="s">
        <v>676</v>
      </c>
      <c r="Z377" s="296">
        <v>1</v>
      </c>
      <c r="AA377" s="296">
        <v>1</v>
      </c>
      <c r="AB377" s="296">
        <v>13845.629777916</v>
      </c>
      <c r="AC377" s="296">
        <v>13846</v>
      </c>
      <c r="AD377" s="296">
        <v>1250</v>
      </c>
      <c r="AE377" s="296">
        <v>12596</v>
      </c>
      <c r="AG377" s="295"/>
      <c r="AH377" s="295"/>
      <c r="AL377" s="297">
        <v>0</v>
      </c>
      <c r="AN377" s="297">
        <v>0</v>
      </c>
      <c r="AP377" s="297"/>
    </row>
    <row r="378" spans="1:42" s="296" customFormat="1">
      <c r="A378" s="293" t="s">
        <v>844</v>
      </c>
      <c r="B378" s="247">
        <v>450086008</v>
      </c>
      <c r="C378" s="252" t="s">
        <v>520</v>
      </c>
      <c r="D378" s="251">
        <v>0</v>
      </c>
      <c r="E378" s="251">
        <v>0</v>
      </c>
      <c r="F378" s="251">
        <v>0</v>
      </c>
      <c r="G378" s="251">
        <v>1</v>
      </c>
      <c r="H378" s="251">
        <v>1</v>
      </c>
      <c r="I378" s="251">
        <v>0</v>
      </c>
      <c r="J378" s="251">
        <v>0</v>
      </c>
      <c r="K378" s="294">
        <v>7.9299999999999995E-2</v>
      </c>
      <c r="L378" s="251">
        <v>0</v>
      </c>
      <c r="M378" s="251">
        <v>0</v>
      </c>
      <c r="N378" s="251">
        <v>0</v>
      </c>
      <c r="O378" s="251">
        <v>0</v>
      </c>
      <c r="P378" s="251">
        <v>0</v>
      </c>
      <c r="Q378" s="251">
        <v>2</v>
      </c>
      <c r="R378" s="294">
        <v>1</v>
      </c>
      <c r="S378" s="251">
        <v>7</v>
      </c>
      <c r="T378" s="247"/>
      <c r="V378" s="293">
        <v>450086008</v>
      </c>
      <c r="W378" s="296" t="s">
        <v>844</v>
      </c>
      <c r="X378" s="247" t="s">
        <v>845</v>
      </c>
      <c r="Y378" s="247" t="s">
        <v>846</v>
      </c>
      <c r="Z378" s="296">
        <v>1</v>
      </c>
      <c r="AA378" s="296">
        <v>2</v>
      </c>
      <c r="AB378" s="296">
        <v>22549.667162000005</v>
      </c>
      <c r="AC378" s="296">
        <v>11275</v>
      </c>
      <c r="AD378" s="296">
        <v>-15</v>
      </c>
      <c r="AE378" s="296">
        <v>11290</v>
      </c>
      <c r="AG378" s="295"/>
      <c r="AH378" s="295"/>
      <c r="AL378" s="297">
        <v>0</v>
      </c>
      <c r="AN378" s="297">
        <v>0</v>
      </c>
      <c r="AP378" s="297"/>
    </row>
    <row r="379" spans="1:42" s="296" customFormat="1">
      <c r="A379" s="293" t="s">
        <v>844</v>
      </c>
      <c r="B379" s="247">
        <v>450086074</v>
      </c>
      <c r="C379" s="252" t="s">
        <v>520</v>
      </c>
      <c r="D379" s="251">
        <v>0</v>
      </c>
      <c r="E379" s="251">
        <v>0</v>
      </c>
      <c r="F379" s="251">
        <v>0</v>
      </c>
      <c r="G379" s="251">
        <v>1</v>
      </c>
      <c r="H379" s="251">
        <v>0</v>
      </c>
      <c r="I379" s="251">
        <v>0</v>
      </c>
      <c r="J379" s="251">
        <v>0</v>
      </c>
      <c r="K379" s="294">
        <v>3.9699999999999999E-2</v>
      </c>
      <c r="L379" s="251">
        <v>0</v>
      </c>
      <c r="M379" s="251">
        <v>0</v>
      </c>
      <c r="N379" s="251">
        <v>0</v>
      </c>
      <c r="O379" s="251">
        <v>0</v>
      </c>
      <c r="P379" s="251">
        <v>0</v>
      </c>
      <c r="Q379" s="251">
        <v>1</v>
      </c>
      <c r="R379" s="294">
        <v>1</v>
      </c>
      <c r="S379" s="251">
        <v>5</v>
      </c>
      <c r="T379" s="247"/>
      <c r="V379" s="293">
        <v>450086074</v>
      </c>
      <c r="W379" s="296" t="s">
        <v>844</v>
      </c>
      <c r="X379" s="247" t="s">
        <v>845</v>
      </c>
      <c r="Y379" s="247" t="s">
        <v>943</v>
      </c>
      <c r="Z379" s="296">
        <v>1</v>
      </c>
      <c r="AA379" s="296">
        <v>1</v>
      </c>
      <c r="AB379" s="296">
        <v>11462.169298000001</v>
      </c>
      <c r="AC379" s="296">
        <v>11462</v>
      </c>
      <c r="AD379" s="296">
        <v>-2972</v>
      </c>
      <c r="AE379" s="296">
        <v>14434</v>
      </c>
      <c r="AG379" s="295"/>
      <c r="AH379" s="295"/>
      <c r="AL379" s="297">
        <v>0</v>
      </c>
      <c r="AN379" s="297">
        <v>0</v>
      </c>
      <c r="AP379" s="297"/>
    </row>
    <row r="380" spans="1:42" s="296" customFormat="1">
      <c r="A380" s="293" t="s">
        <v>844</v>
      </c>
      <c r="B380" s="247">
        <v>450086086</v>
      </c>
      <c r="C380" s="252" t="s">
        <v>520</v>
      </c>
      <c r="D380" s="251">
        <v>0</v>
      </c>
      <c r="E380" s="251">
        <v>0</v>
      </c>
      <c r="F380" s="251">
        <v>10</v>
      </c>
      <c r="G380" s="251">
        <v>45</v>
      </c>
      <c r="H380" s="251">
        <v>23</v>
      </c>
      <c r="I380" s="251">
        <v>0</v>
      </c>
      <c r="J380" s="251">
        <v>0</v>
      </c>
      <c r="K380" s="294">
        <v>3.0926999999999998</v>
      </c>
      <c r="L380" s="251">
        <v>0</v>
      </c>
      <c r="M380" s="251">
        <v>0</v>
      </c>
      <c r="N380" s="251">
        <v>0</v>
      </c>
      <c r="O380" s="251">
        <v>0</v>
      </c>
      <c r="P380" s="251">
        <v>17</v>
      </c>
      <c r="Q380" s="251">
        <v>78</v>
      </c>
      <c r="R380" s="294">
        <v>1</v>
      </c>
      <c r="S380" s="251">
        <v>8</v>
      </c>
      <c r="T380" s="247"/>
      <c r="V380" s="293">
        <v>450086086</v>
      </c>
      <c r="W380" s="296" t="s">
        <v>844</v>
      </c>
      <c r="X380" s="247" t="s">
        <v>845</v>
      </c>
      <c r="Y380" s="247" t="s">
        <v>845</v>
      </c>
      <c r="Z380" s="296">
        <v>1</v>
      </c>
      <c r="AA380" s="296">
        <v>78</v>
      </c>
      <c r="AB380" s="296">
        <v>999392.95931799989</v>
      </c>
      <c r="AC380" s="296">
        <v>12813</v>
      </c>
      <c r="AD380" s="296">
        <v>1721</v>
      </c>
      <c r="AE380" s="296">
        <v>11092</v>
      </c>
      <c r="AG380" s="295"/>
      <c r="AH380" s="295"/>
      <c r="AL380" s="297">
        <v>0</v>
      </c>
      <c r="AN380" s="297">
        <v>0</v>
      </c>
      <c r="AP380" s="297"/>
    </row>
    <row r="381" spans="1:42" s="296" customFormat="1">
      <c r="A381" s="293" t="s">
        <v>844</v>
      </c>
      <c r="B381" s="247">
        <v>450086114</v>
      </c>
      <c r="C381" s="252" t="s">
        <v>520</v>
      </c>
      <c r="D381" s="251">
        <v>0</v>
      </c>
      <c r="E381" s="251">
        <v>0</v>
      </c>
      <c r="F381" s="251">
        <v>0</v>
      </c>
      <c r="G381" s="251">
        <v>1</v>
      </c>
      <c r="H381" s="251">
        <v>1</v>
      </c>
      <c r="I381" s="251">
        <v>0</v>
      </c>
      <c r="J381" s="251">
        <v>0</v>
      </c>
      <c r="K381" s="294">
        <v>7.9299999999999995E-2</v>
      </c>
      <c r="L381" s="251">
        <v>0</v>
      </c>
      <c r="M381" s="251">
        <v>0</v>
      </c>
      <c r="N381" s="251">
        <v>0</v>
      </c>
      <c r="O381" s="251">
        <v>0</v>
      </c>
      <c r="P381" s="251">
        <v>1</v>
      </c>
      <c r="Q381" s="251">
        <v>2</v>
      </c>
      <c r="R381" s="294">
        <v>1</v>
      </c>
      <c r="S381" s="251">
        <v>10</v>
      </c>
      <c r="T381" s="247"/>
      <c r="V381" s="293">
        <v>450086114</v>
      </c>
      <c r="W381" s="296" t="s">
        <v>844</v>
      </c>
      <c r="X381" s="247" t="s">
        <v>845</v>
      </c>
      <c r="Y381" s="247" t="s">
        <v>680</v>
      </c>
      <c r="Z381" s="296">
        <v>1</v>
      </c>
      <c r="AA381" s="296">
        <v>2</v>
      </c>
      <c r="AB381" s="296">
        <v>30364.697162000004</v>
      </c>
      <c r="AC381" s="296">
        <v>15182</v>
      </c>
      <c r="AD381" s="296">
        <v>-2476</v>
      </c>
      <c r="AE381" s="296">
        <v>17658</v>
      </c>
      <c r="AG381" s="295"/>
      <c r="AH381" s="295"/>
      <c r="AL381" s="297">
        <v>0</v>
      </c>
      <c r="AN381" s="297">
        <v>0</v>
      </c>
      <c r="AP381" s="297"/>
    </row>
    <row r="382" spans="1:42" s="296" customFormat="1">
      <c r="A382" s="293" t="s">
        <v>844</v>
      </c>
      <c r="B382" s="247">
        <v>450086117</v>
      </c>
      <c r="C382" s="252" t="s">
        <v>520</v>
      </c>
      <c r="D382" s="251">
        <v>0</v>
      </c>
      <c r="E382" s="251">
        <v>0</v>
      </c>
      <c r="F382" s="251">
        <v>1</v>
      </c>
      <c r="G382" s="251">
        <v>0</v>
      </c>
      <c r="H382" s="251">
        <v>0</v>
      </c>
      <c r="I382" s="251">
        <v>0</v>
      </c>
      <c r="J382" s="251">
        <v>0</v>
      </c>
      <c r="K382" s="294">
        <v>3.9699999999999999E-2</v>
      </c>
      <c r="L382" s="251">
        <v>0</v>
      </c>
      <c r="M382" s="251">
        <v>0</v>
      </c>
      <c r="N382" s="251">
        <v>0</v>
      </c>
      <c r="O382" s="251">
        <v>0</v>
      </c>
      <c r="P382" s="251">
        <v>1</v>
      </c>
      <c r="Q382" s="251">
        <v>1</v>
      </c>
      <c r="R382" s="294">
        <v>1</v>
      </c>
      <c r="S382" s="251">
        <v>6</v>
      </c>
      <c r="T382" s="247"/>
      <c r="V382" s="293">
        <v>450086117</v>
      </c>
      <c r="W382" s="296" t="s">
        <v>844</v>
      </c>
      <c r="X382" s="247" t="s">
        <v>845</v>
      </c>
      <c r="Y382" s="247" t="s">
        <v>891</v>
      </c>
      <c r="Z382" s="296">
        <v>1</v>
      </c>
      <c r="AA382" s="296">
        <v>1</v>
      </c>
      <c r="AB382" s="296">
        <v>17070.029298000001</v>
      </c>
      <c r="AC382" s="296">
        <v>17070</v>
      </c>
      <c r="AD382" s="296">
        <v>4774</v>
      </c>
      <c r="AE382" s="296">
        <v>12296</v>
      </c>
      <c r="AG382" s="295"/>
      <c r="AH382" s="295"/>
      <c r="AL382" s="297">
        <v>0</v>
      </c>
      <c r="AN382" s="297">
        <v>0</v>
      </c>
      <c r="AP382" s="297"/>
    </row>
    <row r="383" spans="1:42" s="296" customFormat="1">
      <c r="A383" s="293" t="s">
        <v>844</v>
      </c>
      <c r="B383" s="247">
        <v>450086127</v>
      </c>
      <c r="C383" s="252" t="s">
        <v>520</v>
      </c>
      <c r="D383" s="251">
        <v>0</v>
      </c>
      <c r="E383" s="251">
        <v>0</v>
      </c>
      <c r="F383" s="251">
        <v>0</v>
      </c>
      <c r="G383" s="251">
        <v>2</v>
      </c>
      <c r="H383" s="251">
        <v>2</v>
      </c>
      <c r="I383" s="251">
        <v>0</v>
      </c>
      <c r="J383" s="251">
        <v>0</v>
      </c>
      <c r="K383" s="294">
        <v>0.15859999999999999</v>
      </c>
      <c r="L383" s="251">
        <v>0</v>
      </c>
      <c r="M383" s="251">
        <v>0</v>
      </c>
      <c r="N383" s="251">
        <v>0</v>
      </c>
      <c r="O383" s="251">
        <v>0</v>
      </c>
      <c r="P383" s="251">
        <v>0</v>
      </c>
      <c r="Q383" s="251">
        <v>4</v>
      </c>
      <c r="R383" s="294">
        <v>1</v>
      </c>
      <c r="S383" s="251">
        <v>5</v>
      </c>
      <c r="T383" s="247"/>
      <c r="V383" s="293">
        <v>450086127</v>
      </c>
      <c r="W383" s="296" t="s">
        <v>844</v>
      </c>
      <c r="X383" s="247" t="s">
        <v>845</v>
      </c>
      <c r="Y383" s="247" t="s">
        <v>682</v>
      </c>
      <c r="Z383" s="296">
        <v>1</v>
      </c>
      <c r="AA383" s="296">
        <v>4</v>
      </c>
      <c r="AB383" s="296">
        <v>45099.33432400001</v>
      </c>
      <c r="AC383" s="296">
        <v>11275</v>
      </c>
      <c r="AD383" s="296">
        <v>-5654</v>
      </c>
      <c r="AE383" s="296">
        <v>16929</v>
      </c>
      <c r="AG383" s="295"/>
      <c r="AH383" s="295"/>
      <c r="AL383" s="297">
        <v>0</v>
      </c>
      <c r="AN383" s="297">
        <v>0</v>
      </c>
      <c r="AP383" s="297"/>
    </row>
    <row r="384" spans="1:42" s="296" customFormat="1">
      <c r="A384" s="293" t="s">
        <v>844</v>
      </c>
      <c r="B384" s="247">
        <v>450086137</v>
      </c>
      <c r="C384" s="252" t="s">
        <v>520</v>
      </c>
      <c r="D384" s="251">
        <v>0</v>
      </c>
      <c r="E384" s="251">
        <v>0</v>
      </c>
      <c r="F384" s="251">
        <v>0</v>
      </c>
      <c r="G384" s="251">
        <v>2</v>
      </c>
      <c r="H384" s="251">
        <v>1</v>
      </c>
      <c r="I384" s="251">
        <v>0</v>
      </c>
      <c r="J384" s="251">
        <v>0</v>
      </c>
      <c r="K384" s="294">
        <v>0.11899999999999999</v>
      </c>
      <c r="L384" s="251">
        <v>0</v>
      </c>
      <c r="M384" s="251">
        <v>0</v>
      </c>
      <c r="N384" s="251">
        <v>0</v>
      </c>
      <c r="O384" s="251">
        <v>0</v>
      </c>
      <c r="P384" s="251">
        <v>3</v>
      </c>
      <c r="Q384" s="251">
        <v>3</v>
      </c>
      <c r="R384" s="294">
        <v>1</v>
      </c>
      <c r="S384" s="251">
        <v>12</v>
      </c>
      <c r="T384" s="247"/>
      <c r="V384" s="293">
        <v>450086137</v>
      </c>
      <c r="W384" s="296" t="s">
        <v>844</v>
      </c>
      <c r="X384" s="247" t="s">
        <v>845</v>
      </c>
      <c r="Y384" s="247" t="s">
        <v>847</v>
      </c>
      <c r="Z384" s="296">
        <v>1</v>
      </c>
      <c r="AA384" s="296">
        <v>3</v>
      </c>
      <c r="AB384" s="296">
        <v>62641.976460000005</v>
      </c>
      <c r="AC384" s="296">
        <v>20881</v>
      </c>
      <c r="AD384" s="296">
        <v>9477</v>
      </c>
      <c r="AE384" s="296">
        <v>11404</v>
      </c>
      <c r="AG384" s="295"/>
      <c r="AH384" s="295"/>
      <c r="AL384" s="297">
        <v>0</v>
      </c>
      <c r="AN384" s="297">
        <v>0</v>
      </c>
      <c r="AP384" s="297"/>
    </row>
    <row r="385" spans="1:42" s="296" customFormat="1">
      <c r="A385" s="293" t="s">
        <v>844</v>
      </c>
      <c r="B385" s="247">
        <v>450086210</v>
      </c>
      <c r="C385" s="252" t="s">
        <v>520</v>
      </c>
      <c r="D385" s="251">
        <v>0</v>
      </c>
      <c r="E385" s="251">
        <v>0</v>
      </c>
      <c r="F385" s="251">
        <v>4</v>
      </c>
      <c r="G385" s="251">
        <v>37</v>
      </c>
      <c r="H385" s="251">
        <v>56</v>
      </c>
      <c r="I385" s="251">
        <v>0</v>
      </c>
      <c r="J385" s="251">
        <v>0</v>
      </c>
      <c r="K385" s="294">
        <v>3.8460999999999999</v>
      </c>
      <c r="L385" s="251">
        <v>0</v>
      </c>
      <c r="M385" s="251">
        <v>0</v>
      </c>
      <c r="N385" s="251">
        <v>0</v>
      </c>
      <c r="O385" s="251">
        <v>0</v>
      </c>
      <c r="P385" s="251">
        <v>15</v>
      </c>
      <c r="Q385" s="251">
        <v>97</v>
      </c>
      <c r="R385" s="294">
        <v>1</v>
      </c>
      <c r="S385" s="251">
        <v>6</v>
      </c>
      <c r="T385" s="247"/>
      <c r="V385" s="293">
        <v>450086210</v>
      </c>
      <c r="W385" s="296" t="s">
        <v>844</v>
      </c>
      <c r="X385" s="247" t="s">
        <v>845</v>
      </c>
      <c r="Y385" s="247" t="s">
        <v>683</v>
      </c>
      <c r="Z385" s="296">
        <v>1</v>
      </c>
      <c r="AA385" s="296">
        <v>97</v>
      </c>
      <c r="AB385" s="296">
        <v>1175594.8830740002</v>
      </c>
      <c r="AC385" s="296">
        <v>12120</v>
      </c>
      <c r="AD385" s="296">
        <v>-642</v>
      </c>
      <c r="AE385" s="296">
        <v>12762</v>
      </c>
      <c r="AG385" s="295"/>
      <c r="AH385" s="295"/>
      <c r="AL385" s="297">
        <v>0</v>
      </c>
      <c r="AN385" s="297">
        <v>0</v>
      </c>
      <c r="AP385" s="297"/>
    </row>
    <row r="386" spans="1:42" s="296" customFormat="1">
      <c r="A386" s="293" t="s">
        <v>844</v>
      </c>
      <c r="B386" s="247">
        <v>450086275</v>
      </c>
      <c r="C386" s="252" t="s">
        <v>520</v>
      </c>
      <c r="D386" s="251">
        <v>0</v>
      </c>
      <c r="E386" s="251">
        <v>0</v>
      </c>
      <c r="F386" s="251">
        <v>2</v>
      </c>
      <c r="G386" s="251">
        <v>7</v>
      </c>
      <c r="H386" s="251">
        <v>0</v>
      </c>
      <c r="I386" s="251">
        <v>0</v>
      </c>
      <c r="J386" s="251">
        <v>0</v>
      </c>
      <c r="K386" s="294">
        <v>0.3569</v>
      </c>
      <c r="L386" s="251">
        <v>0</v>
      </c>
      <c r="M386" s="251">
        <v>0</v>
      </c>
      <c r="N386" s="251">
        <v>0</v>
      </c>
      <c r="O386" s="251">
        <v>0</v>
      </c>
      <c r="P386" s="251">
        <v>4</v>
      </c>
      <c r="Q386" s="251">
        <v>9</v>
      </c>
      <c r="R386" s="294">
        <v>1</v>
      </c>
      <c r="S386" s="251">
        <v>4</v>
      </c>
      <c r="T386" s="247"/>
      <c r="V386" s="293">
        <v>450086275</v>
      </c>
      <c r="W386" s="296" t="s">
        <v>844</v>
      </c>
      <c r="X386" s="247" t="s">
        <v>845</v>
      </c>
      <c r="Y386" s="247" t="s">
        <v>848</v>
      </c>
      <c r="Z386" s="296">
        <v>1</v>
      </c>
      <c r="AA386" s="296">
        <v>9</v>
      </c>
      <c r="AB386" s="296">
        <v>122505.29794599999</v>
      </c>
      <c r="AC386" s="296">
        <v>13612</v>
      </c>
      <c r="AD386" s="296">
        <v>1240</v>
      </c>
      <c r="AE386" s="296">
        <v>12372</v>
      </c>
      <c r="AG386" s="295"/>
      <c r="AH386" s="295"/>
      <c r="AL386" s="297">
        <v>0</v>
      </c>
      <c r="AN386" s="297">
        <v>0</v>
      </c>
      <c r="AP386" s="297"/>
    </row>
    <row r="387" spans="1:42" s="296" customFormat="1">
      <c r="A387" s="293" t="s">
        <v>844</v>
      </c>
      <c r="B387" s="247">
        <v>450086278</v>
      </c>
      <c r="C387" s="252" t="s">
        <v>520</v>
      </c>
      <c r="D387" s="251">
        <v>0</v>
      </c>
      <c r="E387" s="251">
        <v>0</v>
      </c>
      <c r="F387" s="251">
        <v>0</v>
      </c>
      <c r="G387" s="251">
        <v>4</v>
      </c>
      <c r="H387" s="251">
        <v>5</v>
      </c>
      <c r="I387" s="251">
        <v>0</v>
      </c>
      <c r="J387" s="251">
        <v>0</v>
      </c>
      <c r="K387" s="294">
        <v>0.3569</v>
      </c>
      <c r="L387" s="251">
        <v>0</v>
      </c>
      <c r="M387" s="251">
        <v>0</v>
      </c>
      <c r="N387" s="251">
        <v>0</v>
      </c>
      <c r="O387" s="251">
        <v>0</v>
      </c>
      <c r="P387" s="251">
        <v>1</v>
      </c>
      <c r="Q387" s="251">
        <v>9</v>
      </c>
      <c r="R387" s="294">
        <v>1</v>
      </c>
      <c r="S387" s="251">
        <v>7</v>
      </c>
      <c r="T387" s="247"/>
      <c r="V387" s="293">
        <v>450086278</v>
      </c>
      <c r="W387" s="296" t="s">
        <v>844</v>
      </c>
      <c r="X387" s="247" t="s">
        <v>845</v>
      </c>
      <c r="Y387" s="247" t="s">
        <v>849</v>
      </c>
      <c r="Z387" s="296">
        <v>1</v>
      </c>
      <c r="AA387" s="296">
        <v>9</v>
      </c>
      <c r="AB387" s="296">
        <v>107490.09794599999</v>
      </c>
      <c r="AC387" s="296">
        <v>11943</v>
      </c>
      <c r="AD387" s="296">
        <v>655</v>
      </c>
      <c r="AE387" s="296">
        <v>11288</v>
      </c>
      <c r="AG387" s="295"/>
      <c r="AH387" s="295"/>
      <c r="AL387" s="297">
        <v>0</v>
      </c>
      <c r="AN387" s="297">
        <v>0</v>
      </c>
      <c r="AP387" s="297"/>
    </row>
    <row r="388" spans="1:42" s="296" customFormat="1">
      <c r="A388" s="293" t="s">
        <v>844</v>
      </c>
      <c r="B388" s="247">
        <v>450086327</v>
      </c>
      <c r="C388" s="252" t="s">
        <v>520</v>
      </c>
      <c r="D388" s="251">
        <v>0</v>
      </c>
      <c r="E388" s="251">
        <v>0</v>
      </c>
      <c r="F388" s="251">
        <v>1</v>
      </c>
      <c r="G388" s="251">
        <v>1</v>
      </c>
      <c r="H388" s="251">
        <v>0</v>
      </c>
      <c r="I388" s="251">
        <v>0</v>
      </c>
      <c r="J388" s="251">
        <v>0</v>
      </c>
      <c r="K388" s="294">
        <v>7.9299999999999995E-2</v>
      </c>
      <c r="L388" s="251">
        <v>0</v>
      </c>
      <c r="M388" s="251">
        <v>0</v>
      </c>
      <c r="N388" s="251">
        <v>0</v>
      </c>
      <c r="O388" s="251">
        <v>0</v>
      </c>
      <c r="P388" s="251">
        <v>0</v>
      </c>
      <c r="Q388" s="251">
        <v>2</v>
      </c>
      <c r="R388" s="294">
        <v>1</v>
      </c>
      <c r="S388" s="251">
        <v>5</v>
      </c>
      <c r="T388" s="247"/>
      <c r="V388" s="293">
        <v>450086327</v>
      </c>
      <c r="W388" s="296" t="s">
        <v>844</v>
      </c>
      <c r="X388" s="247" t="s">
        <v>845</v>
      </c>
      <c r="Y388" s="247" t="s">
        <v>850</v>
      </c>
      <c r="Z388" s="296">
        <v>1</v>
      </c>
      <c r="AA388" s="296">
        <v>2</v>
      </c>
      <c r="AB388" s="296">
        <v>22866.357162</v>
      </c>
      <c r="AC388" s="296">
        <v>11433</v>
      </c>
      <c r="AD388" s="296">
        <v>44</v>
      </c>
      <c r="AE388" s="296">
        <v>11389</v>
      </c>
      <c r="AG388" s="295"/>
      <c r="AH388" s="295"/>
      <c r="AL388" s="297">
        <v>0</v>
      </c>
      <c r="AN388" s="297">
        <v>0</v>
      </c>
      <c r="AP388" s="297"/>
    </row>
    <row r="389" spans="1:42" s="296" customFormat="1">
      <c r="A389" s="293" t="s">
        <v>844</v>
      </c>
      <c r="B389" s="247">
        <v>450086337</v>
      </c>
      <c r="C389" s="252" t="s">
        <v>520</v>
      </c>
      <c r="D389" s="251">
        <v>0</v>
      </c>
      <c r="E389" s="251">
        <v>0</v>
      </c>
      <c r="F389" s="251">
        <v>0</v>
      </c>
      <c r="G389" s="251">
        <v>0</v>
      </c>
      <c r="H389" s="251">
        <v>1</v>
      </c>
      <c r="I389" s="251">
        <v>0</v>
      </c>
      <c r="J389" s="251">
        <v>0</v>
      </c>
      <c r="K389" s="294">
        <v>3.9699999999999999E-2</v>
      </c>
      <c r="L389" s="251">
        <v>0</v>
      </c>
      <c r="M389" s="251">
        <v>0</v>
      </c>
      <c r="N389" s="251">
        <v>0</v>
      </c>
      <c r="O389" s="251">
        <v>0</v>
      </c>
      <c r="P389" s="251">
        <v>1</v>
      </c>
      <c r="Q389" s="251">
        <v>1</v>
      </c>
      <c r="R389" s="294">
        <v>1</v>
      </c>
      <c r="S389" s="251">
        <v>4</v>
      </c>
      <c r="T389" s="247"/>
      <c r="V389" s="293">
        <v>450086337</v>
      </c>
      <c r="W389" s="296" t="s">
        <v>844</v>
      </c>
      <c r="X389" s="247" t="s">
        <v>845</v>
      </c>
      <c r="Y389" s="247" t="s">
        <v>851</v>
      </c>
      <c r="Z389" s="296">
        <v>1</v>
      </c>
      <c r="AA389" s="296">
        <v>1</v>
      </c>
      <c r="AB389" s="296">
        <v>15957.749298000002</v>
      </c>
      <c r="AC389" s="296">
        <v>15958</v>
      </c>
      <c r="AD389" s="296">
        <v>4579</v>
      </c>
      <c r="AE389" s="296">
        <v>11379</v>
      </c>
      <c r="AG389" s="295"/>
      <c r="AH389" s="295"/>
      <c r="AL389" s="297">
        <v>0</v>
      </c>
      <c r="AN389" s="297">
        <v>0</v>
      </c>
      <c r="AP389" s="297"/>
    </row>
    <row r="390" spans="1:42" s="296" customFormat="1">
      <c r="A390" s="293" t="s">
        <v>844</v>
      </c>
      <c r="B390" s="247">
        <v>450086340</v>
      </c>
      <c r="C390" s="252" t="s">
        <v>520</v>
      </c>
      <c r="D390" s="251">
        <v>0</v>
      </c>
      <c r="E390" s="251">
        <v>0</v>
      </c>
      <c r="F390" s="251">
        <v>0</v>
      </c>
      <c r="G390" s="251">
        <v>3</v>
      </c>
      <c r="H390" s="251">
        <v>0</v>
      </c>
      <c r="I390" s="251">
        <v>0</v>
      </c>
      <c r="J390" s="251">
        <v>0</v>
      </c>
      <c r="K390" s="294">
        <v>0.11899999999999999</v>
      </c>
      <c r="L390" s="251">
        <v>0</v>
      </c>
      <c r="M390" s="251">
        <v>0</v>
      </c>
      <c r="N390" s="251">
        <v>0</v>
      </c>
      <c r="O390" s="251">
        <v>0</v>
      </c>
      <c r="P390" s="251">
        <v>2</v>
      </c>
      <c r="Q390" s="251">
        <v>3</v>
      </c>
      <c r="R390" s="294">
        <v>1</v>
      </c>
      <c r="S390" s="251">
        <v>7</v>
      </c>
      <c r="T390" s="247"/>
      <c r="V390" s="293">
        <v>450086340</v>
      </c>
      <c r="W390" s="296" t="s">
        <v>844</v>
      </c>
      <c r="X390" s="247" t="s">
        <v>845</v>
      </c>
      <c r="Y390" s="247" t="s">
        <v>852</v>
      </c>
      <c r="Z390" s="296">
        <v>1</v>
      </c>
      <c r="AA390" s="296">
        <v>3</v>
      </c>
      <c r="AB390" s="296">
        <v>46784.736459999993</v>
      </c>
      <c r="AC390" s="296">
        <v>15595</v>
      </c>
      <c r="AD390" s="296">
        <v>-4051</v>
      </c>
      <c r="AE390" s="296">
        <v>19646</v>
      </c>
      <c r="AG390" s="295"/>
      <c r="AH390" s="295"/>
      <c r="AL390" s="297">
        <v>0</v>
      </c>
      <c r="AN390" s="297">
        <v>0</v>
      </c>
      <c r="AP390" s="297"/>
    </row>
    <row r="391" spans="1:42" s="296" customFormat="1">
      <c r="A391" s="293" t="s">
        <v>844</v>
      </c>
      <c r="B391" s="247">
        <v>450086349</v>
      </c>
      <c r="C391" s="252" t="s">
        <v>520</v>
      </c>
      <c r="D391" s="251">
        <v>0</v>
      </c>
      <c r="E391" s="251">
        <v>0</v>
      </c>
      <c r="F391" s="251">
        <v>1</v>
      </c>
      <c r="G391" s="251">
        <v>0</v>
      </c>
      <c r="H391" s="251">
        <v>1</v>
      </c>
      <c r="I391" s="251">
        <v>0</v>
      </c>
      <c r="J391" s="251">
        <v>0</v>
      </c>
      <c r="K391" s="294">
        <v>7.9299999999999995E-2</v>
      </c>
      <c r="L391" s="251">
        <v>0</v>
      </c>
      <c r="M391" s="251">
        <v>0</v>
      </c>
      <c r="N391" s="251">
        <v>0</v>
      </c>
      <c r="O391" s="251">
        <v>0</v>
      </c>
      <c r="P391" s="251">
        <v>1</v>
      </c>
      <c r="Q391" s="251">
        <v>2</v>
      </c>
      <c r="R391" s="294">
        <v>1</v>
      </c>
      <c r="S391" s="251">
        <v>7</v>
      </c>
      <c r="T391" s="247"/>
      <c r="V391" s="293">
        <v>450086349</v>
      </c>
      <c r="W391" s="296" t="s">
        <v>844</v>
      </c>
      <c r="X391" s="247" t="s">
        <v>845</v>
      </c>
      <c r="Y391" s="247" t="s">
        <v>982</v>
      </c>
      <c r="Z391" s="296">
        <v>1</v>
      </c>
      <c r="AA391" s="296">
        <v>2</v>
      </c>
      <c r="AB391" s="296">
        <v>28695.617161999999</v>
      </c>
      <c r="AC391" s="296">
        <v>14348</v>
      </c>
      <c r="AD391" s="296">
        <v>-2365</v>
      </c>
      <c r="AE391" s="296">
        <v>16713</v>
      </c>
      <c r="AG391" s="295"/>
      <c r="AH391" s="295"/>
      <c r="AL391" s="297">
        <v>0</v>
      </c>
      <c r="AN391" s="297">
        <v>0</v>
      </c>
      <c r="AP391" s="297"/>
    </row>
    <row r="392" spans="1:42" s="296" customFormat="1">
      <c r="A392" s="293" t="s">
        <v>844</v>
      </c>
      <c r="B392" s="247">
        <v>450086670</v>
      </c>
      <c r="C392" s="252" t="s">
        <v>520</v>
      </c>
      <c r="D392" s="251">
        <v>0</v>
      </c>
      <c r="E392" s="251">
        <v>0</v>
      </c>
      <c r="F392" s="251">
        <v>0</v>
      </c>
      <c r="G392" s="251">
        <v>0</v>
      </c>
      <c r="H392" s="251">
        <v>1</v>
      </c>
      <c r="I392" s="251">
        <v>0</v>
      </c>
      <c r="J392" s="251">
        <v>0</v>
      </c>
      <c r="K392" s="294">
        <v>3.9699999999999999E-2</v>
      </c>
      <c r="L392" s="251">
        <v>0</v>
      </c>
      <c r="M392" s="251">
        <v>0</v>
      </c>
      <c r="N392" s="251">
        <v>0</v>
      </c>
      <c r="O392" s="251">
        <v>0</v>
      </c>
      <c r="P392" s="251">
        <v>1</v>
      </c>
      <c r="Q392" s="251">
        <v>1</v>
      </c>
      <c r="R392" s="294">
        <v>1</v>
      </c>
      <c r="S392" s="251">
        <v>5</v>
      </c>
      <c r="T392" s="247"/>
      <c r="V392" s="293">
        <v>450086670</v>
      </c>
      <c r="W392" s="296" t="s">
        <v>844</v>
      </c>
      <c r="X392" s="247" t="s">
        <v>845</v>
      </c>
      <c r="Y392" s="247" t="s">
        <v>688</v>
      </c>
      <c r="Z392" s="296">
        <v>1</v>
      </c>
      <c r="AA392" s="296">
        <v>1</v>
      </c>
      <c r="AB392" s="296">
        <v>16181.949298</v>
      </c>
      <c r="AC392" s="296">
        <v>16182</v>
      </c>
      <c r="AD392" s="296">
        <v>2748</v>
      </c>
      <c r="AE392" s="296">
        <v>13434</v>
      </c>
      <c r="AG392" s="295"/>
      <c r="AH392" s="295"/>
      <c r="AL392" s="297">
        <v>0</v>
      </c>
      <c r="AN392" s="297">
        <v>0</v>
      </c>
      <c r="AP392" s="297"/>
    </row>
    <row r="393" spans="1:42" s="296" customFormat="1">
      <c r="A393" s="293" t="s">
        <v>844</v>
      </c>
      <c r="B393" s="247">
        <v>450086672</v>
      </c>
      <c r="C393" s="252" t="s">
        <v>520</v>
      </c>
      <c r="D393" s="251">
        <v>0</v>
      </c>
      <c r="E393" s="251">
        <v>0</v>
      </c>
      <c r="F393" s="251">
        <v>1</v>
      </c>
      <c r="G393" s="251">
        <v>0</v>
      </c>
      <c r="H393" s="251">
        <v>0</v>
      </c>
      <c r="I393" s="251">
        <v>0</v>
      </c>
      <c r="J393" s="251">
        <v>0</v>
      </c>
      <c r="K393" s="294">
        <v>3.9699999999999999E-2</v>
      </c>
      <c r="L393" s="251">
        <v>0</v>
      </c>
      <c r="M393" s="251">
        <v>0</v>
      </c>
      <c r="N393" s="251">
        <v>0</v>
      </c>
      <c r="O393" s="251">
        <v>0</v>
      </c>
      <c r="P393" s="251">
        <v>0</v>
      </c>
      <c r="Q393" s="251">
        <v>1</v>
      </c>
      <c r="R393" s="294">
        <v>1</v>
      </c>
      <c r="S393" s="251">
        <v>9</v>
      </c>
      <c r="T393" s="247"/>
      <c r="V393" s="293">
        <v>450086672</v>
      </c>
      <c r="W393" s="296" t="s">
        <v>844</v>
      </c>
      <c r="X393" s="247" t="s">
        <v>845</v>
      </c>
      <c r="Y393" s="247" t="s">
        <v>807</v>
      </c>
      <c r="Z393" s="296">
        <v>1</v>
      </c>
      <c r="AA393" s="296">
        <v>1</v>
      </c>
      <c r="AB393" s="296">
        <v>11407.399297999998</v>
      </c>
      <c r="AC393" s="296">
        <v>11407</v>
      </c>
      <c r="AD393" s="296">
        <v>-7834</v>
      </c>
      <c r="AE393" s="296">
        <v>19241</v>
      </c>
      <c r="AG393" s="295"/>
      <c r="AH393" s="295"/>
      <c r="AL393" s="297">
        <v>0</v>
      </c>
      <c r="AN393" s="297">
        <v>0</v>
      </c>
      <c r="AP393" s="297"/>
    </row>
    <row r="394" spans="1:42" s="296" customFormat="1">
      <c r="A394" s="293" t="s">
        <v>844</v>
      </c>
      <c r="B394" s="247">
        <v>450086674</v>
      </c>
      <c r="C394" s="252" t="s">
        <v>520</v>
      </c>
      <c r="D394" s="251">
        <v>0</v>
      </c>
      <c r="E394" s="251">
        <v>0</v>
      </c>
      <c r="F394" s="251">
        <v>0</v>
      </c>
      <c r="G394" s="251">
        <v>1</v>
      </c>
      <c r="H394" s="251">
        <v>0</v>
      </c>
      <c r="I394" s="251">
        <v>0</v>
      </c>
      <c r="J394" s="251">
        <v>0</v>
      </c>
      <c r="K394" s="294">
        <v>3.9699999999999999E-2</v>
      </c>
      <c r="L394" s="251">
        <v>0</v>
      </c>
      <c r="M394" s="251">
        <v>0</v>
      </c>
      <c r="N394" s="251">
        <v>0</v>
      </c>
      <c r="O394" s="251">
        <v>0</v>
      </c>
      <c r="P394" s="251">
        <v>0</v>
      </c>
      <c r="Q394" s="251">
        <v>1</v>
      </c>
      <c r="R394" s="294">
        <v>1</v>
      </c>
      <c r="S394" s="251">
        <v>10</v>
      </c>
      <c r="T394" s="247"/>
      <c r="V394" s="293">
        <v>450086674</v>
      </c>
      <c r="W394" s="296" t="s">
        <v>844</v>
      </c>
      <c r="X394" s="247" t="s">
        <v>845</v>
      </c>
      <c r="Y394" s="247" t="s">
        <v>689</v>
      </c>
      <c r="Z394" s="296">
        <v>1</v>
      </c>
      <c r="AA394" s="296">
        <v>1</v>
      </c>
      <c r="AB394" s="296">
        <v>11462.169298000001</v>
      </c>
      <c r="AC394" s="296">
        <v>11462</v>
      </c>
      <c r="AD394" s="296">
        <v>-6833</v>
      </c>
      <c r="AE394" s="296">
        <v>18295</v>
      </c>
      <c r="AG394" s="295"/>
      <c r="AH394" s="295"/>
      <c r="AL394" s="297">
        <v>0</v>
      </c>
      <c r="AN394" s="297">
        <v>0</v>
      </c>
      <c r="AP394" s="297"/>
    </row>
    <row r="395" spans="1:42" s="296" customFormat="1">
      <c r="A395" s="293" t="s">
        <v>844</v>
      </c>
      <c r="B395" s="247">
        <v>450086683</v>
      </c>
      <c r="C395" s="252" t="s">
        <v>520</v>
      </c>
      <c r="D395" s="251">
        <v>0</v>
      </c>
      <c r="E395" s="251">
        <v>0</v>
      </c>
      <c r="F395" s="251">
        <v>0</v>
      </c>
      <c r="G395" s="251">
        <v>0</v>
      </c>
      <c r="H395" s="251">
        <v>1</v>
      </c>
      <c r="I395" s="251">
        <v>0</v>
      </c>
      <c r="J395" s="251">
        <v>0</v>
      </c>
      <c r="K395" s="294">
        <v>3.9699999999999999E-2</v>
      </c>
      <c r="L395" s="251">
        <v>0</v>
      </c>
      <c r="M395" s="251">
        <v>0</v>
      </c>
      <c r="N395" s="251">
        <v>0</v>
      </c>
      <c r="O395" s="251">
        <v>0</v>
      </c>
      <c r="P395" s="251">
        <v>1</v>
      </c>
      <c r="Q395" s="251">
        <v>1</v>
      </c>
      <c r="R395" s="294">
        <v>1</v>
      </c>
      <c r="S395" s="251">
        <v>5</v>
      </c>
      <c r="T395" s="247"/>
      <c r="V395" s="293">
        <v>450086683</v>
      </c>
      <c r="W395" s="296" t="s">
        <v>844</v>
      </c>
      <c r="X395" s="247" t="s">
        <v>845</v>
      </c>
      <c r="Y395" s="247" t="s">
        <v>853</v>
      </c>
      <c r="Z395" s="296">
        <v>1</v>
      </c>
      <c r="AA395" s="296">
        <v>1</v>
      </c>
      <c r="AB395" s="296">
        <v>16181.949298</v>
      </c>
      <c r="AC395" s="296">
        <v>16182</v>
      </c>
      <c r="AD395" s="296">
        <v>-3464</v>
      </c>
      <c r="AE395" s="296">
        <v>19646</v>
      </c>
      <c r="AG395" s="295"/>
      <c r="AH395" s="295"/>
      <c r="AL395" s="297">
        <v>0</v>
      </c>
      <c r="AN395" s="297">
        <v>0</v>
      </c>
      <c r="AP395" s="297"/>
    </row>
    <row r="396" spans="1:42" s="296" customFormat="1">
      <c r="A396" s="293" t="s">
        <v>854</v>
      </c>
      <c r="B396" s="247">
        <v>453137005</v>
      </c>
      <c r="C396" s="252" t="s">
        <v>521</v>
      </c>
      <c r="D396" s="251">
        <v>0</v>
      </c>
      <c r="E396" s="251">
        <v>0</v>
      </c>
      <c r="F396" s="251">
        <v>1</v>
      </c>
      <c r="G396" s="251">
        <v>2</v>
      </c>
      <c r="H396" s="251">
        <v>1</v>
      </c>
      <c r="I396" s="251">
        <v>0</v>
      </c>
      <c r="J396" s="251">
        <v>0</v>
      </c>
      <c r="K396" s="294">
        <v>0.15859999999999999</v>
      </c>
      <c r="L396" s="251">
        <v>0</v>
      </c>
      <c r="M396" s="251">
        <v>0</v>
      </c>
      <c r="N396" s="251">
        <v>0</v>
      </c>
      <c r="O396" s="251">
        <v>0</v>
      </c>
      <c r="P396" s="251">
        <v>2</v>
      </c>
      <c r="Q396" s="251">
        <v>4</v>
      </c>
      <c r="R396" s="294">
        <v>1</v>
      </c>
      <c r="S396" s="251">
        <v>8</v>
      </c>
      <c r="T396" s="247"/>
      <c r="V396" s="293">
        <v>453137005</v>
      </c>
      <c r="W396" s="296" t="s">
        <v>854</v>
      </c>
      <c r="X396" s="247" t="s">
        <v>847</v>
      </c>
      <c r="Y396" s="247" t="s">
        <v>797</v>
      </c>
      <c r="Z396" s="296">
        <v>1</v>
      </c>
      <c r="AA396" s="296">
        <v>4</v>
      </c>
      <c r="AB396" s="296">
        <v>58893.704324000006</v>
      </c>
      <c r="AC396" s="296">
        <v>14723</v>
      </c>
      <c r="AD396" s="296">
        <v>-477</v>
      </c>
      <c r="AE396" s="296">
        <v>15200</v>
      </c>
      <c r="AG396" s="295"/>
      <c r="AH396" s="295"/>
      <c r="AL396" s="297">
        <v>0</v>
      </c>
      <c r="AN396" s="297">
        <v>0</v>
      </c>
      <c r="AP396" s="297"/>
    </row>
    <row r="397" spans="1:42" s="296" customFormat="1">
      <c r="A397" s="293" t="s">
        <v>854</v>
      </c>
      <c r="B397" s="247">
        <v>453137061</v>
      </c>
      <c r="C397" s="252" t="s">
        <v>521</v>
      </c>
      <c r="D397" s="251">
        <v>0</v>
      </c>
      <c r="E397" s="251">
        <v>0</v>
      </c>
      <c r="F397" s="251">
        <v>12</v>
      </c>
      <c r="G397" s="251">
        <v>50</v>
      </c>
      <c r="H397" s="251">
        <v>23</v>
      </c>
      <c r="I397" s="251">
        <v>0</v>
      </c>
      <c r="J397" s="251">
        <v>0</v>
      </c>
      <c r="K397" s="294">
        <v>3.3702999999999999</v>
      </c>
      <c r="L397" s="251">
        <v>0</v>
      </c>
      <c r="M397" s="251">
        <v>7</v>
      </c>
      <c r="N397" s="251">
        <v>1</v>
      </c>
      <c r="O397" s="251">
        <v>0</v>
      </c>
      <c r="P397" s="251">
        <v>67</v>
      </c>
      <c r="Q397" s="251">
        <v>85</v>
      </c>
      <c r="R397" s="294">
        <v>1</v>
      </c>
      <c r="S397" s="251">
        <v>11</v>
      </c>
      <c r="T397" s="247"/>
      <c r="V397" s="293">
        <v>453137061</v>
      </c>
      <c r="W397" s="296" t="s">
        <v>854</v>
      </c>
      <c r="X397" s="247" t="s">
        <v>847</v>
      </c>
      <c r="Y397" s="247" t="s">
        <v>799</v>
      </c>
      <c r="Z397" s="296">
        <v>1</v>
      </c>
      <c r="AA397" s="296">
        <v>85</v>
      </c>
      <c r="AB397" s="296">
        <v>1570191.0901019999</v>
      </c>
      <c r="AC397" s="296">
        <v>18473</v>
      </c>
      <c r="AD397" s="296">
        <v>7094</v>
      </c>
      <c r="AE397" s="296">
        <v>11379</v>
      </c>
      <c r="AG397" s="295"/>
      <c r="AH397" s="295"/>
      <c r="AL397" s="297">
        <v>0</v>
      </c>
      <c r="AN397" s="297">
        <v>0</v>
      </c>
      <c r="AP397" s="297"/>
    </row>
    <row r="398" spans="1:42" s="296" customFormat="1">
      <c r="A398" s="293" t="s">
        <v>854</v>
      </c>
      <c r="B398" s="247">
        <v>453137137</v>
      </c>
      <c r="C398" s="252" t="s">
        <v>521</v>
      </c>
      <c r="D398" s="251">
        <v>0</v>
      </c>
      <c r="E398" s="251">
        <v>0</v>
      </c>
      <c r="F398" s="251">
        <v>58</v>
      </c>
      <c r="G398" s="251">
        <v>277</v>
      </c>
      <c r="H398" s="251">
        <v>142</v>
      </c>
      <c r="I398" s="251">
        <v>0</v>
      </c>
      <c r="J398" s="251">
        <v>0</v>
      </c>
      <c r="K398" s="294">
        <v>18.9131</v>
      </c>
      <c r="L398" s="251">
        <v>0</v>
      </c>
      <c r="M398" s="251">
        <v>41</v>
      </c>
      <c r="N398" s="251">
        <v>6</v>
      </c>
      <c r="O398" s="251">
        <v>0</v>
      </c>
      <c r="P398" s="251">
        <v>429</v>
      </c>
      <c r="Q398" s="251">
        <v>477</v>
      </c>
      <c r="R398" s="294">
        <v>1</v>
      </c>
      <c r="S398" s="251">
        <v>12</v>
      </c>
      <c r="T398" s="247"/>
      <c r="V398" s="293">
        <v>453137137</v>
      </c>
      <c r="W398" s="296" t="s">
        <v>854</v>
      </c>
      <c r="X398" s="247" t="s">
        <v>847</v>
      </c>
      <c r="Y398" s="247" t="s">
        <v>847</v>
      </c>
      <c r="Z398" s="296">
        <v>1</v>
      </c>
      <c r="AA398" s="296">
        <v>477</v>
      </c>
      <c r="AB398" s="296">
        <v>9644346.713854</v>
      </c>
      <c r="AC398" s="296">
        <v>20219</v>
      </c>
      <c r="AD398" s="296">
        <v>6785</v>
      </c>
      <c r="AE398" s="296">
        <v>13434</v>
      </c>
      <c r="AG398" s="295"/>
      <c r="AH398" s="295"/>
      <c r="AL398" s="297">
        <v>0</v>
      </c>
      <c r="AN398" s="297">
        <v>0</v>
      </c>
      <c r="AP398" s="297"/>
    </row>
    <row r="399" spans="1:42" s="296" customFormat="1">
      <c r="A399" s="293" t="s">
        <v>854</v>
      </c>
      <c r="B399" s="247">
        <v>453137161</v>
      </c>
      <c r="C399" s="252" t="s">
        <v>521</v>
      </c>
      <c r="D399" s="251">
        <v>0</v>
      </c>
      <c r="E399" s="251">
        <v>0</v>
      </c>
      <c r="F399" s="251">
        <v>0</v>
      </c>
      <c r="G399" s="251">
        <v>1</v>
      </c>
      <c r="H399" s="251">
        <v>1</v>
      </c>
      <c r="I399" s="251">
        <v>0</v>
      </c>
      <c r="J399" s="251">
        <v>0</v>
      </c>
      <c r="K399" s="294">
        <v>7.9299999999999995E-2</v>
      </c>
      <c r="L399" s="251">
        <v>0</v>
      </c>
      <c r="M399" s="251">
        <v>0</v>
      </c>
      <c r="N399" s="251">
        <v>0</v>
      </c>
      <c r="O399" s="251">
        <v>0</v>
      </c>
      <c r="P399" s="251">
        <v>2</v>
      </c>
      <c r="Q399" s="251">
        <v>2</v>
      </c>
      <c r="R399" s="294">
        <v>1</v>
      </c>
      <c r="S399" s="251">
        <v>8</v>
      </c>
      <c r="T399" s="247"/>
      <c r="V399" s="293">
        <v>453137161</v>
      </c>
      <c r="W399" s="296" t="s">
        <v>854</v>
      </c>
      <c r="X399" s="247" t="s">
        <v>847</v>
      </c>
      <c r="Y399" s="247" t="s">
        <v>802</v>
      </c>
      <c r="Z399" s="296">
        <v>1</v>
      </c>
      <c r="AA399" s="296">
        <v>2</v>
      </c>
      <c r="AB399" s="296">
        <v>36027.347161999998</v>
      </c>
      <c r="AC399" s="296">
        <v>18014</v>
      </c>
      <c r="AD399" s="296">
        <v>7226</v>
      </c>
      <c r="AE399" s="296">
        <v>10788</v>
      </c>
      <c r="AG399" s="295"/>
      <c r="AH399" s="295"/>
      <c r="AL399" s="297">
        <v>0</v>
      </c>
      <c r="AN399" s="297">
        <v>0</v>
      </c>
      <c r="AP399" s="297"/>
    </row>
    <row r="400" spans="1:42" s="296" customFormat="1">
      <c r="A400" s="293" t="s">
        <v>854</v>
      </c>
      <c r="B400" s="247">
        <v>453137210</v>
      </c>
      <c r="C400" s="252" t="s">
        <v>521</v>
      </c>
      <c r="D400" s="251">
        <v>0</v>
      </c>
      <c r="E400" s="251">
        <v>0</v>
      </c>
      <c r="F400" s="251">
        <v>0</v>
      </c>
      <c r="G400" s="251">
        <v>3</v>
      </c>
      <c r="H400" s="251">
        <v>0</v>
      </c>
      <c r="I400" s="251">
        <v>0</v>
      </c>
      <c r="J400" s="251">
        <v>0</v>
      </c>
      <c r="K400" s="294">
        <v>0.11899999999999999</v>
      </c>
      <c r="L400" s="251">
        <v>0</v>
      </c>
      <c r="M400" s="251">
        <v>0</v>
      </c>
      <c r="N400" s="251">
        <v>0</v>
      </c>
      <c r="O400" s="251">
        <v>0</v>
      </c>
      <c r="P400" s="251">
        <v>3</v>
      </c>
      <c r="Q400" s="251">
        <v>3</v>
      </c>
      <c r="R400" s="294">
        <v>1</v>
      </c>
      <c r="S400" s="251">
        <v>6</v>
      </c>
      <c r="T400" s="247"/>
      <c r="V400" s="293">
        <v>453137210</v>
      </c>
      <c r="W400" s="296" t="s">
        <v>854</v>
      </c>
      <c r="X400" s="247" t="s">
        <v>847</v>
      </c>
      <c r="Y400" s="247" t="s">
        <v>683</v>
      </c>
      <c r="Z400" s="296">
        <v>1</v>
      </c>
      <c r="AA400" s="296">
        <v>3</v>
      </c>
      <c r="AB400" s="296">
        <v>51371.186459999997</v>
      </c>
      <c r="AC400" s="296">
        <v>17124</v>
      </c>
      <c r="AD400" s="296">
        <v>4642</v>
      </c>
      <c r="AE400" s="296">
        <v>12482</v>
      </c>
      <c r="AG400" s="295"/>
      <c r="AH400" s="295"/>
      <c r="AL400" s="297">
        <v>0</v>
      </c>
      <c r="AN400" s="297">
        <v>0</v>
      </c>
      <c r="AP400" s="297"/>
    </row>
    <row r="401" spans="1:42" s="296" customFormat="1">
      <c r="A401" s="293" t="s">
        <v>854</v>
      </c>
      <c r="B401" s="247">
        <v>453137278</v>
      </c>
      <c r="C401" s="252" t="s">
        <v>521</v>
      </c>
      <c r="D401" s="251">
        <v>0</v>
      </c>
      <c r="E401" s="251">
        <v>0</v>
      </c>
      <c r="F401" s="251">
        <v>1</v>
      </c>
      <c r="G401" s="251">
        <v>1</v>
      </c>
      <c r="H401" s="251">
        <v>2</v>
      </c>
      <c r="I401" s="251">
        <v>0</v>
      </c>
      <c r="J401" s="251">
        <v>0</v>
      </c>
      <c r="K401" s="294">
        <v>0.15859999999999999</v>
      </c>
      <c r="L401" s="251">
        <v>0</v>
      </c>
      <c r="M401" s="251">
        <v>0</v>
      </c>
      <c r="N401" s="251">
        <v>0</v>
      </c>
      <c r="O401" s="251">
        <v>0</v>
      </c>
      <c r="P401" s="251">
        <v>3</v>
      </c>
      <c r="Q401" s="251">
        <v>4</v>
      </c>
      <c r="R401" s="294">
        <v>1</v>
      </c>
      <c r="S401" s="251">
        <v>7</v>
      </c>
      <c r="T401" s="247"/>
      <c r="V401" s="293">
        <v>453137278</v>
      </c>
      <c r="W401" s="296" t="s">
        <v>854</v>
      </c>
      <c r="X401" s="247" t="s">
        <v>847</v>
      </c>
      <c r="Y401" s="247" t="s">
        <v>849</v>
      </c>
      <c r="Z401" s="296">
        <v>1</v>
      </c>
      <c r="AA401" s="296">
        <v>4</v>
      </c>
      <c r="AB401" s="296">
        <v>63646.724324000003</v>
      </c>
      <c r="AC401" s="296">
        <v>15912</v>
      </c>
      <c r="AD401" s="296">
        <v>5248</v>
      </c>
      <c r="AE401" s="296">
        <v>10664</v>
      </c>
      <c r="AG401" s="295"/>
      <c r="AH401" s="295"/>
      <c r="AL401" s="297">
        <v>0</v>
      </c>
      <c r="AN401" s="297">
        <v>0</v>
      </c>
      <c r="AP401" s="297"/>
    </row>
    <row r="402" spans="1:42" s="296" customFormat="1">
      <c r="A402" s="293" t="s">
        <v>854</v>
      </c>
      <c r="B402" s="247">
        <v>453137281</v>
      </c>
      <c r="C402" s="252" t="s">
        <v>521</v>
      </c>
      <c r="D402" s="251">
        <v>0</v>
      </c>
      <c r="E402" s="251">
        <v>0</v>
      </c>
      <c r="F402" s="251">
        <v>20</v>
      </c>
      <c r="G402" s="251">
        <v>55</v>
      </c>
      <c r="H402" s="251">
        <v>43</v>
      </c>
      <c r="I402" s="251">
        <v>0</v>
      </c>
      <c r="J402" s="251">
        <v>0</v>
      </c>
      <c r="K402" s="294">
        <v>4.6787000000000001</v>
      </c>
      <c r="L402" s="251">
        <v>0</v>
      </c>
      <c r="M402" s="251">
        <v>6</v>
      </c>
      <c r="N402" s="251">
        <v>3</v>
      </c>
      <c r="O402" s="251">
        <v>0</v>
      </c>
      <c r="P402" s="251">
        <v>104</v>
      </c>
      <c r="Q402" s="251">
        <v>118</v>
      </c>
      <c r="R402" s="294">
        <v>1</v>
      </c>
      <c r="S402" s="251">
        <v>12</v>
      </c>
      <c r="T402" s="247"/>
      <c r="V402" s="293">
        <v>453137281</v>
      </c>
      <c r="W402" s="296" t="s">
        <v>854</v>
      </c>
      <c r="X402" s="247" t="s">
        <v>847</v>
      </c>
      <c r="Y402" s="247" t="s">
        <v>796</v>
      </c>
      <c r="Z402" s="296">
        <v>1</v>
      </c>
      <c r="AA402" s="296">
        <v>118</v>
      </c>
      <c r="AB402" s="296">
        <v>2354869.7325579999</v>
      </c>
      <c r="AC402" s="296">
        <v>19957</v>
      </c>
      <c r="AD402" s="296">
        <v>8938</v>
      </c>
      <c r="AE402" s="296">
        <v>11019</v>
      </c>
      <c r="AG402" s="295"/>
      <c r="AH402" s="295"/>
      <c r="AL402" s="297">
        <v>0</v>
      </c>
      <c r="AN402" s="297">
        <v>0</v>
      </c>
      <c r="AP402" s="297"/>
    </row>
    <row r="403" spans="1:42" s="296" customFormat="1">
      <c r="A403" s="293" t="s">
        <v>854</v>
      </c>
      <c r="B403" s="247">
        <v>453137309</v>
      </c>
      <c r="C403" s="252" t="s">
        <v>521</v>
      </c>
      <c r="D403" s="251">
        <v>0</v>
      </c>
      <c r="E403" s="251">
        <v>0</v>
      </c>
      <c r="F403" s="251">
        <v>0</v>
      </c>
      <c r="G403" s="251">
        <v>1</v>
      </c>
      <c r="H403" s="251">
        <v>0</v>
      </c>
      <c r="I403" s="251">
        <v>0</v>
      </c>
      <c r="J403" s="251">
        <v>0</v>
      </c>
      <c r="K403" s="294">
        <v>3.9699999999999999E-2</v>
      </c>
      <c r="L403" s="251">
        <v>0</v>
      </c>
      <c r="M403" s="251">
        <v>0</v>
      </c>
      <c r="N403" s="251">
        <v>0</v>
      </c>
      <c r="O403" s="251">
        <v>0</v>
      </c>
      <c r="P403" s="251">
        <v>1</v>
      </c>
      <c r="Q403" s="251">
        <v>1</v>
      </c>
      <c r="R403" s="294">
        <v>1</v>
      </c>
      <c r="S403" s="251">
        <v>11</v>
      </c>
      <c r="T403" s="247"/>
      <c r="V403" s="293">
        <v>453137309</v>
      </c>
      <c r="W403" s="296" t="s">
        <v>854</v>
      </c>
      <c r="X403" s="247" t="s">
        <v>847</v>
      </c>
      <c r="Y403" s="247" t="s">
        <v>855</v>
      </c>
      <c r="Z403" s="296">
        <v>1</v>
      </c>
      <c r="AA403" s="296">
        <v>1</v>
      </c>
      <c r="AB403" s="296">
        <v>20141.379298</v>
      </c>
      <c r="AC403" s="296">
        <v>20141</v>
      </c>
      <c r="AD403" s="296">
        <v>683</v>
      </c>
      <c r="AE403" s="296">
        <v>19458</v>
      </c>
      <c r="AG403" s="295"/>
      <c r="AH403" s="295"/>
      <c r="AL403" s="297">
        <v>0</v>
      </c>
      <c r="AN403" s="297">
        <v>0</v>
      </c>
      <c r="AP403" s="297"/>
    </row>
    <row r="404" spans="1:42" s="296" customFormat="1">
      <c r="A404" s="293" t="s">
        <v>854</v>
      </c>
      <c r="B404" s="247">
        <v>453137325</v>
      </c>
      <c r="C404" s="252" t="s">
        <v>521</v>
      </c>
      <c r="D404" s="251">
        <v>0</v>
      </c>
      <c r="E404" s="251">
        <v>0</v>
      </c>
      <c r="F404" s="251">
        <v>0</v>
      </c>
      <c r="G404" s="251">
        <v>0</v>
      </c>
      <c r="H404" s="251">
        <v>1</v>
      </c>
      <c r="I404" s="251">
        <v>0</v>
      </c>
      <c r="J404" s="251">
        <v>0</v>
      </c>
      <c r="K404" s="294">
        <v>3.9699999999999999E-2</v>
      </c>
      <c r="L404" s="251">
        <v>0</v>
      </c>
      <c r="M404" s="251">
        <v>0</v>
      </c>
      <c r="N404" s="251">
        <v>0</v>
      </c>
      <c r="O404" s="251">
        <v>0</v>
      </c>
      <c r="P404" s="251">
        <v>0</v>
      </c>
      <c r="Q404" s="251">
        <v>1</v>
      </c>
      <c r="R404" s="294">
        <v>1</v>
      </c>
      <c r="S404" s="251">
        <v>9</v>
      </c>
      <c r="T404" s="247"/>
      <c r="V404" s="293">
        <v>453137325</v>
      </c>
      <c r="W404" s="296" t="s">
        <v>854</v>
      </c>
      <c r="X404" s="247" t="s">
        <v>847</v>
      </c>
      <c r="Y404" s="247" t="s">
        <v>805</v>
      </c>
      <c r="Z404" s="296">
        <v>1</v>
      </c>
      <c r="AA404" s="296">
        <v>1</v>
      </c>
      <c r="AB404" s="296">
        <v>11090.709298</v>
      </c>
      <c r="AC404" s="296">
        <v>11091</v>
      </c>
      <c r="AD404" s="296">
        <v>-643</v>
      </c>
      <c r="AE404" s="296">
        <v>11734</v>
      </c>
      <c r="AG404" s="295"/>
      <c r="AH404" s="295"/>
      <c r="AL404" s="297">
        <v>0</v>
      </c>
      <c r="AN404" s="297">
        <v>0</v>
      </c>
      <c r="AP404" s="297"/>
    </row>
    <row r="405" spans="1:42" s="296" customFormat="1">
      <c r="A405" s="293" t="s">
        <v>854</v>
      </c>
      <c r="B405" s="247">
        <v>453137332</v>
      </c>
      <c r="C405" s="252" t="s">
        <v>521</v>
      </c>
      <c r="D405" s="251">
        <v>0</v>
      </c>
      <c r="E405" s="251">
        <v>0</v>
      </c>
      <c r="F405" s="251">
        <v>0</v>
      </c>
      <c r="G405" s="251">
        <v>4</v>
      </c>
      <c r="H405" s="251">
        <v>2</v>
      </c>
      <c r="I405" s="251">
        <v>0</v>
      </c>
      <c r="J405" s="251">
        <v>0</v>
      </c>
      <c r="K405" s="294">
        <v>0.2379</v>
      </c>
      <c r="L405" s="251">
        <v>0</v>
      </c>
      <c r="M405" s="251">
        <v>0</v>
      </c>
      <c r="N405" s="251">
        <v>0</v>
      </c>
      <c r="O405" s="251">
        <v>0</v>
      </c>
      <c r="P405" s="251">
        <v>4</v>
      </c>
      <c r="Q405" s="251">
        <v>6</v>
      </c>
      <c r="R405" s="294">
        <v>1</v>
      </c>
      <c r="S405" s="251">
        <v>10</v>
      </c>
      <c r="T405" s="247"/>
      <c r="V405" s="293">
        <v>453137332</v>
      </c>
      <c r="W405" s="296" t="s">
        <v>854</v>
      </c>
      <c r="X405" s="247" t="s">
        <v>847</v>
      </c>
      <c r="Y405" s="247" t="s">
        <v>806</v>
      </c>
      <c r="Z405" s="296">
        <v>1</v>
      </c>
      <c r="AA405" s="296">
        <v>6</v>
      </c>
      <c r="AB405" s="296">
        <v>99280.58148600001</v>
      </c>
      <c r="AC405" s="296">
        <v>16547</v>
      </c>
      <c r="AD405" s="296">
        <v>4176</v>
      </c>
      <c r="AE405" s="296">
        <v>12371</v>
      </c>
      <c r="AG405" s="295"/>
      <c r="AH405" s="295"/>
      <c r="AL405" s="297">
        <v>0</v>
      </c>
      <c r="AN405" s="297">
        <v>0</v>
      </c>
      <c r="AP405" s="297"/>
    </row>
    <row r="406" spans="1:42" s="296" customFormat="1">
      <c r="A406" s="293" t="s">
        <v>856</v>
      </c>
      <c r="B406" s="247">
        <v>454149009</v>
      </c>
      <c r="C406" s="252" t="s">
        <v>522</v>
      </c>
      <c r="D406" s="251">
        <v>0</v>
      </c>
      <c r="E406" s="251">
        <v>0</v>
      </c>
      <c r="F406" s="251">
        <v>0</v>
      </c>
      <c r="G406" s="251">
        <v>2</v>
      </c>
      <c r="H406" s="251">
        <v>1</v>
      </c>
      <c r="I406" s="251">
        <v>0</v>
      </c>
      <c r="J406" s="251">
        <v>0</v>
      </c>
      <c r="K406" s="294">
        <v>0.11899999999999999</v>
      </c>
      <c r="L406" s="251">
        <v>0</v>
      </c>
      <c r="M406" s="251">
        <v>2</v>
      </c>
      <c r="N406" s="251">
        <v>0</v>
      </c>
      <c r="O406" s="251">
        <v>0</v>
      </c>
      <c r="P406" s="251">
        <v>3</v>
      </c>
      <c r="Q406" s="251">
        <v>3</v>
      </c>
      <c r="R406" s="294">
        <v>1</v>
      </c>
      <c r="S406" s="251">
        <v>3</v>
      </c>
      <c r="T406" s="247"/>
      <c r="V406" s="293">
        <v>454149009</v>
      </c>
      <c r="W406" s="296" t="s">
        <v>856</v>
      </c>
      <c r="X406" s="247" t="s">
        <v>783</v>
      </c>
      <c r="Y406" s="247" t="s">
        <v>780</v>
      </c>
      <c r="Z406" s="296">
        <v>1</v>
      </c>
      <c r="AA406" s="296">
        <v>3</v>
      </c>
      <c r="AB406" s="296">
        <v>53823.926460000002</v>
      </c>
      <c r="AC406" s="296">
        <v>17941</v>
      </c>
      <c r="AD406" s="296">
        <v>5860</v>
      </c>
      <c r="AE406" s="296">
        <v>12081</v>
      </c>
      <c r="AG406" s="295"/>
      <c r="AH406" s="295"/>
      <c r="AL406" s="297">
        <v>0</v>
      </c>
      <c r="AN406" s="297">
        <v>0</v>
      </c>
      <c r="AP406" s="297"/>
    </row>
    <row r="407" spans="1:42" s="296" customFormat="1">
      <c r="A407" s="293" t="s">
        <v>856</v>
      </c>
      <c r="B407" s="247">
        <v>454149056</v>
      </c>
      <c r="C407" s="252" t="s">
        <v>522</v>
      </c>
      <c r="D407" s="251">
        <v>0</v>
      </c>
      <c r="E407" s="251">
        <v>0</v>
      </c>
      <c r="F407" s="251">
        <v>1</v>
      </c>
      <c r="G407" s="251">
        <v>0</v>
      </c>
      <c r="H407" s="251">
        <v>0</v>
      </c>
      <c r="I407" s="251">
        <v>0</v>
      </c>
      <c r="J407" s="251">
        <v>0</v>
      </c>
      <c r="K407" s="294">
        <v>3.9699999999999999E-2</v>
      </c>
      <c r="L407" s="251">
        <v>0</v>
      </c>
      <c r="M407" s="251">
        <v>0</v>
      </c>
      <c r="N407" s="251">
        <v>0</v>
      </c>
      <c r="O407" s="251">
        <v>0</v>
      </c>
      <c r="P407" s="251">
        <v>0</v>
      </c>
      <c r="Q407" s="251">
        <v>1</v>
      </c>
      <c r="R407" s="294">
        <v>1</v>
      </c>
      <c r="S407" s="251">
        <v>4</v>
      </c>
      <c r="T407" s="247"/>
      <c r="V407" s="293">
        <v>454149056</v>
      </c>
      <c r="W407" s="296" t="s">
        <v>856</v>
      </c>
      <c r="X407" s="247" t="s">
        <v>783</v>
      </c>
      <c r="Y407" s="247" t="s">
        <v>781</v>
      </c>
      <c r="Z407" s="296">
        <v>1</v>
      </c>
      <c r="AA407" s="296">
        <v>1</v>
      </c>
      <c r="AB407" s="296">
        <v>11407.399297999998</v>
      </c>
      <c r="AC407" s="296">
        <v>11407</v>
      </c>
      <c r="AD407" s="296">
        <v>370</v>
      </c>
      <c r="AE407" s="296">
        <v>11037</v>
      </c>
      <c r="AG407" s="295"/>
      <c r="AH407" s="295"/>
      <c r="AL407" s="297">
        <v>0</v>
      </c>
      <c r="AN407" s="297">
        <v>0</v>
      </c>
      <c r="AP407" s="297"/>
    </row>
    <row r="408" spans="1:42" s="296" customFormat="1">
      <c r="A408" s="293" t="s">
        <v>856</v>
      </c>
      <c r="B408" s="247">
        <v>454149128</v>
      </c>
      <c r="C408" s="252" t="s">
        <v>522</v>
      </c>
      <c r="D408" s="251">
        <v>2</v>
      </c>
      <c r="E408" s="251">
        <v>0</v>
      </c>
      <c r="F408" s="251">
        <v>1</v>
      </c>
      <c r="G408" s="251">
        <v>13</v>
      </c>
      <c r="H408" s="251">
        <v>6</v>
      </c>
      <c r="I408" s="251">
        <v>0</v>
      </c>
      <c r="J408" s="251">
        <v>0</v>
      </c>
      <c r="K408" s="294">
        <v>0.79300000000000004</v>
      </c>
      <c r="L408" s="251">
        <v>0</v>
      </c>
      <c r="M408" s="251">
        <v>4</v>
      </c>
      <c r="N408" s="251">
        <v>1</v>
      </c>
      <c r="O408" s="251">
        <v>0</v>
      </c>
      <c r="P408" s="251">
        <v>17</v>
      </c>
      <c r="Q408" s="251">
        <v>21</v>
      </c>
      <c r="R408" s="294">
        <v>1</v>
      </c>
      <c r="S408" s="251">
        <v>10</v>
      </c>
      <c r="T408" s="247"/>
      <c r="V408" s="293">
        <v>454149128</v>
      </c>
      <c r="W408" s="296" t="s">
        <v>856</v>
      </c>
      <c r="X408" s="247" t="s">
        <v>783</v>
      </c>
      <c r="Y408" s="247" t="s">
        <v>729</v>
      </c>
      <c r="Z408" s="296">
        <v>1</v>
      </c>
      <c r="AA408" s="296">
        <v>21</v>
      </c>
      <c r="AB408" s="296">
        <v>384825.66162000003</v>
      </c>
      <c r="AC408" s="296">
        <v>18325</v>
      </c>
      <c r="AD408" s="296">
        <v>2407</v>
      </c>
      <c r="AE408" s="296">
        <v>15918</v>
      </c>
      <c r="AG408" s="295"/>
      <c r="AH408" s="295"/>
      <c r="AL408" s="297">
        <v>0</v>
      </c>
      <c r="AN408" s="297">
        <v>0</v>
      </c>
      <c r="AP408" s="297"/>
    </row>
    <row r="409" spans="1:42" s="296" customFormat="1">
      <c r="A409" s="293" t="s">
        <v>856</v>
      </c>
      <c r="B409" s="247">
        <v>454149149</v>
      </c>
      <c r="C409" s="252" t="s">
        <v>522</v>
      </c>
      <c r="D409" s="251">
        <v>101</v>
      </c>
      <c r="E409" s="251">
        <v>0</v>
      </c>
      <c r="F409" s="251">
        <v>96</v>
      </c>
      <c r="G409" s="251">
        <v>429</v>
      </c>
      <c r="H409" s="251">
        <v>182</v>
      </c>
      <c r="I409" s="251">
        <v>0</v>
      </c>
      <c r="J409" s="251">
        <v>0</v>
      </c>
      <c r="K409" s="294">
        <v>28.032599999999999</v>
      </c>
      <c r="L409" s="251">
        <v>0</v>
      </c>
      <c r="M409" s="251">
        <v>272</v>
      </c>
      <c r="N409" s="251">
        <v>15</v>
      </c>
      <c r="O409" s="251">
        <v>0</v>
      </c>
      <c r="P409" s="251">
        <v>624</v>
      </c>
      <c r="Q409" s="251">
        <v>758</v>
      </c>
      <c r="R409" s="294">
        <v>1</v>
      </c>
      <c r="S409" s="251">
        <v>12</v>
      </c>
      <c r="T409" s="247"/>
      <c r="V409" s="293">
        <v>454149149</v>
      </c>
      <c r="W409" s="296" t="s">
        <v>856</v>
      </c>
      <c r="X409" s="247" t="s">
        <v>783</v>
      </c>
      <c r="Y409" s="247" t="s">
        <v>783</v>
      </c>
      <c r="Z409" s="296">
        <v>1</v>
      </c>
      <c r="AA409" s="296">
        <v>758</v>
      </c>
      <c r="AB409" s="296">
        <v>15343807.217483999</v>
      </c>
      <c r="AC409" s="296">
        <v>20242</v>
      </c>
      <c r="AD409" s="296">
        <v>6475</v>
      </c>
      <c r="AE409" s="296">
        <v>13767</v>
      </c>
      <c r="AG409" s="295"/>
      <c r="AH409" s="295"/>
      <c r="AL409" s="297">
        <v>0</v>
      </c>
      <c r="AN409" s="297">
        <v>0</v>
      </c>
      <c r="AP409" s="297"/>
    </row>
    <row r="410" spans="1:42" s="296" customFormat="1">
      <c r="A410" s="293" t="s">
        <v>856</v>
      </c>
      <c r="B410" s="247">
        <v>454149181</v>
      </c>
      <c r="C410" s="252" t="s">
        <v>522</v>
      </c>
      <c r="D410" s="251">
        <v>2</v>
      </c>
      <c r="E410" s="251">
        <v>0</v>
      </c>
      <c r="F410" s="251">
        <v>6</v>
      </c>
      <c r="G410" s="251">
        <v>31</v>
      </c>
      <c r="H410" s="251">
        <v>24</v>
      </c>
      <c r="I410" s="251">
        <v>0</v>
      </c>
      <c r="J410" s="251">
        <v>0</v>
      </c>
      <c r="K410" s="294">
        <v>2.4186999999999999</v>
      </c>
      <c r="L410" s="251">
        <v>0</v>
      </c>
      <c r="M410" s="251">
        <v>13</v>
      </c>
      <c r="N410" s="251">
        <v>1</v>
      </c>
      <c r="O410" s="251">
        <v>0</v>
      </c>
      <c r="P410" s="251">
        <v>43</v>
      </c>
      <c r="Q410" s="251">
        <v>62</v>
      </c>
      <c r="R410" s="294">
        <v>1</v>
      </c>
      <c r="S410" s="251">
        <v>10</v>
      </c>
      <c r="T410" s="247"/>
      <c r="V410" s="293">
        <v>454149181</v>
      </c>
      <c r="W410" s="296" t="s">
        <v>856</v>
      </c>
      <c r="X410" s="247" t="s">
        <v>783</v>
      </c>
      <c r="Y410" s="247" t="s">
        <v>732</v>
      </c>
      <c r="Z410" s="296">
        <v>1</v>
      </c>
      <c r="AA410" s="296">
        <v>62</v>
      </c>
      <c r="AB410" s="296">
        <v>1077416.6841579999</v>
      </c>
      <c r="AC410" s="296">
        <v>17378</v>
      </c>
      <c r="AD410" s="296">
        <v>1324</v>
      </c>
      <c r="AE410" s="296">
        <v>16054</v>
      </c>
      <c r="AG410" s="295"/>
      <c r="AH410" s="295"/>
      <c r="AL410" s="297">
        <v>0</v>
      </c>
      <c r="AN410" s="297">
        <v>0</v>
      </c>
      <c r="AP410" s="297"/>
    </row>
    <row r="411" spans="1:42" s="296" customFormat="1">
      <c r="A411" s="293" t="s">
        <v>856</v>
      </c>
      <c r="B411" s="247">
        <v>454149211</v>
      </c>
      <c r="C411" s="252" t="s">
        <v>522</v>
      </c>
      <c r="D411" s="251">
        <v>0</v>
      </c>
      <c r="E411" s="251">
        <v>0</v>
      </c>
      <c r="F411" s="251">
        <v>0</v>
      </c>
      <c r="G411" s="251">
        <v>1</v>
      </c>
      <c r="H411" s="251">
        <v>1</v>
      </c>
      <c r="I411" s="251">
        <v>0</v>
      </c>
      <c r="J411" s="251">
        <v>0</v>
      </c>
      <c r="K411" s="294">
        <v>7.9299999999999995E-2</v>
      </c>
      <c r="L411" s="251">
        <v>0</v>
      </c>
      <c r="M411" s="251">
        <v>0</v>
      </c>
      <c r="N411" s="251">
        <v>0</v>
      </c>
      <c r="O411" s="251">
        <v>0</v>
      </c>
      <c r="P411" s="251">
        <v>1</v>
      </c>
      <c r="Q411" s="251">
        <v>2</v>
      </c>
      <c r="R411" s="294">
        <v>1</v>
      </c>
      <c r="S411" s="251">
        <v>5</v>
      </c>
      <c r="T411" s="247"/>
      <c r="V411" s="293">
        <v>454149211</v>
      </c>
      <c r="W411" s="296" t="s">
        <v>856</v>
      </c>
      <c r="X411" s="247" t="s">
        <v>783</v>
      </c>
      <c r="Y411" s="247" t="s">
        <v>784</v>
      </c>
      <c r="Z411" s="296">
        <v>1</v>
      </c>
      <c r="AA411" s="296">
        <v>2</v>
      </c>
      <c r="AB411" s="296">
        <v>27640.907162</v>
      </c>
      <c r="AC411" s="296">
        <v>13820</v>
      </c>
      <c r="AD411" s="296">
        <v>2783</v>
      </c>
      <c r="AE411" s="296">
        <v>11037</v>
      </c>
      <c r="AG411" s="295"/>
      <c r="AH411" s="295"/>
      <c r="AL411" s="297">
        <v>0</v>
      </c>
      <c r="AN411" s="297">
        <v>0</v>
      </c>
      <c r="AP411" s="297"/>
    </row>
    <row r="412" spans="1:42" s="296" customFormat="1">
      <c r="A412" s="293" t="s">
        <v>857</v>
      </c>
      <c r="B412" s="247">
        <v>455128128</v>
      </c>
      <c r="C412" s="252" t="s">
        <v>523</v>
      </c>
      <c r="D412" s="251">
        <v>0</v>
      </c>
      <c r="E412" s="251">
        <v>0</v>
      </c>
      <c r="F412" s="251">
        <v>38</v>
      </c>
      <c r="G412" s="251">
        <v>167</v>
      </c>
      <c r="H412" s="251">
        <v>91</v>
      </c>
      <c r="I412" s="251">
        <v>0</v>
      </c>
      <c r="J412" s="251">
        <v>0</v>
      </c>
      <c r="K412" s="294">
        <v>11.7364</v>
      </c>
      <c r="L412" s="251">
        <v>0</v>
      </c>
      <c r="M412" s="251">
        <v>26</v>
      </c>
      <c r="N412" s="251">
        <v>1</v>
      </c>
      <c r="O412" s="251">
        <v>0</v>
      </c>
      <c r="P412" s="251">
        <v>138</v>
      </c>
      <c r="Q412" s="251">
        <v>296</v>
      </c>
      <c r="R412" s="294">
        <v>1</v>
      </c>
      <c r="S412" s="251">
        <v>10</v>
      </c>
      <c r="T412" s="247"/>
      <c r="V412" s="293">
        <v>455128128</v>
      </c>
      <c r="W412" s="296" t="s">
        <v>857</v>
      </c>
      <c r="X412" s="247" t="s">
        <v>729</v>
      </c>
      <c r="Y412" s="247" t="s">
        <v>729</v>
      </c>
      <c r="Z412" s="296">
        <v>1</v>
      </c>
      <c r="AA412" s="296">
        <v>296</v>
      </c>
      <c r="AB412" s="296">
        <v>4514545.2299760012</v>
      </c>
      <c r="AC412" s="296">
        <v>15252</v>
      </c>
      <c r="AD412" s="296">
        <v>4588</v>
      </c>
      <c r="AE412" s="296">
        <v>10664</v>
      </c>
      <c r="AG412" s="295"/>
      <c r="AH412" s="295"/>
      <c r="AL412" s="297">
        <v>0</v>
      </c>
      <c r="AN412" s="297">
        <v>0</v>
      </c>
      <c r="AP412" s="297"/>
    </row>
    <row r="413" spans="1:42" s="296" customFormat="1">
      <c r="A413" s="293" t="s">
        <v>857</v>
      </c>
      <c r="B413" s="247">
        <v>455128149</v>
      </c>
      <c r="C413" s="252" t="s">
        <v>523</v>
      </c>
      <c r="D413" s="251">
        <v>0</v>
      </c>
      <c r="E413" s="251">
        <v>0</v>
      </c>
      <c r="F413" s="251">
        <v>0</v>
      </c>
      <c r="G413" s="251">
        <v>1</v>
      </c>
      <c r="H413" s="251">
        <v>3</v>
      </c>
      <c r="I413" s="251">
        <v>0</v>
      </c>
      <c r="J413" s="251">
        <v>0</v>
      </c>
      <c r="K413" s="294">
        <v>0.15859999999999999</v>
      </c>
      <c r="L413" s="251">
        <v>0</v>
      </c>
      <c r="M413" s="251">
        <v>0</v>
      </c>
      <c r="N413" s="251">
        <v>0</v>
      </c>
      <c r="O413" s="251">
        <v>0</v>
      </c>
      <c r="P413" s="251">
        <v>2</v>
      </c>
      <c r="Q413" s="251">
        <v>4</v>
      </c>
      <c r="R413" s="294">
        <v>1</v>
      </c>
      <c r="S413" s="251">
        <v>12</v>
      </c>
      <c r="T413" s="247"/>
      <c r="V413" s="293">
        <v>455128149</v>
      </c>
      <c r="W413" s="296" t="s">
        <v>857</v>
      </c>
      <c r="X413" s="247" t="s">
        <v>729</v>
      </c>
      <c r="Y413" s="247" t="s">
        <v>783</v>
      </c>
      <c r="Z413" s="296">
        <v>1</v>
      </c>
      <c r="AA413" s="296">
        <v>4</v>
      </c>
      <c r="AB413" s="296">
        <v>63814.634323999991</v>
      </c>
      <c r="AC413" s="296">
        <v>15954</v>
      </c>
      <c r="AD413" s="296">
        <v>2949</v>
      </c>
      <c r="AE413" s="296">
        <v>13005</v>
      </c>
      <c r="AG413" s="295"/>
      <c r="AH413" s="295"/>
      <c r="AL413" s="297">
        <v>0</v>
      </c>
      <c r="AN413" s="297">
        <v>0</v>
      </c>
      <c r="AP413" s="297"/>
    </row>
    <row r="414" spans="1:42" s="296" customFormat="1">
      <c r="A414" s="293" t="s">
        <v>857</v>
      </c>
      <c r="B414" s="247">
        <v>455128181</v>
      </c>
      <c r="C414" s="252" t="s">
        <v>523</v>
      </c>
      <c r="D414" s="251">
        <v>0</v>
      </c>
      <c r="E414" s="251">
        <v>0</v>
      </c>
      <c r="F414" s="251">
        <v>0</v>
      </c>
      <c r="G414" s="251">
        <v>0</v>
      </c>
      <c r="H414" s="251">
        <v>1</v>
      </c>
      <c r="I414" s="251">
        <v>0</v>
      </c>
      <c r="J414" s="251">
        <v>0</v>
      </c>
      <c r="K414" s="294">
        <v>3.9699999999999999E-2</v>
      </c>
      <c r="L414" s="251">
        <v>0</v>
      </c>
      <c r="M414" s="251">
        <v>0</v>
      </c>
      <c r="N414" s="251">
        <v>0</v>
      </c>
      <c r="O414" s="251">
        <v>0</v>
      </c>
      <c r="P414" s="251">
        <v>1</v>
      </c>
      <c r="Q414" s="251">
        <v>1</v>
      </c>
      <c r="R414" s="294">
        <v>1</v>
      </c>
      <c r="S414" s="251">
        <v>10</v>
      </c>
      <c r="T414" s="247"/>
      <c r="V414" s="293">
        <v>455128181</v>
      </c>
      <c r="W414" s="296" t="s">
        <v>857</v>
      </c>
      <c r="X414" s="247" t="s">
        <v>729</v>
      </c>
      <c r="Y414" s="247" t="s">
        <v>732</v>
      </c>
      <c r="Z414" s="296">
        <v>1</v>
      </c>
      <c r="AA414" s="296">
        <v>1</v>
      </c>
      <c r="AB414" s="296">
        <v>18905.739298</v>
      </c>
      <c r="AC414" s="296">
        <v>18906</v>
      </c>
      <c r="AD414" s="296">
        <v>1577</v>
      </c>
      <c r="AE414" s="296">
        <v>17329</v>
      </c>
      <c r="AG414" s="295"/>
      <c r="AH414" s="295"/>
      <c r="AL414" s="297">
        <v>0</v>
      </c>
      <c r="AN414" s="297">
        <v>0</v>
      </c>
      <c r="AP414" s="297"/>
    </row>
    <row r="415" spans="1:42" s="296" customFormat="1">
      <c r="A415" s="293" t="s">
        <v>857</v>
      </c>
      <c r="B415" s="247">
        <v>455128745</v>
      </c>
      <c r="C415" s="252" t="s">
        <v>523</v>
      </c>
      <c r="D415" s="251">
        <v>0</v>
      </c>
      <c r="E415" s="251">
        <v>0</v>
      </c>
      <c r="F415" s="251">
        <v>0</v>
      </c>
      <c r="G415" s="251">
        <v>2</v>
      </c>
      <c r="H415" s="251">
        <v>1</v>
      </c>
      <c r="I415" s="251">
        <v>0</v>
      </c>
      <c r="J415" s="251">
        <v>0</v>
      </c>
      <c r="K415" s="294">
        <v>0.11899999999999999</v>
      </c>
      <c r="L415" s="251">
        <v>0</v>
      </c>
      <c r="M415" s="251">
        <v>0</v>
      </c>
      <c r="N415" s="251">
        <v>0</v>
      </c>
      <c r="O415" s="251">
        <v>0</v>
      </c>
      <c r="P415" s="251">
        <v>0</v>
      </c>
      <c r="Q415" s="251">
        <v>3</v>
      </c>
      <c r="R415" s="294">
        <v>1</v>
      </c>
      <c r="S415" s="251">
        <v>4</v>
      </c>
      <c r="T415" s="247"/>
      <c r="V415" s="293">
        <v>455128745</v>
      </c>
      <c r="W415" s="296" t="s">
        <v>857</v>
      </c>
      <c r="X415" s="247" t="s">
        <v>729</v>
      </c>
      <c r="Y415" s="247" t="s">
        <v>794</v>
      </c>
      <c r="Z415" s="296">
        <v>1</v>
      </c>
      <c r="AA415" s="296">
        <v>3</v>
      </c>
      <c r="AB415" s="296">
        <v>34011.836460000006</v>
      </c>
      <c r="AC415" s="296">
        <v>11337</v>
      </c>
      <c r="AD415" s="296">
        <v>-5604</v>
      </c>
      <c r="AE415" s="296">
        <v>16941</v>
      </c>
      <c r="AG415" s="295"/>
      <c r="AH415" s="295"/>
      <c r="AL415" s="297">
        <v>0</v>
      </c>
      <c r="AN415" s="297">
        <v>0</v>
      </c>
      <c r="AP415" s="297"/>
    </row>
    <row r="416" spans="1:42" s="296" customFormat="1">
      <c r="A416" s="293" t="s">
        <v>857</v>
      </c>
      <c r="B416" s="247">
        <v>455128773</v>
      </c>
      <c r="C416" s="252" t="s">
        <v>523</v>
      </c>
      <c r="D416" s="251">
        <v>0</v>
      </c>
      <c r="E416" s="251">
        <v>0</v>
      </c>
      <c r="F416" s="251">
        <v>0</v>
      </c>
      <c r="G416" s="251">
        <v>0</v>
      </c>
      <c r="H416" s="251">
        <v>2</v>
      </c>
      <c r="I416" s="251">
        <v>0</v>
      </c>
      <c r="J416" s="251">
        <v>0</v>
      </c>
      <c r="K416" s="294">
        <v>7.9299999999999995E-2</v>
      </c>
      <c r="L416" s="251">
        <v>0</v>
      </c>
      <c r="M416" s="251">
        <v>0</v>
      </c>
      <c r="N416" s="251">
        <v>0</v>
      </c>
      <c r="O416" s="251">
        <v>0</v>
      </c>
      <c r="P416" s="251">
        <v>0</v>
      </c>
      <c r="Q416" s="251">
        <v>2</v>
      </c>
      <c r="R416" s="294">
        <v>1</v>
      </c>
      <c r="S416" s="251">
        <v>6</v>
      </c>
      <c r="T416" s="247"/>
      <c r="V416" s="293">
        <v>455128773</v>
      </c>
      <c r="W416" s="296" t="s">
        <v>857</v>
      </c>
      <c r="X416" s="247" t="s">
        <v>729</v>
      </c>
      <c r="Y416" s="247" t="s">
        <v>900</v>
      </c>
      <c r="Z416" s="296">
        <v>1</v>
      </c>
      <c r="AA416" s="296">
        <v>2</v>
      </c>
      <c r="AB416" s="296">
        <v>22178.207161999999</v>
      </c>
      <c r="AC416" s="296">
        <v>11089</v>
      </c>
      <c r="AD416" s="296">
        <v>-6739</v>
      </c>
      <c r="AE416" s="296">
        <v>17828</v>
      </c>
      <c r="AG416" s="295"/>
      <c r="AH416" s="295"/>
      <c r="AL416" s="297">
        <v>0</v>
      </c>
      <c r="AN416" s="297">
        <v>0</v>
      </c>
      <c r="AP416" s="297"/>
    </row>
    <row r="417" spans="1:42" s="296" customFormat="1">
      <c r="A417" s="293" t="s">
        <v>858</v>
      </c>
      <c r="B417" s="247">
        <v>456160009</v>
      </c>
      <c r="C417" s="252" t="s">
        <v>524</v>
      </c>
      <c r="D417" s="251">
        <v>0</v>
      </c>
      <c r="E417" s="251">
        <v>0</v>
      </c>
      <c r="F417" s="251">
        <v>0</v>
      </c>
      <c r="G417" s="251">
        <v>1</v>
      </c>
      <c r="H417" s="251">
        <v>0</v>
      </c>
      <c r="I417" s="251">
        <v>0</v>
      </c>
      <c r="J417" s="251">
        <v>0</v>
      </c>
      <c r="K417" s="294">
        <v>3.9699999999999999E-2</v>
      </c>
      <c r="L417" s="251">
        <v>0</v>
      </c>
      <c r="M417" s="251">
        <v>0</v>
      </c>
      <c r="N417" s="251">
        <v>0</v>
      </c>
      <c r="O417" s="251">
        <v>0</v>
      </c>
      <c r="P417" s="251">
        <v>0</v>
      </c>
      <c r="Q417" s="251">
        <v>1</v>
      </c>
      <c r="R417" s="294">
        <v>1</v>
      </c>
      <c r="S417" s="251">
        <v>3</v>
      </c>
      <c r="T417" s="247"/>
      <c r="V417" s="293">
        <v>456160009</v>
      </c>
      <c r="W417" s="296" t="s">
        <v>858</v>
      </c>
      <c r="X417" s="247" t="s">
        <v>659</v>
      </c>
      <c r="Y417" s="247" t="s">
        <v>780</v>
      </c>
      <c r="Z417" s="296">
        <v>1</v>
      </c>
      <c r="AA417" s="296">
        <v>1</v>
      </c>
      <c r="AB417" s="296">
        <v>11462.169298000001</v>
      </c>
      <c r="AC417" s="296">
        <v>11462</v>
      </c>
      <c r="AD417" s="296">
        <v>-7571</v>
      </c>
      <c r="AE417" s="296">
        <v>19033</v>
      </c>
      <c r="AG417" s="295"/>
      <c r="AH417" s="295"/>
      <c r="AL417" s="297">
        <v>0</v>
      </c>
      <c r="AN417" s="297">
        <v>0</v>
      </c>
      <c r="AP417" s="297"/>
    </row>
    <row r="418" spans="1:42" s="296" customFormat="1">
      <c r="A418" s="293" t="s">
        <v>858</v>
      </c>
      <c r="B418" s="247">
        <v>456160031</v>
      </c>
      <c r="C418" s="252" t="s">
        <v>524</v>
      </c>
      <c r="D418" s="251">
        <v>0</v>
      </c>
      <c r="E418" s="251">
        <v>0</v>
      </c>
      <c r="F418" s="251">
        <v>0</v>
      </c>
      <c r="G418" s="251">
        <v>3</v>
      </c>
      <c r="H418" s="251">
        <v>0</v>
      </c>
      <c r="I418" s="251">
        <v>0</v>
      </c>
      <c r="J418" s="251">
        <v>0</v>
      </c>
      <c r="K418" s="294">
        <v>0.11899999999999999</v>
      </c>
      <c r="L418" s="251">
        <v>0</v>
      </c>
      <c r="M418" s="251">
        <v>1</v>
      </c>
      <c r="N418" s="251">
        <v>0</v>
      </c>
      <c r="O418" s="251">
        <v>0</v>
      </c>
      <c r="P418" s="251">
        <v>2</v>
      </c>
      <c r="Q418" s="251">
        <v>3</v>
      </c>
      <c r="R418" s="294">
        <v>1</v>
      </c>
      <c r="S418" s="251">
        <v>5</v>
      </c>
      <c r="T418" s="247"/>
      <c r="V418" s="293">
        <v>456160031</v>
      </c>
      <c r="W418" s="296" t="s">
        <v>858</v>
      </c>
      <c r="X418" s="247" t="s">
        <v>659</v>
      </c>
      <c r="Y418" s="247" t="s">
        <v>727</v>
      </c>
      <c r="Z418" s="296">
        <v>1</v>
      </c>
      <c r="AA418" s="296">
        <v>3</v>
      </c>
      <c r="AB418" s="296">
        <v>47507.516459999999</v>
      </c>
      <c r="AC418" s="296">
        <v>15836</v>
      </c>
      <c r="AD418" s="296">
        <v>-1478</v>
      </c>
      <c r="AE418" s="296">
        <v>17314</v>
      </c>
      <c r="AG418" s="295"/>
      <c r="AH418" s="295"/>
      <c r="AL418" s="297">
        <v>0</v>
      </c>
      <c r="AN418" s="297">
        <v>0</v>
      </c>
      <c r="AP418" s="297"/>
    </row>
    <row r="419" spans="1:42" s="296" customFormat="1">
      <c r="A419" s="293" t="s">
        <v>858</v>
      </c>
      <c r="B419" s="247">
        <v>456160056</v>
      </c>
      <c r="C419" s="252" t="s">
        <v>524</v>
      </c>
      <c r="D419" s="251">
        <v>0</v>
      </c>
      <c r="E419" s="251">
        <v>0</v>
      </c>
      <c r="F419" s="251">
        <v>0</v>
      </c>
      <c r="G419" s="251">
        <v>2</v>
      </c>
      <c r="H419" s="251">
        <v>1</v>
      </c>
      <c r="I419" s="251">
        <v>0</v>
      </c>
      <c r="J419" s="251">
        <v>0</v>
      </c>
      <c r="K419" s="294">
        <v>0.11899999999999999</v>
      </c>
      <c r="L419" s="251">
        <v>0</v>
      </c>
      <c r="M419" s="251">
        <v>0</v>
      </c>
      <c r="N419" s="251">
        <v>0</v>
      </c>
      <c r="O419" s="251">
        <v>0</v>
      </c>
      <c r="P419" s="251">
        <v>3</v>
      </c>
      <c r="Q419" s="251">
        <v>3</v>
      </c>
      <c r="R419" s="294">
        <v>1</v>
      </c>
      <c r="S419" s="251">
        <v>4</v>
      </c>
      <c r="T419" s="247"/>
      <c r="V419" s="293">
        <v>456160056</v>
      </c>
      <c r="W419" s="296" t="s">
        <v>858</v>
      </c>
      <c r="X419" s="247" t="s">
        <v>659</v>
      </c>
      <c r="Y419" s="247" t="s">
        <v>781</v>
      </c>
      <c r="Z419" s="296">
        <v>1</v>
      </c>
      <c r="AA419" s="296">
        <v>3</v>
      </c>
      <c r="AB419" s="296">
        <v>48612.956460000001</v>
      </c>
      <c r="AC419" s="296">
        <v>16204</v>
      </c>
      <c r="AD419" s="296">
        <v>-116</v>
      </c>
      <c r="AE419" s="296">
        <v>16320</v>
      </c>
      <c r="AG419" s="295"/>
      <c r="AH419" s="295"/>
      <c r="AL419" s="297">
        <v>0</v>
      </c>
      <c r="AN419" s="297">
        <v>0</v>
      </c>
      <c r="AP419" s="297"/>
    </row>
    <row r="420" spans="1:42" s="296" customFormat="1">
      <c r="A420" s="293" t="s">
        <v>858</v>
      </c>
      <c r="B420" s="247">
        <v>456160079</v>
      </c>
      <c r="C420" s="252" t="s">
        <v>524</v>
      </c>
      <c r="D420" s="251">
        <v>1</v>
      </c>
      <c r="E420" s="251">
        <v>0</v>
      </c>
      <c r="F420" s="251">
        <v>2</v>
      </c>
      <c r="G420" s="251">
        <v>33</v>
      </c>
      <c r="H420" s="251">
        <v>9</v>
      </c>
      <c r="I420" s="251">
        <v>0</v>
      </c>
      <c r="J420" s="251">
        <v>0</v>
      </c>
      <c r="K420" s="294">
        <v>1.7445999999999999</v>
      </c>
      <c r="L420" s="251">
        <v>0</v>
      </c>
      <c r="M420" s="251">
        <v>16</v>
      </c>
      <c r="N420" s="251">
        <v>1</v>
      </c>
      <c r="O420" s="251">
        <v>0</v>
      </c>
      <c r="P420" s="251">
        <v>35</v>
      </c>
      <c r="Q420" s="251">
        <v>45</v>
      </c>
      <c r="R420" s="294">
        <v>1</v>
      </c>
      <c r="S420" s="251">
        <v>7</v>
      </c>
      <c r="T420" s="247"/>
      <c r="V420" s="293">
        <v>456160079</v>
      </c>
      <c r="W420" s="296" t="s">
        <v>858</v>
      </c>
      <c r="X420" s="247" t="s">
        <v>659</v>
      </c>
      <c r="Y420" s="247" t="s">
        <v>782</v>
      </c>
      <c r="Z420" s="296">
        <v>1</v>
      </c>
      <c r="AA420" s="296">
        <v>45</v>
      </c>
      <c r="AB420" s="296">
        <v>773114.45756400004</v>
      </c>
      <c r="AC420" s="296">
        <v>17180</v>
      </c>
      <c r="AD420" s="296">
        <v>2325</v>
      </c>
      <c r="AE420" s="296">
        <v>14855</v>
      </c>
      <c r="AG420" s="295"/>
      <c r="AH420" s="295"/>
      <c r="AL420" s="297">
        <v>0</v>
      </c>
      <c r="AN420" s="297">
        <v>0</v>
      </c>
      <c r="AP420" s="297"/>
    </row>
    <row r="421" spans="1:42" s="296" customFormat="1">
      <c r="A421" s="293" t="s">
        <v>858</v>
      </c>
      <c r="B421" s="247">
        <v>456160149</v>
      </c>
      <c r="C421" s="252" t="s">
        <v>524</v>
      </c>
      <c r="D421" s="251">
        <v>0</v>
      </c>
      <c r="E421" s="251">
        <v>0</v>
      </c>
      <c r="F421" s="251">
        <v>0</v>
      </c>
      <c r="G421" s="251">
        <v>4</v>
      </c>
      <c r="H421" s="251">
        <v>0</v>
      </c>
      <c r="I421" s="251">
        <v>0</v>
      </c>
      <c r="J421" s="251">
        <v>0</v>
      </c>
      <c r="K421" s="294">
        <v>0.15859999999999999</v>
      </c>
      <c r="L421" s="251">
        <v>0</v>
      </c>
      <c r="M421" s="251">
        <v>0</v>
      </c>
      <c r="N421" s="251">
        <v>0</v>
      </c>
      <c r="O421" s="251">
        <v>0</v>
      </c>
      <c r="P421" s="251">
        <v>3</v>
      </c>
      <c r="Q421" s="251">
        <v>4</v>
      </c>
      <c r="R421" s="294">
        <v>1</v>
      </c>
      <c r="S421" s="251">
        <v>12</v>
      </c>
      <c r="T421" s="247"/>
      <c r="V421" s="293">
        <v>456160149</v>
      </c>
      <c r="W421" s="296" t="s">
        <v>858</v>
      </c>
      <c r="X421" s="247" t="s">
        <v>659</v>
      </c>
      <c r="Y421" s="247" t="s">
        <v>783</v>
      </c>
      <c r="Z421" s="296">
        <v>1</v>
      </c>
      <c r="AA421" s="296">
        <v>4</v>
      </c>
      <c r="AB421" s="296">
        <v>74472.394324000008</v>
      </c>
      <c r="AC421" s="296">
        <v>18618</v>
      </c>
      <c r="AD421" s="296">
        <v>418</v>
      </c>
      <c r="AE421" s="296">
        <v>18200</v>
      </c>
      <c r="AG421" s="295"/>
      <c r="AH421" s="295"/>
      <c r="AL421" s="297">
        <v>0</v>
      </c>
      <c r="AN421" s="297">
        <v>0</v>
      </c>
      <c r="AP421" s="297"/>
    </row>
    <row r="422" spans="1:42" s="296" customFormat="1">
      <c r="A422" s="293" t="s">
        <v>858</v>
      </c>
      <c r="B422" s="247">
        <v>456160153</v>
      </c>
      <c r="C422" s="252" t="s">
        <v>524</v>
      </c>
      <c r="D422" s="251">
        <v>1</v>
      </c>
      <c r="E422" s="251">
        <v>0</v>
      </c>
      <c r="F422" s="251">
        <v>0</v>
      </c>
      <c r="G422" s="251">
        <v>1</v>
      </c>
      <c r="H422" s="251">
        <v>0</v>
      </c>
      <c r="I422" s="251">
        <v>0</v>
      </c>
      <c r="J422" s="251">
        <v>0</v>
      </c>
      <c r="K422" s="294">
        <v>3.9699999999999999E-2</v>
      </c>
      <c r="L422" s="251">
        <v>0</v>
      </c>
      <c r="M422" s="251">
        <v>1</v>
      </c>
      <c r="N422" s="251">
        <v>0</v>
      </c>
      <c r="O422" s="251">
        <v>0</v>
      </c>
      <c r="P422" s="251">
        <v>2</v>
      </c>
      <c r="Q422" s="251">
        <v>2</v>
      </c>
      <c r="R422" s="294">
        <v>1</v>
      </c>
      <c r="S422" s="251">
        <v>10</v>
      </c>
      <c r="T422" s="247"/>
      <c r="V422" s="293">
        <v>456160153</v>
      </c>
      <c r="W422" s="296" t="s">
        <v>858</v>
      </c>
      <c r="X422" s="247" t="s">
        <v>659</v>
      </c>
      <c r="Y422" s="247" t="s">
        <v>658</v>
      </c>
      <c r="Z422" s="296">
        <v>1</v>
      </c>
      <c r="AA422" s="296">
        <v>2</v>
      </c>
      <c r="AB422" s="296">
        <v>35100.119297999998</v>
      </c>
      <c r="AC422" s="296">
        <v>17550</v>
      </c>
      <c r="AD422" s="296">
        <v>-597</v>
      </c>
      <c r="AE422" s="296">
        <v>18147</v>
      </c>
      <c r="AG422" s="295"/>
      <c r="AH422" s="295"/>
      <c r="AL422" s="297">
        <v>0</v>
      </c>
      <c r="AN422" s="297">
        <v>0</v>
      </c>
      <c r="AP422" s="297"/>
    </row>
    <row r="423" spans="1:42" s="296" customFormat="1">
      <c r="A423" s="293" t="s">
        <v>858</v>
      </c>
      <c r="B423" s="247">
        <v>456160160</v>
      </c>
      <c r="C423" s="252" t="s">
        <v>524</v>
      </c>
      <c r="D423" s="251">
        <v>36</v>
      </c>
      <c r="E423" s="251">
        <v>0</v>
      </c>
      <c r="F423" s="251">
        <v>94</v>
      </c>
      <c r="G423" s="251">
        <v>399</v>
      </c>
      <c r="H423" s="251">
        <v>215</v>
      </c>
      <c r="I423" s="251">
        <v>0</v>
      </c>
      <c r="J423" s="251">
        <v>0</v>
      </c>
      <c r="K423" s="294">
        <v>28.072199999999999</v>
      </c>
      <c r="L423" s="251">
        <v>0</v>
      </c>
      <c r="M423" s="251">
        <v>232</v>
      </c>
      <c r="N423" s="251">
        <v>59</v>
      </c>
      <c r="O423" s="251">
        <v>0</v>
      </c>
      <c r="P423" s="251">
        <v>524</v>
      </c>
      <c r="Q423" s="251">
        <v>726</v>
      </c>
      <c r="R423" s="294">
        <v>1</v>
      </c>
      <c r="S423" s="251">
        <v>11</v>
      </c>
      <c r="T423" s="247"/>
      <c r="V423" s="293">
        <v>456160160</v>
      </c>
      <c r="W423" s="296" t="s">
        <v>858</v>
      </c>
      <c r="X423" s="247" t="s">
        <v>659</v>
      </c>
      <c r="Y423" s="247" t="s">
        <v>659</v>
      </c>
      <c r="Z423" s="296">
        <v>1</v>
      </c>
      <c r="AA423" s="296">
        <v>726</v>
      </c>
      <c r="AB423" s="296">
        <v>13627283.705348</v>
      </c>
      <c r="AC423" s="296">
        <v>18770</v>
      </c>
      <c r="AD423" s="296">
        <v>7919</v>
      </c>
      <c r="AE423" s="296">
        <v>10851</v>
      </c>
      <c r="AG423" s="295"/>
      <c r="AH423" s="295"/>
      <c r="AL423" s="297">
        <v>0</v>
      </c>
      <c r="AN423" s="297">
        <v>0</v>
      </c>
      <c r="AP423" s="297"/>
    </row>
    <row r="424" spans="1:42" s="296" customFormat="1">
      <c r="A424" s="293" t="s">
        <v>858</v>
      </c>
      <c r="B424" s="247">
        <v>456160170</v>
      </c>
      <c r="C424" s="252" t="s">
        <v>524</v>
      </c>
      <c r="D424" s="251">
        <v>0</v>
      </c>
      <c r="E424" s="251">
        <v>0</v>
      </c>
      <c r="F424" s="251">
        <v>0</v>
      </c>
      <c r="G424" s="251">
        <v>1</v>
      </c>
      <c r="H424" s="251">
        <v>1</v>
      </c>
      <c r="I424" s="251">
        <v>0</v>
      </c>
      <c r="J424" s="251">
        <v>0</v>
      </c>
      <c r="K424" s="294">
        <v>7.9299999999999995E-2</v>
      </c>
      <c r="L424" s="251">
        <v>0</v>
      </c>
      <c r="M424" s="251">
        <v>1</v>
      </c>
      <c r="N424" s="251">
        <v>0</v>
      </c>
      <c r="O424" s="251">
        <v>0</v>
      </c>
      <c r="P424" s="251">
        <v>0</v>
      </c>
      <c r="Q424" s="251">
        <v>2</v>
      </c>
      <c r="R424" s="294">
        <v>1</v>
      </c>
      <c r="S424" s="251">
        <v>10</v>
      </c>
      <c r="T424" s="247"/>
      <c r="V424" s="293">
        <v>456160170</v>
      </c>
      <c r="W424" s="296" t="s">
        <v>858</v>
      </c>
      <c r="X424" s="247" t="s">
        <v>659</v>
      </c>
      <c r="Y424" s="247" t="s">
        <v>714</v>
      </c>
      <c r="Z424" s="296">
        <v>1</v>
      </c>
      <c r="AA424" s="296">
        <v>2</v>
      </c>
      <c r="AB424" s="296">
        <v>25491.407162000003</v>
      </c>
      <c r="AC424" s="296">
        <v>12746</v>
      </c>
      <c r="AD424" s="296">
        <v>-4234</v>
      </c>
      <c r="AE424" s="296">
        <v>16980</v>
      </c>
      <c r="AG424" s="295"/>
      <c r="AH424" s="295"/>
      <c r="AL424" s="297">
        <v>0</v>
      </c>
      <c r="AN424" s="297">
        <v>0</v>
      </c>
      <c r="AP424" s="297"/>
    </row>
    <row r="425" spans="1:42" s="296" customFormat="1">
      <c r="A425" s="293" t="s">
        <v>858</v>
      </c>
      <c r="B425" s="247">
        <v>456160181</v>
      </c>
      <c r="C425" s="252" t="s">
        <v>524</v>
      </c>
      <c r="D425" s="251">
        <v>0</v>
      </c>
      <c r="E425" s="251">
        <v>0</v>
      </c>
      <c r="F425" s="251">
        <v>0</v>
      </c>
      <c r="G425" s="251">
        <v>1</v>
      </c>
      <c r="H425" s="251">
        <v>1</v>
      </c>
      <c r="I425" s="251">
        <v>0</v>
      </c>
      <c r="J425" s="251">
        <v>0</v>
      </c>
      <c r="K425" s="294">
        <v>7.9299999999999995E-2</v>
      </c>
      <c r="L425" s="251">
        <v>0</v>
      </c>
      <c r="M425" s="251">
        <v>0</v>
      </c>
      <c r="N425" s="251">
        <v>0</v>
      </c>
      <c r="O425" s="251">
        <v>0</v>
      </c>
      <c r="P425" s="251">
        <v>1</v>
      </c>
      <c r="Q425" s="251">
        <v>2</v>
      </c>
      <c r="R425" s="294">
        <v>1</v>
      </c>
      <c r="S425" s="251">
        <v>10</v>
      </c>
      <c r="T425" s="247"/>
      <c r="V425" s="293">
        <v>456160181</v>
      </c>
      <c r="W425" s="296" t="s">
        <v>858</v>
      </c>
      <c r="X425" s="247" t="s">
        <v>659</v>
      </c>
      <c r="Y425" s="247" t="s">
        <v>732</v>
      </c>
      <c r="Z425" s="296">
        <v>1</v>
      </c>
      <c r="AA425" s="296">
        <v>2</v>
      </c>
      <c r="AB425" s="296">
        <v>30364.697162000004</v>
      </c>
      <c r="AC425" s="296">
        <v>15182</v>
      </c>
      <c r="AD425" s="296">
        <v>-620</v>
      </c>
      <c r="AE425" s="296">
        <v>15802</v>
      </c>
      <c r="AG425" s="295"/>
      <c r="AH425" s="295"/>
      <c r="AL425" s="297">
        <v>0</v>
      </c>
      <c r="AN425" s="297">
        <v>0</v>
      </c>
      <c r="AP425" s="297"/>
    </row>
    <row r="426" spans="1:42" s="296" customFormat="1">
      <c r="A426" s="293" t="s">
        <v>858</v>
      </c>
      <c r="B426" s="247">
        <v>456160295</v>
      </c>
      <c r="C426" s="252" t="s">
        <v>524</v>
      </c>
      <c r="D426" s="251">
        <v>0</v>
      </c>
      <c r="E426" s="251">
        <v>0</v>
      </c>
      <c r="F426" s="251">
        <v>2</v>
      </c>
      <c r="G426" s="251">
        <v>2</v>
      </c>
      <c r="H426" s="251">
        <v>1</v>
      </c>
      <c r="I426" s="251">
        <v>0</v>
      </c>
      <c r="J426" s="251">
        <v>0</v>
      </c>
      <c r="K426" s="294">
        <v>0.1983</v>
      </c>
      <c r="L426" s="251">
        <v>0</v>
      </c>
      <c r="M426" s="251">
        <v>1</v>
      </c>
      <c r="N426" s="251">
        <v>0</v>
      </c>
      <c r="O426" s="251">
        <v>0</v>
      </c>
      <c r="P426" s="251">
        <v>2</v>
      </c>
      <c r="Q426" s="251">
        <v>5</v>
      </c>
      <c r="R426" s="294">
        <v>1</v>
      </c>
      <c r="S426" s="251">
        <v>5</v>
      </c>
      <c r="T426" s="247"/>
      <c r="V426" s="293">
        <v>456160295</v>
      </c>
      <c r="W426" s="296" t="s">
        <v>858</v>
      </c>
      <c r="X426" s="247" t="s">
        <v>659</v>
      </c>
      <c r="Y426" s="247" t="s">
        <v>735</v>
      </c>
      <c r="Z426" s="296">
        <v>1</v>
      </c>
      <c r="AA426" s="296">
        <v>5</v>
      </c>
      <c r="AB426" s="296">
        <v>69947.643621999989</v>
      </c>
      <c r="AC426" s="296">
        <v>13990</v>
      </c>
      <c r="AD426" s="296">
        <v>-2704</v>
      </c>
      <c r="AE426" s="296">
        <v>16694</v>
      </c>
      <c r="AG426" s="295"/>
      <c r="AH426" s="295"/>
      <c r="AL426" s="297">
        <v>0</v>
      </c>
      <c r="AN426" s="297">
        <v>0</v>
      </c>
      <c r="AP426" s="297"/>
    </row>
    <row r="427" spans="1:42" s="296" customFormat="1">
      <c r="A427" s="293" t="s">
        <v>858</v>
      </c>
      <c r="B427" s="247">
        <v>456160301</v>
      </c>
      <c r="C427" s="252" t="s">
        <v>524</v>
      </c>
      <c r="D427" s="251">
        <v>0</v>
      </c>
      <c r="E427" s="251">
        <v>0</v>
      </c>
      <c r="F427" s="251">
        <v>0</v>
      </c>
      <c r="G427" s="251">
        <v>2</v>
      </c>
      <c r="H427" s="251">
        <v>1</v>
      </c>
      <c r="I427" s="251">
        <v>0</v>
      </c>
      <c r="J427" s="251">
        <v>0</v>
      </c>
      <c r="K427" s="294">
        <v>0.11899999999999999</v>
      </c>
      <c r="L427" s="251">
        <v>0</v>
      </c>
      <c r="M427" s="251">
        <v>1</v>
      </c>
      <c r="N427" s="251">
        <v>1</v>
      </c>
      <c r="O427" s="251">
        <v>0</v>
      </c>
      <c r="P427" s="251">
        <v>3</v>
      </c>
      <c r="Q427" s="251">
        <v>3</v>
      </c>
      <c r="R427" s="294">
        <v>1</v>
      </c>
      <c r="S427" s="251">
        <v>5</v>
      </c>
      <c r="T427" s="247"/>
      <c r="V427" s="293">
        <v>456160301</v>
      </c>
      <c r="W427" s="296" t="s">
        <v>858</v>
      </c>
      <c r="X427" s="247" t="s">
        <v>659</v>
      </c>
      <c r="Y427" s="247" t="s">
        <v>779</v>
      </c>
      <c r="Z427" s="296">
        <v>1</v>
      </c>
      <c r="AA427" s="296">
        <v>3</v>
      </c>
      <c r="AB427" s="296">
        <v>55370.446460000006</v>
      </c>
      <c r="AC427" s="296">
        <v>18457</v>
      </c>
      <c r="AD427" s="296">
        <v>-672</v>
      </c>
      <c r="AE427" s="296">
        <v>19129</v>
      </c>
      <c r="AG427" s="295"/>
      <c r="AH427" s="295"/>
      <c r="AL427" s="297">
        <v>0</v>
      </c>
      <c r="AN427" s="297">
        <v>0</v>
      </c>
      <c r="AP427" s="297"/>
    </row>
    <row r="428" spans="1:42" s="296" customFormat="1">
      <c r="A428" s="293" t="s">
        <v>858</v>
      </c>
      <c r="B428" s="247">
        <v>456160616</v>
      </c>
      <c r="C428" s="252" t="s">
        <v>524</v>
      </c>
      <c r="D428" s="251">
        <v>0</v>
      </c>
      <c r="E428" s="251">
        <v>0</v>
      </c>
      <c r="F428" s="251">
        <v>0</v>
      </c>
      <c r="G428" s="251">
        <v>0</v>
      </c>
      <c r="H428" s="251">
        <v>1</v>
      </c>
      <c r="I428" s="251">
        <v>0</v>
      </c>
      <c r="J428" s="251">
        <v>0</v>
      </c>
      <c r="K428" s="294">
        <v>3.9699999999999999E-2</v>
      </c>
      <c r="L428" s="251">
        <v>0</v>
      </c>
      <c r="M428" s="251">
        <v>0</v>
      </c>
      <c r="N428" s="251">
        <v>0</v>
      </c>
      <c r="O428" s="251">
        <v>0</v>
      </c>
      <c r="P428" s="251">
        <v>1</v>
      </c>
      <c r="Q428" s="251">
        <v>1</v>
      </c>
      <c r="R428" s="294">
        <v>1</v>
      </c>
      <c r="S428" s="251">
        <v>7</v>
      </c>
      <c r="T428" s="247"/>
      <c r="V428" s="293">
        <v>456160616</v>
      </c>
      <c r="W428" s="296" t="s">
        <v>858</v>
      </c>
      <c r="X428" s="247" t="s">
        <v>659</v>
      </c>
      <c r="Y428" s="247" t="s">
        <v>739</v>
      </c>
      <c r="Z428" s="296">
        <v>1</v>
      </c>
      <c r="AA428" s="296">
        <v>1</v>
      </c>
      <c r="AB428" s="296">
        <v>17291.429298000003</v>
      </c>
      <c r="AC428" s="296">
        <v>17291</v>
      </c>
      <c r="AD428" s="296">
        <v>913</v>
      </c>
      <c r="AE428" s="296">
        <v>16378</v>
      </c>
      <c r="AG428" s="295"/>
      <c r="AH428" s="295"/>
      <c r="AL428" s="297">
        <v>0</v>
      </c>
      <c r="AN428" s="297">
        <v>0</v>
      </c>
      <c r="AP428" s="297"/>
    </row>
    <row r="429" spans="1:42" s="296" customFormat="1">
      <c r="A429" s="293" t="s">
        <v>858</v>
      </c>
      <c r="B429" s="247">
        <v>456160735</v>
      </c>
      <c r="C429" s="252" t="s">
        <v>524</v>
      </c>
      <c r="D429" s="251">
        <v>0</v>
      </c>
      <c r="E429" s="251">
        <v>0</v>
      </c>
      <c r="F429" s="251">
        <v>0</v>
      </c>
      <c r="G429" s="251">
        <v>1</v>
      </c>
      <c r="H429" s="251">
        <v>0</v>
      </c>
      <c r="I429" s="251">
        <v>0</v>
      </c>
      <c r="J429" s="251">
        <v>0</v>
      </c>
      <c r="K429" s="294">
        <v>3.9699999999999999E-2</v>
      </c>
      <c r="L429" s="251">
        <v>0</v>
      </c>
      <c r="M429" s="251">
        <v>1</v>
      </c>
      <c r="N429" s="251">
        <v>0</v>
      </c>
      <c r="O429" s="251">
        <v>0</v>
      </c>
      <c r="P429" s="251">
        <v>1</v>
      </c>
      <c r="Q429" s="251">
        <v>1</v>
      </c>
      <c r="R429" s="294">
        <v>1</v>
      </c>
      <c r="S429" s="251">
        <v>6</v>
      </c>
      <c r="T429" s="247"/>
      <c r="V429" s="293">
        <v>456160735</v>
      </c>
      <c r="W429" s="296" t="s">
        <v>858</v>
      </c>
      <c r="X429" s="247" t="s">
        <v>659</v>
      </c>
      <c r="Y429" s="247" t="s">
        <v>767</v>
      </c>
      <c r="Z429" s="296">
        <v>1</v>
      </c>
      <c r="AA429" s="296">
        <v>1</v>
      </c>
      <c r="AB429" s="296">
        <v>20066.539298000003</v>
      </c>
      <c r="AC429" s="296">
        <v>20067</v>
      </c>
      <c r="AD429" s="296">
        <v>6616</v>
      </c>
      <c r="AE429" s="296">
        <v>13451</v>
      </c>
      <c r="AG429" s="295"/>
      <c r="AH429" s="295"/>
      <c r="AL429" s="297">
        <v>0</v>
      </c>
      <c r="AN429" s="297">
        <v>0</v>
      </c>
      <c r="AP429" s="297"/>
    </row>
    <row r="430" spans="1:42" s="296" customFormat="1">
      <c r="A430" s="293" t="s">
        <v>859</v>
      </c>
      <c r="B430" s="247">
        <v>458160056</v>
      </c>
      <c r="C430" s="252" t="s">
        <v>525</v>
      </c>
      <c r="D430" s="251">
        <v>0</v>
      </c>
      <c r="E430" s="251">
        <v>0</v>
      </c>
      <c r="F430" s="251">
        <v>0</v>
      </c>
      <c r="G430" s="251">
        <v>0</v>
      </c>
      <c r="H430" s="251">
        <v>0</v>
      </c>
      <c r="I430" s="251">
        <v>2</v>
      </c>
      <c r="J430" s="251">
        <v>0</v>
      </c>
      <c r="K430" s="294">
        <v>7.9299999999999995E-2</v>
      </c>
      <c r="L430" s="251">
        <v>0</v>
      </c>
      <c r="M430" s="251">
        <v>0</v>
      </c>
      <c r="N430" s="251">
        <v>0</v>
      </c>
      <c r="O430" s="251">
        <v>0</v>
      </c>
      <c r="P430" s="251">
        <v>1</v>
      </c>
      <c r="Q430" s="251">
        <v>2</v>
      </c>
      <c r="R430" s="294">
        <v>1</v>
      </c>
      <c r="S430" s="251">
        <v>4</v>
      </c>
      <c r="T430" s="247"/>
      <c r="V430" s="293">
        <v>458160056</v>
      </c>
      <c r="W430" s="296" t="s">
        <v>859</v>
      </c>
      <c r="X430" s="247" t="s">
        <v>659</v>
      </c>
      <c r="Y430" s="247" t="s">
        <v>781</v>
      </c>
      <c r="Z430" s="296">
        <v>1</v>
      </c>
      <c r="AA430" s="296">
        <v>2</v>
      </c>
      <c r="AB430" s="296">
        <v>30842.627161999997</v>
      </c>
      <c r="AC430" s="296">
        <v>15421</v>
      </c>
      <c r="AD430" s="296">
        <v>917</v>
      </c>
      <c r="AE430" s="296">
        <v>14504</v>
      </c>
      <c r="AG430" s="295"/>
      <c r="AH430" s="295"/>
      <c r="AL430" s="297">
        <v>0</v>
      </c>
      <c r="AN430" s="297">
        <v>0</v>
      </c>
      <c r="AP430" s="297"/>
    </row>
    <row r="431" spans="1:42" s="296" customFormat="1">
      <c r="A431" s="293" t="s">
        <v>859</v>
      </c>
      <c r="B431" s="247">
        <v>458160079</v>
      </c>
      <c r="C431" s="252" t="s">
        <v>525</v>
      </c>
      <c r="D431" s="251">
        <v>0</v>
      </c>
      <c r="E431" s="251">
        <v>0</v>
      </c>
      <c r="F431" s="251">
        <v>0</v>
      </c>
      <c r="G431" s="251">
        <v>0</v>
      </c>
      <c r="H431" s="251">
        <v>0</v>
      </c>
      <c r="I431" s="251">
        <v>13</v>
      </c>
      <c r="J431" s="251">
        <v>0</v>
      </c>
      <c r="K431" s="294">
        <v>0.51549999999999996</v>
      </c>
      <c r="L431" s="251">
        <v>0</v>
      </c>
      <c r="M431" s="251">
        <v>0</v>
      </c>
      <c r="N431" s="251">
        <v>0</v>
      </c>
      <c r="O431" s="251">
        <v>0</v>
      </c>
      <c r="P431" s="251">
        <v>7</v>
      </c>
      <c r="Q431" s="251">
        <v>13</v>
      </c>
      <c r="R431" s="294">
        <v>1</v>
      </c>
      <c r="S431" s="251">
        <v>7</v>
      </c>
      <c r="T431" s="247"/>
      <c r="V431" s="293">
        <v>458160079</v>
      </c>
      <c r="W431" s="296" t="s">
        <v>859</v>
      </c>
      <c r="X431" s="247" t="s">
        <v>659</v>
      </c>
      <c r="Y431" s="247" t="s">
        <v>782</v>
      </c>
      <c r="Z431" s="296">
        <v>1</v>
      </c>
      <c r="AA431" s="296">
        <v>13</v>
      </c>
      <c r="AB431" s="296">
        <v>212247.96226999999</v>
      </c>
      <c r="AC431" s="296">
        <v>16327</v>
      </c>
      <c r="AD431" s="296">
        <v>1140</v>
      </c>
      <c r="AE431" s="296">
        <v>15187</v>
      </c>
      <c r="AG431" s="295"/>
      <c r="AH431" s="295"/>
      <c r="AL431" s="297">
        <v>0</v>
      </c>
      <c r="AN431" s="297">
        <v>0</v>
      </c>
      <c r="AP431" s="297"/>
    </row>
    <row r="432" spans="1:42" s="296" customFormat="1">
      <c r="A432" s="293" t="s">
        <v>859</v>
      </c>
      <c r="B432" s="247">
        <v>458160151</v>
      </c>
      <c r="C432" s="252" t="s">
        <v>525</v>
      </c>
      <c r="D432" s="251">
        <v>0</v>
      </c>
      <c r="E432" s="251">
        <v>0</v>
      </c>
      <c r="F432" s="251">
        <v>0</v>
      </c>
      <c r="G432" s="251">
        <v>0</v>
      </c>
      <c r="H432" s="251">
        <v>0</v>
      </c>
      <c r="I432" s="251">
        <v>2</v>
      </c>
      <c r="J432" s="251">
        <v>0</v>
      </c>
      <c r="K432" s="294">
        <v>7.9299999999999995E-2</v>
      </c>
      <c r="L432" s="251">
        <v>0</v>
      </c>
      <c r="M432" s="251">
        <v>0</v>
      </c>
      <c r="N432" s="251">
        <v>0</v>
      </c>
      <c r="O432" s="251">
        <v>0</v>
      </c>
      <c r="P432" s="251">
        <v>2</v>
      </c>
      <c r="Q432" s="251">
        <v>2</v>
      </c>
      <c r="R432" s="294">
        <v>1</v>
      </c>
      <c r="S432" s="251">
        <v>8</v>
      </c>
      <c r="T432" s="247"/>
      <c r="V432" s="293">
        <v>458160151</v>
      </c>
      <c r="W432" s="296" t="s">
        <v>859</v>
      </c>
      <c r="X432" s="247" t="s">
        <v>659</v>
      </c>
      <c r="Y432" s="247" t="s">
        <v>812</v>
      </c>
      <c r="Z432" s="296">
        <v>1</v>
      </c>
      <c r="AA432" s="296">
        <v>2</v>
      </c>
      <c r="AB432" s="296">
        <v>39453.267162000011</v>
      </c>
      <c r="AC432" s="296">
        <v>19727</v>
      </c>
      <c r="AD432" s="296">
        <v>6123</v>
      </c>
      <c r="AE432" s="296">
        <v>13604</v>
      </c>
      <c r="AG432" s="295"/>
      <c r="AH432" s="295"/>
      <c r="AL432" s="297">
        <v>0</v>
      </c>
      <c r="AN432" s="297">
        <v>0</v>
      </c>
      <c r="AP432" s="297"/>
    </row>
    <row r="433" spans="1:42" s="296" customFormat="1">
      <c r="A433" s="293" t="s">
        <v>859</v>
      </c>
      <c r="B433" s="247">
        <v>458160160</v>
      </c>
      <c r="C433" s="252" t="s">
        <v>525</v>
      </c>
      <c r="D433" s="251">
        <v>0</v>
      </c>
      <c r="E433" s="251">
        <v>0</v>
      </c>
      <c r="F433" s="251">
        <v>0</v>
      </c>
      <c r="G433" s="251">
        <v>0</v>
      </c>
      <c r="H433" s="251">
        <v>0</v>
      </c>
      <c r="I433" s="251">
        <v>107</v>
      </c>
      <c r="J433" s="251">
        <v>0</v>
      </c>
      <c r="K433" s="294">
        <v>4.2426000000000004</v>
      </c>
      <c r="L433" s="251">
        <v>0</v>
      </c>
      <c r="M433" s="251">
        <v>0</v>
      </c>
      <c r="N433" s="251">
        <v>0</v>
      </c>
      <c r="O433" s="251">
        <v>7</v>
      </c>
      <c r="P433" s="251">
        <v>99</v>
      </c>
      <c r="Q433" s="251">
        <v>107</v>
      </c>
      <c r="R433" s="294">
        <v>1</v>
      </c>
      <c r="S433" s="251">
        <v>11</v>
      </c>
      <c r="T433" s="247"/>
      <c r="V433" s="293">
        <v>458160160</v>
      </c>
      <c r="W433" s="296" t="s">
        <v>859</v>
      </c>
      <c r="X433" s="247" t="s">
        <v>659</v>
      </c>
      <c r="Y433" s="247" t="s">
        <v>659</v>
      </c>
      <c r="Z433" s="296">
        <v>1</v>
      </c>
      <c r="AA433" s="296">
        <v>107</v>
      </c>
      <c r="AB433" s="296">
        <v>2273965.7388840001</v>
      </c>
      <c r="AC433" s="296">
        <v>21252</v>
      </c>
      <c r="AD433" s="296">
        <v>10339</v>
      </c>
      <c r="AE433" s="296">
        <v>10913</v>
      </c>
      <c r="AG433" s="295"/>
      <c r="AH433" s="295"/>
      <c r="AL433" s="297">
        <v>0</v>
      </c>
      <c r="AN433" s="297">
        <v>0</v>
      </c>
      <c r="AP433" s="297"/>
    </row>
    <row r="434" spans="1:42" s="296" customFormat="1">
      <c r="A434" s="293" t="s">
        <v>859</v>
      </c>
      <c r="B434" s="247">
        <v>458160163</v>
      </c>
      <c r="C434" s="252" t="s">
        <v>525</v>
      </c>
      <c r="D434" s="251">
        <v>0</v>
      </c>
      <c r="E434" s="251">
        <v>0</v>
      </c>
      <c r="F434" s="251">
        <v>0</v>
      </c>
      <c r="G434" s="251">
        <v>0</v>
      </c>
      <c r="H434" s="251">
        <v>0</v>
      </c>
      <c r="I434" s="251">
        <v>1</v>
      </c>
      <c r="J434" s="251">
        <v>0</v>
      </c>
      <c r="K434" s="294">
        <v>3.9699999999999999E-2</v>
      </c>
      <c r="L434" s="251">
        <v>0</v>
      </c>
      <c r="M434" s="251">
        <v>0</v>
      </c>
      <c r="N434" s="251">
        <v>0</v>
      </c>
      <c r="O434" s="251">
        <v>0</v>
      </c>
      <c r="P434" s="251">
        <v>1</v>
      </c>
      <c r="Q434" s="251">
        <v>1</v>
      </c>
      <c r="R434" s="294">
        <v>1</v>
      </c>
      <c r="S434" s="251">
        <v>11</v>
      </c>
      <c r="T434" s="247"/>
      <c r="V434" s="293">
        <v>458160163</v>
      </c>
      <c r="W434" s="296" t="s">
        <v>859</v>
      </c>
      <c r="X434" s="247" t="s">
        <v>659</v>
      </c>
      <c r="Y434" s="247" t="s">
        <v>660</v>
      </c>
      <c r="Z434" s="296">
        <v>1</v>
      </c>
      <c r="AA434" s="296">
        <v>1</v>
      </c>
      <c r="AB434" s="296">
        <v>21668.609297999999</v>
      </c>
      <c r="AC434" s="296">
        <v>21669</v>
      </c>
      <c r="AD434" s="296">
        <v>10632</v>
      </c>
      <c r="AE434" s="296">
        <v>11037</v>
      </c>
      <c r="AG434" s="295"/>
      <c r="AH434" s="295"/>
      <c r="AL434" s="297">
        <v>0</v>
      </c>
      <c r="AN434" s="297">
        <v>0</v>
      </c>
      <c r="AP434" s="297"/>
    </row>
    <row r="435" spans="1:42" s="296" customFormat="1">
      <c r="A435" s="293" t="s">
        <v>859</v>
      </c>
      <c r="B435" s="247">
        <v>458160176</v>
      </c>
      <c r="C435" s="252" t="s">
        <v>525</v>
      </c>
      <c r="D435" s="251">
        <v>0</v>
      </c>
      <c r="E435" s="251">
        <v>0</v>
      </c>
      <c r="F435" s="251">
        <v>0</v>
      </c>
      <c r="G435" s="251">
        <v>0</v>
      </c>
      <c r="H435" s="251">
        <v>0</v>
      </c>
      <c r="I435" s="251">
        <v>1</v>
      </c>
      <c r="J435" s="251">
        <v>0</v>
      </c>
      <c r="K435" s="294">
        <v>3.9699999999999999E-2</v>
      </c>
      <c r="L435" s="251">
        <v>0</v>
      </c>
      <c r="M435" s="251">
        <v>0</v>
      </c>
      <c r="N435" s="251">
        <v>0</v>
      </c>
      <c r="O435" s="251">
        <v>0</v>
      </c>
      <c r="P435" s="251">
        <v>0</v>
      </c>
      <c r="Q435" s="251">
        <v>1</v>
      </c>
      <c r="R435" s="294">
        <v>1</v>
      </c>
      <c r="S435" s="251">
        <v>8</v>
      </c>
      <c r="T435" s="247"/>
      <c r="V435" s="293">
        <v>458160176</v>
      </c>
      <c r="W435" s="296" t="s">
        <v>859</v>
      </c>
      <c r="X435" s="247" t="s">
        <v>659</v>
      </c>
      <c r="Y435" s="247" t="s">
        <v>662</v>
      </c>
      <c r="Z435" s="296">
        <v>1</v>
      </c>
      <c r="AA435" s="296">
        <v>1</v>
      </c>
      <c r="AB435" s="296">
        <v>12989.399298</v>
      </c>
      <c r="AC435" s="296">
        <v>12989</v>
      </c>
      <c r="AD435" s="296">
        <v>-492</v>
      </c>
      <c r="AE435" s="296">
        <v>13481</v>
      </c>
      <c r="AG435" s="295"/>
      <c r="AH435" s="295"/>
      <c r="AL435" s="297">
        <v>0</v>
      </c>
      <c r="AN435" s="297">
        <v>0</v>
      </c>
      <c r="AP435" s="297"/>
    </row>
    <row r="436" spans="1:42" s="296" customFormat="1">
      <c r="A436" s="293" t="s">
        <v>860</v>
      </c>
      <c r="B436" s="247">
        <v>463035035</v>
      </c>
      <c r="C436" s="252" t="s">
        <v>526</v>
      </c>
      <c r="D436" s="251">
        <v>0</v>
      </c>
      <c r="E436" s="251">
        <v>0</v>
      </c>
      <c r="F436" s="251">
        <v>70</v>
      </c>
      <c r="G436" s="251">
        <v>368</v>
      </c>
      <c r="H436" s="251">
        <v>184</v>
      </c>
      <c r="I436" s="251">
        <v>0</v>
      </c>
      <c r="J436" s="251">
        <v>0</v>
      </c>
      <c r="K436" s="294">
        <v>24.662299999999998</v>
      </c>
      <c r="L436" s="251">
        <v>0</v>
      </c>
      <c r="M436" s="251">
        <v>64</v>
      </c>
      <c r="N436" s="251">
        <v>31</v>
      </c>
      <c r="O436" s="251">
        <v>0</v>
      </c>
      <c r="P436" s="251">
        <v>526</v>
      </c>
      <c r="Q436" s="251">
        <v>622</v>
      </c>
      <c r="R436" s="294">
        <v>1.0840000000000001</v>
      </c>
      <c r="S436" s="251">
        <v>11</v>
      </c>
      <c r="T436" s="247"/>
      <c r="V436" s="293">
        <v>463035035</v>
      </c>
      <c r="W436" s="296" t="s">
        <v>860</v>
      </c>
      <c r="X436" s="247" t="s">
        <v>654</v>
      </c>
      <c r="Y436" s="247" t="s">
        <v>654</v>
      </c>
      <c r="Z436" s="296">
        <v>1</v>
      </c>
      <c r="AA436" s="296">
        <v>622</v>
      </c>
      <c r="AB436" s="296">
        <v>12723610.186586645</v>
      </c>
      <c r="AC436" s="296">
        <v>20456</v>
      </c>
      <c r="AD436" s="296">
        <v>7257</v>
      </c>
      <c r="AE436" s="296">
        <v>13199</v>
      </c>
      <c r="AG436" s="295"/>
      <c r="AH436" s="295"/>
      <c r="AL436" s="297">
        <v>0</v>
      </c>
      <c r="AN436" s="297">
        <v>0</v>
      </c>
      <c r="AP436" s="297"/>
    </row>
    <row r="437" spans="1:42" s="296" customFormat="1">
      <c r="A437" s="293" t="s">
        <v>860</v>
      </c>
      <c r="B437" s="247">
        <v>463035040</v>
      </c>
      <c r="C437" s="252" t="s">
        <v>526</v>
      </c>
      <c r="D437" s="251">
        <v>0</v>
      </c>
      <c r="E437" s="251">
        <v>0</v>
      </c>
      <c r="F437" s="251">
        <v>1</v>
      </c>
      <c r="G437" s="251">
        <v>1</v>
      </c>
      <c r="H437" s="251">
        <v>0</v>
      </c>
      <c r="I437" s="251">
        <v>0</v>
      </c>
      <c r="J437" s="251">
        <v>0</v>
      </c>
      <c r="K437" s="294">
        <v>7.9299999999999995E-2</v>
      </c>
      <c r="L437" s="251">
        <v>0</v>
      </c>
      <c r="M437" s="251">
        <v>0</v>
      </c>
      <c r="N437" s="251">
        <v>0</v>
      </c>
      <c r="O437" s="251">
        <v>0</v>
      </c>
      <c r="P437" s="251">
        <v>2</v>
      </c>
      <c r="Q437" s="251">
        <v>2</v>
      </c>
      <c r="R437" s="294">
        <v>1.0840000000000001</v>
      </c>
      <c r="S437" s="251">
        <v>6</v>
      </c>
      <c r="T437" s="247"/>
      <c r="V437" s="293">
        <v>463035040</v>
      </c>
      <c r="W437" s="296" t="s">
        <v>860</v>
      </c>
      <c r="X437" s="247" t="s">
        <v>654</v>
      </c>
      <c r="Y437" s="247" t="s">
        <v>709</v>
      </c>
      <c r="Z437" s="296">
        <v>1</v>
      </c>
      <c r="AA437" s="296">
        <v>2</v>
      </c>
      <c r="AB437" s="296">
        <v>36524.615331404006</v>
      </c>
      <c r="AC437" s="296">
        <v>18262</v>
      </c>
      <c r="AD437" s="296">
        <v>1141</v>
      </c>
      <c r="AE437" s="296">
        <v>17121</v>
      </c>
      <c r="AG437" s="295"/>
      <c r="AH437" s="295"/>
      <c r="AL437" s="297">
        <v>0</v>
      </c>
      <c r="AN437" s="297">
        <v>0</v>
      </c>
      <c r="AP437" s="297"/>
    </row>
    <row r="438" spans="1:42" s="296" customFormat="1">
      <c r="A438" s="293" t="s">
        <v>860</v>
      </c>
      <c r="B438" s="247">
        <v>463035044</v>
      </c>
      <c r="C438" s="252" t="s">
        <v>526</v>
      </c>
      <c r="D438" s="251">
        <v>0</v>
      </c>
      <c r="E438" s="251">
        <v>0</v>
      </c>
      <c r="F438" s="251">
        <v>1</v>
      </c>
      <c r="G438" s="251">
        <v>4</v>
      </c>
      <c r="H438" s="251">
        <v>3</v>
      </c>
      <c r="I438" s="251">
        <v>0</v>
      </c>
      <c r="J438" s="251">
        <v>0</v>
      </c>
      <c r="K438" s="294">
        <v>0.31719999999999998</v>
      </c>
      <c r="L438" s="251">
        <v>0</v>
      </c>
      <c r="M438" s="251">
        <v>0</v>
      </c>
      <c r="N438" s="251">
        <v>0</v>
      </c>
      <c r="O438" s="251">
        <v>0</v>
      </c>
      <c r="P438" s="251">
        <v>6</v>
      </c>
      <c r="Q438" s="251">
        <v>8</v>
      </c>
      <c r="R438" s="294">
        <v>1.0840000000000001</v>
      </c>
      <c r="S438" s="251">
        <v>11</v>
      </c>
      <c r="T438" s="247"/>
      <c r="V438" s="293">
        <v>463035044</v>
      </c>
      <c r="W438" s="296" t="s">
        <v>860</v>
      </c>
      <c r="X438" s="247" t="s">
        <v>654</v>
      </c>
      <c r="Y438" s="247" t="s">
        <v>655</v>
      </c>
      <c r="Z438" s="296">
        <v>1</v>
      </c>
      <c r="AA438" s="296">
        <v>8</v>
      </c>
      <c r="AB438" s="296">
        <v>152312.31840561601</v>
      </c>
      <c r="AC438" s="296">
        <v>19039</v>
      </c>
      <c r="AD438" s="296">
        <v>-1793</v>
      </c>
      <c r="AE438" s="296">
        <v>20832</v>
      </c>
      <c r="AG438" s="295"/>
      <c r="AH438" s="295"/>
      <c r="AL438" s="297">
        <v>0</v>
      </c>
      <c r="AN438" s="297">
        <v>0</v>
      </c>
      <c r="AP438" s="297"/>
    </row>
    <row r="439" spans="1:42" s="296" customFormat="1">
      <c r="A439" s="293" t="s">
        <v>860</v>
      </c>
      <c r="B439" s="247">
        <v>463035093</v>
      </c>
      <c r="C439" s="252" t="s">
        <v>526</v>
      </c>
      <c r="D439" s="251">
        <v>0</v>
      </c>
      <c r="E439" s="251">
        <v>0</v>
      </c>
      <c r="F439" s="251">
        <v>0</v>
      </c>
      <c r="G439" s="251">
        <v>1</v>
      </c>
      <c r="H439" s="251">
        <v>1</v>
      </c>
      <c r="I439" s="251">
        <v>0</v>
      </c>
      <c r="J439" s="251">
        <v>0</v>
      </c>
      <c r="K439" s="294">
        <v>7.9299999999999995E-2</v>
      </c>
      <c r="L439" s="251">
        <v>0</v>
      </c>
      <c r="M439" s="251">
        <v>0</v>
      </c>
      <c r="N439" s="251">
        <v>0</v>
      </c>
      <c r="O439" s="251">
        <v>0</v>
      </c>
      <c r="P439" s="251">
        <v>1</v>
      </c>
      <c r="Q439" s="251">
        <v>2</v>
      </c>
      <c r="R439" s="294">
        <v>1.0840000000000001</v>
      </c>
      <c r="S439" s="251">
        <v>11</v>
      </c>
      <c r="T439" s="247"/>
      <c r="V439" s="293">
        <v>463035093</v>
      </c>
      <c r="W439" s="296" t="s">
        <v>860</v>
      </c>
      <c r="X439" s="247" t="s">
        <v>654</v>
      </c>
      <c r="Y439" s="247" t="s">
        <v>657</v>
      </c>
      <c r="Z439" s="296">
        <v>1</v>
      </c>
      <c r="AA439" s="296">
        <v>2</v>
      </c>
      <c r="AB439" s="296">
        <v>33327.317091404002</v>
      </c>
      <c r="AC439" s="296">
        <v>16664</v>
      </c>
      <c r="AD439" s="296">
        <v>-972</v>
      </c>
      <c r="AE439" s="296">
        <v>17636</v>
      </c>
      <c r="AG439" s="295"/>
      <c r="AH439" s="295"/>
      <c r="AL439" s="297">
        <v>0</v>
      </c>
      <c r="AN439" s="297">
        <v>0</v>
      </c>
      <c r="AP439" s="297"/>
    </row>
    <row r="440" spans="1:42" s="296" customFormat="1">
      <c r="A440" s="293" t="s">
        <v>860</v>
      </c>
      <c r="B440" s="247">
        <v>463035207</v>
      </c>
      <c r="C440" s="252" t="s">
        <v>526</v>
      </c>
      <c r="D440" s="251">
        <v>0</v>
      </c>
      <c r="E440" s="251">
        <v>0</v>
      </c>
      <c r="F440" s="251">
        <v>0</v>
      </c>
      <c r="G440" s="251">
        <v>0</v>
      </c>
      <c r="H440" s="251">
        <v>1</v>
      </c>
      <c r="I440" s="251">
        <v>0</v>
      </c>
      <c r="J440" s="251">
        <v>0</v>
      </c>
      <c r="K440" s="294">
        <v>3.9699999999999999E-2</v>
      </c>
      <c r="L440" s="251">
        <v>0</v>
      </c>
      <c r="M440" s="251">
        <v>0</v>
      </c>
      <c r="N440" s="251">
        <v>0</v>
      </c>
      <c r="O440" s="251">
        <v>0</v>
      </c>
      <c r="P440" s="251">
        <v>0</v>
      </c>
      <c r="Q440" s="251">
        <v>1</v>
      </c>
      <c r="R440" s="294">
        <v>1.0840000000000001</v>
      </c>
      <c r="S440" s="251">
        <v>3</v>
      </c>
      <c r="T440" s="247"/>
      <c r="V440" s="293">
        <v>463035207</v>
      </c>
      <c r="W440" s="296" t="s">
        <v>860</v>
      </c>
      <c r="X440" s="247" t="s">
        <v>654</v>
      </c>
      <c r="Y440" s="247" t="s">
        <v>672</v>
      </c>
      <c r="Z440" s="296">
        <v>1</v>
      </c>
      <c r="AA440" s="296">
        <v>1</v>
      </c>
      <c r="AB440" s="296">
        <v>11796.280737916</v>
      </c>
      <c r="AC440" s="296">
        <v>11796</v>
      </c>
      <c r="AD440" s="296">
        <v>-9227</v>
      </c>
      <c r="AE440" s="296">
        <v>21023</v>
      </c>
      <c r="AG440" s="295"/>
      <c r="AH440" s="295"/>
      <c r="AL440" s="297">
        <v>0</v>
      </c>
      <c r="AN440" s="297">
        <v>0</v>
      </c>
      <c r="AP440" s="297"/>
    </row>
    <row r="441" spans="1:42" s="296" customFormat="1">
      <c r="A441" s="293" t="s">
        <v>860</v>
      </c>
      <c r="B441" s="247">
        <v>463035220</v>
      </c>
      <c r="C441" s="252" t="s">
        <v>526</v>
      </c>
      <c r="D441" s="251">
        <v>0</v>
      </c>
      <c r="E441" s="251">
        <v>0</v>
      </c>
      <c r="F441" s="251">
        <v>0</v>
      </c>
      <c r="G441" s="251">
        <v>0</v>
      </c>
      <c r="H441" s="251">
        <v>1</v>
      </c>
      <c r="I441" s="251">
        <v>0</v>
      </c>
      <c r="J441" s="251">
        <v>0</v>
      </c>
      <c r="K441" s="294">
        <v>3.9699999999999999E-2</v>
      </c>
      <c r="L441" s="251">
        <v>0</v>
      </c>
      <c r="M441" s="251">
        <v>0</v>
      </c>
      <c r="N441" s="251">
        <v>0</v>
      </c>
      <c r="O441" s="251">
        <v>0</v>
      </c>
      <c r="P441" s="251">
        <v>1</v>
      </c>
      <c r="Q441" s="251">
        <v>1</v>
      </c>
      <c r="R441" s="294">
        <v>1.0840000000000001</v>
      </c>
      <c r="S441" s="251">
        <v>8</v>
      </c>
      <c r="T441" s="247"/>
      <c r="V441" s="293">
        <v>463035220</v>
      </c>
      <c r="W441" s="296" t="s">
        <v>860</v>
      </c>
      <c r="X441" s="247" t="s">
        <v>654</v>
      </c>
      <c r="Y441" s="247" t="s">
        <v>673</v>
      </c>
      <c r="Z441" s="296">
        <v>1</v>
      </c>
      <c r="AA441" s="296">
        <v>1</v>
      </c>
      <c r="AB441" s="296">
        <v>19035.931257916003</v>
      </c>
      <c r="AC441" s="296">
        <v>19036</v>
      </c>
      <c r="AD441" s="296">
        <v>735</v>
      </c>
      <c r="AE441" s="296">
        <v>18301</v>
      </c>
      <c r="AG441" s="295"/>
      <c r="AH441" s="295"/>
      <c r="AL441" s="297">
        <v>0</v>
      </c>
      <c r="AN441" s="297">
        <v>0</v>
      </c>
      <c r="AP441" s="297"/>
    </row>
    <row r="442" spans="1:42" s="296" customFormat="1">
      <c r="A442" s="293" t="s">
        <v>860</v>
      </c>
      <c r="B442" s="247">
        <v>463035243</v>
      </c>
      <c r="C442" s="252" t="s">
        <v>526</v>
      </c>
      <c r="D442" s="251">
        <v>0</v>
      </c>
      <c r="E442" s="251">
        <v>0</v>
      </c>
      <c r="F442" s="251">
        <v>0</v>
      </c>
      <c r="G442" s="251">
        <v>1</v>
      </c>
      <c r="H442" s="251">
        <v>1</v>
      </c>
      <c r="I442" s="251">
        <v>0</v>
      </c>
      <c r="J442" s="251">
        <v>0</v>
      </c>
      <c r="K442" s="294">
        <v>7.9299999999999995E-2</v>
      </c>
      <c r="L442" s="251">
        <v>0</v>
      </c>
      <c r="M442" s="251">
        <v>0</v>
      </c>
      <c r="N442" s="251">
        <v>0</v>
      </c>
      <c r="O442" s="251">
        <v>0</v>
      </c>
      <c r="P442" s="251">
        <v>2</v>
      </c>
      <c r="Q442" s="251">
        <v>2</v>
      </c>
      <c r="R442" s="294">
        <v>1.0840000000000001</v>
      </c>
      <c r="S442" s="251">
        <v>9</v>
      </c>
      <c r="T442" s="247"/>
      <c r="V442" s="293">
        <v>463035243</v>
      </c>
      <c r="W442" s="296" t="s">
        <v>860</v>
      </c>
      <c r="X442" s="247" t="s">
        <v>654</v>
      </c>
      <c r="Y442" s="247" t="s">
        <v>674</v>
      </c>
      <c r="Z442" s="296">
        <v>1</v>
      </c>
      <c r="AA442" s="296">
        <v>2</v>
      </c>
      <c r="AB442" s="296">
        <v>39638.556251404007</v>
      </c>
      <c r="AC442" s="296">
        <v>19819</v>
      </c>
      <c r="AD442" s="296">
        <v>6055</v>
      </c>
      <c r="AE442" s="296">
        <v>13764</v>
      </c>
      <c r="AG442" s="295"/>
      <c r="AH442" s="295"/>
      <c r="AL442" s="297">
        <v>0</v>
      </c>
      <c r="AN442" s="297">
        <v>0</v>
      </c>
      <c r="AP442" s="297"/>
    </row>
    <row r="443" spans="1:42" s="296" customFormat="1">
      <c r="A443" s="293" t="s">
        <v>860</v>
      </c>
      <c r="B443" s="247">
        <v>463035244</v>
      </c>
      <c r="C443" s="252" t="s">
        <v>526</v>
      </c>
      <c r="D443" s="251">
        <v>0</v>
      </c>
      <c r="E443" s="251">
        <v>0</v>
      </c>
      <c r="F443" s="251">
        <v>0</v>
      </c>
      <c r="G443" s="251">
        <v>4</v>
      </c>
      <c r="H443" s="251">
        <v>3</v>
      </c>
      <c r="I443" s="251">
        <v>0</v>
      </c>
      <c r="J443" s="251">
        <v>0</v>
      </c>
      <c r="K443" s="294">
        <v>0.27760000000000001</v>
      </c>
      <c r="L443" s="251">
        <v>0</v>
      </c>
      <c r="M443" s="251">
        <v>0</v>
      </c>
      <c r="N443" s="251">
        <v>0</v>
      </c>
      <c r="O443" s="251">
        <v>0</v>
      </c>
      <c r="P443" s="251">
        <v>5</v>
      </c>
      <c r="Q443" s="251">
        <v>7</v>
      </c>
      <c r="R443" s="294">
        <v>1.0840000000000001</v>
      </c>
      <c r="S443" s="251">
        <v>10</v>
      </c>
      <c r="T443" s="247"/>
      <c r="V443" s="293">
        <v>463035244</v>
      </c>
      <c r="W443" s="296" t="s">
        <v>860</v>
      </c>
      <c r="X443" s="247" t="s">
        <v>654</v>
      </c>
      <c r="Y443" s="247" t="s">
        <v>664</v>
      </c>
      <c r="Z443" s="296">
        <v>1</v>
      </c>
      <c r="AA443" s="296">
        <v>7</v>
      </c>
      <c r="AB443" s="296">
        <v>126198.632492128</v>
      </c>
      <c r="AC443" s="296">
        <v>18028</v>
      </c>
      <c r="AD443" s="296">
        <v>200</v>
      </c>
      <c r="AE443" s="296">
        <v>17828</v>
      </c>
      <c r="AG443" s="295"/>
      <c r="AH443" s="295"/>
      <c r="AL443" s="297">
        <v>0</v>
      </c>
      <c r="AN443" s="297">
        <v>0</v>
      </c>
      <c r="AP443" s="297"/>
    </row>
    <row r="444" spans="1:42" s="296" customFormat="1">
      <c r="A444" s="293" t="s">
        <v>860</v>
      </c>
      <c r="B444" s="247">
        <v>463035251</v>
      </c>
      <c r="C444" s="252" t="s">
        <v>526</v>
      </c>
      <c r="D444" s="251">
        <v>0</v>
      </c>
      <c r="E444" s="251">
        <v>0</v>
      </c>
      <c r="F444" s="251">
        <v>0</v>
      </c>
      <c r="G444" s="251">
        <v>0</v>
      </c>
      <c r="H444" s="251">
        <v>1</v>
      </c>
      <c r="I444" s="251">
        <v>0</v>
      </c>
      <c r="J444" s="251">
        <v>0</v>
      </c>
      <c r="K444" s="294">
        <v>3.9699999999999999E-2</v>
      </c>
      <c r="L444" s="251">
        <v>0</v>
      </c>
      <c r="M444" s="251">
        <v>0</v>
      </c>
      <c r="N444" s="251">
        <v>0</v>
      </c>
      <c r="O444" s="251">
        <v>0</v>
      </c>
      <c r="P444" s="251">
        <v>0</v>
      </c>
      <c r="Q444" s="251">
        <v>1</v>
      </c>
      <c r="R444" s="294">
        <v>1.0840000000000001</v>
      </c>
      <c r="S444" s="251">
        <v>9</v>
      </c>
      <c r="T444" s="247"/>
      <c r="V444" s="293">
        <v>463035251</v>
      </c>
      <c r="W444" s="296" t="s">
        <v>860</v>
      </c>
      <c r="X444" s="247" t="s">
        <v>654</v>
      </c>
      <c r="Y444" s="247" t="s">
        <v>861</v>
      </c>
      <c r="Z444" s="296">
        <v>1</v>
      </c>
      <c r="AA444" s="296">
        <v>1</v>
      </c>
      <c r="AB444" s="296">
        <v>11796.280737916</v>
      </c>
      <c r="AC444" s="296">
        <v>11796</v>
      </c>
      <c r="AD444" s="296">
        <v>-2158</v>
      </c>
      <c r="AE444" s="296">
        <v>13954</v>
      </c>
      <c r="AG444" s="295"/>
      <c r="AH444" s="295"/>
      <c r="AL444" s="297">
        <v>0</v>
      </c>
      <c r="AN444" s="297">
        <v>0</v>
      </c>
      <c r="AP444" s="297"/>
    </row>
    <row r="445" spans="1:42" s="296" customFormat="1">
      <c r="A445" s="293" t="s">
        <v>862</v>
      </c>
      <c r="B445" s="247">
        <v>464168030</v>
      </c>
      <c r="C445" s="252" t="s">
        <v>527</v>
      </c>
      <c r="D445" s="251">
        <v>0</v>
      </c>
      <c r="E445" s="251">
        <v>0</v>
      </c>
      <c r="F445" s="251">
        <v>0</v>
      </c>
      <c r="G445" s="251">
        <v>3</v>
      </c>
      <c r="H445" s="251">
        <v>4</v>
      </c>
      <c r="I445" s="251">
        <v>0</v>
      </c>
      <c r="J445" s="251">
        <v>0</v>
      </c>
      <c r="K445" s="294">
        <v>0.27760000000000001</v>
      </c>
      <c r="L445" s="251">
        <v>0</v>
      </c>
      <c r="M445" s="251">
        <v>0</v>
      </c>
      <c r="N445" s="251">
        <v>0</v>
      </c>
      <c r="O445" s="251">
        <v>0</v>
      </c>
      <c r="P445" s="251">
        <v>5</v>
      </c>
      <c r="Q445" s="251">
        <v>7</v>
      </c>
      <c r="R445" s="294">
        <v>1</v>
      </c>
      <c r="S445" s="251">
        <v>6</v>
      </c>
      <c r="T445" s="247"/>
      <c r="V445" s="293">
        <v>464168030</v>
      </c>
      <c r="W445" s="296" t="s">
        <v>862</v>
      </c>
      <c r="X445" s="247" t="s">
        <v>747</v>
      </c>
      <c r="Y445" s="247" t="s">
        <v>706</v>
      </c>
      <c r="Z445" s="296">
        <v>1</v>
      </c>
      <c r="AA445" s="296">
        <v>7</v>
      </c>
      <c r="AB445" s="296">
        <v>107052.860784</v>
      </c>
      <c r="AC445" s="296">
        <v>15293</v>
      </c>
      <c r="AD445" s="296">
        <v>-2036</v>
      </c>
      <c r="AE445" s="296">
        <v>17329</v>
      </c>
      <c r="AG445" s="295"/>
      <c r="AH445" s="295"/>
      <c r="AL445" s="297">
        <v>0</v>
      </c>
      <c r="AN445" s="297">
        <v>0</v>
      </c>
      <c r="AP445" s="297"/>
    </row>
    <row r="446" spans="1:42" s="296" customFormat="1">
      <c r="A446" s="293" t="s">
        <v>862</v>
      </c>
      <c r="B446" s="247">
        <v>464168035</v>
      </c>
      <c r="C446" s="252" t="s">
        <v>527</v>
      </c>
      <c r="D446" s="251">
        <v>0</v>
      </c>
      <c r="E446" s="251">
        <v>0</v>
      </c>
      <c r="F446" s="251">
        <v>0</v>
      </c>
      <c r="G446" s="251">
        <v>1</v>
      </c>
      <c r="H446" s="251">
        <v>0</v>
      </c>
      <c r="I446" s="251">
        <v>0</v>
      </c>
      <c r="J446" s="251">
        <v>0</v>
      </c>
      <c r="K446" s="294">
        <v>3.9699999999999999E-2</v>
      </c>
      <c r="L446" s="251">
        <v>0</v>
      </c>
      <c r="M446" s="251">
        <v>0</v>
      </c>
      <c r="N446" s="251">
        <v>0</v>
      </c>
      <c r="O446" s="251">
        <v>0</v>
      </c>
      <c r="P446" s="251">
        <v>0</v>
      </c>
      <c r="Q446" s="251">
        <v>1</v>
      </c>
      <c r="R446" s="294">
        <v>1</v>
      </c>
      <c r="S446" s="251">
        <v>11</v>
      </c>
      <c r="T446" s="247"/>
      <c r="V446" s="293">
        <v>464168035</v>
      </c>
      <c r="W446" s="296" t="s">
        <v>862</v>
      </c>
      <c r="X446" s="247" t="s">
        <v>747</v>
      </c>
      <c r="Y446" s="247" t="s">
        <v>654</v>
      </c>
      <c r="Z446" s="296">
        <v>1</v>
      </c>
      <c r="AA446" s="296">
        <v>1</v>
      </c>
      <c r="AB446" s="296">
        <v>11462.169298000001</v>
      </c>
      <c r="AC446" s="296">
        <v>11462</v>
      </c>
      <c r="AD446" s="296">
        <v>-5036</v>
      </c>
      <c r="AE446" s="296">
        <v>16498</v>
      </c>
      <c r="AG446" s="295"/>
      <c r="AH446" s="295"/>
      <c r="AL446" s="297">
        <v>0</v>
      </c>
      <c r="AN446" s="297">
        <v>0</v>
      </c>
      <c r="AP446" s="297"/>
    </row>
    <row r="447" spans="1:42" s="296" customFormat="1">
      <c r="A447" s="293" t="s">
        <v>862</v>
      </c>
      <c r="B447" s="247">
        <v>464168071</v>
      </c>
      <c r="C447" s="252" t="s">
        <v>527</v>
      </c>
      <c r="D447" s="251">
        <v>0</v>
      </c>
      <c r="E447" s="251">
        <v>0</v>
      </c>
      <c r="F447" s="251">
        <v>0</v>
      </c>
      <c r="G447" s="251">
        <v>1</v>
      </c>
      <c r="H447" s="251">
        <v>2</v>
      </c>
      <c r="I447" s="251">
        <v>0</v>
      </c>
      <c r="J447" s="251">
        <v>0</v>
      </c>
      <c r="K447" s="294">
        <v>0.11899999999999999</v>
      </c>
      <c r="L447" s="251">
        <v>0</v>
      </c>
      <c r="M447" s="251">
        <v>0</v>
      </c>
      <c r="N447" s="251">
        <v>0</v>
      </c>
      <c r="O447" s="251">
        <v>0</v>
      </c>
      <c r="P447" s="251">
        <v>0</v>
      </c>
      <c r="Q447" s="251">
        <v>3</v>
      </c>
      <c r="R447" s="294">
        <v>1</v>
      </c>
      <c r="S447" s="251">
        <v>6</v>
      </c>
      <c r="T447" s="247"/>
      <c r="V447" s="293">
        <v>464168071</v>
      </c>
      <c r="W447" s="296" t="s">
        <v>862</v>
      </c>
      <c r="X447" s="247" t="s">
        <v>747</v>
      </c>
      <c r="Y447" s="247" t="s">
        <v>746</v>
      </c>
      <c r="Z447" s="296">
        <v>1</v>
      </c>
      <c r="AA447" s="296">
        <v>3</v>
      </c>
      <c r="AB447" s="296">
        <v>33640.376459999999</v>
      </c>
      <c r="AC447" s="296">
        <v>11213</v>
      </c>
      <c r="AD447" s="296">
        <v>-2437</v>
      </c>
      <c r="AE447" s="296">
        <v>13650</v>
      </c>
      <c r="AG447" s="295"/>
      <c r="AH447" s="295"/>
      <c r="AL447" s="297">
        <v>0</v>
      </c>
      <c r="AN447" s="297">
        <v>0</v>
      </c>
      <c r="AP447" s="297"/>
    </row>
    <row r="448" spans="1:42" s="296" customFormat="1">
      <c r="A448" s="293" t="s">
        <v>862</v>
      </c>
      <c r="B448" s="247">
        <v>464168163</v>
      </c>
      <c r="C448" s="252" t="s">
        <v>527</v>
      </c>
      <c r="D448" s="251">
        <v>0</v>
      </c>
      <c r="E448" s="251">
        <v>0</v>
      </c>
      <c r="F448" s="251">
        <v>0</v>
      </c>
      <c r="G448" s="251">
        <v>3</v>
      </c>
      <c r="H448" s="251">
        <v>16</v>
      </c>
      <c r="I448" s="251">
        <v>0</v>
      </c>
      <c r="J448" s="251">
        <v>0</v>
      </c>
      <c r="K448" s="294">
        <v>0.75339999999999996</v>
      </c>
      <c r="L448" s="251">
        <v>0</v>
      </c>
      <c r="M448" s="251">
        <v>0</v>
      </c>
      <c r="N448" s="251">
        <v>2</v>
      </c>
      <c r="O448" s="251">
        <v>0</v>
      </c>
      <c r="P448" s="251">
        <v>8</v>
      </c>
      <c r="Q448" s="251">
        <v>19</v>
      </c>
      <c r="R448" s="294">
        <v>1</v>
      </c>
      <c r="S448" s="251">
        <v>11</v>
      </c>
      <c r="T448" s="247"/>
      <c r="V448" s="293">
        <v>464168163</v>
      </c>
      <c r="W448" s="296" t="s">
        <v>862</v>
      </c>
      <c r="X448" s="247" t="s">
        <v>747</v>
      </c>
      <c r="Y448" s="247" t="s">
        <v>660</v>
      </c>
      <c r="Z448" s="296">
        <v>1</v>
      </c>
      <c r="AA448" s="296">
        <v>19</v>
      </c>
      <c r="AB448" s="296">
        <v>287528.93375600001</v>
      </c>
      <c r="AC448" s="296">
        <v>15133</v>
      </c>
      <c r="AD448" s="296">
        <v>219</v>
      </c>
      <c r="AE448" s="296">
        <v>14914</v>
      </c>
      <c r="AG448" s="295"/>
      <c r="AH448" s="295"/>
      <c r="AL448" s="297">
        <v>0</v>
      </c>
      <c r="AN448" s="297">
        <v>0</v>
      </c>
      <c r="AP448" s="297"/>
    </row>
    <row r="449" spans="1:42" s="296" customFormat="1">
      <c r="A449" s="293" t="s">
        <v>862</v>
      </c>
      <c r="B449" s="247">
        <v>464168168</v>
      </c>
      <c r="C449" s="252" t="s">
        <v>527</v>
      </c>
      <c r="D449" s="251">
        <v>0</v>
      </c>
      <c r="E449" s="251">
        <v>0</v>
      </c>
      <c r="F449" s="251">
        <v>0</v>
      </c>
      <c r="G449" s="251">
        <v>32</v>
      </c>
      <c r="H449" s="251">
        <v>39</v>
      </c>
      <c r="I449" s="251">
        <v>0</v>
      </c>
      <c r="J449" s="251">
        <v>0</v>
      </c>
      <c r="K449" s="294">
        <v>2.8151999999999999</v>
      </c>
      <c r="L449" s="251">
        <v>0</v>
      </c>
      <c r="M449" s="251">
        <v>3</v>
      </c>
      <c r="N449" s="251">
        <v>1</v>
      </c>
      <c r="O449" s="251">
        <v>0</v>
      </c>
      <c r="P449" s="251">
        <v>16</v>
      </c>
      <c r="Q449" s="251">
        <v>71</v>
      </c>
      <c r="R449" s="294">
        <v>1</v>
      </c>
      <c r="S449" s="251">
        <v>3</v>
      </c>
      <c r="T449" s="247"/>
      <c r="V449" s="293">
        <v>464168168</v>
      </c>
      <c r="W449" s="296" t="s">
        <v>862</v>
      </c>
      <c r="X449" s="247" t="s">
        <v>747</v>
      </c>
      <c r="Y449" s="247" t="s">
        <v>747</v>
      </c>
      <c r="Z449" s="296">
        <v>1</v>
      </c>
      <c r="AA449" s="296">
        <v>71</v>
      </c>
      <c r="AB449" s="296">
        <v>885468.96996800008</v>
      </c>
      <c r="AC449" s="296">
        <v>12471</v>
      </c>
      <c r="AD449" s="296">
        <v>-3335</v>
      </c>
      <c r="AE449" s="296">
        <v>15806</v>
      </c>
      <c r="AG449" s="295"/>
      <c r="AH449" s="295"/>
      <c r="AL449" s="297">
        <v>0</v>
      </c>
      <c r="AN449" s="297">
        <v>0</v>
      </c>
      <c r="AP449" s="297"/>
    </row>
    <row r="450" spans="1:42" s="296" customFormat="1">
      <c r="A450" s="293" t="s">
        <v>862</v>
      </c>
      <c r="B450" s="247">
        <v>464168196</v>
      </c>
      <c r="C450" s="252" t="s">
        <v>527</v>
      </c>
      <c r="D450" s="251">
        <v>0</v>
      </c>
      <c r="E450" s="251">
        <v>0</v>
      </c>
      <c r="F450" s="251">
        <v>0</v>
      </c>
      <c r="G450" s="251">
        <v>8</v>
      </c>
      <c r="H450" s="251">
        <v>6</v>
      </c>
      <c r="I450" s="251">
        <v>0</v>
      </c>
      <c r="J450" s="251">
        <v>0</v>
      </c>
      <c r="K450" s="294">
        <v>0.55510000000000004</v>
      </c>
      <c r="L450" s="251">
        <v>0</v>
      </c>
      <c r="M450" s="251">
        <v>0</v>
      </c>
      <c r="N450" s="251">
        <v>0</v>
      </c>
      <c r="O450" s="251">
        <v>0</v>
      </c>
      <c r="P450" s="251">
        <v>5</v>
      </c>
      <c r="Q450" s="251">
        <v>14</v>
      </c>
      <c r="R450" s="294">
        <v>1</v>
      </c>
      <c r="S450" s="251">
        <v>4</v>
      </c>
      <c r="T450" s="247"/>
      <c r="V450" s="293">
        <v>464168196</v>
      </c>
      <c r="W450" s="296" t="s">
        <v>862</v>
      </c>
      <c r="X450" s="247" t="s">
        <v>747</v>
      </c>
      <c r="Y450" s="247" t="s">
        <v>863</v>
      </c>
      <c r="Z450" s="296">
        <v>1</v>
      </c>
      <c r="AA450" s="296">
        <v>14</v>
      </c>
      <c r="AB450" s="296">
        <v>182554.33013399999</v>
      </c>
      <c r="AC450" s="296">
        <v>13040</v>
      </c>
      <c r="AD450" s="296">
        <v>-6616</v>
      </c>
      <c r="AE450" s="296">
        <v>19656</v>
      </c>
      <c r="AG450" s="295"/>
      <c r="AH450" s="295"/>
      <c r="AL450" s="297">
        <v>0</v>
      </c>
      <c r="AN450" s="297">
        <v>0</v>
      </c>
      <c r="AP450" s="297"/>
    </row>
    <row r="451" spans="1:42" s="296" customFormat="1">
      <c r="A451" s="293" t="s">
        <v>862</v>
      </c>
      <c r="B451" s="247">
        <v>464168229</v>
      </c>
      <c r="C451" s="252" t="s">
        <v>527</v>
      </c>
      <c r="D451" s="251">
        <v>0</v>
      </c>
      <c r="E451" s="251">
        <v>0</v>
      </c>
      <c r="F451" s="251">
        <v>0</v>
      </c>
      <c r="G451" s="251">
        <v>14</v>
      </c>
      <c r="H451" s="251">
        <v>15</v>
      </c>
      <c r="I451" s="251">
        <v>0</v>
      </c>
      <c r="J451" s="251">
        <v>0</v>
      </c>
      <c r="K451" s="294">
        <v>1.1498999999999999</v>
      </c>
      <c r="L451" s="251">
        <v>0</v>
      </c>
      <c r="M451" s="251">
        <v>2</v>
      </c>
      <c r="N451" s="251">
        <v>3</v>
      </c>
      <c r="O451" s="251">
        <v>0</v>
      </c>
      <c r="P451" s="251">
        <v>18</v>
      </c>
      <c r="Q451" s="251">
        <v>29</v>
      </c>
      <c r="R451" s="294">
        <v>1</v>
      </c>
      <c r="S451" s="251">
        <v>9</v>
      </c>
      <c r="T451" s="247"/>
      <c r="V451" s="293">
        <v>464168229</v>
      </c>
      <c r="W451" s="296" t="s">
        <v>862</v>
      </c>
      <c r="X451" s="247" t="s">
        <v>747</v>
      </c>
      <c r="Y451" s="247" t="s">
        <v>663</v>
      </c>
      <c r="Z451" s="296">
        <v>1</v>
      </c>
      <c r="AA451" s="296">
        <v>29</v>
      </c>
      <c r="AB451" s="296">
        <v>473083.71956599993</v>
      </c>
      <c r="AC451" s="296">
        <v>16313</v>
      </c>
      <c r="AD451" s="296">
        <v>-4091</v>
      </c>
      <c r="AE451" s="296">
        <v>20404</v>
      </c>
      <c r="AG451" s="295"/>
      <c r="AH451" s="295"/>
      <c r="AL451" s="297">
        <v>0</v>
      </c>
      <c r="AN451" s="297">
        <v>0</v>
      </c>
      <c r="AP451" s="297"/>
    </row>
    <row r="452" spans="1:42" s="296" customFormat="1">
      <c r="A452" s="293" t="s">
        <v>862</v>
      </c>
      <c r="B452" s="247">
        <v>464168248</v>
      </c>
      <c r="C452" s="252" t="s">
        <v>527</v>
      </c>
      <c r="D452" s="251">
        <v>0</v>
      </c>
      <c r="E452" s="251">
        <v>0</v>
      </c>
      <c r="F452" s="251">
        <v>0</v>
      </c>
      <c r="G452" s="251">
        <v>0</v>
      </c>
      <c r="H452" s="251">
        <v>1</v>
      </c>
      <c r="I452" s="251">
        <v>0</v>
      </c>
      <c r="J452" s="251">
        <v>0</v>
      </c>
      <c r="K452" s="294">
        <v>3.9699999999999999E-2</v>
      </c>
      <c r="L452" s="251">
        <v>0</v>
      </c>
      <c r="M452" s="251">
        <v>0</v>
      </c>
      <c r="N452" s="251">
        <v>0</v>
      </c>
      <c r="O452" s="251">
        <v>0</v>
      </c>
      <c r="P452" s="251">
        <v>0</v>
      </c>
      <c r="Q452" s="251">
        <v>1</v>
      </c>
      <c r="R452" s="294">
        <v>1</v>
      </c>
      <c r="S452" s="251">
        <v>11</v>
      </c>
      <c r="T452" s="247"/>
      <c r="V452" s="293">
        <v>464168248</v>
      </c>
      <c r="W452" s="296" t="s">
        <v>862</v>
      </c>
      <c r="X452" s="247" t="s">
        <v>747</v>
      </c>
      <c r="Y452" s="247" t="s">
        <v>665</v>
      </c>
      <c r="Z452" s="296">
        <v>1</v>
      </c>
      <c r="AA452" s="296">
        <v>1</v>
      </c>
      <c r="AB452" s="296">
        <v>11090.709298</v>
      </c>
      <c r="AC452" s="296">
        <v>11091</v>
      </c>
      <c r="AD452" s="296">
        <v>-1474</v>
      </c>
      <c r="AE452" s="296">
        <v>12565</v>
      </c>
      <c r="AG452" s="295"/>
      <c r="AH452" s="295"/>
      <c r="AL452" s="297">
        <v>0</v>
      </c>
      <c r="AN452" s="297">
        <v>0</v>
      </c>
      <c r="AP452" s="297"/>
    </row>
    <row r="453" spans="1:42" s="296" customFormat="1">
      <c r="A453" s="293" t="s">
        <v>862</v>
      </c>
      <c r="B453" s="247">
        <v>464168258</v>
      </c>
      <c r="C453" s="252" t="s">
        <v>527</v>
      </c>
      <c r="D453" s="251">
        <v>0</v>
      </c>
      <c r="E453" s="251">
        <v>0</v>
      </c>
      <c r="F453" s="251">
        <v>0</v>
      </c>
      <c r="G453" s="251">
        <v>2</v>
      </c>
      <c r="H453" s="251">
        <v>2</v>
      </c>
      <c r="I453" s="251">
        <v>0</v>
      </c>
      <c r="J453" s="251">
        <v>0</v>
      </c>
      <c r="K453" s="294">
        <v>0.15859999999999999</v>
      </c>
      <c r="L453" s="251">
        <v>0</v>
      </c>
      <c r="M453" s="251">
        <v>0</v>
      </c>
      <c r="N453" s="251">
        <v>0</v>
      </c>
      <c r="O453" s="251">
        <v>0</v>
      </c>
      <c r="P453" s="251">
        <v>3</v>
      </c>
      <c r="Q453" s="251">
        <v>4</v>
      </c>
      <c r="R453" s="294">
        <v>1</v>
      </c>
      <c r="S453" s="251">
        <v>10</v>
      </c>
      <c r="T453" s="247"/>
      <c r="V453" s="293">
        <v>464168258</v>
      </c>
      <c r="W453" s="296" t="s">
        <v>862</v>
      </c>
      <c r="X453" s="247" t="s">
        <v>747</v>
      </c>
      <c r="Y453" s="247" t="s">
        <v>741</v>
      </c>
      <c r="Z453" s="296">
        <v>1</v>
      </c>
      <c r="AA453" s="296">
        <v>4</v>
      </c>
      <c r="AB453" s="296">
        <v>68544.424323999992</v>
      </c>
      <c r="AC453" s="296">
        <v>17136</v>
      </c>
      <c r="AD453" s="296">
        <v>2944</v>
      </c>
      <c r="AE453" s="296">
        <v>14192</v>
      </c>
      <c r="AG453" s="295"/>
      <c r="AH453" s="295"/>
      <c r="AL453" s="297">
        <v>0</v>
      </c>
      <c r="AN453" s="297">
        <v>0</v>
      </c>
      <c r="AP453" s="297"/>
    </row>
    <row r="454" spans="1:42" s="296" customFormat="1">
      <c r="A454" s="293" t="s">
        <v>862</v>
      </c>
      <c r="B454" s="247">
        <v>464168262</v>
      </c>
      <c r="C454" s="252" t="s">
        <v>527</v>
      </c>
      <c r="D454" s="251">
        <v>0</v>
      </c>
      <c r="E454" s="251">
        <v>0</v>
      </c>
      <c r="F454" s="251">
        <v>0</v>
      </c>
      <c r="G454" s="251">
        <v>1</v>
      </c>
      <c r="H454" s="251">
        <v>0</v>
      </c>
      <c r="I454" s="251">
        <v>0</v>
      </c>
      <c r="J454" s="251">
        <v>0</v>
      </c>
      <c r="K454" s="294">
        <v>3.9699999999999999E-2</v>
      </c>
      <c r="L454" s="251">
        <v>0</v>
      </c>
      <c r="M454" s="251">
        <v>0</v>
      </c>
      <c r="N454" s="251">
        <v>0</v>
      </c>
      <c r="O454" s="251">
        <v>0</v>
      </c>
      <c r="P454" s="251">
        <v>0</v>
      </c>
      <c r="Q454" s="251">
        <v>1</v>
      </c>
      <c r="R454" s="294">
        <v>1</v>
      </c>
      <c r="S454" s="251">
        <v>10</v>
      </c>
      <c r="T454" s="247"/>
      <c r="V454" s="293">
        <v>464168262</v>
      </c>
      <c r="W454" s="296" t="s">
        <v>862</v>
      </c>
      <c r="X454" s="247" t="s">
        <v>747</v>
      </c>
      <c r="Y454" s="247" t="s">
        <v>666</v>
      </c>
      <c r="Z454" s="296">
        <v>1</v>
      </c>
      <c r="AA454" s="296">
        <v>1</v>
      </c>
      <c r="AB454" s="296">
        <v>11462.169298000001</v>
      </c>
      <c r="AC454" s="296">
        <v>11462</v>
      </c>
      <c r="AD454" s="296">
        <v>-7709</v>
      </c>
      <c r="AE454" s="296">
        <v>19171</v>
      </c>
      <c r="AG454" s="295"/>
      <c r="AH454" s="295"/>
      <c r="AL454" s="297">
        <v>0</v>
      </c>
      <c r="AN454" s="297">
        <v>0</v>
      </c>
      <c r="AP454" s="297"/>
    </row>
    <row r="455" spans="1:42" s="296" customFormat="1">
      <c r="A455" s="293" t="s">
        <v>862</v>
      </c>
      <c r="B455" s="247">
        <v>464168291</v>
      </c>
      <c r="C455" s="252" t="s">
        <v>527</v>
      </c>
      <c r="D455" s="251">
        <v>0</v>
      </c>
      <c r="E455" s="251">
        <v>0</v>
      </c>
      <c r="F455" s="251">
        <v>0</v>
      </c>
      <c r="G455" s="251">
        <v>17</v>
      </c>
      <c r="H455" s="251">
        <v>25</v>
      </c>
      <c r="I455" s="251">
        <v>0</v>
      </c>
      <c r="J455" s="251">
        <v>0</v>
      </c>
      <c r="K455" s="294">
        <v>1.6653</v>
      </c>
      <c r="L455" s="251">
        <v>0</v>
      </c>
      <c r="M455" s="251">
        <v>1</v>
      </c>
      <c r="N455" s="251">
        <v>0</v>
      </c>
      <c r="O455" s="251">
        <v>0</v>
      </c>
      <c r="P455" s="251">
        <v>8</v>
      </c>
      <c r="Q455" s="251">
        <v>42</v>
      </c>
      <c r="R455" s="294">
        <v>1</v>
      </c>
      <c r="S455" s="251">
        <v>5</v>
      </c>
      <c r="T455" s="247"/>
      <c r="V455" s="293">
        <v>464168291</v>
      </c>
      <c r="W455" s="296" t="s">
        <v>862</v>
      </c>
      <c r="X455" s="247" t="s">
        <v>747</v>
      </c>
      <c r="Y455" s="247" t="s">
        <v>749</v>
      </c>
      <c r="Z455" s="296">
        <v>1</v>
      </c>
      <c r="AA455" s="296">
        <v>42</v>
      </c>
      <c r="AB455" s="296">
        <v>515728.83040199993</v>
      </c>
      <c r="AC455" s="296">
        <v>12279</v>
      </c>
      <c r="AD455" s="296">
        <v>-7272</v>
      </c>
      <c r="AE455" s="296">
        <v>19551</v>
      </c>
      <c r="AG455" s="295"/>
      <c r="AH455" s="295"/>
      <c r="AL455" s="297">
        <v>0</v>
      </c>
      <c r="AN455" s="297">
        <v>0</v>
      </c>
      <c r="AP455" s="297"/>
    </row>
    <row r="456" spans="1:42" s="296" customFormat="1">
      <c r="A456" s="293" t="s">
        <v>864</v>
      </c>
      <c r="B456" s="247">
        <v>466700096</v>
      </c>
      <c r="C456" s="252" t="s">
        <v>528</v>
      </c>
      <c r="D456" s="251">
        <v>0</v>
      </c>
      <c r="E456" s="251">
        <v>0</v>
      </c>
      <c r="F456" s="251">
        <v>0</v>
      </c>
      <c r="G456" s="251">
        <v>0</v>
      </c>
      <c r="H456" s="251">
        <v>0</v>
      </c>
      <c r="I456" s="251">
        <v>2</v>
      </c>
      <c r="J456" s="251">
        <v>0</v>
      </c>
      <c r="K456" s="294">
        <v>7.9299999999999995E-2</v>
      </c>
      <c r="L456" s="251">
        <v>0</v>
      </c>
      <c r="M456" s="251">
        <v>0</v>
      </c>
      <c r="N456" s="251">
        <v>0</v>
      </c>
      <c r="O456" s="251">
        <v>0</v>
      </c>
      <c r="P456" s="251">
        <v>0</v>
      </c>
      <c r="Q456" s="251">
        <v>2</v>
      </c>
      <c r="R456" s="294">
        <v>1</v>
      </c>
      <c r="S456" s="251">
        <v>8</v>
      </c>
      <c r="T456" s="247"/>
      <c r="V456" s="293">
        <v>466700096</v>
      </c>
      <c r="W456" s="296" t="s">
        <v>864</v>
      </c>
      <c r="X456" s="247" t="s">
        <v>865</v>
      </c>
      <c r="Y456" s="247" t="s">
        <v>866</v>
      </c>
      <c r="Z456" s="296">
        <v>1</v>
      </c>
      <c r="AA456" s="296">
        <v>2</v>
      </c>
      <c r="AB456" s="296">
        <v>25975.587161999996</v>
      </c>
      <c r="AC456" s="296">
        <v>12988</v>
      </c>
      <c r="AD456" s="296">
        <v>-4225</v>
      </c>
      <c r="AE456" s="296">
        <v>17213</v>
      </c>
      <c r="AG456" s="295"/>
      <c r="AH456" s="295"/>
      <c r="AL456" s="297">
        <v>0</v>
      </c>
      <c r="AN456" s="297">
        <v>0</v>
      </c>
      <c r="AP456" s="297"/>
    </row>
    <row r="457" spans="1:42" s="296" customFormat="1">
      <c r="A457" s="293" t="s">
        <v>864</v>
      </c>
      <c r="B457" s="247">
        <v>466700700</v>
      </c>
      <c r="C457" s="252" t="s">
        <v>528</v>
      </c>
      <c r="D457" s="251">
        <v>0</v>
      </c>
      <c r="E457" s="251">
        <v>0</v>
      </c>
      <c r="F457" s="251">
        <v>0</v>
      </c>
      <c r="G457" s="251">
        <v>0</v>
      </c>
      <c r="H457" s="251">
        <v>0</v>
      </c>
      <c r="I457" s="251">
        <v>35</v>
      </c>
      <c r="J457" s="251">
        <v>0</v>
      </c>
      <c r="K457" s="294">
        <v>1.3877999999999999</v>
      </c>
      <c r="L457" s="251">
        <v>0</v>
      </c>
      <c r="M457" s="251">
        <v>0</v>
      </c>
      <c r="N457" s="251">
        <v>0</v>
      </c>
      <c r="O457" s="251">
        <v>1</v>
      </c>
      <c r="P457" s="251">
        <v>20</v>
      </c>
      <c r="Q457" s="251">
        <v>35</v>
      </c>
      <c r="R457" s="294">
        <v>1</v>
      </c>
      <c r="S457" s="251">
        <v>8</v>
      </c>
      <c r="T457" s="247"/>
      <c r="V457" s="293">
        <v>466700700</v>
      </c>
      <c r="W457" s="296" t="s">
        <v>864</v>
      </c>
      <c r="X457" s="247" t="s">
        <v>865</v>
      </c>
      <c r="Y457" s="247" t="s">
        <v>865</v>
      </c>
      <c r="Z457" s="296">
        <v>1</v>
      </c>
      <c r="AA457" s="296">
        <v>35</v>
      </c>
      <c r="AB457" s="296">
        <v>592926.67105200002</v>
      </c>
      <c r="AC457" s="296">
        <v>16941</v>
      </c>
      <c r="AD457" s="296">
        <v>5147</v>
      </c>
      <c r="AE457" s="296">
        <v>11794</v>
      </c>
      <c r="AG457" s="295"/>
      <c r="AH457" s="295"/>
      <c r="AL457" s="297">
        <v>0</v>
      </c>
      <c r="AN457" s="297">
        <v>0</v>
      </c>
      <c r="AP457" s="297"/>
    </row>
    <row r="458" spans="1:42" s="296" customFormat="1">
      <c r="A458" s="293" t="s">
        <v>864</v>
      </c>
      <c r="B458" s="247">
        <v>466774036</v>
      </c>
      <c r="C458" s="252" t="s">
        <v>528</v>
      </c>
      <c r="D458" s="251">
        <v>0</v>
      </c>
      <c r="E458" s="251">
        <v>0</v>
      </c>
      <c r="F458" s="251">
        <v>0</v>
      </c>
      <c r="G458" s="251">
        <v>0</v>
      </c>
      <c r="H458" s="251">
        <v>1</v>
      </c>
      <c r="I458" s="251">
        <v>0</v>
      </c>
      <c r="J458" s="251">
        <v>0</v>
      </c>
      <c r="K458" s="294">
        <v>3.9699999999999999E-2</v>
      </c>
      <c r="L458" s="251">
        <v>0</v>
      </c>
      <c r="M458" s="251">
        <v>0</v>
      </c>
      <c r="N458" s="251">
        <v>0</v>
      </c>
      <c r="O458" s="251">
        <v>0</v>
      </c>
      <c r="P458" s="251">
        <v>1</v>
      </c>
      <c r="Q458" s="251">
        <v>1</v>
      </c>
      <c r="R458" s="294">
        <v>1</v>
      </c>
      <c r="S458" s="251">
        <v>7</v>
      </c>
      <c r="T458" s="247"/>
      <c r="V458" s="293">
        <v>466774036</v>
      </c>
      <c r="W458" s="296" t="s">
        <v>864</v>
      </c>
      <c r="X458" s="247" t="s">
        <v>867</v>
      </c>
      <c r="Y458" s="247" t="s">
        <v>903</v>
      </c>
      <c r="Z458" s="296">
        <v>1</v>
      </c>
      <c r="AA458" s="296">
        <v>1</v>
      </c>
      <c r="AB458" s="296">
        <v>17291.429298000003</v>
      </c>
      <c r="AC458" s="296">
        <v>17291</v>
      </c>
      <c r="AD458" s="296">
        <v>-1328</v>
      </c>
      <c r="AE458" s="296">
        <v>18619</v>
      </c>
      <c r="AG458" s="295"/>
      <c r="AH458" s="295"/>
      <c r="AL458" s="297">
        <v>0</v>
      </c>
      <c r="AN458" s="297">
        <v>0</v>
      </c>
      <c r="AP458" s="297"/>
    </row>
    <row r="459" spans="1:42" s="296" customFormat="1">
      <c r="A459" s="293" t="s">
        <v>864</v>
      </c>
      <c r="B459" s="247">
        <v>466774089</v>
      </c>
      <c r="C459" s="252" t="s">
        <v>528</v>
      </c>
      <c r="D459" s="251">
        <v>0</v>
      </c>
      <c r="E459" s="251">
        <v>0</v>
      </c>
      <c r="F459" s="251">
        <v>4</v>
      </c>
      <c r="G459" s="251">
        <v>18</v>
      </c>
      <c r="H459" s="251">
        <v>13</v>
      </c>
      <c r="I459" s="251">
        <v>0</v>
      </c>
      <c r="J459" s="251">
        <v>0</v>
      </c>
      <c r="K459" s="294">
        <v>1.3877999999999999</v>
      </c>
      <c r="L459" s="251">
        <v>0</v>
      </c>
      <c r="M459" s="251">
        <v>0</v>
      </c>
      <c r="N459" s="251">
        <v>0</v>
      </c>
      <c r="O459" s="251">
        <v>0</v>
      </c>
      <c r="P459" s="251">
        <v>15</v>
      </c>
      <c r="Q459" s="251">
        <v>35</v>
      </c>
      <c r="R459" s="294">
        <v>1</v>
      </c>
      <c r="S459" s="251">
        <v>9</v>
      </c>
      <c r="T459" s="247"/>
      <c r="V459" s="293">
        <v>466774089</v>
      </c>
      <c r="W459" s="296" t="s">
        <v>864</v>
      </c>
      <c r="X459" s="247" t="s">
        <v>867</v>
      </c>
      <c r="Y459" s="247" t="s">
        <v>868</v>
      </c>
      <c r="Z459" s="296">
        <v>1</v>
      </c>
      <c r="AA459" s="296">
        <v>35</v>
      </c>
      <c r="AB459" s="296">
        <v>505227.22105200007</v>
      </c>
      <c r="AC459" s="296">
        <v>14435</v>
      </c>
      <c r="AD459" s="296">
        <v>-1805</v>
      </c>
      <c r="AE459" s="296">
        <v>16240</v>
      </c>
      <c r="AG459" s="295"/>
      <c r="AH459" s="295"/>
      <c r="AL459" s="297">
        <v>0</v>
      </c>
      <c r="AN459" s="297">
        <v>0</v>
      </c>
      <c r="AP459" s="297"/>
    </row>
    <row r="460" spans="1:42" s="296" customFormat="1">
      <c r="A460" s="293" t="s">
        <v>864</v>
      </c>
      <c r="B460" s="247">
        <v>466774096</v>
      </c>
      <c r="C460" s="252" t="s">
        <v>528</v>
      </c>
      <c r="D460" s="251">
        <v>0</v>
      </c>
      <c r="E460" s="251">
        <v>0</v>
      </c>
      <c r="F460" s="251">
        <v>1</v>
      </c>
      <c r="G460" s="251">
        <v>4</v>
      </c>
      <c r="H460" s="251">
        <v>3</v>
      </c>
      <c r="I460" s="251">
        <v>0</v>
      </c>
      <c r="J460" s="251">
        <v>0</v>
      </c>
      <c r="K460" s="294">
        <v>0.31719999999999998</v>
      </c>
      <c r="L460" s="251">
        <v>0</v>
      </c>
      <c r="M460" s="251">
        <v>0</v>
      </c>
      <c r="N460" s="251">
        <v>0</v>
      </c>
      <c r="O460" s="251">
        <v>0</v>
      </c>
      <c r="P460" s="251">
        <v>6</v>
      </c>
      <c r="Q460" s="251">
        <v>8</v>
      </c>
      <c r="R460" s="294">
        <v>1</v>
      </c>
      <c r="S460" s="251">
        <v>8</v>
      </c>
      <c r="T460" s="247"/>
      <c r="V460" s="293">
        <v>466774096</v>
      </c>
      <c r="W460" s="296" t="s">
        <v>864</v>
      </c>
      <c r="X460" s="247" t="s">
        <v>867</v>
      </c>
      <c r="Y460" s="247" t="s">
        <v>866</v>
      </c>
      <c r="Z460" s="296">
        <v>1</v>
      </c>
      <c r="AA460" s="296">
        <v>8</v>
      </c>
      <c r="AB460" s="296">
        <v>130948.398648</v>
      </c>
      <c r="AC460" s="296">
        <v>16369</v>
      </c>
      <c r="AD460" s="296">
        <v>-2187</v>
      </c>
      <c r="AE460" s="296">
        <v>18556</v>
      </c>
      <c r="AG460" s="295"/>
      <c r="AH460" s="295"/>
      <c r="AL460" s="297">
        <v>0</v>
      </c>
      <c r="AN460" s="297">
        <v>0</v>
      </c>
      <c r="AP460" s="297"/>
    </row>
    <row r="461" spans="1:42" s="296" customFormat="1">
      <c r="A461" s="293" t="s">
        <v>864</v>
      </c>
      <c r="B461" s="247">
        <v>466774221</v>
      </c>
      <c r="C461" s="252" t="s">
        <v>528</v>
      </c>
      <c r="D461" s="251">
        <v>0</v>
      </c>
      <c r="E461" s="251">
        <v>0</v>
      </c>
      <c r="F461" s="251">
        <v>1</v>
      </c>
      <c r="G461" s="251">
        <v>9</v>
      </c>
      <c r="H461" s="251">
        <v>7</v>
      </c>
      <c r="I461" s="251">
        <v>0</v>
      </c>
      <c r="J461" s="251">
        <v>0</v>
      </c>
      <c r="K461" s="294">
        <v>0.67410000000000003</v>
      </c>
      <c r="L461" s="251">
        <v>0</v>
      </c>
      <c r="M461" s="251">
        <v>1</v>
      </c>
      <c r="N461" s="251">
        <v>0</v>
      </c>
      <c r="O461" s="251">
        <v>0</v>
      </c>
      <c r="P461" s="251">
        <v>7</v>
      </c>
      <c r="Q461" s="251">
        <v>17</v>
      </c>
      <c r="R461" s="294">
        <v>1</v>
      </c>
      <c r="S461" s="251">
        <v>8</v>
      </c>
      <c r="T461" s="247"/>
      <c r="V461" s="293">
        <v>466774221</v>
      </c>
      <c r="W461" s="296" t="s">
        <v>864</v>
      </c>
      <c r="X461" s="247" t="s">
        <v>867</v>
      </c>
      <c r="Y461" s="247" t="s">
        <v>869</v>
      </c>
      <c r="Z461" s="296">
        <v>1</v>
      </c>
      <c r="AA461" s="296">
        <v>17</v>
      </c>
      <c r="AB461" s="296">
        <v>242289.81659400003</v>
      </c>
      <c r="AC461" s="296">
        <v>14252</v>
      </c>
      <c r="AD461" s="296">
        <v>-4574</v>
      </c>
      <c r="AE461" s="296">
        <v>18826</v>
      </c>
      <c r="AG461" s="295"/>
      <c r="AH461" s="295"/>
      <c r="AL461" s="297">
        <v>0</v>
      </c>
      <c r="AN461" s="297">
        <v>0</v>
      </c>
      <c r="AP461" s="297"/>
    </row>
    <row r="462" spans="1:42" s="296" customFormat="1">
      <c r="A462" s="293" t="s">
        <v>864</v>
      </c>
      <c r="B462" s="247">
        <v>466774296</v>
      </c>
      <c r="C462" s="252" t="s">
        <v>528</v>
      </c>
      <c r="D462" s="251">
        <v>0</v>
      </c>
      <c r="E462" s="251">
        <v>0</v>
      </c>
      <c r="F462" s="251">
        <v>2</v>
      </c>
      <c r="G462" s="251">
        <v>13</v>
      </c>
      <c r="H462" s="251">
        <v>20</v>
      </c>
      <c r="I462" s="251">
        <v>0</v>
      </c>
      <c r="J462" s="251">
        <v>0</v>
      </c>
      <c r="K462" s="294">
        <v>1.3877999999999999</v>
      </c>
      <c r="L462" s="251">
        <v>0</v>
      </c>
      <c r="M462" s="251">
        <v>1</v>
      </c>
      <c r="N462" s="251">
        <v>0</v>
      </c>
      <c r="O462" s="251">
        <v>0</v>
      </c>
      <c r="P462" s="251">
        <v>11</v>
      </c>
      <c r="Q462" s="251">
        <v>35</v>
      </c>
      <c r="R462" s="294">
        <v>1</v>
      </c>
      <c r="S462" s="251">
        <v>9</v>
      </c>
      <c r="T462" s="247"/>
      <c r="V462" s="293">
        <v>466774296</v>
      </c>
      <c r="W462" s="296" t="s">
        <v>864</v>
      </c>
      <c r="X462" s="247" t="s">
        <v>867</v>
      </c>
      <c r="Y462" s="247" t="s">
        <v>870</v>
      </c>
      <c r="Z462" s="296">
        <v>1</v>
      </c>
      <c r="AA462" s="296">
        <v>35</v>
      </c>
      <c r="AB462" s="296">
        <v>476570.56105199998</v>
      </c>
      <c r="AC462" s="296">
        <v>13616</v>
      </c>
      <c r="AD462" s="296">
        <v>-1898</v>
      </c>
      <c r="AE462" s="296">
        <v>15514</v>
      </c>
      <c r="AG462" s="295"/>
      <c r="AH462" s="295"/>
      <c r="AL462" s="297">
        <v>0</v>
      </c>
      <c r="AN462" s="297">
        <v>0</v>
      </c>
      <c r="AP462" s="297"/>
    </row>
    <row r="463" spans="1:42" s="296" customFormat="1">
      <c r="A463" s="293" t="s">
        <v>864</v>
      </c>
      <c r="B463" s="247">
        <v>466774774</v>
      </c>
      <c r="C463" s="252" t="s">
        <v>528</v>
      </c>
      <c r="D463" s="251">
        <v>0</v>
      </c>
      <c r="E463" s="251">
        <v>0</v>
      </c>
      <c r="F463" s="251">
        <v>6</v>
      </c>
      <c r="G463" s="251">
        <v>24</v>
      </c>
      <c r="H463" s="251">
        <v>13</v>
      </c>
      <c r="I463" s="251">
        <v>0</v>
      </c>
      <c r="J463" s="251">
        <v>0</v>
      </c>
      <c r="K463" s="294">
        <v>1.7050000000000001</v>
      </c>
      <c r="L463" s="251">
        <v>0</v>
      </c>
      <c r="M463" s="251">
        <v>2</v>
      </c>
      <c r="N463" s="251">
        <v>0</v>
      </c>
      <c r="O463" s="251">
        <v>0</v>
      </c>
      <c r="P463" s="251">
        <v>19</v>
      </c>
      <c r="Q463" s="251">
        <v>43</v>
      </c>
      <c r="R463" s="294">
        <v>1</v>
      </c>
      <c r="S463" s="251">
        <v>6</v>
      </c>
      <c r="T463" s="247"/>
      <c r="V463" s="293">
        <v>466774774</v>
      </c>
      <c r="W463" s="296" t="s">
        <v>864</v>
      </c>
      <c r="X463" s="247" t="s">
        <v>867</v>
      </c>
      <c r="Y463" s="247" t="s">
        <v>867</v>
      </c>
      <c r="Z463" s="296">
        <v>1</v>
      </c>
      <c r="AA463" s="296">
        <v>43</v>
      </c>
      <c r="AB463" s="296">
        <v>601121.6897000001</v>
      </c>
      <c r="AC463" s="296">
        <v>13980</v>
      </c>
      <c r="AD463" s="296">
        <v>-5053</v>
      </c>
      <c r="AE463" s="296">
        <v>19033</v>
      </c>
      <c r="AG463" s="295"/>
      <c r="AH463" s="295"/>
      <c r="AL463" s="297">
        <v>0</v>
      </c>
      <c r="AN463" s="297">
        <v>0</v>
      </c>
      <c r="AP463" s="297"/>
    </row>
    <row r="464" spans="1:42" s="296" customFormat="1">
      <c r="A464" s="293" t="s">
        <v>871</v>
      </c>
      <c r="B464" s="247">
        <v>469035016</v>
      </c>
      <c r="C464" s="252" t="s">
        <v>529</v>
      </c>
      <c r="D464" s="251">
        <v>1</v>
      </c>
      <c r="E464" s="251">
        <v>0</v>
      </c>
      <c r="F464" s="251">
        <v>0</v>
      </c>
      <c r="G464" s="251">
        <v>1</v>
      </c>
      <c r="H464" s="251">
        <v>0</v>
      </c>
      <c r="I464" s="251">
        <v>0</v>
      </c>
      <c r="J464" s="251">
        <v>0</v>
      </c>
      <c r="K464" s="294">
        <v>3.9699999999999999E-2</v>
      </c>
      <c r="L464" s="251">
        <v>0</v>
      </c>
      <c r="M464" s="251">
        <v>0</v>
      </c>
      <c r="N464" s="251">
        <v>0</v>
      </c>
      <c r="O464" s="251">
        <v>0</v>
      </c>
      <c r="P464" s="251">
        <v>0</v>
      </c>
      <c r="Q464" s="251">
        <v>2</v>
      </c>
      <c r="R464" s="294">
        <v>1.0840000000000001</v>
      </c>
      <c r="S464" s="251">
        <v>8</v>
      </c>
      <c r="T464" s="247"/>
      <c r="V464" s="293">
        <v>469035016</v>
      </c>
      <c r="W464" s="296" t="s">
        <v>871</v>
      </c>
      <c r="X464" s="247" t="s">
        <v>654</v>
      </c>
      <c r="Y464" s="247" t="s">
        <v>725</v>
      </c>
      <c r="Z464" s="296">
        <v>1</v>
      </c>
      <c r="AA464" s="296">
        <v>2</v>
      </c>
      <c r="AB464" s="296">
        <v>17602.581857916</v>
      </c>
      <c r="AC464" s="296">
        <v>8801</v>
      </c>
      <c r="AD464" s="296">
        <v>-5246</v>
      </c>
      <c r="AE464" s="296">
        <v>14047</v>
      </c>
      <c r="AG464" s="295"/>
      <c r="AH464" s="295"/>
      <c r="AL464" s="297">
        <v>0</v>
      </c>
      <c r="AN464" s="297">
        <v>0</v>
      </c>
      <c r="AP464" s="297"/>
    </row>
    <row r="465" spans="1:42" s="296" customFormat="1">
      <c r="A465" s="293" t="s">
        <v>871</v>
      </c>
      <c r="B465" s="247">
        <v>469035018</v>
      </c>
      <c r="C465" s="252" t="s">
        <v>529</v>
      </c>
      <c r="D465" s="251">
        <v>0</v>
      </c>
      <c r="E465" s="251">
        <v>0</v>
      </c>
      <c r="F465" s="251">
        <v>0</v>
      </c>
      <c r="G465" s="251">
        <v>1</v>
      </c>
      <c r="H465" s="251">
        <v>0</v>
      </c>
      <c r="I465" s="251">
        <v>1</v>
      </c>
      <c r="J465" s="251">
        <v>0</v>
      </c>
      <c r="K465" s="294">
        <v>7.9299999999999995E-2</v>
      </c>
      <c r="L465" s="251">
        <v>0</v>
      </c>
      <c r="M465" s="251">
        <v>0</v>
      </c>
      <c r="N465" s="251">
        <v>0</v>
      </c>
      <c r="O465" s="251">
        <v>0</v>
      </c>
      <c r="P465" s="251">
        <v>0</v>
      </c>
      <c r="Q465" s="251">
        <v>2</v>
      </c>
      <c r="R465" s="294">
        <v>1.0840000000000001</v>
      </c>
      <c r="S465" s="251">
        <v>9</v>
      </c>
      <c r="T465" s="247"/>
      <c r="V465" s="293">
        <v>469035018</v>
      </c>
      <c r="W465" s="296" t="s">
        <v>871</v>
      </c>
      <c r="X465" s="247" t="s">
        <v>654</v>
      </c>
      <c r="Y465" s="247" t="s">
        <v>705</v>
      </c>
      <c r="Z465" s="296">
        <v>1</v>
      </c>
      <c r="AA465" s="296">
        <v>2</v>
      </c>
      <c r="AB465" s="296">
        <v>26052.442811403998</v>
      </c>
      <c r="AC465" s="296">
        <v>13026</v>
      </c>
      <c r="AD465" s="296">
        <v>1989</v>
      </c>
      <c r="AE465" s="296">
        <v>11037</v>
      </c>
      <c r="AG465" s="295"/>
      <c r="AH465" s="295"/>
      <c r="AL465" s="297">
        <v>0</v>
      </c>
      <c r="AN465" s="297">
        <v>0</v>
      </c>
      <c r="AP465" s="297"/>
    </row>
    <row r="466" spans="1:42" s="296" customFormat="1">
      <c r="A466" s="293" t="s">
        <v>871</v>
      </c>
      <c r="B466" s="247">
        <v>469035035</v>
      </c>
      <c r="C466" s="252" t="s">
        <v>529</v>
      </c>
      <c r="D466" s="251">
        <v>83</v>
      </c>
      <c r="E466" s="251">
        <v>0</v>
      </c>
      <c r="F466" s="251">
        <v>79</v>
      </c>
      <c r="G466" s="251">
        <v>469</v>
      </c>
      <c r="H466" s="251">
        <v>255</v>
      </c>
      <c r="I466" s="251">
        <v>264</v>
      </c>
      <c r="J466" s="251">
        <v>0</v>
      </c>
      <c r="K466" s="294">
        <v>42.306600000000003</v>
      </c>
      <c r="L466" s="251">
        <v>0</v>
      </c>
      <c r="M466" s="251">
        <v>161</v>
      </c>
      <c r="N466" s="251">
        <v>36</v>
      </c>
      <c r="O466" s="251">
        <v>16</v>
      </c>
      <c r="P466" s="251">
        <v>875</v>
      </c>
      <c r="Q466" s="251">
        <v>1109</v>
      </c>
      <c r="R466" s="294">
        <v>1.0840000000000001</v>
      </c>
      <c r="S466" s="251">
        <v>11</v>
      </c>
      <c r="T466" s="247"/>
      <c r="V466" s="293">
        <v>469035035</v>
      </c>
      <c r="W466" s="296" t="s">
        <v>871</v>
      </c>
      <c r="X466" s="247" t="s">
        <v>654</v>
      </c>
      <c r="Y466" s="247" t="s">
        <v>654</v>
      </c>
      <c r="Z466" s="296">
        <v>1</v>
      </c>
      <c r="AA466" s="296">
        <v>1109</v>
      </c>
      <c r="AB466" s="296">
        <v>22643264.594696246</v>
      </c>
      <c r="AC466" s="296">
        <v>20418</v>
      </c>
      <c r="AD466" s="296">
        <v>9567</v>
      </c>
      <c r="AE466" s="296">
        <v>10851</v>
      </c>
      <c r="AG466" s="295"/>
      <c r="AH466" s="295"/>
      <c r="AL466" s="297">
        <v>0</v>
      </c>
      <c r="AN466" s="297">
        <v>0</v>
      </c>
      <c r="AP466" s="297"/>
    </row>
    <row r="467" spans="1:42" s="296" customFormat="1">
      <c r="A467" s="293" t="s">
        <v>871</v>
      </c>
      <c r="B467" s="247">
        <v>469035044</v>
      </c>
      <c r="C467" s="252" t="s">
        <v>529</v>
      </c>
      <c r="D467" s="251">
        <v>0</v>
      </c>
      <c r="E467" s="251">
        <v>0</v>
      </c>
      <c r="F467" s="251">
        <v>0</v>
      </c>
      <c r="G467" s="251">
        <v>1</v>
      </c>
      <c r="H467" s="251">
        <v>2</v>
      </c>
      <c r="I467" s="251">
        <v>1</v>
      </c>
      <c r="J467" s="251">
        <v>0</v>
      </c>
      <c r="K467" s="294">
        <v>0.15859999999999999</v>
      </c>
      <c r="L467" s="251">
        <v>0</v>
      </c>
      <c r="M467" s="251">
        <v>0</v>
      </c>
      <c r="N467" s="251">
        <v>0</v>
      </c>
      <c r="O467" s="251">
        <v>0</v>
      </c>
      <c r="P467" s="251">
        <v>1</v>
      </c>
      <c r="Q467" s="251">
        <v>4</v>
      </c>
      <c r="R467" s="294">
        <v>1.0840000000000001</v>
      </c>
      <c r="S467" s="251">
        <v>11</v>
      </c>
      <c r="T467" s="247"/>
      <c r="V467" s="293">
        <v>469035044</v>
      </c>
      <c r="W467" s="296" t="s">
        <v>871</v>
      </c>
      <c r="X467" s="247" t="s">
        <v>654</v>
      </c>
      <c r="Y467" s="247" t="s">
        <v>655</v>
      </c>
      <c r="Z467" s="296">
        <v>1</v>
      </c>
      <c r="AA467" s="296">
        <v>4</v>
      </c>
      <c r="AB467" s="296">
        <v>58965.786662808008</v>
      </c>
      <c r="AC467" s="296">
        <v>14741</v>
      </c>
      <c r="AD467" s="296">
        <v>-942</v>
      </c>
      <c r="AE467" s="296">
        <v>15683</v>
      </c>
      <c r="AG467" s="295"/>
      <c r="AH467" s="295"/>
      <c r="AL467" s="297">
        <v>0</v>
      </c>
      <c r="AN467" s="297">
        <v>0</v>
      </c>
      <c r="AP467" s="297"/>
    </row>
    <row r="468" spans="1:42" s="296" customFormat="1">
      <c r="A468" s="293" t="s">
        <v>871</v>
      </c>
      <c r="B468" s="247">
        <v>469035048</v>
      </c>
      <c r="C468" s="252" t="s">
        <v>529</v>
      </c>
      <c r="D468" s="251">
        <v>0</v>
      </c>
      <c r="E468" s="251">
        <v>0</v>
      </c>
      <c r="F468" s="251">
        <v>0</v>
      </c>
      <c r="G468" s="251">
        <v>0</v>
      </c>
      <c r="H468" s="251">
        <v>0</v>
      </c>
      <c r="I468" s="251">
        <v>1</v>
      </c>
      <c r="J468" s="251">
        <v>0</v>
      </c>
      <c r="K468" s="294">
        <v>3.9699999999999999E-2</v>
      </c>
      <c r="L468" s="251">
        <v>0</v>
      </c>
      <c r="M468" s="251">
        <v>0</v>
      </c>
      <c r="N468" s="251">
        <v>0</v>
      </c>
      <c r="O468" s="251">
        <v>0</v>
      </c>
      <c r="P468" s="251">
        <v>1</v>
      </c>
      <c r="Q468" s="251">
        <v>1</v>
      </c>
      <c r="R468" s="294">
        <v>1.0840000000000001</v>
      </c>
      <c r="S468" s="251">
        <v>4</v>
      </c>
      <c r="T468" s="247"/>
      <c r="V468" s="293">
        <v>469035048</v>
      </c>
      <c r="W468" s="296" t="s">
        <v>871</v>
      </c>
      <c r="X468" s="247" t="s">
        <v>654</v>
      </c>
      <c r="Y468" s="247" t="s">
        <v>925</v>
      </c>
      <c r="Z468" s="296">
        <v>1</v>
      </c>
      <c r="AA468" s="296">
        <v>1</v>
      </c>
      <c r="AB468" s="296">
        <v>19074.373777916</v>
      </c>
      <c r="AC468" s="296">
        <v>19074</v>
      </c>
      <c r="AD468" s="296">
        <v>6823</v>
      </c>
      <c r="AE468" s="296">
        <v>12251</v>
      </c>
      <c r="AG468" s="295"/>
      <c r="AH468" s="295"/>
      <c r="AL468" s="297">
        <v>0</v>
      </c>
      <c r="AN468" s="297">
        <v>0</v>
      </c>
      <c r="AP468" s="297"/>
    </row>
    <row r="469" spans="1:42" s="296" customFormat="1">
      <c r="A469" s="293" t="s">
        <v>871</v>
      </c>
      <c r="B469" s="247">
        <v>469035049</v>
      </c>
      <c r="C469" s="252" t="s">
        <v>529</v>
      </c>
      <c r="D469" s="251">
        <v>0</v>
      </c>
      <c r="E469" s="251">
        <v>0</v>
      </c>
      <c r="F469" s="251">
        <v>0</v>
      </c>
      <c r="G469" s="251">
        <v>0</v>
      </c>
      <c r="H469" s="251">
        <v>0</v>
      </c>
      <c r="I469" s="251">
        <v>1</v>
      </c>
      <c r="J469" s="251">
        <v>0</v>
      </c>
      <c r="K469" s="294">
        <v>3.9699999999999999E-2</v>
      </c>
      <c r="L469" s="251">
        <v>0</v>
      </c>
      <c r="M469" s="251">
        <v>0</v>
      </c>
      <c r="N469" s="251">
        <v>0</v>
      </c>
      <c r="O469" s="251">
        <v>0</v>
      </c>
      <c r="P469" s="251">
        <v>1</v>
      </c>
      <c r="Q469" s="251">
        <v>1</v>
      </c>
      <c r="R469" s="294">
        <v>1.0840000000000001</v>
      </c>
      <c r="S469" s="251">
        <v>8</v>
      </c>
      <c r="T469" s="247"/>
      <c r="V469" s="293">
        <v>469035049</v>
      </c>
      <c r="W469" s="296" t="s">
        <v>871</v>
      </c>
      <c r="X469" s="247" t="s">
        <v>654</v>
      </c>
      <c r="Y469" s="247" t="s">
        <v>723</v>
      </c>
      <c r="Z469" s="296">
        <v>1</v>
      </c>
      <c r="AA469" s="296">
        <v>1</v>
      </c>
      <c r="AB469" s="296">
        <v>21085.280297916004</v>
      </c>
      <c r="AC469" s="296">
        <v>21085</v>
      </c>
      <c r="AD469" s="296">
        <v>9211</v>
      </c>
      <c r="AE469" s="296">
        <v>11874</v>
      </c>
      <c r="AG469" s="295"/>
      <c r="AH469" s="295"/>
      <c r="AL469" s="297">
        <v>0</v>
      </c>
      <c r="AN469" s="297">
        <v>0</v>
      </c>
      <c r="AP469" s="297"/>
    </row>
    <row r="470" spans="1:42" s="296" customFormat="1">
      <c r="A470" s="293" t="s">
        <v>871</v>
      </c>
      <c r="B470" s="247">
        <v>469035050</v>
      </c>
      <c r="C470" s="252" t="s">
        <v>529</v>
      </c>
      <c r="D470" s="251">
        <v>0</v>
      </c>
      <c r="E470" s="251">
        <v>0</v>
      </c>
      <c r="F470" s="251">
        <v>0</v>
      </c>
      <c r="G470" s="251">
        <v>1</v>
      </c>
      <c r="H470" s="251">
        <v>0</v>
      </c>
      <c r="I470" s="251">
        <v>0</v>
      </c>
      <c r="J470" s="251">
        <v>0</v>
      </c>
      <c r="K470" s="294">
        <v>3.9699999999999999E-2</v>
      </c>
      <c r="L470" s="251">
        <v>0</v>
      </c>
      <c r="M470" s="251">
        <v>0</v>
      </c>
      <c r="N470" s="251">
        <v>0</v>
      </c>
      <c r="O470" s="251">
        <v>0</v>
      </c>
      <c r="P470" s="251">
        <v>1</v>
      </c>
      <c r="Q470" s="251">
        <v>1</v>
      </c>
      <c r="R470" s="294">
        <v>1.0840000000000001</v>
      </c>
      <c r="S470" s="251">
        <v>5</v>
      </c>
      <c r="T470" s="247"/>
      <c r="V470" s="293">
        <v>469035050</v>
      </c>
      <c r="W470" s="296" t="s">
        <v>871</v>
      </c>
      <c r="X470" s="247" t="s">
        <v>654</v>
      </c>
      <c r="Y470" s="247" t="s">
        <v>669</v>
      </c>
      <c r="Z470" s="296">
        <v>1</v>
      </c>
      <c r="AA470" s="296">
        <v>1</v>
      </c>
      <c r="AB470" s="296">
        <v>17679.860217916001</v>
      </c>
      <c r="AC470" s="296">
        <v>17680</v>
      </c>
      <c r="AD470" s="296">
        <v>3721</v>
      </c>
      <c r="AE470" s="296">
        <v>13959</v>
      </c>
      <c r="AG470" s="295"/>
      <c r="AH470" s="295"/>
      <c r="AL470" s="297">
        <v>0</v>
      </c>
      <c r="AN470" s="297">
        <v>0</v>
      </c>
      <c r="AP470" s="297"/>
    </row>
    <row r="471" spans="1:42" s="296" customFormat="1">
      <c r="A471" s="293" t="s">
        <v>871</v>
      </c>
      <c r="B471" s="247">
        <v>469035073</v>
      </c>
      <c r="C471" s="252" t="s">
        <v>529</v>
      </c>
      <c r="D471" s="251">
        <v>0</v>
      </c>
      <c r="E471" s="251">
        <v>0</v>
      </c>
      <c r="F471" s="251">
        <v>0</v>
      </c>
      <c r="G471" s="251">
        <v>2</v>
      </c>
      <c r="H471" s="251">
        <v>3</v>
      </c>
      <c r="I471" s="251">
        <v>2</v>
      </c>
      <c r="J471" s="251">
        <v>0</v>
      </c>
      <c r="K471" s="294">
        <v>0.27760000000000001</v>
      </c>
      <c r="L471" s="251">
        <v>0</v>
      </c>
      <c r="M471" s="251">
        <v>0</v>
      </c>
      <c r="N471" s="251">
        <v>2</v>
      </c>
      <c r="O471" s="251">
        <v>0</v>
      </c>
      <c r="P471" s="251">
        <v>7</v>
      </c>
      <c r="Q471" s="251">
        <v>7</v>
      </c>
      <c r="R471" s="294">
        <v>1.0840000000000001</v>
      </c>
      <c r="S471" s="251">
        <v>6</v>
      </c>
      <c r="T471" s="247"/>
      <c r="V471" s="293">
        <v>469035073</v>
      </c>
      <c r="W471" s="296" t="s">
        <v>871</v>
      </c>
      <c r="X471" s="247" t="s">
        <v>654</v>
      </c>
      <c r="Y471" s="247" t="s">
        <v>670</v>
      </c>
      <c r="Z471" s="296">
        <v>1</v>
      </c>
      <c r="AA471" s="296">
        <v>7</v>
      </c>
      <c r="AB471" s="296">
        <v>136800.384212128</v>
      </c>
      <c r="AC471" s="296">
        <v>19543</v>
      </c>
      <c r="AD471" s="296">
        <v>1040</v>
      </c>
      <c r="AE471" s="296">
        <v>18503</v>
      </c>
      <c r="AG471" s="295"/>
      <c r="AH471" s="295"/>
      <c r="AL471" s="297">
        <v>0</v>
      </c>
      <c r="AN471" s="297">
        <v>0</v>
      </c>
      <c r="AP471" s="297"/>
    </row>
    <row r="472" spans="1:42" s="296" customFormat="1">
      <c r="A472" s="293" t="s">
        <v>871</v>
      </c>
      <c r="B472" s="247">
        <v>469035093</v>
      </c>
      <c r="C472" s="252" t="s">
        <v>529</v>
      </c>
      <c r="D472" s="251">
        <v>0</v>
      </c>
      <c r="E472" s="251">
        <v>0</v>
      </c>
      <c r="F472" s="251">
        <v>0</v>
      </c>
      <c r="G472" s="251">
        <v>0</v>
      </c>
      <c r="H472" s="251">
        <v>0</v>
      </c>
      <c r="I472" s="251">
        <v>1</v>
      </c>
      <c r="J472" s="251">
        <v>0</v>
      </c>
      <c r="K472" s="294">
        <v>3.9699999999999999E-2</v>
      </c>
      <c r="L472" s="251">
        <v>0</v>
      </c>
      <c r="M472" s="251">
        <v>0</v>
      </c>
      <c r="N472" s="251">
        <v>0</v>
      </c>
      <c r="O472" s="251">
        <v>1</v>
      </c>
      <c r="P472" s="251">
        <v>1</v>
      </c>
      <c r="Q472" s="251">
        <v>1</v>
      </c>
      <c r="R472" s="294">
        <v>1.0840000000000001</v>
      </c>
      <c r="S472" s="251">
        <v>11</v>
      </c>
      <c r="T472" s="247"/>
      <c r="V472" s="293">
        <v>469035093</v>
      </c>
      <c r="W472" s="296" t="s">
        <v>871</v>
      </c>
      <c r="X472" s="247" t="s">
        <v>654</v>
      </c>
      <c r="Y472" s="247" t="s">
        <v>657</v>
      </c>
      <c r="Z472" s="296">
        <v>1</v>
      </c>
      <c r="AA472" s="296">
        <v>1</v>
      </c>
      <c r="AB472" s="296">
        <v>26995.366577916004</v>
      </c>
      <c r="AC472" s="296">
        <v>26995</v>
      </c>
      <c r="AD472" s="296">
        <v>10302</v>
      </c>
      <c r="AE472" s="296">
        <v>16693</v>
      </c>
      <c r="AG472" s="295"/>
      <c r="AH472" s="295"/>
      <c r="AL472" s="297">
        <v>0</v>
      </c>
      <c r="AN472" s="297">
        <v>0</v>
      </c>
      <c r="AP472" s="297"/>
    </row>
    <row r="473" spans="1:42" s="296" customFormat="1">
      <c r="A473" s="293" t="s">
        <v>871</v>
      </c>
      <c r="B473" s="247">
        <v>469035133</v>
      </c>
      <c r="C473" s="252" t="s">
        <v>529</v>
      </c>
      <c r="D473" s="251">
        <v>0</v>
      </c>
      <c r="E473" s="251">
        <v>0</v>
      </c>
      <c r="F473" s="251">
        <v>0</v>
      </c>
      <c r="G473" s="251">
        <v>0</v>
      </c>
      <c r="H473" s="251">
        <v>0</v>
      </c>
      <c r="I473" s="251">
        <v>1</v>
      </c>
      <c r="J473" s="251">
        <v>0</v>
      </c>
      <c r="K473" s="294">
        <v>3.9699999999999999E-2</v>
      </c>
      <c r="L473" s="251">
        <v>0</v>
      </c>
      <c r="M473" s="251">
        <v>0</v>
      </c>
      <c r="N473" s="251">
        <v>0</v>
      </c>
      <c r="O473" s="251">
        <v>0</v>
      </c>
      <c r="P473" s="251">
        <v>0</v>
      </c>
      <c r="Q473" s="251">
        <v>1</v>
      </c>
      <c r="R473" s="294">
        <v>1.0840000000000001</v>
      </c>
      <c r="S473" s="251">
        <v>9</v>
      </c>
      <c r="T473" s="247"/>
      <c r="V473" s="293">
        <v>469035133</v>
      </c>
      <c r="W473" s="296" t="s">
        <v>871</v>
      </c>
      <c r="X473" s="247" t="s">
        <v>654</v>
      </c>
      <c r="Y473" s="247" t="s">
        <v>707</v>
      </c>
      <c r="Z473" s="296">
        <v>1</v>
      </c>
      <c r="AA473" s="296">
        <v>1</v>
      </c>
      <c r="AB473" s="296">
        <v>13845.629777916</v>
      </c>
      <c r="AC473" s="296">
        <v>13846</v>
      </c>
      <c r="AD473" s="296">
        <v>2809</v>
      </c>
      <c r="AE473" s="296">
        <v>11037</v>
      </c>
      <c r="AG473" s="295"/>
      <c r="AH473" s="295"/>
      <c r="AL473" s="297">
        <v>0</v>
      </c>
      <c r="AN473" s="297">
        <v>0</v>
      </c>
      <c r="AP473" s="297"/>
    </row>
    <row r="474" spans="1:42" s="296" customFormat="1">
      <c r="A474" s="293" t="s">
        <v>871</v>
      </c>
      <c r="B474" s="247">
        <v>469035163</v>
      </c>
      <c r="C474" s="252" t="s">
        <v>529</v>
      </c>
      <c r="D474" s="251">
        <v>0</v>
      </c>
      <c r="E474" s="251">
        <v>0</v>
      </c>
      <c r="F474" s="251">
        <v>0</v>
      </c>
      <c r="G474" s="251">
        <v>0</v>
      </c>
      <c r="H474" s="251">
        <v>0</v>
      </c>
      <c r="I474" s="251">
        <v>1</v>
      </c>
      <c r="J474" s="251">
        <v>0</v>
      </c>
      <c r="K474" s="294">
        <v>3.9699999999999999E-2</v>
      </c>
      <c r="L474" s="251">
        <v>0</v>
      </c>
      <c r="M474" s="251">
        <v>0</v>
      </c>
      <c r="N474" s="251">
        <v>0</v>
      </c>
      <c r="O474" s="251">
        <v>0</v>
      </c>
      <c r="P474" s="251">
        <v>0</v>
      </c>
      <c r="Q474" s="251">
        <v>1</v>
      </c>
      <c r="R474" s="294">
        <v>1.0840000000000001</v>
      </c>
      <c r="S474" s="251">
        <v>11</v>
      </c>
      <c r="T474" s="247"/>
      <c r="V474" s="293">
        <v>469035163</v>
      </c>
      <c r="W474" s="296" t="s">
        <v>871</v>
      </c>
      <c r="X474" s="247" t="s">
        <v>654</v>
      </c>
      <c r="Y474" s="247" t="s">
        <v>660</v>
      </c>
      <c r="Z474" s="296">
        <v>1</v>
      </c>
      <c r="AA474" s="296">
        <v>1</v>
      </c>
      <c r="AB474" s="296">
        <v>13845.629777916</v>
      </c>
      <c r="AC474" s="296">
        <v>13846</v>
      </c>
      <c r="AD474" s="296">
        <v>1754</v>
      </c>
      <c r="AE474" s="296">
        <v>12092</v>
      </c>
      <c r="AG474" s="295"/>
      <c r="AH474" s="295"/>
      <c r="AL474" s="297">
        <v>0</v>
      </c>
      <c r="AN474" s="297">
        <v>0</v>
      </c>
      <c r="AP474" s="297"/>
    </row>
    <row r="475" spans="1:42" s="296" customFormat="1">
      <c r="A475" s="293" t="s">
        <v>871</v>
      </c>
      <c r="B475" s="247">
        <v>469035165</v>
      </c>
      <c r="C475" s="252" t="s">
        <v>529</v>
      </c>
      <c r="D475" s="251">
        <v>0</v>
      </c>
      <c r="E475" s="251">
        <v>0</v>
      </c>
      <c r="F475" s="251">
        <v>0</v>
      </c>
      <c r="G475" s="251">
        <v>0</v>
      </c>
      <c r="H475" s="251">
        <v>0</v>
      </c>
      <c r="I475" s="251">
        <v>1</v>
      </c>
      <c r="J475" s="251">
        <v>0</v>
      </c>
      <c r="K475" s="294">
        <v>3.9699999999999999E-2</v>
      </c>
      <c r="L475" s="251">
        <v>0</v>
      </c>
      <c r="M475" s="251">
        <v>0</v>
      </c>
      <c r="N475" s="251">
        <v>0</v>
      </c>
      <c r="O475" s="251">
        <v>0</v>
      </c>
      <c r="P475" s="251">
        <v>1</v>
      </c>
      <c r="Q475" s="251">
        <v>1</v>
      </c>
      <c r="R475" s="294">
        <v>1.0840000000000001</v>
      </c>
      <c r="S475" s="251">
        <v>10</v>
      </c>
      <c r="T475" s="247"/>
      <c r="V475" s="293">
        <v>469035165</v>
      </c>
      <c r="W475" s="296" t="s">
        <v>871</v>
      </c>
      <c r="X475" s="247" t="s">
        <v>654</v>
      </c>
      <c r="Y475" s="247" t="s">
        <v>661</v>
      </c>
      <c r="Z475" s="296">
        <v>1</v>
      </c>
      <c r="AA475" s="296">
        <v>1</v>
      </c>
      <c r="AB475" s="296">
        <v>22241.449217916001</v>
      </c>
      <c r="AC475" s="296">
        <v>22241</v>
      </c>
      <c r="AD475" s="296">
        <v>6537</v>
      </c>
      <c r="AE475" s="296">
        <v>15704</v>
      </c>
      <c r="AG475" s="295"/>
      <c r="AH475" s="295"/>
      <c r="AL475" s="297">
        <v>0</v>
      </c>
      <c r="AN475" s="297">
        <v>0</v>
      </c>
      <c r="AP475" s="297"/>
    </row>
    <row r="476" spans="1:42" s="296" customFormat="1">
      <c r="A476" s="293" t="s">
        <v>871</v>
      </c>
      <c r="B476" s="247">
        <v>469035189</v>
      </c>
      <c r="C476" s="252" t="s">
        <v>529</v>
      </c>
      <c r="D476" s="251">
        <v>0</v>
      </c>
      <c r="E476" s="251">
        <v>0</v>
      </c>
      <c r="F476" s="251">
        <v>0</v>
      </c>
      <c r="G476" s="251">
        <v>1</v>
      </c>
      <c r="H476" s="251">
        <v>1</v>
      </c>
      <c r="I476" s="251">
        <v>0</v>
      </c>
      <c r="J476" s="251">
        <v>0</v>
      </c>
      <c r="K476" s="294">
        <v>7.9299999999999995E-2</v>
      </c>
      <c r="L476" s="251">
        <v>0</v>
      </c>
      <c r="M476" s="251">
        <v>1</v>
      </c>
      <c r="N476" s="251">
        <v>0</v>
      </c>
      <c r="O476" s="251">
        <v>0</v>
      </c>
      <c r="P476" s="251">
        <v>2</v>
      </c>
      <c r="Q476" s="251">
        <v>2</v>
      </c>
      <c r="R476" s="294">
        <v>1.0840000000000001</v>
      </c>
      <c r="S476" s="251">
        <v>3</v>
      </c>
      <c r="T476" s="247"/>
      <c r="V476" s="293">
        <v>469035189</v>
      </c>
      <c r="W476" s="296" t="s">
        <v>871</v>
      </c>
      <c r="X476" s="247" t="s">
        <v>654</v>
      </c>
      <c r="Y476" s="247" t="s">
        <v>671</v>
      </c>
      <c r="Z476" s="296">
        <v>1</v>
      </c>
      <c r="AA476" s="296">
        <v>2</v>
      </c>
      <c r="AB476" s="296">
        <v>37126.369931403999</v>
      </c>
      <c r="AC476" s="296">
        <v>18563</v>
      </c>
      <c r="AD476" s="296">
        <v>2441</v>
      </c>
      <c r="AE476" s="296">
        <v>16122</v>
      </c>
      <c r="AG476" s="295"/>
      <c r="AH476" s="295"/>
      <c r="AL476" s="297">
        <v>0</v>
      </c>
      <c r="AN476" s="297">
        <v>0</v>
      </c>
      <c r="AP476" s="297"/>
    </row>
    <row r="477" spans="1:42" s="296" customFormat="1">
      <c r="A477" s="293" t="s">
        <v>871</v>
      </c>
      <c r="B477" s="247">
        <v>469035220</v>
      </c>
      <c r="C477" s="252" t="s">
        <v>529</v>
      </c>
      <c r="D477" s="251">
        <v>1</v>
      </c>
      <c r="E477" s="251">
        <v>0</v>
      </c>
      <c r="F477" s="251">
        <v>0</v>
      </c>
      <c r="G477" s="251">
        <v>1</v>
      </c>
      <c r="H477" s="251">
        <v>0</v>
      </c>
      <c r="I477" s="251">
        <v>0</v>
      </c>
      <c r="J477" s="251">
        <v>0</v>
      </c>
      <c r="K477" s="294">
        <v>3.9699999999999999E-2</v>
      </c>
      <c r="L477" s="251">
        <v>0</v>
      </c>
      <c r="M477" s="251">
        <v>1</v>
      </c>
      <c r="N477" s="251">
        <v>0</v>
      </c>
      <c r="O477" s="251">
        <v>0</v>
      </c>
      <c r="P477" s="251">
        <v>2</v>
      </c>
      <c r="Q477" s="251">
        <v>2</v>
      </c>
      <c r="R477" s="294">
        <v>1.0840000000000001</v>
      </c>
      <c r="S477" s="251">
        <v>8</v>
      </c>
      <c r="T477" s="247"/>
      <c r="V477" s="293">
        <v>469035220</v>
      </c>
      <c r="W477" s="296" t="s">
        <v>871</v>
      </c>
      <c r="X477" s="247" t="s">
        <v>654</v>
      </c>
      <c r="Y477" s="247" t="s">
        <v>673</v>
      </c>
      <c r="Z477" s="296">
        <v>1</v>
      </c>
      <c r="AA477" s="296">
        <v>2</v>
      </c>
      <c r="AB477" s="296">
        <v>35229.330497916009</v>
      </c>
      <c r="AC477" s="296">
        <v>17615</v>
      </c>
      <c r="AD477" s="296">
        <v>3427</v>
      </c>
      <c r="AE477" s="296">
        <v>14188</v>
      </c>
      <c r="AG477" s="295"/>
      <c r="AH477" s="295"/>
      <c r="AL477" s="297">
        <v>0</v>
      </c>
      <c r="AN477" s="297">
        <v>0</v>
      </c>
      <c r="AP477" s="297"/>
    </row>
    <row r="478" spans="1:42" s="296" customFormat="1">
      <c r="A478" s="293" t="s">
        <v>871</v>
      </c>
      <c r="B478" s="247">
        <v>469035243</v>
      </c>
      <c r="C478" s="252" t="s">
        <v>529</v>
      </c>
      <c r="D478" s="251">
        <v>1</v>
      </c>
      <c r="E478" s="251">
        <v>0</v>
      </c>
      <c r="F478" s="251">
        <v>0</v>
      </c>
      <c r="G478" s="251">
        <v>0</v>
      </c>
      <c r="H478" s="251">
        <v>2</v>
      </c>
      <c r="I478" s="251">
        <v>0</v>
      </c>
      <c r="J478" s="251">
        <v>0</v>
      </c>
      <c r="K478" s="294">
        <v>7.9299999999999995E-2</v>
      </c>
      <c r="L478" s="251">
        <v>0</v>
      </c>
      <c r="M478" s="251">
        <v>0</v>
      </c>
      <c r="N478" s="251">
        <v>0</v>
      </c>
      <c r="O478" s="251">
        <v>0</v>
      </c>
      <c r="P478" s="251">
        <v>3</v>
      </c>
      <c r="Q478" s="251">
        <v>3</v>
      </c>
      <c r="R478" s="294">
        <v>1.0840000000000001</v>
      </c>
      <c r="S478" s="251">
        <v>9</v>
      </c>
      <c r="T478" s="247"/>
      <c r="V478" s="293">
        <v>469035243</v>
      </c>
      <c r="W478" s="296" t="s">
        <v>871</v>
      </c>
      <c r="X478" s="247" t="s">
        <v>654</v>
      </c>
      <c r="Y478" s="247" t="s">
        <v>674</v>
      </c>
      <c r="Z478" s="296">
        <v>1</v>
      </c>
      <c r="AA478" s="296">
        <v>3</v>
      </c>
      <c r="AB478" s="296">
        <v>52434.642131404005</v>
      </c>
      <c r="AC478" s="296">
        <v>17478</v>
      </c>
      <c r="AD478" s="296">
        <v>1219</v>
      </c>
      <c r="AE478" s="296">
        <v>16259</v>
      </c>
      <c r="AG478" s="295"/>
      <c r="AH478" s="295"/>
      <c r="AL478" s="297">
        <v>0</v>
      </c>
      <c r="AN478" s="297">
        <v>0</v>
      </c>
      <c r="AP478" s="297"/>
    </row>
    <row r="479" spans="1:42" s="296" customFormat="1">
      <c r="A479" s="293" t="s">
        <v>871</v>
      </c>
      <c r="B479" s="247">
        <v>469035244</v>
      </c>
      <c r="C479" s="252" t="s">
        <v>529</v>
      </c>
      <c r="D479" s="251">
        <v>0</v>
      </c>
      <c r="E479" s="251">
        <v>0</v>
      </c>
      <c r="F479" s="251">
        <v>0</v>
      </c>
      <c r="G479" s="251">
        <v>1</v>
      </c>
      <c r="H479" s="251">
        <v>1</v>
      </c>
      <c r="I479" s="251">
        <v>3</v>
      </c>
      <c r="J479" s="251">
        <v>0</v>
      </c>
      <c r="K479" s="294">
        <v>0.1983</v>
      </c>
      <c r="L479" s="251">
        <v>0</v>
      </c>
      <c r="M479" s="251">
        <v>0</v>
      </c>
      <c r="N479" s="251">
        <v>0</v>
      </c>
      <c r="O479" s="251">
        <v>0</v>
      </c>
      <c r="P479" s="251">
        <v>2</v>
      </c>
      <c r="Q479" s="251">
        <v>5</v>
      </c>
      <c r="R479" s="294">
        <v>1.0840000000000001</v>
      </c>
      <c r="S479" s="251">
        <v>10</v>
      </c>
      <c r="T479" s="247"/>
      <c r="V479" s="293">
        <v>469035244</v>
      </c>
      <c r="W479" s="296" t="s">
        <v>871</v>
      </c>
      <c r="X479" s="247" t="s">
        <v>654</v>
      </c>
      <c r="Y479" s="247" t="s">
        <v>664</v>
      </c>
      <c r="Z479" s="296">
        <v>1</v>
      </c>
      <c r="AA479" s="296">
        <v>5</v>
      </c>
      <c r="AB479" s="296">
        <v>82328.181040723997</v>
      </c>
      <c r="AC479" s="296">
        <v>16466</v>
      </c>
      <c r="AD479" s="296">
        <v>1666</v>
      </c>
      <c r="AE479" s="296">
        <v>14800</v>
      </c>
      <c r="AG479" s="295"/>
      <c r="AH479" s="295"/>
      <c r="AL479" s="297">
        <v>0</v>
      </c>
      <c r="AN479" s="297">
        <v>0</v>
      </c>
      <c r="AP479" s="297"/>
    </row>
    <row r="480" spans="1:42" s="296" customFormat="1">
      <c r="A480" s="293" t="s">
        <v>871</v>
      </c>
      <c r="B480" s="247">
        <v>469035248</v>
      </c>
      <c r="C480" s="252" t="s">
        <v>529</v>
      </c>
      <c r="D480" s="251">
        <v>0</v>
      </c>
      <c r="E480" s="251">
        <v>0</v>
      </c>
      <c r="F480" s="251">
        <v>0</v>
      </c>
      <c r="G480" s="251">
        <v>0</v>
      </c>
      <c r="H480" s="251">
        <v>0</v>
      </c>
      <c r="I480" s="251">
        <v>1</v>
      </c>
      <c r="J480" s="251">
        <v>0</v>
      </c>
      <c r="K480" s="294">
        <v>3.9699999999999999E-2</v>
      </c>
      <c r="L480" s="251">
        <v>0</v>
      </c>
      <c r="M480" s="251">
        <v>0</v>
      </c>
      <c r="N480" s="251">
        <v>0</v>
      </c>
      <c r="O480" s="251">
        <v>0</v>
      </c>
      <c r="P480" s="251">
        <v>1</v>
      </c>
      <c r="Q480" s="251">
        <v>1</v>
      </c>
      <c r="R480" s="294">
        <v>1.0840000000000001</v>
      </c>
      <c r="S480" s="251">
        <v>11</v>
      </c>
      <c r="T480" s="247"/>
      <c r="V480" s="293">
        <v>469035248</v>
      </c>
      <c r="W480" s="296" t="s">
        <v>871</v>
      </c>
      <c r="X480" s="247" t="s">
        <v>654</v>
      </c>
      <c r="Y480" s="247" t="s">
        <v>665</v>
      </c>
      <c r="Z480" s="296">
        <v>1</v>
      </c>
      <c r="AA480" s="296">
        <v>1</v>
      </c>
      <c r="AB480" s="296">
        <v>23169.853097916002</v>
      </c>
      <c r="AC480" s="296">
        <v>23170</v>
      </c>
      <c r="AD480" s="296">
        <v>9450</v>
      </c>
      <c r="AE480" s="296">
        <v>13720</v>
      </c>
      <c r="AG480" s="295"/>
      <c r="AH480" s="295"/>
      <c r="AL480" s="297">
        <v>0</v>
      </c>
      <c r="AN480" s="297">
        <v>0</v>
      </c>
      <c r="AP480" s="297"/>
    </row>
    <row r="481" spans="1:42" s="296" customFormat="1">
      <c r="A481" s="293" t="s">
        <v>871</v>
      </c>
      <c r="B481" s="247">
        <v>469035274</v>
      </c>
      <c r="C481" s="252" t="s">
        <v>529</v>
      </c>
      <c r="D481" s="251">
        <v>0</v>
      </c>
      <c r="E481" s="251">
        <v>0</v>
      </c>
      <c r="F481" s="251">
        <v>0</v>
      </c>
      <c r="G481" s="251">
        <v>0</v>
      </c>
      <c r="H481" s="251">
        <v>0</v>
      </c>
      <c r="I481" s="251">
        <v>1</v>
      </c>
      <c r="J481" s="251">
        <v>0</v>
      </c>
      <c r="K481" s="294">
        <v>3.9699999999999999E-2</v>
      </c>
      <c r="L481" s="251">
        <v>0</v>
      </c>
      <c r="M481" s="251">
        <v>0</v>
      </c>
      <c r="N481" s="251">
        <v>0</v>
      </c>
      <c r="O481" s="251">
        <v>0</v>
      </c>
      <c r="P481" s="251">
        <v>0</v>
      </c>
      <c r="Q481" s="251">
        <v>1</v>
      </c>
      <c r="R481" s="294">
        <v>1.0840000000000001</v>
      </c>
      <c r="S481" s="251">
        <v>9</v>
      </c>
      <c r="T481" s="247"/>
      <c r="V481" s="293">
        <v>469035274</v>
      </c>
      <c r="W481" s="296" t="s">
        <v>871</v>
      </c>
      <c r="X481" s="247" t="s">
        <v>654</v>
      </c>
      <c r="Y481" s="247" t="s">
        <v>675</v>
      </c>
      <c r="Z481" s="296">
        <v>1</v>
      </c>
      <c r="AA481" s="296">
        <v>1</v>
      </c>
      <c r="AB481" s="296">
        <v>13845.629777916</v>
      </c>
      <c r="AC481" s="296">
        <v>13846</v>
      </c>
      <c r="AD481" s="296">
        <v>-6</v>
      </c>
      <c r="AE481" s="296">
        <v>13852</v>
      </c>
      <c r="AG481" s="295"/>
      <c r="AH481" s="295"/>
      <c r="AL481" s="297">
        <v>0</v>
      </c>
      <c r="AN481" s="297">
        <v>0</v>
      </c>
      <c r="AP481" s="297"/>
    </row>
    <row r="482" spans="1:42" s="296" customFormat="1">
      <c r="A482" s="293" t="s">
        <v>871</v>
      </c>
      <c r="B482" s="247">
        <v>469035285</v>
      </c>
      <c r="C482" s="252" t="s">
        <v>529</v>
      </c>
      <c r="D482" s="251">
        <v>0</v>
      </c>
      <c r="E482" s="251">
        <v>0</v>
      </c>
      <c r="F482" s="251">
        <v>0</v>
      </c>
      <c r="G482" s="251">
        <v>1</v>
      </c>
      <c r="H482" s="251">
        <v>1</v>
      </c>
      <c r="I482" s="251">
        <v>0</v>
      </c>
      <c r="J482" s="251">
        <v>0</v>
      </c>
      <c r="K482" s="294">
        <v>7.9299999999999995E-2</v>
      </c>
      <c r="L482" s="251">
        <v>0</v>
      </c>
      <c r="M482" s="251">
        <v>0</v>
      </c>
      <c r="N482" s="251">
        <v>0</v>
      </c>
      <c r="O482" s="251">
        <v>0</v>
      </c>
      <c r="P482" s="251">
        <v>2</v>
      </c>
      <c r="Q482" s="251">
        <v>2</v>
      </c>
      <c r="R482" s="294">
        <v>1.0840000000000001</v>
      </c>
      <c r="S482" s="251">
        <v>9</v>
      </c>
      <c r="T482" s="247"/>
      <c r="V482" s="293">
        <v>469035285</v>
      </c>
      <c r="W482" s="296" t="s">
        <v>871</v>
      </c>
      <c r="X482" s="247" t="s">
        <v>654</v>
      </c>
      <c r="Y482" s="247" t="s">
        <v>676</v>
      </c>
      <c r="Z482" s="296">
        <v>1</v>
      </c>
      <c r="AA482" s="296">
        <v>2</v>
      </c>
      <c r="AB482" s="296">
        <v>39638.556251404007</v>
      </c>
      <c r="AC482" s="296">
        <v>19819</v>
      </c>
      <c r="AD482" s="296">
        <v>4998</v>
      </c>
      <c r="AE482" s="296">
        <v>14821</v>
      </c>
      <c r="AG482" s="295"/>
      <c r="AH482" s="295"/>
      <c r="AL482" s="297">
        <v>0</v>
      </c>
      <c r="AN482" s="297">
        <v>0</v>
      </c>
      <c r="AP482" s="297"/>
    </row>
    <row r="483" spans="1:42" s="296" customFormat="1">
      <c r="A483" s="293" t="s">
        <v>871</v>
      </c>
      <c r="B483" s="247">
        <v>469035308</v>
      </c>
      <c r="C483" s="252" t="s">
        <v>529</v>
      </c>
      <c r="D483" s="251">
        <v>0</v>
      </c>
      <c r="E483" s="251">
        <v>0</v>
      </c>
      <c r="F483" s="251">
        <v>0</v>
      </c>
      <c r="G483" s="251">
        <v>0</v>
      </c>
      <c r="H483" s="251">
        <v>0</v>
      </c>
      <c r="I483" s="251">
        <v>2</v>
      </c>
      <c r="J483" s="251">
        <v>0</v>
      </c>
      <c r="K483" s="294">
        <v>7.9299999999999995E-2</v>
      </c>
      <c r="L483" s="251">
        <v>0</v>
      </c>
      <c r="M483" s="251">
        <v>0</v>
      </c>
      <c r="N483" s="251">
        <v>0</v>
      </c>
      <c r="O483" s="251">
        <v>1</v>
      </c>
      <c r="P483" s="251">
        <v>2</v>
      </c>
      <c r="Q483" s="251">
        <v>2</v>
      </c>
      <c r="R483" s="294">
        <v>1.0840000000000001</v>
      </c>
      <c r="S483" s="251">
        <v>10</v>
      </c>
      <c r="T483" s="247"/>
      <c r="V483" s="293">
        <v>469035308</v>
      </c>
      <c r="W483" s="296" t="s">
        <v>871</v>
      </c>
      <c r="X483" s="247" t="s">
        <v>654</v>
      </c>
      <c r="Y483" s="247" t="s">
        <v>717</v>
      </c>
      <c r="Z483" s="296">
        <v>1</v>
      </c>
      <c r="AA483" s="296">
        <v>2</v>
      </c>
      <c r="AB483" s="296">
        <v>48304.970971404</v>
      </c>
      <c r="AC483" s="296">
        <v>24152</v>
      </c>
      <c r="AD483" s="296">
        <v>4753</v>
      </c>
      <c r="AE483" s="296">
        <v>19399</v>
      </c>
      <c r="AG483" s="295"/>
      <c r="AH483" s="295"/>
      <c r="AL483" s="297">
        <v>0</v>
      </c>
      <c r="AN483" s="297">
        <v>0</v>
      </c>
      <c r="AP483" s="297"/>
    </row>
    <row r="484" spans="1:42" s="296" customFormat="1">
      <c r="A484" s="293" t="s">
        <v>872</v>
      </c>
      <c r="B484" s="247">
        <v>470165010</v>
      </c>
      <c r="C484" s="252" t="s">
        <v>530</v>
      </c>
      <c r="D484" s="251">
        <v>0</v>
      </c>
      <c r="E484" s="251">
        <v>0</v>
      </c>
      <c r="F484" s="251">
        <v>0</v>
      </c>
      <c r="G484" s="251">
        <v>2</v>
      </c>
      <c r="H484" s="251">
        <v>0</v>
      </c>
      <c r="I484" s="251">
        <v>0</v>
      </c>
      <c r="J484" s="251">
        <v>0</v>
      </c>
      <c r="K484" s="294">
        <v>7.9299999999999995E-2</v>
      </c>
      <c r="L484" s="251">
        <v>0</v>
      </c>
      <c r="M484" s="251">
        <v>0</v>
      </c>
      <c r="N484" s="251">
        <v>0</v>
      </c>
      <c r="O484" s="251">
        <v>0</v>
      </c>
      <c r="P484" s="251">
        <v>0</v>
      </c>
      <c r="Q484" s="251">
        <v>2</v>
      </c>
      <c r="R484" s="294">
        <v>1.038</v>
      </c>
      <c r="S484" s="251">
        <v>3</v>
      </c>
      <c r="T484" s="247"/>
      <c r="V484" s="293">
        <v>470165010</v>
      </c>
      <c r="W484" s="296" t="s">
        <v>872</v>
      </c>
      <c r="X484" s="247" t="s">
        <v>661</v>
      </c>
      <c r="Y484" s="247" t="s">
        <v>724</v>
      </c>
      <c r="Z484" s="296">
        <v>1</v>
      </c>
      <c r="AA484" s="296">
        <v>2</v>
      </c>
      <c r="AB484" s="296">
        <v>23597.861855778003</v>
      </c>
      <c r="AC484" s="296">
        <v>11799</v>
      </c>
      <c r="AD484" s="296">
        <v>-5392</v>
      </c>
      <c r="AE484" s="296">
        <v>17191</v>
      </c>
      <c r="AG484" s="295"/>
      <c r="AH484" s="295"/>
      <c r="AL484" s="297">
        <v>0</v>
      </c>
      <c r="AN484" s="297">
        <v>0</v>
      </c>
      <c r="AP484" s="297"/>
    </row>
    <row r="485" spans="1:42" s="296" customFormat="1">
      <c r="A485" s="293" t="s">
        <v>872</v>
      </c>
      <c r="B485" s="247">
        <v>470165031</v>
      </c>
      <c r="C485" s="252" t="s">
        <v>530</v>
      </c>
      <c r="D485" s="251">
        <v>0</v>
      </c>
      <c r="E485" s="251">
        <v>0</v>
      </c>
      <c r="F485" s="251">
        <v>0</v>
      </c>
      <c r="G485" s="251">
        <v>1</v>
      </c>
      <c r="H485" s="251">
        <v>0</v>
      </c>
      <c r="I485" s="251">
        <v>1</v>
      </c>
      <c r="J485" s="251">
        <v>0</v>
      </c>
      <c r="K485" s="294">
        <v>7.9299999999999995E-2</v>
      </c>
      <c r="L485" s="251">
        <v>0</v>
      </c>
      <c r="M485" s="251">
        <v>0</v>
      </c>
      <c r="N485" s="251">
        <v>0</v>
      </c>
      <c r="O485" s="251">
        <v>0</v>
      </c>
      <c r="P485" s="251">
        <v>0</v>
      </c>
      <c r="Q485" s="251">
        <v>2</v>
      </c>
      <c r="R485" s="294">
        <v>1.038</v>
      </c>
      <c r="S485" s="251">
        <v>5</v>
      </c>
      <c r="T485" s="247"/>
      <c r="V485" s="293">
        <v>470165031</v>
      </c>
      <c r="W485" s="296" t="s">
        <v>872</v>
      </c>
      <c r="X485" s="247" t="s">
        <v>661</v>
      </c>
      <c r="Y485" s="247" t="s">
        <v>727</v>
      </c>
      <c r="Z485" s="296">
        <v>1</v>
      </c>
      <c r="AA485" s="296">
        <v>2</v>
      </c>
      <c r="AB485" s="296">
        <v>25174.014955777995</v>
      </c>
      <c r="AC485" s="296">
        <v>12587</v>
      </c>
      <c r="AD485" s="296">
        <v>-7132</v>
      </c>
      <c r="AE485" s="296">
        <v>19719</v>
      </c>
      <c r="AG485" s="295"/>
      <c r="AH485" s="295"/>
      <c r="AL485" s="297">
        <v>0</v>
      </c>
      <c r="AN485" s="297">
        <v>0</v>
      </c>
      <c r="AP485" s="297"/>
    </row>
    <row r="486" spans="1:42" s="296" customFormat="1">
      <c r="A486" s="293" t="s">
        <v>872</v>
      </c>
      <c r="B486" s="247">
        <v>470165035</v>
      </c>
      <c r="C486" s="252" t="s">
        <v>530</v>
      </c>
      <c r="D486" s="251">
        <v>0</v>
      </c>
      <c r="E486" s="251">
        <v>0</v>
      </c>
      <c r="F486" s="251">
        <v>0</v>
      </c>
      <c r="G486" s="251">
        <v>2</v>
      </c>
      <c r="H486" s="251">
        <v>2</v>
      </c>
      <c r="I486" s="251">
        <v>2</v>
      </c>
      <c r="J486" s="251">
        <v>0</v>
      </c>
      <c r="K486" s="294">
        <v>0.2379</v>
      </c>
      <c r="L486" s="251">
        <v>0</v>
      </c>
      <c r="M486" s="251">
        <v>0</v>
      </c>
      <c r="N486" s="251">
        <v>0</v>
      </c>
      <c r="O486" s="251">
        <v>0</v>
      </c>
      <c r="P486" s="251">
        <v>2</v>
      </c>
      <c r="Q486" s="251">
        <v>6</v>
      </c>
      <c r="R486" s="294">
        <v>1.038</v>
      </c>
      <c r="S486" s="251">
        <v>11</v>
      </c>
      <c r="T486" s="247"/>
      <c r="V486" s="293">
        <v>470165035</v>
      </c>
      <c r="W486" s="296" t="s">
        <v>872</v>
      </c>
      <c r="X486" s="247" t="s">
        <v>661</v>
      </c>
      <c r="Y486" s="247" t="s">
        <v>654</v>
      </c>
      <c r="Z486" s="296">
        <v>1</v>
      </c>
      <c r="AA486" s="296">
        <v>6</v>
      </c>
      <c r="AB486" s="296">
        <v>91106.510887334007</v>
      </c>
      <c r="AC486" s="296">
        <v>15184</v>
      </c>
      <c r="AD486" s="296">
        <v>-1868</v>
      </c>
      <c r="AE486" s="296">
        <v>17052</v>
      </c>
      <c r="AG486" s="295"/>
      <c r="AH486" s="295"/>
      <c r="AL486" s="297">
        <v>0</v>
      </c>
      <c r="AN486" s="297">
        <v>0</v>
      </c>
      <c r="AP486" s="297"/>
    </row>
    <row r="487" spans="1:42" s="296" customFormat="1">
      <c r="A487" s="293" t="s">
        <v>872</v>
      </c>
      <c r="B487" s="247">
        <v>470165057</v>
      </c>
      <c r="C487" s="252" t="s">
        <v>530</v>
      </c>
      <c r="D487" s="251">
        <v>0</v>
      </c>
      <c r="E487" s="251">
        <v>0</v>
      </c>
      <c r="F487" s="251">
        <v>0</v>
      </c>
      <c r="G487" s="251">
        <v>2</v>
      </c>
      <c r="H487" s="251">
        <v>0</v>
      </c>
      <c r="I487" s="251">
        <v>0</v>
      </c>
      <c r="J487" s="251">
        <v>0</v>
      </c>
      <c r="K487" s="294">
        <v>7.9299999999999995E-2</v>
      </c>
      <c r="L487" s="251">
        <v>0</v>
      </c>
      <c r="M487" s="251">
        <v>0</v>
      </c>
      <c r="N487" s="251">
        <v>0</v>
      </c>
      <c r="O487" s="251">
        <v>0</v>
      </c>
      <c r="P487" s="251">
        <v>1</v>
      </c>
      <c r="Q487" s="251">
        <v>2</v>
      </c>
      <c r="R487" s="294">
        <v>1.038</v>
      </c>
      <c r="S487" s="251">
        <v>12</v>
      </c>
      <c r="T487" s="247"/>
      <c r="V487" s="293">
        <v>470165057</v>
      </c>
      <c r="W487" s="296" t="s">
        <v>872</v>
      </c>
      <c r="X487" s="247" t="s">
        <v>661</v>
      </c>
      <c r="Y487" s="247" t="s">
        <v>656</v>
      </c>
      <c r="Z487" s="296">
        <v>1</v>
      </c>
      <c r="AA487" s="296">
        <v>2</v>
      </c>
      <c r="AB487" s="296">
        <v>33462.087255778002</v>
      </c>
      <c r="AC487" s="296">
        <v>16731</v>
      </c>
      <c r="AD487" s="296">
        <v>3095</v>
      </c>
      <c r="AE487" s="296">
        <v>13636</v>
      </c>
      <c r="AG487" s="295"/>
      <c r="AH487" s="295"/>
      <c r="AL487" s="297">
        <v>0</v>
      </c>
      <c r="AN487" s="297">
        <v>0</v>
      </c>
      <c r="AP487" s="297"/>
    </row>
    <row r="488" spans="1:42" s="296" customFormat="1">
      <c r="A488" s="293" t="s">
        <v>872</v>
      </c>
      <c r="B488" s="247">
        <v>470165071</v>
      </c>
      <c r="C488" s="252" t="s">
        <v>530</v>
      </c>
      <c r="D488" s="251">
        <v>0</v>
      </c>
      <c r="E488" s="251">
        <v>0</v>
      </c>
      <c r="F488" s="251">
        <v>0</v>
      </c>
      <c r="G488" s="251">
        <v>0</v>
      </c>
      <c r="H488" s="251">
        <v>1</v>
      </c>
      <c r="I488" s="251">
        <v>1</v>
      </c>
      <c r="J488" s="251">
        <v>0</v>
      </c>
      <c r="K488" s="294">
        <v>7.9299999999999995E-2</v>
      </c>
      <c r="L488" s="251">
        <v>0</v>
      </c>
      <c r="M488" s="251">
        <v>0</v>
      </c>
      <c r="N488" s="251">
        <v>0</v>
      </c>
      <c r="O488" s="251">
        <v>0</v>
      </c>
      <c r="P488" s="251">
        <v>0</v>
      </c>
      <c r="Q488" s="251">
        <v>2</v>
      </c>
      <c r="R488" s="294">
        <v>1.038</v>
      </c>
      <c r="S488" s="251">
        <v>6</v>
      </c>
      <c r="T488" s="247"/>
      <c r="V488" s="293">
        <v>470165071</v>
      </c>
      <c r="W488" s="296" t="s">
        <v>872</v>
      </c>
      <c r="X488" s="247" t="s">
        <v>661</v>
      </c>
      <c r="Y488" s="247" t="s">
        <v>746</v>
      </c>
      <c r="Z488" s="296">
        <v>1</v>
      </c>
      <c r="AA488" s="296">
        <v>2</v>
      </c>
      <c r="AB488" s="296">
        <v>24783.322775777997</v>
      </c>
      <c r="AC488" s="296">
        <v>12392</v>
      </c>
      <c r="AD488" s="296">
        <v>-5208</v>
      </c>
      <c r="AE488" s="296">
        <v>17600</v>
      </c>
      <c r="AG488" s="295"/>
      <c r="AH488" s="295"/>
      <c r="AL488" s="297">
        <v>0</v>
      </c>
      <c r="AN488" s="297">
        <v>0</v>
      </c>
      <c r="AP488" s="297"/>
    </row>
    <row r="489" spans="1:42" s="296" customFormat="1">
      <c r="A489" s="293" t="s">
        <v>872</v>
      </c>
      <c r="B489" s="247">
        <v>470165093</v>
      </c>
      <c r="C489" s="252" t="s">
        <v>530</v>
      </c>
      <c r="D489" s="251">
        <v>0</v>
      </c>
      <c r="E489" s="251">
        <v>0</v>
      </c>
      <c r="F489" s="251">
        <v>16</v>
      </c>
      <c r="G489" s="251">
        <v>152</v>
      </c>
      <c r="H489" s="251">
        <v>67</v>
      </c>
      <c r="I489" s="251">
        <v>39</v>
      </c>
      <c r="J489" s="251">
        <v>0</v>
      </c>
      <c r="K489" s="294">
        <v>10.864100000000001</v>
      </c>
      <c r="L489" s="251">
        <v>0</v>
      </c>
      <c r="M489" s="251">
        <v>16</v>
      </c>
      <c r="N489" s="251">
        <v>2</v>
      </c>
      <c r="O489" s="251">
        <v>0</v>
      </c>
      <c r="P489" s="251">
        <v>153</v>
      </c>
      <c r="Q489" s="251">
        <v>274</v>
      </c>
      <c r="R489" s="294">
        <v>1.038</v>
      </c>
      <c r="S489" s="251">
        <v>11</v>
      </c>
      <c r="T489" s="247"/>
      <c r="V489" s="293">
        <v>470165093</v>
      </c>
      <c r="W489" s="296" t="s">
        <v>872</v>
      </c>
      <c r="X489" s="247" t="s">
        <v>661</v>
      </c>
      <c r="Y489" s="247" t="s">
        <v>657</v>
      </c>
      <c r="Z489" s="296">
        <v>1</v>
      </c>
      <c r="AA489" s="296">
        <v>274</v>
      </c>
      <c r="AB489" s="296">
        <v>4694896.2517415863</v>
      </c>
      <c r="AC489" s="296">
        <v>17135</v>
      </c>
      <c r="AD489" s="296">
        <v>-4744</v>
      </c>
      <c r="AE489" s="296">
        <v>21879</v>
      </c>
      <c r="AG489" s="295"/>
      <c r="AH489" s="295"/>
      <c r="AL489" s="297">
        <v>0</v>
      </c>
      <c r="AN489" s="297">
        <v>0</v>
      </c>
      <c r="AP489" s="297"/>
    </row>
    <row r="490" spans="1:42" s="296" customFormat="1">
      <c r="A490" s="293" t="s">
        <v>872</v>
      </c>
      <c r="B490" s="247">
        <v>470165128</v>
      </c>
      <c r="C490" s="252" t="s">
        <v>530</v>
      </c>
      <c r="D490" s="251">
        <v>0</v>
      </c>
      <c r="E490" s="251">
        <v>0</v>
      </c>
      <c r="F490" s="251">
        <v>0</v>
      </c>
      <c r="G490" s="251">
        <v>2</v>
      </c>
      <c r="H490" s="251">
        <v>0</v>
      </c>
      <c r="I490" s="251">
        <v>2</v>
      </c>
      <c r="J490" s="251">
        <v>0</v>
      </c>
      <c r="K490" s="294">
        <v>0.15859999999999999</v>
      </c>
      <c r="L490" s="251">
        <v>0</v>
      </c>
      <c r="M490" s="251">
        <v>0</v>
      </c>
      <c r="N490" s="251">
        <v>0</v>
      </c>
      <c r="O490" s="251">
        <v>0</v>
      </c>
      <c r="P490" s="251">
        <v>1</v>
      </c>
      <c r="Q490" s="251">
        <v>4</v>
      </c>
      <c r="R490" s="294">
        <v>1.038</v>
      </c>
      <c r="S490" s="251">
        <v>10</v>
      </c>
      <c r="T490" s="247"/>
      <c r="V490" s="293">
        <v>470165128</v>
      </c>
      <c r="W490" s="296" t="s">
        <v>872</v>
      </c>
      <c r="X490" s="247" t="s">
        <v>661</v>
      </c>
      <c r="Y490" s="247" t="s">
        <v>729</v>
      </c>
      <c r="Z490" s="296">
        <v>1</v>
      </c>
      <c r="AA490" s="296">
        <v>4</v>
      </c>
      <c r="AB490" s="296">
        <v>58425.797991555999</v>
      </c>
      <c r="AC490" s="296">
        <v>14606</v>
      </c>
      <c r="AD490" s="296">
        <v>3227</v>
      </c>
      <c r="AE490" s="296">
        <v>11379</v>
      </c>
      <c r="AG490" s="295"/>
      <c r="AH490" s="295"/>
      <c r="AL490" s="297">
        <v>0</v>
      </c>
      <c r="AN490" s="297">
        <v>0</v>
      </c>
      <c r="AP490" s="297"/>
    </row>
    <row r="491" spans="1:42" s="296" customFormat="1">
      <c r="A491" s="293" t="s">
        <v>872</v>
      </c>
      <c r="B491" s="247">
        <v>470165163</v>
      </c>
      <c r="C491" s="252" t="s">
        <v>530</v>
      </c>
      <c r="D491" s="251">
        <v>0</v>
      </c>
      <c r="E491" s="251">
        <v>0</v>
      </c>
      <c r="F491" s="251">
        <v>4</v>
      </c>
      <c r="G491" s="251">
        <v>25</v>
      </c>
      <c r="H491" s="251">
        <v>9</v>
      </c>
      <c r="I491" s="251">
        <v>4</v>
      </c>
      <c r="J491" s="251">
        <v>0</v>
      </c>
      <c r="K491" s="294">
        <v>1.6653</v>
      </c>
      <c r="L491" s="251">
        <v>0</v>
      </c>
      <c r="M491" s="251">
        <v>1</v>
      </c>
      <c r="N491" s="251">
        <v>0</v>
      </c>
      <c r="O491" s="251">
        <v>0</v>
      </c>
      <c r="P491" s="251">
        <v>21</v>
      </c>
      <c r="Q491" s="251">
        <v>42</v>
      </c>
      <c r="R491" s="294">
        <v>1.038</v>
      </c>
      <c r="S491" s="251">
        <v>11</v>
      </c>
      <c r="T491" s="247"/>
      <c r="V491" s="293">
        <v>470165163</v>
      </c>
      <c r="W491" s="296" t="s">
        <v>872</v>
      </c>
      <c r="X491" s="247" t="s">
        <v>661</v>
      </c>
      <c r="Y491" s="247" t="s">
        <v>660</v>
      </c>
      <c r="Z491" s="296">
        <v>1</v>
      </c>
      <c r="AA491" s="296">
        <v>42</v>
      </c>
      <c r="AB491" s="296">
        <v>689541.91297133802</v>
      </c>
      <c r="AC491" s="296">
        <v>16418</v>
      </c>
      <c r="AD491" s="296">
        <v>-4465</v>
      </c>
      <c r="AE491" s="296">
        <v>20883</v>
      </c>
      <c r="AG491" s="295"/>
      <c r="AH491" s="295"/>
      <c r="AL491" s="297">
        <v>0</v>
      </c>
      <c r="AN491" s="297">
        <v>0</v>
      </c>
      <c r="AP491" s="297"/>
    </row>
    <row r="492" spans="1:42" s="296" customFormat="1">
      <c r="A492" s="293" t="s">
        <v>872</v>
      </c>
      <c r="B492" s="247">
        <v>470165164</v>
      </c>
      <c r="C492" s="252" t="s">
        <v>530</v>
      </c>
      <c r="D492" s="251">
        <v>0</v>
      </c>
      <c r="E492" s="251">
        <v>0</v>
      </c>
      <c r="F492" s="251">
        <v>0</v>
      </c>
      <c r="G492" s="251">
        <v>0</v>
      </c>
      <c r="H492" s="251">
        <v>1</v>
      </c>
      <c r="I492" s="251">
        <v>1</v>
      </c>
      <c r="J492" s="251">
        <v>0</v>
      </c>
      <c r="K492" s="294">
        <v>7.9299999999999995E-2</v>
      </c>
      <c r="L492" s="251">
        <v>0</v>
      </c>
      <c r="M492" s="251">
        <v>0</v>
      </c>
      <c r="N492" s="251">
        <v>0</v>
      </c>
      <c r="O492" s="251">
        <v>0</v>
      </c>
      <c r="P492" s="251">
        <v>2</v>
      </c>
      <c r="Q492" s="251">
        <v>2</v>
      </c>
      <c r="R492" s="294">
        <v>1.038</v>
      </c>
      <c r="S492" s="251">
        <v>2</v>
      </c>
      <c r="T492" s="247"/>
      <c r="V492" s="293">
        <v>470165164</v>
      </c>
      <c r="W492" s="296" t="s">
        <v>872</v>
      </c>
      <c r="X492" s="247" t="s">
        <v>661</v>
      </c>
      <c r="Y492" s="247" t="s">
        <v>873</v>
      </c>
      <c r="Z492" s="296">
        <v>1</v>
      </c>
      <c r="AA492" s="296">
        <v>2</v>
      </c>
      <c r="AB492" s="296">
        <v>33917.749575778005</v>
      </c>
      <c r="AC492" s="296">
        <v>16959</v>
      </c>
      <c r="AD492" s="296">
        <v>-1597</v>
      </c>
      <c r="AE492" s="296">
        <v>18556</v>
      </c>
      <c r="AG492" s="295"/>
      <c r="AH492" s="295"/>
      <c r="AL492" s="297">
        <v>0</v>
      </c>
      <c r="AN492" s="297">
        <v>0</v>
      </c>
      <c r="AP492" s="297"/>
    </row>
    <row r="493" spans="1:42" s="296" customFormat="1">
      <c r="A493" s="293" t="s">
        <v>872</v>
      </c>
      <c r="B493" s="247">
        <v>470165165</v>
      </c>
      <c r="C493" s="252" t="s">
        <v>530</v>
      </c>
      <c r="D493" s="251">
        <v>0</v>
      </c>
      <c r="E493" s="251">
        <v>0</v>
      </c>
      <c r="F493" s="251">
        <v>52</v>
      </c>
      <c r="G493" s="251">
        <v>154</v>
      </c>
      <c r="H493" s="251">
        <v>125</v>
      </c>
      <c r="I493" s="251">
        <v>120</v>
      </c>
      <c r="J493" s="251">
        <v>0</v>
      </c>
      <c r="K493" s="294">
        <v>17.882200000000001</v>
      </c>
      <c r="L493" s="251">
        <v>0</v>
      </c>
      <c r="M493" s="251">
        <v>16</v>
      </c>
      <c r="N493" s="251">
        <v>3</v>
      </c>
      <c r="O493" s="251">
        <v>2</v>
      </c>
      <c r="P493" s="251">
        <v>201</v>
      </c>
      <c r="Q493" s="251">
        <v>451</v>
      </c>
      <c r="R493" s="294">
        <v>1.038</v>
      </c>
      <c r="S493" s="251">
        <v>10</v>
      </c>
      <c r="T493" s="247"/>
      <c r="V493" s="293">
        <v>470165165</v>
      </c>
      <c r="W493" s="296" t="s">
        <v>872</v>
      </c>
      <c r="X493" s="247" t="s">
        <v>661</v>
      </c>
      <c r="Y493" s="247" t="s">
        <v>661</v>
      </c>
      <c r="Z493" s="296">
        <v>1</v>
      </c>
      <c r="AA493" s="296">
        <v>451</v>
      </c>
      <c r="AB493" s="296">
        <v>7147958.1958280131</v>
      </c>
      <c r="AC493" s="296">
        <v>15849</v>
      </c>
      <c r="AD493" s="296">
        <v>-2319</v>
      </c>
      <c r="AE493" s="296">
        <v>18168</v>
      </c>
      <c r="AG493" s="295"/>
      <c r="AH493" s="295"/>
      <c r="AL493" s="297">
        <v>0</v>
      </c>
      <c r="AN493" s="297">
        <v>0</v>
      </c>
      <c r="AP493" s="297"/>
    </row>
    <row r="494" spans="1:42" s="296" customFormat="1">
      <c r="A494" s="293" t="s">
        <v>872</v>
      </c>
      <c r="B494" s="247">
        <v>470165176</v>
      </c>
      <c r="C494" s="252" t="s">
        <v>530</v>
      </c>
      <c r="D494" s="251">
        <v>0</v>
      </c>
      <c r="E494" s="251">
        <v>0</v>
      </c>
      <c r="F494" s="251">
        <v>8</v>
      </c>
      <c r="G494" s="251">
        <v>93</v>
      </c>
      <c r="H494" s="251">
        <v>60</v>
      </c>
      <c r="I494" s="251">
        <v>40</v>
      </c>
      <c r="J494" s="251">
        <v>0</v>
      </c>
      <c r="K494" s="294">
        <v>7.9696999999999996</v>
      </c>
      <c r="L494" s="251">
        <v>0</v>
      </c>
      <c r="M494" s="251">
        <v>0</v>
      </c>
      <c r="N494" s="251">
        <v>1</v>
      </c>
      <c r="O494" s="251">
        <v>0</v>
      </c>
      <c r="P494" s="251">
        <v>61</v>
      </c>
      <c r="Q494" s="251">
        <v>201</v>
      </c>
      <c r="R494" s="294">
        <v>1.038</v>
      </c>
      <c r="S494" s="251">
        <v>8</v>
      </c>
      <c r="T494" s="247"/>
      <c r="V494" s="293">
        <v>470165176</v>
      </c>
      <c r="W494" s="296" t="s">
        <v>872</v>
      </c>
      <c r="X494" s="247" t="s">
        <v>661</v>
      </c>
      <c r="Y494" s="247" t="s">
        <v>662</v>
      </c>
      <c r="Z494" s="296">
        <v>1</v>
      </c>
      <c r="AA494" s="296">
        <v>201</v>
      </c>
      <c r="AB494" s="296">
        <v>2838868.3654957619</v>
      </c>
      <c r="AC494" s="296">
        <v>14124</v>
      </c>
      <c r="AD494" s="296">
        <v>-7459</v>
      </c>
      <c r="AE494" s="296">
        <v>21583</v>
      </c>
      <c r="AG494" s="295"/>
      <c r="AH494" s="295"/>
      <c r="AL494" s="297">
        <v>0</v>
      </c>
      <c r="AN494" s="297">
        <v>0</v>
      </c>
      <c r="AP494" s="297"/>
    </row>
    <row r="495" spans="1:42" s="296" customFormat="1">
      <c r="A495" s="293" t="s">
        <v>872</v>
      </c>
      <c r="B495" s="247">
        <v>470165178</v>
      </c>
      <c r="C495" s="252" t="s">
        <v>530</v>
      </c>
      <c r="D495" s="251">
        <v>0</v>
      </c>
      <c r="E495" s="251">
        <v>0</v>
      </c>
      <c r="F495" s="251">
        <v>51</v>
      </c>
      <c r="G495" s="251">
        <v>137</v>
      </c>
      <c r="H495" s="251">
        <v>47</v>
      </c>
      <c r="I495" s="251">
        <v>40</v>
      </c>
      <c r="J495" s="251">
        <v>0</v>
      </c>
      <c r="K495" s="294">
        <v>10.9038</v>
      </c>
      <c r="L495" s="251">
        <v>0</v>
      </c>
      <c r="M495" s="251">
        <v>8</v>
      </c>
      <c r="N495" s="251">
        <v>0</v>
      </c>
      <c r="O495" s="251">
        <v>0</v>
      </c>
      <c r="P495" s="251">
        <v>53</v>
      </c>
      <c r="Q495" s="251">
        <v>275</v>
      </c>
      <c r="R495" s="294">
        <v>1.038</v>
      </c>
      <c r="S495" s="251">
        <v>4</v>
      </c>
      <c r="T495" s="247"/>
      <c r="V495" s="293">
        <v>470165178</v>
      </c>
      <c r="W495" s="296" t="s">
        <v>872</v>
      </c>
      <c r="X495" s="247" t="s">
        <v>661</v>
      </c>
      <c r="Y495" s="247" t="s">
        <v>874</v>
      </c>
      <c r="Z495" s="296">
        <v>1</v>
      </c>
      <c r="AA495" s="296">
        <v>275</v>
      </c>
      <c r="AB495" s="296">
        <v>3577395.649059548</v>
      </c>
      <c r="AC495" s="296">
        <v>13009</v>
      </c>
      <c r="AD495" s="296">
        <v>-3089</v>
      </c>
      <c r="AE495" s="296">
        <v>16098</v>
      </c>
      <c r="AG495" s="295"/>
      <c r="AH495" s="295"/>
      <c r="AL495" s="297">
        <v>0</v>
      </c>
      <c r="AN495" s="297">
        <v>0</v>
      </c>
      <c r="AP495" s="297"/>
    </row>
    <row r="496" spans="1:42" s="296" customFormat="1">
      <c r="A496" s="293" t="s">
        <v>872</v>
      </c>
      <c r="B496" s="247">
        <v>470165181</v>
      </c>
      <c r="C496" s="252" t="s">
        <v>530</v>
      </c>
      <c r="D496" s="251">
        <v>0</v>
      </c>
      <c r="E496" s="251">
        <v>0</v>
      </c>
      <c r="F496" s="251">
        <v>1</v>
      </c>
      <c r="G496" s="251">
        <v>2</v>
      </c>
      <c r="H496" s="251">
        <v>0</v>
      </c>
      <c r="I496" s="251">
        <v>1</v>
      </c>
      <c r="J496" s="251">
        <v>0</v>
      </c>
      <c r="K496" s="294">
        <v>0.15859999999999999</v>
      </c>
      <c r="L496" s="251">
        <v>0</v>
      </c>
      <c r="M496" s="251">
        <v>0</v>
      </c>
      <c r="N496" s="251">
        <v>0</v>
      </c>
      <c r="O496" s="251">
        <v>0</v>
      </c>
      <c r="P496" s="251">
        <v>4</v>
      </c>
      <c r="Q496" s="251">
        <v>4</v>
      </c>
      <c r="R496" s="294">
        <v>1.038</v>
      </c>
      <c r="S496" s="251">
        <v>10</v>
      </c>
      <c r="T496" s="247"/>
      <c r="V496" s="293">
        <v>470165181</v>
      </c>
      <c r="W496" s="296" t="s">
        <v>872</v>
      </c>
      <c r="X496" s="247" t="s">
        <v>661</v>
      </c>
      <c r="Y496" s="247" t="s">
        <v>732</v>
      </c>
      <c r="Z496" s="296">
        <v>1</v>
      </c>
      <c r="AA496" s="296">
        <v>4</v>
      </c>
      <c r="AB496" s="296">
        <v>81026.098251556017</v>
      </c>
      <c r="AC496" s="296">
        <v>20257</v>
      </c>
      <c r="AD496" s="296">
        <v>1243</v>
      </c>
      <c r="AE496" s="296">
        <v>19014</v>
      </c>
      <c r="AG496" s="295"/>
      <c r="AH496" s="295"/>
      <c r="AL496" s="297">
        <v>0</v>
      </c>
      <c r="AN496" s="297">
        <v>0</v>
      </c>
      <c r="AP496" s="297"/>
    </row>
    <row r="497" spans="1:42" s="296" customFormat="1">
      <c r="A497" s="293" t="s">
        <v>872</v>
      </c>
      <c r="B497" s="247">
        <v>470165217</v>
      </c>
      <c r="C497" s="252" t="s">
        <v>530</v>
      </c>
      <c r="D497" s="251">
        <v>0</v>
      </c>
      <c r="E497" s="251">
        <v>0</v>
      </c>
      <c r="F497" s="251">
        <v>0</v>
      </c>
      <c r="G497" s="251">
        <v>1</v>
      </c>
      <c r="H497" s="251">
        <v>0</v>
      </c>
      <c r="I497" s="251">
        <v>0</v>
      </c>
      <c r="J497" s="251">
        <v>0</v>
      </c>
      <c r="K497" s="294">
        <v>3.9699999999999999E-2</v>
      </c>
      <c r="L497" s="251">
        <v>0</v>
      </c>
      <c r="M497" s="251">
        <v>0</v>
      </c>
      <c r="N497" s="251">
        <v>0</v>
      </c>
      <c r="O497" s="251">
        <v>0</v>
      </c>
      <c r="P497" s="251">
        <v>1</v>
      </c>
      <c r="Q497" s="251">
        <v>1</v>
      </c>
      <c r="R497" s="294">
        <v>1.038</v>
      </c>
      <c r="S497" s="251">
        <v>3</v>
      </c>
      <c r="T497" s="247"/>
      <c r="V497" s="293">
        <v>470165217</v>
      </c>
      <c r="W497" s="296" t="s">
        <v>872</v>
      </c>
      <c r="X497" s="247" t="s">
        <v>661</v>
      </c>
      <c r="Y497" s="247" t="s">
        <v>843</v>
      </c>
      <c r="Z497" s="296">
        <v>1</v>
      </c>
      <c r="AA497" s="296">
        <v>1</v>
      </c>
      <c r="AB497" s="296">
        <v>16599.550017961999</v>
      </c>
      <c r="AC497" s="296">
        <v>16600</v>
      </c>
      <c r="AD497" s="296">
        <v>5233</v>
      </c>
      <c r="AE497" s="296">
        <v>11367</v>
      </c>
      <c r="AG497" s="295"/>
      <c r="AH497" s="295"/>
      <c r="AL497" s="297">
        <v>0</v>
      </c>
      <c r="AN497" s="297">
        <v>0</v>
      </c>
      <c r="AP497" s="297"/>
    </row>
    <row r="498" spans="1:42" s="296" customFormat="1">
      <c r="A498" s="293" t="s">
        <v>872</v>
      </c>
      <c r="B498" s="247">
        <v>470165229</v>
      </c>
      <c r="C498" s="252" t="s">
        <v>530</v>
      </c>
      <c r="D498" s="251">
        <v>0</v>
      </c>
      <c r="E498" s="251">
        <v>0</v>
      </c>
      <c r="F498" s="251">
        <v>0</v>
      </c>
      <c r="G498" s="251">
        <v>2</v>
      </c>
      <c r="H498" s="251">
        <v>5</v>
      </c>
      <c r="I498" s="251">
        <v>2</v>
      </c>
      <c r="J498" s="251">
        <v>0</v>
      </c>
      <c r="K498" s="294">
        <v>0.3569</v>
      </c>
      <c r="L498" s="251">
        <v>0</v>
      </c>
      <c r="M498" s="251">
        <v>0</v>
      </c>
      <c r="N498" s="251">
        <v>0</v>
      </c>
      <c r="O498" s="251">
        <v>0</v>
      </c>
      <c r="P498" s="251">
        <v>3</v>
      </c>
      <c r="Q498" s="251">
        <v>9</v>
      </c>
      <c r="R498" s="294">
        <v>1.038</v>
      </c>
      <c r="S498" s="251">
        <v>9</v>
      </c>
      <c r="T498" s="247"/>
      <c r="V498" s="293">
        <v>470165229</v>
      </c>
      <c r="W498" s="296" t="s">
        <v>872</v>
      </c>
      <c r="X498" s="247" t="s">
        <v>661</v>
      </c>
      <c r="Y498" s="247" t="s">
        <v>663</v>
      </c>
      <c r="Z498" s="296">
        <v>1</v>
      </c>
      <c r="AA498" s="296">
        <v>9</v>
      </c>
      <c r="AB498" s="296">
        <v>129955.61582107398</v>
      </c>
      <c r="AC498" s="296">
        <v>14440</v>
      </c>
      <c r="AD498" s="296">
        <v>2284</v>
      </c>
      <c r="AE498" s="296">
        <v>12156</v>
      </c>
      <c r="AG498" s="295"/>
      <c r="AH498" s="295"/>
      <c r="AL498" s="297">
        <v>0</v>
      </c>
      <c r="AN498" s="297">
        <v>0</v>
      </c>
      <c r="AP498" s="297"/>
    </row>
    <row r="499" spans="1:42" s="296" customFormat="1">
      <c r="A499" s="293" t="s">
        <v>872</v>
      </c>
      <c r="B499" s="247">
        <v>470165246</v>
      </c>
      <c r="C499" s="252" t="s">
        <v>530</v>
      </c>
      <c r="D499" s="251">
        <v>0</v>
      </c>
      <c r="E499" s="251">
        <v>0</v>
      </c>
      <c r="F499" s="251">
        <v>0</v>
      </c>
      <c r="G499" s="251">
        <v>0</v>
      </c>
      <c r="H499" s="251">
        <v>1</v>
      </c>
      <c r="I499" s="251">
        <v>0</v>
      </c>
      <c r="J499" s="251">
        <v>0</v>
      </c>
      <c r="K499" s="294">
        <v>3.9699999999999999E-2</v>
      </c>
      <c r="L499" s="251">
        <v>0</v>
      </c>
      <c r="M499" s="251">
        <v>0</v>
      </c>
      <c r="N499" s="251">
        <v>0</v>
      </c>
      <c r="O499" s="251">
        <v>0</v>
      </c>
      <c r="P499" s="251">
        <v>0</v>
      </c>
      <c r="Q499" s="251">
        <v>1</v>
      </c>
      <c r="R499" s="294">
        <v>1.038</v>
      </c>
      <c r="S499" s="251">
        <v>3</v>
      </c>
      <c r="T499" s="247"/>
      <c r="V499" s="293">
        <v>470165246</v>
      </c>
      <c r="W499" s="296" t="s">
        <v>872</v>
      </c>
      <c r="X499" s="247" t="s">
        <v>661</v>
      </c>
      <c r="Y499" s="247" t="s">
        <v>748</v>
      </c>
      <c r="Z499" s="296">
        <v>1</v>
      </c>
      <c r="AA499" s="296">
        <v>1</v>
      </c>
      <c r="AB499" s="296">
        <v>11409.896377962001</v>
      </c>
      <c r="AC499" s="296">
        <v>11410</v>
      </c>
      <c r="AD499" s="296">
        <v>-4404</v>
      </c>
      <c r="AE499" s="296">
        <v>15814</v>
      </c>
      <c r="AG499" s="295"/>
      <c r="AH499" s="295"/>
      <c r="AL499" s="297">
        <v>0</v>
      </c>
      <c r="AN499" s="297">
        <v>0</v>
      </c>
      <c r="AP499" s="297"/>
    </row>
    <row r="500" spans="1:42" s="296" customFormat="1">
      <c r="A500" s="293" t="s">
        <v>872</v>
      </c>
      <c r="B500" s="247">
        <v>470165248</v>
      </c>
      <c r="C500" s="252" t="s">
        <v>530</v>
      </c>
      <c r="D500" s="251">
        <v>0</v>
      </c>
      <c r="E500" s="251">
        <v>0</v>
      </c>
      <c r="F500" s="251">
        <v>4</v>
      </c>
      <c r="G500" s="251">
        <v>24</v>
      </c>
      <c r="H500" s="251">
        <v>9</v>
      </c>
      <c r="I500" s="251">
        <v>6</v>
      </c>
      <c r="J500" s="251">
        <v>0</v>
      </c>
      <c r="K500" s="294">
        <v>1.7050000000000001</v>
      </c>
      <c r="L500" s="251">
        <v>0</v>
      </c>
      <c r="M500" s="251">
        <v>1</v>
      </c>
      <c r="N500" s="251">
        <v>0</v>
      </c>
      <c r="O500" s="251">
        <v>0</v>
      </c>
      <c r="P500" s="251">
        <v>22</v>
      </c>
      <c r="Q500" s="251">
        <v>43</v>
      </c>
      <c r="R500" s="294">
        <v>1.038</v>
      </c>
      <c r="S500" s="251">
        <v>11</v>
      </c>
      <c r="T500" s="247"/>
      <c r="V500" s="293">
        <v>470165248</v>
      </c>
      <c r="W500" s="296" t="s">
        <v>872</v>
      </c>
      <c r="X500" s="247" t="s">
        <v>661</v>
      </c>
      <c r="Y500" s="247" t="s">
        <v>665</v>
      </c>
      <c r="Z500" s="296">
        <v>1</v>
      </c>
      <c r="AA500" s="296">
        <v>43</v>
      </c>
      <c r="AB500" s="296">
        <v>713465.80946929997</v>
      </c>
      <c r="AC500" s="296">
        <v>16592</v>
      </c>
      <c r="AD500" s="296">
        <v>-1169</v>
      </c>
      <c r="AE500" s="296">
        <v>17761</v>
      </c>
      <c r="AG500" s="295"/>
      <c r="AH500" s="295"/>
      <c r="AL500" s="297">
        <v>0</v>
      </c>
      <c r="AN500" s="297">
        <v>0</v>
      </c>
      <c r="AP500" s="297"/>
    </row>
    <row r="501" spans="1:42" s="296" customFormat="1">
      <c r="A501" s="293" t="s">
        <v>872</v>
      </c>
      <c r="B501" s="247">
        <v>470165262</v>
      </c>
      <c r="C501" s="252" t="s">
        <v>530</v>
      </c>
      <c r="D501" s="251">
        <v>0</v>
      </c>
      <c r="E501" s="251">
        <v>0</v>
      </c>
      <c r="F501" s="251">
        <v>2</v>
      </c>
      <c r="G501" s="251">
        <v>37</v>
      </c>
      <c r="H501" s="251">
        <v>36</v>
      </c>
      <c r="I501" s="251">
        <v>19</v>
      </c>
      <c r="J501" s="251">
        <v>0</v>
      </c>
      <c r="K501" s="294">
        <v>3.7271000000000001</v>
      </c>
      <c r="L501" s="251">
        <v>0</v>
      </c>
      <c r="M501" s="251">
        <v>3</v>
      </c>
      <c r="N501" s="251">
        <v>0</v>
      </c>
      <c r="O501" s="251">
        <v>0</v>
      </c>
      <c r="P501" s="251">
        <v>31</v>
      </c>
      <c r="Q501" s="251">
        <v>94</v>
      </c>
      <c r="R501" s="294">
        <v>1.038</v>
      </c>
      <c r="S501" s="251">
        <v>10</v>
      </c>
      <c r="T501" s="247"/>
      <c r="V501" s="293">
        <v>470165262</v>
      </c>
      <c r="W501" s="296" t="s">
        <v>872</v>
      </c>
      <c r="X501" s="247" t="s">
        <v>661</v>
      </c>
      <c r="Y501" s="247" t="s">
        <v>666</v>
      </c>
      <c r="Z501" s="296">
        <v>1</v>
      </c>
      <c r="AA501" s="296">
        <v>94</v>
      </c>
      <c r="AB501" s="296">
        <v>1384383.0009615659</v>
      </c>
      <c r="AC501" s="296">
        <v>14727</v>
      </c>
      <c r="AD501" s="296">
        <v>2438</v>
      </c>
      <c r="AE501" s="296">
        <v>12289</v>
      </c>
      <c r="AG501" s="295"/>
      <c r="AH501" s="295"/>
      <c r="AL501" s="297">
        <v>0</v>
      </c>
      <c r="AN501" s="297">
        <v>0</v>
      </c>
      <c r="AP501" s="297"/>
    </row>
    <row r="502" spans="1:42" s="296" customFormat="1">
      <c r="A502" s="293" t="s">
        <v>872</v>
      </c>
      <c r="B502" s="247">
        <v>470165274</v>
      </c>
      <c r="C502" s="252" t="s">
        <v>530</v>
      </c>
      <c r="D502" s="251">
        <v>0</v>
      </c>
      <c r="E502" s="251">
        <v>0</v>
      </c>
      <c r="F502" s="251">
        <v>0</v>
      </c>
      <c r="G502" s="251">
        <v>1</v>
      </c>
      <c r="H502" s="251">
        <v>0</v>
      </c>
      <c r="I502" s="251">
        <v>0</v>
      </c>
      <c r="J502" s="251">
        <v>0</v>
      </c>
      <c r="K502" s="294">
        <v>3.9699999999999999E-2</v>
      </c>
      <c r="L502" s="251">
        <v>0</v>
      </c>
      <c r="M502" s="251">
        <v>0</v>
      </c>
      <c r="N502" s="251">
        <v>0</v>
      </c>
      <c r="O502" s="251">
        <v>0</v>
      </c>
      <c r="P502" s="251">
        <v>0</v>
      </c>
      <c r="Q502" s="251">
        <v>1</v>
      </c>
      <c r="R502" s="294">
        <v>1.038</v>
      </c>
      <c r="S502" s="251">
        <v>9</v>
      </c>
      <c r="T502" s="247"/>
      <c r="V502" s="293">
        <v>470165274</v>
      </c>
      <c r="W502" s="296" t="s">
        <v>872</v>
      </c>
      <c r="X502" s="247" t="s">
        <v>661</v>
      </c>
      <c r="Y502" s="247" t="s">
        <v>675</v>
      </c>
      <c r="Z502" s="296">
        <v>1</v>
      </c>
      <c r="AA502" s="296">
        <v>1</v>
      </c>
      <c r="AB502" s="296">
        <v>11800.588557962001</v>
      </c>
      <c r="AC502" s="296">
        <v>11801</v>
      </c>
      <c r="AD502" s="296">
        <v>-4418</v>
      </c>
      <c r="AE502" s="296">
        <v>16219</v>
      </c>
      <c r="AG502" s="295"/>
      <c r="AH502" s="295"/>
      <c r="AL502" s="297">
        <v>0</v>
      </c>
      <c r="AN502" s="297">
        <v>0</v>
      </c>
      <c r="AP502" s="297"/>
    </row>
    <row r="503" spans="1:42" s="296" customFormat="1">
      <c r="A503" s="293" t="s">
        <v>872</v>
      </c>
      <c r="B503" s="247">
        <v>470165284</v>
      </c>
      <c r="C503" s="252" t="s">
        <v>530</v>
      </c>
      <c r="D503" s="251">
        <v>0</v>
      </c>
      <c r="E503" s="251">
        <v>0</v>
      </c>
      <c r="F503" s="251">
        <v>23</v>
      </c>
      <c r="G503" s="251">
        <v>82</v>
      </c>
      <c r="H503" s="251">
        <v>35</v>
      </c>
      <c r="I503" s="251">
        <v>35</v>
      </c>
      <c r="J503" s="251">
        <v>0</v>
      </c>
      <c r="K503" s="294">
        <v>6.9387999999999996</v>
      </c>
      <c r="L503" s="251">
        <v>0</v>
      </c>
      <c r="M503" s="251">
        <v>1</v>
      </c>
      <c r="N503" s="251">
        <v>0</v>
      </c>
      <c r="O503" s="251">
        <v>0</v>
      </c>
      <c r="P503" s="251">
        <v>37</v>
      </c>
      <c r="Q503" s="251">
        <v>175</v>
      </c>
      <c r="R503" s="294">
        <v>1.038</v>
      </c>
      <c r="S503" s="251">
        <v>5</v>
      </c>
      <c r="T503" s="247"/>
      <c r="V503" s="293">
        <v>470165284</v>
      </c>
      <c r="W503" s="296" t="s">
        <v>872</v>
      </c>
      <c r="X503" s="247" t="s">
        <v>661</v>
      </c>
      <c r="Y503" s="247" t="s">
        <v>734</v>
      </c>
      <c r="Z503" s="296">
        <v>1</v>
      </c>
      <c r="AA503" s="296">
        <v>175</v>
      </c>
      <c r="AB503" s="296">
        <v>2302741.9403306479</v>
      </c>
      <c r="AC503" s="296">
        <v>13159</v>
      </c>
      <c r="AD503" s="296">
        <v>608</v>
      </c>
      <c r="AE503" s="296">
        <v>12551</v>
      </c>
      <c r="AG503" s="295"/>
      <c r="AH503" s="295"/>
      <c r="AL503" s="297">
        <v>0</v>
      </c>
      <c r="AN503" s="297">
        <v>0</v>
      </c>
      <c r="AP503" s="297"/>
    </row>
    <row r="504" spans="1:42" s="296" customFormat="1">
      <c r="A504" s="293" t="s">
        <v>872</v>
      </c>
      <c r="B504" s="247">
        <v>470165295</v>
      </c>
      <c r="C504" s="252" t="s">
        <v>530</v>
      </c>
      <c r="D504" s="251">
        <v>0</v>
      </c>
      <c r="E504" s="251">
        <v>0</v>
      </c>
      <c r="F504" s="251">
        <v>0</v>
      </c>
      <c r="G504" s="251">
        <v>1</v>
      </c>
      <c r="H504" s="251">
        <v>0</v>
      </c>
      <c r="I504" s="251">
        <v>0</v>
      </c>
      <c r="J504" s="251">
        <v>0</v>
      </c>
      <c r="K504" s="294">
        <v>3.9699999999999999E-2</v>
      </c>
      <c r="L504" s="251">
        <v>0</v>
      </c>
      <c r="M504" s="251">
        <v>0</v>
      </c>
      <c r="N504" s="251">
        <v>0</v>
      </c>
      <c r="O504" s="251">
        <v>0</v>
      </c>
      <c r="P504" s="251">
        <v>1</v>
      </c>
      <c r="Q504" s="251">
        <v>1</v>
      </c>
      <c r="R504" s="294">
        <v>1.038</v>
      </c>
      <c r="S504" s="251">
        <v>5</v>
      </c>
      <c r="T504" s="247"/>
      <c r="V504" s="293">
        <v>470165295</v>
      </c>
      <c r="W504" s="296" t="s">
        <v>872</v>
      </c>
      <c r="X504" s="247" t="s">
        <v>661</v>
      </c>
      <c r="Y504" s="247" t="s">
        <v>735</v>
      </c>
      <c r="Z504" s="296">
        <v>1</v>
      </c>
      <c r="AA504" s="296">
        <v>1</v>
      </c>
      <c r="AB504" s="296">
        <v>17062.994237961997</v>
      </c>
      <c r="AC504" s="296">
        <v>17063</v>
      </c>
      <c r="AD504" s="296">
        <v>4118</v>
      </c>
      <c r="AE504" s="296">
        <v>12945</v>
      </c>
      <c r="AG504" s="295"/>
      <c r="AH504" s="295"/>
      <c r="AL504" s="297">
        <v>0</v>
      </c>
      <c r="AN504" s="297">
        <v>0</v>
      </c>
      <c r="AP504" s="297"/>
    </row>
    <row r="505" spans="1:42" s="296" customFormat="1">
      <c r="A505" s="293" t="s">
        <v>872</v>
      </c>
      <c r="B505" s="247">
        <v>470165305</v>
      </c>
      <c r="C505" s="252" t="s">
        <v>530</v>
      </c>
      <c r="D505" s="251">
        <v>0</v>
      </c>
      <c r="E505" s="251">
        <v>0</v>
      </c>
      <c r="F505" s="251">
        <v>11</v>
      </c>
      <c r="G505" s="251">
        <v>45</v>
      </c>
      <c r="H505" s="251">
        <v>11</v>
      </c>
      <c r="I505" s="251">
        <v>13</v>
      </c>
      <c r="J505" s="251">
        <v>0</v>
      </c>
      <c r="K505" s="294">
        <v>3.1720000000000002</v>
      </c>
      <c r="L505" s="251">
        <v>0</v>
      </c>
      <c r="M505" s="251">
        <v>1</v>
      </c>
      <c r="N505" s="251">
        <v>0</v>
      </c>
      <c r="O505" s="251">
        <v>0</v>
      </c>
      <c r="P505" s="251">
        <v>18</v>
      </c>
      <c r="Q505" s="251">
        <v>80</v>
      </c>
      <c r="R505" s="294">
        <v>1.038</v>
      </c>
      <c r="S505" s="251">
        <v>4</v>
      </c>
      <c r="T505" s="247"/>
      <c r="V505" s="293">
        <v>470165305</v>
      </c>
      <c r="W505" s="296" t="s">
        <v>872</v>
      </c>
      <c r="X505" s="247" t="s">
        <v>661</v>
      </c>
      <c r="Y505" s="247" t="s">
        <v>736</v>
      </c>
      <c r="Z505" s="296">
        <v>1</v>
      </c>
      <c r="AA505" s="296">
        <v>80</v>
      </c>
      <c r="AB505" s="296">
        <v>1053068.3130711201</v>
      </c>
      <c r="AC505" s="296">
        <v>13163</v>
      </c>
      <c r="AD505" s="296">
        <v>-2436</v>
      </c>
      <c r="AE505" s="296">
        <v>15599</v>
      </c>
      <c r="AG505" s="295"/>
      <c r="AH505" s="295"/>
      <c r="AL505" s="297">
        <v>0</v>
      </c>
      <c r="AN505" s="297">
        <v>0</v>
      </c>
      <c r="AP505" s="297"/>
    </row>
    <row r="506" spans="1:42" s="296" customFormat="1">
      <c r="A506" s="293" t="s">
        <v>872</v>
      </c>
      <c r="B506" s="247">
        <v>470165342</v>
      </c>
      <c r="C506" s="252" t="s">
        <v>530</v>
      </c>
      <c r="D506" s="251">
        <v>0</v>
      </c>
      <c r="E506" s="251">
        <v>0</v>
      </c>
      <c r="F506" s="251">
        <v>0</v>
      </c>
      <c r="G506" s="251">
        <v>0</v>
      </c>
      <c r="H506" s="251">
        <v>1</v>
      </c>
      <c r="I506" s="251">
        <v>1</v>
      </c>
      <c r="J506" s="251">
        <v>0</v>
      </c>
      <c r="K506" s="294">
        <v>7.9299999999999995E-2</v>
      </c>
      <c r="L506" s="251">
        <v>0</v>
      </c>
      <c r="M506" s="251">
        <v>0</v>
      </c>
      <c r="N506" s="251">
        <v>0</v>
      </c>
      <c r="O506" s="251">
        <v>0</v>
      </c>
      <c r="P506" s="251">
        <v>1</v>
      </c>
      <c r="Q506" s="251">
        <v>2</v>
      </c>
      <c r="R506" s="294">
        <v>1.038</v>
      </c>
      <c r="S506" s="251">
        <v>3</v>
      </c>
      <c r="T506" s="247"/>
      <c r="V506" s="293">
        <v>470165342</v>
      </c>
      <c r="W506" s="296" t="s">
        <v>872</v>
      </c>
      <c r="X506" s="247" t="s">
        <v>661</v>
      </c>
      <c r="Y506" s="247" t="s">
        <v>786</v>
      </c>
      <c r="Z506" s="296">
        <v>1</v>
      </c>
      <c r="AA506" s="296">
        <v>2</v>
      </c>
      <c r="AB506" s="296">
        <v>29582.284235778003</v>
      </c>
      <c r="AC506" s="296">
        <v>14791</v>
      </c>
      <c r="AD506" s="296">
        <v>-1782</v>
      </c>
      <c r="AE506" s="296">
        <v>16573</v>
      </c>
      <c r="AG506" s="295"/>
      <c r="AH506" s="295"/>
      <c r="AL506" s="297">
        <v>0</v>
      </c>
      <c r="AN506" s="297">
        <v>0</v>
      </c>
      <c r="AP506" s="297"/>
    </row>
    <row r="507" spans="1:42" s="296" customFormat="1">
      <c r="A507" s="293" t="s">
        <v>872</v>
      </c>
      <c r="B507" s="247">
        <v>470165346</v>
      </c>
      <c r="C507" s="252" t="s">
        <v>530</v>
      </c>
      <c r="D507" s="251">
        <v>0</v>
      </c>
      <c r="E507" s="251">
        <v>0</v>
      </c>
      <c r="F507" s="251">
        <v>0</v>
      </c>
      <c r="G507" s="251">
        <v>3</v>
      </c>
      <c r="H507" s="251">
        <v>0</v>
      </c>
      <c r="I507" s="251">
        <v>0</v>
      </c>
      <c r="J507" s="251">
        <v>0</v>
      </c>
      <c r="K507" s="294">
        <v>0.11899999999999999</v>
      </c>
      <c r="L507" s="251">
        <v>0</v>
      </c>
      <c r="M507" s="251">
        <v>1</v>
      </c>
      <c r="N507" s="251">
        <v>0</v>
      </c>
      <c r="O507" s="251">
        <v>0</v>
      </c>
      <c r="P507" s="251">
        <v>2</v>
      </c>
      <c r="Q507" s="251">
        <v>3</v>
      </c>
      <c r="R507" s="294">
        <v>1.038</v>
      </c>
      <c r="S507" s="251">
        <v>8</v>
      </c>
      <c r="T507" s="247"/>
      <c r="V507" s="293">
        <v>470165346</v>
      </c>
      <c r="W507" s="296" t="s">
        <v>872</v>
      </c>
      <c r="X507" s="247" t="s">
        <v>661</v>
      </c>
      <c r="Y507" s="247" t="s">
        <v>667</v>
      </c>
      <c r="Z507" s="296">
        <v>1</v>
      </c>
      <c r="AA507" s="296">
        <v>3</v>
      </c>
      <c r="AB507" s="296">
        <v>52364.042893739999</v>
      </c>
      <c r="AC507" s="296">
        <v>17455</v>
      </c>
      <c r="AD507" s="296">
        <v>2698</v>
      </c>
      <c r="AE507" s="296">
        <v>14757</v>
      </c>
      <c r="AG507" s="295"/>
      <c r="AH507" s="295"/>
      <c r="AL507" s="297">
        <v>0</v>
      </c>
      <c r="AN507" s="297">
        <v>0</v>
      </c>
      <c r="AP507" s="297"/>
    </row>
    <row r="508" spans="1:42" s="296" customFormat="1">
      <c r="A508" s="293" t="s">
        <v>872</v>
      </c>
      <c r="B508" s="247">
        <v>470165347</v>
      </c>
      <c r="C508" s="252" t="s">
        <v>530</v>
      </c>
      <c r="D508" s="251">
        <v>0</v>
      </c>
      <c r="E508" s="251">
        <v>0</v>
      </c>
      <c r="F508" s="251">
        <v>0</v>
      </c>
      <c r="G508" s="251">
        <v>7</v>
      </c>
      <c r="H508" s="251">
        <v>3</v>
      </c>
      <c r="I508" s="251">
        <v>4</v>
      </c>
      <c r="J508" s="251">
        <v>0</v>
      </c>
      <c r="K508" s="294">
        <v>0.55510000000000004</v>
      </c>
      <c r="L508" s="251">
        <v>0</v>
      </c>
      <c r="M508" s="251">
        <v>0</v>
      </c>
      <c r="N508" s="251">
        <v>0</v>
      </c>
      <c r="O508" s="251">
        <v>0</v>
      </c>
      <c r="P508" s="251">
        <v>7</v>
      </c>
      <c r="Q508" s="251">
        <v>14</v>
      </c>
      <c r="R508" s="294">
        <v>1.038</v>
      </c>
      <c r="S508" s="251">
        <v>8</v>
      </c>
      <c r="T508" s="247"/>
      <c r="V508" s="293">
        <v>470165347</v>
      </c>
      <c r="W508" s="296" t="s">
        <v>872</v>
      </c>
      <c r="X508" s="247" t="s">
        <v>661</v>
      </c>
      <c r="Y508" s="247" t="s">
        <v>738</v>
      </c>
      <c r="Z508" s="296">
        <v>1</v>
      </c>
      <c r="AA508" s="296">
        <v>14</v>
      </c>
      <c r="AB508" s="296">
        <v>219075.34883044605</v>
      </c>
      <c r="AC508" s="296">
        <v>15648</v>
      </c>
      <c r="AD508" s="296">
        <v>1943</v>
      </c>
      <c r="AE508" s="296">
        <v>13705</v>
      </c>
      <c r="AG508" s="295"/>
      <c r="AH508" s="295"/>
      <c r="AL508" s="297">
        <v>0</v>
      </c>
      <c r="AN508" s="297">
        <v>0</v>
      </c>
      <c r="AP508" s="297"/>
    </row>
    <row r="509" spans="1:42" s="296" customFormat="1">
      <c r="A509" s="293" t="s">
        <v>872</v>
      </c>
      <c r="B509" s="247">
        <v>470165705</v>
      </c>
      <c r="C509" s="252" t="s">
        <v>530</v>
      </c>
      <c r="D509" s="251">
        <v>0</v>
      </c>
      <c r="E509" s="251">
        <v>0</v>
      </c>
      <c r="F509" s="251">
        <v>0</v>
      </c>
      <c r="G509" s="251">
        <v>0</v>
      </c>
      <c r="H509" s="251">
        <v>1</v>
      </c>
      <c r="I509" s="251">
        <v>1</v>
      </c>
      <c r="J509" s="251">
        <v>0</v>
      </c>
      <c r="K509" s="294">
        <v>7.9299999999999995E-2</v>
      </c>
      <c r="L509" s="251">
        <v>0</v>
      </c>
      <c r="M509" s="251">
        <v>0</v>
      </c>
      <c r="N509" s="251">
        <v>0</v>
      </c>
      <c r="O509" s="251">
        <v>0</v>
      </c>
      <c r="P509" s="251">
        <v>0</v>
      </c>
      <c r="Q509" s="251">
        <v>2</v>
      </c>
      <c r="R509" s="294">
        <v>1.038</v>
      </c>
      <c r="S509" s="251">
        <v>3</v>
      </c>
      <c r="T509" s="247"/>
      <c r="V509" s="293">
        <v>470165705</v>
      </c>
      <c r="W509" s="296" t="s">
        <v>872</v>
      </c>
      <c r="X509" s="247" t="s">
        <v>661</v>
      </c>
      <c r="Y509" s="247" t="s">
        <v>876</v>
      </c>
      <c r="Z509" s="296">
        <v>1</v>
      </c>
      <c r="AA509" s="296">
        <v>2</v>
      </c>
      <c r="AB509" s="296">
        <v>24783.322775777997</v>
      </c>
      <c r="AC509" s="296">
        <v>12392</v>
      </c>
      <c r="AD509" s="296">
        <v>-88</v>
      </c>
      <c r="AE509" s="296">
        <v>12480</v>
      </c>
      <c r="AG509" s="295"/>
      <c r="AH509" s="295"/>
      <c r="AL509" s="297">
        <v>0</v>
      </c>
      <c r="AN509" s="297">
        <v>0</v>
      </c>
      <c r="AP509" s="297"/>
    </row>
    <row r="510" spans="1:42" s="296" customFormat="1">
      <c r="A510" s="293" t="s">
        <v>872</v>
      </c>
      <c r="B510" s="247">
        <v>470165735</v>
      </c>
      <c r="C510" s="252" t="s">
        <v>530</v>
      </c>
      <c r="D510" s="251">
        <v>0</v>
      </c>
      <c r="E510" s="251">
        <v>0</v>
      </c>
      <c r="F510" s="251">
        <v>0</v>
      </c>
      <c r="G510" s="251">
        <v>1</v>
      </c>
      <c r="H510" s="251">
        <v>1</v>
      </c>
      <c r="I510" s="251">
        <v>3</v>
      </c>
      <c r="J510" s="251">
        <v>0</v>
      </c>
      <c r="K510" s="294">
        <v>0.1983</v>
      </c>
      <c r="L510" s="251">
        <v>0</v>
      </c>
      <c r="M510" s="251">
        <v>0</v>
      </c>
      <c r="N510" s="251">
        <v>0</v>
      </c>
      <c r="O510" s="251">
        <v>0</v>
      </c>
      <c r="P510" s="251">
        <v>5</v>
      </c>
      <c r="Q510" s="251">
        <v>5</v>
      </c>
      <c r="R510" s="294">
        <v>1.038</v>
      </c>
      <c r="S510" s="251">
        <v>6</v>
      </c>
      <c r="T510" s="247"/>
      <c r="V510" s="293">
        <v>470165735</v>
      </c>
      <c r="W510" s="296" t="s">
        <v>872</v>
      </c>
      <c r="X510" s="247" t="s">
        <v>661</v>
      </c>
      <c r="Y510" s="247" t="s">
        <v>767</v>
      </c>
      <c r="Z510" s="296">
        <v>1</v>
      </c>
      <c r="AA510" s="296">
        <v>5</v>
      </c>
      <c r="AB510" s="296">
        <v>92599.104689518004</v>
      </c>
      <c r="AC510" s="296">
        <v>18520</v>
      </c>
      <c r="AD510" s="296">
        <v>-253</v>
      </c>
      <c r="AE510" s="296">
        <v>18773</v>
      </c>
      <c r="AG510" s="295"/>
      <c r="AH510" s="295"/>
      <c r="AL510" s="297">
        <v>0</v>
      </c>
      <c r="AN510" s="297">
        <v>0</v>
      </c>
      <c r="AP510" s="297"/>
    </row>
    <row r="511" spans="1:42" s="296" customFormat="1">
      <c r="A511" s="293" t="s">
        <v>877</v>
      </c>
      <c r="B511" s="247">
        <v>474097064</v>
      </c>
      <c r="C511" s="252" t="s">
        <v>531</v>
      </c>
      <c r="D511" s="251">
        <v>0</v>
      </c>
      <c r="E511" s="251">
        <v>0</v>
      </c>
      <c r="F511" s="251">
        <v>0</v>
      </c>
      <c r="G511" s="251">
        <v>0</v>
      </c>
      <c r="H511" s="251">
        <v>1</v>
      </c>
      <c r="I511" s="251">
        <v>2</v>
      </c>
      <c r="J511" s="251">
        <v>0</v>
      </c>
      <c r="K511" s="294">
        <v>0.11899999999999999</v>
      </c>
      <c r="L511" s="251">
        <v>0</v>
      </c>
      <c r="M511" s="251">
        <v>0</v>
      </c>
      <c r="N511" s="251">
        <v>0</v>
      </c>
      <c r="O511" s="251">
        <v>0</v>
      </c>
      <c r="P511" s="251">
        <v>0</v>
      </c>
      <c r="Q511" s="251">
        <v>3</v>
      </c>
      <c r="R511" s="294">
        <v>1</v>
      </c>
      <c r="S511" s="251">
        <v>10</v>
      </c>
      <c r="T511" s="247"/>
      <c r="V511" s="293">
        <v>474097064</v>
      </c>
      <c r="W511" s="296" t="s">
        <v>877</v>
      </c>
      <c r="X511" s="247" t="s">
        <v>728</v>
      </c>
      <c r="Y511" s="247" t="s">
        <v>752</v>
      </c>
      <c r="Z511" s="296">
        <v>1</v>
      </c>
      <c r="AA511" s="296">
        <v>3</v>
      </c>
      <c r="AB511" s="296">
        <v>37066.296460000005</v>
      </c>
      <c r="AC511" s="296">
        <v>12355</v>
      </c>
      <c r="AD511" s="296">
        <v>1378</v>
      </c>
      <c r="AE511" s="296">
        <v>10977</v>
      </c>
      <c r="AG511" s="295"/>
      <c r="AH511" s="295"/>
      <c r="AL511" s="297">
        <v>0</v>
      </c>
      <c r="AN511" s="297">
        <v>0</v>
      </c>
      <c r="AP511" s="297"/>
    </row>
    <row r="512" spans="1:42" s="296" customFormat="1">
      <c r="A512" s="293" t="s">
        <v>877</v>
      </c>
      <c r="B512" s="247">
        <v>474097091</v>
      </c>
      <c r="C512" s="252" t="s">
        <v>531</v>
      </c>
      <c r="D512" s="251">
        <v>0</v>
      </c>
      <c r="E512" s="251">
        <v>0</v>
      </c>
      <c r="F512" s="251">
        <v>0</v>
      </c>
      <c r="G512" s="251">
        <v>0</v>
      </c>
      <c r="H512" s="251">
        <v>1</v>
      </c>
      <c r="I512" s="251">
        <v>1</v>
      </c>
      <c r="J512" s="251">
        <v>0</v>
      </c>
      <c r="K512" s="294">
        <v>7.9299999999999995E-2</v>
      </c>
      <c r="L512" s="251">
        <v>0</v>
      </c>
      <c r="M512" s="251">
        <v>0</v>
      </c>
      <c r="N512" s="251">
        <v>0</v>
      </c>
      <c r="O512" s="251">
        <v>0</v>
      </c>
      <c r="P512" s="251">
        <v>0</v>
      </c>
      <c r="Q512" s="251">
        <v>2</v>
      </c>
      <c r="R512" s="294">
        <v>1</v>
      </c>
      <c r="S512" s="251">
        <v>8</v>
      </c>
      <c r="T512" s="247"/>
      <c r="V512" s="293">
        <v>474097091</v>
      </c>
      <c r="W512" s="296" t="s">
        <v>877</v>
      </c>
      <c r="X512" s="247" t="s">
        <v>728</v>
      </c>
      <c r="Y512" s="247" t="s">
        <v>681</v>
      </c>
      <c r="Z512" s="296">
        <v>1</v>
      </c>
      <c r="AA512" s="296">
        <v>2</v>
      </c>
      <c r="AB512" s="296">
        <v>24076.897162000001</v>
      </c>
      <c r="AC512" s="296">
        <v>12038</v>
      </c>
      <c r="AD512" s="296">
        <v>-2856</v>
      </c>
      <c r="AE512" s="296">
        <v>14894</v>
      </c>
      <c r="AG512" s="295"/>
      <c r="AH512" s="295"/>
      <c r="AL512" s="297">
        <v>0</v>
      </c>
      <c r="AN512" s="297">
        <v>0</v>
      </c>
      <c r="AP512" s="297"/>
    </row>
    <row r="513" spans="1:42" s="296" customFormat="1">
      <c r="A513" s="293" t="s">
        <v>877</v>
      </c>
      <c r="B513" s="247">
        <v>474097097</v>
      </c>
      <c r="C513" s="252" t="s">
        <v>531</v>
      </c>
      <c r="D513" s="251">
        <v>0</v>
      </c>
      <c r="E513" s="251">
        <v>0</v>
      </c>
      <c r="F513" s="251">
        <v>0</v>
      </c>
      <c r="G513" s="251">
        <v>0</v>
      </c>
      <c r="H513" s="251">
        <v>72</v>
      </c>
      <c r="I513" s="251">
        <v>118</v>
      </c>
      <c r="J513" s="251">
        <v>0</v>
      </c>
      <c r="K513" s="294">
        <v>7.5335000000000001</v>
      </c>
      <c r="L513" s="251">
        <v>0</v>
      </c>
      <c r="M513" s="251">
        <v>0</v>
      </c>
      <c r="N513" s="251">
        <v>2</v>
      </c>
      <c r="O513" s="251">
        <v>3</v>
      </c>
      <c r="P513" s="251">
        <v>125</v>
      </c>
      <c r="Q513" s="251">
        <v>190</v>
      </c>
      <c r="R513" s="294">
        <v>1</v>
      </c>
      <c r="S513" s="251">
        <v>11</v>
      </c>
      <c r="T513" s="247"/>
      <c r="V513" s="293">
        <v>474097097</v>
      </c>
      <c r="W513" s="296" t="s">
        <v>877</v>
      </c>
      <c r="X513" s="247" t="s">
        <v>728</v>
      </c>
      <c r="Y513" s="247" t="s">
        <v>728</v>
      </c>
      <c r="Z513" s="296">
        <v>1</v>
      </c>
      <c r="AA513" s="296">
        <v>190</v>
      </c>
      <c r="AB513" s="296">
        <v>3432889.1203899994</v>
      </c>
      <c r="AC513" s="296">
        <v>18068</v>
      </c>
      <c r="AD513" s="296">
        <v>6701</v>
      </c>
      <c r="AE513" s="296">
        <v>11367</v>
      </c>
      <c r="AG513" s="295"/>
      <c r="AH513" s="295"/>
      <c r="AL513" s="297">
        <v>0</v>
      </c>
      <c r="AN513" s="297">
        <v>0</v>
      </c>
      <c r="AP513" s="297"/>
    </row>
    <row r="514" spans="1:42" s="296" customFormat="1">
      <c r="A514" s="293" t="s">
        <v>877</v>
      </c>
      <c r="B514" s="247">
        <v>474097103</v>
      </c>
      <c r="C514" s="252" t="s">
        <v>531</v>
      </c>
      <c r="D514" s="251">
        <v>0</v>
      </c>
      <c r="E514" s="251">
        <v>0</v>
      </c>
      <c r="F514" s="251">
        <v>0</v>
      </c>
      <c r="G514" s="251">
        <v>0</v>
      </c>
      <c r="H514" s="251">
        <v>6</v>
      </c>
      <c r="I514" s="251">
        <v>6</v>
      </c>
      <c r="J514" s="251">
        <v>0</v>
      </c>
      <c r="K514" s="294">
        <v>0.4758</v>
      </c>
      <c r="L514" s="251">
        <v>0</v>
      </c>
      <c r="M514" s="251">
        <v>0</v>
      </c>
      <c r="N514" s="251">
        <v>0</v>
      </c>
      <c r="O514" s="251">
        <v>0</v>
      </c>
      <c r="P514" s="251">
        <v>7</v>
      </c>
      <c r="Q514" s="251">
        <v>12</v>
      </c>
      <c r="R514" s="294">
        <v>1</v>
      </c>
      <c r="S514" s="251">
        <v>10</v>
      </c>
      <c r="T514" s="247"/>
      <c r="V514" s="293">
        <v>474097103</v>
      </c>
      <c r="W514" s="296" t="s">
        <v>877</v>
      </c>
      <c r="X514" s="247" t="s">
        <v>728</v>
      </c>
      <c r="Y514" s="247" t="s">
        <v>878</v>
      </c>
      <c r="Z514" s="296">
        <v>1</v>
      </c>
      <c r="AA514" s="296">
        <v>12</v>
      </c>
      <c r="AB514" s="296">
        <v>199166.59297199995</v>
      </c>
      <c r="AC514" s="296">
        <v>16597</v>
      </c>
      <c r="AD514" s="296">
        <v>1608</v>
      </c>
      <c r="AE514" s="296">
        <v>14989</v>
      </c>
      <c r="AG514" s="295"/>
      <c r="AH514" s="295"/>
      <c r="AL514" s="297">
        <v>0</v>
      </c>
      <c r="AN514" s="297">
        <v>0</v>
      </c>
      <c r="AP514" s="297"/>
    </row>
    <row r="515" spans="1:42" s="296" customFormat="1">
      <c r="A515" s="293" t="s">
        <v>877</v>
      </c>
      <c r="B515" s="247">
        <v>474097153</v>
      </c>
      <c r="C515" s="252" t="s">
        <v>531</v>
      </c>
      <c r="D515" s="251">
        <v>0</v>
      </c>
      <c r="E515" s="251">
        <v>0</v>
      </c>
      <c r="F515" s="251">
        <v>0</v>
      </c>
      <c r="G515" s="251">
        <v>0</v>
      </c>
      <c r="H515" s="251">
        <v>14</v>
      </c>
      <c r="I515" s="251">
        <v>14</v>
      </c>
      <c r="J515" s="251">
        <v>0</v>
      </c>
      <c r="K515" s="294">
        <v>1.1102000000000001</v>
      </c>
      <c r="L515" s="251">
        <v>0</v>
      </c>
      <c r="M515" s="251">
        <v>0</v>
      </c>
      <c r="N515" s="251">
        <v>0</v>
      </c>
      <c r="O515" s="251">
        <v>0</v>
      </c>
      <c r="P515" s="251">
        <v>16</v>
      </c>
      <c r="Q515" s="251">
        <v>28</v>
      </c>
      <c r="R515" s="294">
        <v>1</v>
      </c>
      <c r="S515" s="251">
        <v>10</v>
      </c>
      <c r="T515" s="247"/>
      <c r="V515" s="293">
        <v>474097153</v>
      </c>
      <c r="W515" s="296" t="s">
        <v>877</v>
      </c>
      <c r="X515" s="247" t="s">
        <v>728</v>
      </c>
      <c r="Y515" s="247" t="s">
        <v>658</v>
      </c>
      <c r="Z515" s="296">
        <v>1</v>
      </c>
      <c r="AA515" s="296">
        <v>28</v>
      </c>
      <c r="AB515" s="296">
        <v>462117.04026800004</v>
      </c>
      <c r="AC515" s="296">
        <v>16504</v>
      </c>
      <c r="AD515" s="296">
        <v>2942</v>
      </c>
      <c r="AE515" s="296">
        <v>13562</v>
      </c>
      <c r="AG515" s="295"/>
      <c r="AH515" s="295"/>
      <c r="AL515" s="297">
        <v>0</v>
      </c>
      <c r="AN515" s="297">
        <v>0</v>
      </c>
      <c r="AP515" s="297"/>
    </row>
    <row r="516" spans="1:42" s="296" customFormat="1">
      <c r="A516" s="293" t="s">
        <v>877</v>
      </c>
      <c r="B516" s="247">
        <v>474097162</v>
      </c>
      <c r="C516" s="252" t="s">
        <v>531</v>
      </c>
      <c r="D516" s="251">
        <v>0</v>
      </c>
      <c r="E516" s="251">
        <v>0</v>
      </c>
      <c r="F516" s="251">
        <v>0</v>
      </c>
      <c r="G516" s="251">
        <v>0</v>
      </c>
      <c r="H516" s="251">
        <v>1</v>
      </c>
      <c r="I516" s="251">
        <v>8</v>
      </c>
      <c r="J516" s="251">
        <v>0</v>
      </c>
      <c r="K516" s="294">
        <v>0.3569</v>
      </c>
      <c r="L516" s="251">
        <v>0</v>
      </c>
      <c r="M516" s="251">
        <v>0</v>
      </c>
      <c r="N516" s="251">
        <v>0</v>
      </c>
      <c r="O516" s="251">
        <v>0</v>
      </c>
      <c r="P516" s="251">
        <v>2</v>
      </c>
      <c r="Q516" s="251">
        <v>9</v>
      </c>
      <c r="R516" s="294">
        <v>1</v>
      </c>
      <c r="S516" s="251">
        <v>5</v>
      </c>
      <c r="T516" s="247"/>
      <c r="V516" s="293">
        <v>474097162</v>
      </c>
      <c r="W516" s="296" t="s">
        <v>877</v>
      </c>
      <c r="X516" s="247" t="s">
        <v>728</v>
      </c>
      <c r="Y516" s="247" t="s">
        <v>757</v>
      </c>
      <c r="Z516" s="296">
        <v>1</v>
      </c>
      <c r="AA516" s="296">
        <v>9</v>
      </c>
      <c r="AB516" s="296">
        <v>125175.53794600001</v>
      </c>
      <c r="AC516" s="296">
        <v>13908</v>
      </c>
      <c r="AD516" s="296">
        <v>2541</v>
      </c>
      <c r="AE516" s="296">
        <v>11367</v>
      </c>
      <c r="AG516" s="295"/>
      <c r="AH516" s="295"/>
      <c r="AL516" s="297">
        <v>0</v>
      </c>
      <c r="AN516" s="297">
        <v>0</v>
      </c>
      <c r="AP516" s="297"/>
    </row>
    <row r="517" spans="1:42" s="296" customFormat="1">
      <c r="A517" s="293" t="s">
        <v>877</v>
      </c>
      <c r="B517" s="247">
        <v>474097343</v>
      </c>
      <c r="C517" s="252" t="s">
        <v>531</v>
      </c>
      <c r="D517" s="251">
        <v>0</v>
      </c>
      <c r="E517" s="251">
        <v>0</v>
      </c>
      <c r="F517" s="251">
        <v>0</v>
      </c>
      <c r="G517" s="251">
        <v>0</v>
      </c>
      <c r="H517" s="251">
        <v>2</v>
      </c>
      <c r="I517" s="251">
        <v>6</v>
      </c>
      <c r="J517" s="251">
        <v>0</v>
      </c>
      <c r="K517" s="294">
        <v>0.31719999999999998</v>
      </c>
      <c r="L517" s="251">
        <v>0</v>
      </c>
      <c r="M517" s="251">
        <v>0</v>
      </c>
      <c r="N517" s="251">
        <v>0</v>
      </c>
      <c r="O517" s="251">
        <v>0</v>
      </c>
      <c r="P517" s="251">
        <v>4</v>
      </c>
      <c r="Q517" s="251">
        <v>8</v>
      </c>
      <c r="R517" s="294">
        <v>1</v>
      </c>
      <c r="S517" s="251">
        <v>10</v>
      </c>
      <c r="T517" s="247"/>
      <c r="V517" s="293">
        <v>474097343</v>
      </c>
      <c r="W517" s="296" t="s">
        <v>877</v>
      </c>
      <c r="X517" s="247" t="s">
        <v>728</v>
      </c>
      <c r="Y517" s="247" t="s">
        <v>879</v>
      </c>
      <c r="Z517" s="296">
        <v>1</v>
      </c>
      <c r="AA517" s="296">
        <v>8</v>
      </c>
      <c r="AB517" s="296">
        <v>131365.08864800003</v>
      </c>
      <c r="AC517" s="296">
        <v>16421</v>
      </c>
      <c r="AD517" s="296">
        <v>3458</v>
      </c>
      <c r="AE517" s="296">
        <v>12963</v>
      </c>
      <c r="AG517" s="295"/>
      <c r="AH517" s="295"/>
      <c r="AL517" s="297">
        <v>0</v>
      </c>
      <c r="AN517" s="297">
        <v>0</v>
      </c>
      <c r="AP517" s="297"/>
    </row>
    <row r="518" spans="1:42" s="296" customFormat="1">
      <c r="A518" s="293" t="s">
        <v>877</v>
      </c>
      <c r="B518" s="247">
        <v>474097348</v>
      </c>
      <c r="C518" s="252" t="s">
        <v>531</v>
      </c>
      <c r="D518" s="251">
        <v>0</v>
      </c>
      <c r="E518" s="251">
        <v>0</v>
      </c>
      <c r="F518" s="251">
        <v>0</v>
      </c>
      <c r="G518" s="251">
        <v>0</v>
      </c>
      <c r="H518" s="251">
        <v>1</v>
      </c>
      <c r="I518" s="251">
        <v>0</v>
      </c>
      <c r="J518" s="251">
        <v>0</v>
      </c>
      <c r="K518" s="294">
        <v>3.9699999999999999E-2</v>
      </c>
      <c r="L518" s="251">
        <v>0</v>
      </c>
      <c r="M518" s="251">
        <v>0</v>
      </c>
      <c r="N518" s="251">
        <v>0</v>
      </c>
      <c r="O518" s="251">
        <v>0</v>
      </c>
      <c r="P518" s="251">
        <v>1</v>
      </c>
      <c r="Q518" s="251">
        <v>1</v>
      </c>
      <c r="R518" s="294">
        <v>1</v>
      </c>
      <c r="S518" s="251">
        <v>11</v>
      </c>
      <c r="T518" s="247"/>
      <c r="V518" s="293">
        <v>474097348</v>
      </c>
      <c r="W518" s="296" t="s">
        <v>877</v>
      </c>
      <c r="X518" s="247" t="s">
        <v>728</v>
      </c>
      <c r="Y518" s="247" t="s">
        <v>720</v>
      </c>
      <c r="Z518" s="296">
        <v>1</v>
      </c>
      <c r="AA518" s="296">
        <v>1</v>
      </c>
      <c r="AB518" s="296">
        <v>19769.919298000001</v>
      </c>
      <c r="AC518" s="296">
        <v>19770</v>
      </c>
      <c r="AD518" s="296">
        <v>8663</v>
      </c>
      <c r="AE518" s="296">
        <v>11107</v>
      </c>
      <c r="AG518" s="295"/>
      <c r="AH518" s="295"/>
      <c r="AL518" s="297">
        <v>0</v>
      </c>
      <c r="AN518" s="297">
        <v>0</v>
      </c>
      <c r="AP518" s="297"/>
    </row>
    <row r="519" spans="1:42" s="296" customFormat="1">
      <c r="A519" s="293" t="s">
        <v>877</v>
      </c>
      <c r="B519" s="247">
        <v>474097610</v>
      </c>
      <c r="C519" s="252" t="s">
        <v>531</v>
      </c>
      <c r="D519" s="251">
        <v>0</v>
      </c>
      <c r="E519" s="251">
        <v>0</v>
      </c>
      <c r="F519" s="251">
        <v>0</v>
      </c>
      <c r="G519" s="251">
        <v>0</v>
      </c>
      <c r="H519" s="251">
        <v>3</v>
      </c>
      <c r="I519" s="251">
        <v>5</v>
      </c>
      <c r="J519" s="251">
        <v>0</v>
      </c>
      <c r="K519" s="294">
        <v>0.31719999999999998</v>
      </c>
      <c r="L519" s="251">
        <v>0</v>
      </c>
      <c r="M519" s="251">
        <v>0</v>
      </c>
      <c r="N519" s="251">
        <v>0</v>
      </c>
      <c r="O519" s="251">
        <v>0</v>
      </c>
      <c r="P519" s="251">
        <v>4</v>
      </c>
      <c r="Q519" s="251">
        <v>8</v>
      </c>
      <c r="R519" s="294">
        <v>1</v>
      </c>
      <c r="S519" s="251">
        <v>5</v>
      </c>
      <c r="T519" s="247"/>
      <c r="V519" s="293">
        <v>474097610</v>
      </c>
      <c r="W519" s="296" t="s">
        <v>877</v>
      </c>
      <c r="X519" s="247" t="s">
        <v>728</v>
      </c>
      <c r="Y519" s="247" t="s">
        <v>880</v>
      </c>
      <c r="Z519" s="296">
        <v>1</v>
      </c>
      <c r="AA519" s="296">
        <v>8</v>
      </c>
      <c r="AB519" s="296">
        <v>118571.23864800003</v>
      </c>
      <c r="AC519" s="296">
        <v>14821</v>
      </c>
      <c r="AD519" s="296">
        <v>2427</v>
      </c>
      <c r="AE519" s="296">
        <v>12394</v>
      </c>
      <c r="AG519" s="295"/>
      <c r="AH519" s="295"/>
      <c r="AL519" s="297">
        <v>0</v>
      </c>
      <c r="AN519" s="297">
        <v>0</v>
      </c>
      <c r="AP519" s="297"/>
    </row>
    <row r="520" spans="1:42" s="296" customFormat="1">
      <c r="A520" s="293" t="s">
        <v>877</v>
      </c>
      <c r="B520" s="247">
        <v>474097615</v>
      </c>
      <c r="C520" s="252" t="s">
        <v>531</v>
      </c>
      <c r="D520" s="251">
        <v>0</v>
      </c>
      <c r="E520" s="251">
        <v>0</v>
      </c>
      <c r="F520" s="251">
        <v>0</v>
      </c>
      <c r="G520" s="251">
        <v>0</v>
      </c>
      <c r="H520" s="251">
        <v>2</v>
      </c>
      <c r="I520" s="251">
        <v>1</v>
      </c>
      <c r="J520" s="251">
        <v>0</v>
      </c>
      <c r="K520" s="294">
        <v>0.11899999999999999</v>
      </c>
      <c r="L520" s="251">
        <v>0</v>
      </c>
      <c r="M520" s="251">
        <v>0</v>
      </c>
      <c r="N520" s="251">
        <v>0</v>
      </c>
      <c r="O520" s="251">
        <v>0</v>
      </c>
      <c r="P520" s="251">
        <v>3</v>
      </c>
      <c r="Q520" s="251">
        <v>3</v>
      </c>
      <c r="R520" s="294">
        <v>1</v>
      </c>
      <c r="S520" s="251">
        <v>10</v>
      </c>
      <c r="T520" s="247"/>
      <c r="V520" s="293">
        <v>474097615</v>
      </c>
      <c r="W520" s="296" t="s">
        <v>877</v>
      </c>
      <c r="X520" s="247" t="s">
        <v>728</v>
      </c>
      <c r="Y520" s="247" t="s">
        <v>978</v>
      </c>
      <c r="Z520" s="296">
        <v>1</v>
      </c>
      <c r="AA520" s="296">
        <v>3</v>
      </c>
      <c r="AB520" s="296">
        <v>58612.696459999992</v>
      </c>
      <c r="AC520" s="296">
        <v>19538</v>
      </c>
      <c r="AD520" s="296">
        <v>2913</v>
      </c>
      <c r="AE520" s="296">
        <v>16625</v>
      </c>
      <c r="AG520" s="295"/>
      <c r="AH520" s="295"/>
      <c r="AL520" s="297">
        <v>0</v>
      </c>
      <c r="AN520" s="297">
        <v>0</v>
      </c>
      <c r="AP520" s="297"/>
    </row>
    <row r="521" spans="1:42" s="296" customFormat="1">
      <c r="A521" s="293" t="s">
        <v>877</v>
      </c>
      <c r="B521" s="247">
        <v>474097616</v>
      </c>
      <c r="C521" s="252" t="s">
        <v>531</v>
      </c>
      <c r="D521" s="251">
        <v>0</v>
      </c>
      <c r="E521" s="251">
        <v>0</v>
      </c>
      <c r="F521" s="251">
        <v>0</v>
      </c>
      <c r="G521" s="251">
        <v>0</v>
      </c>
      <c r="H521" s="251">
        <v>1</v>
      </c>
      <c r="I521" s="251">
        <v>0</v>
      </c>
      <c r="J521" s="251">
        <v>0</v>
      </c>
      <c r="K521" s="294">
        <v>3.9699999999999999E-2</v>
      </c>
      <c r="L521" s="251">
        <v>0</v>
      </c>
      <c r="M521" s="251">
        <v>0</v>
      </c>
      <c r="N521" s="251">
        <v>0</v>
      </c>
      <c r="O521" s="251">
        <v>0</v>
      </c>
      <c r="P521" s="251">
        <v>1</v>
      </c>
      <c r="Q521" s="251">
        <v>1</v>
      </c>
      <c r="R521" s="294">
        <v>1</v>
      </c>
      <c r="S521" s="251">
        <v>7</v>
      </c>
      <c r="T521" s="247"/>
      <c r="V521" s="293">
        <v>474097616</v>
      </c>
      <c r="W521" s="296" t="s">
        <v>877</v>
      </c>
      <c r="X521" s="247" t="s">
        <v>728</v>
      </c>
      <c r="Y521" s="247" t="s">
        <v>739</v>
      </c>
      <c r="Z521" s="296">
        <v>1</v>
      </c>
      <c r="AA521" s="296">
        <v>1</v>
      </c>
      <c r="AB521" s="296">
        <v>17291.429298000003</v>
      </c>
      <c r="AC521" s="296">
        <v>17291</v>
      </c>
      <c r="AD521" s="296">
        <v>646</v>
      </c>
      <c r="AE521" s="296">
        <v>16645</v>
      </c>
      <c r="AG521" s="295"/>
      <c r="AH521" s="295"/>
      <c r="AL521" s="297">
        <v>0</v>
      </c>
      <c r="AN521" s="297">
        <v>0</v>
      </c>
      <c r="AP521" s="297"/>
    </row>
    <row r="522" spans="1:42" s="296" customFormat="1">
      <c r="A522" s="293" t="s">
        <v>877</v>
      </c>
      <c r="B522" s="247">
        <v>474097620</v>
      </c>
      <c r="C522" s="252" t="s">
        <v>531</v>
      </c>
      <c r="D522" s="251">
        <v>0</v>
      </c>
      <c r="E522" s="251">
        <v>0</v>
      </c>
      <c r="F522" s="251">
        <v>0</v>
      </c>
      <c r="G522" s="251">
        <v>0</v>
      </c>
      <c r="H522" s="251">
        <v>0</v>
      </c>
      <c r="I522" s="251">
        <v>2</v>
      </c>
      <c r="J522" s="251">
        <v>0</v>
      </c>
      <c r="K522" s="294">
        <v>7.9299999999999995E-2</v>
      </c>
      <c r="L522" s="251">
        <v>0</v>
      </c>
      <c r="M522" s="251">
        <v>0</v>
      </c>
      <c r="N522" s="251">
        <v>0</v>
      </c>
      <c r="O522" s="251">
        <v>0</v>
      </c>
      <c r="P522" s="251">
        <v>1</v>
      </c>
      <c r="Q522" s="251">
        <v>2</v>
      </c>
      <c r="R522" s="294">
        <v>1</v>
      </c>
      <c r="S522" s="251">
        <v>4</v>
      </c>
      <c r="T522" s="247"/>
      <c r="V522" s="293">
        <v>474097620</v>
      </c>
      <c r="W522" s="296" t="s">
        <v>877</v>
      </c>
      <c r="X522" s="247" t="s">
        <v>728</v>
      </c>
      <c r="Y522" s="247" t="s">
        <v>762</v>
      </c>
      <c r="Z522" s="296">
        <v>1</v>
      </c>
      <c r="AA522" s="296">
        <v>2</v>
      </c>
      <c r="AB522" s="296">
        <v>30842.627161999997</v>
      </c>
      <c r="AC522" s="296">
        <v>15421</v>
      </c>
      <c r="AD522" s="296">
        <v>668</v>
      </c>
      <c r="AE522" s="296">
        <v>14753</v>
      </c>
      <c r="AG522" s="295"/>
      <c r="AH522" s="295"/>
      <c r="AL522" s="297">
        <v>0</v>
      </c>
      <c r="AN522" s="297">
        <v>0</v>
      </c>
      <c r="AP522" s="297"/>
    </row>
    <row r="523" spans="1:42" s="296" customFormat="1">
      <c r="A523" s="293" t="s">
        <v>877</v>
      </c>
      <c r="B523" s="247">
        <v>474097720</v>
      </c>
      <c r="C523" s="252" t="s">
        <v>531</v>
      </c>
      <c r="D523" s="251">
        <v>0</v>
      </c>
      <c r="E523" s="251">
        <v>0</v>
      </c>
      <c r="F523" s="251">
        <v>0</v>
      </c>
      <c r="G523" s="251">
        <v>0</v>
      </c>
      <c r="H523" s="251">
        <v>1</v>
      </c>
      <c r="I523" s="251">
        <v>2</v>
      </c>
      <c r="J523" s="251">
        <v>0</v>
      </c>
      <c r="K523" s="294">
        <v>0.11899999999999999</v>
      </c>
      <c r="L523" s="251">
        <v>0</v>
      </c>
      <c r="M523" s="251">
        <v>0</v>
      </c>
      <c r="N523" s="251">
        <v>0</v>
      </c>
      <c r="O523" s="251">
        <v>0</v>
      </c>
      <c r="P523" s="251">
        <v>3</v>
      </c>
      <c r="Q523" s="251">
        <v>3</v>
      </c>
      <c r="R523" s="294">
        <v>1</v>
      </c>
      <c r="S523" s="251">
        <v>8</v>
      </c>
      <c r="T523" s="247"/>
      <c r="V523" s="293">
        <v>474097720</v>
      </c>
      <c r="W523" s="296" t="s">
        <v>877</v>
      </c>
      <c r="X523" s="247" t="s">
        <v>728</v>
      </c>
      <c r="Y523" s="247" t="s">
        <v>881</v>
      </c>
      <c r="Z523" s="296">
        <v>1</v>
      </c>
      <c r="AA523" s="296">
        <v>3</v>
      </c>
      <c r="AB523" s="296">
        <v>57282.816460000009</v>
      </c>
      <c r="AC523" s="296">
        <v>19094</v>
      </c>
      <c r="AD523" s="296">
        <v>6149</v>
      </c>
      <c r="AE523" s="296">
        <v>12945</v>
      </c>
      <c r="AG523" s="295"/>
      <c r="AH523" s="295"/>
      <c r="AL523" s="297">
        <v>0</v>
      </c>
      <c r="AN523" s="297">
        <v>0</v>
      </c>
      <c r="AP523" s="297"/>
    </row>
    <row r="524" spans="1:42" s="296" customFormat="1">
      <c r="A524" s="293" t="s">
        <v>877</v>
      </c>
      <c r="B524" s="247">
        <v>474097725</v>
      </c>
      <c r="C524" s="252" t="s">
        <v>531</v>
      </c>
      <c r="D524" s="251">
        <v>0</v>
      </c>
      <c r="E524" s="251">
        <v>0</v>
      </c>
      <c r="F524" s="251">
        <v>0</v>
      </c>
      <c r="G524" s="251">
        <v>0</v>
      </c>
      <c r="H524" s="251">
        <v>1</v>
      </c>
      <c r="I524" s="251">
        <v>0</v>
      </c>
      <c r="J524" s="251">
        <v>0</v>
      </c>
      <c r="K524" s="294">
        <v>3.9699999999999999E-2</v>
      </c>
      <c r="L524" s="251">
        <v>0</v>
      </c>
      <c r="M524" s="251">
        <v>0</v>
      </c>
      <c r="N524" s="251">
        <v>0</v>
      </c>
      <c r="O524" s="251">
        <v>0</v>
      </c>
      <c r="P524" s="251">
        <v>0</v>
      </c>
      <c r="Q524" s="251">
        <v>1</v>
      </c>
      <c r="R524" s="294">
        <v>1</v>
      </c>
      <c r="S524" s="251">
        <v>3</v>
      </c>
      <c r="T524" s="247"/>
      <c r="V524" s="293">
        <v>474097725</v>
      </c>
      <c r="W524" s="296" t="s">
        <v>877</v>
      </c>
      <c r="X524" s="247" t="s">
        <v>728</v>
      </c>
      <c r="Y524" s="247" t="s">
        <v>765</v>
      </c>
      <c r="Z524" s="296">
        <v>1</v>
      </c>
      <c r="AA524" s="296">
        <v>1</v>
      </c>
      <c r="AB524" s="296">
        <v>11090.709298</v>
      </c>
      <c r="AC524" s="296">
        <v>11091</v>
      </c>
      <c r="AD524" s="296">
        <v>-6795</v>
      </c>
      <c r="AE524" s="296">
        <v>17886</v>
      </c>
      <c r="AG524" s="295"/>
      <c r="AH524" s="295"/>
      <c r="AL524" s="297">
        <v>0</v>
      </c>
      <c r="AN524" s="297">
        <v>0</v>
      </c>
      <c r="AP524" s="297"/>
    </row>
    <row r="525" spans="1:42" s="296" customFormat="1">
      <c r="A525" s="293" t="s">
        <v>877</v>
      </c>
      <c r="B525" s="247">
        <v>474097735</v>
      </c>
      <c r="C525" s="252" t="s">
        <v>531</v>
      </c>
      <c r="D525" s="251">
        <v>0</v>
      </c>
      <c r="E525" s="251">
        <v>0</v>
      </c>
      <c r="F525" s="251">
        <v>0</v>
      </c>
      <c r="G525" s="251">
        <v>0</v>
      </c>
      <c r="H525" s="251">
        <v>2</v>
      </c>
      <c r="I525" s="251">
        <v>4</v>
      </c>
      <c r="J525" s="251">
        <v>0</v>
      </c>
      <c r="K525" s="294">
        <v>0.2379</v>
      </c>
      <c r="L525" s="251">
        <v>0</v>
      </c>
      <c r="M525" s="251">
        <v>0</v>
      </c>
      <c r="N525" s="251">
        <v>0</v>
      </c>
      <c r="O525" s="251">
        <v>0</v>
      </c>
      <c r="P525" s="251">
        <v>4</v>
      </c>
      <c r="Q525" s="251">
        <v>6</v>
      </c>
      <c r="R525" s="294">
        <v>1</v>
      </c>
      <c r="S525" s="251">
        <v>6</v>
      </c>
      <c r="T525" s="247"/>
      <c r="V525" s="293">
        <v>474097735</v>
      </c>
      <c r="W525" s="296" t="s">
        <v>877</v>
      </c>
      <c r="X525" s="247" t="s">
        <v>728</v>
      </c>
      <c r="Y525" s="247" t="s">
        <v>767</v>
      </c>
      <c r="Z525" s="296">
        <v>1</v>
      </c>
      <c r="AA525" s="296">
        <v>6</v>
      </c>
      <c r="AB525" s="296">
        <v>96779.901486000002</v>
      </c>
      <c r="AC525" s="296">
        <v>16130</v>
      </c>
      <c r="AD525" s="296">
        <v>4515</v>
      </c>
      <c r="AE525" s="296">
        <v>11615</v>
      </c>
      <c r="AG525" s="295"/>
      <c r="AH525" s="295"/>
      <c r="AL525" s="297">
        <v>0</v>
      </c>
      <c r="AN525" s="297">
        <v>0</v>
      </c>
      <c r="AP525" s="297"/>
    </row>
    <row r="526" spans="1:42" s="296" customFormat="1">
      <c r="A526" s="293" t="s">
        <v>877</v>
      </c>
      <c r="B526" s="247">
        <v>474097753</v>
      </c>
      <c r="C526" s="252" t="s">
        <v>531</v>
      </c>
      <c r="D526" s="251">
        <v>0</v>
      </c>
      <c r="E526" s="251">
        <v>0</v>
      </c>
      <c r="F526" s="251">
        <v>0</v>
      </c>
      <c r="G526" s="251">
        <v>0</v>
      </c>
      <c r="H526" s="251">
        <v>2</v>
      </c>
      <c r="I526" s="251">
        <v>1</v>
      </c>
      <c r="J526" s="251">
        <v>0</v>
      </c>
      <c r="K526" s="294">
        <v>0.11899999999999999</v>
      </c>
      <c r="L526" s="251">
        <v>0</v>
      </c>
      <c r="M526" s="251">
        <v>0</v>
      </c>
      <c r="N526" s="251">
        <v>0</v>
      </c>
      <c r="O526" s="251">
        <v>0</v>
      </c>
      <c r="P526" s="251">
        <v>1</v>
      </c>
      <c r="Q526" s="251">
        <v>3</v>
      </c>
      <c r="R526" s="294">
        <v>1</v>
      </c>
      <c r="S526" s="251">
        <v>7</v>
      </c>
      <c r="T526" s="247"/>
      <c r="V526" s="293">
        <v>474097753</v>
      </c>
      <c r="W526" s="296" t="s">
        <v>877</v>
      </c>
      <c r="X526" s="247" t="s">
        <v>728</v>
      </c>
      <c r="Y526" s="247" t="s">
        <v>817</v>
      </c>
      <c r="Z526" s="296">
        <v>1</v>
      </c>
      <c r="AA526" s="296">
        <v>3</v>
      </c>
      <c r="AB526" s="296">
        <v>41368.326460000004</v>
      </c>
      <c r="AC526" s="296">
        <v>13789</v>
      </c>
      <c r="AD526" s="296">
        <v>-3023</v>
      </c>
      <c r="AE526" s="296">
        <v>16812</v>
      </c>
      <c r="AG526" s="295"/>
      <c r="AH526" s="295"/>
      <c r="AL526" s="297">
        <v>0</v>
      </c>
      <c r="AN526" s="297">
        <v>0</v>
      </c>
      <c r="AP526" s="297"/>
    </row>
    <row r="527" spans="1:42" s="296" customFormat="1">
      <c r="A527" s="293" t="s">
        <v>877</v>
      </c>
      <c r="B527" s="247">
        <v>474097775</v>
      </c>
      <c r="C527" s="252" t="s">
        <v>531</v>
      </c>
      <c r="D527" s="251">
        <v>0</v>
      </c>
      <c r="E527" s="251">
        <v>0</v>
      </c>
      <c r="F527" s="251">
        <v>0</v>
      </c>
      <c r="G527" s="251">
        <v>0</v>
      </c>
      <c r="H527" s="251">
        <v>0</v>
      </c>
      <c r="I527" s="251">
        <v>2</v>
      </c>
      <c r="J527" s="251">
        <v>0</v>
      </c>
      <c r="K527" s="294">
        <v>7.9299999999999995E-2</v>
      </c>
      <c r="L527" s="251">
        <v>0</v>
      </c>
      <c r="M527" s="251">
        <v>0</v>
      </c>
      <c r="N527" s="251">
        <v>0</v>
      </c>
      <c r="O527" s="251">
        <v>0</v>
      </c>
      <c r="P527" s="251">
        <v>0</v>
      </c>
      <c r="Q527" s="251">
        <v>2</v>
      </c>
      <c r="R527" s="294">
        <v>1</v>
      </c>
      <c r="S527" s="251">
        <v>4</v>
      </c>
      <c r="T527" s="247"/>
      <c r="V527" s="293">
        <v>474097775</v>
      </c>
      <c r="W527" s="296" t="s">
        <v>877</v>
      </c>
      <c r="X527" s="247" t="s">
        <v>728</v>
      </c>
      <c r="Y527" s="247" t="s">
        <v>768</v>
      </c>
      <c r="Z527" s="296">
        <v>1</v>
      </c>
      <c r="AA527" s="296">
        <v>2</v>
      </c>
      <c r="AB527" s="296">
        <v>25975.587161999996</v>
      </c>
      <c r="AC527" s="296">
        <v>12988</v>
      </c>
      <c r="AD527" s="296">
        <v>-984</v>
      </c>
      <c r="AE527" s="296">
        <v>13972</v>
      </c>
      <c r="AG527" s="295"/>
      <c r="AH527" s="295"/>
      <c r="AL527" s="297">
        <v>0</v>
      </c>
      <c r="AN527" s="297">
        <v>0</v>
      </c>
      <c r="AP527" s="297"/>
    </row>
    <row r="528" spans="1:42" s="296" customFormat="1">
      <c r="A528" s="293" t="s">
        <v>882</v>
      </c>
      <c r="B528" s="247">
        <v>478352010</v>
      </c>
      <c r="C528" s="252" t="s">
        <v>532</v>
      </c>
      <c r="D528" s="251">
        <v>0</v>
      </c>
      <c r="E528" s="251">
        <v>0</v>
      </c>
      <c r="F528" s="251">
        <v>0</v>
      </c>
      <c r="G528" s="251">
        <v>0</v>
      </c>
      <c r="H528" s="251">
        <v>1</v>
      </c>
      <c r="I528" s="251">
        <v>0</v>
      </c>
      <c r="J528" s="251">
        <v>0</v>
      </c>
      <c r="K528" s="294">
        <v>3.9699999999999999E-2</v>
      </c>
      <c r="L528" s="251">
        <v>0</v>
      </c>
      <c r="M528" s="251">
        <v>0</v>
      </c>
      <c r="N528" s="251">
        <v>0</v>
      </c>
      <c r="O528" s="251">
        <v>0</v>
      </c>
      <c r="P528" s="251">
        <v>0</v>
      </c>
      <c r="Q528" s="251">
        <v>1</v>
      </c>
      <c r="R528" s="294">
        <v>1</v>
      </c>
      <c r="S528" s="251">
        <v>3</v>
      </c>
      <c r="T528" s="247"/>
      <c r="V528" s="293">
        <v>478352010</v>
      </c>
      <c r="W528" s="296" t="s">
        <v>882</v>
      </c>
      <c r="X528" s="247" t="s">
        <v>883</v>
      </c>
      <c r="Y528" s="247" t="s">
        <v>724</v>
      </c>
      <c r="Z528" s="296">
        <v>1</v>
      </c>
      <c r="AA528" s="296">
        <v>1</v>
      </c>
      <c r="AB528" s="296">
        <v>11090.709298</v>
      </c>
      <c r="AC528" s="296">
        <v>11091</v>
      </c>
      <c r="AD528" s="296">
        <v>-5284</v>
      </c>
      <c r="AE528" s="296">
        <v>16375</v>
      </c>
      <c r="AG528" s="295"/>
      <c r="AH528" s="295"/>
      <c r="AL528" s="297">
        <v>0</v>
      </c>
      <c r="AN528" s="297">
        <v>0</v>
      </c>
      <c r="AP528" s="297"/>
    </row>
    <row r="529" spans="1:42" s="296" customFormat="1">
      <c r="A529" s="293" t="s">
        <v>882</v>
      </c>
      <c r="B529" s="247">
        <v>478352056</v>
      </c>
      <c r="C529" s="252" t="s">
        <v>532</v>
      </c>
      <c r="D529" s="251">
        <v>0</v>
      </c>
      <c r="E529" s="251">
        <v>0</v>
      </c>
      <c r="F529" s="251">
        <v>0</v>
      </c>
      <c r="G529" s="251">
        <v>0</v>
      </c>
      <c r="H529" s="251">
        <v>2</v>
      </c>
      <c r="I529" s="251">
        <v>1</v>
      </c>
      <c r="J529" s="251">
        <v>0</v>
      </c>
      <c r="K529" s="294">
        <v>0.11899999999999999</v>
      </c>
      <c r="L529" s="251">
        <v>0</v>
      </c>
      <c r="M529" s="251">
        <v>0</v>
      </c>
      <c r="N529" s="251">
        <v>0</v>
      </c>
      <c r="O529" s="251">
        <v>0</v>
      </c>
      <c r="P529" s="251">
        <v>0</v>
      </c>
      <c r="Q529" s="251">
        <v>3</v>
      </c>
      <c r="R529" s="294">
        <v>1</v>
      </c>
      <c r="S529" s="251">
        <v>4</v>
      </c>
      <c r="T529" s="247"/>
      <c r="V529" s="293">
        <v>478352056</v>
      </c>
      <c r="W529" s="296" t="s">
        <v>882</v>
      </c>
      <c r="X529" s="247" t="s">
        <v>883</v>
      </c>
      <c r="Y529" s="247" t="s">
        <v>781</v>
      </c>
      <c r="Z529" s="296">
        <v>1</v>
      </c>
      <c r="AA529" s="296">
        <v>3</v>
      </c>
      <c r="AB529" s="296">
        <v>35167.606460000003</v>
      </c>
      <c r="AC529" s="296">
        <v>11723</v>
      </c>
      <c r="AD529" s="296">
        <v>-5169</v>
      </c>
      <c r="AE529" s="296">
        <v>16892</v>
      </c>
      <c r="AG529" s="295"/>
      <c r="AH529" s="295"/>
      <c r="AL529" s="297">
        <v>0</v>
      </c>
      <c r="AN529" s="297">
        <v>0</v>
      </c>
      <c r="AP529" s="297"/>
    </row>
    <row r="530" spans="1:42" s="296" customFormat="1">
      <c r="A530" s="293" t="s">
        <v>882</v>
      </c>
      <c r="B530" s="247">
        <v>478352064</v>
      </c>
      <c r="C530" s="252" t="s">
        <v>532</v>
      </c>
      <c r="D530" s="251">
        <v>0</v>
      </c>
      <c r="E530" s="251">
        <v>0</v>
      </c>
      <c r="F530" s="251">
        <v>0</v>
      </c>
      <c r="G530" s="251">
        <v>0</v>
      </c>
      <c r="H530" s="251">
        <v>0</v>
      </c>
      <c r="I530" s="251">
        <v>1</v>
      </c>
      <c r="J530" s="251">
        <v>0</v>
      </c>
      <c r="K530" s="294">
        <v>3.9699999999999999E-2</v>
      </c>
      <c r="L530" s="251">
        <v>0</v>
      </c>
      <c r="M530" s="251">
        <v>0</v>
      </c>
      <c r="N530" s="251">
        <v>0</v>
      </c>
      <c r="O530" s="251">
        <v>0</v>
      </c>
      <c r="P530" s="251">
        <v>0</v>
      </c>
      <c r="Q530" s="251">
        <v>1</v>
      </c>
      <c r="R530" s="294">
        <v>1</v>
      </c>
      <c r="S530" s="251">
        <v>10</v>
      </c>
      <c r="T530" s="247"/>
      <c r="V530" s="293">
        <v>478352064</v>
      </c>
      <c r="W530" s="296" t="s">
        <v>882</v>
      </c>
      <c r="X530" s="247" t="s">
        <v>883</v>
      </c>
      <c r="Y530" s="247" t="s">
        <v>752</v>
      </c>
      <c r="Z530" s="296">
        <v>1</v>
      </c>
      <c r="AA530" s="296">
        <v>1</v>
      </c>
      <c r="AB530" s="296">
        <v>12989.399298</v>
      </c>
      <c r="AC530" s="296">
        <v>12989</v>
      </c>
      <c r="AD530" s="296">
        <v>-347</v>
      </c>
      <c r="AE530" s="296">
        <v>13336</v>
      </c>
      <c r="AG530" s="295"/>
      <c r="AH530" s="295"/>
      <c r="AL530" s="297">
        <v>0</v>
      </c>
      <c r="AN530" s="297">
        <v>0</v>
      </c>
      <c r="AP530" s="297"/>
    </row>
    <row r="531" spans="1:42" s="296" customFormat="1">
      <c r="A531" s="293" t="s">
        <v>882</v>
      </c>
      <c r="B531" s="247">
        <v>478352067</v>
      </c>
      <c r="C531" s="252" t="s">
        <v>532</v>
      </c>
      <c r="D531" s="251">
        <v>0</v>
      </c>
      <c r="E531" s="251">
        <v>0</v>
      </c>
      <c r="F531" s="251">
        <v>0</v>
      </c>
      <c r="G531" s="251">
        <v>0</v>
      </c>
      <c r="H531" s="251">
        <v>2</v>
      </c>
      <c r="I531" s="251">
        <v>0</v>
      </c>
      <c r="J531" s="251">
        <v>0</v>
      </c>
      <c r="K531" s="294">
        <v>7.9299999999999995E-2</v>
      </c>
      <c r="L531" s="251">
        <v>0</v>
      </c>
      <c r="M531" s="251">
        <v>0</v>
      </c>
      <c r="N531" s="251">
        <v>0</v>
      </c>
      <c r="O531" s="251">
        <v>0</v>
      </c>
      <c r="P531" s="251">
        <v>0</v>
      </c>
      <c r="Q531" s="251">
        <v>2</v>
      </c>
      <c r="R531" s="294">
        <v>1</v>
      </c>
      <c r="S531" s="251">
        <v>3</v>
      </c>
      <c r="T531" s="247"/>
      <c r="V531" s="293">
        <v>478352067</v>
      </c>
      <c r="W531" s="296" t="s">
        <v>882</v>
      </c>
      <c r="X531" s="247" t="s">
        <v>883</v>
      </c>
      <c r="Y531" s="247" t="s">
        <v>884</v>
      </c>
      <c r="Z531" s="296">
        <v>1</v>
      </c>
      <c r="AA531" s="296">
        <v>2</v>
      </c>
      <c r="AB531" s="296">
        <v>22178.207161999999</v>
      </c>
      <c r="AC531" s="296">
        <v>11089</v>
      </c>
      <c r="AD531" s="296">
        <v>425</v>
      </c>
      <c r="AE531" s="296">
        <v>10664</v>
      </c>
      <c r="AG531" s="295"/>
      <c r="AH531" s="295"/>
      <c r="AL531" s="297">
        <v>0</v>
      </c>
      <c r="AN531" s="297">
        <v>0</v>
      </c>
      <c r="AP531" s="297"/>
    </row>
    <row r="532" spans="1:42" s="296" customFormat="1">
      <c r="A532" s="293" t="s">
        <v>882</v>
      </c>
      <c r="B532" s="247">
        <v>478352097</v>
      </c>
      <c r="C532" s="252" t="s">
        <v>532</v>
      </c>
      <c r="D532" s="251">
        <v>0</v>
      </c>
      <c r="E532" s="251">
        <v>0</v>
      </c>
      <c r="F532" s="251">
        <v>0</v>
      </c>
      <c r="G532" s="251">
        <v>0</v>
      </c>
      <c r="H532" s="251">
        <v>2</v>
      </c>
      <c r="I532" s="251">
        <v>7</v>
      </c>
      <c r="J532" s="251">
        <v>0</v>
      </c>
      <c r="K532" s="294">
        <v>0.3569</v>
      </c>
      <c r="L532" s="251">
        <v>0</v>
      </c>
      <c r="M532" s="251">
        <v>0</v>
      </c>
      <c r="N532" s="251">
        <v>0</v>
      </c>
      <c r="O532" s="251">
        <v>0</v>
      </c>
      <c r="P532" s="251">
        <v>2</v>
      </c>
      <c r="Q532" s="251">
        <v>9</v>
      </c>
      <c r="R532" s="294">
        <v>1</v>
      </c>
      <c r="S532" s="251">
        <v>11</v>
      </c>
      <c r="T532" s="247"/>
      <c r="V532" s="293">
        <v>478352097</v>
      </c>
      <c r="W532" s="296" t="s">
        <v>882</v>
      </c>
      <c r="X532" s="247" t="s">
        <v>883</v>
      </c>
      <c r="Y532" s="247" t="s">
        <v>728</v>
      </c>
      <c r="Z532" s="296">
        <v>1</v>
      </c>
      <c r="AA532" s="296">
        <v>9</v>
      </c>
      <c r="AB532" s="296">
        <v>130452.787946</v>
      </c>
      <c r="AC532" s="296">
        <v>14495</v>
      </c>
      <c r="AD532" s="296">
        <v>-2968</v>
      </c>
      <c r="AE532" s="296">
        <v>17463</v>
      </c>
      <c r="AG532" s="295"/>
      <c r="AH532" s="295"/>
      <c r="AL532" s="297">
        <v>0</v>
      </c>
      <c r="AN532" s="297">
        <v>0</v>
      </c>
      <c r="AP532" s="297"/>
    </row>
    <row r="533" spans="1:42" s="296" customFormat="1">
      <c r="A533" s="293" t="s">
        <v>882</v>
      </c>
      <c r="B533" s="247">
        <v>478352100</v>
      </c>
      <c r="C533" s="252" t="s">
        <v>532</v>
      </c>
      <c r="D533" s="251">
        <v>0</v>
      </c>
      <c r="E533" s="251">
        <v>0</v>
      </c>
      <c r="F533" s="251">
        <v>0</v>
      </c>
      <c r="G533" s="251">
        <v>0</v>
      </c>
      <c r="H533" s="251">
        <v>0</v>
      </c>
      <c r="I533" s="251">
        <v>1</v>
      </c>
      <c r="J533" s="251">
        <v>0</v>
      </c>
      <c r="K533" s="294">
        <v>3.9699999999999999E-2</v>
      </c>
      <c r="L533" s="251">
        <v>0</v>
      </c>
      <c r="M533" s="251">
        <v>0</v>
      </c>
      <c r="N533" s="251">
        <v>0</v>
      </c>
      <c r="O533" s="251">
        <v>0</v>
      </c>
      <c r="P533" s="251">
        <v>0</v>
      </c>
      <c r="Q533" s="251">
        <v>1</v>
      </c>
      <c r="R533" s="294">
        <v>1</v>
      </c>
      <c r="S533" s="251">
        <v>10</v>
      </c>
      <c r="T533" s="247"/>
      <c r="V533" s="293">
        <v>478352100</v>
      </c>
      <c r="W533" s="296" t="s">
        <v>882</v>
      </c>
      <c r="X533" s="247" t="s">
        <v>883</v>
      </c>
      <c r="Y533" s="247" t="s">
        <v>710</v>
      </c>
      <c r="Z533" s="296">
        <v>1</v>
      </c>
      <c r="AA533" s="296">
        <v>1</v>
      </c>
      <c r="AB533" s="296">
        <v>12989.399298</v>
      </c>
      <c r="AC533" s="296">
        <v>12989</v>
      </c>
      <c r="AD533" s="296">
        <v>-1542</v>
      </c>
      <c r="AE533" s="296">
        <v>14531</v>
      </c>
      <c r="AG533" s="295"/>
      <c r="AH533" s="295"/>
      <c r="AL533" s="297">
        <v>0</v>
      </c>
      <c r="AN533" s="297">
        <v>0</v>
      </c>
      <c r="AP533" s="297"/>
    </row>
    <row r="534" spans="1:42" s="296" customFormat="1">
      <c r="A534" s="293" t="s">
        <v>882</v>
      </c>
      <c r="B534" s="247">
        <v>478352103</v>
      </c>
      <c r="C534" s="252" t="s">
        <v>532</v>
      </c>
      <c r="D534" s="251">
        <v>0</v>
      </c>
      <c r="E534" s="251">
        <v>0</v>
      </c>
      <c r="F534" s="251">
        <v>0</v>
      </c>
      <c r="G534" s="251">
        <v>0</v>
      </c>
      <c r="H534" s="251">
        <v>2</v>
      </c>
      <c r="I534" s="251">
        <v>0</v>
      </c>
      <c r="J534" s="251">
        <v>0</v>
      </c>
      <c r="K534" s="294">
        <v>7.9299999999999995E-2</v>
      </c>
      <c r="L534" s="251">
        <v>0</v>
      </c>
      <c r="M534" s="251">
        <v>0</v>
      </c>
      <c r="N534" s="251">
        <v>0</v>
      </c>
      <c r="O534" s="251">
        <v>0</v>
      </c>
      <c r="P534" s="251">
        <v>2</v>
      </c>
      <c r="Q534" s="251">
        <v>2</v>
      </c>
      <c r="R534" s="294">
        <v>1</v>
      </c>
      <c r="S534" s="251">
        <v>10</v>
      </c>
      <c r="T534" s="247"/>
      <c r="V534" s="293">
        <v>478352103</v>
      </c>
      <c r="W534" s="296" t="s">
        <v>882</v>
      </c>
      <c r="X534" s="247" t="s">
        <v>883</v>
      </c>
      <c r="Y534" s="247" t="s">
        <v>878</v>
      </c>
      <c r="Z534" s="296">
        <v>1</v>
      </c>
      <c r="AA534" s="296">
        <v>2</v>
      </c>
      <c r="AB534" s="296">
        <v>37808.267162000004</v>
      </c>
      <c r="AC534" s="296">
        <v>18904</v>
      </c>
      <c r="AD534" s="296">
        <v>6339</v>
      </c>
      <c r="AE534" s="296">
        <v>12565</v>
      </c>
      <c r="AG534" s="295"/>
      <c r="AH534" s="295"/>
      <c r="AL534" s="297">
        <v>0</v>
      </c>
      <c r="AN534" s="297">
        <v>0</v>
      </c>
      <c r="AP534" s="297"/>
    </row>
    <row r="535" spans="1:42" s="296" customFormat="1">
      <c r="A535" s="293" t="s">
        <v>882</v>
      </c>
      <c r="B535" s="247">
        <v>478352125</v>
      </c>
      <c r="C535" s="252" t="s">
        <v>532</v>
      </c>
      <c r="D535" s="251">
        <v>0</v>
      </c>
      <c r="E535" s="251">
        <v>0</v>
      </c>
      <c r="F535" s="251">
        <v>0</v>
      </c>
      <c r="G535" s="251">
        <v>0</v>
      </c>
      <c r="H535" s="251">
        <v>7</v>
      </c>
      <c r="I535" s="251">
        <v>14</v>
      </c>
      <c r="J535" s="251">
        <v>0</v>
      </c>
      <c r="K535" s="294">
        <v>0.8327</v>
      </c>
      <c r="L535" s="251">
        <v>0</v>
      </c>
      <c r="M535" s="251">
        <v>0</v>
      </c>
      <c r="N535" s="251">
        <v>0</v>
      </c>
      <c r="O535" s="251">
        <v>0</v>
      </c>
      <c r="P535" s="251">
        <v>3</v>
      </c>
      <c r="Q535" s="251">
        <v>21</v>
      </c>
      <c r="R535" s="294">
        <v>1</v>
      </c>
      <c r="S535" s="251">
        <v>3</v>
      </c>
      <c r="T535" s="247"/>
      <c r="V535" s="293">
        <v>478352125</v>
      </c>
      <c r="W535" s="296" t="s">
        <v>882</v>
      </c>
      <c r="X535" s="247" t="s">
        <v>883</v>
      </c>
      <c r="Y535" s="247" t="s">
        <v>885</v>
      </c>
      <c r="Z535" s="296">
        <v>1</v>
      </c>
      <c r="AA535" s="296">
        <v>21</v>
      </c>
      <c r="AB535" s="296">
        <v>273383.05091799999</v>
      </c>
      <c r="AC535" s="296">
        <v>13018</v>
      </c>
      <c r="AD535" s="296">
        <v>-2464</v>
      </c>
      <c r="AE535" s="296">
        <v>15482</v>
      </c>
      <c r="AG535" s="295"/>
      <c r="AH535" s="295"/>
      <c r="AL535" s="297">
        <v>0</v>
      </c>
      <c r="AN535" s="297">
        <v>0</v>
      </c>
      <c r="AP535" s="297"/>
    </row>
    <row r="536" spans="1:42" s="296" customFormat="1">
      <c r="A536" s="293" t="s">
        <v>882</v>
      </c>
      <c r="B536" s="247">
        <v>478352141</v>
      </c>
      <c r="C536" s="252" t="s">
        <v>532</v>
      </c>
      <c r="D536" s="251">
        <v>0</v>
      </c>
      <c r="E536" s="251">
        <v>0</v>
      </c>
      <c r="F536" s="251">
        <v>0</v>
      </c>
      <c r="G536" s="251">
        <v>0</v>
      </c>
      <c r="H536" s="251">
        <v>2</v>
      </c>
      <c r="I536" s="251">
        <v>5</v>
      </c>
      <c r="J536" s="251">
        <v>0</v>
      </c>
      <c r="K536" s="294">
        <v>0.27760000000000001</v>
      </c>
      <c r="L536" s="251">
        <v>0</v>
      </c>
      <c r="M536" s="251">
        <v>0</v>
      </c>
      <c r="N536" s="251">
        <v>0</v>
      </c>
      <c r="O536" s="251">
        <v>0</v>
      </c>
      <c r="P536" s="251">
        <v>1</v>
      </c>
      <c r="Q536" s="251">
        <v>7</v>
      </c>
      <c r="R536" s="294">
        <v>1</v>
      </c>
      <c r="S536" s="251">
        <v>7</v>
      </c>
      <c r="T536" s="247"/>
      <c r="V536" s="293">
        <v>478352141</v>
      </c>
      <c r="W536" s="296" t="s">
        <v>882</v>
      </c>
      <c r="X536" s="247" t="s">
        <v>883</v>
      </c>
      <c r="Y536" s="247" t="s">
        <v>756</v>
      </c>
      <c r="Z536" s="296">
        <v>1</v>
      </c>
      <c r="AA536" s="296">
        <v>7</v>
      </c>
      <c r="AB536" s="296">
        <v>93319.500784000003</v>
      </c>
      <c r="AC536" s="296">
        <v>13331</v>
      </c>
      <c r="AD536" s="296">
        <v>2667</v>
      </c>
      <c r="AE536" s="296">
        <v>10664</v>
      </c>
      <c r="AG536" s="295"/>
      <c r="AH536" s="295"/>
      <c r="AL536" s="297">
        <v>0</v>
      </c>
      <c r="AN536" s="297">
        <v>0</v>
      </c>
      <c r="AP536" s="297"/>
    </row>
    <row r="537" spans="1:42" s="296" customFormat="1">
      <c r="A537" s="293" t="s">
        <v>882</v>
      </c>
      <c r="B537" s="247">
        <v>478352153</v>
      </c>
      <c r="C537" s="252" t="s">
        <v>532</v>
      </c>
      <c r="D537" s="251">
        <v>0</v>
      </c>
      <c r="E537" s="251">
        <v>0</v>
      </c>
      <c r="F537" s="251">
        <v>0</v>
      </c>
      <c r="G537" s="251">
        <v>0</v>
      </c>
      <c r="H537" s="251">
        <v>15</v>
      </c>
      <c r="I537" s="251">
        <v>28</v>
      </c>
      <c r="J537" s="251">
        <v>0</v>
      </c>
      <c r="K537" s="294">
        <v>1.7050000000000001</v>
      </c>
      <c r="L537" s="251">
        <v>0</v>
      </c>
      <c r="M537" s="251">
        <v>0</v>
      </c>
      <c r="N537" s="251">
        <v>0</v>
      </c>
      <c r="O537" s="251">
        <v>0</v>
      </c>
      <c r="P537" s="251">
        <v>18</v>
      </c>
      <c r="Q537" s="251">
        <v>43</v>
      </c>
      <c r="R537" s="294">
        <v>1</v>
      </c>
      <c r="S537" s="251">
        <v>10</v>
      </c>
      <c r="T537" s="247"/>
      <c r="V537" s="293">
        <v>478352153</v>
      </c>
      <c r="W537" s="296" t="s">
        <v>882</v>
      </c>
      <c r="X537" s="247" t="s">
        <v>883</v>
      </c>
      <c r="Y537" s="247" t="s">
        <v>658</v>
      </c>
      <c r="Z537" s="296">
        <v>1</v>
      </c>
      <c r="AA537" s="296">
        <v>43</v>
      </c>
      <c r="AB537" s="296">
        <v>670666.91969999997</v>
      </c>
      <c r="AC537" s="296">
        <v>15597</v>
      </c>
      <c r="AD537" s="296">
        <v>1044</v>
      </c>
      <c r="AE537" s="296">
        <v>14553</v>
      </c>
      <c r="AG537" s="295"/>
      <c r="AH537" s="295"/>
      <c r="AL537" s="297">
        <v>0</v>
      </c>
      <c r="AN537" s="297">
        <v>0</v>
      </c>
      <c r="AP537" s="297"/>
    </row>
    <row r="538" spans="1:42" s="296" customFormat="1">
      <c r="A538" s="293" t="s">
        <v>882</v>
      </c>
      <c r="B538" s="247">
        <v>478352158</v>
      </c>
      <c r="C538" s="252" t="s">
        <v>532</v>
      </c>
      <c r="D538" s="251">
        <v>0</v>
      </c>
      <c r="E538" s="251">
        <v>0</v>
      </c>
      <c r="F538" s="251">
        <v>0</v>
      </c>
      <c r="G538" s="251">
        <v>0</v>
      </c>
      <c r="H538" s="251">
        <v>17</v>
      </c>
      <c r="I538" s="251">
        <v>26</v>
      </c>
      <c r="J538" s="251">
        <v>0</v>
      </c>
      <c r="K538" s="294">
        <v>1.7050000000000001</v>
      </c>
      <c r="L538" s="251">
        <v>0</v>
      </c>
      <c r="M538" s="251">
        <v>0</v>
      </c>
      <c r="N538" s="251">
        <v>0</v>
      </c>
      <c r="O538" s="251">
        <v>0</v>
      </c>
      <c r="P538" s="251">
        <v>8</v>
      </c>
      <c r="Q538" s="251">
        <v>43</v>
      </c>
      <c r="R538" s="294">
        <v>1</v>
      </c>
      <c r="S538" s="251">
        <v>2</v>
      </c>
      <c r="T538" s="247"/>
      <c r="V538" s="293">
        <v>478352158</v>
      </c>
      <c r="W538" s="296" t="s">
        <v>882</v>
      </c>
      <c r="X538" s="247" t="s">
        <v>883</v>
      </c>
      <c r="Y538" s="247" t="s">
        <v>886</v>
      </c>
      <c r="Z538" s="296">
        <v>1</v>
      </c>
      <c r="AA538" s="296">
        <v>43</v>
      </c>
      <c r="AB538" s="296">
        <v>561548.27969999996</v>
      </c>
      <c r="AC538" s="296">
        <v>13059</v>
      </c>
      <c r="AD538" s="296">
        <v>-2128</v>
      </c>
      <c r="AE538" s="296">
        <v>15187</v>
      </c>
      <c r="AG538" s="295"/>
      <c r="AH538" s="295"/>
      <c r="AL538" s="297">
        <v>0</v>
      </c>
      <c r="AN538" s="297">
        <v>0</v>
      </c>
      <c r="AP538" s="297"/>
    </row>
    <row r="539" spans="1:42" s="296" customFormat="1">
      <c r="A539" s="293" t="s">
        <v>882</v>
      </c>
      <c r="B539" s="247">
        <v>478352160</v>
      </c>
      <c r="C539" s="252" t="s">
        <v>532</v>
      </c>
      <c r="D539" s="251">
        <v>0</v>
      </c>
      <c r="E539" s="251">
        <v>0</v>
      </c>
      <c r="F539" s="251">
        <v>0</v>
      </c>
      <c r="G539" s="251">
        <v>0</v>
      </c>
      <c r="H539" s="251">
        <v>1</v>
      </c>
      <c r="I539" s="251">
        <v>2</v>
      </c>
      <c r="J539" s="251">
        <v>0</v>
      </c>
      <c r="K539" s="294">
        <v>0.11899999999999999</v>
      </c>
      <c r="L539" s="251">
        <v>0</v>
      </c>
      <c r="M539" s="251">
        <v>0</v>
      </c>
      <c r="N539" s="251">
        <v>0</v>
      </c>
      <c r="O539" s="251">
        <v>0</v>
      </c>
      <c r="P539" s="251">
        <v>1</v>
      </c>
      <c r="Q539" s="251">
        <v>3</v>
      </c>
      <c r="R539" s="294">
        <v>1</v>
      </c>
      <c r="S539" s="251">
        <v>11</v>
      </c>
      <c r="T539" s="247"/>
      <c r="V539" s="293">
        <v>478352160</v>
      </c>
      <c r="W539" s="296" t="s">
        <v>882</v>
      </c>
      <c r="X539" s="247" t="s">
        <v>883</v>
      </c>
      <c r="Y539" s="247" t="s">
        <v>659</v>
      </c>
      <c r="Z539" s="296">
        <v>1</v>
      </c>
      <c r="AA539" s="296">
        <v>3</v>
      </c>
      <c r="AB539" s="296">
        <v>45745.506460000004</v>
      </c>
      <c r="AC539" s="296">
        <v>15249</v>
      </c>
      <c r="AD539" s="296">
        <v>-4480</v>
      </c>
      <c r="AE539" s="296">
        <v>19729</v>
      </c>
      <c r="AG539" s="295"/>
      <c r="AH539" s="295"/>
      <c r="AL539" s="297">
        <v>0</v>
      </c>
      <c r="AN539" s="297">
        <v>0</v>
      </c>
      <c r="AP539" s="297"/>
    </row>
    <row r="540" spans="1:42" s="296" customFormat="1">
      <c r="A540" s="293" t="s">
        <v>882</v>
      </c>
      <c r="B540" s="247">
        <v>478352162</v>
      </c>
      <c r="C540" s="252" t="s">
        <v>532</v>
      </c>
      <c r="D540" s="251">
        <v>0</v>
      </c>
      <c r="E540" s="251">
        <v>0</v>
      </c>
      <c r="F540" s="251">
        <v>0</v>
      </c>
      <c r="G540" s="251">
        <v>0</v>
      </c>
      <c r="H540" s="251">
        <v>7</v>
      </c>
      <c r="I540" s="251">
        <v>12</v>
      </c>
      <c r="J540" s="251">
        <v>0</v>
      </c>
      <c r="K540" s="294">
        <v>0.75339999999999996</v>
      </c>
      <c r="L540" s="251">
        <v>0</v>
      </c>
      <c r="M540" s="251">
        <v>0</v>
      </c>
      <c r="N540" s="251">
        <v>0</v>
      </c>
      <c r="O540" s="251">
        <v>0</v>
      </c>
      <c r="P540" s="251">
        <v>1</v>
      </c>
      <c r="Q540" s="251">
        <v>19</v>
      </c>
      <c r="R540" s="294">
        <v>1</v>
      </c>
      <c r="S540" s="251">
        <v>5</v>
      </c>
      <c r="T540" s="247"/>
      <c r="V540" s="293">
        <v>478352162</v>
      </c>
      <c r="W540" s="296" t="s">
        <v>882</v>
      </c>
      <c r="X540" s="247" t="s">
        <v>883</v>
      </c>
      <c r="Y540" s="247" t="s">
        <v>757</v>
      </c>
      <c r="Z540" s="296">
        <v>1</v>
      </c>
      <c r="AA540" s="296">
        <v>19</v>
      </c>
      <c r="AB540" s="296">
        <v>238570.09375600002</v>
      </c>
      <c r="AC540" s="296">
        <v>12556</v>
      </c>
      <c r="AD540" s="296">
        <v>-9</v>
      </c>
      <c r="AE540" s="296">
        <v>12565</v>
      </c>
      <c r="AG540" s="295"/>
      <c r="AH540" s="295"/>
      <c r="AL540" s="297">
        <v>0</v>
      </c>
      <c r="AN540" s="297">
        <v>0</v>
      </c>
      <c r="AP540" s="297"/>
    </row>
    <row r="541" spans="1:42" s="296" customFormat="1">
      <c r="A541" s="293" t="s">
        <v>882</v>
      </c>
      <c r="B541" s="247">
        <v>478352170</v>
      </c>
      <c r="C541" s="252" t="s">
        <v>532</v>
      </c>
      <c r="D541" s="251">
        <v>0</v>
      </c>
      <c r="E541" s="251">
        <v>0</v>
      </c>
      <c r="F541" s="251">
        <v>0</v>
      </c>
      <c r="G541" s="251">
        <v>0</v>
      </c>
      <c r="H541" s="251">
        <v>0</v>
      </c>
      <c r="I541" s="251">
        <v>2</v>
      </c>
      <c r="J541" s="251">
        <v>0</v>
      </c>
      <c r="K541" s="294">
        <v>7.9299999999999995E-2</v>
      </c>
      <c r="L541" s="251">
        <v>0</v>
      </c>
      <c r="M541" s="251">
        <v>0</v>
      </c>
      <c r="N541" s="251">
        <v>0</v>
      </c>
      <c r="O541" s="251">
        <v>0</v>
      </c>
      <c r="P541" s="251">
        <v>0</v>
      </c>
      <c r="Q541" s="251">
        <v>2</v>
      </c>
      <c r="R541" s="294">
        <v>1</v>
      </c>
      <c r="S541" s="251">
        <v>10</v>
      </c>
      <c r="T541" s="247"/>
      <c r="V541" s="293">
        <v>478352170</v>
      </c>
      <c r="W541" s="296" t="s">
        <v>882</v>
      </c>
      <c r="X541" s="247" t="s">
        <v>883</v>
      </c>
      <c r="Y541" s="247" t="s">
        <v>714</v>
      </c>
      <c r="Z541" s="296">
        <v>1</v>
      </c>
      <c r="AA541" s="296">
        <v>2</v>
      </c>
      <c r="AB541" s="296">
        <v>25975.587161999996</v>
      </c>
      <c r="AC541" s="296">
        <v>12988</v>
      </c>
      <c r="AD541" s="296">
        <v>2324</v>
      </c>
      <c r="AE541" s="296">
        <v>10664</v>
      </c>
      <c r="AG541" s="295"/>
      <c r="AH541" s="295"/>
      <c r="AL541" s="297">
        <v>0</v>
      </c>
      <c r="AN541" s="297">
        <v>0</v>
      </c>
      <c r="AP541" s="297"/>
    </row>
    <row r="542" spans="1:42" s="296" customFormat="1">
      <c r="A542" s="293" t="s">
        <v>882</v>
      </c>
      <c r="B542" s="247">
        <v>478352174</v>
      </c>
      <c r="C542" s="252" t="s">
        <v>532</v>
      </c>
      <c r="D542" s="251">
        <v>0</v>
      </c>
      <c r="E542" s="251">
        <v>0</v>
      </c>
      <c r="F542" s="251">
        <v>0</v>
      </c>
      <c r="G542" s="251">
        <v>0</v>
      </c>
      <c r="H542" s="251">
        <v>1</v>
      </c>
      <c r="I542" s="251">
        <v>8</v>
      </c>
      <c r="J542" s="251">
        <v>0</v>
      </c>
      <c r="K542" s="294">
        <v>0.3569</v>
      </c>
      <c r="L542" s="251">
        <v>0</v>
      </c>
      <c r="M542" s="251">
        <v>0</v>
      </c>
      <c r="N542" s="251">
        <v>0</v>
      </c>
      <c r="O542" s="251">
        <v>0</v>
      </c>
      <c r="P542" s="251">
        <v>1</v>
      </c>
      <c r="Q542" s="251">
        <v>9</v>
      </c>
      <c r="R542" s="294">
        <v>1</v>
      </c>
      <c r="S542" s="251">
        <v>5</v>
      </c>
      <c r="T542" s="247"/>
      <c r="V542" s="293">
        <v>478352174</v>
      </c>
      <c r="W542" s="296" t="s">
        <v>882</v>
      </c>
      <c r="X542" s="247" t="s">
        <v>883</v>
      </c>
      <c r="Y542" s="247" t="s">
        <v>731</v>
      </c>
      <c r="Z542" s="296">
        <v>1</v>
      </c>
      <c r="AA542" s="296">
        <v>9</v>
      </c>
      <c r="AB542" s="296">
        <v>120084.29794599999</v>
      </c>
      <c r="AC542" s="296">
        <v>13343</v>
      </c>
      <c r="AD542" s="296">
        <v>2045</v>
      </c>
      <c r="AE542" s="296">
        <v>11298</v>
      </c>
      <c r="AG542" s="295"/>
      <c r="AH542" s="295"/>
      <c r="AL542" s="297">
        <v>0</v>
      </c>
      <c r="AN542" s="297">
        <v>0</v>
      </c>
      <c r="AP542" s="297"/>
    </row>
    <row r="543" spans="1:42" s="296" customFormat="1">
      <c r="A543" s="293" t="s">
        <v>882</v>
      </c>
      <c r="B543" s="247">
        <v>478352271</v>
      </c>
      <c r="C543" s="252" t="s">
        <v>532</v>
      </c>
      <c r="D543" s="251">
        <v>0</v>
      </c>
      <c r="E543" s="251">
        <v>0</v>
      </c>
      <c r="F543" s="251">
        <v>0</v>
      </c>
      <c r="G543" s="251">
        <v>0</v>
      </c>
      <c r="H543" s="251">
        <v>1</v>
      </c>
      <c r="I543" s="251">
        <v>1</v>
      </c>
      <c r="J543" s="251">
        <v>0</v>
      </c>
      <c r="K543" s="294">
        <v>7.9299999999999995E-2</v>
      </c>
      <c r="L543" s="251">
        <v>0</v>
      </c>
      <c r="M543" s="251">
        <v>0</v>
      </c>
      <c r="N543" s="251">
        <v>0</v>
      </c>
      <c r="O543" s="251">
        <v>0</v>
      </c>
      <c r="P543" s="251">
        <v>0</v>
      </c>
      <c r="Q543" s="251">
        <v>2</v>
      </c>
      <c r="R543" s="294">
        <v>1</v>
      </c>
      <c r="S543" s="251">
        <v>4</v>
      </c>
      <c r="T543" s="247"/>
      <c r="V543" s="293">
        <v>478352271</v>
      </c>
      <c r="W543" s="296" t="s">
        <v>882</v>
      </c>
      <c r="X543" s="247" t="s">
        <v>883</v>
      </c>
      <c r="Y543" s="247" t="s">
        <v>760</v>
      </c>
      <c r="Z543" s="296">
        <v>1</v>
      </c>
      <c r="AA543" s="296">
        <v>2</v>
      </c>
      <c r="AB543" s="296">
        <v>24076.897162000001</v>
      </c>
      <c r="AC543" s="296">
        <v>12038</v>
      </c>
      <c r="AD543" s="296">
        <v>-527</v>
      </c>
      <c r="AE543" s="296">
        <v>12565</v>
      </c>
      <c r="AG543" s="295"/>
      <c r="AH543" s="295"/>
      <c r="AL543" s="297">
        <v>0</v>
      </c>
      <c r="AN543" s="297">
        <v>0</v>
      </c>
      <c r="AP543" s="297"/>
    </row>
    <row r="544" spans="1:42" s="296" customFormat="1">
      <c r="A544" s="293" t="s">
        <v>882</v>
      </c>
      <c r="B544" s="247">
        <v>478352288</v>
      </c>
      <c r="C544" s="252" t="s">
        <v>532</v>
      </c>
      <c r="D544" s="251">
        <v>0</v>
      </c>
      <c r="E544" s="251">
        <v>0</v>
      </c>
      <c r="F544" s="251">
        <v>0</v>
      </c>
      <c r="G544" s="251">
        <v>0</v>
      </c>
      <c r="H544" s="251">
        <v>3</v>
      </c>
      <c r="I544" s="251">
        <v>0</v>
      </c>
      <c r="J544" s="251">
        <v>0</v>
      </c>
      <c r="K544" s="294">
        <v>0.11899999999999999</v>
      </c>
      <c r="L544" s="251">
        <v>0</v>
      </c>
      <c r="M544" s="251">
        <v>0</v>
      </c>
      <c r="N544" s="251">
        <v>0</v>
      </c>
      <c r="O544" s="251">
        <v>0</v>
      </c>
      <c r="P544" s="251">
        <v>0</v>
      </c>
      <c r="Q544" s="251">
        <v>3</v>
      </c>
      <c r="R544" s="294">
        <v>1</v>
      </c>
      <c r="S544" s="251">
        <v>2</v>
      </c>
      <c r="T544" s="247"/>
      <c r="V544" s="293">
        <v>478352288</v>
      </c>
      <c r="W544" s="296" t="s">
        <v>882</v>
      </c>
      <c r="X544" s="247" t="s">
        <v>883</v>
      </c>
      <c r="Y544" s="247" t="s">
        <v>887</v>
      </c>
      <c r="Z544" s="296">
        <v>1</v>
      </c>
      <c r="AA544" s="296">
        <v>3</v>
      </c>
      <c r="AB544" s="296">
        <v>33268.916460000008</v>
      </c>
      <c r="AC544" s="296">
        <v>11090</v>
      </c>
      <c r="AD544" s="296">
        <v>-656</v>
      </c>
      <c r="AE544" s="296">
        <v>11746</v>
      </c>
      <c r="AG544" s="295"/>
      <c r="AH544" s="295"/>
      <c r="AL544" s="297">
        <v>0</v>
      </c>
      <c r="AN544" s="297">
        <v>0</v>
      </c>
      <c r="AP544" s="297"/>
    </row>
    <row r="545" spans="1:42" s="296" customFormat="1">
      <c r="A545" s="293" t="s">
        <v>882</v>
      </c>
      <c r="B545" s="247">
        <v>478352301</v>
      </c>
      <c r="C545" s="252" t="s">
        <v>532</v>
      </c>
      <c r="D545" s="251">
        <v>0</v>
      </c>
      <c r="E545" s="251">
        <v>0</v>
      </c>
      <c r="F545" s="251">
        <v>0</v>
      </c>
      <c r="G545" s="251">
        <v>0</v>
      </c>
      <c r="H545" s="251">
        <v>1</v>
      </c>
      <c r="I545" s="251">
        <v>0</v>
      </c>
      <c r="J545" s="251">
        <v>0</v>
      </c>
      <c r="K545" s="294">
        <v>3.9699999999999999E-2</v>
      </c>
      <c r="L545" s="251">
        <v>0</v>
      </c>
      <c r="M545" s="251">
        <v>0</v>
      </c>
      <c r="N545" s="251">
        <v>0</v>
      </c>
      <c r="O545" s="251">
        <v>0</v>
      </c>
      <c r="P545" s="251">
        <v>0</v>
      </c>
      <c r="Q545" s="251">
        <v>1</v>
      </c>
      <c r="R545" s="294">
        <v>1</v>
      </c>
      <c r="S545" s="251">
        <v>5</v>
      </c>
      <c r="T545" s="247"/>
      <c r="V545" s="293">
        <v>478352301</v>
      </c>
      <c r="W545" s="296" t="s">
        <v>882</v>
      </c>
      <c r="X545" s="247" t="s">
        <v>883</v>
      </c>
      <c r="Y545" s="247" t="s">
        <v>779</v>
      </c>
      <c r="Z545" s="296">
        <v>1</v>
      </c>
      <c r="AA545" s="296">
        <v>1</v>
      </c>
      <c r="AB545" s="296">
        <v>11090.709298</v>
      </c>
      <c r="AC545" s="296">
        <v>11091</v>
      </c>
      <c r="AD545" s="296">
        <v>-3042</v>
      </c>
      <c r="AE545" s="296">
        <v>14133</v>
      </c>
      <c r="AG545" s="295"/>
      <c r="AH545" s="295"/>
      <c r="AL545" s="297">
        <v>0</v>
      </c>
      <c r="AN545" s="297">
        <v>0</v>
      </c>
      <c r="AP545" s="297"/>
    </row>
    <row r="546" spans="1:42" s="296" customFormat="1">
      <c r="A546" s="293" t="s">
        <v>882</v>
      </c>
      <c r="B546" s="247">
        <v>478352321</v>
      </c>
      <c r="C546" s="252" t="s">
        <v>532</v>
      </c>
      <c r="D546" s="251">
        <v>0</v>
      </c>
      <c r="E546" s="251">
        <v>0</v>
      </c>
      <c r="F546" s="251">
        <v>0</v>
      </c>
      <c r="G546" s="251">
        <v>0</v>
      </c>
      <c r="H546" s="251">
        <v>1</v>
      </c>
      <c r="I546" s="251">
        <v>0</v>
      </c>
      <c r="J546" s="251">
        <v>0</v>
      </c>
      <c r="K546" s="294">
        <v>3.9699999999999999E-2</v>
      </c>
      <c r="L546" s="251">
        <v>0</v>
      </c>
      <c r="M546" s="251">
        <v>0</v>
      </c>
      <c r="N546" s="251">
        <v>0</v>
      </c>
      <c r="O546" s="251">
        <v>0</v>
      </c>
      <c r="P546" s="251">
        <v>0</v>
      </c>
      <c r="Q546" s="251">
        <v>1</v>
      </c>
      <c r="R546" s="294">
        <v>1</v>
      </c>
      <c r="S546" s="251">
        <v>4</v>
      </c>
      <c r="T546" s="247"/>
      <c r="V546" s="293">
        <v>478352321</v>
      </c>
      <c r="W546" s="296" t="s">
        <v>882</v>
      </c>
      <c r="X546" s="247" t="s">
        <v>883</v>
      </c>
      <c r="Y546" s="247" t="s">
        <v>719</v>
      </c>
      <c r="Z546" s="296">
        <v>1</v>
      </c>
      <c r="AA546" s="296">
        <v>1</v>
      </c>
      <c r="AB546" s="296">
        <v>11090.709298</v>
      </c>
      <c r="AC546" s="296">
        <v>11091</v>
      </c>
      <c r="AD546" s="296">
        <v>-6737</v>
      </c>
      <c r="AE546" s="296">
        <v>17828</v>
      </c>
      <c r="AG546" s="295"/>
      <c r="AH546" s="295"/>
      <c r="AL546" s="297">
        <v>0</v>
      </c>
      <c r="AN546" s="297">
        <v>0</v>
      </c>
      <c r="AP546" s="297"/>
    </row>
    <row r="547" spans="1:42" s="296" customFormat="1">
      <c r="A547" s="293" t="s">
        <v>882</v>
      </c>
      <c r="B547" s="247">
        <v>478352322</v>
      </c>
      <c r="C547" s="252" t="s">
        <v>532</v>
      </c>
      <c r="D547" s="251">
        <v>0</v>
      </c>
      <c r="E547" s="251">
        <v>0</v>
      </c>
      <c r="F547" s="251">
        <v>0</v>
      </c>
      <c r="G547" s="251">
        <v>0</v>
      </c>
      <c r="H547" s="251">
        <v>1</v>
      </c>
      <c r="I547" s="251">
        <v>2</v>
      </c>
      <c r="J547" s="251">
        <v>0</v>
      </c>
      <c r="K547" s="294">
        <v>0.11899999999999999</v>
      </c>
      <c r="L547" s="251">
        <v>0</v>
      </c>
      <c r="M547" s="251">
        <v>0</v>
      </c>
      <c r="N547" s="251">
        <v>0</v>
      </c>
      <c r="O547" s="251">
        <v>0</v>
      </c>
      <c r="P547" s="251">
        <v>1</v>
      </c>
      <c r="Q547" s="251">
        <v>3</v>
      </c>
      <c r="R547" s="294">
        <v>1</v>
      </c>
      <c r="S547" s="251">
        <v>6</v>
      </c>
      <c r="T547" s="247"/>
      <c r="V547" s="293">
        <v>478352322</v>
      </c>
      <c r="W547" s="296" t="s">
        <v>882</v>
      </c>
      <c r="X547" s="247" t="s">
        <v>883</v>
      </c>
      <c r="Y547" s="247" t="s">
        <v>815</v>
      </c>
      <c r="Z547" s="296">
        <v>1</v>
      </c>
      <c r="AA547" s="296">
        <v>3</v>
      </c>
      <c r="AB547" s="296">
        <v>42728.926460000002</v>
      </c>
      <c r="AC547" s="296">
        <v>14243</v>
      </c>
      <c r="AD547" s="296">
        <v>1797</v>
      </c>
      <c r="AE547" s="296">
        <v>12446</v>
      </c>
      <c r="AG547" s="295"/>
      <c r="AH547" s="295"/>
      <c r="AL547" s="297">
        <v>0</v>
      </c>
      <c r="AN547" s="297">
        <v>0</v>
      </c>
      <c r="AP547" s="297"/>
    </row>
    <row r="548" spans="1:42" s="296" customFormat="1">
      <c r="A548" s="293" t="s">
        <v>882</v>
      </c>
      <c r="B548" s="247">
        <v>478352326</v>
      </c>
      <c r="C548" s="252" t="s">
        <v>532</v>
      </c>
      <c r="D548" s="251">
        <v>0</v>
      </c>
      <c r="E548" s="251">
        <v>0</v>
      </c>
      <c r="F548" s="251">
        <v>0</v>
      </c>
      <c r="G548" s="251">
        <v>0</v>
      </c>
      <c r="H548" s="251">
        <v>3</v>
      </c>
      <c r="I548" s="251">
        <v>2</v>
      </c>
      <c r="J548" s="251">
        <v>0</v>
      </c>
      <c r="K548" s="294">
        <v>0.1983</v>
      </c>
      <c r="L548" s="251">
        <v>0</v>
      </c>
      <c r="M548" s="251">
        <v>0</v>
      </c>
      <c r="N548" s="251">
        <v>0</v>
      </c>
      <c r="O548" s="251">
        <v>0</v>
      </c>
      <c r="P548" s="251">
        <v>0</v>
      </c>
      <c r="Q548" s="251">
        <v>5</v>
      </c>
      <c r="R548" s="294">
        <v>1</v>
      </c>
      <c r="S548" s="251">
        <v>2</v>
      </c>
      <c r="T548" s="247"/>
      <c r="V548" s="293">
        <v>478352326</v>
      </c>
      <c r="W548" s="296" t="s">
        <v>882</v>
      </c>
      <c r="X548" s="247" t="s">
        <v>883</v>
      </c>
      <c r="Y548" s="247" t="s">
        <v>785</v>
      </c>
      <c r="Z548" s="296">
        <v>1</v>
      </c>
      <c r="AA548" s="296">
        <v>5</v>
      </c>
      <c r="AB548" s="296">
        <v>59244.503621999997</v>
      </c>
      <c r="AC548" s="296">
        <v>11849</v>
      </c>
      <c r="AD548" s="296">
        <v>-173</v>
      </c>
      <c r="AE548" s="296">
        <v>12022</v>
      </c>
      <c r="AG548" s="295"/>
      <c r="AH548" s="295"/>
      <c r="AL548" s="297">
        <v>0</v>
      </c>
      <c r="AN548" s="297">
        <v>0</v>
      </c>
      <c r="AP548" s="297"/>
    </row>
    <row r="549" spans="1:42" s="296" customFormat="1">
      <c r="A549" s="293" t="s">
        <v>882</v>
      </c>
      <c r="B549" s="247">
        <v>478352348</v>
      </c>
      <c r="C549" s="252" t="s">
        <v>532</v>
      </c>
      <c r="D549" s="251">
        <v>0</v>
      </c>
      <c r="E549" s="251">
        <v>0</v>
      </c>
      <c r="F549" s="251">
        <v>0</v>
      </c>
      <c r="G549" s="251">
        <v>0</v>
      </c>
      <c r="H549" s="251">
        <v>4</v>
      </c>
      <c r="I549" s="251">
        <v>3</v>
      </c>
      <c r="J549" s="251">
        <v>0</v>
      </c>
      <c r="K549" s="294">
        <v>0.27760000000000001</v>
      </c>
      <c r="L549" s="251">
        <v>0</v>
      </c>
      <c r="M549" s="251">
        <v>0</v>
      </c>
      <c r="N549" s="251">
        <v>0</v>
      </c>
      <c r="O549" s="251">
        <v>0</v>
      </c>
      <c r="P549" s="251">
        <v>0</v>
      </c>
      <c r="Q549" s="251">
        <v>7</v>
      </c>
      <c r="R549" s="294">
        <v>1</v>
      </c>
      <c r="S549" s="251">
        <v>11</v>
      </c>
      <c r="T549" s="247"/>
      <c r="V549" s="293">
        <v>478352348</v>
      </c>
      <c r="W549" s="296" t="s">
        <v>882</v>
      </c>
      <c r="X549" s="247" t="s">
        <v>883</v>
      </c>
      <c r="Y549" s="247" t="s">
        <v>720</v>
      </c>
      <c r="Z549" s="296">
        <v>1</v>
      </c>
      <c r="AA549" s="296">
        <v>7</v>
      </c>
      <c r="AB549" s="296">
        <v>83321.400784000012</v>
      </c>
      <c r="AC549" s="296">
        <v>11903</v>
      </c>
      <c r="AD549" s="296">
        <v>-2230</v>
      </c>
      <c r="AE549" s="296">
        <v>14133</v>
      </c>
      <c r="AG549" s="295"/>
      <c r="AH549" s="295"/>
      <c r="AL549" s="297">
        <v>0</v>
      </c>
      <c r="AN549" s="297">
        <v>0</v>
      </c>
      <c r="AP549" s="297"/>
    </row>
    <row r="550" spans="1:42" s="296" customFormat="1">
      <c r="A550" s="293" t="s">
        <v>882</v>
      </c>
      <c r="B550" s="247">
        <v>478352352</v>
      </c>
      <c r="C550" s="252" t="s">
        <v>532</v>
      </c>
      <c r="D550" s="251">
        <v>0</v>
      </c>
      <c r="E550" s="251">
        <v>0</v>
      </c>
      <c r="F550" s="251">
        <v>0</v>
      </c>
      <c r="G550" s="251">
        <v>0</v>
      </c>
      <c r="H550" s="251">
        <v>1</v>
      </c>
      <c r="I550" s="251">
        <v>6</v>
      </c>
      <c r="J550" s="251">
        <v>0</v>
      </c>
      <c r="K550" s="294">
        <v>0.27760000000000001</v>
      </c>
      <c r="L550" s="251">
        <v>0</v>
      </c>
      <c r="M550" s="251">
        <v>0</v>
      </c>
      <c r="N550" s="251">
        <v>0</v>
      </c>
      <c r="O550" s="251">
        <v>0</v>
      </c>
      <c r="P550" s="251">
        <v>5</v>
      </c>
      <c r="Q550" s="251">
        <v>7</v>
      </c>
      <c r="R550" s="294">
        <v>1</v>
      </c>
      <c r="S550" s="251">
        <v>3</v>
      </c>
      <c r="T550" s="247"/>
      <c r="V550" s="293">
        <v>478352352</v>
      </c>
      <c r="W550" s="296" t="s">
        <v>882</v>
      </c>
      <c r="X550" s="247" t="s">
        <v>883</v>
      </c>
      <c r="Y550" s="247" t="s">
        <v>883</v>
      </c>
      <c r="Z550" s="296">
        <v>1</v>
      </c>
      <c r="AA550" s="296">
        <v>7</v>
      </c>
      <c r="AB550" s="296">
        <v>112231.82078400001</v>
      </c>
      <c r="AC550" s="296">
        <v>16033</v>
      </c>
      <c r="AD550" s="296">
        <v>3617</v>
      </c>
      <c r="AE550" s="296">
        <v>12416</v>
      </c>
      <c r="AG550" s="295"/>
      <c r="AH550" s="295"/>
      <c r="AL550" s="297">
        <v>0</v>
      </c>
      <c r="AN550" s="297">
        <v>0</v>
      </c>
      <c r="AP550" s="297"/>
    </row>
    <row r="551" spans="1:42" s="296" customFormat="1">
      <c r="A551" s="293" t="s">
        <v>882</v>
      </c>
      <c r="B551" s="247">
        <v>478352600</v>
      </c>
      <c r="C551" s="252" t="s">
        <v>532</v>
      </c>
      <c r="D551" s="251">
        <v>0</v>
      </c>
      <c r="E551" s="251">
        <v>0</v>
      </c>
      <c r="F551" s="251">
        <v>0</v>
      </c>
      <c r="G551" s="251">
        <v>0</v>
      </c>
      <c r="H551" s="251">
        <v>9</v>
      </c>
      <c r="I551" s="251">
        <v>24</v>
      </c>
      <c r="J551" s="251">
        <v>0</v>
      </c>
      <c r="K551" s="294">
        <v>1.3085</v>
      </c>
      <c r="L551" s="251">
        <v>0</v>
      </c>
      <c r="M551" s="251">
        <v>0</v>
      </c>
      <c r="N551" s="251">
        <v>0</v>
      </c>
      <c r="O551" s="251">
        <v>0</v>
      </c>
      <c r="P551" s="251">
        <v>3</v>
      </c>
      <c r="Q551" s="251">
        <v>33</v>
      </c>
      <c r="R551" s="294">
        <v>1</v>
      </c>
      <c r="S551" s="251">
        <v>3</v>
      </c>
      <c r="T551" s="247"/>
      <c r="V551" s="293">
        <v>478352600</v>
      </c>
      <c r="W551" s="296" t="s">
        <v>882</v>
      </c>
      <c r="X551" s="247" t="s">
        <v>883</v>
      </c>
      <c r="Y551" s="247" t="s">
        <v>761</v>
      </c>
      <c r="Z551" s="296">
        <v>1</v>
      </c>
      <c r="AA551" s="296">
        <v>33</v>
      </c>
      <c r="AB551" s="296">
        <v>425439.19389000005</v>
      </c>
      <c r="AC551" s="296">
        <v>12892</v>
      </c>
      <c r="AD551" s="296">
        <v>2228</v>
      </c>
      <c r="AE551" s="296">
        <v>10664</v>
      </c>
      <c r="AG551" s="295"/>
      <c r="AH551" s="295"/>
      <c r="AL551" s="297">
        <v>0</v>
      </c>
      <c r="AN551" s="297">
        <v>0</v>
      </c>
      <c r="AP551" s="297"/>
    </row>
    <row r="552" spans="1:42" s="296" customFormat="1">
      <c r="A552" s="293" t="s">
        <v>882</v>
      </c>
      <c r="B552" s="247">
        <v>478352610</v>
      </c>
      <c r="C552" s="252" t="s">
        <v>532</v>
      </c>
      <c r="D552" s="251">
        <v>0</v>
      </c>
      <c r="E552" s="251">
        <v>0</v>
      </c>
      <c r="F552" s="251">
        <v>0</v>
      </c>
      <c r="G552" s="251">
        <v>0</v>
      </c>
      <c r="H552" s="251">
        <v>5</v>
      </c>
      <c r="I552" s="251">
        <v>4</v>
      </c>
      <c r="J552" s="251">
        <v>0</v>
      </c>
      <c r="K552" s="294">
        <v>0.3569</v>
      </c>
      <c r="L552" s="251">
        <v>0</v>
      </c>
      <c r="M552" s="251">
        <v>0</v>
      </c>
      <c r="N552" s="251">
        <v>0</v>
      </c>
      <c r="O552" s="251">
        <v>0</v>
      </c>
      <c r="P552" s="251">
        <v>1</v>
      </c>
      <c r="Q552" s="251">
        <v>9</v>
      </c>
      <c r="R552" s="294">
        <v>1</v>
      </c>
      <c r="S552" s="251">
        <v>5</v>
      </c>
      <c r="T552" s="247"/>
      <c r="V552" s="293">
        <v>478352610</v>
      </c>
      <c r="W552" s="296" t="s">
        <v>882</v>
      </c>
      <c r="X552" s="247" t="s">
        <v>883</v>
      </c>
      <c r="Y552" s="247" t="s">
        <v>880</v>
      </c>
      <c r="Z552" s="296">
        <v>1</v>
      </c>
      <c r="AA552" s="296">
        <v>9</v>
      </c>
      <c r="AB552" s="296">
        <v>112489.537946</v>
      </c>
      <c r="AC552" s="296">
        <v>12499</v>
      </c>
      <c r="AD552" s="296">
        <v>409</v>
      </c>
      <c r="AE552" s="296">
        <v>12090</v>
      </c>
      <c r="AG552" s="295"/>
      <c r="AH552" s="295"/>
      <c r="AL552" s="297">
        <v>0</v>
      </c>
      <c r="AN552" s="297">
        <v>0</v>
      </c>
      <c r="AP552" s="297"/>
    </row>
    <row r="553" spans="1:42" s="296" customFormat="1">
      <c r="A553" s="293" t="s">
        <v>882</v>
      </c>
      <c r="B553" s="247">
        <v>478352615</v>
      </c>
      <c r="C553" s="252" t="s">
        <v>532</v>
      </c>
      <c r="D553" s="251">
        <v>0</v>
      </c>
      <c r="E553" s="251">
        <v>0</v>
      </c>
      <c r="F553" s="251">
        <v>0</v>
      </c>
      <c r="G553" s="251">
        <v>0</v>
      </c>
      <c r="H553" s="251">
        <v>0</v>
      </c>
      <c r="I553" s="251">
        <v>1</v>
      </c>
      <c r="J553" s="251">
        <v>0</v>
      </c>
      <c r="K553" s="294">
        <v>3.9699999999999999E-2</v>
      </c>
      <c r="L553" s="251">
        <v>0</v>
      </c>
      <c r="M553" s="251">
        <v>0</v>
      </c>
      <c r="N553" s="251">
        <v>0</v>
      </c>
      <c r="O553" s="251">
        <v>0</v>
      </c>
      <c r="P553" s="251">
        <v>1</v>
      </c>
      <c r="Q553" s="251">
        <v>1</v>
      </c>
      <c r="R553" s="294">
        <v>1</v>
      </c>
      <c r="S553" s="251">
        <v>10</v>
      </c>
      <c r="T553" s="247"/>
      <c r="V553" s="293">
        <v>478352615</v>
      </c>
      <c r="W553" s="296" t="s">
        <v>882</v>
      </c>
      <c r="X553" s="247" t="s">
        <v>883</v>
      </c>
      <c r="Y553" s="247" t="s">
        <v>978</v>
      </c>
      <c r="Z553" s="296">
        <v>1</v>
      </c>
      <c r="AA553" s="296">
        <v>1</v>
      </c>
      <c r="AB553" s="296">
        <v>20804.429298000003</v>
      </c>
      <c r="AC553" s="296">
        <v>20804</v>
      </c>
      <c r="AD553" s="296">
        <v>9189</v>
      </c>
      <c r="AE553" s="296">
        <v>11615</v>
      </c>
      <c r="AG553" s="295"/>
      <c r="AH553" s="295"/>
      <c r="AL553" s="297">
        <v>0</v>
      </c>
      <c r="AN553" s="297">
        <v>0</v>
      </c>
      <c r="AP553" s="297"/>
    </row>
    <row r="554" spans="1:42" s="296" customFormat="1">
      <c r="A554" s="293" t="s">
        <v>882</v>
      </c>
      <c r="B554" s="247">
        <v>478352616</v>
      </c>
      <c r="C554" s="252" t="s">
        <v>532</v>
      </c>
      <c r="D554" s="251">
        <v>0</v>
      </c>
      <c r="E554" s="251">
        <v>0</v>
      </c>
      <c r="F554" s="251">
        <v>0</v>
      </c>
      <c r="G554" s="251">
        <v>0</v>
      </c>
      <c r="H554" s="251">
        <v>13</v>
      </c>
      <c r="I554" s="251">
        <v>39</v>
      </c>
      <c r="J554" s="251">
        <v>0</v>
      </c>
      <c r="K554" s="294">
        <v>2.0617999999999999</v>
      </c>
      <c r="L554" s="251">
        <v>0</v>
      </c>
      <c r="M554" s="251">
        <v>0</v>
      </c>
      <c r="N554" s="251">
        <v>0</v>
      </c>
      <c r="O554" s="251">
        <v>0</v>
      </c>
      <c r="P554" s="251">
        <v>6</v>
      </c>
      <c r="Q554" s="251">
        <v>52</v>
      </c>
      <c r="R554" s="294">
        <v>1</v>
      </c>
      <c r="S554" s="251">
        <v>7</v>
      </c>
      <c r="T554" s="247"/>
      <c r="V554" s="293">
        <v>478352616</v>
      </c>
      <c r="W554" s="296" t="s">
        <v>882</v>
      </c>
      <c r="X554" s="247" t="s">
        <v>883</v>
      </c>
      <c r="Y554" s="247" t="s">
        <v>739</v>
      </c>
      <c r="Z554" s="296">
        <v>1</v>
      </c>
      <c r="AA554" s="296">
        <v>52</v>
      </c>
      <c r="AB554" s="296">
        <v>687886.61621200002</v>
      </c>
      <c r="AC554" s="296">
        <v>13229</v>
      </c>
      <c r="AD554" s="296">
        <v>1395</v>
      </c>
      <c r="AE554" s="296">
        <v>11834</v>
      </c>
      <c r="AG554" s="295"/>
      <c r="AH554" s="295"/>
      <c r="AL554" s="297">
        <v>0</v>
      </c>
      <c r="AN554" s="297">
        <v>0</v>
      </c>
      <c r="AP554" s="297"/>
    </row>
    <row r="555" spans="1:42" s="296" customFormat="1">
      <c r="A555" s="293" t="s">
        <v>882</v>
      </c>
      <c r="B555" s="247">
        <v>478352640</v>
      </c>
      <c r="C555" s="252" t="s">
        <v>532</v>
      </c>
      <c r="D555" s="251">
        <v>0</v>
      </c>
      <c r="E555" s="251">
        <v>0</v>
      </c>
      <c r="F555" s="251">
        <v>0</v>
      </c>
      <c r="G555" s="251">
        <v>0</v>
      </c>
      <c r="H555" s="251">
        <v>0</v>
      </c>
      <c r="I555" s="251">
        <v>4</v>
      </c>
      <c r="J555" s="251">
        <v>0</v>
      </c>
      <c r="K555" s="294">
        <v>0.15859999999999999</v>
      </c>
      <c r="L555" s="251">
        <v>0</v>
      </c>
      <c r="M555" s="251">
        <v>0</v>
      </c>
      <c r="N555" s="251">
        <v>0</v>
      </c>
      <c r="O555" s="251">
        <v>0</v>
      </c>
      <c r="P555" s="251">
        <v>0</v>
      </c>
      <c r="Q555" s="251">
        <v>4</v>
      </c>
      <c r="R555" s="294">
        <v>1</v>
      </c>
      <c r="S555" s="251">
        <v>2</v>
      </c>
      <c r="T555" s="247"/>
      <c r="V555" s="293">
        <v>478352640</v>
      </c>
      <c r="W555" s="296" t="s">
        <v>882</v>
      </c>
      <c r="X555" s="247" t="s">
        <v>883</v>
      </c>
      <c r="Y555" s="247" t="s">
        <v>888</v>
      </c>
      <c r="Z555" s="296">
        <v>1</v>
      </c>
      <c r="AA555" s="296">
        <v>4</v>
      </c>
      <c r="AB555" s="296">
        <v>51951.174323999992</v>
      </c>
      <c r="AC555" s="296">
        <v>12988</v>
      </c>
      <c r="AD555" s="296">
        <v>1373</v>
      </c>
      <c r="AE555" s="296">
        <v>11615</v>
      </c>
      <c r="AG555" s="295"/>
      <c r="AH555" s="295"/>
      <c r="AL555" s="297">
        <v>0</v>
      </c>
      <c r="AN555" s="297">
        <v>0</v>
      </c>
      <c r="AP555" s="297"/>
    </row>
    <row r="556" spans="1:42" s="296" customFormat="1">
      <c r="A556" s="293" t="s">
        <v>882</v>
      </c>
      <c r="B556" s="247">
        <v>478352673</v>
      </c>
      <c r="C556" s="252" t="s">
        <v>532</v>
      </c>
      <c r="D556" s="251">
        <v>0</v>
      </c>
      <c r="E556" s="251">
        <v>0</v>
      </c>
      <c r="F556" s="251">
        <v>0</v>
      </c>
      <c r="G556" s="251">
        <v>0</v>
      </c>
      <c r="H556" s="251">
        <v>10</v>
      </c>
      <c r="I556" s="251">
        <v>10</v>
      </c>
      <c r="J556" s="251">
        <v>0</v>
      </c>
      <c r="K556" s="294">
        <v>0.79300000000000004</v>
      </c>
      <c r="L556" s="251">
        <v>0</v>
      </c>
      <c r="M556" s="251">
        <v>0</v>
      </c>
      <c r="N556" s="251">
        <v>0</v>
      </c>
      <c r="O556" s="251">
        <v>0</v>
      </c>
      <c r="P556" s="251">
        <v>2</v>
      </c>
      <c r="Q556" s="251">
        <v>20</v>
      </c>
      <c r="R556" s="294">
        <v>1</v>
      </c>
      <c r="S556" s="251">
        <v>2</v>
      </c>
      <c r="T556" s="247"/>
      <c r="V556" s="293">
        <v>478352673</v>
      </c>
      <c r="W556" s="296" t="s">
        <v>882</v>
      </c>
      <c r="X556" s="247" t="s">
        <v>883</v>
      </c>
      <c r="Y556" s="247" t="s">
        <v>763</v>
      </c>
      <c r="Z556" s="296">
        <v>1</v>
      </c>
      <c r="AA556" s="296">
        <v>20</v>
      </c>
      <c r="AB556" s="296">
        <v>249606.29162</v>
      </c>
      <c r="AC556" s="296">
        <v>12480</v>
      </c>
      <c r="AD556" s="296">
        <v>1816</v>
      </c>
      <c r="AE556" s="296">
        <v>10664</v>
      </c>
      <c r="AG556" s="295"/>
      <c r="AH556" s="295"/>
      <c r="AL556" s="297">
        <v>0</v>
      </c>
      <c r="AN556" s="297">
        <v>0</v>
      </c>
      <c r="AP556" s="297"/>
    </row>
    <row r="557" spans="1:42" s="296" customFormat="1">
      <c r="A557" s="293" t="s">
        <v>882</v>
      </c>
      <c r="B557" s="247">
        <v>478352695</v>
      </c>
      <c r="C557" s="252" t="s">
        <v>532</v>
      </c>
      <c r="D557" s="251">
        <v>0</v>
      </c>
      <c r="E557" s="251">
        <v>0</v>
      </c>
      <c r="F557" s="251">
        <v>0</v>
      </c>
      <c r="G557" s="251">
        <v>0</v>
      </c>
      <c r="H557" s="251">
        <v>0</v>
      </c>
      <c r="I557" s="251">
        <v>3</v>
      </c>
      <c r="J557" s="251">
        <v>0</v>
      </c>
      <c r="K557" s="294">
        <v>0.11899999999999999</v>
      </c>
      <c r="L557" s="251">
        <v>0</v>
      </c>
      <c r="M557" s="251">
        <v>0</v>
      </c>
      <c r="N557" s="251">
        <v>0</v>
      </c>
      <c r="O557" s="251">
        <v>0</v>
      </c>
      <c r="P557" s="251">
        <v>0</v>
      </c>
      <c r="Q557" s="251">
        <v>3</v>
      </c>
      <c r="R557" s="294">
        <v>1</v>
      </c>
      <c r="S557" s="251">
        <v>2</v>
      </c>
      <c r="T557" s="247"/>
      <c r="V557" s="293">
        <v>478352695</v>
      </c>
      <c r="W557" s="296" t="s">
        <v>882</v>
      </c>
      <c r="X557" s="247" t="s">
        <v>883</v>
      </c>
      <c r="Y557" s="247" t="s">
        <v>889</v>
      </c>
      <c r="Z557" s="296">
        <v>1</v>
      </c>
      <c r="AA557" s="296">
        <v>3</v>
      </c>
      <c r="AB557" s="296">
        <v>38964.986460000007</v>
      </c>
      <c r="AC557" s="296">
        <v>12988</v>
      </c>
      <c r="AD557" s="296">
        <v>2324</v>
      </c>
      <c r="AE557" s="296">
        <v>10664</v>
      </c>
      <c r="AG557" s="295"/>
      <c r="AH557" s="295"/>
      <c r="AL557" s="297">
        <v>0</v>
      </c>
      <c r="AN557" s="297">
        <v>0</v>
      </c>
      <c r="AP557" s="297"/>
    </row>
    <row r="558" spans="1:42" s="296" customFormat="1">
      <c r="A558" s="293" t="s">
        <v>882</v>
      </c>
      <c r="B558" s="247">
        <v>478352720</v>
      </c>
      <c r="C558" s="252" t="s">
        <v>532</v>
      </c>
      <c r="D558" s="251">
        <v>0</v>
      </c>
      <c r="E558" s="251">
        <v>0</v>
      </c>
      <c r="F558" s="251">
        <v>0</v>
      </c>
      <c r="G558" s="251">
        <v>0</v>
      </c>
      <c r="H558" s="251">
        <v>0</v>
      </c>
      <c r="I558" s="251">
        <v>1</v>
      </c>
      <c r="J558" s="251">
        <v>0</v>
      </c>
      <c r="K558" s="294">
        <v>3.9699999999999999E-2</v>
      </c>
      <c r="L558" s="251">
        <v>0</v>
      </c>
      <c r="M558" s="251">
        <v>0</v>
      </c>
      <c r="N558" s="251">
        <v>0</v>
      </c>
      <c r="O558" s="251">
        <v>0</v>
      </c>
      <c r="P558" s="251">
        <v>0</v>
      </c>
      <c r="Q558" s="251">
        <v>1</v>
      </c>
      <c r="R558" s="294">
        <v>1</v>
      </c>
      <c r="S558" s="251">
        <v>8</v>
      </c>
      <c r="T558" s="247"/>
      <c r="V558" s="293">
        <v>478352720</v>
      </c>
      <c r="W558" s="296" t="s">
        <v>882</v>
      </c>
      <c r="X558" s="247" t="s">
        <v>883</v>
      </c>
      <c r="Y558" s="247" t="s">
        <v>881</v>
      </c>
      <c r="Z558" s="296">
        <v>1</v>
      </c>
      <c r="AA558" s="296">
        <v>1</v>
      </c>
      <c r="AB558" s="296">
        <v>12989.399298</v>
      </c>
      <c r="AC558" s="296">
        <v>12989</v>
      </c>
      <c r="AD558" s="296">
        <v>2325</v>
      </c>
      <c r="AE558" s="296">
        <v>10664</v>
      </c>
      <c r="AG558" s="295"/>
      <c r="AH558" s="295"/>
      <c r="AL558" s="297">
        <v>0</v>
      </c>
      <c r="AN558" s="297">
        <v>0</v>
      </c>
      <c r="AP558" s="297"/>
    </row>
    <row r="559" spans="1:42" s="296" customFormat="1">
      <c r="A559" s="293" t="s">
        <v>882</v>
      </c>
      <c r="B559" s="247">
        <v>478352725</v>
      </c>
      <c r="C559" s="252" t="s">
        <v>532</v>
      </c>
      <c r="D559" s="251">
        <v>0</v>
      </c>
      <c r="E559" s="251">
        <v>0</v>
      </c>
      <c r="F559" s="251">
        <v>0</v>
      </c>
      <c r="G559" s="251">
        <v>0</v>
      </c>
      <c r="H559" s="251">
        <v>12</v>
      </c>
      <c r="I559" s="251">
        <v>19</v>
      </c>
      <c r="J559" s="251">
        <v>0</v>
      </c>
      <c r="K559" s="294">
        <v>1.2292000000000001</v>
      </c>
      <c r="L559" s="251">
        <v>0</v>
      </c>
      <c r="M559" s="251">
        <v>0</v>
      </c>
      <c r="N559" s="251">
        <v>0</v>
      </c>
      <c r="O559" s="251">
        <v>0</v>
      </c>
      <c r="P559" s="251">
        <v>5</v>
      </c>
      <c r="Q559" s="251">
        <v>31</v>
      </c>
      <c r="R559" s="294">
        <v>1</v>
      </c>
      <c r="S559" s="251">
        <v>3</v>
      </c>
      <c r="T559" s="247"/>
      <c r="V559" s="293">
        <v>478352725</v>
      </c>
      <c r="W559" s="296" t="s">
        <v>882</v>
      </c>
      <c r="X559" s="247" t="s">
        <v>883</v>
      </c>
      <c r="Y559" s="247" t="s">
        <v>765</v>
      </c>
      <c r="Z559" s="296">
        <v>1</v>
      </c>
      <c r="AA559" s="296">
        <v>31</v>
      </c>
      <c r="AB559" s="296">
        <v>403053.27672800003</v>
      </c>
      <c r="AC559" s="296">
        <v>13002</v>
      </c>
      <c r="AD559" s="296">
        <v>2338</v>
      </c>
      <c r="AE559" s="296">
        <v>10664</v>
      </c>
      <c r="AG559" s="295"/>
      <c r="AH559" s="295"/>
      <c r="AL559" s="297">
        <v>0</v>
      </c>
      <c r="AN559" s="297">
        <v>0</v>
      </c>
      <c r="AP559" s="297"/>
    </row>
    <row r="560" spans="1:42" s="296" customFormat="1">
      <c r="A560" s="293" t="s">
        <v>882</v>
      </c>
      <c r="B560" s="247">
        <v>478352735</v>
      </c>
      <c r="C560" s="252" t="s">
        <v>532</v>
      </c>
      <c r="D560" s="251">
        <v>0</v>
      </c>
      <c r="E560" s="251">
        <v>0</v>
      </c>
      <c r="F560" s="251">
        <v>0</v>
      </c>
      <c r="G560" s="251">
        <v>0</v>
      </c>
      <c r="H560" s="251">
        <v>10</v>
      </c>
      <c r="I560" s="251">
        <v>15</v>
      </c>
      <c r="J560" s="251">
        <v>0</v>
      </c>
      <c r="K560" s="294">
        <v>0.99129999999999996</v>
      </c>
      <c r="L560" s="251">
        <v>0</v>
      </c>
      <c r="M560" s="251">
        <v>0</v>
      </c>
      <c r="N560" s="251">
        <v>0</v>
      </c>
      <c r="O560" s="251">
        <v>0</v>
      </c>
      <c r="P560" s="251">
        <v>3</v>
      </c>
      <c r="Q560" s="251">
        <v>25</v>
      </c>
      <c r="R560" s="294">
        <v>1</v>
      </c>
      <c r="S560" s="251">
        <v>6</v>
      </c>
      <c r="T560" s="247"/>
      <c r="V560" s="293">
        <v>478352735</v>
      </c>
      <c r="W560" s="296" t="s">
        <v>882</v>
      </c>
      <c r="X560" s="247" t="s">
        <v>883</v>
      </c>
      <c r="Y560" s="247" t="s">
        <v>767</v>
      </c>
      <c r="Z560" s="296">
        <v>1</v>
      </c>
      <c r="AA560" s="296">
        <v>25</v>
      </c>
      <c r="AB560" s="296">
        <v>322697.43524199998</v>
      </c>
      <c r="AC560" s="296">
        <v>12908</v>
      </c>
      <c r="AD560" s="296">
        <v>1293</v>
      </c>
      <c r="AE560" s="296">
        <v>11615</v>
      </c>
      <c r="AG560" s="295"/>
      <c r="AH560" s="295"/>
      <c r="AL560" s="297">
        <v>0</v>
      </c>
      <c r="AN560" s="297">
        <v>0</v>
      </c>
      <c r="AP560" s="297"/>
    </row>
    <row r="561" spans="1:42" s="296" customFormat="1">
      <c r="A561" s="293" t="s">
        <v>882</v>
      </c>
      <c r="B561" s="247">
        <v>478352753</v>
      </c>
      <c r="C561" s="252" t="s">
        <v>532</v>
      </c>
      <c r="D561" s="251">
        <v>0</v>
      </c>
      <c r="E561" s="251">
        <v>0</v>
      </c>
      <c r="F561" s="251">
        <v>0</v>
      </c>
      <c r="G561" s="251">
        <v>0</v>
      </c>
      <c r="H561" s="251">
        <v>0</v>
      </c>
      <c r="I561" s="251">
        <v>2</v>
      </c>
      <c r="J561" s="251">
        <v>0</v>
      </c>
      <c r="K561" s="294">
        <v>7.9299999999999995E-2</v>
      </c>
      <c r="L561" s="251">
        <v>0</v>
      </c>
      <c r="M561" s="251">
        <v>0</v>
      </c>
      <c r="N561" s="251">
        <v>0</v>
      </c>
      <c r="O561" s="251">
        <v>0</v>
      </c>
      <c r="P561" s="251">
        <v>0</v>
      </c>
      <c r="Q561" s="251">
        <v>2</v>
      </c>
      <c r="R561" s="294">
        <v>1</v>
      </c>
      <c r="S561" s="251">
        <v>7</v>
      </c>
      <c r="T561" s="247"/>
      <c r="V561" s="293">
        <v>478352753</v>
      </c>
      <c r="W561" s="296" t="s">
        <v>882</v>
      </c>
      <c r="X561" s="247" t="s">
        <v>883</v>
      </c>
      <c r="Y561" s="247" t="s">
        <v>817</v>
      </c>
      <c r="Z561" s="296">
        <v>1</v>
      </c>
      <c r="AA561" s="296">
        <v>2</v>
      </c>
      <c r="AB561" s="296">
        <v>25975.587161999996</v>
      </c>
      <c r="AC561" s="296">
        <v>12988</v>
      </c>
      <c r="AD561" s="296">
        <v>-587</v>
      </c>
      <c r="AE561" s="296">
        <v>13575</v>
      </c>
      <c r="AG561" s="295"/>
      <c r="AH561" s="295"/>
      <c r="AL561" s="297">
        <v>0</v>
      </c>
      <c r="AN561" s="297">
        <v>0</v>
      </c>
      <c r="AP561" s="297"/>
    </row>
    <row r="562" spans="1:42" s="296" customFormat="1">
      <c r="A562" s="293" t="s">
        <v>882</v>
      </c>
      <c r="B562" s="247">
        <v>478352775</v>
      </c>
      <c r="C562" s="252" t="s">
        <v>532</v>
      </c>
      <c r="D562" s="251">
        <v>0</v>
      </c>
      <c r="E562" s="251">
        <v>0</v>
      </c>
      <c r="F562" s="251">
        <v>0</v>
      </c>
      <c r="G562" s="251">
        <v>0</v>
      </c>
      <c r="H562" s="251">
        <v>4</v>
      </c>
      <c r="I562" s="251">
        <v>8</v>
      </c>
      <c r="J562" s="251">
        <v>0</v>
      </c>
      <c r="K562" s="294">
        <v>0.4758</v>
      </c>
      <c r="L562" s="251">
        <v>0</v>
      </c>
      <c r="M562" s="251">
        <v>0</v>
      </c>
      <c r="N562" s="251">
        <v>0</v>
      </c>
      <c r="O562" s="251">
        <v>0</v>
      </c>
      <c r="P562" s="251">
        <v>0</v>
      </c>
      <c r="Q562" s="251">
        <v>12</v>
      </c>
      <c r="R562" s="294">
        <v>1</v>
      </c>
      <c r="S562" s="251">
        <v>4</v>
      </c>
      <c r="T562" s="247"/>
      <c r="V562" s="293">
        <v>478352775</v>
      </c>
      <c r="W562" s="296" t="s">
        <v>882</v>
      </c>
      <c r="X562" s="247" t="s">
        <v>883</v>
      </c>
      <c r="Y562" s="247" t="s">
        <v>768</v>
      </c>
      <c r="Z562" s="296">
        <v>1</v>
      </c>
      <c r="AA562" s="296">
        <v>12</v>
      </c>
      <c r="AB562" s="296">
        <v>148258.762972</v>
      </c>
      <c r="AC562" s="296">
        <v>12355</v>
      </c>
      <c r="AD562" s="296">
        <v>-2461</v>
      </c>
      <c r="AE562" s="296">
        <v>14816</v>
      </c>
      <c r="AG562" s="295"/>
      <c r="AH562" s="295"/>
      <c r="AL562" s="297">
        <v>0</v>
      </c>
      <c r="AN562" s="297">
        <v>0</v>
      </c>
      <c r="AP562" s="297"/>
    </row>
    <row r="563" spans="1:42" s="296" customFormat="1">
      <c r="A563" s="293" t="s">
        <v>890</v>
      </c>
      <c r="B563" s="247">
        <v>479278005</v>
      </c>
      <c r="C563" s="252" t="s">
        <v>533</v>
      </c>
      <c r="D563" s="251">
        <v>0</v>
      </c>
      <c r="E563" s="251">
        <v>0</v>
      </c>
      <c r="F563" s="251">
        <v>0</v>
      </c>
      <c r="G563" s="251">
        <v>0</v>
      </c>
      <c r="H563" s="251">
        <v>0</v>
      </c>
      <c r="I563" s="251">
        <v>4</v>
      </c>
      <c r="J563" s="251">
        <v>0</v>
      </c>
      <c r="K563" s="294">
        <v>0.15859999999999999</v>
      </c>
      <c r="L563" s="251">
        <v>0</v>
      </c>
      <c r="M563" s="251">
        <v>0</v>
      </c>
      <c r="N563" s="251">
        <v>0</v>
      </c>
      <c r="O563" s="251">
        <v>0</v>
      </c>
      <c r="P563" s="251">
        <v>1</v>
      </c>
      <c r="Q563" s="251">
        <v>4</v>
      </c>
      <c r="R563" s="294">
        <v>1</v>
      </c>
      <c r="S563" s="251">
        <v>8</v>
      </c>
      <c r="T563" s="247"/>
      <c r="V563" s="293">
        <v>479278005</v>
      </c>
      <c r="W563" s="296" t="s">
        <v>890</v>
      </c>
      <c r="X563" s="247" t="s">
        <v>849</v>
      </c>
      <c r="Y563" s="247" t="s">
        <v>797</v>
      </c>
      <c r="Z563" s="296">
        <v>1</v>
      </c>
      <c r="AA563" s="296">
        <v>4</v>
      </c>
      <c r="AB563" s="296">
        <v>58690.014323999996</v>
      </c>
      <c r="AC563" s="296">
        <v>14673</v>
      </c>
      <c r="AD563" s="296">
        <v>2491</v>
      </c>
      <c r="AE563" s="296">
        <v>12182</v>
      </c>
      <c r="AG563" s="295"/>
      <c r="AH563" s="295"/>
      <c r="AL563" s="297">
        <v>0</v>
      </c>
      <c r="AN563" s="297">
        <v>0</v>
      </c>
      <c r="AP563" s="297"/>
    </row>
    <row r="564" spans="1:42" s="296" customFormat="1">
      <c r="A564" s="293" t="s">
        <v>890</v>
      </c>
      <c r="B564" s="247">
        <v>479278024</v>
      </c>
      <c r="C564" s="252" t="s">
        <v>533</v>
      </c>
      <c r="D564" s="251">
        <v>0</v>
      </c>
      <c r="E564" s="251">
        <v>0</v>
      </c>
      <c r="F564" s="251">
        <v>0</v>
      </c>
      <c r="G564" s="251">
        <v>0</v>
      </c>
      <c r="H564" s="251">
        <v>5</v>
      </c>
      <c r="I564" s="251">
        <v>9</v>
      </c>
      <c r="J564" s="251">
        <v>0</v>
      </c>
      <c r="K564" s="294">
        <v>0.55510000000000004</v>
      </c>
      <c r="L564" s="251">
        <v>0</v>
      </c>
      <c r="M564" s="251">
        <v>0</v>
      </c>
      <c r="N564" s="251">
        <v>0</v>
      </c>
      <c r="O564" s="251">
        <v>0</v>
      </c>
      <c r="P564" s="251">
        <v>4</v>
      </c>
      <c r="Q564" s="251">
        <v>14</v>
      </c>
      <c r="R564" s="294">
        <v>1</v>
      </c>
      <c r="S564" s="251">
        <v>5</v>
      </c>
      <c r="T564" s="247"/>
      <c r="V564" s="293">
        <v>479278024</v>
      </c>
      <c r="W564" s="296" t="s">
        <v>890</v>
      </c>
      <c r="X564" s="247" t="s">
        <v>849</v>
      </c>
      <c r="Y564" s="247" t="s">
        <v>798</v>
      </c>
      <c r="Z564" s="296">
        <v>1</v>
      </c>
      <c r="AA564" s="296">
        <v>14</v>
      </c>
      <c r="AB564" s="296">
        <v>192700.620134</v>
      </c>
      <c r="AC564" s="296">
        <v>13764</v>
      </c>
      <c r="AD564" s="296">
        <v>2131</v>
      </c>
      <c r="AE564" s="296">
        <v>11633</v>
      </c>
      <c r="AG564" s="295"/>
      <c r="AH564" s="295"/>
      <c r="AL564" s="297">
        <v>0</v>
      </c>
      <c r="AN564" s="297">
        <v>0</v>
      </c>
      <c r="AP564" s="297"/>
    </row>
    <row r="565" spans="1:42" s="296" customFormat="1">
      <c r="A565" s="293" t="s">
        <v>890</v>
      </c>
      <c r="B565" s="247">
        <v>479278061</v>
      </c>
      <c r="C565" s="252" t="s">
        <v>533</v>
      </c>
      <c r="D565" s="251">
        <v>0</v>
      </c>
      <c r="E565" s="251">
        <v>0</v>
      </c>
      <c r="F565" s="251">
        <v>0</v>
      </c>
      <c r="G565" s="251">
        <v>0</v>
      </c>
      <c r="H565" s="251">
        <v>11</v>
      </c>
      <c r="I565" s="251">
        <v>26</v>
      </c>
      <c r="J565" s="251">
        <v>0</v>
      </c>
      <c r="K565" s="294">
        <v>1.4671000000000001</v>
      </c>
      <c r="L565" s="251">
        <v>0</v>
      </c>
      <c r="M565" s="251">
        <v>0</v>
      </c>
      <c r="N565" s="251">
        <v>0</v>
      </c>
      <c r="O565" s="251">
        <v>0</v>
      </c>
      <c r="P565" s="251">
        <v>25</v>
      </c>
      <c r="Q565" s="251">
        <v>37</v>
      </c>
      <c r="R565" s="294">
        <v>1</v>
      </c>
      <c r="S565" s="251">
        <v>11</v>
      </c>
      <c r="T565" s="247"/>
      <c r="V565" s="293">
        <v>479278061</v>
      </c>
      <c r="W565" s="296" t="s">
        <v>890</v>
      </c>
      <c r="X565" s="247" t="s">
        <v>849</v>
      </c>
      <c r="Y565" s="247" t="s">
        <v>799</v>
      </c>
      <c r="Z565" s="296">
        <v>1</v>
      </c>
      <c r="AA565" s="296">
        <v>37</v>
      </c>
      <c r="AB565" s="296">
        <v>676644.62821400003</v>
      </c>
      <c r="AC565" s="296">
        <v>18288</v>
      </c>
      <c r="AD565" s="296">
        <v>5458</v>
      </c>
      <c r="AE565" s="296">
        <v>12830</v>
      </c>
      <c r="AG565" s="295"/>
      <c r="AH565" s="295"/>
      <c r="AL565" s="297">
        <v>0</v>
      </c>
      <c r="AN565" s="297">
        <v>0</v>
      </c>
      <c r="AP565" s="297"/>
    </row>
    <row r="566" spans="1:42" s="296" customFormat="1">
      <c r="A566" s="293" t="s">
        <v>890</v>
      </c>
      <c r="B566" s="247">
        <v>479278086</v>
      </c>
      <c r="C566" s="252" t="s">
        <v>533</v>
      </c>
      <c r="D566" s="251">
        <v>0</v>
      </c>
      <c r="E566" s="251">
        <v>0</v>
      </c>
      <c r="F566" s="251">
        <v>0</v>
      </c>
      <c r="G566" s="251">
        <v>0</v>
      </c>
      <c r="H566" s="251">
        <v>6</v>
      </c>
      <c r="I566" s="251">
        <v>13</v>
      </c>
      <c r="J566" s="251">
        <v>0</v>
      </c>
      <c r="K566" s="294">
        <v>0.75339999999999996</v>
      </c>
      <c r="L566" s="251">
        <v>0</v>
      </c>
      <c r="M566" s="251">
        <v>0</v>
      </c>
      <c r="N566" s="251">
        <v>0</v>
      </c>
      <c r="O566" s="251">
        <v>0</v>
      </c>
      <c r="P566" s="251">
        <v>5</v>
      </c>
      <c r="Q566" s="251">
        <v>19</v>
      </c>
      <c r="R566" s="294">
        <v>1</v>
      </c>
      <c r="S566" s="251">
        <v>8</v>
      </c>
      <c r="T566" s="247"/>
      <c r="V566" s="293">
        <v>479278086</v>
      </c>
      <c r="W566" s="296" t="s">
        <v>890</v>
      </c>
      <c r="X566" s="247" t="s">
        <v>849</v>
      </c>
      <c r="Y566" s="247" t="s">
        <v>845</v>
      </c>
      <c r="Z566" s="296">
        <v>1</v>
      </c>
      <c r="AA566" s="296">
        <v>19</v>
      </c>
      <c r="AB566" s="296">
        <v>269071.74375600001</v>
      </c>
      <c r="AC566" s="296">
        <v>14162</v>
      </c>
      <c r="AD566" s="296">
        <v>1597</v>
      </c>
      <c r="AE566" s="296">
        <v>12565</v>
      </c>
      <c r="AG566" s="295"/>
      <c r="AH566" s="295"/>
      <c r="AL566" s="297">
        <v>0</v>
      </c>
      <c r="AN566" s="297">
        <v>0</v>
      </c>
      <c r="AP566" s="297"/>
    </row>
    <row r="567" spans="1:42" s="296" customFormat="1">
      <c r="A567" s="293" t="s">
        <v>890</v>
      </c>
      <c r="B567" s="247">
        <v>479278087</v>
      </c>
      <c r="C567" s="252" t="s">
        <v>533</v>
      </c>
      <c r="D567" s="251">
        <v>0</v>
      </c>
      <c r="E567" s="251">
        <v>0</v>
      </c>
      <c r="F567" s="251">
        <v>0</v>
      </c>
      <c r="G567" s="251">
        <v>0</v>
      </c>
      <c r="H567" s="251">
        <v>2</v>
      </c>
      <c r="I567" s="251">
        <v>4</v>
      </c>
      <c r="J567" s="251">
        <v>0</v>
      </c>
      <c r="K567" s="294">
        <v>0.2379</v>
      </c>
      <c r="L567" s="251">
        <v>0</v>
      </c>
      <c r="M567" s="251">
        <v>0</v>
      </c>
      <c r="N567" s="251">
        <v>0</v>
      </c>
      <c r="O567" s="251">
        <v>0</v>
      </c>
      <c r="P567" s="251">
        <v>2</v>
      </c>
      <c r="Q567" s="251">
        <v>6</v>
      </c>
      <c r="R567" s="294">
        <v>1</v>
      </c>
      <c r="S567" s="251">
        <v>6</v>
      </c>
      <c r="T567" s="247"/>
      <c r="V567" s="293">
        <v>479278087</v>
      </c>
      <c r="W567" s="296" t="s">
        <v>890</v>
      </c>
      <c r="X567" s="247" t="s">
        <v>849</v>
      </c>
      <c r="Y567" s="247" t="s">
        <v>800</v>
      </c>
      <c r="Z567" s="296">
        <v>1</v>
      </c>
      <c r="AA567" s="296">
        <v>6</v>
      </c>
      <c r="AB567" s="296">
        <v>85454.641485999993</v>
      </c>
      <c r="AC567" s="296">
        <v>14242</v>
      </c>
      <c r="AD567" s="296">
        <v>2421</v>
      </c>
      <c r="AE567" s="296">
        <v>11821</v>
      </c>
      <c r="AG567" s="295"/>
      <c r="AH567" s="295"/>
      <c r="AL567" s="297">
        <v>0</v>
      </c>
      <c r="AN567" s="297">
        <v>0</v>
      </c>
      <c r="AP567" s="297"/>
    </row>
    <row r="568" spans="1:42" s="296" customFormat="1">
      <c r="A568" s="293" t="s">
        <v>890</v>
      </c>
      <c r="B568" s="247">
        <v>479278111</v>
      </c>
      <c r="C568" s="252" t="s">
        <v>533</v>
      </c>
      <c r="D568" s="251">
        <v>0</v>
      </c>
      <c r="E568" s="251">
        <v>0</v>
      </c>
      <c r="F568" s="251">
        <v>0</v>
      </c>
      <c r="G568" s="251">
        <v>0</v>
      </c>
      <c r="H568" s="251">
        <v>1</v>
      </c>
      <c r="I568" s="251">
        <v>7</v>
      </c>
      <c r="J568" s="251">
        <v>0</v>
      </c>
      <c r="K568" s="294">
        <v>0.31719999999999998</v>
      </c>
      <c r="L568" s="251">
        <v>0</v>
      </c>
      <c r="M568" s="251">
        <v>0</v>
      </c>
      <c r="N568" s="251">
        <v>0</v>
      </c>
      <c r="O568" s="251">
        <v>0</v>
      </c>
      <c r="P568" s="251">
        <v>3</v>
      </c>
      <c r="Q568" s="251">
        <v>8</v>
      </c>
      <c r="R568" s="294">
        <v>1</v>
      </c>
      <c r="S568" s="251">
        <v>7</v>
      </c>
      <c r="T568" s="247"/>
      <c r="V568" s="293">
        <v>479278111</v>
      </c>
      <c r="W568" s="296" t="s">
        <v>890</v>
      </c>
      <c r="X568" s="247" t="s">
        <v>849</v>
      </c>
      <c r="Y568" s="247" t="s">
        <v>801</v>
      </c>
      <c r="Z568" s="296">
        <v>1</v>
      </c>
      <c r="AA568" s="296">
        <v>8</v>
      </c>
      <c r="AB568" s="296">
        <v>120605.81864799999</v>
      </c>
      <c r="AC568" s="296">
        <v>15076</v>
      </c>
      <c r="AD568" s="296">
        <v>2511</v>
      </c>
      <c r="AE568" s="296">
        <v>12565</v>
      </c>
      <c r="AG568" s="295"/>
      <c r="AH568" s="295"/>
      <c r="AL568" s="297">
        <v>0</v>
      </c>
      <c r="AN568" s="297">
        <v>0</v>
      </c>
      <c r="AP568" s="297"/>
    </row>
    <row r="569" spans="1:42" s="296" customFormat="1">
      <c r="A569" s="293" t="s">
        <v>890</v>
      </c>
      <c r="B569" s="247">
        <v>479278117</v>
      </c>
      <c r="C569" s="252" t="s">
        <v>533</v>
      </c>
      <c r="D569" s="251">
        <v>0</v>
      </c>
      <c r="E569" s="251">
        <v>0</v>
      </c>
      <c r="F569" s="251">
        <v>0</v>
      </c>
      <c r="G569" s="251">
        <v>0</v>
      </c>
      <c r="H569" s="251">
        <v>2</v>
      </c>
      <c r="I569" s="251">
        <v>8</v>
      </c>
      <c r="J569" s="251">
        <v>0</v>
      </c>
      <c r="K569" s="294">
        <v>0.39650000000000002</v>
      </c>
      <c r="L569" s="251">
        <v>0</v>
      </c>
      <c r="M569" s="251">
        <v>0</v>
      </c>
      <c r="N569" s="251">
        <v>0</v>
      </c>
      <c r="O569" s="251">
        <v>0</v>
      </c>
      <c r="P569" s="251">
        <v>6</v>
      </c>
      <c r="Q569" s="251">
        <v>10</v>
      </c>
      <c r="R569" s="294">
        <v>1</v>
      </c>
      <c r="S569" s="251">
        <v>6</v>
      </c>
      <c r="T569" s="247"/>
      <c r="V569" s="293">
        <v>479278117</v>
      </c>
      <c r="W569" s="296" t="s">
        <v>890</v>
      </c>
      <c r="X569" s="247" t="s">
        <v>849</v>
      </c>
      <c r="Y569" s="247" t="s">
        <v>891</v>
      </c>
      <c r="Z569" s="296">
        <v>1</v>
      </c>
      <c r="AA569" s="296">
        <v>10</v>
      </c>
      <c r="AB569" s="296">
        <v>160056.33581000002</v>
      </c>
      <c r="AC569" s="296">
        <v>16006</v>
      </c>
      <c r="AD569" s="296">
        <v>3441</v>
      </c>
      <c r="AE569" s="296">
        <v>12565</v>
      </c>
      <c r="AG569" s="295"/>
      <c r="AH569" s="295"/>
      <c r="AL569" s="297">
        <v>0</v>
      </c>
      <c r="AN569" s="297">
        <v>0</v>
      </c>
      <c r="AP569" s="297"/>
    </row>
    <row r="570" spans="1:42" s="296" customFormat="1">
      <c r="A570" s="293" t="s">
        <v>890</v>
      </c>
      <c r="B570" s="247">
        <v>479278127</v>
      </c>
      <c r="C570" s="252" t="s">
        <v>533</v>
      </c>
      <c r="D570" s="251">
        <v>0</v>
      </c>
      <c r="E570" s="251">
        <v>0</v>
      </c>
      <c r="F570" s="251">
        <v>0</v>
      </c>
      <c r="G570" s="251">
        <v>0</v>
      </c>
      <c r="H570" s="251">
        <v>0</v>
      </c>
      <c r="I570" s="251">
        <v>7</v>
      </c>
      <c r="J570" s="251">
        <v>0</v>
      </c>
      <c r="K570" s="294">
        <v>0.27760000000000001</v>
      </c>
      <c r="L570" s="251">
        <v>0</v>
      </c>
      <c r="M570" s="251">
        <v>0</v>
      </c>
      <c r="N570" s="251">
        <v>0</v>
      </c>
      <c r="O570" s="251">
        <v>0</v>
      </c>
      <c r="P570" s="251">
        <v>6</v>
      </c>
      <c r="Q570" s="251">
        <v>7</v>
      </c>
      <c r="R570" s="294">
        <v>1</v>
      </c>
      <c r="S570" s="251">
        <v>5</v>
      </c>
      <c r="T570" s="247"/>
      <c r="V570" s="293">
        <v>479278127</v>
      </c>
      <c r="W570" s="296" t="s">
        <v>890</v>
      </c>
      <c r="X570" s="247" t="s">
        <v>849</v>
      </c>
      <c r="Y570" s="247" t="s">
        <v>682</v>
      </c>
      <c r="Z570" s="296">
        <v>1</v>
      </c>
      <c r="AA570" s="296">
        <v>7</v>
      </c>
      <c r="AB570" s="296">
        <v>121463.60078399998</v>
      </c>
      <c r="AC570" s="296">
        <v>17352</v>
      </c>
      <c r="AD570" s="296">
        <v>4906</v>
      </c>
      <c r="AE570" s="296">
        <v>12446</v>
      </c>
      <c r="AG570" s="295"/>
      <c r="AH570" s="295"/>
      <c r="AL570" s="297">
        <v>0</v>
      </c>
      <c r="AN570" s="297">
        <v>0</v>
      </c>
      <c r="AP570" s="297"/>
    </row>
    <row r="571" spans="1:42" s="296" customFormat="1">
      <c r="A571" s="293" t="s">
        <v>890</v>
      </c>
      <c r="B571" s="247">
        <v>479278137</v>
      </c>
      <c r="C571" s="252" t="s">
        <v>533</v>
      </c>
      <c r="D571" s="251">
        <v>0</v>
      </c>
      <c r="E571" s="251">
        <v>0</v>
      </c>
      <c r="F571" s="251">
        <v>0</v>
      </c>
      <c r="G571" s="251">
        <v>0</v>
      </c>
      <c r="H571" s="251">
        <v>13</v>
      </c>
      <c r="I571" s="251">
        <v>27</v>
      </c>
      <c r="J571" s="251">
        <v>0</v>
      </c>
      <c r="K571" s="294">
        <v>1.5860000000000001</v>
      </c>
      <c r="L571" s="251">
        <v>0</v>
      </c>
      <c r="M571" s="251">
        <v>0</v>
      </c>
      <c r="N571" s="251">
        <v>0</v>
      </c>
      <c r="O571" s="251">
        <v>1</v>
      </c>
      <c r="P571" s="251">
        <v>24</v>
      </c>
      <c r="Q571" s="251">
        <v>40</v>
      </c>
      <c r="R571" s="294">
        <v>1</v>
      </c>
      <c r="S571" s="251">
        <v>12</v>
      </c>
      <c r="T571" s="247"/>
      <c r="V571" s="293">
        <v>479278137</v>
      </c>
      <c r="W571" s="296" t="s">
        <v>890</v>
      </c>
      <c r="X571" s="247" t="s">
        <v>849</v>
      </c>
      <c r="Y571" s="247" t="s">
        <v>847</v>
      </c>
      <c r="Z571" s="296">
        <v>1</v>
      </c>
      <c r="AA571" s="296">
        <v>40</v>
      </c>
      <c r="AB571" s="296">
        <v>727445.38323999988</v>
      </c>
      <c r="AC571" s="296">
        <v>18186</v>
      </c>
      <c r="AD571" s="296">
        <v>6168</v>
      </c>
      <c r="AE571" s="296">
        <v>12018</v>
      </c>
      <c r="AG571" s="295"/>
      <c r="AH571" s="295"/>
      <c r="AL571" s="297">
        <v>0</v>
      </c>
      <c r="AN571" s="297">
        <v>0</v>
      </c>
      <c r="AP571" s="297"/>
    </row>
    <row r="572" spans="1:42" s="296" customFormat="1">
      <c r="A572" s="293" t="s">
        <v>890</v>
      </c>
      <c r="B572" s="247">
        <v>479278159</v>
      </c>
      <c r="C572" s="252" t="s">
        <v>533</v>
      </c>
      <c r="D572" s="251">
        <v>0</v>
      </c>
      <c r="E572" s="251">
        <v>0</v>
      </c>
      <c r="F572" s="251">
        <v>0</v>
      </c>
      <c r="G572" s="251">
        <v>0</v>
      </c>
      <c r="H572" s="251">
        <v>0</v>
      </c>
      <c r="I572" s="251">
        <v>1</v>
      </c>
      <c r="J572" s="251">
        <v>0</v>
      </c>
      <c r="K572" s="294">
        <v>3.9699999999999999E-2</v>
      </c>
      <c r="L572" s="251">
        <v>0</v>
      </c>
      <c r="M572" s="251">
        <v>0</v>
      </c>
      <c r="N572" s="251">
        <v>0</v>
      </c>
      <c r="O572" s="251">
        <v>0</v>
      </c>
      <c r="P572" s="251">
        <v>0</v>
      </c>
      <c r="Q572" s="251">
        <v>1</v>
      </c>
      <c r="R572" s="294">
        <v>1</v>
      </c>
      <c r="S572" s="251">
        <v>3</v>
      </c>
      <c r="T572" s="247"/>
      <c r="V572" s="293">
        <v>479278159</v>
      </c>
      <c r="W572" s="296" t="s">
        <v>890</v>
      </c>
      <c r="X572" s="247" t="s">
        <v>849</v>
      </c>
      <c r="Y572" s="247" t="s">
        <v>892</v>
      </c>
      <c r="Z572" s="296">
        <v>1</v>
      </c>
      <c r="AA572" s="296">
        <v>1</v>
      </c>
      <c r="AB572" s="296">
        <v>12989.399298</v>
      </c>
      <c r="AC572" s="296">
        <v>12989</v>
      </c>
      <c r="AD572" s="296">
        <v>424</v>
      </c>
      <c r="AE572" s="296">
        <v>12565</v>
      </c>
      <c r="AG572" s="295"/>
      <c r="AH572" s="295"/>
      <c r="AL572" s="297">
        <v>0</v>
      </c>
      <c r="AN572" s="297">
        <v>0</v>
      </c>
      <c r="AP572" s="297"/>
    </row>
    <row r="573" spans="1:42" s="296" customFormat="1">
      <c r="A573" s="293" t="s">
        <v>890</v>
      </c>
      <c r="B573" s="247">
        <v>479278161</v>
      </c>
      <c r="C573" s="252" t="s">
        <v>533</v>
      </c>
      <c r="D573" s="251">
        <v>0</v>
      </c>
      <c r="E573" s="251">
        <v>0</v>
      </c>
      <c r="F573" s="251">
        <v>0</v>
      </c>
      <c r="G573" s="251">
        <v>0</v>
      </c>
      <c r="H573" s="251">
        <v>4</v>
      </c>
      <c r="I573" s="251">
        <v>6</v>
      </c>
      <c r="J573" s="251">
        <v>0</v>
      </c>
      <c r="K573" s="294">
        <v>0.39650000000000002</v>
      </c>
      <c r="L573" s="251">
        <v>0</v>
      </c>
      <c r="M573" s="251">
        <v>0</v>
      </c>
      <c r="N573" s="251">
        <v>0</v>
      </c>
      <c r="O573" s="251">
        <v>0</v>
      </c>
      <c r="P573" s="251">
        <v>5</v>
      </c>
      <c r="Q573" s="251">
        <v>10</v>
      </c>
      <c r="R573" s="294">
        <v>1</v>
      </c>
      <c r="S573" s="251">
        <v>8</v>
      </c>
      <c r="T573" s="247"/>
      <c r="V573" s="293">
        <v>479278161</v>
      </c>
      <c r="W573" s="296" t="s">
        <v>890</v>
      </c>
      <c r="X573" s="247" t="s">
        <v>849</v>
      </c>
      <c r="Y573" s="247" t="s">
        <v>802</v>
      </c>
      <c r="Z573" s="296">
        <v>1</v>
      </c>
      <c r="AA573" s="296">
        <v>10</v>
      </c>
      <c r="AB573" s="296">
        <v>155977.37581</v>
      </c>
      <c r="AC573" s="296">
        <v>15598</v>
      </c>
      <c r="AD573" s="296">
        <v>3712</v>
      </c>
      <c r="AE573" s="296">
        <v>11886</v>
      </c>
      <c r="AG573" s="295"/>
      <c r="AH573" s="295"/>
      <c r="AL573" s="297">
        <v>0</v>
      </c>
      <c r="AN573" s="297">
        <v>0</v>
      </c>
      <c r="AP573" s="297"/>
    </row>
    <row r="574" spans="1:42" s="296" customFormat="1">
      <c r="A574" s="293" t="s">
        <v>890</v>
      </c>
      <c r="B574" s="247">
        <v>479278191</v>
      </c>
      <c r="C574" s="252" t="s">
        <v>533</v>
      </c>
      <c r="D574" s="251">
        <v>0</v>
      </c>
      <c r="E574" s="251">
        <v>0</v>
      </c>
      <c r="F574" s="251">
        <v>0</v>
      </c>
      <c r="G574" s="251">
        <v>0</v>
      </c>
      <c r="H574" s="251">
        <v>0</v>
      </c>
      <c r="I574" s="251">
        <v>1</v>
      </c>
      <c r="J574" s="251">
        <v>0</v>
      </c>
      <c r="K574" s="294">
        <v>3.9699999999999999E-2</v>
      </c>
      <c r="L574" s="251">
        <v>0</v>
      </c>
      <c r="M574" s="251">
        <v>0</v>
      </c>
      <c r="N574" s="251">
        <v>0</v>
      </c>
      <c r="O574" s="251">
        <v>0</v>
      </c>
      <c r="P574" s="251">
        <v>0</v>
      </c>
      <c r="Q574" s="251">
        <v>1</v>
      </c>
      <c r="R574" s="294">
        <v>1</v>
      </c>
      <c r="S574" s="251">
        <v>8</v>
      </c>
      <c r="T574" s="247"/>
      <c r="V574" s="293">
        <v>479278191</v>
      </c>
      <c r="W574" s="296" t="s">
        <v>890</v>
      </c>
      <c r="X574" s="247" t="s">
        <v>849</v>
      </c>
      <c r="Y574" s="247" t="s">
        <v>803</v>
      </c>
      <c r="Z574" s="296">
        <v>1</v>
      </c>
      <c r="AA574" s="296">
        <v>1</v>
      </c>
      <c r="AB574" s="296">
        <v>12989.399298</v>
      </c>
      <c r="AC574" s="296">
        <v>12989</v>
      </c>
      <c r="AD574" s="296">
        <v>-3342</v>
      </c>
      <c r="AE574" s="296">
        <v>16331</v>
      </c>
      <c r="AG574" s="295"/>
      <c r="AH574" s="295"/>
      <c r="AL574" s="297">
        <v>0</v>
      </c>
      <c r="AN574" s="297">
        <v>0</v>
      </c>
      <c r="AP574" s="297"/>
    </row>
    <row r="575" spans="1:42" s="296" customFormat="1">
      <c r="A575" s="293" t="s">
        <v>890</v>
      </c>
      <c r="B575" s="247">
        <v>479278210</v>
      </c>
      <c r="C575" s="252" t="s">
        <v>533</v>
      </c>
      <c r="D575" s="251">
        <v>0</v>
      </c>
      <c r="E575" s="251">
        <v>0</v>
      </c>
      <c r="F575" s="251">
        <v>0</v>
      </c>
      <c r="G575" s="251">
        <v>0</v>
      </c>
      <c r="H575" s="251">
        <v>9</v>
      </c>
      <c r="I575" s="251">
        <v>14</v>
      </c>
      <c r="J575" s="251">
        <v>0</v>
      </c>
      <c r="K575" s="294">
        <v>0.91200000000000003</v>
      </c>
      <c r="L575" s="251">
        <v>0</v>
      </c>
      <c r="M575" s="251">
        <v>0</v>
      </c>
      <c r="N575" s="251">
        <v>0</v>
      </c>
      <c r="O575" s="251">
        <v>1</v>
      </c>
      <c r="P575" s="251">
        <v>9</v>
      </c>
      <c r="Q575" s="251">
        <v>23</v>
      </c>
      <c r="R575" s="294">
        <v>1</v>
      </c>
      <c r="S575" s="251">
        <v>6</v>
      </c>
      <c r="T575" s="247"/>
      <c r="V575" s="293">
        <v>479278210</v>
      </c>
      <c r="W575" s="296" t="s">
        <v>890</v>
      </c>
      <c r="X575" s="247" t="s">
        <v>849</v>
      </c>
      <c r="Y575" s="247" t="s">
        <v>683</v>
      </c>
      <c r="Z575" s="296">
        <v>1</v>
      </c>
      <c r="AA575" s="296">
        <v>23</v>
      </c>
      <c r="AB575" s="296">
        <v>336171.80807999999</v>
      </c>
      <c r="AC575" s="296">
        <v>14616</v>
      </c>
      <c r="AD575" s="296">
        <v>1134</v>
      </c>
      <c r="AE575" s="296">
        <v>13482</v>
      </c>
      <c r="AG575" s="295"/>
      <c r="AH575" s="295"/>
      <c r="AL575" s="297">
        <v>0</v>
      </c>
      <c r="AN575" s="297">
        <v>0</v>
      </c>
      <c r="AP575" s="297"/>
    </row>
    <row r="576" spans="1:42" s="296" customFormat="1">
      <c r="A576" s="293" t="s">
        <v>890</v>
      </c>
      <c r="B576" s="247">
        <v>479278227</v>
      </c>
      <c r="C576" s="252" t="s">
        <v>533</v>
      </c>
      <c r="D576" s="251">
        <v>0</v>
      </c>
      <c r="E576" s="251">
        <v>0</v>
      </c>
      <c r="F576" s="251">
        <v>0</v>
      </c>
      <c r="G576" s="251">
        <v>0</v>
      </c>
      <c r="H576" s="251">
        <v>1</v>
      </c>
      <c r="I576" s="251">
        <v>2</v>
      </c>
      <c r="J576" s="251">
        <v>0</v>
      </c>
      <c r="K576" s="294">
        <v>0.11899999999999999</v>
      </c>
      <c r="L576" s="251">
        <v>0</v>
      </c>
      <c r="M576" s="251">
        <v>0</v>
      </c>
      <c r="N576" s="251">
        <v>0</v>
      </c>
      <c r="O576" s="251">
        <v>0</v>
      </c>
      <c r="P576" s="251">
        <v>1</v>
      </c>
      <c r="Q576" s="251">
        <v>3</v>
      </c>
      <c r="R576" s="294">
        <v>1</v>
      </c>
      <c r="S576" s="251">
        <v>10</v>
      </c>
      <c r="T576" s="247"/>
      <c r="V576" s="293">
        <v>479278227</v>
      </c>
      <c r="W576" s="296" t="s">
        <v>890</v>
      </c>
      <c r="X576" s="247" t="s">
        <v>849</v>
      </c>
      <c r="Y576" s="247" t="s">
        <v>804</v>
      </c>
      <c r="Z576" s="296">
        <v>1</v>
      </c>
      <c r="AA576" s="296">
        <v>3</v>
      </c>
      <c r="AB576" s="296">
        <v>44881.326460000004</v>
      </c>
      <c r="AC576" s="296">
        <v>14960</v>
      </c>
      <c r="AD576" s="296">
        <v>-2098</v>
      </c>
      <c r="AE576" s="296">
        <v>17058</v>
      </c>
      <c r="AG576" s="295"/>
      <c r="AH576" s="295"/>
      <c r="AL576" s="297">
        <v>0</v>
      </c>
      <c r="AN576" s="297">
        <v>0</v>
      </c>
      <c r="AP576" s="297"/>
    </row>
    <row r="577" spans="1:42" s="296" customFormat="1">
      <c r="A577" s="293" t="s">
        <v>890</v>
      </c>
      <c r="B577" s="247">
        <v>479278278</v>
      </c>
      <c r="C577" s="252" t="s">
        <v>533</v>
      </c>
      <c r="D577" s="251">
        <v>0</v>
      </c>
      <c r="E577" s="251">
        <v>0</v>
      </c>
      <c r="F577" s="251">
        <v>0</v>
      </c>
      <c r="G577" s="251">
        <v>0</v>
      </c>
      <c r="H577" s="251">
        <v>18</v>
      </c>
      <c r="I577" s="251">
        <v>27</v>
      </c>
      <c r="J577" s="251">
        <v>0</v>
      </c>
      <c r="K577" s="294">
        <v>1.7843</v>
      </c>
      <c r="L577" s="251">
        <v>0</v>
      </c>
      <c r="M577" s="251">
        <v>0</v>
      </c>
      <c r="N577" s="251">
        <v>0</v>
      </c>
      <c r="O577" s="251">
        <v>0</v>
      </c>
      <c r="P577" s="251">
        <v>12</v>
      </c>
      <c r="Q577" s="251">
        <v>45</v>
      </c>
      <c r="R577" s="294">
        <v>1</v>
      </c>
      <c r="S577" s="251">
        <v>7</v>
      </c>
      <c r="T577" s="247"/>
      <c r="V577" s="293">
        <v>479278278</v>
      </c>
      <c r="W577" s="296" t="s">
        <v>890</v>
      </c>
      <c r="X577" s="247" t="s">
        <v>849</v>
      </c>
      <c r="Y577" s="247" t="s">
        <v>849</v>
      </c>
      <c r="Z577" s="296">
        <v>1</v>
      </c>
      <c r="AA577" s="296">
        <v>45</v>
      </c>
      <c r="AB577" s="296">
        <v>624684.53686200001</v>
      </c>
      <c r="AC577" s="296">
        <v>13882</v>
      </c>
      <c r="AD577" s="296">
        <v>556</v>
      </c>
      <c r="AE577" s="296">
        <v>13326</v>
      </c>
      <c r="AG577" s="295"/>
      <c r="AH577" s="295"/>
      <c r="AL577" s="297">
        <v>0</v>
      </c>
      <c r="AN577" s="297">
        <v>0</v>
      </c>
      <c r="AP577" s="297"/>
    </row>
    <row r="578" spans="1:42" s="296" customFormat="1">
      <c r="A578" s="293" t="s">
        <v>890</v>
      </c>
      <c r="B578" s="247">
        <v>479278281</v>
      </c>
      <c r="C578" s="252" t="s">
        <v>533</v>
      </c>
      <c r="D578" s="251">
        <v>0</v>
      </c>
      <c r="E578" s="251">
        <v>0</v>
      </c>
      <c r="F578" s="251">
        <v>0</v>
      </c>
      <c r="G578" s="251">
        <v>0</v>
      </c>
      <c r="H578" s="251">
        <v>31</v>
      </c>
      <c r="I578" s="251">
        <v>48</v>
      </c>
      <c r="J578" s="251">
        <v>0</v>
      </c>
      <c r="K578" s="294">
        <v>3.1324000000000001</v>
      </c>
      <c r="L578" s="251">
        <v>0</v>
      </c>
      <c r="M578" s="251">
        <v>0</v>
      </c>
      <c r="N578" s="251">
        <v>0</v>
      </c>
      <c r="O578" s="251">
        <v>0</v>
      </c>
      <c r="P578" s="251">
        <v>51</v>
      </c>
      <c r="Q578" s="251">
        <v>79</v>
      </c>
      <c r="R578" s="294">
        <v>1</v>
      </c>
      <c r="S578" s="251">
        <v>12</v>
      </c>
      <c r="T578" s="247"/>
      <c r="V578" s="293">
        <v>479278281</v>
      </c>
      <c r="W578" s="296" t="s">
        <v>890</v>
      </c>
      <c r="X578" s="247" t="s">
        <v>849</v>
      </c>
      <c r="Y578" s="247" t="s">
        <v>796</v>
      </c>
      <c r="Z578" s="296">
        <v>1</v>
      </c>
      <c r="AA578" s="296">
        <v>79</v>
      </c>
      <c r="AB578" s="296">
        <v>1453890.2886160002</v>
      </c>
      <c r="AC578" s="296">
        <v>18404</v>
      </c>
      <c r="AD578" s="296">
        <v>3619</v>
      </c>
      <c r="AE578" s="296">
        <v>14785</v>
      </c>
      <c r="AG578" s="295"/>
      <c r="AH578" s="295"/>
      <c r="AL578" s="297">
        <v>0</v>
      </c>
      <c r="AN578" s="297">
        <v>0</v>
      </c>
      <c r="AP578" s="297"/>
    </row>
    <row r="579" spans="1:42" s="296" customFormat="1">
      <c r="A579" s="293" t="s">
        <v>890</v>
      </c>
      <c r="B579" s="247">
        <v>479278309</v>
      </c>
      <c r="C579" s="252" t="s">
        <v>533</v>
      </c>
      <c r="D579" s="251">
        <v>0</v>
      </c>
      <c r="E579" s="251">
        <v>0</v>
      </c>
      <c r="F579" s="251">
        <v>0</v>
      </c>
      <c r="G579" s="251">
        <v>0</v>
      </c>
      <c r="H579" s="251">
        <v>1</v>
      </c>
      <c r="I579" s="251">
        <v>0</v>
      </c>
      <c r="J579" s="251">
        <v>0</v>
      </c>
      <c r="K579" s="294">
        <v>3.9699999999999999E-2</v>
      </c>
      <c r="L579" s="251">
        <v>0</v>
      </c>
      <c r="M579" s="251">
        <v>0</v>
      </c>
      <c r="N579" s="251">
        <v>0</v>
      </c>
      <c r="O579" s="251">
        <v>0</v>
      </c>
      <c r="P579" s="251">
        <v>0</v>
      </c>
      <c r="Q579" s="251">
        <v>1</v>
      </c>
      <c r="R579" s="294">
        <v>1</v>
      </c>
      <c r="S579" s="251">
        <v>11</v>
      </c>
      <c r="T579" s="247"/>
      <c r="V579" s="293">
        <v>479278309</v>
      </c>
      <c r="W579" s="296" t="s">
        <v>890</v>
      </c>
      <c r="X579" s="247" t="s">
        <v>849</v>
      </c>
      <c r="Y579" s="247" t="s">
        <v>855</v>
      </c>
      <c r="Z579" s="296">
        <v>1</v>
      </c>
      <c r="AA579" s="296">
        <v>1</v>
      </c>
      <c r="AB579" s="296">
        <v>11090.709298</v>
      </c>
      <c r="AC579" s="296">
        <v>11091</v>
      </c>
      <c r="AD579" s="296">
        <v>-4750</v>
      </c>
      <c r="AE579" s="296">
        <v>15841</v>
      </c>
      <c r="AG579" s="295"/>
      <c r="AH579" s="295"/>
      <c r="AL579" s="297">
        <v>0</v>
      </c>
      <c r="AN579" s="297">
        <v>0</v>
      </c>
      <c r="AP579" s="297"/>
    </row>
    <row r="580" spans="1:42" s="296" customFormat="1">
      <c r="A580" s="293" t="s">
        <v>890</v>
      </c>
      <c r="B580" s="247">
        <v>479278312</v>
      </c>
      <c r="C580" s="252" t="s">
        <v>533</v>
      </c>
      <c r="D580" s="251">
        <v>0</v>
      </c>
      <c r="E580" s="251">
        <v>0</v>
      </c>
      <c r="F580" s="251">
        <v>0</v>
      </c>
      <c r="G580" s="251">
        <v>0</v>
      </c>
      <c r="H580" s="251">
        <v>1</v>
      </c>
      <c r="I580" s="251">
        <v>0</v>
      </c>
      <c r="J580" s="251">
        <v>0</v>
      </c>
      <c r="K580" s="294">
        <v>3.9699999999999999E-2</v>
      </c>
      <c r="L580" s="251">
        <v>0</v>
      </c>
      <c r="M580" s="251">
        <v>0</v>
      </c>
      <c r="N580" s="251">
        <v>0</v>
      </c>
      <c r="O580" s="251">
        <v>0</v>
      </c>
      <c r="P580" s="251">
        <v>0</v>
      </c>
      <c r="Q580" s="251">
        <v>1</v>
      </c>
      <c r="R580" s="294">
        <v>1</v>
      </c>
      <c r="S580" s="251">
        <v>6</v>
      </c>
      <c r="T580" s="247"/>
      <c r="V580" s="293">
        <v>479278312</v>
      </c>
      <c r="W580" s="296" t="s">
        <v>890</v>
      </c>
      <c r="X580" s="247" t="s">
        <v>849</v>
      </c>
      <c r="Y580" s="247" t="s">
        <v>685</v>
      </c>
      <c r="Z580" s="296">
        <v>1</v>
      </c>
      <c r="AA580" s="296">
        <v>1</v>
      </c>
      <c r="AB580" s="296">
        <v>11090.709298</v>
      </c>
      <c r="AC580" s="296">
        <v>11091</v>
      </c>
      <c r="AD580" s="296">
        <v>-3862</v>
      </c>
      <c r="AE580" s="296">
        <v>14953</v>
      </c>
      <c r="AG580" s="295"/>
      <c r="AH580" s="295"/>
      <c r="AL580" s="297">
        <v>0</v>
      </c>
      <c r="AN580" s="297">
        <v>0</v>
      </c>
      <c r="AP580" s="297"/>
    </row>
    <row r="581" spans="1:42" s="296" customFormat="1">
      <c r="A581" s="293" t="s">
        <v>890</v>
      </c>
      <c r="B581" s="247">
        <v>479278325</v>
      </c>
      <c r="C581" s="252" t="s">
        <v>533</v>
      </c>
      <c r="D581" s="251">
        <v>0</v>
      </c>
      <c r="E581" s="251">
        <v>0</v>
      </c>
      <c r="F581" s="251">
        <v>0</v>
      </c>
      <c r="G581" s="251">
        <v>0</v>
      </c>
      <c r="H581" s="251">
        <v>10</v>
      </c>
      <c r="I581" s="251">
        <v>14</v>
      </c>
      <c r="J581" s="251">
        <v>0</v>
      </c>
      <c r="K581" s="294">
        <v>0.9516</v>
      </c>
      <c r="L581" s="251">
        <v>0</v>
      </c>
      <c r="M581" s="251">
        <v>0</v>
      </c>
      <c r="N581" s="251">
        <v>0</v>
      </c>
      <c r="O581" s="251">
        <v>0</v>
      </c>
      <c r="P581" s="251">
        <v>9</v>
      </c>
      <c r="Q581" s="251">
        <v>24</v>
      </c>
      <c r="R581" s="294">
        <v>1</v>
      </c>
      <c r="S581" s="251">
        <v>9</v>
      </c>
      <c r="T581" s="247"/>
      <c r="V581" s="293">
        <v>479278325</v>
      </c>
      <c r="W581" s="296" t="s">
        <v>890</v>
      </c>
      <c r="X581" s="247" t="s">
        <v>849</v>
      </c>
      <c r="Y581" s="247" t="s">
        <v>805</v>
      </c>
      <c r="Z581" s="296">
        <v>1</v>
      </c>
      <c r="AA581" s="296">
        <v>24</v>
      </c>
      <c r="AB581" s="296">
        <v>358212.51594400004</v>
      </c>
      <c r="AC581" s="296">
        <v>14926</v>
      </c>
      <c r="AD581" s="296">
        <v>217</v>
      </c>
      <c r="AE581" s="296">
        <v>14709</v>
      </c>
      <c r="AG581" s="295"/>
      <c r="AH581" s="295"/>
      <c r="AL581" s="297">
        <v>0</v>
      </c>
      <c r="AN581" s="297">
        <v>0</v>
      </c>
      <c r="AP581" s="297"/>
    </row>
    <row r="582" spans="1:42" s="296" customFormat="1">
      <c r="A582" s="293" t="s">
        <v>890</v>
      </c>
      <c r="B582" s="247">
        <v>479278332</v>
      </c>
      <c r="C582" s="252" t="s">
        <v>533</v>
      </c>
      <c r="D582" s="251">
        <v>0</v>
      </c>
      <c r="E582" s="251">
        <v>0</v>
      </c>
      <c r="F582" s="251">
        <v>0</v>
      </c>
      <c r="G582" s="251">
        <v>0</v>
      </c>
      <c r="H582" s="251">
        <v>1</v>
      </c>
      <c r="I582" s="251">
        <v>6</v>
      </c>
      <c r="J582" s="251">
        <v>0</v>
      </c>
      <c r="K582" s="294">
        <v>0.27760000000000001</v>
      </c>
      <c r="L582" s="251">
        <v>0</v>
      </c>
      <c r="M582" s="251">
        <v>0</v>
      </c>
      <c r="N582" s="251">
        <v>0</v>
      </c>
      <c r="O582" s="251">
        <v>0</v>
      </c>
      <c r="P582" s="251">
        <v>1</v>
      </c>
      <c r="Q582" s="251">
        <v>7</v>
      </c>
      <c r="R582" s="294">
        <v>1</v>
      </c>
      <c r="S582" s="251">
        <v>10</v>
      </c>
      <c r="T582" s="247"/>
      <c r="V582" s="293">
        <v>479278332</v>
      </c>
      <c r="W582" s="296" t="s">
        <v>890</v>
      </c>
      <c r="X582" s="247" t="s">
        <v>849</v>
      </c>
      <c r="Y582" s="247" t="s">
        <v>806</v>
      </c>
      <c r="Z582" s="296">
        <v>1</v>
      </c>
      <c r="AA582" s="296">
        <v>7</v>
      </c>
      <c r="AB582" s="296">
        <v>96832.500784000003</v>
      </c>
      <c r="AC582" s="296">
        <v>13833</v>
      </c>
      <c r="AD582" s="296">
        <v>-1780</v>
      </c>
      <c r="AE582" s="296">
        <v>15613</v>
      </c>
      <c r="AG582" s="295"/>
      <c r="AH582" s="295"/>
      <c r="AL582" s="297">
        <v>0</v>
      </c>
      <c r="AN582" s="297">
        <v>0</v>
      </c>
      <c r="AP582" s="297"/>
    </row>
    <row r="583" spans="1:42" s="296" customFormat="1">
      <c r="A583" s="293" t="s">
        <v>890</v>
      </c>
      <c r="B583" s="247">
        <v>479278605</v>
      </c>
      <c r="C583" s="252" t="s">
        <v>533</v>
      </c>
      <c r="D583" s="251">
        <v>0</v>
      </c>
      <c r="E583" s="251">
        <v>0</v>
      </c>
      <c r="F583" s="251">
        <v>0</v>
      </c>
      <c r="G583" s="251">
        <v>0</v>
      </c>
      <c r="H583" s="251">
        <v>15</v>
      </c>
      <c r="I583" s="251">
        <v>12</v>
      </c>
      <c r="J583" s="251">
        <v>0</v>
      </c>
      <c r="K583" s="294">
        <v>1.0706</v>
      </c>
      <c r="L583" s="251">
        <v>0</v>
      </c>
      <c r="M583" s="251">
        <v>0</v>
      </c>
      <c r="N583" s="251">
        <v>0</v>
      </c>
      <c r="O583" s="251">
        <v>0</v>
      </c>
      <c r="P583" s="251">
        <v>11</v>
      </c>
      <c r="Q583" s="251">
        <v>27</v>
      </c>
      <c r="R583" s="294">
        <v>1</v>
      </c>
      <c r="S583" s="251">
        <v>6</v>
      </c>
      <c r="T583" s="247"/>
      <c r="V583" s="293">
        <v>479278605</v>
      </c>
      <c r="W583" s="296" t="s">
        <v>890</v>
      </c>
      <c r="X583" s="247" t="s">
        <v>849</v>
      </c>
      <c r="Y583" s="247" t="s">
        <v>686</v>
      </c>
      <c r="Z583" s="296">
        <v>1</v>
      </c>
      <c r="AA583" s="296">
        <v>27</v>
      </c>
      <c r="AB583" s="296">
        <v>384480.61240400001</v>
      </c>
      <c r="AC583" s="296">
        <v>14240</v>
      </c>
      <c r="AD583" s="296">
        <v>-1623</v>
      </c>
      <c r="AE583" s="296">
        <v>15863</v>
      </c>
      <c r="AG583" s="295"/>
      <c r="AH583" s="295"/>
      <c r="AL583" s="297">
        <v>0</v>
      </c>
      <c r="AN583" s="297">
        <v>0</v>
      </c>
      <c r="AP583" s="297"/>
    </row>
    <row r="584" spans="1:42" s="296" customFormat="1">
      <c r="A584" s="293" t="s">
        <v>890</v>
      </c>
      <c r="B584" s="247">
        <v>479278670</v>
      </c>
      <c r="C584" s="252" t="s">
        <v>533</v>
      </c>
      <c r="D584" s="251">
        <v>0</v>
      </c>
      <c r="E584" s="251">
        <v>0</v>
      </c>
      <c r="F584" s="251">
        <v>0</v>
      </c>
      <c r="G584" s="251">
        <v>0</v>
      </c>
      <c r="H584" s="251">
        <v>0</v>
      </c>
      <c r="I584" s="251">
        <v>3</v>
      </c>
      <c r="J584" s="251">
        <v>0</v>
      </c>
      <c r="K584" s="294">
        <v>0.11899999999999999</v>
      </c>
      <c r="L584" s="251">
        <v>0</v>
      </c>
      <c r="M584" s="251">
        <v>0</v>
      </c>
      <c r="N584" s="251">
        <v>0</v>
      </c>
      <c r="O584" s="251">
        <v>0</v>
      </c>
      <c r="P584" s="251">
        <v>1</v>
      </c>
      <c r="Q584" s="251">
        <v>3</v>
      </c>
      <c r="R584" s="294">
        <v>1</v>
      </c>
      <c r="S584" s="251">
        <v>5</v>
      </c>
      <c r="T584" s="247"/>
      <c r="V584" s="293">
        <v>479278670</v>
      </c>
      <c r="W584" s="296" t="s">
        <v>890</v>
      </c>
      <c r="X584" s="247" t="s">
        <v>849</v>
      </c>
      <c r="Y584" s="247" t="s">
        <v>688</v>
      </c>
      <c r="Z584" s="296">
        <v>1</v>
      </c>
      <c r="AA584" s="296">
        <v>3</v>
      </c>
      <c r="AB584" s="296">
        <v>44056.226460000005</v>
      </c>
      <c r="AC584" s="296">
        <v>14685</v>
      </c>
      <c r="AD584" s="296">
        <v>2120</v>
      </c>
      <c r="AE584" s="296">
        <v>12565</v>
      </c>
      <c r="AG584" s="295"/>
      <c r="AH584" s="295"/>
      <c r="AL584" s="297">
        <v>0</v>
      </c>
      <c r="AN584" s="297">
        <v>0</v>
      </c>
      <c r="AP584" s="297"/>
    </row>
    <row r="585" spans="1:42" s="296" customFormat="1">
      <c r="A585" s="293" t="s">
        <v>890</v>
      </c>
      <c r="B585" s="247">
        <v>479278672</v>
      </c>
      <c r="C585" s="252" t="s">
        <v>533</v>
      </c>
      <c r="D585" s="251">
        <v>0</v>
      </c>
      <c r="E585" s="251">
        <v>0</v>
      </c>
      <c r="F585" s="251">
        <v>0</v>
      </c>
      <c r="G585" s="251">
        <v>0</v>
      </c>
      <c r="H585" s="251">
        <v>1</v>
      </c>
      <c r="I585" s="251">
        <v>3</v>
      </c>
      <c r="J585" s="251">
        <v>0</v>
      </c>
      <c r="K585" s="294">
        <v>0.15859999999999999</v>
      </c>
      <c r="L585" s="251">
        <v>0</v>
      </c>
      <c r="M585" s="251">
        <v>0</v>
      </c>
      <c r="N585" s="251">
        <v>0</v>
      </c>
      <c r="O585" s="251">
        <v>0</v>
      </c>
      <c r="P585" s="251">
        <v>3</v>
      </c>
      <c r="Q585" s="251">
        <v>4</v>
      </c>
      <c r="R585" s="294">
        <v>1</v>
      </c>
      <c r="S585" s="251">
        <v>9</v>
      </c>
      <c r="T585" s="247"/>
      <c r="V585" s="293">
        <v>479278672</v>
      </c>
      <c r="W585" s="296" t="s">
        <v>890</v>
      </c>
      <c r="X585" s="247" t="s">
        <v>849</v>
      </c>
      <c r="Y585" s="247" t="s">
        <v>807</v>
      </c>
      <c r="Z585" s="296">
        <v>1</v>
      </c>
      <c r="AA585" s="296">
        <v>4</v>
      </c>
      <c r="AB585" s="296">
        <v>71883.274323999998</v>
      </c>
      <c r="AC585" s="296">
        <v>17971</v>
      </c>
      <c r="AD585" s="296">
        <v>2764</v>
      </c>
      <c r="AE585" s="296">
        <v>15207</v>
      </c>
      <c r="AG585" s="295"/>
      <c r="AH585" s="295"/>
      <c r="AL585" s="297">
        <v>0</v>
      </c>
      <c r="AN585" s="297">
        <v>0</v>
      </c>
      <c r="AP585" s="297"/>
    </row>
    <row r="586" spans="1:42" s="296" customFormat="1">
      <c r="A586" s="293" t="s">
        <v>890</v>
      </c>
      <c r="B586" s="247">
        <v>479278674</v>
      </c>
      <c r="C586" s="252" t="s">
        <v>533</v>
      </c>
      <c r="D586" s="251">
        <v>0</v>
      </c>
      <c r="E586" s="251">
        <v>0</v>
      </c>
      <c r="F586" s="251">
        <v>0</v>
      </c>
      <c r="G586" s="251">
        <v>0</v>
      </c>
      <c r="H586" s="251">
        <v>1</v>
      </c>
      <c r="I586" s="251">
        <v>0</v>
      </c>
      <c r="J586" s="251">
        <v>0</v>
      </c>
      <c r="K586" s="294">
        <v>3.9699999999999999E-2</v>
      </c>
      <c r="L586" s="251">
        <v>0</v>
      </c>
      <c r="M586" s="251">
        <v>0</v>
      </c>
      <c r="N586" s="251">
        <v>0</v>
      </c>
      <c r="O586" s="251">
        <v>0</v>
      </c>
      <c r="P586" s="251">
        <v>0</v>
      </c>
      <c r="Q586" s="251">
        <v>1</v>
      </c>
      <c r="R586" s="294">
        <v>1</v>
      </c>
      <c r="S586" s="251">
        <v>10</v>
      </c>
      <c r="T586" s="247"/>
      <c r="V586" s="293">
        <v>479278674</v>
      </c>
      <c r="W586" s="296" t="s">
        <v>890</v>
      </c>
      <c r="X586" s="247" t="s">
        <v>849</v>
      </c>
      <c r="Y586" s="247" t="s">
        <v>689</v>
      </c>
      <c r="Z586" s="296">
        <v>1</v>
      </c>
      <c r="AA586" s="296">
        <v>1</v>
      </c>
      <c r="AB586" s="296">
        <v>11090.709298</v>
      </c>
      <c r="AC586" s="296">
        <v>11091</v>
      </c>
      <c r="AD586" s="296">
        <v>-1474</v>
      </c>
      <c r="AE586" s="296">
        <v>12565</v>
      </c>
      <c r="AG586" s="295"/>
      <c r="AH586" s="295"/>
      <c r="AL586" s="297">
        <v>0</v>
      </c>
      <c r="AN586" s="297">
        <v>0</v>
      </c>
      <c r="AP586" s="297"/>
    </row>
    <row r="587" spans="1:42" s="296" customFormat="1">
      <c r="A587" s="293" t="s">
        <v>890</v>
      </c>
      <c r="B587" s="247">
        <v>479278680</v>
      </c>
      <c r="C587" s="252" t="s">
        <v>533</v>
      </c>
      <c r="D587" s="251">
        <v>0</v>
      </c>
      <c r="E587" s="251">
        <v>0</v>
      </c>
      <c r="F587" s="251">
        <v>0</v>
      </c>
      <c r="G587" s="251">
        <v>0</v>
      </c>
      <c r="H587" s="251">
        <v>2</v>
      </c>
      <c r="I587" s="251">
        <v>5</v>
      </c>
      <c r="J587" s="251">
        <v>0</v>
      </c>
      <c r="K587" s="294">
        <v>0.27760000000000001</v>
      </c>
      <c r="L587" s="251">
        <v>0</v>
      </c>
      <c r="M587" s="251">
        <v>0</v>
      </c>
      <c r="N587" s="251">
        <v>0</v>
      </c>
      <c r="O587" s="251">
        <v>0</v>
      </c>
      <c r="P587" s="251">
        <v>1</v>
      </c>
      <c r="Q587" s="251">
        <v>7</v>
      </c>
      <c r="R587" s="294">
        <v>1</v>
      </c>
      <c r="S587" s="251">
        <v>5</v>
      </c>
      <c r="T587" s="247"/>
      <c r="V587" s="293">
        <v>479278680</v>
      </c>
      <c r="W587" s="296" t="s">
        <v>890</v>
      </c>
      <c r="X587" s="247" t="s">
        <v>849</v>
      </c>
      <c r="Y587" s="247" t="s">
        <v>808</v>
      </c>
      <c r="Z587" s="296">
        <v>1</v>
      </c>
      <c r="AA587" s="296">
        <v>7</v>
      </c>
      <c r="AB587" s="296">
        <v>92210.020783999993</v>
      </c>
      <c r="AC587" s="296">
        <v>13173</v>
      </c>
      <c r="AD587" s="296">
        <v>-297</v>
      </c>
      <c r="AE587" s="296">
        <v>13470</v>
      </c>
      <c r="AG587" s="295"/>
      <c r="AH587" s="295"/>
      <c r="AL587" s="297">
        <v>0</v>
      </c>
      <c r="AN587" s="297">
        <v>0</v>
      </c>
      <c r="AP587" s="297"/>
    </row>
    <row r="588" spans="1:42" s="296" customFormat="1">
      <c r="A588" s="293" t="s">
        <v>890</v>
      </c>
      <c r="B588" s="247">
        <v>479278683</v>
      </c>
      <c r="C588" s="252" t="s">
        <v>533</v>
      </c>
      <c r="D588" s="251">
        <v>0</v>
      </c>
      <c r="E588" s="251">
        <v>0</v>
      </c>
      <c r="F588" s="251">
        <v>0</v>
      </c>
      <c r="G588" s="251">
        <v>0</v>
      </c>
      <c r="H588" s="251">
        <v>3</v>
      </c>
      <c r="I588" s="251">
        <v>2</v>
      </c>
      <c r="J588" s="251">
        <v>0</v>
      </c>
      <c r="K588" s="294">
        <v>0.1983</v>
      </c>
      <c r="L588" s="251">
        <v>0</v>
      </c>
      <c r="M588" s="251">
        <v>0</v>
      </c>
      <c r="N588" s="251">
        <v>0</v>
      </c>
      <c r="O588" s="251">
        <v>0</v>
      </c>
      <c r="P588" s="251">
        <v>0</v>
      </c>
      <c r="Q588" s="251">
        <v>5</v>
      </c>
      <c r="R588" s="294">
        <v>1</v>
      </c>
      <c r="S588" s="251">
        <v>5</v>
      </c>
      <c r="T588" s="247"/>
      <c r="V588" s="293">
        <v>479278683</v>
      </c>
      <c r="W588" s="296" t="s">
        <v>890</v>
      </c>
      <c r="X588" s="247" t="s">
        <v>849</v>
      </c>
      <c r="Y588" s="247" t="s">
        <v>853</v>
      </c>
      <c r="Z588" s="296">
        <v>1</v>
      </c>
      <c r="AA588" s="296">
        <v>5</v>
      </c>
      <c r="AB588" s="296">
        <v>59244.503621999997</v>
      </c>
      <c r="AC588" s="296">
        <v>11849</v>
      </c>
      <c r="AD588" s="296">
        <v>-3104</v>
      </c>
      <c r="AE588" s="296">
        <v>14953</v>
      </c>
      <c r="AG588" s="295"/>
      <c r="AH588" s="295"/>
      <c r="AL588" s="297">
        <v>0</v>
      </c>
      <c r="AN588" s="297">
        <v>0</v>
      </c>
      <c r="AP588" s="297"/>
    </row>
    <row r="589" spans="1:42" s="296" customFormat="1">
      <c r="A589" s="293" t="s">
        <v>890</v>
      </c>
      <c r="B589" s="247">
        <v>479278750</v>
      </c>
      <c r="C589" s="252" t="s">
        <v>533</v>
      </c>
      <c r="D589" s="251">
        <v>0</v>
      </c>
      <c r="E589" s="251">
        <v>0</v>
      </c>
      <c r="F589" s="251">
        <v>0</v>
      </c>
      <c r="G589" s="251">
        <v>0</v>
      </c>
      <c r="H589" s="251">
        <v>0</v>
      </c>
      <c r="I589" s="251">
        <v>1</v>
      </c>
      <c r="J589" s="251">
        <v>0</v>
      </c>
      <c r="K589" s="294">
        <v>3.9699999999999999E-2</v>
      </c>
      <c r="L589" s="251">
        <v>0</v>
      </c>
      <c r="M589" s="251">
        <v>0</v>
      </c>
      <c r="N589" s="251">
        <v>0</v>
      </c>
      <c r="O589" s="251">
        <v>0</v>
      </c>
      <c r="P589" s="251">
        <v>1</v>
      </c>
      <c r="Q589" s="251">
        <v>1</v>
      </c>
      <c r="R589" s="294">
        <v>1</v>
      </c>
      <c r="S589" s="251">
        <v>7</v>
      </c>
      <c r="T589" s="247"/>
      <c r="V589" s="293">
        <v>479278750</v>
      </c>
      <c r="W589" s="296" t="s">
        <v>890</v>
      </c>
      <c r="X589" s="247" t="s">
        <v>849</v>
      </c>
      <c r="Y589" s="247" t="s">
        <v>691</v>
      </c>
      <c r="Z589" s="296">
        <v>1</v>
      </c>
      <c r="AA589" s="296">
        <v>1</v>
      </c>
      <c r="AB589" s="296">
        <v>19190.119297999998</v>
      </c>
      <c r="AC589" s="296">
        <v>19190</v>
      </c>
      <c r="AD589" s="296">
        <v>5441</v>
      </c>
      <c r="AE589" s="296">
        <v>13749</v>
      </c>
      <c r="AG589" s="295"/>
      <c r="AH589" s="295"/>
      <c r="AL589" s="297">
        <v>0</v>
      </c>
      <c r="AN589" s="297">
        <v>0</v>
      </c>
      <c r="AP589" s="297"/>
    </row>
    <row r="590" spans="1:42" s="296" customFormat="1">
      <c r="A590" s="293" t="s">
        <v>890</v>
      </c>
      <c r="B590" s="247">
        <v>479278753</v>
      </c>
      <c r="C590" s="252" t="s">
        <v>533</v>
      </c>
      <c r="D590" s="251">
        <v>0</v>
      </c>
      <c r="E590" s="251">
        <v>0</v>
      </c>
      <c r="F590" s="251">
        <v>0</v>
      </c>
      <c r="G590" s="251">
        <v>0</v>
      </c>
      <c r="H590" s="251">
        <v>0</v>
      </c>
      <c r="I590" s="251">
        <v>1</v>
      </c>
      <c r="J590" s="251">
        <v>0</v>
      </c>
      <c r="K590" s="294">
        <v>3.9699999999999999E-2</v>
      </c>
      <c r="L590" s="251">
        <v>0</v>
      </c>
      <c r="M590" s="251">
        <v>0</v>
      </c>
      <c r="N590" s="251">
        <v>0</v>
      </c>
      <c r="O590" s="251">
        <v>0</v>
      </c>
      <c r="P590" s="251">
        <v>1</v>
      </c>
      <c r="Q590" s="251">
        <v>1</v>
      </c>
      <c r="R590" s="294">
        <v>1</v>
      </c>
      <c r="S590" s="251">
        <v>7</v>
      </c>
      <c r="T590" s="247"/>
      <c r="V590" s="293">
        <v>479278753</v>
      </c>
      <c r="W590" s="296" t="s">
        <v>890</v>
      </c>
      <c r="X590" s="247" t="s">
        <v>849</v>
      </c>
      <c r="Y590" s="247" t="s">
        <v>817</v>
      </c>
      <c r="Z590" s="296">
        <v>1</v>
      </c>
      <c r="AA590" s="296">
        <v>1</v>
      </c>
      <c r="AB590" s="296">
        <v>19190.119297999998</v>
      </c>
      <c r="AC590" s="296">
        <v>19190</v>
      </c>
      <c r="AD590" s="296">
        <v>720</v>
      </c>
      <c r="AE590" s="296">
        <v>18470</v>
      </c>
      <c r="AG590" s="295"/>
      <c r="AH590" s="295"/>
      <c r="AL590" s="297">
        <v>0</v>
      </c>
      <c r="AN590" s="297">
        <v>0</v>
      </c>
      <c r="AP590" s="297"/>
    </row>
    <row r="591" spans="1:42" s="296" customFormat="1">
      <c r="A591" s="293" t="s">
        <v>890</v>
      </c>
      <c r="B591" s="247">
        <v>479278755</v>
      </c>
      <c r="C591" s="252" t="s">
        <v>533</v>
      </c>
      <c r="D591" s="251">
        <v>0</v>
      </c>
      <c r="E591" s="251">
        <v>0</v>
      </c>
      <c r="F591" s="251">
        <v>0</v>
      </c>
      <c r="G591" s="251">
        <v>0</v>
      </c>
      <c r="H591" s="251">
        <v>1</v>
      </c>
      <c r="I591" s="251">
        <v>2</v>
      </c>
      <c r="J591" s="251">
        <v>0</v>
      </c>
      <c r="K591" s="294">
        <v>0.11899999999999999</v>
      </c>
      <c r="L591" s="251">
        <v>0</v>
      </c>
      <c r="M591" s="251">
        <v>0</v>
      </c>
      <c r="N591" s="251">
        <v>0</v>
      </c>
      <c r="O591" s="251">
        <v>0</v>
      </c>
      <c r="P591" s="251">
        <v>2</v>
      </c>
      <c r="Q591" s="251">
        <v>3</v>
      </c>
      <c r="R591" s="294">
        <v>1</v>
      </c>
      <c r="S591" s="251">
        <v>10</v>
      </c>
      <c r="T591" s="247"/>
      <c r="V591" s="293">
        <v>479278755</v>
      </c>
      <c r="W591" s="296" t="s">
        <v>890</v>
      </c>
      <c r="X591" s="247" t="s">
        <v>849</v>
      </c>
      <c r="Y591" s="247" t="s">
        <v>692</v>
      </c>
      <c r="Z591" s="296">
        <v>1</v>
      </c>
      <c r="AA591" s="296">
        <v>3</v>
      </c>
      <c r="AB591" s="296">
        <v>52696.35646000001</v>
      </c>
      <c r="AC591" s="296">
        <v>17565</v>
      </c>
      <c r="AD591" s="296">
        <v>1418</v>
      </c>
      <c r="AE591" s="296">
        <v>16147</v>
      </c>
      <c r="AG591" s="295"/>
      <c r="AH591" s="295"/>
      <c r="AL591" s="297">
        <v>0</v>
      </c>
      <c r="AN591" s="297">
        <v>0</v>
      </c>
      <c r="AP591" s="297"/>
    </row>
    <row r="592" spans="1:42" s="296" customFormat="1">
      <c r="A592" s="293" t="s">
        <v>890</v>
      </c>
      <c r="B592" s="247">
        <v>479278766</v>
      </c>
      <c r="C592" s="252" t="s">
        <v>533</v>
      </c>
      <c r="D592" s="251">
        <v>0</v>
      </c>
      <c r="E592" s="251">
        <v>0</v>
      </c>
      <c r="F592" s="251">
        <v>0</v>
      </c>
      <c r="G592" s="251">
        <v>0</v>
      </c>
      <c r="H592" s="251">
        <v>3</v>
      </c>
      <c r="I592" s="251">
        <v>1</v>
      </c>
      <c r="J592" s="251">
        <v>0</v>
      </c>
      <c r="K592" s="294">
        <v>0.15859999999999999</v>
      </c>
      <c r="L592" s="251">
        <v>0</v>
      </c>
      <c r="M592" s="251">
        <v>0</v>
      </c>
      <c r="N592" s="251">
        <v>0</v>
      </c>
      <c r="O592" s="251">
        <v>0</v>
      </c>
      <c r="P592" s="251">
        <v>2</v>
      </c>
      <c r="Q592" s="251">
        <v>4</v>
      </c>
      <c r="R592" s="294">
        <v>1</v>
      </c>
      <c r="S592" s="251">
        <v>7</v>
      </c>
      <c r="T592" s="247"/>
      <c r="V592" s="293">
        <v>479278766</v>
      </c>
      <c r="W592" s="296" t="s">
        <v>890</v>
      </c>
      <c r="X592" s="247" t="s">
        <v>849</v>
      </c>
      <c r="Y592" s="247" t="s">
        <v>893</v>
      </c>
      <c r="Z592" s="296">
        <v>1</v>
      </c>
      <c r="AA592" s="296">
        <v>4</v>
      </c>
      <c r="AB592" s="296">
        <v>58656.544324000002</v>
      </c>
      <c r="AC592" s="296">
        <v>14664</v>
      </c>
      <c r="AD592" s="296">
        <v>-649</v>
      </c>
      <c r="AE592" s="296">
        <v>15313</v>
      </c>
      <c r="AG592" s="295"/>
      <c r="AH592" s="295"/>
      <c r="AL592" s="297">
        <v>0</v>
      </c>
      <c r="AN592" s="297">
        <v>0</v>
      </c>
      <c r="AP592" s="297"/>
    </row>
    <row r="593" spans="1:42" s="296" customFormat="1">
      <c r="A593" s="293" t="s">
        <v>890</v>
      </c>
      <c r="B593" s="247">
        <v>479278770</v>
      </c>
      <c r="C593" s="252" t="s">
        <v>533</v>
      </c>
      <c r="D593" s="251">
        <v>0</v>
      </c>
      <c r="E593" s="251">
        <v>0</v>
      </c>
      <c r="F593" s="251">
        <v>0</v>
      </c>
      <c r="G593" s="251">
        <v>0</v>
      </c>
      <c r="H593" s="251">
        <v>0</v>
      </c>
      <c r="I593" s="251">
        <v>1</v>
      </c>
      <c r="J593" s="251">
        <v>0</v>
      </c>
      <c r="K593" s="294">
        <v>3.9699999999999999E-2</v>
      </c>
      <c r="L593" s="251">
        <v>0</v>
      </c>
      <c r="M593" s="251">
        <v>0</v>
      </c>
      <c r="N593" s="251">
        <v>0</v>
      </c>
      <c r="O593" s="251">
        <v>0</v>
      </c>
      <c r="P593" s="251">
        <v>0</v>
      </c>
      <c r="Q593" s="251">
        <v>1</v>
      </c>
      <c r="R593" s="294">
        <v>1</v>
      </c>
      <c r="S593" s="251">
        <v>6</v>
      </c>
      <c r="T593" s="247"/>
      <c r="V593" s="293">
        <v>479278770</v>
      </c>
      <c r="W593" s="296" t="s">
        <v>890</v>
      </c>
      <c r="X593" s="247" t="s">
        <v>849</v>
      </c>
      <c r="Y593" s="247" t="s">
        <v>965</v>
      </c>
      <c r="Z593" s="296">
        <v>1</v>
      </c>
      <c r="AA593" s="296">
        <v>1</v>
      </c>
      <c r="AB593" s="296">
        <v>12989.399298</v>
      </c>
      <c r="AC593" s="296">
        <v>12989</v>
      </c>
      <c r="AD593" s="296">
        <v>215</v>
      </c>
      <c r="AE593" s="296">
        <v>12774</v>
      </c>
      <c r="AG593" s="295"/>
      <c r="AH593" s="295"/>
      <c r="AL593" s="297">
        <v>0</v>
      </c>
      <c r="AN593" s="297">
        <v>0</v>
      </c>
      <c r="AP593" s="297"/>
    </row>
    <row r="594" spans="1:42" s="296" customFormat="1">
      <c r="A594" s="293" t="s">
        <v>894</v>
      </c>
      <c r="B594" s="247">
        <v>481035001</v>
      </c>
      <c r="C594" s="252" t="s">
        <v>534</v>
      </c>
      <c r="D594" s="251">
        <v>0</v>
      </c>
      <c r="E594" s="251">
        <v>0</v>
      </c>
      <c r="F594" s="251">
        <v>0</v>
      </c>
      <c r="G594" s="251">
        <v>1</v>
      </c>
      <c r="H594" s="251">
        <v>0</v>
      </c>
      <c r="I594" s="251">
        <v>0</v>
      </c>
      <c r="J594" s="251">
        <v>0</v>
      </c>
      <c r="K594" s="294">
        <v>3.9699999999999999E-2</v>
      </c>
      <c r="L594" s="251">
        <v>0</v>
      </c>
      <c r="M594" s="251">
        <v>0</v>
      </c>
      <c r="N594" s="251">
        <v>0</v>
      </c>
      <c r="O594" s="251">
        <v>0</v>
      </c>
      <c r="P594" s="251">
        <v>0</v>
      </c>
      <c r="Q594" s="251">
        <v>1</v>
      </c>
      <c r="R594" s="294">
        <v>1.0840000000000001</v>
      </c>
      <c r="S594" s="251">
        <v>7</v>
      </c>
      <c r="T594" s="247"/>
      <c r="V594" s="293">
        <v>481035001</v>
      </c>
      <c r="W594" s="296" t="s">
        <v>894</v>
      </c>
      <c r="X594" s="247" t="s">
        <v>654</v>
      </c>
      <c r="Y594" s="247" t="s">
        <v>821</v>
      </c>
      <c r="Z594" s="296">
        <v>1</v>
      </c>
      <c r="AA594" s="296">
        <v>1</v>
      </c>
      <c r="AB594" s="296">
        <v>12210.253977916</v>
      </c>
      <c r="AC594" s="296">
        <v>12210</v>
      </c>
      <c r="AD594" s="296">
        <v>-2054</v>
      </c>
      <c r="AE594" s="296">
        <v>14264</v>
      </c>
      <c r="AG594" s="295"/>
      <c r="AH594" s="295"/>
      <c r="AL594" s="297">
        <v>0</v>
      </c>
      <c r="AN594" s="297">
        <v>0</v>
      </c>
      <c r="AP594" s="297"/>
    </row>
    <row r="595" spans="1:42" s="296" customFormat="1">
      <c r="A595" s="293" t="s">
        <v>894</v>
      </c>
      <c r="B595" s="247">
        <v>481035025</v>
      </c>
      <c r="C595" s="252" t="s">
        <v>534</v>
      </c>
      <c r="D595" s="251">
        <v>0</v>
      </c>
      <c r="E595" s="251">
        <v>0</v>
      </c>
      <c r="F595" s="251">
        <v>0</v>
      </c>
      <c r="G595" s="251">
        <v>1</v>
      </c>
      <c r="H595" s="251">
        <v>0</v>
      </c>
      <c r="I595" s="251">
        <v>0</v>
      </c>
      <c r="J595" s="251">
        <v>0</v>
      </c>
      <c r="K595" s="294">
        <v>3.9699999999999999E-2</v>
      </c>
      <c r="L595" s="251">
        <v>0</v>
      </c>
      <c r="M595" s="251">
        <v>0</v>
      </c>
      <c r="N595" s="251">
        <v>0</v>
      </c>
      <c r="O595" s="251">
        <v>0</v>
      </c>
      <c r="P595" s="251">
        <v>0</v>
      </c>
      <c r="Q595" s="251">
        <v>1</v>
      </c>
      <c r="R595" s="294">
        <v>1.0840000000000001</v>
      </c>
      <c r="S595" s="251">
        <v>6</v>
      </c>
      <c r="T595" s="247"/>
      <c r="V595" s="293">
        <v>481035025</v>
      </c>
      <c r="W595" s="296" t="s">
        <v>894</v>
      </c>
      <c r="X595" s="247" t="s">
        <v>654</v>
      </c>
      <c r="Y595" s="247" t="s">
        <v>751</v>
      </c>
      <c r="Z595" s="296">
        <v>1</v>
      </c>
      <c r="AA595" s="296">
        <v>1</v>
      </c>
      <c r="AB595" s="296">
        <v>12210.253977916</v>
      </c>
      <c r="AC595" s="296">
        <v>12210</v>
      </c>
      <c r="AD595" s="296">
        <v>-355</v>
      </c>
      <c r="AE595" s="296">
        <v>12565</v>
      </c>
      <c r="AG595" s="295"/>
      <c r="AH595" s="295"/>
      <c r="AL595" s="297">
        <v>0</v>
      </c>
      <c r="AN595" s="297">
        <v>0</v>
      </c>
      <c r="AP595" s="297"/>
    </row>
    <row r="596" spans="1:42" s="296" customFormat="1">
      <c r="A596" s="293" t="s">
        <v>894</v>
      </c>
      <c r="B596" s="247">
        <v>481035030</v>
      </c>
      <c r="C596" s="252" t="s">
        <v>534</v>
      </c>
      <c r="D596" s="251">
        <v>0</v>
      </c>
      <c r="E596" s="251">
        <v>0</v>
      </c>
      <c r="F596" s="251">
        <v>0</v>
      </c>
      <c r="G596" s="251">
        <v>2</v>
      </c>
      <c r="H596" s="251">
        <v>0</v>
      </c>
      <c r="I596" s="251">
        <v>0</v>
      </c>
      <c r="J596" s="251">
        <v>0</v>
      </c>
      <c r="K596" s="294">
        <v>7.9299999999999995E-2</v>
      </c>
      <c r="L596" s="251">
        <v>0</v>
      </c>
      <c r="M596" s="251">
        <v>1</v>
      </c>
      <c r="N596" s="251">
        <v>0</v>
      </c>
      <c r="O596" s="251">
        <v>0</v>
      </c>
      <c r="P596" s="251">
        <v>2</v>
      </c>
      <c r="Q596" s="251">
        <v>2</v>
      </c>
      <c r="R596" s="294">
        <v>1.0840000000000001</v>
      </c>
      <c r="S596" s="251">
        <v>6</v>
      </c>
      <c r="T596" s="247"/>
      <c r="V596" s="293">
        <v>481035030</v>
      </c>
      <c r="W596" s="296" t="s">
        <v>894</v>
      </c>
      <c r="X596" s="247" t="s">
        <v>654</v>
      </c>
      <c r="Y596" s="247" t="s">
        <v>706</v>
      </c>
      <c r="Z596" s="296">
        <v>1</v>
      </c>
      <c r="AA596" s="296">
        <v>2</v>
      </c>
      <c r="AB596" s="296">
        <v>39731.432771404012</v>
      </c>
      <c r="AC596" s="296">
        <v>19866</v>
      </c>
      <c r="AD596" s="296">
        <v>3159</v>
      </c>
      <c r="AE596" s="296">
        <v>16707</v>
      </c>
      <c r="AG596" s="295"/>
      <c r="AH596" s="295"/>
      <c r="AL596" s="297">
        <v>0</v>
      </c>
      <c r="AN596" s="297">
        <v>0</v>
      </c>
      <c r="AP596" s="297"/>
    </row>
    <row r="597" spans="1:42" s="296" customFormat="1">
      <c r="A597" s="293" t="s">
        <v>894</v>
      </c>
      <c r="B597" s="247">
        <v>481035035</v>
      </c>
      <c r="C597" s="252" t="s">
        <v>534</v>
      </c>
      <c r="D597" s="251">
        <v>100</v>
      </c>
      <c r="E597" s="251">
        <v>0</v>
      </c>
      <c r="F597" s="251">
        <v>120</v>
      </c>
      <c r="G597" s="251">
        <v>598</v>
      </c>
      <c r="H597" s="251">
        <v>67</v>
      </c>
      <c r="I597" s="251">
        <v>0</v>
      </c>
      <c r="J597" s="251">
        <v>0</v>
      </c>
      <c r="K597" s="294">
        <v>31.125299999999999</v>
      </c>
      <c r="L597" s="251">
        <v>0</v>
      </c>
      <c r="M597" s="251">
        <v>147</v>
      </c>
      <c r="N597" s="251">
        <v>5</v>
      </c>
      <c r="O597" s="251">
        <v>0</v>
      </c>
      <c r="P597" s="251">
        <v>674</v>
      </c>
      <c r="Q597" s="251">
        <v>835</v>
      </c>
      <c r="R597" s="294">
        <v>1.0840000000000001</v>
      </c>
      <c r="S597" s="251">
        <v>11</v>
      </c>
      <c r="T597" s="247"/>
      <c r="V597" s="293">
        <v>481035035</v>
      </c>
      <c r="W597" s="296" t="s">
        <v>894</v>
      </c>
      <c r="X597" s="247" t="s">
        <v>654</v>
      </c>
      <c r="Y597" s="247" t="s">
        <v>654</v>
      </c>
      <c r="Z597" s="296">
        <v>1</v>
      </c>
      <c r="AA597" s="296">
        <v>835</v>
      </c>
      <c r="AB597" s="296">
        <v>16852088.746848285</v>
      </c>
      <c r="AC597" s="296">
        <v>20182</v>
      </c>
      <c r="AD597" s="296">
        <v>453</v>
      </c>
      <c r="AE597" s="296">
        <v>19729</v>
      </c>
      <c r="AG597" s="295"/>
      <c r="AH597" s="295"/>
      <c r="AL597" s="297">
        <v>0</v>
      </c>
      <c r="AN597" s="297">
        <v>0</v>
      </c>
      <c r="AP597" s="297"/>
    </row>
    <row r="598" spans="1:42" s="296" customFormat="1">
      <c r="A598" s="293" t="s">
        <v>894</v>
      </c>
      <c r="B598" s="247">
        <v>481035040</v>
      </c>
      <c r="C598" s="252" t="s">
        <v>534</v>
      </c>
      <c r="D598" s="251">
        <v>0</v>
      </c>
      <c r="E598" s="251">
        <v>0</v>
      </c>
      <c r="F598" s="251">
        <v>1</v>
      </c>
      <c r="G598" s="251">
        <v>0</v>
      </c>
      <c r="H598" s="251">
        <v>0</v>
      </c>
      <c r="I598" s="251">
        <v>0</v>
      </c>
      <c r="J598" s="251">
        <v>0</v>
      </c>
      <c r="K598" s="294">
        <v>3.9699999999999999E-2</v>
      </c>
      <c r="L598" s="251">
        <v>0</v>
      </c>
      <c r="M598" s="251">
        <v>0</v>
      </c>
      <c r="N598" s="251">
        <v>0</v>
      </c>
      <c r="O598" s="251">
        <v>0</v>
      </c>
      <c r="P598" s="251">
        <v>1</v>
      </c>
      <c r="Q598" s="251">
        <v>1</v>
      </c>
      <c r="R598" s="294">
        <v>1.0840000000000001</v>
      </c>
      <c r="S598" s="251">
        <v>6</v>
      </c>
      <c r="T598" s="247"/>
      <c r="V598" s="293">
        <v>481035040</v>
      </c>
      <c r="W598" s="296" t="s">
        <v>894</v>
      </c>
      <c r="X598" s="247" t="s">
        <v>654</v>
      </c>
      <c r="Y598" s="247" t="s">
        <v>709</v>
      </c>
      <c r="Z598" s="296">
        <v>1</v>
      </c>
      <c r="AA598" s="296">
        <v>1</v>
      </c>
      <c r="AB598" s="296">
        <v>18234.343217916001</v>
      </c>
      <c r="AC598" s="296">
        <v>18234</v>
      </c>
      <c r="AD598" s="296">
        <v>4464</v>
      </c>
      <c r="AE598" s="296">
        <v>13770</v>
      </c>
      <c r="AG598" s="295"/>
      <c r="AH598" s="295"/>
      <c r="AL598" s="297">
        <v>0</v>
      </c>
      <c r="AN598" s="297">
        <v>0</v>
      </c>
      <c r="AP598" s="297"/>
    </row>
    <row r="599" spans="1:42" s="296" customFormat="1">
      <c r="A599" s="293" t="s">
        <v>894</v>
      </c>
      <c r="B599" s="247">
        <v>481035044</v>
      </c>
      <c r="C599" s="252" t="s">
        <v>534</v>
      </c>
      <c r="D599" s="251">
        <v>0</v>
      </c>
      <c r="E599" s="251">
        <v>0</v>
      </c>
      <c r="F599" s="251">
        <v>0</v>
      </c>
      <c r="G599" s="251">
        <v>3</v>
      </c>
      <c r="H599" s="251">
        <v>1</v>
      </c>
      <c r="I599" s="251">
        <v>0</v>
      </c>
      <c r="J599" s="251">
        <v>0</v>
      </c>
      <c r="K599" s="294">
        <v>0.15859999999999999</v>
      </c>
      <c r="L599" s="251">
        <v>0</v>
      </c>
      <c r="M599" s="251">
        <v>0</v>
      </c>
      <c r="N599" s="251">
        <v>0</v>
      </c>
      <c r="O599" s="251">
        <v>0</v>
      </c>
      <c r="P599" s="251">
        <v>2</v>
      </c>
      <c r="Q599" s="251">
        <v>4</v>
      </c>
      <c r="R599" s="294">
        <v>1.0840000000000001</v>
      </c>
      <c r="S599" s="251">
        <v>11</v>
      </c>
      <c r="T599" s="247"/>
      <c r="V599" s="293">
        <v>481035044</v>
      </c>
      <c r="W599" s="296" t="s">
        <v>894</v>
      </c>
      <c r="X599" s="247" t="s">
        <v>654</v>
      </c>
      <c r="Y599" s="247" t="s">
        <v>655</v>
      </c>
      <c r="Z599" s="296">
        <v>1</v>
      </c>
      <c r="AA599" s="296">
        <v>4</v>
      </c>
      <c r="AB599" s="296">
        <v>67068.607422807996</v>
      </c>
      <c r="AC599" s="296">
        <v>16767</v>
      </c>
      <c r="AD599" s="296">
        <v>4617</v>
      </c>
      <c r="AE599" s="296">
        <v>12150</v>
      </c>
      <c r="AG599" s="295"/>
      <c r="AH599" s="295"/>
      <c r="AL599" s="297">
        <v>0</v>
      </c>
      <c r="AN599" s="297">
        <v>0</v>
      </c>
      <c r="AP599" s="297"/>
    </row>
    <row r="600" spans="1:42" s="296" customFormat="1">
      <c r="A600" s="293" t="s">
        <v>894</v>
      </c>
      <c r="B600" s="247">
        <v>481035073</v>
      </c>
      <c r="C600" s="252" t="s">
        <v>534</v>
      </c>
      <c r="D600" s="251">
        <v>1</v>
      </c>
      <c r="E600" s="251">
        <v>0</v>
      </c>
      <c r="F600" s="251">
        <v>2</v>
      </c>
      <c r="G600" s="251">
        <v>3</v>
      </c>
      <c r="H600" s="251">
        <v>0</v>
      </c>
      <c r="I600" s="251">
        <v>0</v>
      </c>
      <c r="J600" s="251">
        <v>0</v>
      </c>
      <c r="K600" s="294">
        <v>0.1983</v>
      </c>
      <c r="L600" s="251">
        <v>0</v>
      </c>
      <c r="M600" s="251">
        <v>1</v>
      </c>
      <c r="N600" s="251">
        <v>0</v>
      </c>
      <c r="O600" s="251">
        <v>0</v>
      </c>
      <c r="P600" s="251">
        <v>5</v>
      </c>
      <c r="Q600" s="251">
        <v>6</v>
      </c>
      <c r="R600" s="294">
        <v>1.0840000000000001</v>
      </c>
      <c r="S600" s="251">
        <v>6</v>
      </c>
      <c r="T600" s="247"/>
      <c r="V600" s="293">
        <v>481035073</v>
      </c>
      <c r="W600" s="296" t="s">
        <v>894</v>
      </c>
      <c r="X600" s="247" t="s">
        <v>654</v>
      </c>
      <c r="Y600" s="247" t="s">
        <v>670</v>
      </c>
      <c r="Z600" s="296">
        <v>1</v>
      </c>
      <c r="AA600" s="296">
        <v>6</v>
      </c>
      <c r="AB600" s="296">
        <v>99882.719200723979</v>
      </c>
      <c r="AC600" s="296">
        <v>16647</v>
      </c>
      <c r="AD600" s="296">
        <v>4082</v>
      </c>
      <c r="AE600" s="296">
        <v>12565</v>
      </c>
      <c r="AG600" s="295"/>
      <c r="AH600" s="295"/>
      <c r="AL600" s="297">
        <v>0</v>
      </c>
      <c r="AN600" s="297">
        <v>0</v>
      </c>
      <c r="AP600" s="297"/>
    </row>
    <row r="601" spans="1:42" s="296" customFormat="1">
      <c r="A601" s="293" t="s">
        <v>894</v>
      </c>
      <c r="B601" s="247">
        <v>481035189</v>
      </c>
      <c r="C601" s="252" t="s">
        <v>534</v>
      </c>
      <c r="D601" s="251">
        <v>1</v>
      </c>
      <c r="E601" s="251">
        <v>0</v>
      </c>
      <c r="F601" s="251">
        <v>0</v>
      </c>
      <c r="G601" s="251">
        <v>3</v>
      </c>
      <c r="H601" s="251">
        <v>0</v>
      </c>
      <c r="I601" s="251">
        <v>0</v>
      </c>
      <c r="J601" s="251">
        <v>0</v>
      </c>
      <c r="K601" s="294">
        <v>0.11899999999999999</v>
      </c>
      <c r="L601" s="251">
        <v>0</v>
      </c>
      <c r="M601" s="251">
        <v>0</v>
      </c>
      <c r="N601" s="251">
        <v>0</v>
      </c>
      <c r="O601" s="251">
        <v>0</v>
      </c>
      <c r="P601" s="251">
        <v>3</v>
      </c>
      <c r="Q601" s="251">
        <v>4</v>
      </c>
      <c r="R601" s="294">
        <v>1.0840000000000001</v>
      </c>
      <c r="S601" s="251">
        <v>3</v>
      </c>
      <c r="T601" s="247"/>
      <c r="V601" s="293">
        <v>481035189</v>
      </c>
      <c r="W601" s="296" t="s">
        <v>894</v>
      </c>
      <c r="X601" s="247" t="s">
        <v>654</v>
      </c>
      <c r="Y601" s="247" t="s">
        <v>671</v>
      </c>
      <c r="Z601" s="296">
        <v>1</v>
      </c>
      <c r="AA601" s="296">
        <v>4</v>
      </c>
      <c r="AB601" s="296">
        <v>56983.391709319985</v>
      </c>
      <c r="AC601" s="296">
        <v>14246</v>
      </c>
      <c r="AD601" s="296">
        <v>-1236</v>
      </c>
      <c r="AE601" s="296">
        <v>15482</v>
      </c>
      <c r="AG601" s="295"/>
      <c r="AH601" s="295"/>
      <c r="AL601" s="297">
        <v>0</v>
      </c>
      <c r="AN601" s="297">
        <v>0</v>
      </c>
      <c r="AP601" s="297"/>
    </row>
    <row r="602" spans="1:42" s="296" customFormat="1">
      <c r="A602" s="293" t="s">
        <v>894</v>
      </c>
      <c r="B602" s="247">
        <v>481035212</v>
      </c>
      <c r="C602" s="252" t="s">
        <v>534</v>
      </c>
      <c r="D602" s="251">
        <v>0</v>
      </c>
      <c r="E602" s="251">
        <v>0</v>
      </c>
      <c r="F602" s="251">
        <v>1</v>
      </c>
      <c r="G602" s="251">
        <v>0</v>
      </c>
      <c r="H602" s="251">
        <v>0</v>
      </c>
      <c r="I602" s="251">
        <v>0</v>
      </c>
      <c r="J602" s="251">
        <v>0</v>
      </c>
      <c r="K602" s="294">
        <v>3.9699999999999999E-2</v>
      </c>
      <c r="L602" s="251">
        <v>0</v>
      </c>
      <c r="M602" s="251">
        <v>0</v>
      </c>
      <c r="N602" s="251">
        <v>0</v>
      </c>
      <c r="O602" s="251">
        <v>0</v>
      </c>
      <c r="P602" s="251">
        <v>0</v>
      </c>
      <c r="Q602" s="251">
        <v>1</v>
      </c>
      <c r="R602" s="294">
        <v>1.0840000000000001</v>
      </c>
      <c r="S602" s="251">
        <v>5</v>
      </c>
      <c r="T602" s="247"/>
      <c r="V602" s="293">
        <v>481035212</v>
      </c>
      <c r="W602" s="296" t="s">
        <v>894</v>
      </c>
      <c r="X602" s="247" t="s">
        <v>654</v>
      </c>
      <c r="Y602" s="247" t="s">
        <v>826</v>
      </c>
      <c r="Z602" s="296">
        <v>1</v>
      </c>
      <c r="AA602" s="296">
        <v>1</v>
      </c>
      <c r="AB602" s="296">
        <v>12150.884137915999</v>
      </c>
      <c r="AC602" s="296">
        <v>12151</v>
      </c>
      <c r="AD602" s="296">
        <v>-2802</v>
      </c>
      <c r="AE602" s="296">
        <v>14953</v>
      </c>
      <c r="AG602" s="295"/>
      <c r="AH602" s="295"/>
      <c r="AL602" s="297">
        <v>0</v>
      </c>
      <c r="AN602" s="297">
        <v>0</v>
      </c>
      <c r="AP602" s="297"/>
    </row>
    <row r="603" spans="1:42" s="296" customFormat="1">
      <c r="A603" s="293" t="s">
        <v>894</v>
      </c>
      <c r="B603" s="247">
        <v>481035220</v>
      </c>
      <c r="C603" s="252" t="s">
        <v>534</v>
      </c>
      <c r="D603" s="251">
        <v>1</v>
      </c>
      <c r="E603" s="251">
        <v>0</v>
      </c>
      <c r="F603" s="251">
        <v>1</v>
      </c>
      <c r="G603" s="251">
        <v>6</v>
      </c>
      <c r="H603" s="251">
        <v>0</v>
      </c>
      <c r="I603" s="251">
        <v>0</v>
      </c>
      <c r="J603" s="251">
        <v>0</v>
      </c>
      <c r="K603" s="294">
        <v>0.27760000000000001</v>
      </c>
      <c r="L603" s="251">
        <v>0</v>
      </c>
      <c r="M603" s="251">
        <v>1</v>
      </c>
      <c r="N603" s="251">
        <v>0</v>
      </c>
      <c r="O603" s="251">
        <v>0</v>
      </c>
      <c r="P603" s="251">
        <v>3</v>
      </c>
      <c r="Q603" s="251">
        <v>8</v>
      </c>
      <c r="R603" s="294">
        <v>1.0840000000000001</v>
      </c>
      <c r="S603" s="251">
        <v>8</v>
      </c>
      <c r="T603" s="247"/>
      <c r="V603" s="293">
        <v>481035220</v>
      </c>
      <c r="W603" s="296" t="s">
        <v>894</v>
      </c>
      <c r="X603" s="247" t="s">
        <v>654</v>
      </c>
      <c r="Y603" s="247" t="s">
        <v>673</v>
      </c>
      <c r="Z603" s="296">
        <v>1</v>
      </c>
      <c r="AA603" s="296">
        <v>8</v>
      </c>
      <c r="AB603" s="296">
        <v>115660.812212128</v>
      </c>
      <c r="AC603" s="296">
        <v>14458</v>
      </c>
      <c r="AD603" s="296">
        <v>3794</v>
      </c>
      <c r="AE603" s="296">
        <v>10664</v>
      </c>
      <c r="AG603" s="295"/>
      <c r="AH603" s="295"/>
      <c r="AL603" s="297">
        <v>0</v>
      </c>
      <c r="AN603" s="297">
        <v>0</v>
      </c>
      <c r="AP603" s="297"/>
    </row>
    <row r="604" spans="1:42" s="296" customFormat="1">
      <c r="A604" s="293" t="s">
        <v>894</v>
      </c>
      <c r="B604" s="247">
        <v>481035244</v>
      </c>
      <c r="C604" s="252" t="s">
        <v>534</v>
      </c>
      <c r="D604" s="251">
        <v>0</v>
      </c>
      <c r="E604" s="251">
        <v>0</v>
      </c>
      <c r="F604" s="251">
        <v>1</v>
      </c>
      <c r="G604" s="251">
        <v>10</v>
      </c>
      <c r="H604" s="251">
        <v>5</v>
      </c>
      <c r="I604" s="251">
        <v>0</v>
      </c>
      <c r="J604" s="251">
        <v>0</v>
      </c>
      <c r="K604" s="294">
        <v>0.63439999999999996</v>
      </c>
      <c r="L604" s="251">
        <v>0</v>
      </c>
      <c r="M604" s="251">
        <v>5</v>
      </c>
      <c r="N604" s="251">
        <v>0</v>
      </c>
      <c r="O604" s="251">
        <v>0</v>
      </c>
      <c r="P604" s="251">
        <v>8</v>
      </c>
      <c r="Q604" s="251">
        <v>16</v>
      </c>
      <c r="R604" s="294">
        <v>1.0840000000000001</v>
      </c>
      <c r="S604" s="251">
        <v>10</v>
      </c>
      <c r="T604" s="247"/>
      <c r="V604" s="293">
        <v>481035244</v>
      </c>
      <c r="W604" s="296" t="s">
        <v>894</v>
      </c>
      <c r="X604" s="247" t="s">
        <v>654</v>
      </c>
      <c r="Y604" s="247" t="s">
        <v>664</v>
      </c>
      <c r="Z604" s="296">
        <v>1</v>
      </c>
      <c r="AA604" s="296">
        <v>16</v>
      </c>
      <c r="AB604" s="296">
        <v>276111.09357123205</v>
      </c>
      <c r="AC604" s="296">
        <v>17257</v>
      </c>
      <c r="AD604" s="296">
        <v>5463</v>
      </c>
      <c r="AE604" s="296">
        <v>11794</v>
      </c>
      <c r="AG604" s="295"/>
      <c r="AH604" s="295"/>
      <c r="AL604" s="297">
        <v>0</v>
      </c>
      <c r="AN604" s="297">
        <v>0</v>
      </c>
      <c r="AP604" s="297"/>
    </row>
    <row r="605" spans="1:42" s="296" customFormat="1">
      <c r="A605" s="293" t="s">
        <v>894</v>
      </c>
      <c r="B605" s="247">
        <v>481035285</v>
      </c>
      <c r="C605" s="252" t="s">
        <v>534</v>
      </c>
      <c r="D605" s="251">
        <v>0</v>
      </c>
      <c r="E605" s="251">
        <v>0</v>
      </c>
      <c r="F605" s="251">
        <v>0</v>
      </c>
      <c r="G605" s="251">
        <v>3</v>
      </c>
      <c r="H605" s="251">
        <v>0</v>
      </c>
      <c r="I605" s="251">
        <v>0</v>
      </c>
      <c r="J605" s="251">
        <v>0</v>
      </c>
      <c r="K605" s="294">
        <v>0.11899999999999999</v>
      </c>
      <c r="L605" s="251">
        <v>0</v>
      </c>
      <c r="M605" s="251">
        <v>0</v>
      </c>
      <c r="N605" s="251">
        <v>0</v>
      </c>
      <c r="O605" s="251">
        <v>0</v>
      </c>
      <c r="P605" s="251">
        <v>3</v>
      </c>
      <c r="Q605" s="251">
        <v>3</v>
      </c>
      <c r="R605" s="294">
        <v>1.0840000000000001</v>
      </c>
      <c r="S605" s="251">
        <v>9</v>
      </c>
      <c r="T605" s="247"/>
      <c r="V605" s="293">
        <v>481035285</v>
      </c>
      <c r="W605" s="296" t="s">
        <v>894</v>
      </c>
      <c r="X605" s="247" t="s">
        <v>654</v>
      </c>
      <c r="Y605" s="247" t="s">
        <v>676</v>
      </c>
      <c r="Z605" s="296">
        <v>1</v>
      </c>
      <c r="AA605" s="296">
        <v>3</v>
      </c>
      <c r="AB605" s="296">
        <v>60080.514709320007</v>
      </c>
      <c r="AC605" s="296">
        <v>20027</v>
      </c>
      <c r="AD605" s="296">
        <v>8292</v>
      </c>
      <c r="AE605" s="296">
        <v>11735</v>
      </c>
      <c r="AG605" s="295"/>
      <c r="AH605" s="295"/>
      <c r="AL605" s="297">
        <v>0</v>
      </c>
      <c r="AN605" s="297">
        <v>0</v>
      </c>
      <c r="AP605" s="297"/>
    </row>
    <row r="606" spans="1:42" s="296" customFormat="1">
      <c r="A606" s="293" t="s">
        <v>894</v>
      </c>
      <c r="B606" s="247">
        <v>481035321</v>
      </c>
      <c r="C606" s="252" t="s">
        <v>534</v>
      </c>
      <c r="D606" s="251">
        <v>0</v>
      </c>
      <c r="E606" s="251">
        <v>0</v>
      </c>
      <c r="F606" s="251">
        <v>0</v>
      </c>
      <c r="G606" s="251">
        <v>1</v>
      </c>
      <c r="H606" s="251">
        <v>0</v>
      </c>
      <c r="I606" s="251">
        <v>0</v>
      </c>
      <c r="J606" s="251">
        <v>0</v>
      </c>
      <c r="K606" s="294">
        <v>3.9699999999999999E-2</v>
      </c>
      <c r="L606" s="251">
        <v>0</v>
      </c>
      <c r="M606" s="251">
        <v>0</v>
      </c>
      <c r="N606" s="251">
        <v>0</v>
      </c>
      <c r="O606" s="251">
        <v>0</v>
      </c>
      <c r="P606" s="251">
        <v>0</v>
      </c>
      <c r="Q606" s="251">
        <v>1</v>
      </c>
      <c r="R606" s="294">
        <v>1.0840000000000001</v>
      </c>
      <c r="S606" s="251">
        <v>4</v>
      </c>
      <c r="T606" s="247"/>
      <c r="V606" s="293">
        <v>481035321</v>
      </c>
      <c r="W606" s="296" t="s">
        <v>894</v>
      </c>
      <c r="X606" s="247" t="s">
        <v>654</v>
      </c>
      <c r="Y606" s="247" t="s">
        <v>719</v>
      </c>
      <c r="Z606" s="296">
        <v>1</v>
      </c>
      <c r="AA606" s="296">
        <v>1</v>
      </c>
      <c r="AB606" s="296">
        <v>12210.253977916</v>
      </c>
      <c r="AC606" s="296">
        <v>12210</v>
      </c>
      <c r="AD606" s="296">
        <v>-6904</v>
      </c>
      <c r="AE606" s="296">
        <v>19114</v>
      </c>
      <c r="AG606" s="295"/>
      <c r="AH606" s="295"/>
      <c r="AL606" s="297">
        <v>0</v>
      </c>
      <c r="AN606" s="297">
        <v>0</v>
      </c>
      <c r="AP606" s="297"/>
    </row>
    <row r="607" spans="1:42" s="296" customFormat="1">
      <c r="A607" s="293" t="s">
        <v>894</v>
      </c>
      <c r="B607" s="247">
        <v>481035336</v>
      </c>
      <c r="C607" s="252" t="s">
        <v>534</v>
      </c>
      <c r="D607" s="251">
        <v>1</v>
      </c>
      <c r="E607" s="251">
        <v>0</v>
      </c>
      <c r="F607" s="251">
        <v>0</v>
      </c>
      <c r="G607" s="251">
        <v>2</v>
      </c>
      <c r="H607" s="251">
        <v>0</v>
      </c>
      <c r="I607" s="251">
        <v>0</v>
      </c>
      <c r="J607" s="251">
        <v>0</v>
      </c>
      <c r="K607" s="294">
        <v>7.9299999999999995E-2</v>
      </c>
      <c r="L607" s="251">
        <v>0</v>
      </c>
      <c r="M607" s="251">
        <v>1</v>
      </c>
      <c r="N607" s="251">
        <v>0</v>
      </c>
      <c r="O607" s="251">
        <v>0</v>
      </c>
      <c r="P607" s="251">
        <v>2</v>
      </c>
      <c r="Q607" s="251">
        <v>3</v>
      </c>
      <c r="R607" s="294">
        <v>1.0840000000000001</v>
      </c>
      <c r="S607" s="251">
        <v>8</v>
      </c>
      <c r="T607" s="247"/>
      <c r="V607" s="293">
        <v>481035336</v>
      </c>
      <c r="W607" s="296" t="s">
        <v>894</v>
      </c>
      <c r="X607" s="247" t="s">
        <v>654</v>
      </c>
      <c r="Y607" s="247" t="s">
        <v>743</v>
      </c>
      <c r="Z607" s="296">
        <v>1</v>
      </c>
      <c r="AA607" s="296">
        <v>3</v>
      </c>
      <c r="AB607" s="296">
        <v>47436.143531403999</v>
      </c>
      <c r="AC607" s="296">
        <v>15812</v>
      </c>
      <c r="AD607" s="296">
        <v>-3011</v>
      </c>
      <c r="AE607" s="296">
        <v>18823</v>
      </c>
      <c r="AG607" s="295"/>
      <c r="AH607" s="295"/>
      <c r="AL607" s="297">
        <v>0</v>
      </c>
      <c r="AN607" s="297">
        <v>0</v>
      </c>
      <c r="AP607" s="297"/>
    </row>
    <row r="608" spans="1:42" s="296" customFormat="1">
      <c r="A608" s="293" t="s">
        <v>894</v>
      </c>
      <c r="B608" s="247">
        <v>481035347</v>
      </c>
      <c r="C608" s="252" t="s">
        <v>534</v>
      </c>
      <c r="D608" s="251">
        <v>1</v>
      </c>
      <c r="E608" s="251">
        <v>0</v>
      </c>
      <c r="F608" s="251">
        <v>0</v>
      </c>
      <c r="G608" s="251">
        <v>0</v>
      </c>
      <c r="H608" s="251">
        <v>0</v>
      </c>
      <c r="I608" s="251">
        <v>0</v>
      </c>
      <c r="J608" s="251">
        <v>0</v>
      </c>
      <c r="K608" s="294">
        <v>0</v>
      </c>
      <c r="L608" s="251">
        <v>0</v>
      </c>
      <c r="M608" s="251">
        <v>0</v>
      </c>
      <c r="N608" s="251">
        <v>0</v>
      </c>
      <c r="O608" s="251">
        <v>0</v>
      </c>
      <c r="P608" s="251">
        <v>1</v>
      </c>
      <c r="Q608" s="251">
        <v>1</v>
      </c>
      <c r="R608" s="294">
        <v>1.0840000000000001</v>
      </c>
      <c r="S608" s="251">
        <v>8</v>
      </c>
      <c r="T608" s="247"/>
      <c r="V608" s="293">
        <v>481035347</v>
      </c>
      <c r="W608" s="296" t="s">
        <v>894</v>
      </c>
      <c r="X608" s="247" t="s">
        <v>654</v>
      </c>
      <c r="Y608" s="247" t="s">
        <v>738</v>
      </c>
      <c r="Z608" s="296">
        <v>1</v>
      </c>
      <c r="AA608" s="296">
        <v>1</v>
      </c>
      <c r="AB608" s="296">
        <v>12631.978399999998</v>
      </c>
      <c r="AC608" s="296">
        <v>12632</v>
      </c>
      <c r="AD608" s="296">
        <v>1619</v>
      </c>
      <c r="AE608" s="296">
        <v>11013</v>
      </c>
      <c r="AG608" s="295"/>
      <c r="AH608" s="295"/>
      <c r="AL608" s="297">
        <v>0</v>
      </c>
      <c r="AN608" s="297">
        <v>0</v>
      </c>
      <c r="AP608" s="297"/>
    </row>
    <row r="609" spans="1:42" s="296" customFormat="1">
      <c r="A609" s="293" t="s">
        <v>894</v>
      </c>
      <c r="B609" s="247">
        <v>481035350</v>
      </c>
      <c r="C609" s="252" t="s">
        <v>534</v>
      </c>
      <c r="D609" s="251">
        <v>0</v>
      </c>
      <c r="E609" s="251">
        <v>0</v>
      </c>
      <c r="F609" s="251">
        <v>0</v>
      </c>
      <c r="G609" s="251">
        <v>1</v>
      </c>
      <c r="H609" s="251">
        <v>0</v>
      </c>
      <c r="I609" s="251">
        <v>0</v>
      </c>
      <c r="J609" s="251">
        <v>0</v>
      </c>
      <c r="K609" s="294">
        <v>3.9699999999999999E-2</v>
      </c>
      <c r="L609" s="251">
        <v>0</v>
      </c>
      <c r="M609" s="251">
        <v>0</v>
      </c>
      <c r="N609" s="251">
        <v>0</v>
      </c>
      <c r="O609" s="251">
        <v>0</v>
      </c>
      <c r="P609" s="251">
        <v>1</v>
      </c>
      <c r="Q609" s="251">
        <v>1</v>
      </c>
      <c r="R609" s="294">
        <v>1.0840000000000001</v>
      </c>
      <c r="S609" s="251">
        <v>3</v>
      </c>
      <c r="T609" s="247"/>
      <c r="V609" s="293">
        <v>481035350</v>
      </c>
      <c r="W609" s="296" t="s">
        <v>894</v>
      </c>
      <c r="X609" s="247" t="s">
        <v>654</v>
      </c>
      <c r="Y609" s="247" t="s">
        <v>744</v>
      </c>
      <c r="Z609" s="296">
        <v>1</v>
      </c>
      <c r="AA609" s="296">
        <v>1</v>
      </c>
      <c r="AB609" s="296">
        <v>17198.168257916004</v>
      </c>
      <c r="AC609" s="296">
        <v>17198</v>
      </c>
      <c r="AD609" s="296">
        <v>2589</v>
      </c>
      <c r="AE609" s="296">
        <v>14609</v>
      </c>
      <c r="AG609" s="295"/>
      <c r="AH609" s="295"/>
      <c r="AL609" s="297">
        <v>0</v>
      </c>
      <c r="AN609" s="297">
        <v>0</v>
      </c>
      <c r="AP609" s="297"/>
    </row>
    <row r="610" spans="1:42" s="296" customFormat="1">
      <c r="A610" s="293" t="s">
        <v>895</v>
      </c>
      <c r="B610" s="247">
        <v>482204007</v>
      </c>
      <c r="C610" s="252" t="s">
        <v>535</v>
      </c>
      <c r="D610" s="251">
        <v>0</v>
      </c>
      <c r="E610" s="251">
        <v>0</v>
      </c>
      <c r="F610" s="251">
        <v>15</v>
      </c>
      <c r="G610" s="251">
        <v>67</v>
      </c>
      <c r="H610" s="251">
        <v>33</v>
      </c>
      <c r="I610" s="251">
        <v>0</v>
      </c>
      <c r="J610" s="251">
        <v>0</v>
      </c>
      <c r="K610" s="294">
        <v>4.5598000000000001</v>
      </c>
      <c r="L610" s="251">
        <v>0</v>
      </c>
      <c r="M610" s="251">
        <v>0</v>
      </c>
      <c r="N610" s="251">
        <v>0</v>
      </c>
      <c r="O610" s="251">
        <v>0</v>
      </c>
      <c r="P610" s="251">
        <v>9</v>
      </c>
      <c r="Q610" s="251">
        <v>115</v>
      </c>
      <c r="R610" s="294">
        <v>1</v>
      </c>
      <c r="S610" s="251">
        <v>7</v>
      </c>
      <c r="T610" s="247"/>
      <c r="V610" s="293">
        <v>482204007</v>
      </c>
      <c r="W610" s="296" t="s">
        <v>895</v>
      </c>
      <c r="X610" s="247" t="s">
        <v>896</v>
      </c>
      <c r="Y610" s="247" t="s">
        <v>897</v>
      </c>
      <c r="Z610" s="296">
        <v>1</v>
      </c>
      <c r="AA610" s="296">
        <v>115</v>
      </c>
      <c r="AB610" s="296">
        <v>1360693.167532</v>
      </c>
      <c r="AC610" s="296">
        <v>11832</v>
      </c>
      <c r="AD610" s="296">
        <v>437</v>
      </c>
      <c r="AE610" s="296">
        <v>11395</v>
      </c>
      <c r="AG610" s="295"/>
      <c r="AH610" s="295"/>
      <c r="AL610" s="297">
        <v>0</v>
      </c>
      <c r="AN610" s="297">
        <v>0</v>
      </c>
      <c r="AP610" s="297"/>
    </row>
    <row r="611" spans="1:42" s="296" customFormat="1">
      <c r="A611" s="293" t="s">
        <v>895</v>
      </c>
      <c r="B611" s="247">
        <v>482204038</v>
      </c>
      <c r="C611" s="252" t="s">
        <v>535</v>
      </c>
      <c r="D611" s="251">
        <v>0</v>
      </c>
      <c r="E611" s="251">
        <v>0</v>
      </c>
      <c r="F611" s="251">
        <v>0</v>
      </c>
      <c r="G611" s="251">
        <v>1</v>
      </c>
      <c r="H611" s="251">
        <v>0</v>
      </c>
      <c r="I611" s="251">
        <v>0</v>
      </c>
      <c r="J611" s="251">
        <v>0</v>
      </c>
      <c r="K611" s="294">
        <v>3.9699999999999999E-2</v>
      </c>
      <c r="L611" s="251">
        <v>0</v>
      </c>
      <c r="M611" s="251">
        <v>0</v>
      </c>
      <c r="N611" s="251">
        <v>0</v>
      </c>
      <c r="O611" s="251">
        <v>0</v>
      </c>
      <c r="P611" s="251">
        <v>0</v>
      </c>
      <c r="Q611" s="251">
        <v>1</v>
      </c>
      <c r="R611" s="294">
        <v>1</v>
      </c>
      <c r="S611" s="251">
        <v>2</v>
      </c>
      <c r="T611" s="247"/>
      <c r="V611" s="293">
        <v>482204038</v>
      </c>
      <c r="W611" s="296" t="s">
        <v>895</v>
      </c>
      <c r="X611" s="247" t="s">
        <v>896</v>
      </c>
      <c r="Y611" s="247" t="s">
        <v>898</v>
      </c>
      <c r="Z611" s="296">
        <v>1</v>
      </c>
      <c r="AA611" s="296">
        <v>1</v>
      </c>
      <c r="AB611" s="296">
        <v>11462.169298000001</v>
      </c>
      <c r="AC611" s="296">
        <v>11462</v>
      </c>
      <c r="AD611" s="296">
        <v>-273</v>
      </c>
      <c r="AE611" s="296">
        <v>11735</v>
      </c>
      <c r="AG611" s="295"/>
      <c r="AH611" s="295"/>
      <c r="AL611" s="297">
        <v>0</v>
      </c>
      <c r="AN611" s="297">
        <v>0</v>
      </c>
      <c r="AP611" s="297"/>
    </row>
    <row r="612" spans="1:42" s="296" customFormat="1">
      <c r="A612" s="293" t="s">
        <v>895</v>
      </c>
      <c r="B612" s="247">
        <v>482204105</v>
      </c>
      <c r="C612" s="252" t="s">
        <v>535</v>
      </c>
      <c r="D612" s="251">
        <v>0</v>
      </c>
      <c r="E612" s="251">
        <v>0</v>
      </c>
      <c r="F612" s="251">
        <v>0</v>
      </c>
      <c r="G612" s="251">
        <v>1</v>
      </c>
      <c r="H612" s="251">
        <v>0</v>
      </c>
      <c r="I612" s="251">
        <v>0</v>
      </c>
      <c r="J612" s="251">
        <v>0</v>
      </c>
      <c r="K612" s="294">
        <v>3.9699999999999999E-2</v>
      </c>
      <c r="L612" s="251">
        <v>0</v>
      </c>
      <c r="M612" s="251">
        <v>0</v>
      </c>
      <c r="N612" s="251">
        <v>0</v>
      </c>
      <c r="O612" s="251">
        <v>0</v>
      </c>
      <c r="P612" s="251">
        <v>0</v>
      </c>
      <c r="Q612" s="251">
        <v>1</v>
      </c>
      <c r="R612" s="294">
        <v>1</v>
      </c>
      <c r="S612" s="251">
        <v>3</v>
      </c>
      <c r="T612" s="247"/>
      <c r="V612" s="293">
        <v>482204105</v>
      </c>
      <c r="W612" s="296" t="s">
        <v>895</v>
      </c>
      <c r="X612" s="247" t="s">
        <v>896</v>
      </c>
      <c r="Y612" s="247" t="s">
        <v>899</v>
      </c>
      <c r="Z612" s="296">
        <v>1</v>
      </c>
      <c r="AA612" s="296">
        <v>1</v>
      </c>
      <c r="AB612" s="296">
        <v>11462.169298000001</v>
      </c>
      <c r="AC612" s="296">
        <v>11462</v>
      </c>
      <c r="AD612" s="296">
        <v>2962</v>
      </c>
      <c r="AE612" s="296">
        <v>8500</v>
      </c>
      <c r="AG612" s="295"/>
      <c r="AH612" s="295"/>
      <c r="AL612" s="297">
        <v>0</v>
      </c>
      <c r="AN612" s="297">
        <v>0</v>
      </c>
      <c r="AP612" s="297"/>
    </row>
    <row r="613" spans="1:42" s="296" customFormat="1">
      <c r="A613" s="293" t="s">
        <v>895</v>
      </c>
      <c r="B613" s="247">
        <v>482204128</v>
      </c>
      <c r="C613" s="252" t="s">
        <v>535</v>
      </c>
      <c r="D613" s="251">
        <v>0</v>
      </c>
      <c r="E613" s="251">
        <v>0</v>
      </c>
      <c r="F613" s="251">
        <v>0</v>
      </c>
      <c r="G613" s="251">
        <v>1</v>
      </c>
      <c r="H613" s="251">
        <v>0</v>
      </c>
      <c r="I613" s="251">
        <v>0</v>
      </c>
      <c r="J613" s="251">
        <v>0</v>
      </c>
      <c r="K613" s="294">
        <v>3.9699999999999999E-2</v>
      </c>
      <c r="L613" s="251">
        <v>0</v>
      </c>
      <c r="M613" s="251">
        <v>0</v>
      </c>
      <c r="N613" s="251">
        <v>0</v>
      </c>
      <c r="O613" s="251">
        <v>0</v>
      </c>
      <c r="P613" s="251">
        <v>0</v>
      </c>
      <c r="Q613" s="251">
        <v>1</v>
      </c>
      <c r="R613" s="294">
        <v>1</v>
      </c>
      <c r="S613" s="251">
        <v>10</v>
      </c>
      <c r="T613" s="247"/>
      <c r="V613" s="293">
        <v>482204128</v>
      </c>
      <c r="W613" s="296" t="s">
        <v>895</v>
      </c>
      <c r="X613" s="247" t="s">
        <v>896</v>
      </c>
      <c r="Y613" s="247" t="s">
        <v>729</v>
      </c>
      <c r="Z613" s="296">
        <v>1</v>
      </c>
      <c r="AA613" s="296">
        <v>1</v>
      </c>
      <c r="AB613" s="296">
        <v>11462.169298000001</v>
      </c>
      <c r="AC613" s="296">
        <v>11462</v>
      </c>
      <c r="AD613" s="296">
        <v>-3617</v>
      </c>
      <c r="AE613" s="296">
        <v>15079</v>
      </c>
      <c r="AG613" s="295"/>
      <c r="AH613" s="295"/>
      <c r="AL613" s="297">
        <v>0</v>
      </c>
      <c r="AN613" s="297">
        <v>0</v>
      </c>
      <c r="AP613" s="297"/>
    </row>
    <row r="614" spans="1:42" s="296" customFormat="1">
      <c r="A614" s="293" t="s">
        <v>895</v>
      </c>
      <c r="B614" s="247">
        <v>482204204</v>
      </c>
      <c r="C614" s="252" t="s">
        <v>535</v>
      </c>
      <c r="D614" s="251">
        <v>0</v>
      </c>
      <c r="E614" s="251">
        <v>0</v>
      </c>
      <c r="F614" s="251">
        <v>5</v>
      </c>
      <c r="G614" s="251">
        <v>46</v>
      </c>
      <c r="H614" s="251">
        <v>35</v>
      </c>
      <c r="I614" s="251">
        <v>0</v>
      </c>
      <c r="J614" s="251">
        <v>0</v>
      </c>
      <c r="K614" s="294">
        <v>3.4098999999999999</v>
      </c>
      <c r="L614" s="251">
        <v>0</v>
      </c>
      <c r="M614" s="251">
        <v>0</v>
      </c>
      <c r="N614" s="251">
        <v>0</v>
      </c>
      <c r="O614" s="251">
        <v>0</v>
      </c>
      <c r="P614" s="251">
        <v>8</v>
      </c>
      <c r="Q614" s="251">
        <v>86</v>
      </c>
      <c r="R614" s="294">
        <v>1</v>
      </c>
      <c r="S614" s="251">
        <v>3</v>
      </c>
      <c r="T614" s="247"/>
      <c r="V614" s="293">
        <v>482204204</v>
      </c>
      <c r="W614" s="296" t="s">
        <v>895</v>
      </c>
      <c r="X614" s="247" t="s">
        <v>896</v>
      </c>
      <c r="Y614" s="247" t="s">
        <v>896</v>
      </c>
      <c r="Z614" s="296">
        <v>1</v>
      </c>
      <c r="AA614" s="296">
        <v>86</v>
      </c>
      <c r="AB614" s="296">
        <v>1009476.4779660001</v>
      </c>
      <c r="AC614" s="296">
        <v>11738</v>
      </c>
      <c r="AD614" s="296">
        <v>6532</v>
      </c>
      <c r="AE614" s="296">
        <v>5206</v>
      </c>
      <c r="AG614" s="295"/>
      <c r="AH614" s="295"/>
      <c r="AL614" s="297">
        <v>0</v>
      </c>
      <c r="AN614" s="297">
        <v>0</v>
      </c>
      <c r="AP614" s="297"/>
    </row>
    <row r="615" spans="1:42" s="296" customFormat="1">
      <c r="A615" s="293" t="s">
        <v>895</v>
      </c>
      <c r="B615" s="247">
        <v>482204705</v>
      </c>
      <c r="C615" s="252" t="s">
        <v>535</v>
      </c>
      <c r="D615" s="251">
        <v>0</v>
      </c>
      <c r="E615" s="251">
        <v>0</v>
      </c>
      <c r="F615" s="251">
        <v>0</v>
      </c>
      <c r="G615" s="251">
        <v>0</v>
      </c>
      <c r="H615" s="251">
        <v>1</v>
      </c>
      <c r="I615" s="251">
        <v>0</v>
      </c>
      <c r="J615" s="251">
        <v>0</v>
      </c>
      <c r="K615" s="294">
        <v>3.9699999999999999E-2</v>
      </c>
      <c r="L615" s="251">
        <v>0</v>
      </c>
      <c r="M615" s="251">
        <v>0</v>
      </c>
      <c r="N615" s="251">
        <v>0</v>
      </c>
      <c r="O615" s="251">
        <v>0</v>
      </c>
      <c r="P615" s="251">
        <v>0</v>
      </c>
      <c r="Q615" s="251">
        <v>1</v>
      </c>
      <c r="R615" s="294">
        <v>1</v>
      </c>
      <c r="S615" s="251">
        <v>3</v>
      </c>
      <c r="T615" s="247"/>
      <c r="V615" s="293">
        <v>482204705</v>
      </c>
      <c r="W615" s="296" t="s">
        <v>895</v>
      </c>
      <c r="X615" s="247" t="s">
        <v>896</v>
      </c>
      <c r="Y615" s="247" t="s">
        <v>876</v>
      </c>
      <c r="Z615" s="296">
        <v>1</v>
      </c>
      <c r="AA615" s="296">
        <v>1</v>
      </c>
      <c r="AB615" s="296">
        <v>11090.709298</v>
      </c>
      <c r="AC615" s="296">
        <v>11091</v>
      </c>
      <c r="AD615" s="296">
        <v>-2043</v>
      </c>
      <c r="AE615" s="296">
        <v>13134</v>
      </c>
      <c r="AG615" s="295"/>
      <c r="AH615" s="295"/>
      <c r="AL615" s="297">
        <v>0</v>
      </c>
      <c r="AN615" s="297">
        <v>0</v>
      </c>
      <c r="AP615" s="297"/>
    </row>
    <row r="616" spans="1:42" s="296" customFormat="1">
      <c r="A616" s="293" t="s">
        <v>895</v>
      </c>
      <c r="B616" s="247">
        <v>482204745</v>
      </c>
      <c r="C616" s="252" t="s">
        <v>535</v>
      </c>
      <c r="D616" s="251">
        <v>0</v>
      </c>
      <c r="E616" s="251">
        <v>0</v>
      </c>
      <c r="F616" s="251">
        <v>2</v>
      </c>
      <c r="G616" s="251">
        <v>21</v>
      </c>
      <c r="H616" s="251">
        <v>13</v>
      </c>
      <c r="I616" s="251">
        <v>0</v>
      </c>
      <c r="J616" s="251">
        <v>0</v>
      </c>
      <c r="K616" s="294">
        <v>1.4274</v>
      </c>
      <c r="L616" s="251">
        <v>0</v>
      </c>
      <c r="M616" s="251">
        <v>0</v>
      </c>
      <c r="N616" s="251">
        <v>0</v>
      </c>
      <c r="O616" s="251">
        <v>0</v>
      </c>
      <c r="P616" s="251">
        <v>6</v>
      </c>
      <c r="Q616" s="251">
        <v>36</v>
      </c>
      <c r="R616" s="294">
        <v>1</v>
      </c>
      <c r="S616" s="251">
        <v>4</v>
      </c>
      <c r="T616" s="247"/>
      <c r="V616" s="293">
        <v>482204745</v>
      </c>
      <c r="W616" s="296" t="s">
        <v>895</v>
      </c>
      <c r="X616" s="247" t="s">
        <v>896</v>
      </c>
      <c r="Y616" s="247" t="s">
        <v>794</v>
      </c>
      <c r="Z616" s="296">
        <v>1</v>
      </c>
      <c r="AA616" s="296">
        <v>36</v>
      </c>
      <c r="AB616" s="296">
        <v>436844.00891600002</v>
      </c>
      <c r="AC616" s="296">
        <v>12135</v>
      </c>
      <c r="AD616" s="296">
        <v>-4794</v>
      </c>
      <c r="AE616" s="296">
        <v>16929</v>
      </c>
      <c r="AG616" s="295"/>
      <c r="AH616" s="295"/>
      <c r="AL616" s="297">
        <v>0</v>
      </c>
      <c r="AN616" s="297">
        <v>0</v>
      </c>
      <c r="AP616" s="297"/>
    </row>
    <row r="617" spans="1:42" s="296" customFormat="1">
      <c r="A617" s="293" t="s">
        <v>895</v>
      </c>
      <c r="B617" s="247">
        <v>482204773</v>
      </c>
      <c r="C617" s="252" t="s">
        <v>535</v>
      </c>
      <c r="D617" s="251">
        <v>0</v>
      </c>
      <c r="E617" s="251">
        <v>0</v>
      </c>
      <c r="F617" s="251">
        <v>10</v>
      </c>
      <c r="G617" s="251">
        <v>24</v>
      </c>
      <c r="H617" s="251">
        <v>13</v>
      </c>
      <c r="I617" s="251">
        <v>0</v>
      </c>
      <c r="J617" s="251">
        <v>0</v>
      </c>
      <c r="K617" s="294">
        <v>1.8635999999999999</v>
      </c>
      <c r="L617" s="251">
        <v>0</v>
      </c>
      <c r="M617" s="251">
        <v>0</v>
      </c>
      <c r="N617" s="251">
        <v>0</v>
      </c>
      <c r="O617" s="251">
        <v>0</v>
      </c>
      <c r="P617" s="251">
        <v>10</v>
      </c>
      <c r="Q617" s="251">
        <v>47</v>
      </c>
      <c r="R617" s="294">
        <v>1</v>
      </c>
      <c r="S617" s="251">
        <v>6</v>
      </c>
      <c r="T617" s="247"/>
      <c r="V617" s="293">
        <v>482204773</v>
      </c>
      <c r="W617" s="296" t="s">
        <v>895</v>
      </c>
      <c r="X617" s="247" t="s">
        <v>896</v>
      </c>
      <c r="Y617" s="247" t="s">
        <v>900</v>
      </c>
      <c r="Z617" s="296">
        <v>1</v>
      </c>
      <c r="AA617" s="296">
        <v>47</v>
      </c>
      <c r="AB617" s="296">
        <v>589897.71402399999</v>
      </c>
      <c r="AC617" s="296">
        <v>12551</v>
      </c>
      <c r="AD617" s="296">
        <v>-4346</v>
      </c>
      <c r="AE617" s="296">
        <v>16897</v>
      </c>
      <c r="AG617" s="295"/>
      <c r="AH617" s="295"/>
      <c r="AL617" s="297">
        <v>0</v>
      </c>
      <c r="AN617" s="297">
        <v>0</v>
      </c>
      <c r="AP617" s="297"/>
    </row>
    <row r="618" spans="1:42" s="296" customFormat="1">
      <c r="A618" s="293" t="s">
        <v>901</v>
      </c>
      <c r="B618" s="247">
        <v>483239020</v>
      </c>
      <c r="C618" s="252" t="s">
        <v>536</v>
      </c>
      <c r="D618" s="251">
        <v>0</v>
      </c>
      <c r="E618" s="251">
        <v>0</v>
      </c>
      <c r="F618" s="251">
        <v>0</v>
      </c>
      <c r="G618" s="251">
        <v>0</v>
      </c>
      <c r="H618" s="251">
        <v>10</v>
      </c>
      <c r="I618" s="251">
        <v>7</v>
      </c>
      <c r="J618" s="251">
        <v>0</v>
      </c>
      <c r="K618" s="294">
        <v>0.67410000000000003</v>
      </c>
      <c r="L618" s="251">
        <v>0</v>
      </c>
      <c r="M618" s="251">
        <v>0</v>
      </c>
      <c r="N618" s="251">
        <v>0</v>
      </c>
      <c r="O618" s="251">
        <v>1</v>
      </c>
      <c r="P618" s="251">
        <v>7</v>
      </c>
      <c r="Q618" s="251">
        <v>17</v>
      </c>
      <c r="R618" s="294">
        <v>1.0349999999999999</v>
      </c>
      <c r="S618" s="251">
        <v>10</v>
      </c>
      <c r="T618" s="247"/>
      <c r="V618" s="293">
        <v>483239020</v>
      </c>
      <c r="W618" s="296" t="s">
        <v>901</v>
      </c>
      <c r="X618" s="247" t="s">
        <v>902</v>
      </c>
      <c r="Y618" s="247" t="s">
        <v>771</v>
      </c>
      <c r="Z618" s="296">
        <v>1</v>
      </c>
      <c r="AA618" s="296">
        <v>17</v>
      </c>
      <c r="AB618" s="296">
        <v>267322.49710864504</v>
      </c>
      <c r="AC618" s="296">
        <v>15725</v>
      </c>
      <c r="AD618" s="296">
        <v>-1125</v>
      </c>
      <c r="AE618" s="296">
        <v>16850</v>
      </c>
      <c r="AG618" s="295"/>
      <c r="AH618" s="295"/>
      <c r="AL618" s="297">
        <v>0</v>
      </c>
      <c r="AN618" s="297">
        <v>0</v>
      </c>
      <c r="AP618" s="297"/>
    </row>
    <row r="619" spans="1:42" s="296" customFormat="1">
      <c r="A619" s="293" t="s">
        <v>901</v>
      </c>
      <c r="B619" s="247">
        <v>483239036</v>
      </c>
      <c r="C619" s="252" t="s">
        <v>536</v>
      </c>
      <c r="D619" s="251">
        <v>0</v>
      </c>
      <c r="E619" s="251">
        <v>0</v>
      </c>
      <c r="F619" s="251">
        <v>0</v>
      </c>
      <c r="G619" s="251">
        <v>5</v>
      </c>
      <c r="H619" s="251">
        <v>8</v>
      </c>
      <c r="I619" s="251">
        <v>10</v>
      </c>
      <c r="J619" s="251">
        <v>0</v>
      </c>
      <c r="K619" s="294">
        <v>0.91200000000000003</v>
      </c>
      <c r="L619" s="251">
        <v>0</v>
      </c>
      <c r="M619" s="251">
        <v>0</v>
      </c>
      <c r="N619" s="251">
        <v>0</v>
      </c>
      <c r="O619" s="251">
        <v>0</v>
      </c>
      <c r="P619" s="251">
        <v>5</v>
      </c>
      <c r="Q619" s="251">
        <v>23</v>
      </c>
      <c r="R619" s="294">
        <v>1.0349999999999999</v>
      </c>
      <c r="S619" s="251">
        <v>7</v>
      </c>
      <c r="T619" s="247"/>
      <c r="V619" s="293">
        <v>483239036</v>
      </c>
      <c r="W619" s="296" t="s">
        <v>901</v>
      </c>
      <c r="X619" s="247" t="s">
        <v>902</v>
      </c>
      <c r="Y619" s="247" t="s">
        <v>903</v>
      </c>
      <c r="Z619" s="296">
        <v>1</v>
      </c>
      <c r="AA619" s="296">
        <v>23</v>
      </c>
      <c r="AB619" s="296">
        <v>315335.81895640003</v>
      </c>
      <c r="AC619" s="296">
        <v>13710</v>
      </c>
      <c r="AD619" s="296">
        <v>2186</v>
      </c>
      <c r="AE619" s="296">
        <v>11524</v>
      </c>
      <c r="AG619" s="295"/>
      <c r="AH619" s="295"/>
      <c r="AL619" s="297">
        <v>0</v>
      </c>
      <c r="AN619" s="297">
        <v>0</v>
      </c>
      <c r="AP619" s="297"/>
    </row>
    <row r="620" spans="1:42" s="296" customFormat="1">
      <c r="A620" s="293" t="s">
        <v>901</v>
      </c>
      <c r="B620" s="247">
        <v>483239052</v>
      </c>
      <c r="C620" s="252" t="s">
        <v>536</v>
      </c>
      <c r="D620" s="251">
        <v>0</v>
      </c>
      <c r="E620" s="251">
        <v>0</v>
      </c>
      <c r="F620" s="251">
        <v>0</v>
      </c>
      <c r="G620" s="251">
        <v>4</v>
      </c>
      <c r="H620" s="251">
        <v>17</v>
      </c>
      <c r="I620" s="251">
        <v>32</v>
      </c>
      <c r="J620" s="251">
        <v>0</v>
      </c>
      <c r="K620" s="294">
        <v>2.1015000000000001</v>
      </c>
      <c r="L620" s="251">
        <v>0</v>
      </c>
      <c r="M620" s="251">
        <v>0</v>
      </c>
      <c r="N620" s="251">
        <v>0</v>
      </c>
      <c r="O620" s="251">
        <v>0</v>
      </c>
      <c r="P620" s="251">
        <v>10</v>
      </c>
      <c r="Q620" s="251">
        <v>53</v>
      </c>
      <c r="R620" s="294">
        <v>1.0349999999999999</v>
      </c>
      <c r="S620" s="251">
        <v>6</v>
      </c>
      <c r="T620" s="247"/>
      <c r="V620" s="293">
        <v>483239052</v>
      </c>
      <c r="W620" s="296" t="s">
        <v>901</v>
      </c>
      <c r="X620" s="247" t="s">
        <v>902</v>
      </c>
      <c r="Y620" s="247" t="s">
        <v>904</v>
      </c>
      <c r="Z620" s="296">
        <v>1</v>
      </c>
      <c r="AA620" s="296">
        <v>53</v>
      </c>
      <c r="AB620" s="296">
        <v>726006.29554517497</v>
      </c>
      <c r="AC620" s="296">
        <v>13698</v>
      </c>
      <c r="AD620" s="296">
        <v>3034</v>
      </c>
      <c r="AE620" s="296">
        <v>10664</v>
      </c>
      <c r="AG620" s="295"/>
      <c r="AH620" s="295"/>
      <c r="AL620" s="297">
        <v>0</v>
      </c>
      <c r="AN620" s="297">
        <v>0</v>
      </c>
      <c r="AP620" s="297"/>
    </row>
    <row r="621" spans="1:42" s="296" customFormat="1">
      <c r="A621" s="293" t="s">
        <v>901</v>
      </c>
      <c r="B621" s="247">
        <v>483239057</v>
      </c>
      <c r="C621" s="252" t="s">
        <v>536</v>
      </c>
      <c r="D621" s="251">
        <v>0</v>
      </c>
      <c r="E621" s="251">
        <v>0</v>
      </c>
      <c r="F621" s="251">
        <v>0</v>
      </c>
      <c r="G621" s="251">
        <v>1</v>
      </c>
      <c r="H621" s="251">
        <v>0</v>
      </c>
      <c r="I621" s="251">
        <v>0</v>
      </c>
      <c r="J621" s="251">
        <v>0</v>
      </c>
      <c r="K621" s="294">
        <v>3.9699999999999999E-2</v>
      </c>
      <c r="L621" s="251">
        <v>0</v>
      </c>
      <c r="M621" s="251">
        <v>0</v>
      </c>
      <c r="N621" s="251">
        <v>0</v>
      </c>
      <c r="O621" s="251">
        <v>0</v>
      </c>
      <c r="P621" s="251">
        <v>1</v>
      </c>
      <c r="Q621" s="251">
        <v>1</v>
      </c>
      <c r="R621" s="294">
        <v>1.0349999999999999</v>
      </c>
      <c r="S621" s="251">
        <v>12</v>
      </c>
      <c r="T621" s="247"/>
      <c r="V621" s="293">
        <v>483239057</v>
      </c>
      <c r="W621" s="296" t="s">
        <v>901</v>
      </c>
      <c r="X621" s="247" t="s">
        <v>902</v>
      </c>
      <c r="Y621" s="247" t="s">
        <v>656</v>
      </c>
      <c r="Z621" s="296">
        <v>1</v>
      </c>
      <c r="AA621" s="296">
        <v>1</v>
      </c>
      <c r="AB621" s="296">
        <v>21612.766747965001</v>
      </c>
      <c r="AC621" s="296">
        <v>21613</v>
      </c>
      <c r="AD621" s="296">
        <v>10576</v>
      </c>
      <c r="AE621" s="296">
        <v>11037</v>
      </c>
      <c r="AG621" s="295"/>
      <c r="AH621" s="295"/>
      <c r="AL621" s="297">
        <v>0</v>
      </c>
      <c r="AN621" s="297">
        <v>0</v>
      </c>
      <c r="AP621" s="297"/>
    </row>
    <row r="622" spans="1:42" s="296" customFormat="1">
      <c r="A622" s="293" t="s">
        <v>901</v>
      </c>
      <c r="B622" s="247">
        <v>483239082</v>
      </c>
      <c r="C622" s="252" t="s">
        <v>536</v>
      </c>
      <c r="D622" s="251">
        <v>0</v>
      </c>
      <c r="E622" s="251">
        <v>0</v>
      </c>
      <c r="F622" s="251">
        <v>0</v>
      </c>
      <c r="G622" s="251">
        <v>1</v>
      </c>
      <c r="H622" s="251">
        <v>3</v>
      </c>
      <c r="I622" s="251">
        <v>4</v>
      </c>
      <c r="J622" s="251">
        <v>0</v>
      </c>
      <c r="K622" s="294">
        <v>0.31719999999999998</v>
      </c>
      <c r="L622" s="251">
        <v>0</v>
      </c>
      <c r="M622" s="251">
        <v>0</v>
      </c>
      <c r="N622" s="251">
        <v>0</v>
      </c>
      <c r="O622" s="251">
        <v>0</v>
      </c>
      <c r="P622" s="251">
        <v>1</v>
      </c>
      <c r="Q622" s="251">
        <v>8</v>
      </c>
      <c r="R622" s="294">
        <v>1.0349999999999999</v>
      </c>
      <c r="S622" s="251">
        <v>2</v>
      </c>
      <c r="T622" s="247"/>
      <c r="V622" s="293">
        <v>483239082</v>
      </c>
      <c r="W622" s="296" t="s">
        <v>901</v>
      </c>
      <c r="X622" s="247" t="s">
        <v>902</v>
      </c>
      <c r="Y622" s="247" t="s">
        <v>905</v>
      </c>
      <c r="Z622" s="296">
        <v>1</v>
      </c>
      <c r="AA622" s="296">
        <v>8</v>
      </c>
      <c r="AB622" s="296">
        <v>103854.86868033999</v>
      </c>
      <c r="AC622" s="296">
        <v>12982</v>
      </c>
      <c r="AD622" s="296">
        <v>2131</v>
      </c>
      <c r="AE622" s="296">
        <v>10851</v>
      </c>
      <c r="AG622" s="295"/>
      <c r="AH622" s="295"/>
      <c r="AL622" s="297">
        <v>0</v>
      </c>
      <c r="AN622" s="297">
        <v>0</v>
      </c>
      <c r="AP622" s="297"/>
    </row>
    <row r="623" spans="1:42" s="296" customFormat="1">
      <c r="A623" s="293" t="s">
        <v>901</v>
      </c>
      <c r="B623" s="247">
        <v>483239083</v>
      </c>
      <c r="C623" s="252" t="s">
        <v>536</v>
      </c>
      <c r="D623" s="251">
        <v>0</v>
      </c>
      <c r="E623" s="251">
        <v>0</v>
      </c>
      <c r="F623" s="251">
        <v>0</v>
      </c>
      <c r="G623" s="251">
        <v>0</v>
      </c>
      <c r="H623" s="251">
        <v>0</v>
      </c>
      <c r="I623" s="251">
        <v>2</v>
      </c>
      <c r="J623" s="251">
        <v>0</v>
      </c>
      <c r="K623" s="294">
        <v>7.9299999999999995E-2</v>
      </c>
      <c r="L623" s="251">
        <v>0</v>
      </c>
      <c r="M623" s="251">
        <v>0</v>
      </c>
      <c r="N623" s="251">
        <v>0</v>
      </c>
      <c r="O623" s="251">
        <v>0</v>
      </c>
      <c r="P623" s="251">
        <v>2</v>
      </c>
      <c r="Q623" s="251">
        <v>2</v>
      </c>
      <c r="R623" s="294">
        <v>1.0349999999999999</v>
      </c>
      <c r="S623" s="251">
        <v>6</v>
      </c>
      <c r="T623" s="247"/>
      <c r="V623" s="293">
        <v>483239083</v>
      </c>
      <c r="W623" s="296" t="s">
        <v>901</v>
      </c>
      <c r="X623" s="247" t="s">
        <v>902</v>
      </c>
      <c r="Y623" s="247" t="s">
        <v>822</v>
      </c>
      <c r="Z623" s="296">
        <v>1</v>
      </c>
      <c r="AA623" s="296">
        <v>2</v>
      </c>
      <c r="AB623" s="296">
        <v>38364.967832584996</v>
      </c>
      <c r="AC623" s="296">
        <v>19182</v>
      </c>
      <c r="AD623" s="296">
        <v>8145</v>
      </c>
      <c r="AE623" s="296">
        <v>11037</v>
      </c>
      <c r="AG623" s="295"/>
      <c r="AH623" s="295"/>
      <c r="AL623" s="297">
        <v>0</v>
      </c>
      <c r="AN623" s="297">
        <v>0</v>
      </c>
      <c r="AP623" s="297"/>
    </row>
    <row r="624" spans="1:42" s="296" customFormat="1">
      <c r="A624" s="293" t="s">
        <v>901</v>
      </c>
      <c r="B624" s="247">
        <v>483239095</v>
      </c>
      <c r="C624" s="252" t="s">
        <v>536</v>
      </c>
      <c r="D624" s="251">
        <v>0</v>
      </c>
      <c r="E624" s="251">
        <v>0</v>
      </c>
      <c r="F624" s="251">
        <v>0</v>
      </c>
      <c r="G624" s="251">
        <v>0</v>
      </c>
      <c r="H624" s="251">
        <v>1</v>
      </c>
      <c r="I624" s="251">
        <v>1</v>
      </c>
      <c r="J624" s="251">
        <v>0</v>
      </c>
      <c r="K624" s="294">
        <v>7.9299999999999995E-2</v>
      </c>
      <c r="L624" s="251">
        <v>0</v>
      </c>
      <c r="M624" s="251">
        <v>0</v>
      </c>
      <c r="N624" s="251">
        <v>0</v>
      </c>
      <c r="O624" s="251">
        <v>0</v>
      </c>
      <c r="P624" s="251">
        <v>2</v>
      </c>
      <c r="Q624" s="251">
        <v>2</v>
      </c>
      <c r="R624" s="294">
        <v>1.0349999999999999</v>
      </c>
      <c r="S624" s="251">
        <v>12</v>
      </c>
      <c r="T624" s="247"/>
      <c r="V624" s="293">
        <v>483239095</v>
      </c>
      <c r="W624" s="296" t="s">
        <v>901</v>
      </c>
      <c r="X624" s="247" t="s">
        <v>902</v>
      </c>
      <c r="Y624" s="247" t="s">
        <v>651</v>
      </c>
      <c r="Z624" s="296">
        <v>1</v>
      </c>
      <c r="AA624" s="296">
        <v>2</v>
      </c>
      <c r="AB624" s="296">
        <v>44405.343332585006</v>
      </c>
      <c r="AC624" s="296">
        <v>22203</v>
      </c>
      <c r="AD624" s="296">
        <v>10956</v>
      </c>
      <c r="AE624" s="296">
        <v>11247</v>
      </c>
      <c r="AG624" s="295"/>
      <c r="AH624" s="295"/>
      <c r="AL624" s="297">
        <v>0</v>
      </c>
      <c r="AN624" s="297">
        <v>0</v>
      </c>
      <c r="AP624" s="297"/>
    </row>
    <row r="625" spans="1:42" s="296" customFormat="1">
      <c r="A625" s="293" t="s">
        <v>901</v>
      </c>
      <c r="B625" s="247">
        <v>483239096</v>
      </c>
      <c r="C625" s="252" t="s">
        <v>536</v>
      </c>
      <c r="D625" s="251">
        <v>0</v>
      </c>
      <c r="E625" s="251">
        <v>0</v>
      </c>
      <c r="F625" s="251">
        <v>0</v>
      </c>
      <c r="G625" s="251">
        <v>1</v>
      </c>
      <c r="H625" s="251">
        <v>4</v>
      </c>
      <c r="I625" s="251">
        <v>2</v>
      </c>
      <c r="J625" s="251">
        <v>0</v>
      </c>
      <c r="K625" s="294">
        <v>0.27760000000000001</v>
      </c>
      <c r="L625" s="251">
        <v>0</v>
      </c>
      <c r="M625" s="251">
        <v>0</v>
      </c>
      <c r="N625" s="251">
        <v>0</v>
      </c>
      <c r="O625" s="251">
        <v>0</v>
      </c>
      <c r="P625" s="251">
        <v>5</v>
      </c>
      <c r="Q625" s="251">
        <v>7</v>
      </c>
      <c r="R625" s="294">
        <v>1.0349999999999999</v>
      </c>
      <c r="S625" s="251">
        <v>8</v>
      </c>
      <c r="T625" s="247"/>
      <c r="V625" s="293">
        <v>483239096</v>
      </c>
      <c r="W625" s="296" t="s">
        <v>901</v>
      </c>
      <c r="X625" s="247" t="s">
        <v>902</v>
      </c>
      <c r="Y625" s="247" t="s">
        <v>866</v>
      </c>
      <c r="Z625" s="296">
        <v>1</v>
      </c>
      <c r="AA625" s="296">
        <v>7</v>
      </c>
      <c r="AB625" s="296">
        <v>118732.61889571996</v>
      </c>
      <c r="AC625" s="296">
        <v>16962</v>
      </c>
      <c r="AD625" s="296">
        <v>-795</v>
      </c>
      <c r="AE625" s="296">
        <v>17757</v>
      </c>
      <c r="AG625" s="295"/>
      <c r="AH625" s="295"/>
      <c r="AL625" s="297">
        <v>0</v>
      </c>
      <c r="AN625" s="297">
        <v>0</v>
      </c>
      <c r="AP625" s="297"/>
    </row>
    <row r="626" spans="1:42" s="296" customFormat="1">
      <c r="A626" s="293" t="s">
        <v>901</v>
      </c>
      <c r="B626" s="247">
        <v>483239118</v>
      </c>
      <c r="C626" s="252" t="s">
        <v>536</v>
      </c>
      <c r="D626" s="251">
        <v>0</v>
      </c>
      <c r="E626" s="251">
        <v>0</v>
      </c>
      <c r="F626" s="251">
        <v>0</v>
      </c>
      <c r="G626" s="251">
        <v>1</v>
      </c>
      <c r="H626" s="251">
        <v>3</v>
      </c>
      <c r="I626" s="251">
        <v>0</v>
      </c>
      <c r="J626" s="251">
        <v>0</v>
      </c>
      <c r="K626" s="294">
        <v>0.15859999999999999</v>
      </c>
      <c r="L626" s="251">
        <v>0</v>
      </c>
      <c r="M626" s="251">
        <v>0</v>
      </c>
      <c r="N626" s="251">
        <v>0</v>
      </c>
      <c r="O626" s="251">
        <v>0</v>
      </c>
      <c r="P626" s="251">
        <v>1</v>
      </c>
      <c r="Q626" s="251">
        <v>4</v>
      </c>
      <c r="R626" s="294">
        <v>1.0349999999999999</v>
      </c>
      <c r="S626" s="251">
        <v>6</v>
      </c>
      <c r="T626" s="247"/>
      <c r="V626" s="293">
        <v>483239118</v>
      </c>
      <c r="W626" s="296" t="s">
        <v>901</v>
      </c>
      <c r="X626" s="247" t="s">
        <v>902</v>
      </c>
      <c r="Y626" s="247" t="s">
        <v>906</v>
      </c>
      <c r="Z626" s="296">
        <v>1</v>
      </c>
      <c r="AA626" s="296">
        <v>4</v>
      </c>
      <c r="AB626" s="296">
        <v>51759.324765169993</v>
      </c>
      <c r="AC626" s="296">
        <v>12940</v>
      </c>
      <c r="AD626" s="296">
        <v>2276</v>
      </c>
      <c r="AE626" s="296">
        <v>10664</v>
      </c>
      <c r="AG626" s="295"/>
      <c r="AH626" s="295"/>
      <c r="AL626" s="297">
        <v>0</v>
      </c>
      <c r="AN626" s="297">
        <v>0</v>
      </c>
      <c r="AP626" s="297"/>
    </row>
    <row r="627" spans="1:42" s="296" customFormat="1">
      <c r="A627" s="293" t="s">
        <v>901</v>
      </c>
      <c r="B627" s="247">
        <v>483239131</v>
      </c>
      <c r="C627" s="252" t="s">
        <v>536</v>
      </c>
      <c r="D627" s="251">
        <v>0</v>
      </c>
      <c r="E627" s="251">
        <v>0</v>
      </c>
      <c r="F627" s="251">
        <v>0</v>
      </c>
      <c r="G627" s="251">
        <v>0</v>
      </c>
      <c r="H627" s="251">
        <v>1</v>
      </c>
      <c r="I627" s="251">
        <v>2</v>
      </c>
      <c r="J627" s="251">
        <v>0</v>
      </c>
      <c r="K627" s="294">
        <v>0.11899999999999999</v>
      </c>
      <c r="L627" s="251">
        <v>0</v>
      </c>
      <c r="M627" s="251">
        <v>0</v>
      </c>
      <c r="N627" s="251">
        <v>0</v>
      </c>
      <c r="O627" s="251">
        <v>0</v>
      </c>
      <c r="P627" s="251">
        <v>2</v>
      </c>
      <c r="Q627" s="251">
        <v>3</v>
      </c>
      <c r="R627" s="294">
        <v>1.0349999999999999</v>
      </c>
      <c r="S627" s="251">
        <v>2</v>
      </c>
      <c r="T627" s="247"/>
      <c r="V627" s="293">
        <v>483239131</v>
      </c>
      <c r="W627" s="296" t="s">
        <v>901</v>
      </c>
      <c r="X627" s="247" t="s">
        <v>902</v>
      </c>
      <c r="Y627" s="247" t="s">
        <v>908</v>
      </c>
      <c r="Z627" s="296">
        <v>1</v>
      </c>
      <c r="AA627" s="296">
        <v>3</v>
      </c>
      <c r="AB627" s="296">
        <v>47184.685330549997</v>
      </c>
      <c r="AC627" s="296">
        <v>15728</v>
      </c>
      <c r="AD627" s="296">
        <v>4429</v>
      </c>
      <c r="AE627" s="296">
        <v>11299</v>
      </c>
      <c r="AG627" s="295"/>
      <c r="AH627" s="295"/>
      <c r="AL627" s="297">
        <v>0</v>
      </c>
      <c r="AN627" s="297">
        <v>0</v>
      </c>
      <c r="AP627" s="297"/>
    </row>
    <row r="628" spans="1:42" s="296" customFormat="1">
      <c r="A628" s="293" t="s">
        <v>901</v>
      </c>
      <c r="B628" s="247">
        <v>483239145</v>
      </c>
      <c r="C628" s="252" t="s">
        <v>536</v>
      </c>
      <c r="D628" s="251">
        <v>0</v>
      </c>
      <c r="E628" s="251">
        <v>0</v>
      </c>
      <c r="F628" s="251">
        <v>0</v>
      </c>
      <c r="G628" s="251">
        <v>6</v>
      </c>
      <c r="H628" s="251">
        <v>3</v>
      </c>
      <c r="I628" s="251">
        <v>0</v>
      </c>
      <c r="J628" s="251">
        <v>0</v>
      </c>
      <c r="K628" s="294">
        <v>0.3569</v>
      </c>
      <c r="L628" s="251">
        <v>0</v>
      </c>
      <c r="M628" s="251">
        <v>0</v>
      </c>
      <c r="N628" s="251">
        <v>0</v>
      </c>
      <c r="O628" s="251">
        <v>0</v>
      </c>
      <c r="P628" s="251">
        <v>3</v>
      </c>
      <c r="Q628" s="251">
        <v>9</v>
      </c>
      <c r="R628" s="294">
        <v>1.0349999999999999</v>
      </c>
      <c r="S628" s="251">
        <v>5</v>
      </c>
      <c r="T628" s="247"/>
      <c r="V628" s="293">
        <v>483239145</v>
      </c>
      <c r="W628" s="296" t="s">
        <v>901</v>
      </c>
      <c r="X628" s="247" t="s">
        <v>902</v>
      </c>
      <c r="Y628" s="247" t="s">
        <v>909</v>
      </c>
      <c r="Z628" s="296">
        <v>1</v>
      </c>
      <c r="AA628" s="296">
        <v>9</v>
      </c>
      <c r="AB628" s="296">
        <v>120530.769228305</v>
      </c>
      <c r="AC628" s="296">
        <v>13392</v>
      </c>
      <c r="AD628" s="296">
        <v>1590</v>
      </c>
      <c r="AE628" s="296">
        <v>11802</v>
      </c>
      <c r="AG628" s="295"/>
      <c r="AH628" s="295"/>
      <c r="AL628" s="297">
        <v>0</v>
      </c>
      <c r="AN628" s="297">
        <v>0</v>
      </c>
      <c r="AP628" s="297"/>
    </row>
    <row r="629" spans="1:42" s="296" customFormat="1">
      <c r="A629" s="293" t="s">
        <v>901</v>
      </c>
      <c r="B629" s="247">
        <v>483239171</v>
      </c>
      <c r="C629" s="252" t="s">
        <v>536</v>
      </c>
      <c r="D629" s="251">
        <v>0</v>
      </c>
      <c r="E629" s="251">
        <v>0</v>
      </c>
      <c r="F629" s="251">
        <v>0</v>
      </c>
      <c r="G629" s="251">
        <v>4</v>
      </c>
      <c r="H629" s="251">
        <v>4</v>
      </c>
      <c r="I629" s="251">
        <v>3</v>
      </c>
      <c r="J629" s="251">
        <v>0</v>
      </c>
      <c r="K629" s="294">
        <v>0.43619999999999998</v>
      </c>
      <c r="L629" s="251">
        <v>0</v>
      </c>
      <c r="M629" s="251">
        <v>0</v>
      </c>
      <c r="N629" s="251">
        <v>0</v>
      </c>
      <c r="O629" s="251">
        <v>0</v>
      </c>
      <c r="P629" s="251">
        <v>5</v>
      </c>
      <c r="Q629" s="251">
        <v>11</v>
      </c>
      <c r="R629" s="294">
        <v>1.0349999999999999</v>
      </c>
      <c r="S629" s="251">
        <v>4</v>
      </c>
      <c r="T629" s="247"/>
      <c r="V629" s="293">
        <v>483239171</v>
      </c>
      <c r="W629" s="296" t="s">
        <v>901</v>
      </c>
      <c r="X629" s="247" t="s">
        <v>902</v>
      </c>
      <c r="Y629" s="247" t="s">
        <v>910</v>
      </c>
      <c r="Z629" s="296">
        <v>1</v>
      </c>
      <c r="AA629" s="296">
        <v>11</v>
      </c>
      <c r="AB629" s="296">
        <v>157744.97526089003</v>
      </c>
      <c r="AC629" s="296">
        <v>14340</v>
      </c>
      <c r="AD629" s="296">
        <v>-628</v>
      </c>
      <c r="AE629" s="296">
        <v>14968</v>
      </c>
      <c r="AG629" s="295"/>
      <c r="AH629" s="295"/>
      <c r="AL629" s="297">
        <v>0</v>
      </c>
      <c r="AN629" s="297">
        <v>0</v>
      </c>
      <c r="AP629" s="297"/>
    </row>
    <row r="630" spans="1:42" s="296" customFormat="1">
      <c r="A630" s="293" t="s">
        <v>901</v>
      </c>
      <c r="B630" s="247">
        <v>483239172</v>
      </c>
      <c r="C630" s="252" t="s">
        <v>536</v>
      </c>
      <c r="D630" s="251">
        <v>0</v>
      </c>
      <c r="E630" s="251">
        <v>0</v>
      </c>
      <c r="F630" s="251">
        <v>0</v>
      </c>
      <c r="G630" s="251">
        <v>2</v>
      </c>
      <c r="H630" s="251">
        <v>6</v>
      </c>
      <c r="I630" s="251">
        <v>3</v>
      </c>
      <c r="J630" s="251">
        <v>0</v>
      </c>
      <c r="K630" s="294">
        <v>0.43619999999999998</v>
      </c>
      <c r="L630" s="251">
        <v>0</v>
      </c>
      <c r="M630" s="251">
        <v>0</v>
      </c>
      <c r="N630" s="251">
        <v>0</v>
      </c>
      <c r="O630" s="251">
        <v>0</v>
      </c>
      <c r="P630" s="251">
        <v>8</v>
      </c>
      <c r="Q630" s="251">
        <v>11</v>
      </c>
      <c r="R630" s="294">
        <v>1.0349999999999999</v>
      </c>
      <c r="S630" s="251">
        <v>8</v>
      </c>
      <c r="T630" s="247"/>
      <c r="V630" s="293">
        <v>483239172</v>
      </c>
      <c r="W630" s="296" t="s">
        <v>901</v>
      </c>
      <c r="X630" s="247" t="s">
        <v>902</v>
      </c>
      <c r="Y630" s="247" t="s">
        <v>772</v>
      </c>
      <c r="Z630" s="296">
        <v>1</v>
      </c>
      <c r="AA630" s="296">
        <v>11</v>
      </c>
      <c r="AB630" s="296">
        <v>187457.96596089</v>
      </c>
      <c r="AC630" s="296">
        <v>17042</v>
      </c>
      <c r="AD630" s="296">
        <v>4499</v>
      </c>
      <c r="AE630" s="296">
        <v>12543</v>
      </c>
      <c r="AG630" s="295"/>
      <c r="AH630" s="295"/>
      <c r="AL630" s="297">
        <v>0</v>
      </c>
      <c r="AN630" s="297">
        <v>0</v>
      </c>
      <c r="AP630" s="297"/>
    </row>
    <row r="631" spans="1:42" s="296" customFormat="1">
      <c r="A631" s="293" t="s">
        <v>901</v>
      </c>
      <c r="B631" s="247">
        <v>483239173</v>
      </c>
      <c r="C631" s="252" t="s">
        <v>536</v>
      </c>
      <c r="D631" s="251">
        <v>0</v>
      </c>
      <c r="E631" s="251">
        <v>0</v>
      </c>
      <c r="F631" s="251">
        <v>0</v>
      </c>
      <c r="G631" s="251">
        <v>0</v>
      </c>
      <c r="H631" s="251">
        <v>1</v>
      </c>
      <c r="I631" s="251">
        <v>0</v>
      </c>
      <c r="J631" s="251">
        <v>0</v>
      </c>
      <c r="K631" s="294">
        <v>3.9699999999999999E-2</v>
      </c>
      <c r="L631" s="251">
        <v>0</v>
      </c>
      <c r="M631" s="251">
        <v>0</v>
      </c>
      <c r="N631" s="251">
        <v>0</v>
      </c>
      <c r="O631" s="251">
        <v>0</v>
      </c>
      <c r="P631" s="251">
        <v>1</v>
      </c>
      <c r="Q631" s="251">
        <v>1</v>
      </c>
      <c r="R631" s="294">
        <v>1.0349999999999999</v>
      </c>
      <c r="S631" s="251">
        <v>4</v>
      </c>
      <c r="T631" s="247"/>
      <c r="V631" s="293">
        <v>483239173</v>
      </c>
      <c r="W631" s="296" t="s">
        <v>901</v>
      </c>
      <c r="X631" s="247" t="s">
        <v>902</v>
      </c>
      <c r="Y631" s="247" t="s">
        <v>911</v>
      </c>
      <c r="Z631" s="296">
        <v>1</v>
      </c>
      <c r="AA631" s="296">
        <v>1</v>
      </c>
      <c r="AB631" s="296">
        <v>16402.447397964999</v>
      </c>
      <c r="AC631" s="296">
        <v>16402</v>
      </c>
      <c r="AD631" s="296">
        <v>3562</v>
      </c>
      <c r="AE631" s="296">
        <v>12840</v>
      </c>
      <c r="AG631" s="295"/>
      <c r="AH631" s="295"/>
      <c r="AL631" s="297">
        <v>0</v>
      </c>
      <c r="AN631" s="297">
        <v>0</v>
      </c>
      <c r="AP631" s="297"/>
    </row>
    <row r="632" spans="1:42" s="296" customFormat="1">
      <c r="A632" s="293" t="s">
        <v>901</v>
      </c>
      <c r="B632" s="247">
        <v>483239182</v>
      </c>
      <c r="C632" s="252" t="s">
        <v>536</v>
      </c>
      <c r="D632" s="251">
        <v>0</v>
      </c>
      <c r="E632" s="251">
        <v>0</v>
      </c>
      <c r="F632" s="251">
        <v>0</v>
      </c>
      <c r="G632" s="251">
        <v>5</v>
      </c>
      <c r="H632" s="251">
        <v>25</v>
      </c>
      <c r="I632" s="251">
        <v>13</v>
      </c>
      <c r="J632" s="251">
        <v>0</v>
      </c>
      <c r="K632" s="294">
        <v>1.7050000000000001</v>
      </c>
      <c r="L632" s="251">
        <v>0</v>
      </c>
      <c r="M632" s="251">
        <v>0</v>
      </c>
      <c r="N632" s="251">
        <v>0</v>
      </c>
      <c r="O632" s="251">
        <v>0</v>
      </c>
      <c r="P632" s="251">
        <v>13</v>
      </c>
      <c r="Q632" s="251">
        <v>43</v>
      </c>
      <c r="R632" s="294">
        <v>1.0349999999999999</v>
      </c>
      <c r="S632" s="251">
        <v>8</v>
      </c>
      <c r="T632" s="247"/>
      <c r="V632" s="293">
        <v>483239182</v>
      </c>
      <c r="W632" s="296" t="s">
        <v>901</v>
      </c>
      <c r="X632" s="247" t="s">
        <v>902</v>
      </c>
      <c r="Y632" s="247" t="s">
        <v>824</v>
      </c>
      <c r="Z632" s="296">
        <v>1</v>
      </c>
      <c r="AA632" s="296">
        <v>43</v>
      </c>
      <c r="AB632" s="296">
        <v>607235.09248224995</v>
      </c>
      <c r="AC632" s="296">
        <v>14122</v>
      </c>
      <c r="AD632" s="296">
        <v>-4365</v>
      </c>
      <c r="AE632" s="296">
        <v>18487</v>
      </c>
      <c r="AG632" s="295"/>
      <c r="AH632" s="295"/>
      <c r="AL632" s="297">
        <v>0</v>
      </c>
      <c r="AN632" s="297">
        <v>0</v>
      </c>
      <c r="AP632" s="297"/>
    </row>
    <row r="633" spans="1:42" s="296" customFormat="1">
      <c r="A633" s="293" t="s">
        <v>901</v>
      </c>
      <c r="B633" s="247">
        <v>483239231</v>
      </c>
      <c r="C633" s="252" t="s">
        <v>536</v>
      </c>
      <c r="D633" s="251">
        <v>0</v>
      </c>
      <c r="E633" s="251">
        <v>0</v>
      </c>
      <c r="F633" s="251">
        <v>0</v>
      </c>
      <c r="G633" s="251">
        <v>0</v>
      </c>
      <c r="H633" s="251">
        <v>5</v>
      </c>
      <c r="I633" s="251">
        <v>9</v>
      </c>
      <c r="J633" s="251">
        <v>0</v>
      </c>
      <c r="K633" s="294">
        <v>0.55510000000000004</v>
      </c>
      <c r="L633" s="251">
        <v>0</v>
      </c>
      <c r="M633" s="251">
        <v>0</v>
      </c>
      <c r="N633" s="251">
        <v>0</v>
      </c>
      <c r="O633" s="251">
        <v>0</v>
      </c>
      <c r="P633" s="251">
        <v>4</v>
      </c>
      <c r="Q633" s="251">
        <v>14</v>
      </c>
      <c r="R633" s="294">
        <v>1.0349999999999999</v>
      </c>
      <c r="S633" s="251">
        <v>4</v>
      </c>
      <c r="T633" s="247"/>
      <c r="V633" s="293">
        <v>483239231</v>
      </c>
      <c r="W633" s="296" t="s">
        <v>901</v>
      </c>
      <c r="X633" s="247" t="s">
        <v>902</v>
      </c>
      <c r="Y633" s="247" t="s">
        <v>912</v>
      </c>
      <c r="Z633" s="296">
        <v>1</v>
      </c>
      <c r="AA633" s="296">
        <v>14</v>
      </c>
      <c r="AB633" s="296">
        <v>197086.79552809498</v>
      </c>
      <c r="AC633" s="296">
        <v>14078</v>
      </c>
      <c r="AD633" s="296">
        <v>2135</v>
      </c>
      <c r="AE633" s="296">
        <v>11943</v>
      </c>
      <c r="AG633" s="295"/>
      <c r="AH633" s="295"/>
      <c r="AL633" s="297">
        <v>0</v>
      </c>
      <c r="AN633" s="297">
        <v>0</v>
      </c>
      <c r="AP633" s="297"/>
    </row>
    <row r="634" spans="1:42" s="296" customFormat="1">
      <c r="A634" s="293" t="s">
        <v>901</v>
      </c>
      <c r="B634" s="247">
        <v>483239239</v>
      </c>
      <c r="C634" s="252" t="s">
        <v>536</v>
      </c>
      <c r="D634" s="251">
        <v>0</v>
      </c>
      <c r="E634" s="251">
        <v>0</v>
      </c>
      <c r="F634" s="251">
        <v>0</v>
      </c>
      <c r="G634" s="251">
        <v>34</v>
      </c>
      <c r="H634" s="251">
        <v>126</v>
      </c>
      <c r="I634" s="251">
        <v>77</v>
      </c>
      <c r="J634" s="251">
        <v>0</v>
      </c>
      <c r="K634" s="294">
        <v>9.3971</v>
      </c>
      <c r="L634" s="251">
        <v>0</v>
      </c>
      <c r="M634" s="251">
        <v>2</v>
      </c>
      <c r="N634" s="251">
        <v>1</v>
      </c>
      <c r="O634" s="251">
        <v>2</v>
      </c>
      <c r="P634" s="251">
        <v>59</v>
      </c>
      <c r="Q634" s="251">
        <v>237</v>
      </c>
      <c r="R634" s="294">
        <v>1.0349999999999999</v>
      </c>
      <c r="S634" s="251">
        <v>7</v>
      </c>
      <c r="T634" s="247"/>
      <c r="V634" s="293">
        <v>483239239</v>
      </c>
      <c r="W634" s="296" t="s">
        <v>901</v>
      </c>
      <c r="X634" s="247" t="s">
        <v>902</v>
      </c>
      <c r="Y634" s="247" t="s">
        <v>902</v>
      </c>
      <c r="Z634" s="296">
        <v>1</v>
      </c>
      <c r="AA634" s="296">
        <v>237</v>
      </c>
      <c r="AB634" s="296">
        <v>3255867.667542995</v>
      </c>
      <c r="AC634" s="296">
        <v>13738</v>
      </c>
      <c r="AD634" s="296">
        <v>813</v>
      </c>
      <c r="AE634" s="296">
        <v>12925</v>
      </c>
      <c r="AG634" s="295"/>
      <c r="AH634" s="295"/>
      <c r="AL634" s="297">
        <v>0</v>
      </c>
      <c r="AN634" s="297">
        <v>0</v>
      </c>
      <c r="AP634" s="297"/>
    </row>
    <row r="635" spans="1:42" s="296" customFormat="1">
      <c r="A635" s="293" t="s">
        <v>901</v>
      </c>
      <c r="B635" s="247">
        <v>483239240</v>
      </c>
      <c r="C635" s="252" t="s">
        <v>536</v>
      </c>
      <c r="D635" s="251">
        <v>0</v>
      </c>
      <c r="E635" s="251">
        <v>0</v>
      </c>
      <c r="F635" s="251">
        <v>0</v>
      </c>
      <c r="G635" s="251">
        <v>1</v>
      </c>
      <c r="H635" s="251">
        <v>1</v>
      </c>
      <c r="I635" s="251">
        <v>0</v>
      </c>
      <c r="J635" s="251">
        <v>0</v>
      </c>
      <c r="K635" s="294">
        <v>7.9299999999999995E-2</v>
      </c>
      <c r="L635" s="251">
        <v>0</v>
      </c>
      <c r="M635" s="251">
        <v>0</v>
      </c>
      <c r="N635" s="251">
        <v>0</v>
      </c>
      <c r="O635" s="251">
        <v>0</v>
      </c>
      <c r="P635" s="251">
        <v>0</v>
      </c>
      <c r="Q635" s="251">
        <v>2</v>
      </c>
      <c r="R635" s="294">
        <v>1.0349999999999999</v>
      </c>
      <c r="S635" s="251">
        <v>5</v>
      </c>
      <c r="T635" s="247"/>
      <c r="V635" s="293">
        <v>483239240</v>
      </c>
      <c r="W635" s="296" t="s">
        <v>901</v>
      </c>
      <c r="X635" s="247" t="s">
        <v>902</v>
      </c>
      <c r="Y635" s="247" t="s">
        <v>913</v>
      </c>
      <c r="Z635" s="296">
        <v>1</v>
      </c>
      <c r="AA635" s="296">
        <v>2</v>
      </c>
      <c r="AB635" s="296">
        <v>23155.261582585001</v>
      </c>
      <c r="AC635" s="296">
        <v>11578</v>
      </c>
      <c r="AD635" s="296">
        <v>-4855</v>
      </c>
      <c r="AE635" s="296">
        <v>16433</v>
      </c>
      <c r="AG635" s="295"/>
      <c r="AH635" s="295"/>
      <c r="AL635" s="297">
        <v>0</v>
      </c>
      <c r="AN635" s="297">
        <v>0</v>
      </c>
      <c r="AP635" s="297"/>
    </row>
    <row r="636" spans="1:42" s="296" customFormat="1">
      <c r="A636" s="293" t="s">
        <v>901</v>
      </c>
      <c r="B636" s="247">
        <v>483239250</v>
      </c>
      <c r="C636" s="252" t="s">
        <v>536</v>
      </c>
      <c r="D636" s="251">
        <v>0</v>
      </c>
      <c r="E636" s="251">
        <v>0</v>
      </c>
      <c r="F636" s="251">
        <v>0</v>
      </c>
      <c r="G636" s="251">
        <v>0</v>
      </c>
      <c r="H636" s="251">
        <v>1</v>
      </c>
      <c r="I636" s="251">
        <v>0</v>
      </c>
      <c r="J636" s="251">
        <v>0</v>
      </c>
      <c r="K636" s="294">
        <v>3.9699999999999999E-2</v>
      </c>
      <c r="L636" s="251">
        <v>0</v>
      </c>
      <c r="M636" s="251">
        <v>0</v>
      </c>
      <c r="N636" s="251">
        <v>0</v>
      </c>
      <c r="O636" s="251">
        <v>0</v>
      </c>
      <c r="P636" s="251">
        <v>1</v>
      </c>
      <c r="Q636" s="251">
        <v>1</v>
      </c>
      <c r="R636" s="294">
        <v>1.0349999999999999</v>
      </c>
      <c r="S636" s="251">
        <v>4</v>
      </c>
      <c r="T636" s="247"/>
      <c r="V636" s="293">
        <v>483239250</v>
      </c>
      <c r="W636" s="296" t="s">
        <v>901</v>
      </c>
      <c r="X636" s="247" t="s">
        <v>902</v>
      </c>
      <c r="Y636" s="247" t="s">
        <v>983</v>
      </c>
      <c r="Z636" s="296">
        <v>1</v>
      </c>
      <c r="AA636" s="296">
        <v>1</v>
      </c>
      <c r="AB636" s="296">
        <v>16402.447397964999</v>
      </c>
      <c r="AC636" s="296">
        <v>16402</v>
      </c>
      <c r="AD636" s="296">
        <v>303</v>
      </c>
      <c r="AE636" s="296">
        <v>16099</v>
      </c>
      <c r="AG636" s="295"/>
      <c r="AH636" s="295"/>
      <c r="AL636" s="297">
        <v>0</v>
      </c>
      <c r="AN636" s="297">
        <v>0</v>
      </c>
      <c r="AP636" s="297"/>
    </row>
    <row r="637" spans="1:42" s="296" customFormat="1">
      <c r="A637" s="293" t="s">
        <v>901</v>
      </c>
      <c r="B637" s="247">
        <v>483239251</v>
      </c>
      <c r="C637" s="252" t="s">
        <v>536</v>
      </c>
      <c r="D637" s="251">
        <v>0</v>
      </c>
      <c r="E637" s="251">
        <v>0</v>
      </c>
      <c r="F637" s="251">
        <v>0</v>
      </c>
      <c r="G637" s="251">
        <v>0</v>
      </c>
      <c r="H637" s="251">
        <v>0</v>
      </c>
      <c r="I637" s="251">
        <v>1</v>
      </c>
      <c r="J637" s="251">
        <v>0</v>
      </c>
      <c r="K637" s="294">
        <v>3.9699999999999999E-2</v>
      </c>
      <c r="L637" s="251">
        <v>0</v>
      </c>
      <c r="M637" s="251">
        <v>0</v>
      </c>
      <c r="N637" s="251">
        <v>0</v>
      </c>
      <c r="O637" s="251">
        <v>0</v>
      </c>
      <c r="P637" s="251">
        <v>0</v>
      </c>
      <c r="Q637" s="251">
        <v>1</v>
      </c>
      <c r="R637" s="294">
        <v>1.0349999999999999</v>
      </c>
      <c r="S637" s="251">
        <v>9</v>
      </c>
      <c r="T637" s="247"/>
      <c r="V637" s="293">
        <v>483239251</v>
      </c>
      <c r="W637" s="296" t="s">
        <v>901</v>
      </c>
      <c r="X637" s="247" t="s">
        <v>902</v>
      </c>
      <c r="Y637" s="247" t="s">
        <v>861</v>
      </c>
      <c r="Z637" s="296">
        <v>1</v>
      </c>
      <c r="AA637" s="296">
        <v>1</v>
      </c>
      <c r="AB637" s="296">
        <v>13346.161997964999</v>
      </c>
      <c r="AC637" s="296">
        <v>13346</v>
      </c>
      <c r="AD637" s="296">
        <v>1039</v>
      </c>
      <c r="AE637" s="296">
        <v>12307</v>
      </c>
      <c r="AG637" s="295"/>
      <c r="AH637" s="295"/>
      <c r="AL637" s="297">
        <v>0</v>
      </c>
      <c r="AN637" s="297">
        <v>0</v>
      </c>
      <c r="AP637" s="297"/>
    </row>
    <row r="638" spans="1:42" s="296" customFormat="1">
      <c r="A638" s="293" t="s">
        <v>901</v>
      </c>
      <c r="B638" s="247">
        <v>483239261</v>
      </c>
      <c r="C638" s="252" t="s">
        <v>536</v>
      </c>
      <c r="D638" s="251">
        <v>0</v>
      </c>
      <c r="E638" s="251">
        <v>0</v>
      </c>
      <c r="F638" s="251">
        <v>0</v>
      </c>
      <c r="G638" s="251">
        <v>1</v>
      </c>
      <c r="H638" s="251">
        <v>5</v>
      </c>
      <c r="I638" s="251">
        <v>6</v>
      </c>
      <c r="J638" s="251">
        <v>0</v>
      </c>
      <c r="K638" s="294">
        <v>0.4758</v>
      </c>
      <c r="L638" s="251">
        <v>0</v>
      </c>
      <c r="M638" s="251">
        <v>0</v>
      </c>
      <c r="N638" s="251">
        <v>0</v>
      </c>
      <c r="O638" s="251">
        <v>0</v>
      </c>
      <c r="P638" s="251">
        <v>2</v>
      </c>
      <c r="Q638" s="251">
        <v>12</v>
      </c>
      <c r="R638" s="294">
        <v>1.0349999999999999</v>
      </c>
      <c r="S638" s="251">
        <v>5</v>
      </c>
      <c r="T638" s="247"/>
      <c r="V638" s="293">
        <v>483239261</v>
      </c>
      <c r="W638" s="296" t="s">
        <v>901</v>
      </c>
      <c r="X638" s="247" t="s">
        <v>902</v>
      </c>
      <c r="Y638" s="247" t="s">
        <v>774</v>
      </c>
      <c r="Z638" s="296">
        <v>1</v>
      </c>
      <c r="AA638" s="296">
        <v>12</v>
      </c>
      <c r="AB638" s="296">
        <v>159252.27304551</v>
      </c>
      <c r="AC638" s="296">
        <v>13271</v>
      </c>
      <c r="AD638" s="296">
        <v>1921</v>
      </c>
      <c r="AE638" s="296">
        <v>11350</v>
      </c>
      <c r="AG638" s="295"/>
      <c r="AH638" s="295"/>
      <c r="AL638" s="297">
        <v>0</v>
      </c>
      <c r="AN638" s="297">
        <v>0</v>
      </c>
      <c r="AP638" s="297"/>
    </row>
    <row r="639" spans="1:42" s="296" customFormat="1">
      <c r="A639" s="293" t="s">
        <v>901</v>
      </c>
      <c r="B639" s="247">
        <v>483239310</v>
      </c>
      <c r="C639" s="252" t="s">
        <v>536</v>
      </c>
      <c r="D639" s="251">
        <v>0</v>
      </c>
      <c r="E639" s="251">
        <v>0</v>
      </c>
      <c r="F639" s="251">
        <v>0</v>
      </c>
      <c r="G639" s="251">
        <v>24</v>
      </c>
      <c r="H639" s="251">
        <v>33</v>
      </c>
      <c r="I639" s="251">
        <v>28</v>
      </c>
      <c r="J639" s="251">
        <v>0</v>
      </c>
      <c r="K639" s="294">
        <v>3.3702999999999999</v>
      </c>
      <c r="L639" s="251">
        <v>0</v>
      </c>
      <c r="M639" s="251">
        <v>0</v>
      </c>
      <c r="N639" s="251">
        <v>0</v>
      </c>
      <c r="O639" s="251">
        <v>1</v>
      </c>
      <c r="P639" s="251">
        <v>44</v>
      </c>
      <c r="Q639" s="251">
        <v>85</v>
      </c>
      <c r="R639" s="294">
        <v>1.0349999999999999</v>
      </c>
      <c r="S639" s="251">
        <v>10</v>
      </c>
      <c r="T639" s="247"/>
      <c r="V639" s="293">
        <v>483239310</v>
      </c>
      <c r="W639" s="296" t="s">
        <v>901</v>
      </c>
      <c r="X639" s="247" t="s">
        <v>902</v>
      </c>
      <c r="Y639" s="247" t="s">
        <v>914</v>
      </c>
      <c r="Z639" s="296">
        <v>1</v>
      </c>
      <c r="AA639" s="296">
        <v>85</v>
      </c>
      <c r="AB639" s="296">
        <v>1390010.356216535</v>
      </c>
      <c r="AC639" s="296">
        <v>16353</v>
      </c>
      <c r="AD639" s="296">
        <v>-1037</v>
      </c>
      <c r="AE639" s="296">
        <v>17390</v>
      </c>
      <c r="AG639" s="295"/>
      <c r="AH639" s="295"/>
      <c r="AL639" s="297">
        <v>0</v>
      </c>
      <c r="AN639" s="297">
        <v>0</v>
      </c>
      <c r="AP639" s="297"/>
    </row>
    <row r="640" spans="1:42" s="296" customFormat="1">
      <c r="A640" s="293" t="s">
        <v>901</v>
      </c>
      <c r="B640" s="247">
        <v>483239625</v>
      </c>
      <c r="C640" s="252" t="s">
        <v>536</v>
      </c>
      <c r="D640" s="251">
        <v>0</v>
      </c>
      <c r="E640" s="251">
        <v>0</v>
      </c>
      <c r="F640" s="251">
        <v>0</v>
      </c>
      <c r="G640" s="251">
        <v>0</v>
      </c>
      <c r="H640" s="251">
        <v>0</v>
      </c>
      <c r="I640" s="251">
        <v>1</v>
      </c>
      <c r="J640" s="251">
        <v>0</v>
      </c>
      <c r="K640" s="294">
        <v>3.9699999999999999E-2</v>
      </c>
      <c r="L640" s="251">
        <v>0</v>
      </c>
      <c r="M640" s="251">
        <v>0</v>
      </c>
      <c r="N640" s="251">
        <v>0</v>
      </c>
      <c r="O640" s="251">
        <v>0</v>
      </c>
      <c r="P640" s="251">
        <v>1</v>
      </c>
      <c r="Q640" s="251">
        <v>1</v>
      </c>
      <c r="R640" s="294">
        <v>1.0349999999999999</v>
      </c>
      <c r="S640" s="251">
        <v>6</v>
      </c>
      <c r="T640" s="247"/>
      <c r="V640" s="293">
        <v>483239625</v>
      </c>
      <c r="W640" s="296" t="s">
        <v>901</v>
      </c>
      <c r="X640" s="247" t="s">
        <v>902</v>
      </c>
      <c r="Y640" s="247" t="s">
        <v>678</v>
      </c>
      <c r="Z640" s="296">
        <v>1</v>
      </c>
      <c r="AA640" s="296">
        <v>1</v>
      </c>
      <c r="AB640" s="296">
        <v>19184.137447965</v>
      </c>
      <c r="AC640" s="296">
        <v>19184</v>
      </c>
      <c r="AD640" s="296">
        <v>5438</v>
      </c>
      <c r="AE640" s="296">
        <v>13746</v>
      </c>
      <c r="AG640" s="295"/>
      <c r="AH640" s="295"/>
      <c r="AL640" s="297">
        <v>0</v>
      </c>
      <c r="AN640" s="297">
        <v>0</v>
      </c>
      <c r="AP640" s="297"/>
    </row>
    <row r="641" spans="1:42" s="296" customFormat="1">
      <c r="A641" s="293" t="s">
        <v>901</v>
      </c>
      <c r="B641" s="247">
        <v>483239665</v>
      </c>
      <c r="C641" s="252" t="s">
        <v>536</v>
      </c>
      <c r="D641" s="251">
        <v>0</v>
      </c>
      <c r="E641" s="251">
        <v>0</v>
      </c>
      <c r="F641" s="251">
        <v>0</v>
      </c>
      <c r="G641" s="251">
        <v>0</v>
      </c>
      <c r="H641" s="251">
        <v>3</v>
      </c>
      <c r="I641" s="251">
        <v>4</v>
      </c>
      <c r="J641" s="251">
        <v>0</v>
      </c>
      <c r="K641" s="294">
        <v>0.27760000000000001</v>
      </c>
      <c r="L641" s="251">
        <v>0</v>
      </c>
      <c r="M641" s="251">
        <v>0</v>
      </c>
      <c r="N641" s="251">
        <v>0</v>
      </c>
      <c r="O641" s="251">
        <v>0</v>
      </c>
      <c r="P641" s="251">
        <v>2</v>
      </c>
      <c r="Q641" s="251">
        <v>7</v>
      </c>
      <c r="R641" s="294">
        <v>1.0349999999999999</v>
      </c>
      <c r="S641" s="251">
        <v>5</v>
      </c>
      <c r="T641" s="247"/>
      <c r="V641" s="293">
        <v>483239665</v>
      </c>
      <c r="W641" s="296" t="s">
        <v>901</v>
      </c>
      <c r="X641" s="247" t="s">
        <v>902</v>
      </c>
      <c r="Y641" s="247" t="s">
        <v>834</v>
      </c>
      <c r="Z641" s="296">
        <v>1</v>
      </c>
      <c r="AA641" s="296">
        <v>7</v>
      </c>
      <c r="AB641" s="296">
        <v>98026.604195720007</v>
      </c>
      <c r="AC641" s="296">
        <v>14004</v>
      </c>
      <c r="AD641" s="296">
        <v>-352</v>
      </c>
      <c r="AE641" s="296">
        <v>14356</v>
      </c>
      <c r="AG641" s="295"/>
      <c r="AH641" s="295"/>
      <c r="AL641" s="297">
        <v>0</v>
      </c>
      <c r="AN641" s="297">
        <v>0</v>
      </c>
      <c r="AP641" s="297"/>
    </row>
    <row r="642" spans="1:42" s="296" customFormat="1">
      <c r="A642" s="293" t="s">
        <v>901</v>
      </c>
      <c r="B642" s="247">
        <v>483239740</v>
      </c>
      <c r="C642" s="252" t="s">
        <v>536</v>
      </c>
      <c r="D642" s="251">
        <v>0</v>
      </c>
      <c r="E642" s="251">
        <v>0</v>
      </c>
      <c r="F642" s="251">
        <v>0</v>
      </c>
      <c r="G642" s="251">
        <v>0</v>
      </c>
      <c r="H642" s="251">
        <v>1</v>
      </c>
      <c r="I642" s="251">
        <v>5</v>
      </c>
      <c r="J642" s="251">
        <v>0</v>
      </c>
      <c r="K642" s="294">
        <v>0.2379</v>
      </c>
      <c r="L642" s="251">
        <v>0</v>
      </c>
      <c r="M642" s="251">
        <v>0</v>
      </c>
      <c r="N642" s="251">
        <v>0</v>
      </c>
      <c r="O642" s="251">
        <v>0</v>
      </c>
      <c r="P642" s="251">
        <v>2</v>
      </c>
      <c r="Q642" s="251">
        <v>6</v>
      </c>
      <c r="R642" s="294">
        <v>1.0349999999999999</v>
      </c>
      <c r="S642" s="251">
        <v>5</v>
      </c>
      <c r="T642" s="247"/>
      <c r="V642" s="293">
        <v>483239740</v>
      </c>
      <c r="W642" s="296" t="s">
        <v>901</v>
      </c>
      <c r="X642" s="247" t="s">
        <v>902</v>
      </c>
      <c r="Y642" s="247" t="s">
        <v>915</v>
      </c>
      <c r="Z642" s="296">
        <v>1</v>
      </c>
      <c r="AA642" s="296">
        <v>6</v>
      </c>
      <c r="AB642" s="296">
        <v>88603.371397755007</v>
      </c>
      <c r="AC642" s="296">
        <v>14767</v>
      </c>
      <c r="AD642" s="296">
        <v>-957</v>
      </c>
      <c r="AE642" s="296">
        <v>15724</v>
      </c>
      <c r="AG642" s="295"/>
      <c r="AH642" s="295"/>
      <c r="AL642" s="297">
        <v>0</v>
      </c>
      <c r="AN642" s="297">
        <v>0</v>
      </c>
      <c r="AP642" s="297"/>
    </row>
    <row r="643" spans="1:42" s="296" customFormat="1">
      <c r="A643" s="293" t="s">
        <v>901</v>
      </c>
      <c r="B643" s="247">
        <v>483239760</v>
      </c>
      <c r="C643" s="252" t="s">
        <v>536</v>
      </c>
      <c r="D643" s="251">
        <v>0</v>
      </c>
      <c r="E643" s="251">
        <v>0</v>
      </c>
      <c r="F643" s="251">
        <v>0</v>
      </c>
      <c r="G643" s="251">
        <v>0</v>
      </c>
      <c r="H643" s="251">
        <v>19</v>
      </c>
      <c r="I643" s="251">
        <v>36</v>
      </c>
      <c r="J643" s="251">
        <v>0</v>
      </c>
      <c r="K643" s="294">
        <v>2.1808000000000001</v>
      </c>
      <c r="L643" s="251">
        <v>0</v>
      </c>
      <c r="M643" s="251">
        <v>0</v>
      </c>
      <c r="N643" s="251">
        <v>1</v>
      </c>
      <c r="O643" s="251">
        <v>1</v>
      </c>
      <c r="P643" s="251">
        <v>14</v>
      </c>
      <c r="Q643" s="251">
        <v>55</v>
      </c>
      <c r="R643" s="294">
        <v>1.0349999999999999</v>
      </c>
      <c r="S643" s="251">
        <v>5</v>
      </c>
      <c r="T643" s="247"/>
      <c r="V643" s="293">
        <v>483239760</v>
      </c>
      <c r="W643" s="296" t="s">
        <v>901</v>
      </c>
      <c r="X643" s="247" t="s">
        <v>902</v>
      </c>
      <c r="Y643" s="247" t="s">
        <v>916</v>
      </c>
      <c r="Z643" s="296">
        <v>1</v>
      </c>
      <c r="AA643" s="296">
        <v>55</v>
      </c>
      <c r="AB643" s="296">
        <v>777080.68457775994</v>
      </c>
      <c r="AC643" s="296">
        <v>14129</v>
      </c>
      <c r="AD643" s="296">
        <v>-2259</v>
      </c>
      <c r="AE643" s="296">
        <v>16388</v>
      </c>
      <c r="AG643" s="295"/>
      <c r="AH643" s="295"/>
      <c r="AL643" s="297">
        <v>0</v>
      </c>
      <c r="AN643" s="297">
        <v>0</v>
      </c>
      <c r="AP643" s="297"/>
    </row>
    <row r="644" spans="1:42" s="296" customFormat="1">
      <c r="A644" s="293" t="s">
        <v>901</v>
      </c>
      <c r="B644" s="247">
        <v>483239780</v>
      </c>
      <c r="C644" s="252" t="s">
        <v>536</v>
      </c>
      <c r="D644" s="251">
        <v>0</v>
      </c>
      <c r="E644" s="251">
        <v>0</v>
      </c>
      <c r="F644" s="251">
        <v>0</v>
      </c>
      <c r="G644" s="251">
        <v>0</v>
      </c>
      <c r="H644" s="251">
        <v>0</v>
      </c>
      <c r="I644" s="251">
        <v>1</v>
      </c>
      <c r="J644" s="251">
        <v>0</v>
      </c>
      <c r="K644" s="294">
        <v>3.9699999999999999E-2</v>
      </c>
      <c r="L644" s="251">
        <v>0</v>
      </c>
      <c r="M644" s="251">
        <v>0</v>
      </c>
      <c r="N644" s="251">
        <v>0</v>
      </c>
      <c r="O644" s="251">
        <v>0</v>
      </c>
      <c r="P644" s="251">
        <v>0</v>
      </c>
      <c r="Q644" s="251">
        <v>1</v>
      </c>
      <c r="R644" s="294">
        <v>1.0349999999999999</v>
      </c>
      <c r="S644" s="251">
        <v>6</v>
      </c>
      <c r="T644" s="247"/>
      <c r="V644" s="293">
        <v>483239780</v>
      </c>
      <c r="W644" s="296" t="s">
        <v>901</v>
      </c>
      <c r="X644" s="247" t="s">
        <v>902</v>
      </c>
      <c r="Y644" s="247" t="s">
        <v>791</v>
      </c>
      <c r="Z644" s="296">
        <v>1</v>
      </c>
      <c r="AA644" s="296">
        <v>1</v>
      </c>
      <c r="AB644" s="296">
        <v>13346.161997964999</v>
      </c>
      <c r="AC644" s="296">
        <v>13346</v>
      </c>
      <c r="AD644" s="296">
        <v>-544</v>
      </c>
      <c r="AE644" s="296">
        <v>13890</v>
      </c>
      <c r="AG644" s="295"/>
      <c r="AH644" s="295"/>
      <c r="AL644" s="297">
        <v>0</v>
      </c>
      <c r="AN644" s="297">
        <v>0</v>
      </c>
      <c r="AP644" s="297"/>
    </row>
    <row r="645" spans="1:42" s="296" customFormat="1">
      <c r="A645" s="293" t="s">
        <v>917</v>
      </c>
      <c r="B645" s="247">
        <v>484035035</v>
      </c>
      <c r="C645" s="252" t="s">
        <v>537</v>
      </c>
      <c r="D645" s="251">
        <v>0</v>
      </c>
      <c r="E645" s="251">
        <v>0</v>
      </c>
      <c r="F645" s="251">
        <v>0</v>
      </c>
      <c r="G645" s="251">
        <v>71</v>
      </c>
      <c r="H645" s="251">
        <v>528</v>
      </c>
      <c r="I645" s="251">
        <v>507</v>
      </c>
      <c r="J645" s="251">
        <v>0</v>
      </c>
      <c r="K645" s="294">
        <v>43.852899999999998</v>
      </c>
      <c r="L645" s="251">
        <v>0</v>
      </c>
      <c r="M645" s="251">
        <v>16</v>
      </c>
      <c r="N645" s="251">
        <v>134</v>
      </c>
      <c r="O645" s="251">
        <v>81</v>
      </c>
      <c r="P645" s="251">
        <v>949</v>
      </c>
      <c r="Q645" s="251">
        <v>1106</v>
      </c>
      <c r="R645" s="294">
        <v>1.0840000000000001</v>
      </c>
      <c r="S645" s="251">
        <v>11</v>
      </c>
      <c r="T645" s="247"/>
      <c r="V645" s="293">
        <v>484035035</v>
      </c>
      <c r="W645" s="296" t="s">
        <v>917</v>
      </c>
      <c r="X645" s="247" t="s">
        <v>654</v>
      </c>
      <c r="Y645" s="247" t="s">
        <v>654</v>
      </c>
      <c r="Z645" s="296">
        <v>1</v>
      </c>
      <c r="AA645" s="296">
        <v>1106</v>
      </c>
      <c r="AB645" s="296">
        <v>23772743.613266412</v>
      </c>
      <c r="AC645" s="296">
        <v>21494</v>
      </c>
      <c r="AD645" s="296">
        <v>8207</v>
      </c>
      <c r="AE645" s="296">
        <v>13287</v>
      </c>
      <c r="AG645" s="295"/>
      <c r="AH645" s="295"/>
      <c r="AL645" s="297">
        <v>0</v>
      </c>
      <c r="AN645" s="297">
        <v>0</v>
      </c>
      <c r="AP645" s="297"/>
    </row>
    <row r="646" spans="1:42" s="296" customFormat="1">
      <c r="A646" s="293" t="s">
        <v>917</v>
      </c>
      <c r="B646" s="247">
        <v>484035040</v>
      </c>
      <c r="C646" s="252" t="s">
        <v>537</v>
      </c>
      <c r="D646" s="251">
        <v>0</v>
      </c>
      <c r="E646" s="251">
        <v>0</v>
      </c>
      <c r="F646" s="251">
        <v>0</v>
      </c>
      <c r="G646" s="251">
        <v>0</v>
      </c>
      <c r="H646" s="251">
        <v>1</v>
      </c>
      <c r="I646" s="251">
        <v>0</v>
      </c>
      <c r="J646" s="251">
        <v>0</v>
      </c>
      <c r="K646" s="294">
        <v>3.9699999999999999E-2</v>
      </c>
      <c r="L646" s="251">
        <v>0</v>
      </c>
      <c r="M646" s="251">
        <v>0</v>
      </c>
      <c r="N646" s="251">
        <v>0</v>
      </c>
      <c r="O646" s="251">
        <v>0</v>
      </c>
      <c r="P646" s="251">
        <v>0</v>
      </c>
      <c r="Q646" s="251">
        <v>1</v>
      </c>
      <c r="R646" s="294">
        <v>1.0840000000000001</v>
      </c>
      <c r="S646" s="251">
        <v>6</v>
      </c>
      <c r="T646" s="247"/>
      <c r="V646" s="293">
        <v>484035040</v>
      </c>
      <c r="W646" s="296" t="s">
        <v>917</v>
      </c>
      <c r="X646" s="247" t="s">
        <v>654</v>
      </c>
      <c r="Y646" s="247" t="s">
        <v>709</v>
      </c>
      <c r="Z646" s="296">
        <v>1</v>
      </c>
      <c r="AA646" s="296">
        <v>1</v>
      </c>
      <c r="AB646" s="296">
        <v>11796.280737916</v>
      </c>
      <c r="AC646" s="296">
        <v>11796</v>
      </c>
      <c r="AD646" s="296">
        <v>-1134</v>
      </c>
      <c r="AE646" s="296">
        <v>12930</v>
      </c>
      <c r="AG646" s="295"/>
      <c r="AH646" s="295"/>
      <c r="AL646" s="297">
        <v>0</v>
      </c>
      <c r="AN646" s="297">
        <v>0</v>
      </c>
      <c r="AP646" s="297"/>
    </row>
    <row r="647" spans="1:42" s="296" customFormat="1">
      <c r="A647" s="293" t="s">
        <v>917</v>
      </c>
      <c r="B647" s="247">
        <v>484035044</v>
      </c>
      <c r="C647" s="252" t="s">
        <v>537</v>
      </c>
      <c r="D647" s="251">
        <v>0</v>
      </c>
      <c r="E647" s="251">
        <v>0</v>
      </c>
      <c r="F647" s="251">
        <v>0</v>
      </c>
      <c r="G647" s="251">
        <v>0</v>
      </c>
      <c r="H647" s="251">
        <v>2</v>
      </c>
      <c r="I647" s="251">
        <v>3</v>
      </c>
      <c r="J647" s="251">
        <v>0</v>
      </c>
      <c r="K647" s="294">
        <v>0.1983</v>
      </c>
      <c r="L647" s="251">
        <v>0</v>
      </c>
      <c r="M647" s="251">
        <v>0</v>
      </c>
      <c r="N647" s="251">
        <v>0</v>
      </c>
      <c r="O647" s="251">
        <v>0</v>
      </c>
      <c r="P647" s="251">
        <v>2</v>
      </c>
      <c r="Q647" s="251">
        <v>5</v>
      </c>
      <c r="R647" s="294">
        <v>1.0840000000000001</v>
      </c>
      <c r="S647" s="251">
        <v>11</v>
      </c>
      <c r="T647" s="247"/>
      <c r="V647" s="293">
        <v>484035044</v>
      </c>
      <c r="W647" s="296" t="s">
        <v>917</v>
      </c>
      <c r="X647" s="247" t="s">
        <v>654</v>
      </c>
      <c r="Y647" s="247" t="s">
        <v>655</v>
      </c>
      <c r="Z647" s="296">
        <v>1</v>
      </c>
      <c r="AA647" s="296">
        <v>5</v>
      </c>
      <c r="AB647" s="296">
        <v>83771.015560724001</v>
      </c>
      <c r="AC647" s="296">
        <v>16754</v>
      </c>
      <c r="AD647" s="296">
        <v>5664</v>
      </c>
      <c r="AE647" s="296">
        <v>11090</v>
      </c>
      <c r="AG647" s="295"/>
      <c r="AH647" s="295"/>
      <c r="AL647" s="297">
        <v>0</v>
      </c>
      <c r="AN647" s="297">
        <v>0</v>
      </c>
      <c r="AP647" s="297"/>
    </row>
    <row r="648" spans="1:42" s="296" customFormat="1">
      <c r="A648" s="293" t="s">
        <v>917</v>
      </c>
      <c r="B648" s="247">
        <v>484035046</v>
      </c>
      <c r="C648" s="252" t="s">
        <v>537</v>
      </c>
      <c r="D648" s="251">
        <v>0</v>
      </c>
      <c r="E648" s="251">
        <v>0</v>
      </c>
      <c r="F648" s="251">
        <v>0</v>
      </c>
      <c r="G648" s="251">
        <v>0</v>
      </c>
      <c r="H648" s="251">
        <v>0</v>
      </c>
      <c r="I648" s="251">
        <v>1</v>
      </c>
      <c r="J648" s="251">
        <v>0</v>
      </c>
      <c r="K648" s="294">
        <v>3.9699999999999999E-2</v>
      </c>
      <c r="L648" s="251">
        <v>0</v>
      </c>
      <c r="M648" s="251">
        <v>0</v>
      </c>
      <c r="N648" s="251">
        <v>0</v>
      </c>
      <c r="O648" s="251">
        <v>0</v>
      </c>
      <c r="P648" s="251">
        <v>1</v>
      </c>
      <c r="Q648" s="251">
        <v>1</v>
      </c>
      <c r="R648" s="294">
        <v>1.0840000000000001</v>
      </c>
      <c r="S648" s="251">
        <v>3</v>
      </c>
      <c r="T648" s="247"/>
      <c r="V648" s="293">
        <v>484035046</v>
      </c>
      <c r="W648" s="296" t="s">
        <v>917</v>
      </c>
      <c r="X648" s="247" t="s">
        <v>654</v>
      </c>
      <c r="Y648" s="247" t="s">
        <v>918</v>
      </c>
      <c r="Z648" s="296">
        <v>1</v>
      </c>
      <c r="AA648" s="296">
        <v>1</v>
      </c>
      <c r="AB648" s="296">
        <v>18833.544057916002</v>
      </c>
      <c r="AC648" s="296">
        <v>18834</v>
      </c>
      <c r="AD648" s="296">
        <v>5909</v>
      </c>
      <c r="AE648" s="296">
        <v>12925</v>
      </c>
      <c r="AG648" s="295"/>
      <c r="AH648" s="295"/>
      <c r="AL648" s="297">
        <v>0</v>
      </c>
      <c r="AN648" s="297">
        <v>0</v>
      </c>
      <c r="AP648" s="297"/>
    </row>
    <row r="649" spans="1:42" s="296" customFormat="1">
      <c r="A649" s="293" t="s">
        <v>917</v>
      </c>
      <c r="B649" s="247">
        <v>484035101</v>
      </c>
      <c r="C649" s="252" t="s">
        <v>537</v>
      </c>
      <c r="D649" s="251">
        <v>0</v>
      </c>
      <c r="E649" s="251">
        <v>0</v>
      </c>
      <c r="F649" s="251">
        <v>0</v>
      </c>
      <c r="G649" s="251">
        <v>0</v>
      </c>
      <c r="H649" s="251">
        <v>1</v>
      </c>
      <c r="I649" s="251">
        <v>0</v>
      </c>
      <c r="J649" s="251">
        <v>0</v>
      </c>
      <c r="K649" s="294">
        <v>3.9699999999999999E-2</v>
      </c>
      <c r="L649" s="251">
        <v>0</v>
      </c>
      <c r="M649" s="251">
        <v>0</v>
      </c>
      <c r="N649" s="251">
        <v>1</v>
      </c>
      <c r="O649" s="251">
        <v>0</v>
      </c>
      <c r="P649" s="251">
        <v>1</v>
      </c>
      <c r="Q649" s="251">
        <v>1</v>
      </c>
      <c r="R649" s="294">
        <v>1.0840000000000001</v>
      </c>
      <c r="S649" s="251">
        <v>4</v>
      </c>
      <c r="T649" s="247"/>
      <c r="V649" s="293">
        <v>484035101</v>
      </c>
      <c r="W649" s="296" t="s">
        <v>917</v>
      </c>
      <c r="X649" s="247" t="s">
        <v>654</v>
      </c>
      <c r="Y649" s="247" t="s">
        <v>753</v>
      </c>
      <c r="Z649" s="296">
        <v>1</v>
      </c>
      <c r="AA649" s="296">
        <v>1</v>
      </c>
      <c r="AB649" s="296">
        <v>20387.966617915998</v>
      </c>
      <c r="AC649" s="296">
        <v>20388</v>
      </c>
      <c r="AD649" s="296">
        <v>7915</v>
      </c>
      <c r="AE649" s="296">
        <v>12473</v>
      </c>
      <c r="AG649" s="295"/>
      <c r="AH649" s="295"/>
      <c r="AL649" s="297">
        <v>0</v>
      </c>
      <c r="AN649" s="297">
        <v>0</v>
      </c>
      <c r="AP649" s="297"/>
    </row>
    <row r="650" spans="1:42" s="296" customFormat="1">
      <c r="A650" s="293" t="s">
        <v>917</v>
      </c>
      <c r="B650" s="247">
        <v>484035157</v>
      </c>
      <c r="C650" s="252" t="s">
        <v>537</v>
      </c>
      <c r="D650" s="251">
        <v>0</v>
      </c>
      <c r="E650" s="251">
        <v>0</v>
      </c>
      <c r="F650" s="251">
        <v>0</v>
      </c>
      <c r="G650" s="251">
        <v>0</v>
      </c>
      <c r="H650" s="251">
        <v>1</v>
      </c>
      <c r="I650" s="251">
        <v>0</v>
      </c>
      <c r="J650" s="251">
        <v>0</v>
      </c>
      <c r="K650" s="294">
        <v>3.9699999999999999E-2</v>
      </c>
      <c r="L650" s="251">
        <v>0</v>
      </c>
      <c r="M650" s="251">
        <v>0</v>
      </c>
      <c r="N650" s="251">
        <v>0</v>
      </c>
      <c r="O650" s="251">
        <v>0</v>
      </c>
      <c r="P650" s="251">
        <v>0</v>
      </c>
      <c r="Q650" s="251">
        <v>1</v>
      </c>
      <c r="R650" s="294">
        <v>1.0840000000000001</v>
      </c>
      <c r="S650" s="251">
        <v>3</v>
      </c>
      <c r="T650" s="247"/>
      <c r="V650" s="293">
        <v>484035157</v>
      </c>
      <c r="W650" s="296" t="s">
        <v>917</v>
      </c>
      <c r="X650" s="247" t="s">
        <v>654</v>
      </c>
      <c r="Y650" s="247" t="s">
        <v>984</v>
      </c>
      <c r="Z650" s="296">
        <v>1</v>
      </c>
      <c r="AA650" s="296">
        <v>1</v>
      </c>
      <c r="AB650" s="296">
        <v>11796.280737916</v>
      </c>
      <c r="AC650" s="296">
        <v>11796</v>
      </c>
      <c r="AD650" s="296">
        <v>-1129</v>
      </c>
      <c r="AE650" s="296">
        <v>12925</v>
      </c>
      <c r="AG650" s="295"/>
      <c r="AH650" s="295"/>
      <c r="AL650" s="297">
        <v>0</v>
      </c>
      <c r="AN650" s="297">
        <v>0</v>
      </c>
      <c r="AP650" s="297"/>
    </row>
    <row r="651" spans="1:42" s="296" customFormat="1">
      <c r="A651" s="293" t="s">
        <v>917</v>
      </c>
      <c r="B651" s="247">
        <v>484035163</v>
      </c>
      <c r="C651" s="252" t="s">
        <v>537</v>
      </c>
      <c r="D651" s="251">
        <v>0</v>
      </c>
      <c r="E651" s="251">
        <v>0</v>
      </c>
      <c r="F651" s="251">
        <v>0</v>
      </c>
      <c r="G651" s="251">
        <v>0</v>
      </c>
      <c r="H651" s="251">
        <v>1</v>
      </c>
      <c r="I651" s="251">
        <v>0</v>
      </c>
      <c r="J651" s="251">
        <v>0</v>
      </c>
      <c r="K651" s="294">
        <v>3.9699999999999999E-2</v>
      </c>
      <c r="L651" s="251">
        <v>0</v>
      </c>
      <c r="M651" s="251">
        <v>0</v>
      </c>
      <c r="N651" s="251">
        <v>0</v>
      </c>
      <c r="O651" s="251">
        <v>0</v>
      </c>
      <c r="P651" s="251">
        <v>0</v>
      </c>
      <c r="Q651" s="251">
        <v>1</v>
      </c>
      <c r="R651" s="294">
        <v>1.0840000000000001</v>
      </c>
      <c r="S651" s="251">
        <v>11</v>
      </c>
      <c r="T651" s="247"/>
      <c r="V651" s="293">
        <v>484035163</v>
      </c>
      <c r="W651" s="296" t="s">
        <v>917</v>
      </c>
      <c r="X651" s="247" t="s">
        <v>654</v>
      </c>
      <c r="Y651" s="247" t="s">
        <v>660</v>
      </c>
      <c r="Z651" s="296">
        <v>1</v>
      </c>
      <c r="AA651" s="296">
        <v>1</v>
      </c>
      <c r="AB651" s="296">
        <v>11796.280737916</v>
      </c>
      <c r="AC651" s="296">
        <v>11796</v>
      </c>
      <c r="AD651" s="296">
        <v>-4268</v>
      </c>
      <c r="AE651" s="296">
        <v>16064</v>
      </c>
      <c r="AG651" s="295"/>
      <c r="AH651" s="295"/>
      <c r="AL651" s="297">
        <v>0</v>
      </c>
      <c r="AN651" s="297">
        <v>0</v>
      </c>
      <c r="AP651" s="297"/>
    </row>
    <row r="652" spans="1:42" s="296" customFormat="1">
      <c r="A652" s="293" t="s">
        <v>917</v>
      </c>
      <c r="B652" s="247">
        <v>484035165</v>
      </c>
      <c r="C652" s="252" t="s">
        <v>537</v>
      </c>
      <c r="D652" s="251">
        <v>0</v>
      </c>
      <c r="E652" s="251">
        <v>0</v>
      </c>
      <c r="F652" s="251">
        <v>0</v>
      </c>
      <c r="G652" s="251">
        <v>0</v>
      </c>
      <c r="H652" s="251">
        <v>1</v>
      </c>
      <c r="I652" s="251">
        <v>1</v>
      </c>
      <c r="J652" s="251">
        <v>0</v>
      </c>
      <c r="K652" s="294">
        <v>7.9299999999999995E-2</v>
      </c>
      <c r="L652" s="251">
        <v>0</v>
      </c>
      <c r="M652" s="251">
        <v>0</v>
      </c>
      <c r="N652" s="251">
        <v>0</v>
      </c>
      <c r="O652" s="251">
        <v>0</v>
      </c>
      <c r="P652" s="251">
        <v>1</v>
      </c>
      <c r="Q652" s="251">
        <v>2</v>
      </c>
      <c r="R652" s="294">
        <v>1.0840000000000001</v>
      </c>
      <c r="S652" s="251">
        <v>10</v>
      </c>
      <c r="T652" s="247"/>
      <c r="V652" s="293">
        <v>484035165</v>
      </c>
      <c r="W652" s="296" t="s">
        <v>917</v>
      </c>
      <c r="X652" s="247" t="s">
        <v>654</v>
      </c>
      <c r="Y652" s="247" t="s">
        <v>661</v>
      </c>
      <c r="Z652" s="296">
        <v>1</v>
      </c>
      <c r="AA652" s="296">
        <v>2</v>
      </c>
      <c r="AB652" s="296">
        <v>34034.289011404006</v>
      </c>
      <c r="AC652" s="296">
        <v>17017</v>
      </c>
      <c r="AD652" s="296">
        <v>4092</v>
      </c>
      <c r="AE652" s="296">
        <v>12925</v>
      </c>
      <c r="AG652" s="295"/>
      <c r="AH652" s="295"/>
      <c r="AL652" s="297">
        <v>0</v>
      </c>
      <c r="AN652" s="297">
        <v>0</v>
      </c>
      <c r="AP652" s="297"/>
    </row>
    <row r="653" spans="1:42" s="296" customFormat="1">
      <c r="A653" s="293" t="s">
        <v>917</v>
      </c>
      <c r="B653" s="247">
        <v>484035198</v>
      </c>
      <c r="C653" s="252" t="s">
        <v>537</v>
      </c>
      <c r="D653" s="251">
        <v>0</v>
      </c>
      <c r="E653" s="251">
        <v>0</v>
      </c>
      <c r="F653" s="251">
        <v>0</v>
      </c>
      <c r="G653" s="251">
        <v>0</v>
      </c>
      <c r="H653" s="251">
        <v>0</v>
      </c>
      <c r="I653" s="251">
        <v>1</v>
      </c>
      <c r="J653" s="251">
        <v>0</v>
      </c>
      <c r="K653" s="294">
        <v>3.9699999999999999E-2</v>
      </c>
      <c r="L653" s="251">
        <v>0</v>
      </c>
      <c r="M653" s="251">
        <v>0</v>
      </c>
      <c r="N653" s="251">
        <v>0</v>
      </c>
      <c r="O653" s="251">
        <v>0</v>
      </c>
      <c r="P653" s="251">
        <v>1</v>
      </c>
      <c r="Q653" s="251">
        <v>1</v>
      </c>
      <c r="R653" s="294">
        <v>1.0840000000000001</v>
      </c>
      <c r="S653" s="251">
        <v>3</v>
      </c>
      <c r="T653" s="247"/>
      <c r="V653" s="293">
        <v>484035198</v>
      </c>
      <c r="W653" s="296" t="s">
        <v>917</v>
      </c>
      <c r="X653" s="247" t="s">
        <v>654</v>
      </c>
      <c r="Y653" s="247" t="s">
        <v>715</v>
      </c>
      <c r="Z653" s="296">
        <v>1</v>
      </c>
      <c r="AA653" s="296">
        <v>1</v>
      </c>
      <c r="AB653" s="296">
        <v>18833.544057916002</v>
      </c>
      <c r="AC653" s="296">
        <v>18834</v>
      </c>
      <c r="AD653" s="296">
        <v>5540</v>
      </c>
      <c r="AE653" s="296">
        <v>13294</v>
      </c>
      <c r="AG653" s="295"/>
      <c r="AH653" s="295"/>
      <c r="AL653" s="297">
        <v>0</v>
      </c>
      <c r="AN653" s="297">
        <v>0</v>
      </c>
      <c r="AP653" s="297"/>
    </row>
    <row r="654" spans="1:42" s="296" customFormat="1">
      <c r="A654" s="293" t="s">
        <v>917</v>
      </c>
      <c r="B654" s="247">
        <v>484035229</v>
      </c>
      <c r="C654" s="252" t="s">
        <v>537</v>
      </c>
      <c r="D654" s="251">
        <v>0</v>
      </c>
      <c r="E654" s="251">
        <v>0</v>
      </c>
      <c r="F654" s="251">
        <v>0</v>
      </c>
      <c r="G654" s="251">
        <v>0</v>
      </c>
      <c r="H654" s="251">
        <v>1</v>
      </c>
      <c r="I654" s="251">
        <v>0</v>
      </c>
      <c r="J654" s="251">
        <v>0</v>
      </c>
      <c r="K654" s="294">
        <v>3.9699999999999999E-2</v>
      </c>
      <c r="L654" s="251">
        <v>0</v>
      </c>
      <c r="M654" s="251">
        <v>0</v>
      </c>
      <c r="N654" s="251">
        <v>0</v>
      </c>
      <c r="O654" s="251">
        <v>0</v>
      </c>
      <c r="P654" s="251">
        <v>1</v>
      </c>
      <c r="Q654" s="251">
        <v>1</v>
      </c>
      <c r="R654" s="294">
        <v>1.0840000000000001</v>
      </c>
      <c r="S654" s="251">
        <v>9</v>
      </c>
      <c r="T654" s="247"/>
      <c r="V654" s="293">
        <v>484035229</v>
      </c>
      <c r="W654" s="296" t="s">
        <v>917</v>
      </c>
      <c r="X654" s="247" t="s">
        <v>654</v>
      </c>
      <c r="Y654" s="247" t="s">
        <v>663</v>
      </c>
      <c r="Z654" s="296">
        <v>1</v>
      </c>
      <c r="AA654" s="296">
        <v>1</v>
      </c>
      <c r="AB654" s="296">
        <v>19614.011977916001</v>
      </c>
      <c r="AC654" s="296">
        <v>19614</v>
      </c>
      <c r="AD654" s="296">
        <v>5067</v>
      </c>
      <c r="AE654" s="296">
        <v>14547</v>
      </c>
      <c r="AG654" s="295"/>
      <c r="AH654" s="295"/>
      <c r="AL654" s="297">
        <v>0</v>
      </c>
      <c r="AN654" s="297">
        <v>0</v>
      </c>
      <c r="AP654" s="297"/>
    </row>
    <row r="655" spans="1:42" s="296" customFormat="1">
      <c r="A655" s="293" t="s">
        <v>917</v>
      </c>
      <c r="B655" s="247">
        <v>484035244</v>
      </c>
      <c r="C655" s="252" t="s">
        <v>537</v>
      </c>
      <c r="D655" s="251">
        <v>0</v>
      </c>
      <c r="E655" s="251">
        <v>0</v>
      </c>
      <c r="F655" s="251">
        <v>0</v>
      </c>
      <c r="G655" s="251">
        <v>0</v>
      </c>
      <c r="H655" s="251">
        <v>0</v>
      </c>
      <c r="I655" s="251">
        <v>3</v>
      </c>
      <c r="J655" s="251">
        <v>0</v>
      </c>
      <c r="K655" s="294">
        <v>0.11899999999999999</v>
      </c>
      <c r="L655" s="251">
        <v>0</v>
      </c>
      <c r="M655" s="251">
        <v>0</v>
      </c>
      <c r="N655" s="251">
        <v>0</v>
      </c>
      <c r="O655" s="251">
        <v>1</v>
      </c>
      <c r="P655" s="251">
        <v>2</v>
      </c>
      <c r="Q655" s="251">
        <v>3</v>
      </c>
      <c r="R655" s="294">
        <v>1.0840000000000001</v>
      </c>
      <c r="S655" s="251">
        <v>10</v>
      </c>
      <c r="T655" s="247"/>
      <c r="V655" s="293">
        <v>484035244</v>
      </c>
      <c r="W655" s="296" t="s">
        <v>917</v>
      </c>
      <c r="X655" s="247" t="s">
        <v>654</v>
      </c>
      <c r="Y655" s="247" t="s">
        <v>664</v>
      </c>
      <c r="Z655" s="296">
        <v>1</v>
      </c>
      <c r="AA655" s="296">
        <v>3</v>
      </c>
      <c r="AB655" s="296">
        <v>62150.600749320016</v>
      </c>
      <c r="AC655" s="296">
        <v>20717</v>
      </c>
      <c r="AD655" s="296">
        <v>6982</v>
      </c>
      <c r="AE655" s="296">
        <v>13735</v>
      </c>
      <c r="AG655" s="295"/>
      <c r="AH655" s="295"/>
      <c r="AL655" s="297">
        <v>0</v>
      </c>
      <c r="AN655" s="297">
        <v>0</v>
      </c>
      <c r="AP655" s="297"/>
    </row>
    <row r="656" spans="1:42" s="296" customFormat="1">
      <c r="A656" s="293" t="s">
        <v>917</v>
      </c>
      <c r="B656" s="247">
        <v>484035258</v>
      </c>
      <c r="C656" s="252" t="s">
        <v>537</v>
      </c>
      <c r="D656" s="251">
        <v>0</v>
      </c>
      <c r="E656" s="251">
        <v>0</v>
      </c>
      <c r="F656" s="251">
        <v>0</v>
      </c>
      <c r="G656" s="251">
        <v>0</v>
      </c>
      <c r="H656" s="251">
        <v>0</v>
      </c>
      <c r="I656" s="251">
        <v>1</v>
      </c>
      <c r="J656" s="251">
        <v>0</v>
      </c>
      <c r="K656" s="294">
        <v>3.9699999999999999E-2</v>
      </c>
      <c r="L656" s="251">
        <v>0</v>
      </c>
      <c r="M656" s="251">
        <v>0</v>
      </c>
      <c r="N656" s="251">
        <v>0</v>
      </c>
      <c r="O656" s="251">
        <v>1</v>
      </c>
      <c r="P656" s="251">
        <v>1</v>
      </c>
      <c r="Q656" s="251">
        <v>1</v>
      </c>
      <c r="R656" s="294">
        <v>1.0840000000000001</v>
      </c>
      <c r="S656" s="251">
        <v>10</v>
      </c>
      <c r="T656" s="247"/>
      <c r="V656" s="293">
        <v>484035258</v>
      </c>
      <c r="W656" s="296" t="s">
        <v>917</v>
      </c>
      <c r="X656" s="247" t="s">
        <v>654</v>
      </c>
      <c r="Y656" s="247" t="s">
        <v>741</v>
      </c>
      <c r="Z656" s="296">
        <v>1</v>
      </c>
      <c r="AA656" s="296">
        <v>1</v>
      </c>
      <c r="AB656" s="296">
        <v>26066.962697916002</v>
      </c>
      <c r="AC656" s="296">
        <v>26067</v>
      </c>
      <c r="AD656" s="296">
        <v>10361</v>
      </c>
      <c r="AE656" s="296">
        <v>15706</v>
      </c>
      <c r="AG656" s="295"/>
      <c r="AH656" s="295"/>
      <c r="AL656" s="297">
        <v>0</v>
      </c>
      <c r="AN656" s="297">
        <v>0</v>
      </c>
      <c r="AP656" s="297"/>
    </row>
    <row r="657" spans="1:42" s="296" customFormat="1">
      <c r="A657" s="293" t="s">
        <v>917</v>
      </c>
      <c r="B657" s="247">
        <v>484035262</v>
      </c>
      <c r="C657" s="252" t="s">
        <v>537</v>
      </c>
      <c r="D657" s="251">
        <v>0</v>
      </c>
      <c r="E657" s="251">
        <v>0</v>
      </c>
      <c r="F657" s="251">
        <v>0</v>
      </c>
      <c r="G657" s="251">
        <v>0</v>
      </c>
      <c r="H657" s="251">
        <v>1</v>
      </c>
      <c r="I657" s="251">
        <v>0</v>
      </c>
      <c r="J657" s="251">
        <v>0</v>
      </c>
      <c r="K657" s="294">
        <v>3.9699999999999999E-2</v>
      </c>
      <c r="L657" s="251">
        <v>0</v>
      </c>
      <c r="M657" s="251">
        <v>0</v>
      </c>
      <c r="N657" s="251">
        <v>1</v>
      </c>
      <c r="O657" s="251">
        <v>0</v>
      </c>
      <c r="P657" s="251">
        <v>1</v>
      </c>
      <c r="Q657" s="251">
        <v>1</v>
      </c>
      <c r="R657" s="294">
        <v>1.0840000000000001</v>
      </c>
      <c r="S657" s="251">
        <v>10</v>
      </c>
      <c r="T657" s="247"/>
      <c r="V657" s="293">
        <v>484035262</v>
      </c>
      <c r="W657" s="296" t="s">
        <v>917</v>
      </c>
      <c r="X657" s="247" t="s">
        <v>654</v>
      </c>
      <c r="Y657" s="247" t="s">
        <v>666</v>
      </c>
      <c r="Z657" s="296">
        <v>1</v>
      </c>
      <c r="AA657" s="296">
        <v>1</v>
      </c>
      <c r="AB657" s="296">
        <v>23555.042057916002</v>
      </c>
      <c r="AC657" s="296">
        <v>23555</v>
      </c>
      <c r="AD657" s="296">
        <v>3561</v>
      </c>
      <c r="AE657" s="296">
        <v>19994</v>
      </c>
      <c r="AG657" s="295"/>
      <c r="AH657" s="295"/>
      <c r="AL657" s="297">
        <v>0</v>
      </c>
      <c r="AN657" s="297">
        <v>0</v>
      </c>
      <c r="AP657" s="297"/>
    </row>
    <row r="658" spans="1:42" s="296" customFormat="1">
      <c r="A658" s="293" t="s">
        <v>917</v>
      </c>
      <c r="B658" s="247">
        <v>484035285</v>
      </c>
      <c r="C658" s="252" t="s">
        <v>537</v>
      </c>
      <c r="D658" s="251">
        <v>0</v>
      </c>
      <c r="E658" s="251">
        <v>0</v>
      </c>
      <c r="F658" s="251">
        <v>0</v>
      </c>
      <c r="G658" s="251">
        <v>0</v>
      </c>
      <c r="H658" s="251">
        <v>0</v>
      </c>
      <c r="I658" s="251">
        <v>2</v>
      </c>
      <c r="J658" s="251">
        <v>0</v>
      </c>
      <c r="K658" s="294">
        <v>7.9299999999999995E-2</v>
      </c>
      <c r="L658" s="251">
        <v>0</v>
      </c>
      <c r="M658" s="251">
        <v>0</v>
      </c>
      <c r="N658" s="251">
        <v>0</v>
      </c>
      <c r="O658" s="251">
        <v>1</v>
      </c>
      <c r="P658" s="251">
        <v>1</v>
      </c>
      <c r="Q658" s="251">
        <v>2</v>
      </c>
      <c r="R658" s="294">
        <v>1.0840000000000001</v>
      </c>
      <c r="S658" s="251">
        <v>9</v>
      </c>
      <c r="T658" s="247"/>
      <c r="V658" s="293">
        <v>484035285</v>
      </c>
      <c r="W658" s="296" t="s">
        <v>917</v>
      </c>
      <c r="X658" s="247" t="s">
        <v>654</v>
      </c>
      <c r="Y658" s="247" t="s">
        <v>676</v>
      </c>
      <c r="Z658" s="296">
        <v>1</v>
      </c>
      <c r="AA658" s="296">
        <v>2</v>
      </c>
      <c r="AB658" s="296">
        <v>39331.063331403995</v>
      </c>
      <c r="AC658" s="296">
        <v>19666</v>
      </c>
      <c r="AD658" s="296">
        <v>6232</v>
      </c>
      <c r="AE658" s="296">
        <v>13434</v>
      </c>
      <c r="AG658" s="295"/>
      <c r="AH658" s="295"/>
      <c r="AL658" s="297">
        <v>0</v>
      </c>
      <c r="AN658" s="297">
        <v>0</v>
      </c>
      <c r="AP658" s="297"/>
    </row>
    <row r="659" spans="1:42" s="296" customFormat="1">
      <c r="A659" s="293" t="s">
        <v>917</v>
      </c>
      <c r="B659" s="247">
        <v>484035307</v>
      </c>
      <c r="C659" s="252" t="s">
        <v>537</v>
      </c>
      <c r="D659" s="251">
        <v>0</v>
      </c>
      <c r="E659" s="251">
        <v>0</v>
      </c>
      <c r="F659" s="251">
        <v>0</v>
      </c>
      <c r="G659" s="251">
        <v>0</v>
      </c>
      <c r="H659" s="251">
        <v>1</v>
      </c>
      <c r="I659" s="251">
        <v>0</v>
      </c>
      <c r="J659" s="251">
        <v>0</v>
      </c>
      <c r="K659" s="294">
        <v>3.9699999999999999E-2</v>
      </c>
      <c r="L659" s="251">
        <v>0</v>
      </c>
      <c r="M659" s="251">
        <v>0</v>
      </c>
      <c r="N659" s="251">
        <v>0</v>
      </c>
      <c r="O659" s="251">
        <v>0</v>
      </c>
      <c r="P659" s="251">
        <v>1</v>
      </c>
      <c r="Q659" s="251">
        <v>1</v>
      </c>
      <c r="R659" s="294">
        <v>1.0840000000000001</v>
      </c>
      <c r="S659" s="251">
        <v>3</v>
      </c>
      <c r="T659" s="247"/>
      <c r="V659" s="293">
        <v>484035307</v>
      </c>
      <c r="W659" s="296" t="s">
        <v>917</v>
      </c>
      <c r="X659" s="247" t="s">
        <v>654</v>
      </c>
      <c r="Y659" s="247" t="s">
        <v>831</v>
      </c>
      <c r="Z659" s="296">
        <v>1</v>
      </c>
      <c r="AA659" s="296">
        <v>1</v>
      </c>
      <c r="AB659" s="296">
        <v>16784.195017916001</v>
      </c>
      <c r="AC659" s="296">
        <v>16784</v>
      </c>
      <c r="AD659" s="296">
        <v>-1511</v>
      </c>
      <c r="AE659" s="296">
        <v>18295</v>
      </c>
      <c r="AG659" s="295"/>
      <c r="AH659" s="295"/>
      <c r="AL659" s="297">
        <v>0</v>
      </c>
      <c r="AN659" s="297">
        <v>0</v>
      </c>
      <c r="AP659" s="297"/>
    </row>
    <row r="660" spans="1:42" s="296" customFormat="1">
      <c r="A660" s="293" t="s">
        <v>917</v>
      </c>
      <c r="B660" s="247">
        <v>484035308</v>
      </c>
      <c r="C660" s="252" t="s">
        <v>537</v>
      </c>
      <c r="D660" s="251">
        <v>0</v>
      </c>
      <c r="E660" s="251">
        <v>0</v>
      </c>
      <c r="F660" s="251">
        <v>0</v>
      </c>
      <c r="G660" s="251">
        <v>0</v>
      </c>
      <c r="H660" s="251">
        <v>0</v>
      </c>
      <c r="I660" s="251">
        <v>1</v>
      </c>
      <c r="J660" s="251">
        <v>0</v>
      </c>
      <c r="K660" s="294">
        <v>3.9699999999999999E-2</v>
      </c>
      <c r="L660" s="251">
        <v>0</v>
      </c>
      <c r="M660" s="251">
        <v>0</v>
      </c>
      <c r="N660" s="251">
        <v>0</v>
      </c>
      <c r="O660" s="251">
        <v>0</v>
      </c>
      <c r="P660" s="251">
        <v>1</v>
      </c>
      <c r="Q660" s="251">
        <v>1</v>
      </c>
      <c r="R660" s="294">
        <v>1.0840000000000001</v>
      </c>
      <c r="S660" s="251">
        <v>10</v>
      </c>
      <c r="T660" s="247"/>
      <c r="V660" s="293">
        <v>484035308</v>
      </c>
      <c r="W660" s="296" t="s">
        <v>917</v>
      </c>
      <c r="X660" s="247" t="s">
        <v>654</v>
      </c>
      <c r="Y660" s="247" t="s">
        <v>717</v>
      </c>
      <c r="Z660" s="296">
        <v>1</v>
      </c>
      <c r="AA660" s="296">
        <v>1</v>
      </c>
      <c r="AB660" s="296">
        <v>22241.449217916001</v>
      </c>
      <c r="AC660" s="296">
        <v>22241</v>
      </c>
      <c r="AD660" s="296">
        <v>2779</v>
      </c>
      <c r="AE660" s="296">
        <v>19462</v>
      </c>
      <c r="AG660" s="295"/>
      <c r="AH660" s="295"/>
      <c r="AL660" s="297">
        <v>0</v>
      </c>
      <c r="AN660" s="297">
        <v>0</v>
      </c>
      <c r="AP660" s="297"/>
    </row>
    <row r="661" spans="1:42" s="296" customFormat="1">
      <c r="A661" s="293" t="s">
        <v>919</v>
      </c>
      <c r="B661" s="247">
        <v>485258030</v>
      </c>
      <c r="C661" s="252" t="s">
        <v>538</v>
      </c>
      <c r="D661" s="251">
        <v>0</v>
      </c>
      <c r="E661" s="251">
        <v>0</v>
      </c>
      <c r="F661" s="251">
        <v>0</v>
      </c>
      <c r="G661" s="251">
        <v>0</v>
      </c>
      <c r="H661" s="251">
        <v>0</v>
      </c>
      <c r="I661" s="251">
        <v>1</v>
      </c>
      <c r="J661" s="251">
        <v>0</v>
      </c>
      <c r="K661" s="294">
        <v>3.9699999999999999E-2</v>
      </c>
      <c r="L661" s="251">
        <v>0</v>
      </c>
      <c r="M661" s="251">
        <v>0</v>
      </c>
      <c r="N661" s="251">
        <v>0</v>
      </c>
      <c r="O661" s="251">
        <v>0</v>
      </c>
      <c r="P661" s="251">
        <v>1</v>
      </c>
      <c r="Q661" s="251">
        <v>1</v>
      </c>
      <c r="R661" s="294">
        <v>1</v>
      </c>
      <c r="S661" s="251">
        <v>6</v>
      </c>
      <c r="T661" s="247"/>
      <c r="V661" s="293">
        <v>485258030</v>
      </c>
      <c r="W661" s="296" t="s">
        <v>919</v>
      </c>
      <c r="X661" s="247" t="s">
        <v>741</v>
      </c>
      <c r="Y661" s="247" t="s">
        <v>706</v>
      </c>
      <c r="Z661" s="296">
        <v>1</v>
      </c>
      <c r="AA661" s="296">
        <v>1</v>
      </c>
      <c r="AB661" s="296">
        <v>18652.029298000001</v>
      </c>
      <c r="AC661" s="296">
        <v>18652</v>
      </c>
      <c r="AD661" s="296">
        <v>5218</v>
      </c>
      <c r="AE661" s="296">
        <v>13434</v>
      </c>
      <c r="AG661" s="295"/>
      <c r="AH661" s="295"/>
      <c r="AL661" s="297">
        <v>0</v>
      </c>
      <c r="AN661" s="297">
        <v>0</v>
      </c>
      <c r="AP661" s="297"/>
    </row>
    <row r="662" spans="1:42" s="296" customFormat="1">
      <c r="A662" s="293" t="s">
        <v>919</v>
      </c>
      <c r="B662" s="247">
        <v>485258079</v>
      </c>
      <c r="C662" s="252" t="s">
        <v>538</v>
      </c>
      <c r="D662" s="251">
        <v>0</v>
      </c>
      <c r="E662" s="251">
        <v>0</v>
      </c>
      <c r="F662" s="251">
        <v>0</v>
      </c>
      <c r="G662" s="251">
        <v>0</v>
      </c>
      <c r="H662" s="251">
        <v>0</v>
      </c>
      <c r="I662" s="251">
        <v>2</v>
      </c>
      <c r="J662" s="251">
        <v>0</v>
      </c>
      <c r="K662" s="294">
        <v>7.9299999999999995E-2</v>
      </c>
      <c r="L662" s="251">
        <v>0</v>
      </c>
      <c r="M662" s="251">
        <v>0</v>
      </c>
      <c r="N662" s="251">
        <v>0</v>
      </c>
      <c r="O662" s="251">
        <v>0</v>
      </c>
      <c r="P662" s="251">
        <v>1</v>
      </c>
      <c r="Q662" s="251">
        <v>2</v>
      </c>
      <c r="R662" s="294">
        <v>1</v>
      </c>
      <c r="S662" s="251">
        <v>7</v>
      </c>
      <c r="T662" s="247"/>
      <c r="V662" s="293">
        <v>485258079</v>
      </c>
      <c r="W662" s="296" t="s">
        <v>919</v>
      </c>
      <c r="X662" s="247" t="s">
        <v>741</v>
      </c>
      <c r="Y662" s="247" t="s">
        <v>782</v>
      </c>
      <c r="Z662" s="296">
        <v>1</v>
      </c>
      <c r="AA662" s="296">
        <v>2</v>
      </c>
      <c r="AB662" s="296">
        <v>32176.307162000001</v>
      </c>
      <c r="AC662" s="296">
        <v>16088</v>
      </c>
      <c r="AD662" s="296">
        <v>-2207</v>
      </c>
      <c r="AE662" s="296">
        <v>18295</v>
      </c>
      <c r="AG662" s="295"/>
      <c r="AH662" s="295"/>
      <c r="AL662" s="297">
        <v>0</v>
      </c>
      <c r="AN662" s="297">
        <v>0</v>
      </c>
      <c r="AP662" s="297"/>
    </row>
    <row r="663" spans="1:42" s="296" customFormat="1">
      <c r="A663" s="293" t="s">
        <v>919</v>
      </c>
      <c r="B663" s="247">
        <v>485258107</v>
      </c>
      <c r="C663" s="252" t="s">
        <v>538</v>
      </c>
      <c r="D663" s="251">
        <v>0</v>
      </c>
      <c r="E663" s="251">
        <v>0</v>
      </c>
      <c r="F663" s="251">
        <v>0</v>
      </c>
      <c r="G663" s="251">
        <v>0</v>
      </c>
      <c r="H663" s="251">
        <v>0</v>
      </c>
      <c r="I663" s="251">
        <v>1</v>
      </c>
      <c r="J663" s="251">
        <v>0</v>
      </c>
      <c r="K663" s="294">
        <v>3.9699999999999999E-2</v>
      </c>
      <c r="L663" s="251">
        <v>0</v>
      </c>
      <c r="M663" s="251">
        <v>0</v>
      </c>
      <c r="N663" s="251">
        <v>0</v>
      </c>
      <c r="O663" s="251">
        <v>0</v>
      </c>
      <c r="P663" s="251">
        <v>0</v>
      </c>
      <c r="Q663" s="251">
        <v>1</v>
      </c>
      <c r="R663" s="294">
        <v>1</v>
      </c>
      <c r="S663" s="251">
        <v>9</v>
      </c>
      <c r="T663" s="247"/>
      <c r="V663" s="293">
        <v>485258107</v>
      </c>
      <c r="W663" s="296" t="s">
        <v>919</v>
      </c>
      <c r="X663" s="247" t="s">
        <v>741</v>
      </c>
      <c r="Y663" s="247" t="s">
        <v>920</v>
      </c>
      <c r="Z663" s="296">
        <v>1</v>
      </c>
      <c r="AA663" s="296">
        <v>1</v>
      </c>
      <c r="AB663" s="296">
        <v>12989.399298</v>
      </c>
      <c r="AC663" s="296">
        <v>12989</v>
      </c>
      <c r="AD663" s="296">
        <v>-2174</v>
      </c>
      <c r="AE663" s="296">
        <v>15163</v>
      </c>
      <c r="AG663" s="295"/>
      <c r="AH663" s="295"/>
      <c r="AL663" s="297">
        <v>0</v>
      </c>
      <c r="AN663" s="297">
        <v>0</v>
      </c>
      <c r="AP663" s="297"/>
    </row>
    <row r="664" spans="1:42" s="296" customFormat="1">
      <c r="A664" s="293" t="s">
        <v>919</v>
      </c>
      <c r="B664" s="247">
        <v>485258128</v>
      </c>
      <c r="C664" s="252" t="s">
        <v>538</v>
      </c>
      <c r="D664" s="251">
        <v>0</v>
      </c>
      <c r="E664" s="251">
        <v>0</v>
      </c>
      <c r="F664" s="251">
        <v>0</v>
      </c>
      <c r="G664" s="251">
        <v>0</v>
      </c>
      <c r="H664" s="251">
        <v>0</v>
      </c>
      <c r="I664" s="251">
        <v>1</v>
      </c>
      <c r="J664" s="251">
        <v>0</v>
      </c>
      <c r="K664" s="294">
        <v>3.9699999999999999E-2</v>
      </c>
      <c r="L664" s="251">
        <v>0</v>
      </c>
      <c r="M664" s="251">
        <v>0</v>
      </c>
      <c r="N664" s="251">
        <v>0</v>
      </c>
      <c r="O664" s="251">
        <v>0</v>
      </c>
      <c r="P664" s="251">
        <v>1</v>
      </c>
      <c r="Q664" s="251">
        <v>1</v>
      </c>
      <c r="R664" s="294">
        <v>1</v>
      </c>
      <c r="S664" s="251">
        <v>10</v>
      </c>
      <c r="T664" s="247"/>
      <c r="V664" s="293">
        <v>485258128</v>
      </c>
      <c r="W664" s="296" t="s">
        <v>919</v>
      </c>
      <c r="X664" s="247" t="s">
        <v>741</v>
      </c>
      <c r="Y664" s="247" t="s">
        <v>729</v>
      </c>
      <c r="Z664" s="296">
        <v>1</v>
      </c>
      <c r="AA664" s="296">
        <v>1</v>
      </c>
      <c r="AB664" s="296">
        <v>20804.429298000003</v>
      </c>
      <c r="AC664" s="296">
        <v>20804</v>
      </c>
      <c r="AD664" s="296">
        <v>368</v>
      </c>
      <c r="AE664" s="296">
        <v>20436</v>
      </c>
      <c r="AG664" s="295"/>
      <c r="AH664" s="295"/>
      <c r="AL664" s="297">
        <v>0</v>
      </c>
      <c r="AN664" s="297">
        <v>0</v>
      </c>
      <c r="AP664" s="297"/>
    </row>
    <row r="665" spans="1:42" s="296" customFormat="1">
      <c r="A665" s="293" t="s">
        <v>919</v>
      </c>
      <c r="B665" s="247">
        <v>485258163</v>
      </c>
      <c r="C665" s="252" t="s">
        <v>538</v>
      </c>
      <c r="D665" s="251">
        <v>0</v>
      </c>
      <c r="E665" s="251">
        <v>0</v>
      </c>
      <c r="F665" s="251">
        <v>0</v>
      </c>
      <c r="G665" s="251">
        <v>0</v>
      </c>
      <c r="H665" s="251">
        <v>6</v>
      </c>
      <c r="I665" s="251">
        <v>13</v>
      </c>
      <c r="J665" s="251">
        <v>0</v>
      </c>
      <c r="K665" s="294">
        <v>0.75339999999999996</v>
      </c>
      <c r="L665" s="251">
        <v>0</v>
      </c>
      <c r="M665" s="251">
        <v>0</v>
      </c>
      <c r="N665" s="251">
        <v>0</v>
      </c>
      <c r="O665" s="251">
        <v>0</v>
      </c>
      <c r="P665" s="251">
        <v>14</v>
      </c>
      <c r="Q665" s="251">
        <v>19</v>
      </c>
      <c r="R665" s="294">
        <v>1</v>
      </c>
      <c r="S665" s="251">
        <v>11</v>
      </c>
      <c r="T665" s="247"/>
      <c r="V665" s="293">
        <v>485258163</v>
      </c>
      <c r="W665" s="296" t="s">
        <v>919</v>
      </c>
      <c r="X665" s="247" t="s">
        <v>741</v>
      </c>
      <c r="Y665" s="247" t="s">
        <v>660</v>
      </c>
      <c r="Z665" s="296">
        <v>1</v>
      </c>
      <c r="AA665" s="296">
        <v>19</v>
      </c>
      <c r="AB665" s="296">
        <v>356886.48375600006</v>
      </c>
      <c r="AC665" s="296">
        <v>18783</v>
      </c>
      <c r="AD665" s="296">
        <v>-1447</v>
      </c>
      <c r="AE665" s="296">
        <v>20230</v>
      </c>
      <c r="AG665" s="295"/>
      <c r="AH665" s="295"/>
      <c r="AL665" s="297">
        <v>0</v>
      </c>
      <c r="AN665" s="297">
        <v>0</v>
      </c>
      <c r="AP665" s="297"/>
    </row>
    <row r="666" spans="1:42" s="296" customFormat="1">
      <c r="A666" s="293" t="s">
        <v>919</v>
      </c>
      <c r="B666" s="247">
        <v>485258229</v>
      </c>
      <c r="C666" s="252" t="s">
        <v>538</v>
      </c>
      <c r="D666" s="251">
        <v>0</v>
      </c>
      <c r="E666" s="251">
        <v>0</v>
      </c>
      <c r="F666" s="251">
        <v>0</v>
      </c>
      <c r="G666" s="251">
        <v>0</v>
      </c>
      <c r="H666" s="251">
        <v>2</v>
      </c>
      <c r="I666" s="251">
        <v>7</v>
      </c>
      <c r="J666" s="251">
        <v>0</v>
      </c>
      <c r="K666" s="294">
        <v>0.3569</v>
      </c>
      <c r="L666" s="251">
        <v>0</v>
      </c>
      <c r="M666" s="251">
        <v>0</v>
      </c>
      <c r="N666" s="251">
        <v>0</v>
      </c>
      <c r="O666" s="251">
        <v>1</v>
      </c>
      <c r="P666" s="251">
        <v>4</v>
      </c>
      <c r="Q666" s="251">
        <v>9</v>
      </c>
      <c r="R666" s="294">
        <v>1</v>
      </c>
      <c r="S666" s="251">
        <v>9</v>
      </c>
      <c r="T666" s="247"/>
      <c r="V666" s="293">
        <v>485258229</v>
      </c>
      <c r="W666" s="296" t="s">
        <v>919</v>
      </c>
      <c r="X666" s="247" t="s">
        <v>741</v>
      </c>
      <c r="Y666" s="247" t="s">
        <v>663</v>
      </c>
      <c r="Z666" s="296">
        <v>1</v>
      </c>
      <c r="AA666" s="296">
        <v>9</v>
      </c>
      <c r="AB666" s="296">
        <v>145777.577946</v>
      </c>
      <c r="AC666" s="296">
        <v>16198</v>
      </c>
      <c r="AD666" s="296">
        <v>-3463</v>
      </c>
      <c r="AE666" s="296">
        <v>19661</v>
      </c>
      <c r="AG666" s="295"/>
      <c r="AH666" s="295"/>
      <c r="AL666" s="297">
        <v>0</v>
      </c>
      <c r="AN666" s="297">
        <v>0</v>
      </c>
      <c r="AP666" s="297"/>
    </row>
    <row r="667" spans="1:42" s="296" customFormat="1">
      <c r="A667" s="293" t="s">
        <v>919</v>
      </c>
      <c r="B667" s="247">
        <v>485258258</v>
      </c>
      <c r="C667" s="252" t="s">
        <v>538</v>
      </c>
      <c r="D667" s="251">
        <v>0</v>
      </c>
      <c r="E667" s="251">
        <v>0</v>
      </c>
      <c r="F667" s="251">
        <v>0</v>
      </c>
      <c r="G667" s="251">
        <v>0</v>
      </c>
      <c r="H667" s="251">
        <v>211</v>
      </c>
      <c r="I667" s="251">
        <v>231</v>
      </c>
      <c r="J667" s="251">
        <v>0</v>
      </c>
      <c r="K667" s="294">
        <v>17.525300000000001</v>
      </c>
      <c r="L667" s="251">
        <v>0</v>
      </c>
      <c r="M667" s="251">
        <v>0</v>
      </c>
      <c r="N667" s="251">
        <v>13</v>
      </c>
      <c r="O667" s="251">
        <v>15</v>
      </c>
      <c r="P667" s="251">
        <v>263</v>
      </c>
      <c r="Q667" s="251">
        <v>442</v>
      </c>
      <c r="R667" s="294">
        <v>1</v>
      </c>
      <c r="S667" s="251">
        <v>10</v>
      </c>
      <c r="T667" s="247"/>
      <c r="V667" s="293">
        <v>485258258</v>
      </c>
      <c r="W667" s="296" t="s">
        <v>919</v>
      </c>
      <c r="X667" s="247" t="s">
        <v>741</v>
      </c>
      <c r="Y667" s="247" t="s">
        <v>741</v>
      </c>
      <c r="Z667" s="296">
        <v>1</v>
      </c>
      <c r="AA667" s="296">
        <v>442</v>
      </c>
      <c r="AB667" s="296">
        <v>7489827.3628019989</v>
      </c>
      <c r="AC667" s="296">
        <v>16945</v>
      </c>
      <c r="AD667" s="296">
        <v>-4896</v>
      </c>
      <c r="AE667" s="296">
        <v>21841</v>
      </c>
      <c r="AG667" s="295"/>
      <c r="AH667" s="295"/>
      <c r="AL667" s="297">
        <v>0</v>
      </c>
      <c r="AN667" s="297">
        <v>0</v>
      </c>
      <c r="AP667" s="297"/>
    </row>
    <row r="668" spans="1:42" s="296" customFormat="1">
      <c r="A668" s="293" t="s">
        <v>919</v>
      </c>
      <c r="B668" s="247">
        <v>485258291</v>
      </c>
      <c r="C668" s="252" t="s">
        <v>538</v>
      </c>
      <c r="D668" s="251">
        <v>0</v>
      </c>
      <c r="E668" s="251">
        <v>0</v>
      </c>
      <c r="F668" s="251">
        <v>0</v>
      </c>
      <c r="G668" s="251">
        <v>0</v>
      </c>
      <c r="H668" s="251">
        <v>0</v>
      </c>
      <c r="I668" s="251">
        <v>4</v>
      </c>
      <c r="J668" s="251">
        <v>0</v>
      </c>
      <c r="K668" s="294">
        <v>0.15859999999999999</v>
      </c>
      <c r="L668" s="251">
        <v>0</v>
      </c>
      <c r="M668" s="251">
        <v>0</v>
      </c>
      <c r="N668" s="251">
        <v>0</v>
      </c>
      <c r="O668" s="251">
        <v>0</v>
      </c>
      <c r="P668" s="251">
        <v>4</v>
      </c>
      <c r="Q668" s="251">
        <v>4</v>
      </c>
      <c r="R668" s="294">
        <v>1</v>
      </c>
      <c r="S668" s="251">
        <v>5</v>
      </c>
      <c r="T668" s="247"/>
      <c r="V668" s="293">
        <v>485258291</v>
      </c>
      <c r="W668" s="296" t="s">
        <v>919</v>
      </c>
      <c r="X668" s="247" t="s">
        <v>741</v>
      </c>
      <c r="Y668" s="247" t="s">
        <v>749</v>
      </c>
      <c r="Z668" s="296">
        <v>1</v>
      </c>
      <c r="AA668" s="296">
        <v>4</v>
      </c>
      <c r="AB668" s="296">
        <v>72316.134323999984</v>
      </c>
      <c r="AC668" s="296">
        <v>18079</v>
      </c>
      <c r="AD668" s="296">
        <v>1839</v>
      </c>
      <c r="AE668" s="296">
        <v>16240</v>
      </c>
      <c r="AG668" s="295"/>
      <c r="AH668" s="295"/>
      <c r="AL668" s="297">
        <v>0</v>
      </c>
      <c r="AN668" s="297">
        <v>0</v>
      </c>
      <c r="AP668" s="297"/>
    </row>
    <row r="669" spans="1:42" s="296" customFormat="1">
      <c r="A669" s="293" t="s">
        <v>919</v>
      </c>
      <c r="B669" s="247">
        <v>485258295</v>
      </c>
      <c r="C669" s="252" t="s">
        <v>538</v>
      </c>
      <c r="D669" s="251">
        <v>0</v>
      </c>
      <c r="E669" s="251">
        <v>0</v>
      </c>
      <c r="F669" s="251">
        <v>0</v>
      </c>
      <c r="G669" s="251">
        <v>0</v>
      </c>
      <c r="H669" s="251">
        <v>0</v>
      </c>
      <c r="I669" s="251">
        <v>1</v>
      </c>
      <c r="J669" s="251">
        <v>0</v>
      </c>
      <c r="K669" s="294">
        <v>3.9699999999999999E-2</v>
      </c>
      <c r="L669" s="251">
        <v>0</v>
      </c>
      <c r="M669" s="251">
        <v>0</v>
      </c>
      <c r="N669" s="251">
        <v>0</v>
      </c>
      <c r="O669" s="251">
        <v>0</v>
      </c>
      <c r="P669" s="251">
        <v>1</v>
      </c>
      <c r="Q669" s="251">
        <v>1</v>
      </c>
      <c r="R669" s="294">
        <v>1</v>
      </c>
      <c r="S669" s="251">
        <v>5</v>
      </c>
      <c r="T669" s="247"/>
      <c r="V669" s="293">
        <v>485258295</v>
      </c>
      <c r="W669" s="296" t="s">
        <v>919</v>
      </c>
      <c r="X669" s="247" t="s">
        <v>741</v>
      </c>
      <c r="Y669" s="247" t="s">
        <v>735</v>
      </c>
      <c r="Z669" s="296">
        <v>1</v>
      </c>
      <c r="AA669" s="296">
        <v>1</v>
      </c>
      <c r="AB669" s="296">
        <v>18080.639298000002</v>
      </c>
      <c r="AC669" s="296">
        <v>18081</v>
      </c>
      <c r="AD669" s="296">
        <v>5516</v>
      </c>
      <c r="AE669" s="296">
        <v>12565</v>
      </c>
      <c r="AG669" s="295"/>
      <c r="AH669" s="295"/>
      <c r="AL669" s="297">
        <v>0</v>
      </c>
      <c r="AN669" s="297">
        <v>0</v>
      </c>
      <c r="AP669" s="297"/>
    </row>
    <row r="670" spans="1:42" s="296" customFormat="1">
      <c r="A670" s="293" t="s">
        <v>921</v>
      </c>
      <c r="B670" s="247">
        <v>486348151</v>
      </c>
      <c r="C670" s="252" t="s">
        <v>559</v>
      </c>
      <c r="D670" s="251">
        <v>0</v>
      </c>
      <c r="E670" s="251">
        <v>0</v>
      </c>
      <c r="F670" s="251">
        <v>0</v>
      </c>
      <c r="G670" s="251">
        <v>1</v>
      </c>
      <c r="H670" s="251">
        <v>0</v>
      </c>
      <c r="I670" s="251">
        <v>0</v>
      </c>
      <c r="J670" s="251">
        <v>0</v>
      </c>
      <c r="K670" s="294">
        <v>3.9699999999999999E-2</v>
      </c>
      <c r="L670" s="251">
        <v>0</v>
      </c>
      <c r="M670" s="251">
        <v>0</v>
      </c>
      <c r="N670" s="251">
        <v>0</v>
      </c>
      <c r="O670" s="251">
        <v>0</v>
      </c>
      <c r="P670" s="251">
        <v>1</v>
      </c>
      <c r="Q670" s="251">
        <v>1</v>
      </c>
      <c r="R670" s="294">
        <v>1</v>
      </c>
      <c r="S670" s="251">
        <v>8</v>
      </c>
      <c r="T670" s="247"/>
      <c r="V670" s="293">
        <v>486348151</v>
      </c>
      <c r="W670" s="296" t="s">
        <v>921</v>
      </c>
      <c r="X670" s="247" t="s">
        <v>720</v>
      </c>
      <c r="Y670" s="247" t="s">
        <v>812</v>
      </c>
      <c r="Z670" s="296">
        <v>1</v>
      </c>
      <c r="AA670" s="296">
        <v>1</v>
      </c>
      <c r="AB670" s="296">
        <v>18201.009297999997</v>
      </c>
      <c r="AC670" s="296">
        <v>18201</v>
      </c>
      <c r="AD670" s="296">
        <v>2719</v>
      </c>
      <c r="AE670" s="296">
        <v>15482</v>
      </c>
      <c r="AG670" s="295"/>
      <c r="AH670" s="295"/>
      <c r="AL670" s="297">
        <v>0</v>
      </c>
      <c r="AN670" s="297">
        <v>0</v>
      </c>
      <c r="AP670" s="297"/>
    </row>
    <row r="671" spans="1:42" s="296" customFormat="1">
      <c r="A671" s="293" t="s">
        <v>921</v>
      </c>
      <c r="B671" s="247">
        <v>486348153</v>
      </c>
      <c r="C671" s="252" t="s">
        <v>559</v>
      </c>
      <c r="D671" s="251">
        <v>0</v>
      </c>
      <c r="E671" s="251">
        <v>0</v>
      </c>
      <c r="F671" s="251">
        <v>0</v>
      </c>
      <c r="G671" s="251">
        <v>0</v>
      </c>
      <c r="H671" s="251">
        <v>1</v>
      </c>
      <c r="I671" s="251">
        <v>0</v>
      </c>
      <c r="J671" s="251">
        <v>0</v>
      </c>
      <c r="K671" s="294">
        <v>3.9699999999999999E-2</v>
      </c>
      <c r="L671" s="251">
        <v>0</v>
      </c>
      <c r="M671" s="251">
        <v>0</v>
      </c>
      <c r="N671" s="251">
        <v>0</v>
      </c>
      <c r="O671" s="251">
        <v>0</v>
      </c>
      <c r="P671" s="251">
        <v>0</v>
      </c>
      <c r="Q671" s="251">
        <v>1</v>
      </c>
      <c r="R671" s="294">
        <v>1</v>
      </c>
      <c r="S671" s="251">
        <v>10</v>
      </c>
      <c r="T671" s="247"/>
      <c r="V671" s="293">
        <v>486348153</v>
      </c>
      <c r="W671" s="296" t="s">
        <v>921</v>
      </c>
      <c r="X671" s="247" t="s">
        <v>720</v>
      </c>
      <c r="Y671" s="247" t="s">
        <v>658</v>
      </c>
      <c r="Z671" s="296">
        <v>1</v>
      </c>
      <c r="AA671" s="296">
        <v>1</v>
      </c>
      <c r="AB671" s="296">
        <v>11090.709298</v>
      </c>
      <c r="AC671" s="296">
        <v>11091</v>
      </c>
      <c r="AD671" s="296">
        <v>-1474</v>
      </c>
      <c r="AE671" s="296">
        <v>12565</v>
      </c>
      <c r="AG671" s="295"/>
      <c r="AH671" s="295"/>
      <c r="AL671" s="297">
        <v>0</v>
      </c>
      <c r="AN671" s="297">
        <v>0</v>
      </c>
      <c r="AP671" s="297"/>
    </row>
    <row r="672" spans="1:42" s="296" customFormat="1">
      <c r="A672" s="293" t="s">
        <v>921</v>
      </c>
      <c r="B672" s="247">
        <v>486348214</v>
      </c>
      <c r="C672" s="252" t="s">
        <v>559</v>
      </c>
      <c r="D672" s="251">
        <v>0</v>
      </c>
      <c r="E672" s="251">
        <v>0</v>
      </c>
      <c r="F672" s="251">
        <v>0</v>
      </c>
      <c r="G672" s="251">
        <v>1</v>
      </c>
      <c r="H672" s="251">
        <v>0</v>
      </c>
      <c r="I672" s="251">
        <v>0</v>
      </c>
      <c r="J672" s="251">
        <v>0</v>
      </c>
      <c r="K672" s="294">
        <v>3.9699999999999999E-2</v>
      </c>
      <c r="L672" s="251">
        <v>0</v>
      </c>
      <c r="M672" s="251">
        <v>0</v>
      </c>
      <c r="N672" s="251">
        <v>0</v>
      </c>
      <c r="O672" s="251">
        <v>0</v>
      </c>
      <c r="P672" s="251">
        <v>1</v>
      </c>
      <c r="Q672" s="251">
        <v>1</v>
      </c>
      <c r="R672" s="294">
        <v>1</v>
      </c>
      <c r="S672" s="251">
        <v>8</v>
      </c>
      <c r="T672" s="247"/>
      <c r="V672" s="293">
        <v>486348214</v>
      </c>
      <c r="W672" s="296" t="s">
        <v>921</v>
      </c>
      <c r="X672" s="247" t="s">
        <v>720</v>
      </c>
      <c r="Y672" s="247" t="s">
        <v>839</v>
      </c>
      <c r="Z672" s="296">
        <v>1</v>
      </c>
      <c r="AA672" s="296">
        <v>1</v>
      </c>
      <c r="AB672" s="296">
        <v>18201.009297999997</v>
      </c>
      <c r="AC672" s="296">
        <v>18201</v>
      </c>
      <c r="AD672" s="296">
        <v>-1528</v>
      </c>
      <c r="AE672" s="296">
        <v>19729</v>
      </c>
      <c r="AG672" s="295"/>
      <c r="AH672" s="295"/>
      <c r="AL672" s="297">
        <v>0</v>
      </c>
      <c r="AN672" s="297">
        <v>0</v>
      </c>
      <c r="AP672" s="297"/>
    </row>
    <row r="673" spans="1:42" s="296" customFormat="1">
      <c r="A673" s="293" t="s">
        <v>921</v>
      </c>
      <c r="B673" s="247">
        <v>486348271</v>
      </c>
      <c r="C673" s="252" t="s">
        <v>559</v>
      </c>
      <c r="D673" s="251">
        <v>0</v>
      </c>
      <c r="E673" s="251">
        <v>0</v>
      </c>
      <c r="F673" s="251">
        <v>0</v>
      </c>
      <c r="G673" s="251">
        <v>1</v>
      </c>
      <c r="H673" s="251">
        <v>2</v>
      </c>
      <c r="I673" s="251">
        <v>0</v>
      </c>
      <c r="J673" s="251">
        <v>0</v>
      </c>
      <c r="K673" s="294">
        <v>0.11899999999999999</v>
      </c>
      <c r="L673" s="251">
        <v>0</v>
      </c>
      <c r="M673" s="251">
        <v>0</v>
      </c>
      <c r="N673" s="251">
        <v>0</v>
      </c>
      <c r="O673" s="251">
        <v>0</v>
      </c>
      <c r="P673" s="251">
        <v>3</v>
      </c>
      <c r="Q673" s="251">
        <v>3</v>
      </c>
      <c r="R673" s="294">
        <v>1</v>
      </c>
      <c r="S673" s="251">
        <v>4</v>
      </c>
      <c r="T673" s="247"/>
      <c r="V673" s="293">
        <v>486348271</v>
      </c>
      <c r="W673" s="296" t="s">
        <v>921</v>
      </c>
      <c r="X673" s="247" t="s">
        <v>720</v>
      </c>
      <c r="Y673" s="247" t="s">
        <v>760</v>
      </c>
      <c r="Z673" s="296">
        <v>1</v>
      </c>
      <c r="AA673" s="296">
        <v>3</v>
      </c>
      <c r="AB673" s="296">
        <v>48241.496460000002</v>
      </c>
      <c r="AC673" s="296">
        <v>16080</v>
      </c>
      <c r="AD673" s="296">
        <v>-791</v>
      </c>
      <c r="AE673" s="296">
        <v>16871</v>
      </c>
      <c r="AG673" s="295"/>
      <c r="AH673" s="295"/>
      <c r="AL673" s="297">
        <v>0</v>
      </c>
      <c r="AN673" s="297">
        <v>0</v>
      </c>
      <c r="AP673" s="297"/>
    </row>
    <row r="674" spans="1:42" s="296" customFormat="1">
      <c r="A674" s="293" t="s">
        <v>921</v>
      </c>
      <c r="B674" s="247">
        <v>486348277</v>
      </c>
      <c r="C674" s="252" t="s">
        <v>559</v>
      </c>
      <c r="D674" s="251">
        <v>0</v>
      </c>
      <c r="E674" s="251">
        <v>0</v>
      </c>
      <c r="F674" s="251">
        <v>1</v>
      </c>
      <c r="G674" s="251">
        <v>4</v>
      </c>
      <c r="H674" s="251">
        <v>1</v>
      </c>
      <c r="I674" s="251">
        <v>0</v>
      </c>
      <c r="J674" s="251">
        <v>0</v>
      </c>
      <c r="K674" s="294">
        <v>0.2379</v>
      </c>
      <c r="L674" s="251">
        <v>0</v>
      </c>
      <c r="M674" s="251">
        <v>1</v>
      </c>
      <c r="N674" s="251">
        <v>1</v>
      </c>
      <c r="O674" s="251">
        <v>0</v>
      </c>
      <c r="P674" s="251">
        <v>6</v>
      </c>
      <c r="Q674" s="251">
        <v>6</v>
      </c>
      <c r="R674" s="294">
        <v>1</v>
      </c>
      <c r="S674" s="251">
        <v>12</v>
      </c>
      <c r="T674" s="247"/>
      <c r="V674" s="293">
        <v>486348277</v>
      </c>
      <c r="W674" s="296" t="s">
        <v>921</v>
      </c>
      <c r="X674" s="247" t="s">
        <v>720</v>
      </c>
      <c r="Y674" s="247" t="s">
        <v>923</v>
      </c>
      <c r="Z674" s="296">
        <v>1</v>
      </c>
      <c r="AA674" s="296">
        <v>6</v>
      </c>
      <c r="AB674" s="296">
        <v>131682.32148600003</v>
      </c>
      <c r="AC674" s="296">
        <v>21947</v>
      </c>
      <c r="AD674" s="296">
        <v>4926</v>
      </c>
      <c r="AE674" s="296">
        <v>17021</v>
      </c>
      <c r="AG674" s="295"/>
      <c r="AH674" s="295"/>
      <c r="AL674" s="297">
        <v>0</v>
      </c>
      <c r="AN674" s="297">
        <v>0</v>
      </c>
      <c r="AP674" s="297"/>
    </row>
    <row r="675" spans="1:42" s="296" customFormat="1">
      <c r="A675" s="293" t="s">
        <v>921</v>
      </c>
      <c r="B675" s="247">
        <v>486348316</v>
      </c>
      <c r="C675" s="252" t="s">
        <v>559</v>
      </c>
      <c r="D675" s="251">
        <v>0</v>
      </c>
      <c r="E675" s="251">
        <v>0</v>
      </c>
      <c r="F675" s="251">
        <v>0</v>
      </c>
      <c r="G675" s="251">
        <v>3</v>
      </c>
      <c r="H675" s="251">
        <v>1</v>
      </c>
      <c r="I675" s="251">
        <v>0</v>
      </c>
      <c r="J675" s="251">
        <v>0</v>
      </c>
      <c r="K675" s="294">
        <v>0.15859999999999999</v>
      </c>
      <c r="L675" s="251">
        <v>0</v>
      </c>
      <c r="M675" s="251">
        <v>1</v>
      </c>
      <c r="N675" s="251">
        <v>0</v>
      </c>
      <c r="O675" s="251">
        <v>0</v>
      </c>
      <c r="P675" s="251">
        <v>2</v>
      </c>
      <c r="Q675" s="251">
        <v>4</v>
      </c>
      <c r="R675" s="294">
        <v>1</v>
      </c>
      <c r="S675" s="251">
        <v>11</v>
      </c>
      <c r="T675" s="247"/>
      <c r="V675" s="293">
        <v>486348316</v>
      </c>
      <c r="W675" s="296" t="s">
        <v>921</v>
      </c>
      <c r="X675" s="247" t="s">
        <v>720</v>
      </c>
      <c r="Y675" s="247" t="s">
        <v>814</v>
      </c>
      <c r="Z675" s="296">
        <v>1</v>
      </c>
      <c r="AA675" s="296">
        <v>4</v>
      </c>
      <c r="AB675" s="296">
        <v>65770.954323999991</v>
      </c>
      <c r="AC675" s="296">
        <v>16443</v>
      </c>
      <c r="AD675" s="296">
        <v>297</v>
      </c>
      <c r="AE675" s="296">
        <v>16146</v>
      </c>
      <c r="AG675" s="295"/>
      <c r="AH675" s="295"/>
      <c r="AL675" s="297">
        <v>0</v>
      </c>
      <c r="AN675" s="297">
        <v>0</v>
      </c>
      <c r="AP675" s="297"/>
    </row>
    <row r="676" spans="1:42" s="296" customFormat="1">
      <c r="A676" s="293" t="s">
        <v>921</v>
      </c>
      <c r="B676" s="247">
        <v>486348348</v>
      </c>
      <c r="C676" s="252" t="s">
        <v>559</v>
      </c>
      <c r="D676" s="251">
        <v>0</v>
      </c>
      <c r="E676" s="251">
        <v>0</v>
      </c>
      <c r="F676" s="251">
        <v>73</v>
      </c>
      <c r="G676" s="251">
        <v>364</v>
      </c>
      <c r="H676" s="251">
        <v>207</v>
      </c>
      <c r="I676" s="251">
        <v>0</v>
      </c>
      <c r="J676" s="251">
        <v>0</v>
      </c>
      <c r="K676" s="294">
        <v>25.534600000000001</v>
      </c>
      <c r="L676" s="251">
        <v>0</v>
      </c>
      <c r="M676" s="251">
        <v>160</v>
      </c>
      <c r="N676" s="251">
        <v>15</v>
      </c>
      <c r="O676" s="251">
        <v>0</v>
      </c>
      <c r="P676" s="251">
        <v>558</v>
      </c>
      <c r="Q676" s="251">
        <v>644</v>
      </c>
      <c r="R676" s="294">
        <v>1</v>
      </c>
      <c r="S676" s="251">
        <v>11</v>
      </c>
      <c r="T676" s="247"/>
      <c r="V676" s="293">
        <v>486348348</v>
      </c>
      <c r="W676" s="296" t="s">
        <v>921</v>
      </c>
      <c r="X676" s="247" t="s">
        <v>720</v>
      </c>
      <c r="Y676" s="247" t="s">
        <v>720</v>
      </c>
      <c r="Z676" s="296">
        <v>1</v>
      </c>
      <c r="AA676" s="296">
        <v>644</v>
      </c>
      <c r="AB676" s="296">
        <v>12660537.346163999</v>
      </c>
      <c r="AC676" s="296">
        <v>19659</v>
      </c>
      <c r="AD676" s="296">
        <v>2593</v>
      </c>
      <c r="AE676" s="296">
        <v>17066</v>
      </c>
      <c r="AG676" s="295"/>
      <c r="AH676" s="295"/>
      <c r="AL676" s="297">
        <v>0</v>
      </c>
      <c r="AN676" s="297">
        <v>0</v>
      </c>
      <c r="AP676" s="297"/>
    </row>
    <row r="677" spans="1:42" s="296" customFormat="1">
      <c r="A677" s="293" t="s">
        <v>921</v>
      </c>
      <c r="B677" s="247">
        <v>486348753</v>
      </c>
      <c r="C677" s="252" t="s">
        <v>559</v>
      </c>
      <c r="D677" s="251">
        <v>0</v>
      </c>
      <c r="E677" s="251">
        <v>0</v>
      </c>
      <c r="F677" s="251">
        <v>0</v>
      </c>
      <c r="G677" s="251">
        <v>0</v>
      </c>
      <c r="H677" s="251">
        <v>1</v>
      </c>
      <c r="I677" s="251">
        <v>0</v>
      </c>
      <c r="J677" s="251">
        <v>0</v>
      </c>
      <c r="K677" s="294">
        <v>3.9699999999999999E-2</v>
      </c>
      <c r="L677" s="251">
        <v>0</v>
      </c>
      <c r="M677" s="251">
        <v>0</v>
      </c>
      <c r="N677" s="251">
        <v>0</v>
      </c>
      <c r="O677" s="251">
        <v>0</v>
      </c>
      <c r="P677" s="251">
        <v>0</v>
      </c>
      <c r="Q677" s="251">
        <v>1</v>
      </c>
      <c r="R677" s="294">
        <v>1</v>
      </c>
      <c r="S677" s="251">
        <v>7</v>
      </c>
      <c r="T677" s="247"/>
      <c r="V677" s="293">
        <v>486348753</v>
      </c>
      <c r="W677" s="296" t="s">
        <v>921</v>
      </c>
      <c r="X677" s="247" t="s">
        <v>720</v>
      </c>
      <c r="Y677" s="247" t="s">
        <v>817</v>
      </c>
      <c r="Z677" s="296">
        <v>1</v>
      </c>
      <c r="AA677" s="296">
        <v>1</v>
      </c>
      <c r="AB677" s="296">
        <v>11090.709298</v>
      </c>
      <c r="AC677" s="296">
        <v>11091</v>
      </c>
      <c r="AD677" s="296">
        <v>-6356</v>
      </c>
      <c r="AE677" s="296">
        <v>17447</v>
      </c>
      <c r="AG677" s="295"/>
      <c r="AH677" s="295"/>
      <c r="AL677" s="297">
        <v>0</v>
      </c>
      <c r="AN677" s="297">
        <v>0</v>
      </c>
      <c r="AP677" s="297"/>
    </row>
    <row r="678" spans="1:42" s="296" customFormat="1">
      <c r="A678" s="293" t="s">
        <v>921</v>
      </c>
      <c r="B678" s="247">
        <v>486348767</v>
      </c>
      <c r="C678" s="252" t="s">
        <v>559</v>
      </c>
      <c r="D678" s="251">
        <v>0</v>
      </c>
      <c r="E678" s="251">
        <v>0</v>
      </c>
      <c r="F678" s="251">
        <v>1</v>
      </c>
      <c r="G678" s="251">
        <v>1</v>
      </c>
      <c r="H678" s="251">
        <v>2</v>
      </c>
      <c r="I678" s="251">
        <v>0</v>
      </c>
      <c r="J678" s="251">
        <v>0</v>
      </c>
      <c r="K678" s="294">
        <v>0.15859999999999999</v>
      </c>
      <c r="L678" s="251">
        <v>0</v>
      </c>
      <c r="M678" s="251">
        <v>0</v>
      </c>
      <c r="N678" s="251">
        <v>0</v>
      </c>
      <c r="O678" s="251">
        <v>0</v>
      </c>
      <c r="P678" s="251">
        <v>4</v>
      </c>
      <c r="Q678" s="251">
        <v>4</v>
      </c>
      <c r="R678" s="294">
        <v>1</v>
      </c>
      <c r="S678" s="251">
        <v>10</v>
      </c>
      <c r="T678" s="247"/>
      <c r="V678" s="293">
        <v>486348767</v>
      </c>
      <c r="W678" s="296" t="s">
        <v>921</v>
      </c>
      <c r="X678" s="247" t="s">
        <v>720</v>
      </c>
      <c r="Y678" s="247" t="s">
        <v>818</v>
      </c>
      <c r="Z678" s="296">
        <v>1</v>
      </c>
      <c r="AA678" s="296">
        <v>4</v>
      </c>
      <c r="AB678" s="296">
        <v>76304.684324000002</v>
      </c>
      <c r="AC678" s="296">
        <v>19076</v>
      </c>
      <c r="AD678" s="296">
        <v>1780</v>
      </c>
      <c r="AE678" s="296">
        <v>17296</v>
      </c>
      <c r="AG678" s="295"/>
      <c r="AH678" s="295"/>
      <c r="AL678" s="297">
        <v>0</v>
      </c>
      <c r="AN678" s="297">
        <v>0</v>
      </c>
      <c r="AP678" s="297"/>
    </row>
    <row r="679" spans="1:42" s="296" customFormat="1">
      <c r="A679" s="293" t="s">
        <v>921</v>
      </c>
      <c r="B679" s="247">
        <v>486348775</v>
      </c>
      <c r="C679" s="252" t="s">
        <v>559</v>
      </c>
      <c r="D679" s="251">
        <v>0</v>
      </c>
      <c r="E679" s="251">
        <v>0</v>
      </c>
      <c r="F679" s="251">
        <v>0</v>
      </c>
      <c r="G679" s="251">
        <v>0</v>
      </c>
      <c r="H679" s="251">
        <v>1</v>
      </c>
      <c r="I679" s="251">
        <v>0</v>
      </c>
      <c r="J679" s="251">
        <v>0</v>
      </c>
      <c r="K679" s="294">
        <v>3.9699999999999999E-2</v>
      </c>
      <c r="L679" s="251">
        <v>0</v>
      </c>
      <c r="M679" s="251">
        <v>0</v>
      </c>
      <c r="N679" s="251">
        <v>1</v>
      </c>
      <c r="O679" s="251">
        <v>0</v>
      </c>
      <c r="P679" s="251">
        <v>1</v>
      </c>
      <c r="Q679" s="251">
        <v>1</v>
      </c>
      <c r="R679" s="294">
        <v>1</v>
      </c>
      <c r="S679" s="251">
        <v>4</v>
      </c>
      <c r="T679" s="247"/>
      <c r="V679" s="293">
        <v>486348775</v>
      </c>
      <c r="W679" s="296" t="s">
        <v>921</v>
      </c>
      <c r="X679" s="247" t="s">
        <v>720</v>
      </c>
      <c r="Y679" s="247" t="s">
        <v>768</v>
      </c>
      <c r="Z679" s="296">
        <v>1</v>
      </c>
      <c r="AA679" s="296">
        <v>1</v>
      </c>
      <c r="AB679" s="296">
        <v>19100.899298</v>
      </c>
      <c r="AC679" s="296">
        <v>19101</v>
      </c>
      <c r="AD679" s="296">
        <v>8437</v>
      </c>
      <c r="AE679" s="296">
        <v>10664</v>
      </c>
      <c r="AG679" s="295"/>
      <c r="AH679" s="295"/>
      <c r="AL679" s="297">
        <v>0</v>
      </c>
      <c r="AN679" s="297">
        <v>0</v>
      </c>
      <c r="AP679" s="297"/>
    </row>
    <row r="680" spans="1:42" s="296" customFormat="1">
      <c r="A680" s="293" t="s">
        <v>924</v>
      </c>
      <c r="B680" s="247">
        <v>487049010</v>
      </c>
      <c r="C680" s="252" t="s">
        <v>539</v>
      </c>
      <c r="D680" s="251">
        <v>0</v>
      </c>
      <c r="E680" s="251">
        <v>0</v>
      </c>
      <c r="F680" s="251">
        <v>0</v>
      </c>
      <c r="G680" s="251">
        <v>0</v>
      </c>
      <c r="H680" s="251">
        <v>1</v>
      </c>
      <c r="I680" s="251">
        <v>2</v>
      </c>
      <c r="J680" s="251">
        <v>0</v>
      </c>
      <c r="K680" s="294">
        <v>0.11899999999999999</v>
      </c>
      <c r="L680" s="251">
        <v>0</v>
      </c>
      <c r="M680" s="251">
        <v>0</v>
      </c>
      <c r="N680" s="251">
        <v>0</v>
      </c>
      <c r="O680" s="251">
        <v>1</v>
      </c>
      <c r="P680" s="251">
        <v>2</v>
      </c>
      <c r="Q680" s="251">
        <v>3</v>
      </c>
      <c r="R680" s="294">
        <v>1.111</v>
      </c>
      <c r="S680" s="251">
        <v>3</v>
      </c>
      <c r="T680" s="247"/>
      <c r="V680" s="293">
        <v>487049010</v>
      </c>
      <c r="W680" s="296" t="s">
        <v>924</v>
      </c>
      <c r="X680" s="247" t="s">
        <v>723</v>
      </c>
      <c r="Y680" s="247" t="s">
        <v>724</v>
      </c>
      <c r="Z680" s="296">
        <v>1</v>
      </c>
      <c r="AA680" s="296">
        <v>3</v>
      </c>
      <c r="AB680" s="296">
        <v>54364.771188030005</v>
      </c>
      <c r="AC680" s="296">
        <v>18122</v>
      </c>
      <c r="AD680" s="296">
        <v>-2266</v>
      </c>
      <c r="AE680" s="296">
        <v>20388</v>
      </c>
      <c r="AG680" s="295"/>
      <c r="AH680" s="295"/>
      <c r="AL680" s="297">
        <v>0</v>
      </c>
      <c r="AN680" s="297">
        <v>0</v>
      </c>
      <c r="AP680" s="297"/>
    </row>
    <row r="681" spans="1:42" s="296" customFormat="1">
      <c r="A681" s="293" t="s">
        <v>924</v>
      </c>
      <c r="B681" s="247">
        <v>487049018</v>
      </c>
      <c r="C681" s="252" t="s">
        <v>539</v>
      </c>
      <c r="D681" s="251">
        <v>0</v>
      </c>
      <c r="E681" s="251">
        <v>0</v>
      </c>
      <c r="F681" s="251">
        <v>0</v>
      </c>
      <c r="G681" s="251">
        <v>0</v>
      </c>
      <c r="H681" s="251">
        <v>0</v>
      </c>
      <c r="I681" s="251">
        <v>1</v>
      </c>
      <c r="J681" s="251">
        <v>0</v>
      </c>
      <c r="K681" s="294">
        <v>3.9699999999999999E-2</v>
      </c>
      <c r="L681" s="251">
        <v>0</v>
      </c>
      <c r="M681" s="251">
        <v>0</v>
      </c>
      <c r="N681" s="251">
        <v>0</v>
      </c>
      <c r="O681" s="251">
        <v>0</v>
      </c>
      <c r="P681" s="251">
        <v>0</v>
      </c>
      <c r="Q681" s="251">
        <v>1</v>
      </c>
      <c r="R681" s="294">
        <v>1.111</v>
      </c>
      <c r="S681" s="251">
        <v>9</v>
      </c>
      <c r="T681" s="247"/>
      <c r="V681" s="293">
        <v>487049018</v>
      </c>
      <c r="W681" s="296" t="s">
        <v>924</v>
      </c>
      <c r="X681" s="247" t="s">
        <v>723</v>
      </c>
      <c r="Y681" s="247" t="s">
        <v>705</v>
      </c>
      <c r="Z681" s="296">
        <v>1</v>
      </c>
      <c r="AA681" s="296">
        <v>1</v>
      </c>
      <c r="AB681" s="296">
        <v>14120.846717888999</v>
      </c>
      <c r="AC681" s="296">
        <v>14121</v>
      </c>
      <c r="AD681" s="296">
        <v>-1240</v>
      </c>
      <c r="AE681" s="296">
        <v>15361</v>
      </c>
      <c r="AG681" s="295"/>
      <c r="AH681" s="295"/>
      <c r="AL681" s="297">
        <v>0</v>
      </c>
      <c r="AN681" s="297">
        <v>0</v>
      </c>
      <c r="AP681" s="297"/>
    </row>
    <row r="682" spans="1:42" s="296" customFormat="1">
      <c r="A682" s="293" t="s">
        <v>924</v>
      </c>
      <c r="B682" s="247">
        <v>487049031</v>
      </c>
      <c r="C682" s="252" t="s">
        <v>539</v>
      </c>
      <c r="D682" s="251">
        <v>0</v>
      </c>
      <c r="E682" s="251">
        <v>0</v>
      </c>
      <c r="F682" s="251">
        <v>0</v>
      </c>
      <c r="G682" s="251">
        <v>0</v>
      </c>
      <c r="H682" s="251">
        <v>1</v>
      </c>
      <c r="I682" s="251">
        <v>0</v>
      </c>
      <c r="J682" s="251">
        <v>0</v>
      </c>
      <c r="K682" s="294">
        <v>3.9699999999999999E-2</v>
      </c>
      <c r="L682" s="251">
        <v>0</v>
      </c>
      <c r="M682" s="251">
        <v>0</v>
      </c>
      <c r="N682" s="251">
        <v>0</v>
      </c>
      <c r="O682" s="251">
        <v>0</v>
      </c>
      <c r="P682" s="251">
        <v>1</v>
      </c>
      <c r="Q682" s="251">
        <v>1</v>
      </c>
      <c r="R682" s="294">
        <v>1.111</v>
      </c>
      <c r="S682" s="251">
        <v>5</v>
      </c>
      <c r="T682" s="247"/>
      <c r="V682" s="293">
        <v>487049031</v>
      </c>
      <c r="W682" s="296" t="s">
        <v>924</v>
      </c>
      <c r="X682" s="247" t="s">
        <v>723</v>
      </c>
      <c r="Y682" s="247" t="s">
        <v>727</v>
      </c>
      <c r="Z682" s="296">
        <v>1</v>
      </c>
      <c r="AA682" s="296">
        <v>1</v>
      </c>
      <c r="AB682" s="296">
        <v>17614.295517889001</v>
      </c>
      <c r="AC682" s="296">
        <v>17614</v>
      </c>
      <c r="AD682" s="296">
        <v>-1325</v>
      </c>
      <c r="AE682" s="296">
        <v>18939</v>
      </c>
      <c r="AG682" s="295"/>
      <c r="AH682" s="295"/>
      <c r="AL682" s="297">
        <v>0</v>
      </c>
      <c r="AN682" s="297">
        <v>0</v>
      </c>
      <c r="AP682" s="297"/>
    </row>
    <row r="683" spans="1:42" s="296" customFormat="1">
      <c r="A683" s="293" t="s">
        <v>924</v>
      </c>
      <c r="B683" s="247">
        <v>487049035</v>
      </c>
      <c r="C683" s="252" t="s">
        <v>539</v>
      </c>
      <c r="D683" s="251">
        <v>0</v>
      </c>
      <c r="E683" s="251">
        <v>0</v>
      </c>
      <c r="F683" s="251">
        <v>0</v>
      </c>
      <c r="G683" s="251">
        <v>0</v>
      </c>
      <c r="H683" s="251">
        <v>3</v>
      </c>
      <c r="I683" s="251">
        <v>4</v>
      </c>
      <c r="J683" s="251">
        <v>0</v>
      </c>
      <c r="K683" s="294">
        <v>0.27760000000000001</v>
      </c>
      <c r="L683" s="251">
        <v>0</v>
      </c>
      <c r="M683" s="251">
        <v>0</v>
      </c>
      <c r="N683" s="251">
        <v>0</v>
      </c>
      <c r="O683" s="251">
        <v>0</v>
      </c>
      <c r="P683" s="251">
        <v>4</v>
      </c>
      <c r="Q683" s="251">
        <v>7</v>
      </c>
      <c r="R683" s="294">
        <v>1.111</v>
      </c>
      <c r="S683" s="251">
        <v>11</v>
      </c>
      <c r="T683" s="247"/>
      <c r="V683" s="293">
        <v>487049035</v>
      </c>
      <c r="W683" s="296" t="s">
        <v>924</v>
      </c>
      <c r="X683" s="247" t="s">
        <v>723</v>
      </c>
      <c r="Y683" s="247" t="s">
        <v>654</v>
      </c>
      <c r="Z683" s="296">
        <v>1</v>
      </c>
      <c r="AA683" s="296">
        <v>7</v>
      </c>
      <c r="AB683" s="296">
        <v>130668.25351831202</v>
      </c>
      <c r="AC683" s="296">
        <v>18667</v>
      </c>
      <c r="AD683" s="296">
        <v>162</v>
      </c>
      <c r="AE683" s="296">
        <v>18505</v>
      </c>
      <c r="AG683" s="295"/>
      <c r="AH683" s="295"/>
      <c r="AL683" s="297">
        <v>0</v>
      </c>
      <c r="AN683" s="297">
        <v>0</v>
      </c>
      <c r="AP683" s="297"/>
    </row>
    <row r="684" spans="1:42" s="296" customFormat="1">
      <c r="A684" s="293" t="s">
        <v>924</v>
      </c>
      <c r="B684" s="247">
        <v>487049044</v>
      </c>
      <c r="C684" s="252" t="s">
        <v>539</v>
      </c>
      <c r="D684" s="251">
        <v>0</v>
      </c>
      <c r="E684" s="251">
        <v>0</v>
      </c>
      <c r="F684" s="251">
        <v>0</v>
      </c>
      <c r="G684" s="251">
        <v>0</v>
      </c>
      <c r="H684" s="251">
        <v>1</v>
      </c>
      <c r="I684" s="251">
        <v>3</v>
      </c>
      <c r="J684" s="251">
        <v>0</v>
      </c>
      <c r="K684" s="294">
        <v>0.15859999999999999</v>
      </c>
      <c r="L684" s="251">
        <v>0</v>
      </c>
      <c r="M684" s="251">
        <v>0</v>
      </c>
      <c r="N684" s="251">
        <v>0</v>
      </c>
      <c r="O684" s="251">
        <v>0</v>
      </c>
      <c r="P684" s="251">
        <v>1</v>
      </c>
      <c r="Q684" s="251">
        <v>4</v>
      </c>
      <c r="R684" s="294">
        <v>1.111</v>
      </c>
      <c r="S684" s="251">
        <v>11</v>
      </c>
      <c r="T684" s="247"/>
      <c r="V684" s="293">
        <v>487049044</v>
      </c>
      <c r="W684" s="296" t="s">
        <v>924</v>
      </c>
      <c r="X684" s="247" t="s">
        <v>723</v>
      </c>
      <c r="Y684" s="247" t="s">
        <v>655</v>
      </c>
      <c r="Z684" s="296">
        <v>1</v>
      </c>
      <c r="AA684" s="296">
        <v>4</v>
      </c>
      <c r="AB684" s="296">
        <v>63910.131310282006</v>
      </c>
      <c r="AC684" s="296">
        <v>15978</v>
      </c>
      <c r="AD684" s="296">
        <v>-892</v>
      </c>
      <c r="AE684" s="296">
        <v>16870</v>
      </c>
      <c r="AG684" s="295"/>
      <c r="AH684" s="295"/>
      <c r="AL684" s="297">
        <v>0</v>
      </c>
      <c r="AN684" s="297">
        <v>0</v>
      </c>
      <c r="AP684" s="297"/>
    </row>
    <row r="685" spans="1:42" s="296" customFormat="1">
      <c r="A685" s="293" t="s">
        <v>924</v>
      </c>
      <c r="B685" s="247">
        <v>487049048</v>
      </c>
      <c r="C685" s="252" t="s">
        <v>539</v>
      </c>
      <c r="D685" s="251">
        <v>0</v>
      </c>
      <c r="E685" s="251">
        <v>0</v>
      </c>
      <c r="F685" s="251">
        <v>0</v>
      </c>
      <c r="G685" s="251">
        <v>0</v>
      </c>
      <c r="H685" s="251">
        <v>0</v>
      </c>
      <c r="I685" s="251">
        <v>1</v>
      </c>
      <c r="J685" s="251">
        <v>0</v>
      </c>
      <c r="K685" s="294">
        <v>3.9699999999999999E-2</v>
      </c>
      <c r="L685" s="251">
        <v>0</v>
      </c>
      <c r="M685" s="251">
        <v>0</v>
      </c>
      <c r="N685" s="251">
        <v>0</v>
      </c>
      <c r="O685" s="251">
        <v>0</v>
      </c>
      <c r="P685" s="251">
        <v>1</v>
      </c>
      <c r="Q685" s="251">
        <v>1</v>
      </c>
      <c r="R685" s="294">
        <v>1.111</v>
      </c>
      <c r="S685" s="251">
        <v>4</v>
      </c>
      <c r="T685" s="247"/>
      <c r="V685" s="293">
        <v>487049048</v>
      </c>
      <c r="W685" s="296" t="s">
        <v>924</v>
      </c>
      <c r="X685" s="247" t="s">
        <v>723</v>
      </c>
      <c r="Y685" s="247" t="s">
        <v>925</v>
      </c>
      <c r="Z685" s="296">
        <v>1</v>
      </c>
      <c r="AA685" s="296">
        <v>1</v>
      </c>
      <c r="AB685" s="296">
        <v>19465.852717889</v>
      </c>
      <c r="AC685" s="296">
        <v>19466</v>
      </c>
      <c r="AD685" s="296">
        <v>8802</v>
      </c>
      <c r="AE685" s="296">
        <v>10664</v>
      </c>
      <c r="AG685" s="295"/>
      <c r="AH685" s="295"/>
      <c r="AL685" s="297">
        <v>0</v>
      </c>
      <c r="AN685" s="297">
        <v>0</v>
      </c>
      <c r="AP685" s="297"/>
    </row>
    <row r="686" spans="1:42" s="296" customFormat="1">
      <c r="A686" s="293" t="s">
        <v>924</v>
      </c>
      <c r="B686" s="247">
        <v>487049049</v>
      </c>
      <c r="C686" s="252" t="s">
        <v>539</v>
      </c>
      <c r="D686" s="251">
        <v>0</v>
      </c>
      <c r="E686" s="251">
        <v>0</v>
      </c>
      <c r="F686" s="251">
        <v>0</v>
      </c>
      <c r="G686" s="251">
        <v>0</v>
      </c>
      <c r="H686" s="251">
        <v>19</v>
      </c>
      <c r="I686" s="251">
        <v>20</v>
      </c>
      <c r="J686" s="251">
        <v>0</v>
      </c>
      <c r="K686" s="294">
        <v>1.5464</v>
      </c>
      <c r="L686" s="251">
        <v>0</v>
      </c>
      <c r="M686" s="251">
        <v>0</v>
      </c>
      <c r="N686" s="251">
        <v>1</v>
      </c>
      <c r="O686" s="251">
        <v>2</v>
      </c>
      <c r="P686" s="251">
        <v>29</v>
      </c>
      <c r="Q686" s="251">
        <v>39</v>
      </c>
      <c r="R686" s="294">
        <v>1.111</v>
      </c>
      <c r="S686" s="251">
        <v>8</v>
      </c>
      <c r="T686" s="247"/>
      <c r="V686" s="293">
        <v>487049049</v>
      </c>
      <c r="W686" s="296" t="s">
        <v>924</v>
      </c>
      <c r="X686" s="247" t="s">
        <v>723</v>
      </c>
      <c r="Y686" s="247" t="s">
        <v>723</v>
      </c>
      <c r="Z686" s="296">
        <v>1</v>
      </c>
      <c r="AA686" s="296">
        <v>39</v>
      </c>
      <c r="AB686" s="296">
        <v>736651.99454056798</v>
      </c>
      <c r="AC686" s="296">
        <v>18889</v>
      </c>
      <c r="AD686" s="296">
        <v>875</v>
      </c>
      <c r="AE686" s="296">
        <v>18014</v>
      </c>
      <c r="AG686" s="295"/>
      <c r="AH686" s="295"/>
      <c r="AL686" s="297">
        <v>0</v>
      </c>
      <c r="AN686" s="297">
        <v>0</v>
      </c>
      <c r="AP686" s="297"/>
    </row>
    <row r="687" spans="1:42" s="296" customFormat="1">
      <c r="A687" s="293" t="s">
        <v>924</v>
      </c>
      <c r="B687" s="247">
        <v>487049057</v>
      </c>
      <c r="C687" s="252" t="s">
        <v>539</v>
      </c>
      <c r="D687" s="251">
        <v>0</v>
      </c>
      <c r="E687" s="251">
        <v>0</v>
      </c>
      <c r="F687" s="251">
        <v>0</v>
      </c>
      <c r="G687" s="251">
        <v>0</v>
      </c>
      <c r="H687" s="251">
        <v>3</v>
      </c>
      <c r="I687" s="251">
        <v>5</v>
      </c>
      <c r="J687" s="251">
        <v>0</v>
      </c>
      <c r="K687" s="294">
        <v>0.31719999999999998</v>
      </c>
      <c r="L687" s="251">
        <v>0</v>
      </c>
      <c r="M687" s="251">
        <v>0</v>
      </c>
      <c r="N687" s="251">
        <v>0</v>
      </c>
      <c r="O687" s="251">
        <v>3</v>
      </c>
      <c r="P687" s="251">
        <v>3</v>
      </c>
      <c r="Q687" s="251">
        <v>8</v>
      </c>
      <c r="R687" s="294">
        <v>1.111</v>
      </c>
      <c r="S687" s="251">
        <v>12</v>
      </c>
      <c r="T687" s="247"/>
      <c r="V687" s="293">
        <v>487049057</v>
      </c>
      <c r="W687" s="296" t="s">
        <v>924</v>
      </c>
      <c r="X687" s="247" t="s">
        <v>723</v>
      </c>
      <c r="Y687" s="247" t="s">
        <v>656</v>
      </c>
      <c r="Z687" s="296">
        <v>1</v>
      </c>
      <c r="AA687" s="296">
        <v>8</v>
      </c>
      <c r="AB687" s="296">
        <v>149818.78281056401</v>
      </c>
      <c r="AC687" s="296">
        <v>18727</v>
      </c>
      <c r="AD687" s="296">
        <v>4540</v>
      </c>
      <c r="AE687" s="296">
        <v>14187</v>
      </c>
      <c r="AG687" s="295"/>
      <c r="AH687" s="295"/>
      <c r="AL687" s="297">
        <v>0</v>
      </c>
      <c r="AN687" s="297">
        <v>0</v>
      </c>
      <c r="AP687" s="297"/>
    </row>
    <row r="688" spans="1:42" s="296" customFormat="1">
      <c r="A688" s="293" t="s">
        <v>924</v>
      </c>
      <c r="B688" s="247">
        <v>487049079</v>
      </c>
      <c r="C688" s="252" t="s">
        <v>539</v>
      </c>
      <c r="D688" s="251">
        <v>0</v>
      </c>
      <c r="E688" s="251">
        <v>0</v>
      </c>
      <c r="F688" s="251">
        <v>0</v>
      </c>
      <c r="G688" s="251">
        <v>0</v>
      </c>
      <c r="H688" s="251">
        <v>0</v>
      </c>
      <c r="I688" s="251">
        <v>1</v>
      </c>
      <c r="J688" s="251">
        <v>0</v>
      </c>
      <c r="K688" s="294">
        <v>3.9699999999999999E-2</v>
      </c>
      <c r="L688" s="251">
        <v>0</v>
      </c>
      <c r="M688" s="251">
        <v>0</v>
      </c>
      <c r="N688" s="251">
        <v>0</v>
      </c>
      <c r="O688" s="251">
        <v>0</v>
      </c>
      <c r="P688" s="251">
        <v>0</v>
      </c>
      <c r="Q688" s="251">
        <v>1</v>
      </c>
      <c r="R688" s="294">
        <v>1.111</v>
      </c>
      <c r="S688" s="251">
        <v>7</v>
      </c>
      <c r="T688" s="247"/>
      <c r="V688" s="293">
        <v>487049079</v>
      </c>
      <c r="W688" s="296" t="s">
        <v>924</v>
      </c>
      <c r="X688" s="247" t="s">
        <v>723</v>
      </c>
      <c r="Y688" s="247" t="s">
        <v>782</v>
      </c>
      <c r="Z688" s="296">
        <v>1</v>
      </c>
      <c r="AA688" s="296">
        <v>1</v>
      </c>
      <c r="AB688" s="296">
        <v>14120.846717888999</v>
      </c>
      <c r="AC688" s="296">
        <v>14121</v>
      </c>
      <c r="AD688" s="296">
        <v>-2636</v>
      </c>
      <c r="AE688" s="296">
        <v>16757</v>
      </c>
      <c r="AG688" s="295"/>
      <c r="AH688" s="295"/>
      <c r="AL688" s="297">
        <v>0</v>
      </c>
      <c r="AN688" s="297">
        <v>0</v>
      </c>
      <c r="AP688" s="297"/>
    </row>
    <row r="689" spans="1:42" s="296" customFormat="1">
      <c r="A689" s="293" t="s">
        <v>924</v>
      </c>
      <c r="B689" s="247">
        <v>487049093</v>
      </c>
      <c r="C689" s="252" t="s">
        <v>539</v>
      </c>
      <c r="D689" s="251">
        <v>0</v>
      </c>
      <c r="E689" s="251">
        <v>0</v>
      </c>
      <c r="F689" s="251">
        <v>0</v>
      </c>
      <c r="G689" s="251">
        <v>0</v>
      </c>
      <c r="H689" s="251">
        <v>18</v>
      </c>
      <c r="I689" s="251">
        <v>29</v>
      </c>
      <c r="J689" s="251">
        <v>0</v>
      </c>
      <c r="K689" s="294">
        <v>1.8635999999999999</v>
      </c>
      <c r="L689" s="251">
        <v>0</v>
      </c>
      <c r="M689" s="251">
        <v>0</v>
      </c>
      <c r="N689" s="251">
        <v>2</v>
      </c>
      <c r="O689" s="251">
        <v>1</v>
      </c>
      <c r="P689" s="251">
        <v>35</v>
      </c>
      <c r="Q689" s="251">
        <v>47</v>
      </c>
      <c r="R689" s="294">
        <v>1.111</v>
      </c>
      <c r="S689" s="251">
        <v>11</v>
      </c>
      <c r="T689" s="247"/>
      <c r="V689" s="293">
        <v>487049093</v>
      </c>
      <c r="W689" s="296" t="s">
        <v>924</v>
      </c>
      <c r="X689" s="247" t="s">
        <v>723</v>
      </c>
      <c r="Y689" s="247" t="s">
        <v>657</v>
      </c>
      <c r="Z689" s="296">
        <v>1</v>
      </c>
      <c r="AA689" s="296">
        <v>47</v>
      </c>
      <c r="AB689" s="296">
        <v>970216.27716113208</v>
      </c>
      <c r="AC689" s="296">
        <v>20643</v>
      </c>
      <c r="AD689" s="296">
        <v>6959</v>
      </c>
      <c r="AE689" s="296">
        <v>13684</v>
      </c>
      <c r="AG689" s="295"/>
      <c r="AH689" s="295"/>
      <c r="AL689" s="297">
        <v>0</v>
      </c>
      <c r="AN689" s="297">
        <v>0</v>
      </c>
      <c r="AP689" s="297"/>
    </row>
    <row r="690" spans="1:42" s="296" customFormat="1">
      <c r="A690" s="293" t="s">
        <v>924</v>
      </c>
      <c r="B690" s="247">
        <v>487049097</v>
      </c>
      <c r="C690" s="252" t="s">
        <v>539</v>
      </c>
      <c r="D690" s="251">
        <v>0</v>
      </c>
      <c r="E690" s="251">
        <v>0</v>
      </c>
      <c r="F690" s="251">
        <v>0</v>
      </c>
      <c r="G690" s="251">
        <v>0</v>
      </c>
      <c r="H690" s="251">
        <v>0</v>
      </c>
      <c r="I690" s="251">
        <v>1</v>
      </c>
      <c r="J690" s="251">
        <v>0</v>
      </c>
      <c r="K690" s="294">
        <v>3.9699999999999999E-2</v>
      </c>
      <c r="L690" s="251">
        <v>0</v>
      </c>
      <c r="M690" s="251">
        <v>0</v>
      </c>
      <c r="N690" s="251">
        <v>0</v>
      </c>
      <c r="O690" s="251">
        <v>0</v>
      </c>
      <c r="P690" s="251">
        <v>0</v>
      </c>
      <c r="Q690" s="251">
        <v>1</v>
      </c>
      <c r="R690" s="294">
        <v>1.111</v>
      </c>
      <c r="S690" s="251">
        <v>11</v>
      </c>
      <c r="T690" s="247"/>
      <c r="V690" s="293">
        <v>487049097</v>
      </c>
      <c r="W690" s="296" t="s">
        <v>924</v>
      </c>
      <c r="X690" s="247" t="s">
        <v>723</v>
      </c>
      <c r="Y690" s="247" t="s">
        <v>728</v>
      </c>
      <c r="Z690" s="296">
        <v>1</v>
      </c>
      <c r="AA690" s="296">
        <v>1</v>
      </c>
      <c r="AB690" s="296">
        <v>14120.846717888999</v>
      </c>
      <c r="AC690" s="296">
        <v>14121</v>
      </c>
      <c r="AD690" s="296">
        <v>-2425</v>
      </c>
      <c r="AE690" s="296">
        <v>16546</v>
      </c>
      <c r="AG690" s="295"/>
      <c r="AH690" s="295"/>
      <c r="AL690" s="297">
        <v>0</v>
      </c>
      <c r="AN690" s="297">
        <v>0</v>
      </c>
      <c r="AP690" s="297"/>
    </row>
    <row r="691" spans="1:42" s="296" customFormat="1">
      <c r="A691" s="293" t="s">
        <v>924</v>
      </c>
      <c r="B691" s="247">
        <v>487049149</v>
      </c>
      <c r="C691" s="252" t="s">
        <v>539</v>
      </c>
      <c r="D691" s="251">
        <v>0</v>
      </c>
      <c r="E691" s="251">
        <v>0</v>
      </c>
      <c r="F691" s="251">
        <v>0</v>
      </c>
      <c r="G691" s="251">
        <v>0</v>
      </c>
      <c r="H691" s="251">
        <v>0</v>
      </c>
      <c r="I691" s="251">
        <v>2</v>
      </c>
      <c r="J691" s="251">
        <v>0</v>
      </c>
      <c r="K691" s="294">
        <v>7.9299999999999995E-2</v>
      </c>
      <c r="L691" s="251">
        <v>0</v>
      </c>
      <c r="M691" s="251">
        <v>0</v>
      </c>
      <c r="N691" s="251">
        <v>0</v>
      </c>
      <c r="O691" s="251">
        <v>0</v>
      </c>
      <c r="P691" s="251">
        <v>0</v>
      </c>
      <c r="Q691" s="251">
        <v>2</v>
      </c>
      <c r="R691" s="294">
        <v>1.111</v>
      </c>
      <c r="S691" s="251">
        <v>12</v>
      </c>
      <c r="T691" s="247"/>
      <c r="V691" s="293">
        <v>487049149</v>
      </c>
      <c r="W691" s="296" t="s">
        <v>924</v>
      </c>
      <c r="X691" s="247" t="s">
        <v>723</v>
      </c>
      <c r="Y691" s="247" t="s">
        <v>783</v>
      </c>
      <c r="Z691" s="296">
        <v>1</v>
      </c>
      <c r="AA691" s="296">
        <v>2</v>
      </c>
      <c r="AB691" s="296">
        <v>28238.178720141001</v>
      </c>
      <c r="AC691" s="296">
        <v>14119</v>
      </c>
      <c r="AD691" s="296">
        <v>-2833</v>
      </c>
      <c r="AE691" s="296">
        <v>16952</v>
      </c>
      <c r="AG691" s="295"/>
      <c r="AH691" s="295"/>
      <c r="AL691" s="297">
        <v>0</v>
      </c>
      <c r="AN691" s="297">
        <v>0</v>
      </c>
      <c r="AP691" s="297"/>
    </row>
    <row r="692" spans="1:42" s="296" customFormat="1">
      <c r="A692" s="293" t="s">
        <v>924</v>
      </c>
      <c r="B692" s="247">
        <v>487049160</v>
      </c>
      <c r="C692" s="252" t="s">
        <v>539</v>
      </c>
      <c r="D692" s="251">
        <v>0</v>
      </c>
      <c r="E692" s="251">
        <v>0</v>
      </c>
      <c r="F692" s="251">
        <v>0</v>
      </c>
      <c r="G692" s="251">
        <v>0</v>
      </c>
      <c r="H692" s="251">
        <v>2</v>
      </c>
      <c r="I692" s="251">
        <v>0</v>
      </c>
      <c r="J692" s="251">
        <v>0</v>
      </c>
      <c r="K692" s="294">
        <v>7.9299999999999995E-2</v>
      </c>
      <c r="L692" s="251">
        <v>0</v>
      </c>
      <c r="M692" s="251">
        <v>0</v>
      </c>
      <c r="N692" s="251">
        <v>0</v>
      </c>
      <c r="O692" s="251">
        <v>0</v>
      </c>
      <c r="P692" s="251">
        <v>2</v>
      </c>
      <c r="Q692" s="251">
        <v>2</v>
      </c>
      <c r="R692" s="294">
        <v>1.111</v>
      </c>
      <c r="S692" s="251">
        <v>11</v>
      </c>
      <c r="T692" s="247"/>
      <c r="V692" s="293">
        <v>487049160</v>
      </c>
      <c r="W692" s="296" t="s">
        <v>924</v>
      </c>
      <c r="X692" s="247" t="s">
        <v>723</v>
      </c>
      <c r="Y692" s="247" t="s">
        <v>659</v>
      </c>
      <c r="Z692" s="296">
        <v>1</v>
      </c>
      <c r="AA692" s="296">
        <v>2</v>
      </c>
      <c r="AB692" s="296">
        <v>43105.726460141006</v>
      </c>
      <c r="AC692" s="296">
        <v>21553</v>
      </c>
      <c r="AD692" s="296">
        <v>3169</v>
      </c>
      <c r="AE692" s="296">
        <v>18384</v>
      </c>
      <c r="AG692" s="295"/>
      <c r="AH692" s="295"/>
      <c r="AL692" s="297">
        <v>0</v>
      </c>
      <c r="AN692" s="297">
        <v>0</v>
      </c>
      <c r="AP692" s="297"/>
    </row>
    <row r="693" spans="1:42" s="296" customFormat="1">
      <c r="A693" s="293" t="s">
        <v>924</v>
      </c>
      <c r="B693" s="247">
        <v>487049163</v>
      </c>
      <c r="C693" s="252" t="s">
        <v>539</v>
      </c>
      <c r="D693" s="251">
        <v>0</v>
      </c>
      <c r="E693" s="251">
        <v>0</v>
      </c>
      <c r="F693" s="251">
        <v>0</v>
      </c>
      <c r="G693" s="251">
        <v>0</v>
      </c>
      <c r="H693" s="251">
        <v>4</v>
      </c>
      <c r="I693" s="251">
        <v>14</v>
      </c>
      <c r="J693" s="251">
        <v>0</v>
      </c>
      <c r="K693" s="294">
        <v>0.7137</v>
      </c>
      <c r="L693" s="251">
        <v>0</v>
      </c>
      <c r="M693" s="251">
        <v>0</v>
      </c>
      <c r="N693" s="251">
        <v>1</v>
      </c>
      <c r="O693" s="251">
        <v>1</v>
      </c>
      <c r="P693" s="251">
        <v>9</v>
      </c>
      <c r="Q693" s="251">
        <v>18</v>
      </c>
      <c r="R693" s="294">
        <v>1.111</v>
      </c>
      <c r="S693" s="251">
        <v>11</v>
      </c>
      <c r="T693" s="247"/>
      <c r="V693" s="293">
        <v>487049163</v>
      </c>
      <c r="W693" s="296" t="s">
        <v>924</v>
      </c>
      <c r="X693" s="247" t="s">
        <v>723</v>
      </c>
      <c r="Y693" s="247" t="s">
        <v>660</v>
      </c>
      <c r="Z693" s="296">
        <v>1</v>
      </c>
      <c r="AA693" s="296">
        <v>18</v>
      </c>
      <c r="AB693" s="296">
        <v>338875.91655126895</v>
      </c>
      <c r="AC693" s="296">
        <v>18826</v>
      </c>
      <c r="AD693" s="296">
        <v>-784</v>
      </c>
      <c r="AE693" s="296">
        <v>19610</v>
      </c>
      <c r="AG693" s="295"/>
      <c r="AH693" s="295"/>
      <c r="AL693" s="297">
        <v>0</v>
      </c>
      <c r="AN693" s="297">
        <v>0</v>
      </c>
      <c r="AP693" s="297"/>
    </row>
    <row r="694" spans="1:42" s="296" customFormat="1">
      <c r="A694" s="293" t="s">
        <v>924</v>
      </c>
      <c r="B694" s="247">
        <v>487049165</v>
      </c>
      <c r="C694" s="252" t="s">
        <v>539</v>
      </c>
      <c r="D694" s="251">
        <v>0</v>
      </c>
      <c r="E694" s="251">
        <v>0</v>
      </c>
      <c r="F694" s="251">
        <v>0</v>
      </c>
      <c r="G694" s="251">
        <v>0</v>
      </c>
      <c r="H694" s="251">
        <v>8</v>
      </c>
      <c r="I694" s="251">
        <v>25</v>
      </c>
      <c r="J694" s="251">
        <v>0</v>
      </c>
      <c r="K694" s="294">
        <v>1.3085</v>
      </c>
      <c r="L694" s="251">
        <v>0</v>
      </c>
      <c r="M694" s="251">
        <v>0</v>
      </c>
      <c r="N694" s="251">
        <v>0</v>
      </c>
      <c r="O694" s="251">
        <v>2</v>
      </c>
      <c r="P694" s="251">
        <v>18</v>
      </c>
      <c r="Q694" s="251">
        <v>33</v>
      </c>
      <c r="R694" s="294">
        <v>1.111</v>
      </c>
      <c r="S694" s="251">
        <v>10</v>
      </c>
      <c r="T694" s="247"/>
      <c r="V694" s="293">
        <v>487049165</v>
      </c>
      <c r="W694" s="296" t="s">
        <v>924</v>
      </c>
      <c r="X694" s="247" t="s">
        <v>723</v>
      </c>
      <c r="Y694" s="247" t="s">
        <v>661</v>
      </c>
      <c r="Z694" s="296">
        <v>1</v>
      </c>
      <c r="AA694" s="296">
        <v>33</v>
      </c>
      <c r="AB694" s="296">
        <v>611446.29298014496</v>
      </c>
      <c r="AC694" s="296">
        <v>18529</v>
      </c>
      <c r="AD694" s="296">
        <v>-201</v>
      </c>
      <c r="AE694" s="296">
        <v>18730</v>
      </c>
      <c r="AG694" s="295"/>
      <c r="AH694" s="295"/>
      <c r="AL694" s="297">
        <v>0</v>
      </c>
      <c r="AN694" s="297">
        <v>0</v>
      </c>
      <c r="AP694" s="297"/>
    </row>
    <row r="695" spans="1:42" s="296" customFormat="1">
      <c r="A695" s="293" t="s">
        <v>924</v>
      </c>
      <c r="B695" s="247">
        <v>487049176</v>
      </c>
      <c r="C695" s="252" t="s">
        <v>539</v>
      </c>
      <c r="D695" s="251">
        <v>0</v>
      </c>
      <c r="E695" s="251">
        <v>0</v>
      </c>
      <c r="F695" s="251">
        <v>0</v>
      </c>
      <c r="G695" s="251">
        <v>0</v>
      </c>
      <c r="H695" s="251">
        <v>19</v>
      </c>
      <c r="I695" s="251">
        <v>30</v>
      </c>
      <c r="J695" s="251">
        <v>0</v>
      </c>
      <c r="K695" s="294">
        <v>1.9429000000000001</v>
      </c>
      <c r="L695" s="251">
        <v>0</v>
      </c>
      <c r="M695" s="251">
        <v>0</v>
      </c>
      <c r="N695" s="251">
        <v>0</v>
      </c>
      <c r="O695" s="251">
        <v>1</v>
      </c>
      <c r="P695" s="251">
        <v>34</v>
      </c>
      <c r="Q695" s="251">
        <v>49</v>
      </c>
      <c r="R695" s="294">
        <v>1.111</v>
      </c>
      <c r="S695" s="251">
        <v>8</v>
      </c>
      <c r="T695" s="247"/>
      <c r="V695" s="293">
        <v>487049176</v>
      </c>
      <c r="W695" s="296" t="s">
        <v>924</v>
      </c>
      <c r="X695" s="247" t="s">
        <v>723</v>
      </c>
      <c r="Y695" s="247" t="s">
        <v>662</v>
      </c>
      <c r="Z695" s="296">
        <v>1</v>
      </c>
      <c r="AA695" s="296">
        <v>49</v>
      </c>
      <c r="AB695" s="296">
        <v>907506.54735127289</v>
      </c>
      <c r="AC695" s="296">
        <v>18521</v>
      </c>
      <c r="AD695" s="296">
        <v>249</v>
      </c>
      <c r="AE695" s="296">
        <v>18272</v>
      </c>
      <c r="AG695" s="295"/>
      <c r="AH695" s="295"/>
      <c r="AL695" s="297">
        <v>0</v>
      </c>
      <c r="AN695" s="297">
        <v>0</v>
      </c>
      <c r="AP695" s="297"/>
    </row>
    <row r="696" spans="1:42" s="296" customFormat="1">
      <c r="A696" s="293" t="s">
        <v>924</v>
      </c>
      <c r="B696" s="247">
        <v>487049178</v>
      </c>
      <c r="C696" s="252" t="s">
        <v>539</v>
      </c>
      <c r="D696" s="251">
        <v>0</v>
      </c>
      <c r="E696" s="251">
        <v>0</v>
      </c>
      <c r="F696" s="251">
        <v>0</v>
      </c>
      <c r="G696" s="251">
        <v>0</v>
      </c>
      <c r="H696" s="251">
        <v>0</v>
      </c>
      <c r="I696" s="251">
        <v>2</v>
      </c>
      <c r="J696" s="251">
        <v>0</v>
      </c>
      <c r="K696" s="294">
        <v>7.9299999999999995E-2</v>
      </c>
      <c r="L696" s="251">
        <v>0</v>
      </c>
      <c r="M696" s="251">
        <v>0</v>
      </c>
      <c r="N696" s="251">
        <v>0</v>
      </c>
      <c r="O696" s="251">
        <v>0</v>
      </c>
      <c r="P696" s="251">
        <v>2</v>
      </c>
      <c r="Q696" s="251">
        <v>2</v>
      </c>
      <c r="R696" s="294">
        <v>1.111</v>
      </c>
      <c r="S696" s="251">
        <v>4</v>
      </c>
      <c r="T696" s="247"/>
      <c r="V696" s="293">
        <v>487049178</v>
      </c>
      <c r="W696" s="296" t="s">
        <v>924</v>
      </c>
      <c r="X696" s="247" t="s">
        <v>723</v>
      </c>
      <c r="Y696" s="247" t="s">
        <v>874</v>
      </c>
      <c r="Z696" s="296">
        <v>1</v>
      </c>
      <c r="AA696" s="296">
        <v>2</v>
      </c>
      <c r="AB696" s="296">
        <v>38928.190720140999</v>
      </c>
      <c r="AC696" s="296">
        <v>19464</v>
      </c>
      <c r="AD696" s="296">
        <v>1461</v>
      </c>
      <c r="AE696" s="296">
        <v>18003</v>
      </c>
      <c r="AG696" s="295"/>
      <c r="AH696" s="295"/>
      <c r="AL696" s="297">
        <v>0</v>
      </c>
      <c r="AN696" s="297">
        <v>0</v>
      </c>
      <c r="AP696" s="297"/>
    </row>
    <row r="697" spans="1:42" s="296" customFormat="1">
      <c r="A697" s="293" t="s">
        <v>924</v>
      </c>
      <c r="B697" s="247">
        <v>487049181</v>
      </c>
      <c r="C697" s="252" t="s">
        <v>539</v>
      </c>
      <c r="D697" s="251">
        <v>0</v>
      </c>
      <c r="E697" s="251">
        <v>0</v>
      </c>
      <c r="F697" s="251">
        <v>0</v>
      </c>
      <c r="G697" s="251">
        <v>0</v>
      </c>
      <c r="H697" s="251">
        <v>0</v>
      </c>
      <c r="I697" s="251">
        <v>2</v>
      </c>
      <c r="J697" s="251">
        <v>0</v>
      </c>
      <c r="K697" s="294">
        <v>7.9299999999999995E-2</v>
      </c>
      <c r="L697" s="251">
        <v>0</v>
      </c>
      <c r="M697" s="251">
        <v>0</v>
      </c>
      <c r="N697" s="251">
        <v>0</v>
      </c>
      <c r="O697" s="251">
        <v>0</v>
      </c>
      <c r="P697" s="251">
        <v>1</v>
      </c>
      <c r="Q697" s="251">
        <v>2</v>
      </c>
      <c r="R697" s="294">
        <v>1.111</v>
      </c>
      <c r="S697" s="251">
        <v>10</v>
      </c>
      <c r="T697" s="247"/>
      <c r="V697" s="293">
        <v>487049181</v>
      </c>
      <c r="W697" s="296" t="s">
        <v>924</v>
      </c>
      <c r="X697" s="247" t="s">
        <v>723</v>
      </c>
      <c r="Y697" s="247" t="s">
        <v>732</v>
      </c>
      <c r="Z697" s="296">
        <v>1</v>
      </c>
      <c r="AA697" s="296">
        <v>2</v>
      </c>
      <c r="AB697" s="296">
        <v>36820.680480141003</v>
      </c>
      <c r="AC697" s="296">
        <v>18410</v>
      </c>
      <c r="AD697" s="296">
        <v>-128</v>
      </c>
      <c r="AE697" s="296">
        <v>18538</v>
      </c>
      <c r="AG697" s="295"/>
      <c r="AH697" s="295"/>
      <c r="AL697" s="297">
        <v>0</v>
      </c>
      <c r="AN697" s="297">
        <v>0</v>
      </c>
      <c r="AP697" s="297"/>
    </row>
    <row r="698" spans="1:42" s="296" customFormat="1">
      <c r="A698" s="293" t="s">
        <v>924</v>
      </c>
      <c r="B698" s="247">
        <v>487049182</v>
      </c>
      <c r="C698" s="252" t="s">
        <v>539</v>
      </c>
      <c r="D698" s="251">
        <v>0</v>
      </c>
      <c r="E698" s="251">
        <v>0</v>
      </c>
      <c r="F698" s="251">
        <v>0</v>
      </c>
      <c r="G698" s="251">
        <v>0</v>
      </c>
      <c r="H698" s="251">
        <v>0</v>
      </c>
      <c r="I698" s="251">
        <v>3</v>
      </c>
      <c r="J698" s="251">
        <v>0</v>
      </c>
      <c r="K698" s="294">
        <v>0.11899999999999999</v>
      </c>
      <c r="L698" s="251">
        <v>0</v>
      </c>
      <c r="M698" s="251">
        <v>0</v>
      </c>
      <c r="N698" s="251">
        <v>0</v>
      </c>
      <c r="O698" s="251">
        <v>0</v>
      </c>
      <c r="P698" s="251">
        <v>0</v>
      </c>
      <c r="Q698" s="251">
        <v>3</v>
      </c>
      <c r="R698" s="294">
        <v>1.111</v>
      </c>
      <c r="S698" s="251">
        <v>8</v>
      </c>
      <c r="T698" s="247"/>
      <c r="V698" s="293">
        <v>487049182</v>
      </c>
      <c r="W698" s="296" t="s">
        <v>924</v>
      </c>
      <c r="X698" s="247" t="s">
        <v>723</v>
      </c>
      <c r="Y698" s="247" t="s">
        <v>824</v>
      </c>
      <c r="Z698" s="296">
        <v>1</v>
      </c>
      <c r="AA698" s="296">
        <v>3</v>
      </c>
      <c r="AB698" s="296">
        <v>42359.025438029996</v>
      </c>
      <c r="AC698" s="296">
        <v>14120</v>
      </c>
      <c r="AD698" s="296">
        <v>-7133</v>
      </c>
      <c r="AE698" s="296">
        <v>21253</v>
      </c>
      <c r="AG698" s="295"/>
      <c r="AH698" s="295"/>
      <c r="AL698" s="297">
        <v>0</v>
      </c>
      <c r="AN698" s="297">
        <v>0</v>
      </c>
      <c r="AP698" s="297"/>
    </row>
    <row r="699" spans="1:42" s="296" customFormat="1">
      <c r="A699" s="293" t="s">
        <v>924</v>
      </c>
      <c r="B699" s="247">
        <v>487049199</v>
      </c>
      <c r="C699" s="252" t="s">
        <v>539</v>
      </c>
      <c r="D699" s="251">
        <v>0</v>
      </c>
      <c r="E699" s="251">
        <v>0</v>
      </c>
      <c r="F699" s="251">
        <v>0</v>
      </c>
      <c r="G699" s="251">
        <v>0</v>
      </c>
      <c r="H699" s="251">
        <v>1</v>
      </c>
      <c r="I699" s="251">
        <v>0</v>
      </c>
      <c r="J699" s="251">
        <v>0</v>
      </c>
      <c r="K699" s="294">
        <v>3.9699999999999999E-2</v>
      </c>
      <c r="L699" s="251">
        <v>0</v>
      </c>
      <c r="M699" s="251">
        <v>0</v>
      </c>
      <c r="N699" s="251">
        <v>0</v>
      </c>
      <c r="O699" s="251">
        <v>0</v>
      </c>
      <c r="P699" s="251">
        <v>1</v>
      </c>
      <c r="Q699" s="251">
        <v>1</v>
      </c>
      <c r="R699" s="294">
        <v>1.111</v>
      </c>
      <c r="S699" s="251">
        <v>2</v>
      </c>
      <c r="T699" s="247"/>
      <c r="V699" s="293">
        <v>487049199</v>
      </c>
      <c r="W699" s="296" t="s">
        <v>924</v>
      </c>
      <c r="X699" s="247" t="s">
        <v>723</v>
      </c>
      <c r="Y699" s="247" t="s">
        <v>733</v>
      </c>
      <c r="Z699" s="296">
        <v>1</v>
      </c>
      <c r="AA699" s="296">
        <v>1</v>
      </c>
      <c r="AB699" s="296">
        <v>16875.663857888998</v>
      </c>
      <c r="AC699" s="296">
        <v>16876</v>
      </c>
      <c r="AD699" s="296">
        <v>-4070</v>
      </c>
      <c r="AE699" s="296">
        <v>20946</v>
      </c>
      <c r="AG699" s="295"/>
      <c r="AH699" s="295"/>
      <c r="AL699" s="297">
        <v>0</v>
      </c>
      <c r="AN699" s="297">
        <v>0</v>
      </c>
      <c r="AP699" s="297"/>
    </row>
    <row r="700" spans="1:42" s="296" customFormat="1">
      <c r="A700" s="293" t="s">
        <v>924</v>
      </c>
      <c r="B700" s="247">
        <v>487049229</v>
      </c>
      <c r="C700" s="252" t="s">
        <v>539</v>
      </c>
      <c r="D700" s="251">
        <v>0</v>
      </c>
      <c r="E700" s="251">
        <v>0</v>
      </c>
      <c r="F700" s="251">
        <v>0</v>
      </c>
      <c r="G700" s="251">
        <v>0</v>
      </c>
      <c r="H700" s="251">
        <v>0</v>
      </c>
      <c r="I700" s="251">
        <v>1</v>
      </c>
      <c r="J700" s="251">
        <v>0</v>
      </c>
      <c r="K700" s="294">
        <v>3.9699999999999999E-2</v>
      </c>
      <c r="L700" s="251">
        <v>0</v>
      </c>
      <c r="M700" s="251">
        <v>0</v>
      </c>
      <c r="N700" s="251">
        <v>0</v>
      </c>
      <c r="O700" s="251">
        <v>1</v>
      </c>
      <c r="P700" s="251">
        <v>0</v>
      </c>
      <c r="Q700" s="251">
        <v>1</v>
      </c>
      <c r="R700" s="294">
        <v>1.111</v>
      </c>
      <c r="S700" s="251">
        <v>9</v>
      </c>
      <c r="T700" s="247"/>
      <c r="V700" s="293">
        <v>487049229</v>
      </c>
      <c r="W700" s="296" t="s">
        <v>924</v>
      </c>
      <c r="X700" s="247" t="s">
        <v>723</v>
      </c>
      <c r="Y700" s="247" t="s">
        <v>663</v>
      </c>
      <c r="Z700" s="296">
        <v>1</v>
      </c>
      <c r="AA700" s="296">
        <v>1</v>
      </c>
      <c r="AB700" s="296">
        <v>18026.724887888999</v>
      </c>
      <c r="AC700" s="296">
        <v>18027</v>
      </c>
      <c r="AD700" s="296">
        <v>90</v>
      </c>
      <c r="AE700" s="296">
        <v>17937</v>
      </c>
      <c r="AG700" s="295"/>
      <c r="AH700" s="295"/>
      <c r="AL700" s="297">
        <v>0</v>
      </c>
      <c r="AN700" s="297">
        <v>0</v>
      </c>
      <c r="AP700" s="297"/>
    </row>
    <row r="701" spans="1:42" s="296" customFormat="1">
      <c r="A701" s="293" t="s">
        <v>924</v>
      </c>
      <c r="B701" s="247">
        <v>487049244</v>
      </c>
      <c r="C701" s="252" t="s">
        <v>539</v>
      </c>
      <c r="D701" s="251">
        <v>0</v>
      </c>
      <c r="E701" s="251">
        <v>0</v>
      </c>
      <c r="F701" s="251">
        <v>0</v>
      </c>
      <c r="G701" s="251">
        <v>0</v>
      </c>
      <c r="H701" s="251">
        <v>1</v>
      </c>
      <c r="I701" s="251">
        <v>3</v>
      </c>
      <c r="J701" s="251">
        <v>0</v>
      </c>
      <c r="K701" s="294">
        <v>0.15859999999999999</v>
      </c>
      <c r="L701" s="251">
        <v>0</v>
      </c>
      <c r="M701" s="251">
        <v>0</v>
      </c>
      <c r="N701" s="251">
        <v>0</v>
      </c>
      <c r="O701" s="251">
        <v>0</v>
      </c>
      <c r="P701" s="251">
        <v>2</v>
      </c>
      <c r="Q701" s="251">
        <v>4</v>
      </c>
      <c r="R701" s="294">
        <v>1.111</v>
      </c>
      <c r="S701" s="251">
        <v>10</v>
      </c>
      <c r="T701" s="247"/>
      <c r="V701" s="293">
        <v>487049244</v>
      </c>
      <c r="W701" s="296" t="s">
        <v>924</v>
      </c>
      <c r="X701" s="247" t="s">
        <v>723</v>
      </c>
      <c r="Y701" s="247" t="s">
        <v>664</v>
      </c>
      <c r="Z701" s="296">
        <v>1</v>
      </c>
      <c r="AA701" s="296">
        <v>4</v>
      </c>
      <c r="AB701" s="296">
        <v>71543.585800282002</v>
      </c>
      <c r="AC701" s="296">
        <v>17886</v>
      </c>
      <c r="AD701" s="296">
        <v>-466</v>
      </c>
      <c r="AE701" s="296">
        <v>18352</v>
      </c>
      <c r="AG701" s="295"/>
      <c r="AH701" s="295"/>
      <c r="AL701" s="297">
        <v>0</v>
      </c>
      <c r="AN701" s="297">
        <v>0</v>
      </c>
      <c r="AP701" s="297"/>
    </row>
    <row r="702" spans="1:42" s="296" customFormat="1">
      <c r="A702" s="293" t="s">
        <v>924</v>
      </c>
      <c r="B702" s="247">
        <v>487049248</v>
      </c>
      <c r="C702" s="252" t="s">
        <v>539</v>
      </c>
      <c r="D702" s="251">
        <v>0</v>
      </c>
      <c r="E702" s="251">
        <v>0</v>
      </c>
      <c r="F702" s="251">
        <v>0</v>
      </c>
      <c r="G702" s="251">
        <v>0</v>
      </c>
      <c r="H702" s="251">
        <v>5</v>
      </c>
      <c r="I702" s="251">
        <v>7</v>
      </c>
      <c r="J702" s="251">
        <v>0</v>
      </c>
      <c r="K702" s="294">
        <v>0.4758</v>
      </c>
      <c r="L702" s="251">
        <v>0</v>
      </c>
      <c r="M702" s="251">
        <v>0</v>
      </c>
      <c r="N702" s="251">
        <v>1</v>
      </c>
      <c r="O702" s="251">
        <v>1</v>
      </c>
      <c r="P702" s="251">
        <v>3</v>
      </c>
      <c r="Q702" s="251">
        <v>12</v>
      </c>
      <c r="R702" s="294">
        <v>1.111</v>
      </c>
      <c r="S702" s="251">
        <v>11</v>
      </c>
      <c r="T702" s="247"/>
      <c r="V702" s="293">
        <v>487049248</v>
      </c>
      <c r="W702" s="296" t="s">
        <v>924</v>
      </c>
      <c r="X702" s="247" t="s">
        <v>723</v>
      </c>
      <c r="Y702" s="247" t="s">
        <v>665</v>
      </c>
      <c r="Z702" s="296">
        <v>1</v>
      </c>
      <c r="AA702" s="296">
        <v>12</v>
      </c>
      <c r="AB702" s="296">
        <v>194874.31105084598</v>
      </c>
      <c r="AC702" s="296">
        <v>16240</v>
      </c>
      <c r="AD702" s="296">
        <v>-995</v>
      </c>
      <c r="AE702" s="296">
        <v>17235</v>
      </c>
      <c r="AG702" s="295"/>
      <c r="AH702" s="295"/>
      <c r="AL702" s="297">
        <v>0</v>
      </c>
      <c r="AN702" s="297">
        <v>0</v>
      </c>
      <c r="AP702" s="297"/>
    </row>
    <row r="703" spans="1:42" s="296" customFormat="1">
      <c r="A703" s="293" t="s">
        <v>924</v>
      </c>
      <c r="B703" s="247">
        <v>487049262</v>
      </c>
      <c r="C703" s="252" t="s">
        <v>539</v>
      </c>
      <c r="D703" s="251">
        <v>0</v>
      </c>
      <c r="E703" s="251">
        <v>0</v>
      </c>
      <c r="F703" s="251">
        <v>0</v>
      </c>
      <c r="G703" s="251">
        <v>0</v>
      </c>
      <c r="H703" s="251">
        <v>2</v>
      </c>
      <c r="I703" s="251">
        <v>3</v>
      </c>
      <c r="J703" s="251">
        <v>0</v>
      </c>
      <c r="K703" s="294">
        <v>0.1983</v>
      </c>
      <c r="L703" s="251">
        <v>0</v>
      </c>
      <c r="M703" s="251">
        <v>0</v>
      </c>
      <c r="N703" s="251">
        <v>0</v>
      </c>
      <c r="O703" s="251">
        <v>0</v>
      </c>
      <c r="P703" s="251">
        <v>3</v>
      </c>
      <c r="Q703" s="251">
        <v>5</v>
      </c>
      <c r="R703" s="294">
        <v>1.111</v>
      </c>
      <c r="S703" s="251">
        <v>10</v>
      </c>
      <c r="T703" s="247"/>
      <c r="V703" s="293">
        <v>487049262</v>
      </c>
      <c r="W703" s="296" t="s">
        <v>924</v>
      </c>
      <c r="X703" s="247" t="s">
        <v>723</v>
      </c>
      <c r="Y703" s="247" t="s">
        <v>666</v>
      </c>
      <c r="Z703" s="296">
        <v>1</v>
      </c>
      <c r="AA703" s="296">
        <v>5</v>
      </c>
      <c r="AB703" s="296">
        <v>92149.159118170995</v>
      </c>
      <c r="AC703" s="296">
        <v>18430</v>
      </c>
      <c r="AD703" s="296">
        <v>1156</v>
      </c>
      <c r="AE703" s="296">
        <v>17274</v>
      </c>
      <c r="AG703" s="295"/>
      <c r="AH703" s="295"/>
      <c r="AL703" s="297">
        <v>0</v>
      </c>
      <c r="AN703" s="297">
        <v>0</v>
      </c>
      <c r="AP703" s="297"/>
    </row>
    <row r="704" spans="1:42" s="296" customFormat="1">
      <c r="A704" s="293" t="s">
        <v>924</v>
      </c>
      <c r="B704" s="247">
        <v>487049274</v>
      </c>
      <c r="C704" s="252" t="s">
        <v>539</v>
      </c>
      <c r="D704" s="251">
        <v>0</v>
      </c>
      <c r="E704" s="251">
        <v>0</v>
      </c>
      <c r="F704" s="251">
        <v>0</v>
      </c>
      <c r="G704" s="251">
        <v>0</v>
      </c>
      <c r="H704" s="251">
        <v>40</v>
      </c>
      <c r="I704" s="251">
        <v>70</v>
      </c>
      <c r="J704" s="251">
        <v>0</v>
      </c>
      <c r="K704" s="294">
        <v>4.3615000000000004</v>
      </c>
      <c r="L704" s="251">
        <v>0</v>
      </c>
      <c r="M704" s="251">
        <v>0</v>
      </c>
      <c r="N704" s="251">
        <v>3</v>
      </c>
      <c r="O704" s="251">
        <v>6</v>
      </c>
      <c r="P704" s="251">
        <v>76</v>
      </c>
      <c r="Q704" s="251">
        <v>110</v>
      </c>
      <c r="R704" s="294">
        <v>1.111</v>
      </c>
      <c r="S704" s="251">
        <v>9</v>
      </c>
      <c r="T704" s="247"/>
      <c r="V704" s="293">
        <v>487049274</v>
      </c>
      <c r="W704" s="296" t="s">
        <v>924</v>
      </c>
      <c r="X704" s="247" t="s">
        <v>723</v>
      </c>
      <c r="Y704" s="247" t="s">
        <v>675</v>
      </c>
      <c r="Z704" s="296">
        <v>1</v>
      </c>
      <c r="AA704" s="296">
        <v>110</v>
      </c>
      <c r="AB704" s="296">
        <v>2110283.4359977553</v>
      </c>
      <c r="AC704" s="296">
        <v>19184</v>
      </c>
      <c r="AD704" s="296">
        <v>6550</v>
      </c>
      <c r="AE704" s="296">
        <v>12634</v>
      </c>
      <c r="AG704" s="295"/>
      <c r="AH704" s="295"/>
      <c r="AL704" s="297">
        <v>0</v>
      </c>
      <c r="AN704" s="297">
        <v>0</v>
      </c>
      <c r="AP704" s="297"/>
    </row>
    <row r="705" spans="1:42" s="296" customFormat="1">
      <c r="A705" s="293" t="s">
        <v>924</v>
      </c>
      <c r="B705" s="247">
        <v>487049284</v>
      </c>
      <c r="C705" s="252" t="s">
        <v>539</v>
      </c>
      <c r="D705" s="251">
        <v>0</v>
      </c>
      <c r="E705" s="251">
        <v>0</v>
      </c>
      <c r="F705" s="251">
        <v>0</v>
      </c>
      <c r="G705" s="251">
        <v>0</v>
      </c>
      <c r="H705" s="251">
        <v>1</v>
      </c>
      <c r="I705" s="251">
        <v>0</v>
      </c>
      <c r="J705" s="251">
        <v>0</v>
      </c>
      <c r="K705" s="294">
        <v>3.9699999999999999E-2</v>
      </c>
      <c r="L705" s="251">
        <v>0</v>
      </c>
      <c r="M705" s="251">
        <v>0</v>
      </c>
      <c r="N705" s="251">
        <v>0</v>
      </c>
      <c r="O705" s="251">
        <v>0</v>
      </c>
      <c r="P705" s="251">
        <v>1</v>
      </c>
      <c r="Q705" s="251">
        <v>1</v>
      </c>
      <c r="R705" s="294">
        <v>1.111</v>
      </c>
      <c r="S705" s="251">
        <v>5</v>
      </c>
      <c r="T705" s="247"/>
      <c r="V705" s="293">
        <v>487049284</v>
      </c>
      <c r="W705" s="296" t="s">
        <v>924</v>
      </c>
      <c r="X705" s="247" t="s">
        <v>723</v>
      </c>
      <c r="Y705" s="247" t="s">
        <v>734</v>
      </c>
      <c r="Z705" s="296">
        <v>1</v>
      </c>
      <c r="AA705" s="296">
        <v>1</v>
      </c>
      <c r="AB705" s="296">
        <v>17614.295517889001</v>
      </c>
      <c r="AC705" s="296">
        <v>17614</v>
      </c>
      <c r="AD705" s="296">
        <v>6029</v>
      </c>
      <c r="AE705" s="296">
        <v>11585</v>
      </c>
      <c r="AG705" s="295"/>
      <c r="AH705" s="295"/>
      <c r="AL705" s="297">
        <v>0</v>
      </c>
      <c r="AN705" s="297">
        <v>0</v>
      </c>
      <c r="AP705" s="297"/>
    </row>
    <row r="706" spans="1:42" s="296" customFormat="1">
      <c r="A706" s="293" t="s">
        <v>924</v>
      </c>
      <c r="B706" s="247">
        <v>487049285</v>
      </c>
      <c r="C706" s="252" t="s">
        <v>539</v>
      </c>
      <c r="D706" s="251">
        <v>0</v>
      </c>
      <c r="E706" s="251">
        <v>0</v>
      </c>
      <c r="F706" s="251">
        <v>0</v>
      </c>
      <c r="G706" s="251">
        <v>0</v>
      </c>
      <c r="H706" s="251">
        <v>0</v>
      </c>
      <c r="I706" s="251">
        <v>2</v>
      </c>
      <c r="J706" s="251">
        <v>0</v>
      </c>
      <c r="K706" s="294">
        <v>7.9299999999999995E-2</v>
      </c>
      <c r="L706" s="251">
        <v>0</v>
      </c>
      <c r="M706" s="251">
        <v>0</v>
      </c>
      <c r="N706" s="251">
        <v>0</v>
      </c>
      <c r="O706" s="251">
        <v>0</v>
      </c>
      <c r="P706" s="251">
        <v>0</v>
      </c>
      <c r="Q706" s="251">
        <v>2</v>
      </c>
      <c r="R706" s="294">
        <v>1.111</v>
      </c>
      <c r="S706" s="251">
        <v>9</v>
      </c>
      <c r="T706" s="247"/>
      <c r="V706" s="293">
        <v>487049285</v>
      </c>
      <c r="W706" s="296" t="s">
        <v>924</v>
      </c>
      <c r="X706" s="247" t="s">
        <v>723</v>
      </c>
      <c r="Y706" s="247" t="s">
        <v>676</v>
      </c>
      <c r="Z706" s="296">
        <v>1</v>
      </c>
      <c r="AA706" s="296">
        <v>2</v>
      </c>
      <c r="AB706" s="296">
        <v>28238.178720141001</v>
      </c>
      <c r="AC706" s="296">
        <v>14119</v>
      </c>
      <c r="AD706" s="296">
        <v>-2223</v>
      </c>
      <c r="AE706" s="296">
        <v>16342</v>
      </c>
      <c r="AG706" s="295"/>
      <c r="AH706" s="295"/>
      <c r="AL706" s="297">
        <v>0</v>
      </c>
      <c r="AN706" s="297">
        <v>0</v>
      </c>
      <c r="AP706" s="297"/>
    </row>
    <row r="707" spans="1:42" s="296" customFormat="1">
      <c r="A707" s="293" t="s">
        <v>924</v>
      </c>
      <c r="B707" s="247">
        <v>487049293</v>
      </c>
      <c r="C707" s="252" t="s">
        <v>539</v>
      </c>
      <c r="D707" s="251">
        <v>0</v>
      </c>
      <c r="E707" s="251">
        <v>0</v>
      </c>
      <c r="F707" s="251">
        <v>0</v>
      </c>
      <c r="G707" s="251">
        <v>0</v>
      </c>
      <c r="H707" s="251">
        <v>0</v>
      </c>
      <c r="I707" s="251">
        <v>1</v>
      </c>
      <c r="J707" s="251">
        <v>0</v>
      </c>
      <c r="K707" s="294">
        <v>3.9699999999999999E-2</v>
      </c>
      <c r="L707" s="251">
        <v>0</v>
      </c>
      <c r="M707" s="251">
        <v>0</v>
      </c>
      <c r="N707" s="251">
        <v>0</v>
      </c>
      <c r="O707" s="251">
        <v>0</v>
      </c>
      <c r="P707" s="251">
        <v>1</v>
      </c>
      <c r="Q707" s="251">
        <v>1</v>
      </c>
      <c r="R707" s="294">
        <v>1.111</v>
      </c>
      <c r="S707" s="251">
        <v>10</v>
      </c>
      <c r="T707" s="247"/>
      <c r="V707" s="293">
        <v>487049293</v>
      </c>
      <c r="W707" s="296" t="s">
        <v>924</v>
      </c>
      <c r="X707" s="247" t="s">
        <v>723</v>
      </c>
      <c r="Y707" s="247" t="s">
        <v>677</v>
      </c>
      <c r="Z707" s="296">
        <v>1</v>
      </c>
      <c r="AA707" s="296">
        <v>1</v>
      </c>
      <c r="AB707" s="296">
        <v>22703.348477889005</v>
      </c>
      <c r="AC707" s="296">
        <v>22703</v>
      </c>
      <c r="AD707" s="296">
        <v>9019</v>
      </c>
      <c r="AE707" s="296">
        <v>13684</v>
      </c>
      <c r="AG707" s="295"/>
      <c r="AH707" s="295"/>
      <c r="AL707" s="297">
        <v>0</v>
      </c>
      <c r="AN707" s="297">
        <v>0</v>
      </c>
      <c r="AP707" s="297"/>
    </row>
    <row r="708" spans="1:42" s="296" customFormat="1">
      <c r="A708" s="293" t="s">
        <v>924</v>
      </c>
      <c r="B708" s="247">
        <v>487049295</v>
      </c>
      <c r="C708" s="252" t="s">
        <v>539</v>
      </c>
      <c r="D708" s="251">
        <v>0</v>
      </c>
      <c r="E708" s="251">
        <v>0</v>
      </c>
      <c r="F708" s="251">
        <v>0</v>
      </c>
      <c r="G708" s="251">
        <v>0</v>
      </c>
      <c r="H708" s="251">
        <v>1</v>
      </c>
      <c r="I708" s="251">
        <v>0</v>
      </c>
      <c r="J708" s="251">
        <v>0</v>
      </c>
      <c r="K708" s="294">
        <v>3.9699999999999999E-2</v>
      </c>
      <c r="L708" s="251">
        <v>0</v>
      </c>
      <c r="M708" s="251">
        <v>0</v>
      </c>
      <c r="N708" s="251">
        <v>0</v>
      </c>
      <c r="O708" s="251">
        <v>0</v>
      </c>
      <c r="P708" s="251">
        <v>1</v>
      </c>
      <c r="Q708" s="251">
        <v>1</v>
      </c>
      <c r="R708" s="294">
        <v>1.111</v>
      </c>
      <c r="S708" s="251">
        <v>5</v>
      </c>
      <c r="T708" s="247"/>
      <c r="V708" s="293">
        <v>487049295</v>
      </c>
      <c r="W708" s="296" t="s">
        <v>924</v>
      </c>
      <c r="X708" s="247" t="s">
        <v>723</v>
      </c>
      <c r="Y708" s="247" t="s">
        <v>735</v>
      </c>
      <c r="Z708" s="296">
        <v>1</v>
      </c>
      <c r="AA708" s="296">
        <v>1</v>
      </c>
      <c r="AB708" s="296">
        <v>17614.295517889001</v>
      </c>
      <c r="AC708" s="296">
        <v>17614</v>
      </c>
      <c r="AD708" s="296">
        <v>3218</v>
      </c>
      <c r="AE708" s="296">
        <v>14396</v>
      </c>
      <c r="AG708" s="295"/>
      <c r="AH708" s="295"/>
      <c r="AL708" s="297">
        <v>0</v>
      </c>
      <c r="AN708" s="297">
        <v>0</v>
      </c>
      <c r="AP708" s="297"/>
    </row>
    <row r="709" spans="1:42" s="296" customFormat="1">
      <c r="A709" s="293" t="s">
        <v>924</v>
      </c>
      <c r="B709" s="247">
        <v>487049308</v>
      </c>
      <c r="C709" s="252" t="s">
        <v>539</v>
      </c>
      <c r="D709" s="251">
        <v>0</v>
      </c>
      <c r="E709" s="251">
        <v>0</v>
      </c>
      <c r="F709" s="251">
        <v>0</v>
      </c>
      <c r="G709" s="251">
        <v>0</v>
      </c>
      <c r="H709" s="251">
        <v>0</v>
      </c>
      <c r="I709" s="251">
        <v>2</v>
      </c>
      <c r="J709" s="251">
        <v>0</v>
      </c>
      <c r="K709" s="294">
        <v>7.9299999999999995E-2</v>
      </c>
      <c r="L709" s="251">
        <v>0</v>
      </c>
      <c r="M709" s="251">
        <v>0</v>
      </c>
      <c r="N709" s="251">
        <v>0</v>
      </c>
      <c r="O709" s="251">
        <v>0</v>
      </c>
      <c r="P709" s="251">
        <v>0</v>
      </c>
      <c r="Q709" s="251">
        <v>2</v>
      </c>
      <c r="R709" s="294">
        <v>1.111</v>
      </c>
      <c r="S709" s="251">
        <v>10</v>
      </c>
      <c r="T709" s="247"/>
      <c r="V709" s="293">
        <v>487049308</v>
      </c>
      <c r="W709" s="296" t="s">
        <v>924</v>
      </c>
      <c r="X709" s="247" t="s">
        <v>723</v>
      </c>
      <c r="Y709" s="247" t="s">
        <v>717</v>
      </c>
      <c r="Z709" s="296">
        <v>1</v>
      </c>
      <c r="AA709" s="296">
        <v>2</v>
      </c>
      <c r="AB709" s="296">
        <v>28238.178720141001</v>
      </c>
      <c r="AC709" s="296">
        <v>14119</v>
      </c>
      <c r="AD709" s="296">
        <v>-6954</v>
      </c>
      <c r="AE709" s="296">
        <v>21073</v>
      </c>
      <c r="AG709" s="295"/>
      <c r="AH709" s="295"/>
      <c r="AL709" s="297">
        <v>0</v>
      </c>
      <c r="AN709" s="297">
        <v>0</v>
      </c>
      <c r="AP709" s="297"/>
    </row>
    <row r="710" spans="1:42" s="296" customFormat="1">
      <c r="A710" s="293" t="s">
        <v>924</v>
      </c>
      <c r="B710" s="247">
        <v>487049347</v>
      </c>
      <c r="C710" s="252" t="s">
        <v>539</v>
      </c>
      <c r="D710" s="251">
        <v>0</v>
      </c>
      <c r="E710" s="251">
        <v>0</v>
      </c>
      <c r="F710" s="251">
        <v>0</v>
      </c>
      <c r="G710" s="251">
        <v>0</v>
      </c>
      <c r="H710" s="251">
        <v>3</v>
      </c>
      <c r="I710" s="251">
        <v>7</v>
      </c>
      <c r="J710" s="251">
        <v>0</v>
      </c>
      <c r="K710" s="294">
        <v>0.39650000000000002</v>
      </c>
      <c r="L710" s="251">
        <v>0</v>
      </c>
      <c r="M710" s="251">
        <v>0</v>
      </c>
      <c r="N710" s="251">
        <v>0</v>
      </c>
      <c r="O710" s="251">
        <v>0</v>
      </c>
      <c r="P710" s="251">
        <v>5</v>
      </c>
      <c r="Q710" s="251">
        <v>10</v>
      </c>
      <c r="R710" s="294">
        <v>1.111</v>
      </c>
      <c r="S710" s="251">
        <v>8</v>
      </c>
      <c r="T710" s="247"/>
      <c r="V710" s="293">
        <v>487049347</v>
      </c>
      <c r="W710" s="296" t="s">
        <v>924</v>
      </c>
      <c r="X710" s="247" t="s">
        <v>723</v>
      </c>
      <c r="Y710" s="247" t="s">
        <v>738</v>
      </c>
      <c r="Z710" s="296">
        <v>1</v>
      </c>
      <c r="AA710" s="296">
        <v>10</v>
      </c>
      <c r="AB710" s="296">
        <v>171900.69477070498</v>
      </c>
      <c r="AC710" s="296">
        <v>17190</v>
      </c>
      <c r="AD710" s="296">
        <v>1615</v>
      </c>
      <c r="AE710" s="296">
        <v>15575</v>
      </c>
      <c r="AG710" s="295"/>
      <c r="AH710" s="295"/>
      <c r="AL710" s="297">
        <v>0</v>
      </c>
      <c r="AN710" s="297">
        <v>0</v>
      </c>
      <c r="AP710" s="297"/>
    </row>
    <row r="711" spans="1:42" s="296" customFormat="1">
      <c r="A711" s="293" t="s">
        <v>924</v>
      </c>
      <c r="B711" s="247">
        <v>487274010</v>
      </c>
      <c r="C711" s="252" t="s">
        <v>539</v>
      </c>
      <c r="D711" s="251">
        <v>1</v>
      </c>
      <c r="E711" s="251">
        <v>0</v>
      </c>
      <c r="F711" s="251">
        <v>1</v>
      </c>
      <c r="G711" s="251">
        <v>2</v>
      </c>
      <c r="H711" s="251">
        <v>0</v>
      </c>
      <c r="I711" s="251">
        <v>0</v>
      </c>
      <c r="J711" s="251">
        <v>0</v>
      </c>
      <c r="K711" s="294">
        <v>0.11899999999999999</v>
      </c>
      <c r="L711" s="251">
        <v>0</v>
      </c>
      <c r="M711" s="251">
        <v>3</v>
      </c>
      <c r="N711" s="251">
        <v>0</v>
      </c>
      <c r="O711" s="251">
        <v>0</v>
      </c>
      <c r="P711" s="251">
        <v>4</v>
      </c>
      <c r="Q711" s="251">
        <v>4</v>
      </c>
      <c r="R711" s="294">
        <v>1.054</v>
      </c>
      <c r="S711" s="251">
        <v>3</v>
      </c>
      <c r="T711" s="247"/>
      <c r="V711" s="293">
        <v>487274010</v>
      </c>
      <c r="W711" s="296" t="s">
        <v>924</v>
      </c>
      <c r="X711" s="247" t="s">
        <v>675</v>
      </c>
      <c r="Y711" s="247" t="s">
        <v>724</v>
      </c>
      <c r="Z711" s="296">
        <v>1</v>
      </c>
      <c r="AA711" s="296">
        <v>4</v>
      </c>
      <c r="AB711" s="296">
        <v>69724.670917419993</v>
      </c>
      <c r="AC711" s="296">
        <v>17431</v>
      </c>
      <c r="AD711" s="296">
        <v>1355</v>
      </c>
      <c r="AE711" s="296">
        <v>16076</v>
      </c>
      <c r="AG711" s="295"/>
      <c r="AH711" s="295"/>
      <c r="AL711" s="297">
        <v>0</v>
      </c>
      <c r="AN711" s="297">
        <v>0</v>
      </c>
      <c r="AP711" s="297"/>
    </row>
    <row r="712" spans="1:42" s="296" customFormat="1">
      <c r="A712" s="293" t="s">
        <v>924</v>
      </c>
      <c r="B712" s="247">
        <v>487274016</v>
      </c>
      <c r="C712" s="252" t="s">
        <v>539</v>
      </c>
      <c r="D712" s="251">
        <v>0</v>
      </c>
      <c r="E712" s="251">
        <v>0</v>
      </c>
      <c r="F712" s="251">
        <v>1</v>
      </c>
      <c r="G712" s="251">
        <v>0</v>
      </c>
      <c r="H712" s="251">
        <v>0</v>
      </c>
      <c r="I712" s="251">
        <v>0</v>
      </c>
      <c r="J712" s="251">
        <v>0</v>
      </c>
      <c r="K712" s="294">
        <v>3.9699999999999999E-2</v>
      </c>
      <c r="L712" s="251">
        <v>0</v>
      </c>
      <c r="M712" s="251">
        <v>0</v>
      </c>
      <c r="N712" s="251">
        <v>0</v>
      </c>
      <c r="O712" s="251">
        <v>0</v>
      </c>
      <c r="P712" s="251">
        <v>0</v>
      </c>
      <c r="Q712" s="251">
        <v>1</v>
      </c>
      <c r="R712" s="294">
        <v>1.054</v>
      </c>
      <c r="S712" s="251">
        <v>8</v>
      </c>
      <c r="T712" s="247"/>
      <c r="V712" s="293">
        <v>487274016</v>
      </c>
      <c r="W712" s="296" t="s">
        <v>924</v>
      </c>
      <c r="X712" s="247" t="s">
        <v>675</v>
      </c>
      <c r="Y712" s="247" t="s">
        <v>725</v>
      </c>
      <c r="Z712" s="296">
        <v>1</v>
      </c>
      <c r="AA712" s="296">
        <v>1</v>
      </c>
      <c r="AB712" s="296">
        <v>11885.353837946001</v>
      </c>
      <c r="AC712" s="296">
        <v>11885</v>
      </c>
      <c r="AD712" s="296">
        <v>-7078</v>
      </c>
      <c r="AE712" s="296">
        <v>18963</v>
      </c>
      <c r="AG712" s="295"/>
      <c r="AH712" s="295"/>
      <c r="AL712" s="297">
        <v>0</v>
      </c>
      <c r="AN712" s="297">
        <v>0</v>
      </c>
      <c r="AP712" s="297"/>
    </row>
    <row r="713" spans="1:42" s="296" customFormat="1">
      <c r="A713" s="293" t="s">
        <v>924</v>
      </c>
      <c r="B713" s="247">
        <v>487274030</v>
      </c>
      <c r="C713" s="252" t="s">
        <v>539</v>
      </c>
      <c r="D713" s="251">
        <v>0</v>
      </c>
      <c r="E713" s="251">
        <v>0</v>
      </c>
      <c r="F713" s="251">
        <v>0</v>
      </c>
      <c r="G713" s="251">
        <v>1</v>
      </c>
      <c r="H713" s="251">
        <v>0</v>
      </c>
      <c r="I713" s="251">
        <v>0</v>
      </c>
      <c r="J713" s="251">
        <v>0</v>
      </c>
      <c r="K713" s="294">
        <v>3.9699999999999999E-2</v>
      </c>
      <c r="L713" s="251">
        <v>0</v>
      </c>
      <c r="M713" s="251">
        <v>0</v>
      </c>
      <c r="N713" s="251">
        <v>0</v>
      </c>
      <c r="O713" s="251">
        <v>0</v>
      </c>
      <c r="P713" s="251">
        <v>1</v>
      </c>
      <c r="Q713" s="251">
        <v>1</v>
      </c>
      <c r="R713" s="294">
        <v>1.054</v>
      </c>
      <c r="S713" s="251">
        <v>6</v>
      </c>
      <c r="T713" s="247"/>
      <c r="V713" s="293">
        <v>487274030</v>
      </c>
      <c r="W713" s="296" t="s">
        <v>924</v>
      </c>
      <c r="X713" s="247" t="s">
        <v>675</v>
      </c>
      <c r="Y713" s="247" t="s">
        <v>706</v>
      </c>
      <c r="Z713" s="296">
        <v>1</v>
      </c>
      <c r="AA713" s="296">
        <v>1</v>
      </c>
      <c r="AB713" s="296">
        <v>17876.243857945999</v>
      </c>
      <c r="AC713" s="296">
        <v>17876</v>
      </c>
      <c r="AD713" s="296">
        <v>-844</v>
      </c>
      <c r="AE713" s="296">
        <v>18720</v>
      </c>
      <c r="AG713" s="295"/>
      <c r="AH713" s="295"/>
      <c r="AL713" s="297">
        <v>0</v>
      </c>
      <c r="AN713" s="297">
        <v>0</v>
      </c>
      <c r="AP713" s="297"/>
    </row>
    <row r="714" spans="1:42" s="296" customFormat="1">
      <c r="A714" s="293" t="s">
        <v>924</v>
      </c>
      <c r="B714" s="247">
        <v>487274031</v>
      </c>
      <c r="C714" s="252" t="s">
        <v>539</v>
      </c>
      <c r="D714" s="251">
        <v>2</v>
      </c>
      <c r="E714" s="251">
        <v>0</v>
      </c>
      <c r="F714" s="251">
        <v>2</v>
      </c>
      <c r="G714" s="251">
        <v>2</v>
      </c>
      <c r="H714" s="251">
        <v>2</v>
      </c>
      <c r="I714" s="251">
        <v>0</v>
      </c>
      <c r="J714" s="251">
        <v>0</v>
      </c>
      <c r="K714" s="294">
        <v>0.2379</v>
      </c>
      <c r="L714" s="251">
        <v>0</v>
      </c>
      <c r="M714" s="251">
        <v>1</v>
      </c>
      <c r="N714" s="251">
        <v>1</v>
      </c>
      <c r="O714" s="251">
        <v>0</v>
      </c>
      <c r="P714" s="251">
        <v>2</v>
      </c>
      <c r="Q714" s="251">
        <v>7</v>
      </c>
      <c r="R714" s="294">
        <v>1.054</v>
      </c>
      <c r="S714" s="251">
        <v>5</v>
      </c>
      <c r="T714" s="247"/>
      <c r="V714" s="293">
        <v>487274031</v>
      </c>
      <c r="W714" s="296" t="s">
        <v>924</v>
      </c>
      <c r="X714" s="247" t="s">
        <v>675</v>
      </c>
      <c r="Y714" s="247" t="s">
        <v>727</v>
      </c>
      <c r="Z714" s="296">
        <v>1</v>
      </c>
      <c r="AA714" s="296">
        <v>7</v>
      </c>
      <c r="AB714" s="296">
        <v>98314.42219842202</v>
      </c>
      <c r="AC714" s="296">
        <v>14045</v>
      </c>
      <c r="AD714" s="296">
        <v>361</v>
      </c>
      <c r="AE714" s="296">
        <v>13684</v>
      </c>
      <c r="AG714" s="295"/>
      <c r="AH714" s="295"/>
      <c r="AL714" s="297">
        <v>0</v>
      </c>
      <c r="AN714" s="297">
        <v>0</v>
      </c>
      <c r="AP714" s="297"/>
    </row>
    <row r="715" spans="1:42" s="296" customFormat="1">
      <c r="A715" s="293" t="s">
        <v>924</v>
      </c>
      <c r="B715" s="247">
        <v>487274035</v>
      </c>
      <c r="C715" s="252" t="s">
        <v>539</v>
      </c>
      <c r="D715" s="251">
        <v>0</v>
      </c>
      <c r="E715" s="251">
        <v>0</v>
      </c>
      <c r="F715" s="251">
        <v>0</v>
      </c>
      <c r="G715" s="251">
        <v>3</v>
      </c>
      <c r="H715" s="251">
        <v>4</v>
      </c>
      <c r="I715" s="251">
        <v>0</v>
      </c>
      <c r="J715" s="251">
        <v>0</v>
      </c>
      <c r="K715" s="294">
        <v>0.27760000000000001</v>
      </c>
      <c r="L715" s="251">
        <v>0</v>
      </c>
      <c r="M715" s="251">
        <v>0</v>
      </c>
      <c r="N715" s="251">
        <v>0</v>
      </c>
      <c r="O715" s="251">
        <v>0</v>
      </c>
      <c r="P715" s="251">
        <v>6</v>
      </c>
      <c r="Q715" s="251">
        <v>7</v>
      </c>
      <c r="R715" s="294">
        <v>1.054</v>
      </c>
      <c r="S715" s="251">
        <v>11</v>
      </c>
      <c r="T715" s="247"/>
      <c r="V715" s="293">
        <v>487274035</v>
      </c>
      <c r="W715" s="296" t="s">
        <v>924</v>
      </c>
      <c r="X715" s="247" t="s">
        <v>675</v>
      </c>
      <c r="Y715" s="247" t="s">
        <v>654</v>
      </c>
      <c r="Z715" s="296">
        <v>1</v>
      </c>
      <c r="AA715" s="296">
        <v>7</v>
      </c>
      <c r="AB715" s="296">
        <v>136559.497976368</v>
      </c>
      <c r="AC715" s="296">
        <v>19508</v>
      </c>
      <c r="AD715" s="296">
        <v>-2053</v>
      </c>
      <c r="AE715" s="296">
        <v>21561</v>
      </c>
      <c r="AG715" s="295"/>
      <c r="AH715" s="295"/>
      <c r="AL715" s="297">
        <v>0</v>
      </c>
      <c r="AN715" s="297">
        <v>0</v>
      </c>
      <c r="AP715" s="297"/>
    </row>
    <row r="716" spans="1:42" s="296" customFormat="1">
      <c r="A716" s="293" t="s">
        <v>924</v>
      </c>
      <c r="B716" s="247">
        <v>487274044</v>
      </c>
      <c r="C716" s="252" t="s">
        <v>539</v>
      </c>
      <c r="D716" s="251">
        <v>0</v>
      </c>
      <c r="E716" s="251">
        <v>0</v>
      </c>
      <c r="F716" s="251">
        <v>0</v>
      </c>
      <c r="G716" s="251">
        <v>1</v>
      </c>
      <c r="H716" s="251">
        <v>0</v>
      </c>
      <c r="I716" s="251">
        <v>0</v>
      </c>
      <c r="J716" s="251">
        <v>0</v>
      </c>
      <c r="K716" s="294">
        <v>3.9699999999999999E-2</v>
      </c>
      <c r="L716" s="251">
        <v>0</v>
      </c>
      <c r="M716" s="251">
        <v>1</v>
      </c>
      <c r="N716" s="251">
        <v>0</v>
      </c>
      <c r="O716" s="251">
        <v>0</v>
      </c>
      <c r="P716" s="251">
        <v>0</v>
      </c>
      <c r="Q716" s="251">
        <v>1</v>
      </c>
      <c r="R716" s="294">
        <v>1.054</v>
      </c>
      <c r="S716" s="251">
        <v>11</v>
      </c>
      <c r="T716" s="247"/>
      <c r="V716" s="293">
        <v>487274044</v>
      </c>
      <c r="W716" s="296" t="s">
        <v>924</v>
      </c>
      <c r="X716" s="247" t="s">
        <v>675</v>
      </c>
      <c r="Y716" s="247" t="s">
        <v>655</v>
      </c>
      <c r="Z716" s="296">
        <v>1</v>
      </c>
      <c r="AA716" s="296">
        <v>1</v>
      </c>
      <c r="AB716" s="296">
        <v>15017.061477945997</v>
      </c>
      <c r="AC716" s="296">
        <v>15017</v>
      </c>
      <c r="AD716" s="296">
        <v>-1935</v>
      </c>
      <c r="AE716" s="296">
        <v>16952</v>
      </c>
      <c r="AG716" s="295"/>
      <c r="AH716" s="295"/>
      <c r="AL716" s="297">
        <v>0</v>
      </c>
      <c r="AN716" s="297">
        <v>0</v>
      </c>
      <c r="AP716" s="297"/>
    </row>
    <row r="717" spans="1:42" s="296" customFormat="1">
      <c r="A717" s="293" t="s">
        <v>924</v>
      </c>
      <c r="B717" s="247">
        <v>487274048</v>
      </c>
      <c r="C717" s="252" t="s">
        <v>539</v>
      </c>
      <c r="D717" s="251">
        <v>3</v>
      </c>
      <c r="E717" s="251">
        <v>0</v>
      </c>
      <c r="F717" s="251">
        <v>0</v>
      </c>
      <c r="G717" s="251">
        <v>2</v>
      </c>
      <c r="H717" s="251">
        <v>0</v>
      </c>
      <c r="I717" s="251">
        <v>0</v>
      </c>
      <c r="J717" s="251">
        <v>0</v>
      </c>
      <c r="K717" s="294">
        <v>7.9299999999999995E-2</v>
      </c>
      <c r="L717" s="251">
        <v>0</v>
      </c>
      <c r="M717" s="251">
        <v>1</v>
      </c>
      <c r="N717" s="251">
        <v>0</v>
      </c>
      <c r="O717" s="251">
        <v>0</v>
      </c>
      <c r="P717" s="251">
        <v>3</v>
      </c>
      <c r="Q717" s="251">
        <v>4</v>
      </c>
      <c r="R717" s="294">
        <v>1.054</v>
      </c>
      <c r="S717" s="251">
        <v>4</v>
      </c>
      <c r="T717" s="247"/>
      <c r="V717" s="293">
        <v>487274048</v>
      </c>
      <c r="W717" s="296" t="s">
        <v>924</v>
      </c>
      <c r="X717" s="247" t="s">
        <v>675</v>
      </c>
      <c r="Y717" s="247" t="s">
        <v>925</v>
      </c>
      <c r="Z717" s="296">
        <v>1</v>
      </c>
      <c r="AA717" s="296">
        <v>4</v>
      </c>
      <c r="AB717" s="296">
        <v>58082.982719473999</v>
      </c>
      <c r="AC717" s="296">
        <v>14521</v>
      </c>
      <c r="AD717" s="296">
        <v>837</v>
      </c>
      <c r="AE717" s="296">
        <v>13684</v>
      </c>
      <c r="AG717" s="295"/>
      <c r="AH717" s="295"/>
      <c r="AL717" s="297">
        <v>0</v>
      </c>
      <c r="AN717" s="297">
        <v>0</v>
      </c>
      <c r="AP717" s="297"/>
    </row>
    <row r="718" spans="1:42" s="296" customFormat="1">
      <c r="A718" s="293" t="s">
        <v>924</v>
      </c>
      <c r="B718" s="247">
        <v>487274049</v>
      </c>
      <c r="C718" s="252" t="s">
        <v>539</v>
      </c>
      <c r="D718" s="251">
        <v>2</v>
      </c>
      <c r="E718" s="251">
        <v>0</v>
      </c>
      <c r="F718" s="251">
        <v>3</v>
      </c>
      <c r="G718" s="251">
        <v>27</v>
      </c>
      <c r="H718" s="251">
        <v>8</v>
      </c>
      <c r="I718" s="251">
        <v>0</v>
      </c>
      <c r="J718" s="251">
        <v>0</v>
      </c>
      <c r="K718" s="294">
        <v>1.5066999999999999</v>
      </c>
      <c r="L718" s="251">
        <v>0</v>
      </c>
      <c r="M718" s="251">
        <v>11</v>
      </c>
      <c r="N718" s="251">
        <v>1</v>
      </c>
      <c r="O718" s="251">
        <v>0</v>
      </c>
      <c r="P718" s="251">
        <v>35</v>
      </c>
      <c r="Q718" s="251">
        <v>39</v>
      </c>
      <c r="R718" s="294">
        <v>1.054</v>
      </c>
      <c r="S718" s="251">
        <v>8</v>
      </c>
      <c r="T718" s="247"/>
      <c r="V718" s="293">
        <v>487274049</v>
      </c>
      <c r="W718" s="296" t="s">
        <v>924</v>
      </c>
      <c r="X718" s="247" t="s">
        <v>675</v>
      </c>
      <c r="Y718" s="247" t="s">
        <v>723</v>
      </c>
      <c r="Z718" s="296">
        <v>1</v>
      </c>
      <c r="AA718" s="296">
        <v>39</v>
      </c>
      <c r="AB718" s="296">
        <v>745187.29181000602</v>
      </c>
      <c r="AC718" s="296">
        <v>19107</v>
      </c>
      <c r="AD718" s="296">
        <v>7522</v>
      </c>
      <c r="AE718" s="296">
        <v>11585</v>
      </c>
      <c r="AG718" s="295"/>
      <c r="AH718" s="295"/>
      <c r="AL718" s="297">
        <v>0</v>
      </c>
      <c r="AN718" s="297">
        <v>0</v>
      </c>
      <c r="AP718" s="297"/>
    </row>
    <row r="719" spans="1:42" s="296" customFormat="1">
      <c r="A719" s="293" t="s">
        <v>924</v>
      </c>
      <c r="B719" s="247">
        <v>487274057</v>
      </c>
      <c r="C719" s="252" t="s">
        <v>539</v>
      </c>
      <c r="D719" s="251">
        <v>1</v>
      </c>
      <c r="E719" s="251">
        <v>0</v>
      </c>
      <c r="F719" s="251">
        <v>2</v>
      </c>
      <c r="G719" s="251">
        <v>17</v>
      </c>
      <c r="H719" s="251">
        <v>3</v>
      </c>
      <c r="I719" s="251">
        <v>0</v>
      </c>
      <c r="J719" s="251">
        <v>0</v>
      </c>
      <c r="K719" s="294">
        <v>0.87229999999999996</v>
      </c>
      <c r="L719" s="251">
        <v>0</v>
      </c>
      <c r="M719" s="251">
        <v>5</v>
      </c>
      <c r="N719" s="251">
        <v>1</v>
      </c>
      <c r="O719" s="251">
        <v>0</v>
      </c>
      <c r="P719" s="251">
        <v>16</v>
      </c>
      <c r="Q719" s="251">
        <v>23</v>
      </c>
      <c r="R719" s="294">
        <v>1.054</v>
      </c>
      <c r="S719" s="251">
        <v>12</v>
      </c>
      <c r="T719" s="247"/>
      <c r="V719" s="293">
        <v>487274057</v>
      </c>
      <c r="W719" s="296" t="s">
        <v>924</v>
      </c>
      <c r="X719" s="247" t="s">
        <v>675</v>
      </c>
      <c r="Y719" s="247" t="s">
        <v>656</v>
      </c>
      <c r="Z719" s="296">
        <v>1</v>
      </c>
      <c r="AA719" s="296">
        <v>23</v>
      </c>
      <c r="AB719" s="296">
        <v>445318.28143421398</v>
      </c>
      <c r="AC719" s="296">
        <v>19362</v>
      </c>
      <c r="AD719" s="296">
        <v>2400</v>
      </c>
      <c r="AE719" s="296">
        <v>16962</v>
      </c>
      <c r="AG719" s="295"/>
      <c r="AH719" s="295"/>
      <c r="AL719" s="297">
        <v>0</v>
      </c>
      <c r="AN719" s="297">
        <v>0</v>
      </c>
      <c r="AP719" s="297"/>
    </row>
    <row r="720" spans="1:42" s="296" customFormat="1">
      <c r="A720" s="293" t="s">
        <v>924</v>
      </c>
      <c r="B720" s="247">
        <v>487274093</v>
      </c>
      <c r="C720" s="252" t="s">
        <v>539</v>
      </c>
      <c r="D720" s="251">
        <v>9</v>
      </c>
      <c r="E720" s="251">
        <v>0</v>
      </c>
      <c r="F720" s="251">
        <v>10</v>
      </c>
      <c r="G720" s="251">
        <v>25</v>
      </c>
      <c r="H720" s="251">
        <v>6</v>
      </c>
      <c r="I720" s="251">
        <v>0</v>
      </c>
      <c r="J720" s="251">
        <v>0</v>
      </c>
      <c r="K720" s="294">
        <v>1.6256999999999999</v>
      </c>
      <c r="L720" s="251">
        <v>0</v>
      </c>
      <c r="M720" s="251">
        <v>16</v>
      </c>
      <c r="N720" s="251">
        <v>2</v>
      </c>
      <c r="O720" s="251">
        <v>0</v>
      </c>
      <c r="P720" s="251">
        <v>33</v>
      </c>
      <c r="Q720" s="251">
        <v>46</v>
      </c>
      <c r="R720" s="294">
        <v>1.054</v>
      </c>
      <c r="S720" s="251">
        <v>11</v>
      </c>
      <c r="T720" s="247"/>
      <c r="V720" s="293">
        <v>487274093</v>
      </c>
      <c r="W720" s="296" t="s">
        <v>924</v>
      </c>
      <c r="X720" s="247" t="s">
        <v>675</v>
      </c>
      <c r="Y720" s="247" t="s">
        <v>657</v>
      </c>
      <c r="Z720" s="296">
        <v>1</v>
      </c>
      <c r="AA720" s="296">
        <v>46</v>
      </c>
      <c r="AB720" s="296">
        <v>889961.65446742589</v>
      </c>
      <c r="AC720" s="296">
        <v>19347</v>
      </c>
      <c r="AD720" s="296">
        <v>3802</v>
      </c>
      <c r="AE720" s="296">
        <v>15545</v>
      </c>
      <c r="AG720" s="295"/>
      <c r="AH720" s="295"/>
      <c r="AL720" s="297">
        <v>0</v>
      </c>
      <c r="AN720" s="297">
        <v>0</v>
      </c>
      <c r="AP720" s="297"/>
    </row>
    <row r="721" spans="1:42" s="296" customFormat="1">
      <c r="A721" s="293" t="s">
        <v>924</v>
      </c>
      <c r="B721" s="247">
        <v>487274097</v>
      </c>
      <c r="C721" s="252" t="s">
        <v>539</v>
      </c>
      <c r="D721" s="251">
        <v>0</v>
      </c>
      <c r="E721" s="251">
        <v>0</v>
      </c>
      <c r="F721" s="251">
        <v>1</v>
      </c>
      <c r="G721" s="251">
        <v>2</v>
      </c>
      <c r="H721" s="251">
        <v>1</v>
      </c>
      <c r="I721" s="251">
        <v>0</v>
      </c>
      <c r="J721" s="251">
        <v>0</v>
      </c>
      <c r="K721" s="294">
        <v>0.15859999999999999</v>
      </c>
      <c r="L721" s="251">
        <v>0</v>
      </c>
      <c r="M721" s="251">
        <v>0</v>
      </c>
      <c r="N721" s="251">
        <v>0</v>
      </c>
      <c r="O721" s="251">
        <v>0</v>
      </c>
      <c r="P721" s="251">
        <v>1</v>
      </c>
      <c r="Q721" s="251">
        <v>4</v>
      </c>
      <c r="R721" s="294">
        <v>1.054</v>
      </c>
      <c r="S721" s="251">
        <v>11</v>
      </c>
      <c r="T721" s="247"/>
      <c r="V721" s="293">
        <v>487274097</v>
      </c>
      <c r="W721" s="296" t="s">
        <v>924</v>
      </c>
      <c r="X721" s="247" t="s">
        <v>675</v>
      </c>
      <c r="Y721" s="247" t="s">
        <v>728</v>
      </c>
      <c r="Z721" s="296">
        <v>1</v>
      </c>
      <c r="AA721" s="296">
        <v>4</v>
      </c>
      <c r="AB721" s="296">
        <v>56402.94999894801</v>
      </c>
      <c r="AC721" s="296">
        <v>14101</v>
      </c>
      <c r="AD721" s="296">
        <v>4292</v>
      </c>
      <c r="AE721" s="296">
        <v>9809</v>
      </c>
      <c r="AG721" s="295"/>
      <c r="AH721" s="295"/>
      <c r="AL721" s="297">
        <v>0</v>
      </c>
      <c r="AN721" s="297">
        <v>0</v>
      </c>
      <c r="AP721" s="297"/>
    </row>
    <row r="722" spans="1:42" s="296" customFormat="1">
      <c r="A722" s="293" t="s">
        <v>924</v>
      </c>
      <c r="B722" s="247">
        <v>487274100</v>
      </c>
      <c r="C722" s="252" t="s">
        <v>539</v>
      </c>
      <c r="D722" s="251">
        <v>0</v>
      </c>
      <c r="E722" s="251">
        <v>0</v>
      </c>
      <c r="F722" s="251">
        <v>0</v>
      </c>
      <c r="G722" s="251">
        <v>1</v>
      </c>
      <c r="H722" s="251">
        <v>0</v>
      </c>
      <c r="I722" s="251">
        <v>0</v>
      </c>
      <c r="J722" s="251">
        <v>0</v>
      </c>
      <c r="K722" s="294">
        <v>3.9699999999999999E-2</v>
      </c>
      <c r="L722" s="251">
        <v>0</v>
      </c>
      <c r="M722" s="251">
        <v>0</v>
      </c>
      <c r="N722" s="251">
        <v>0</v>
      </c>
      <c r="O722" s="251">
        <v>0</v>
      </c>
      <c r="P722" s="251">
        <v>0</v>
      </c>
      <c r="Q722" s="251">
        <v>1</v>
      </c>
      <c r="R722" s="294">
        <v>1.054</v>
      </c>
      <c r="S722" s="251">
        <v>10</v>
      </c>
      <c r="T722" s="247"/>
      <c r="V722" s="293">
        <v>487274100</v>
      </c>
      <c r="W722" s="296" t="s">
        <v>924</v>
      </c>
      <c r="X722" s="247" t="s">
        <v>675</v>
      </c>
      <c r="Y722" s="247" t="s">
        <v>710</v>
      </c>
      <c r="Z722" s="296">
        <v>1</v>
      </c>
      <c r="AA722" s="296">
        <v>1</v>
      </c>
      <c r="AB722" s="296">
        <v>11943.080877946</v>
      </c>
      <c r="AC722" s="296">
        <v>11943</v>
      </c>
      <c r="AD722" s="296">
        <v>-5212</v>
      </c>
      <c r="AE722" s="296">
        <v>17155</v>
      </c>
      <c r="AG722" s="295"/>
      <c r="AH722" s="295"/>
      <c r="AL722" s="297">
        <v>0</v>
      </c>
      <c r="AN722" s="297">
        <v>0</v>
      </c>
      <c r="AP722" s="297"/>
    </row>
    <row r="723" spans="1:42" s="296" customFormat="1">
      <c r="A723" s="293" t="s">
        <v>924</v>
      </c>
      <c r="B723" s="247">
        <v>487274128</v>
      </c>
      <c r="C723" s="252" t="s">
        <v>539</v>
      </c>
      <c r="D723" s="251">
        <v>0</v>
      </c>
      <c r="E723" s="251">
        <v>0</v>
      </c>
      <c r="F723" s="251">
        <v>0</v>
      </c>
      <c r="G723" s="251">
        <v>0</v>
      </c>
      <c r="H723" s="251">
        <v>1</v>
      </c>
      <c r="I723" s="251">
        <v>0</v>
      </c>
      <c r="J723" s="251">
        <v>0</v>
      </c>
      <c r="K723" s="294">
        <v>3.9699999999999999E-2</v>
      </c>
      <c r="L723" s="251">
        <v>0</v>
      </c>
      <c r="M723" s="251">
        <v>0</v>
      </c>
      <c r="N723" s="251">
        <v>0</v>
      </c>
      <c r="O723" s="251">
        <v>0</v>
      </c>
      <c r="P723" s="251">
        <v>0</v>
      </c>
      <c r="Q723" s="251">
        <v>1</v>
      </c>
      <c r="R723" s="294">
        <v>1.054</v>
      </c>
      <c r="S723" s="251">
        <v>10</v>
      </c>
      <c r="T723" s="247"/>
      <c r="V723" s="293">
        <v>487274128</v>
      </c>
      <c r="W723" s="296" t="s">
        <v>924</v>
      </c>
      <c r="X723" s="247" t="s">
        <v>675</v>
      </c>
      <c r="Y723" s="247" t="s">
        <v>729</v>
      </c>
      <c r="Z723" s="296">
        <v>1</v>
      </c>
      <c r="AA723" s="296">
        <v>1</v>
      </c>
      <c r="AB723" s="296">
        <v>11544.290937946002</v>
      </c>
      <c r="AC723" s="296">
        <v>11544</v>
      </c>
      <c r="AD723" s="296">
        <v>-1571</v>
      </c>
      <c r="AE723" s="296">
        <v>13115</v>
      </c>
      <c r="AG723" s="295"/>
      <c r="AH723" s="295"/>
      <c r="AL723" s="297">
        <v>0</v>
      </c>
      <c r="AN723" s="297">
        <v>0</v>
      </c>
      <c r="AP723" s="297"/>
    </row>
    <row r="724" spans="1:42" s="296" customFormat="1">
      <c r="A724" s="293" t="s">
        <v>924</v>
      </c>
      <c r="B724" s="247">
        <v>487274149</v>
      </c>
      <c r="C724" s="252" t="s">
        <v>539</v>
      </c>
      <c r="D724" s="251">
        <v>0</v>
      </c>
      <c r="E724" s="251">
        <v>0</v>
      </c>
      <c r="F724" s="251">
        <v>1</v>
      </c>
      <c r="G724" s="251">
        <v>4</v>
      </c>
      <c r="H724" s="251">
        <v>0</v>
      </c>
      <c r="I724" s="251">
        <v>0</v>
      </c>
      <c r="J724" s="251">
        <v>0</v>
      </c>
      <c r="K724" s="294">
        <v>0.1983</v>
      </c>
      <c r="L724" s="251">
        <v>0</v>
      </c>
      <c r="M724" s="251">
        <v>2</v>
      </c>
      <c r="N724" s="251">
        <v>0</v>
      </c>
      <c r="O724" s="251">
        <v>0</v>
      </c>
      <c r="P724" s="251">
        <v>5</v>
      </c>
      <c r="Q724" s="251">
        <v>5</v>
      </c>
      <c r="R724" s="294">
        <v>1.054</v>
      </c>
      <c r="S724" s="251">
        <v>12</v>
      </c>
      <c r="T724" s="247"/>
      <c r="V724" s="293">
        <v>487274149</v>
      </c>
      <c r="W724" s="296" t="s">
        <v>924</v>
      </c>
      <c r="X724" s="247" t="s">
        <v>675</v>
      </c>
      <c r="Y724" s="247" t="s">
        <v>783</v>
      </c>
      <c r="Z724" s="296">
        <v>1</v>
      </c>
      <c r="AA724" s="296">
        <v>5</v>
      </c>
      <c r="AB724" s="296">
        <v>115795.51159689399</v>
      </c>
      <c r="AC724" s="296">
        <v>23159</v>
      </c>
      <c r="AD724" s="296">
        <v>4350</v>
      </c>
      <c r="AE724" s="296">
        <v>18809</v>
      </c>
      <c r="AG724" s="295"/>
      <c r="AH724" s="295"/>
      <c r="AL724" s="297">
        <v>0</v>
      </c>
      <c r="AN724" s="297">
        <v>0</v>
      </c>
      <c r="AP724" s="297"/>
    </row>
    <row r="725" spans="1:42" s="296" customFormat="1">
      <c r="A725" s="293" t="s">
        <v>924</v>
      </c>
      <c r="B725" s="247">
        <v>487274153</v>
      </c>
      <c r="C725" s="252" t="s">
        <v>539</v>
      </c>
      <c r="D725" s="251">
        <v>0</v>
      </c>
      <c r="E725" s="251">
        <v>0</v>
      </c>
      <c r="F725" s="251">
        <v>0</v>
      </c>
      <c r="G725" s="251">
        <v>1</v>
      </c>
      <c r="H725" s="251">
        <v>0</v>
      </c>
      <c r="I725" s="251">
        <v>0</v>
      </c>
      <c r="J725" s="251">
        <v>0</v>
      </c>
      <c r="K725" s="294">
        <v>3.9699999999999999E-2</v>
      </c>
      <c r="L725" s="251">
        <v>0</v>
      </c>
      <c r="M725" s="251">
        <v>1</v>
      </c>
      <c r="N725" s="251">
        <v>0</v>
      </c>
      <c r="O725" s="251">
        <v>0</v>
      </c>
      <c r="P725" s="251">
        <v>0</v>
      </c>
      <c r="Q725" s="251">
        <v>1</v>
      </c>
      <c r="R725" s="294">
        <v>1.054</v>
      </c>
      <c r="S725" s="251">
        <v>10</v>
      </c>
      <c r="T725" s="247"/>
      <c r="V725" s="293">
        <v>487274153</v>
      </c>
      <c r="W725" s="296" t="s">
        <v>924</v>
      </c>
      <c r="X725" s="247" t="s">
        <v>675</v>
      </c>
      <c r="Y725" s="247" t="s">
        <v>658</v>
      </c>
      <c r="Z725" s="296">
        <v>1</v>
      </c>
      <c r="AA725" s="296">
        <v>1</v>
      </c>
      <c r="AB725" s="296">
        <v>15017.061477945997</v>
      </c>
      <c r="AC725" s="296">
        <v>15017</v>
      </c>
      <c r="AD725" s="296">
        <v>561</v>
      </c>
      <c r="AE725" s="296">
        <v>14456</v>
      </c>
      <c r="AG725" s="295"/>
      <c r="AH725" s="295"/>
      <c r="AL725" s="297">
        <v>0</v>
      </c>
      <c r="AN725" s="297">
        <v>0</v>
      </c>
      <c r="AP725" s="297"/>
    </row>
    <row r="726" spans="1:42" s="296" customFormat="1">
      <c r="A726" s="293" t="s">
        <v>924</v>
      </c>
      <c r="B726" s="247">
        <v>487274155</v>
      </c>
      <c r="C726" s="252" t="s">
        <v>539</v>
      </c>
      <c r="D726" s="251">
        <v>0</v>
      </c>
      <c r="E726" s="251">
        <v>0</v>
      </c>
      <c r="F726" s="251">
        <v>0</v>
      </c>
      <c r="G726" s="251">
        <v>1</v>
      </c>
      <c r="H726" s="251">
        <v>1</v>
      </c>
      <c r="I726" s="251">
        <v>0</v>
      </c>
      <c r="J726" s="251">
        <v>0</v>
      </c>
      <c r="K726" s="294">
        <v>7.9299999999999995E-2</v>
      </c>
      <c r="L726" s="251">
        <v>0</v>
      </c>
      <c r="M726" s="251">
        <v>0</v>
      </c>
      <c r="N726" s="251">
        <v>0</v>
      </c>
      <c r="O726" s="251">
        <v>0</v>
      </c>
      <c r="P726" s="251">
        <v>2</v>
      </c>
      <c r="Q726" s="251">
        <v>2</v>
      </c>
      <c r="R726" s="294">
        <v>1.054</v>
      </c>
      <c r="S726" s="251">
        <v>2</v>
      </c>
      <c r="T726" s="247"/>
      <c r="V726" s="293">
        <v>487274155</v>
      </c>
      <c r="W726" s="296" t="s">
        <v>924</v>
      </c>
      <c r="X726" s="247" t="s">
        <v>675</v>
      </c>
      <c r="Y726" s="247" t="s">
        <v>730</v>
      </c>
      <c r="Z726" s="296">
        <v>1</v>
      </c>
      <c r="AA726" s="296">
        <v>2</v>
      </c>
      <c r="AB726" s="296">
        <v>32743.537239473997</v>
      </c>
      <c r="AC726" s="296">
        <v>16372</v>
      </c>
      <c r="AD726" s="296">
        <v>5617</v>
      </c>
      <c r="AE726" s="296">
        <v>10755</v>
      </c>
      <c r="AG726" s="295"/>
      <c r="AH726" s="295"/>
      <c r="AL726" s="297">
        <v>0</v>
      </c>
      <c r="AN726" s="297">
        <v>0</v>
      </c>
      <c r="AP726" s="297"/>
    </row>
    <row r="727" spans="1:42" s="296" customFormat="1">
      <c r="A727" s="293" t="s">
        <v>924</v>
      </c>
      <c r="B727" s="247">
        <v>487274160</v>
      </c>
      <c r="C727" s="252" t="s">
        <v>539</v>
      </c>
      <c r="D727" s="251">
        <v>2</v>
      </c>
      <c r="E727" s="251">
        <v>0</v>
      </c>
      <c r="F727" s="251">
        <v>1</v>
      </c>
      <c r="G727" s="251">
        <v>2</v>
      </c>
      <c r="H727" s="251">
        <v>0</v>
      </c>
      <c r="I727" s="251">
        <v>0</v>
      </c>
      <c r="J727" s="251">
        <v>0</v>
      </c>
      <c r="K727" s="294">
        <v>0.11899999999999999</v>
      </c>
      <c r="L727" s="251">
        <v>0</v>
      </c>
      <c r="M727" s="251">
        <v>0</v>
      </c>
      <c r="N727" s="251">
        <v>0</v>
      </c>
      <c r="O727" s="251">
        <v>0</v>
      </c>
      <c r="P727" s="251">
        <v>4</v>
      </c>
      <c r="Q727" s="251">
        <v>4</v>
      </c>
      <c r="R727" s="294">
        <v>1.054</v>
      </c>
      <c r="S727" s="251">
        <v>11</v>
      </c>
      <c r="T727" s="247"/>
      <c r="V727" s="293">
        <v>487274160</v>
      </c>
      <c r="W727" s="296" t="s">
        <v>924</v>
      </c>
      <c r="X727" s="247" t="s">
        <v>675</v>
      </c>
      <c r="Y727" s="247" t="s">
        <v>659</v>
      </c>
      <c r="Z727" s="296">
        <v>1</v>
      </c>
      <c r="AA727" s="296">
        <v>4</v>
      </c>
      <c r="AB727" s="296">
        <v>82695.273857420019</v>
      </c>
      <c r="AC727" s="296">
        <v>20674</v>
      </c>
      <c r="AD727" s="296">
        <v>3383</v>
      </c>
      <c r="AE727" s="296">
        <v>17291</v>
      </c>
      <c r="AG727" s="295"/>
      <c r="AH727" s="295"/>
      <c r="AL727" s="297">
        <v>0</v>
      </c>
      <c r="AN727" s="297">
        <v>0</v>
      </c>
      <c r="AP727" s="297"/>
    </row>
    <row r="728" spans="1:42" s="296" customFormat="1">
      <c r="A728" s="293" t="s">
        <v>924</v>
      </c>
      <c r="B728" s="247">
        <v>487274163</v>
      </c>
      <c r="C728" s="252" t="s">
        <v>539</v>
      </c>
      <c r="D728" s="251">
        <v>1</v>
      </c>
      <c r="E728" s="251">
        <v>0</v>
      </c>
      <c r="F728" s="251">
        <v>0</v>
      </c>
      <c r="G728" s="251">
        <v>7</v>
      </c>
      <c r="H728" s="251">
        <v>3</v>
      </c>
      <c r="I728" s="251">
        <v>0</v>
      </c>
      <c r="J728" s="251">
        <v>0</v>
      </c>
      <c r="K728" s="294">
        <v>0.39650000000000002</v>
      </c>
      <c r="L728" s="251">
        <v>0</v>
      </c>
      <c r="M728" s="251">
        <v>2</v>
      </c>
      <c r="N728" s="251">
        <v>0</v>
      </c>
      <c r="O728" s="251">
        <v>0</v>
      </c>
      <c r="P728" s="251">
        <v>5</v>
      </c>
      <c r="Q728" s="251">
        <v>11</v>
      </c>
      <c r="R728" s="294">
        <v>1.054</v>
      </c>
      <c r="S728" s="251">
        <v>11</v>
      </c>
      <c r="T728" s="247"/>
      <c r="V728" s="293">
        <v>487274163</v>
      </c>
      <c r="W728" s="296" t="s">
        <v>924</v>
      </c>
      <c r="X728" s="247" t="s">
        <v>675</v>
      </c>
      <c r="Y728" s="247" t="s">
        <v>660</v>
      </c>
      <c r="Z728" s="296">
        <v>1</v>
      </c>
      <c r="AA728" s="296">
        <v>11</v>
      </c>
      <c r="AB728" s="296">
        <v>175110.74815736996</v>
      </c>
      <c r="AC728" s="296">
        <v>15919</v>
      </c>
      <c r="AD728" s="296">
        <v>-3568</v>
      </c>
      <c r="AE728" s="296">
        <v>19487</v>
      </c>
      <c r="AG728" s="295"/>
      <c r="AH728" s="295"/>
      <c r="AL728" s="297">
        <v>0</v>
      </c>
      <c r="AN728" s="297">
        <v>0</v>
      </c>
      <c r="AP728" s="297"/>
    </row>
    <row r="729" spans="1:42" s="296" customFormat="1">
      <c r="A729" s="293" t="s">
        <v>924</v>
      </c>
      <c r="B729" s="247">
        <v>487274164</v>
      </c>
      <c r="C729" s="252" t="s">
        <v>539</v>
      </c>
      <c r="D729" s="251">
        <v>0</v>
      </c>
      <c r="E729" s="251">
        <v>0</v>
      </c>
      <c r="F729" s="251">
        <v>1</v>
      </c>
      <c r="G729" s="251">
        <v>2</v>
      </c>
      <c r="H729" s="251">
        <v>0</v>
      </c>
      <c r="I729" s="251">
        <v>0</v>
      </c>
      <c r="J729" s="251">
        <v>0</v>
      </c>
      <c r="K729" s="294">
        <v>0.11899999999999999</v>
      </c>
      <c r="L729" s="251">
        <v>0</v>
      </c>
      <c r="M729" s="251">
        <v>3</v>
      </c>
      <c r="N729" s="251">
        <v>0</v>
      </c>
      <c r="O729" s="251">
        <v>0</v>
      </c>
      <c r="P729" s="251">
        <v>3</v>
      </c>
      <c r="Q729" s="251">
        <v>3</v>
      </c>
      <c r="R729" s="294">
        <v>1.054</v>
      </c>
      <c r="S729" s="251">
        <v>2</v>
      </c>
      <c r="T729" s="247"/>
      <c r="V729" s="293">
        <v>487274164</v>
      </c>
      <c r="W729" s="296" t="s">
        <v>924</v>
      </c>
      <c r="X729" s="247" t="s">
        <v>675</v>
      </c>
      <c r="Y729" s="247" t="s">
        <v>873</v>
      </c>
      <c r="Z729" s="296">
        <v>1</v>
      </c>
      <c r="AA729" s="296">
        <v>3</v>
      </c>
      <c r="AB729" s="296">
        <v>58879.385017420005</v>
      </c>
      <c r="AC729" s="296">
        <v>19626</v>
      </c>
      <c r="AD729" s="296">
        <v>1140</v>
      </c>
      <c r="AE729" s="296">
        <v>18486</v>
      </c>
      <c r="AG729" s="295"/>
      <c r="AH729" s="295"/>
      <c r="AL729" s="297">
        <v>0</v>
      </c>
      <c r="AN729" s="297">
        <v>0</v>
      </c>
      <c r="AP729" s="297"/>
    </row>
    <row r="730" spans="1:42" s="296" customFormat="1">
      <c r="A730" s="293" t="s">
        <v>924</v>
      </c>
      <c r="B730" s="247">
        <v>487274165</v>
      </c>
      <c r="C730" s="252" t="s">
        <v>539</v>
      </c>
      <c r="D730" s="251">
        <v>1</v>
      </c>
      <c r="E730" s="251">
        <v>0</v>
      </c>
      <c r="F730" s="251">
        <v>3</v>
      </c>
      <c r="G730" s="251">
        <v>15</v>
      </c>
      <c r="H730" s="251">
        <v>3</v>
      </c>
      <c r="I730" s="251">
        <v>0</v>
      </c>
      <c r="J730" s="251">
        <v>0</v>
      </c>
      <c r="K730" s="294">
        <v>0.8327</v>
      </c>
      <c r="L730" s="251">
        <v>0</v>
      </c>
      <c r="M730" s="251">
        <v>7</v>
      </c>
      <c r="N730" s="251">
        <v>0</v>
      </c>
      <c r="O730" s="251">
        <v>0</v>
      </c>
      <c r="P730" s="251">
        <v>17</v>
      </c>
      <c r="Q730" s="251">
        <v>22</v>
      </c>
      <c r="R730" s="294">
        <v>1.054</v>
      </c>
      <c r="S730" s="251">
        <v>10</v>
      </c>
      <c r="T730" s="247"/>
      <c r="V730" s="293">
        <v>487274165</v>
      </c>
      <c r="W730" s="296" t="s">
        <v>924</v>
      </c>
      <c r="X730" s="247" t="s">
        <v>675</v>
      </c>
      <c r="Y730" s="247" t="s">
        <v>661</v>
      </c>
      <c r="Z730" s="296">
        <v>1</v>
      </c>
      <c r="AA730" s="296">
        <v>22</v>
      </c>
      <c r="AB730" s="296">
        <v>415397.96659268608</v>
      </c>
      <c r="AC730" s="296">
        <v>18882</v>
      </c>
      <c r="AD730" s="296">
        <v>-1547</v>
      </c>
      <c r="AE730" s="296">
        <v>20429</v>
      </c>
      <c r="AG730" s="295"/>
      <c r="AH730" s="295"/>
      <c r="AL730" s="297">
        <v>0</v>
      </c>
      <c r="AN730" s="297">
        <v>0</v>
      </c>
      <c r="AP730" s="297"/>
    </row>
    <row r="731" spans="1:42" s="296" customFormat="1">
      <c r="A731" s="293" t="s">
        <v>924</v>
      </c>
      <c r="B731" s="247">
        <v>487274176</v>
      </c>
      <c r="C731" s="252" t="s">
        <v>539</v>
      </c>
      <c r="D731" s="251">
        <v>9</v>
      </c>
      <c r="E731" s="251">
        <v>0</v>
      </c>
      <c r="F731" s="251">
        <v>10</v>
      </c>
      <c r="G731" s="251">
        <v>44</v>
      </c>
      <c r="H731" s="251">
        <v>9</v>
      </c>
      <c r="I731" s="251">
        <v>0</v>
      </c>
      <c r="J731" s="251">
        <v>0</v>
      </c>
      <c r="K731" s="294">
        <v>2.4980000000000002</v>
      </c>
      <c r="L731" s="251">
        <v>0</v>
      </c>
      <c r="M731" s="251">
        <v>28</v>
      </c>
      <c r="N731" s="251">
        <v>1</v>
      </c>
      <c r="O731" s="251">
        <v>0</v>
      </c>
      <c r="P731" s="251">
        <v>47</v>
      </c>
      <c r="Q731" s="251">
        <v>68</v>
      </c>
      <c r="R731" s="294">
        <v>1.054</v>
      </c>
      <c r="S731" s="251">
        <v>8</v>
      </c>
      <c r="T731" s="247"/>
      <c r="V731" s="293">
        <v>487274176</v>
      </c>
      <c r="W731" s="296" t="s">
        <v>924</v>
      </c>
      <c r="X731" s="247" t="s">
        <v>675</v>
      </c>
      <c r="Y731" s="247" t="s">
        <v>662</v>
      </c>
      <c r="Z731" s="296">
        <v>1</v>
      </c>
      <c r="AA731" s="296">
        <v>68</v>
      </c>
      <c r="AB731" s="296">
        <v>1216839.1229216401</v>
      </c>
      <c r="AC731" s="296">
        <v>17895</v>
      </c>
      <c r="AD731" s="296">
        <v>3072</v>
      </c>
      <c r="AE731" s="296">
        <v>14823</v>
      </c>
      <c r="AG731" s="295"/>
      <c r="AH731" s="295"/>
      <c r="AL731" s="297">
        <v>0</v>
      </c>
      <c r="AN731" s="297">
        <v>0</v>
      </c>
      <c r="AP731" s="297"/>
    </row>
    <row r="732" spans="1:42" s="296" customFormat="1">
      <c r="A732" s="293" t="s">
        <v>924</v>
      </c>
      <c r="B732" s="247">
        <v>487274178</v>
      </c>
      <c r="C732" s="252" t="s">
        <v>539</v>
      </c>
      <c r="D732" s="251">
        <v>2</v>
      </c>
      <c r="E732" s="251">
        <v>0</v>
      </c>
      <c r="F732" s="251">
        <v>0</v>
      </c>
      <c r="G732" s="251">
        <v>1</v>
      </c>
      <c r="H732" s="251">
        <v>0</v>
      </c>
      <c r="I732" s="251">
        <v>0</v>
      </c>
      <c r="J732" s="251">
        <v>0</v>
      </c>
      <c r="K732" s="294">
        <v>3.9699999999999999E-2</v>
      </c>
      <c r="L732" s="251">
        <v>0</v>
      </c>
      <c r="M732" s="251">
        <v>1</v>
      </c>
      <c r="N732" s="251">
        <v>0</v>
      </c>
      <c r="O732" s="251">
        <v>0</v>
      </c>
      <c r="P732" s="251">
        <v>1</v>
      </c>
      <c r="Q732" s="251">
        <v>2</v>
      </c>
      <c r="R732" s="294">
        <v>1.054</v>
      </c>
      <c r="S732" s="251">
        <v>4</v>
      </c>
      <c r="T732" s="247"/>
      <c r="V732" s="293">
        <v>487274178</v>
      </c>
      <c r="W732" s="296" t="s">
        <v>924</v>
      </c>
      <c r="X732" s="247" t="s">
        <v>675</v>
      </c>
      <c r="Y732" s="247" t="s">
        <v>874</v>
      </c>
      <c r="Z732" s="296">
        <v>1</v>
      </c>
      <c r="AA732" s="296">
        <v>2</v>
      </c>
      <c r="AB732" s="296">
        <v>30668.297037945998</v>
      </c>
      <c r="AC732" s="296">
        <v>15334</v>
      </c>
      <c r="AD732" s="296">
        <v>878</v>
      </c>
      <c r="AE732" s="296">
        <v>14456</v>
      </c>
      <c r="AG732" s="295"/>
      <c r="AH732" s="295"/>
      <c r="AL732" s="297">
        <v>0</v>
      </c>
      <c r="AN732" s="297">
        <v>0</v>
      </c>
      <c r="AP732" s="297"/>
    </row>
    <row r="733" spans="1:42" s="296" customFormat="1">
      <c r="A733" s="293" t="s">
        <v>924</v>
      </c>
      <c r="B733" s="247">
        <v>487274181</v>
      </c>
      <c r="C733" s="252" t="s">
        <v>539</v>
      </c>
      <c r="D733" s="251">
        <v>0</v>
      </c>
      <c r="E733" s="251">
        <v>0</v>
      </c>
      <c r="F733" s="251">
        <v>1</v>
      </c>
      <c r="G733" s="251">
        <v>3</v>
      </c>
      <c r="H733" s="251">
        <v>1</v>
      </c>
      <c r="I733" s="251">
        <v>0</v>
      </c>
      <c r="J733" s="251">
        <v>0</v>
      </c>
      <c r="K733" s="294">
        <v>0.1983</v>
      </c>
      <c r="L733" s="251">
        <v>0</v>
      </c>
      <c r="M733" s="251">
        <v>2</v>
      </c>
      <c r="N733" s="251">
        <v>0</v>
      </c>
      <c r="O733" s="251">
        <v>0</v>
      </c>
      <c r="P733" s="251">
        <v>2</v>
      </c>
      <c r="Q733" s="251">
        <v>5</v>
      </c>
      <c r="R733" s="294">
        <v>1.054</v>
      </c>
      <c r="S733" s="251">
        <v>10</v>
      </c>
      <c r="T733" s="247"/>
      <c r="V733" s="293">
        <v>487274181</v>
      </c>
      <c r="W733" s="296" t="s">
        <v>924</v>
      </c>
      <c r="X733" s="247" t="s">
        <v>675</v>
      </c>
      <c r="Y733" s="247" t="s">
        <v>732</v>
      </c>
      <c r="Z733" s="296">
        <v>1</v>
      </c>
      <c r="AA733" s="296">
        <v>5</v>
      </c>
      <c r="AB733" s="296">
        <v>81776.919936894003</v>
      </c>
      <c r="AC733" s="296">
        <v>16355</v>
      </c>
      <c r="AD733" s="296">
        <v>4848</v>
      </c>
      <c r="AE733" s="296">
        <v>11507</v>
      </c>
      <c r="AG733" s="295"/>
      <c r="AH733" s="295"/>
      <c r="AL733" s="297">
        <v>0</v>
      </c>
      <c r="AN733" s="297">
        <v>0</v>
      </c>
      <c r="AP733" s="297"/>
    </row>
    <row r="734" spans="1:42" s="296" customFormat="1">
      <c r="A734" s="293" t="s">
        <v>924</v>
      </c>
      <c r="B734" s="247">
        <v>487274189</v>
      </c>
      <c r="C734" s="252" t="s">
        <v>539</v>
      </c>
      <c r="D734" s="251">
        <v>0</v>
      </c>
      <c r="E734" s="251">
        <v>0</v>
      </c>
      <c r="F734" s="251">
        <v>1</v>
      </c>
      <c r="G734" s="251">
        <v>1</v>
      </c>
      <c r="H734" s="251">
        <v>0</v>
      </c>
      <c r="I734" s="251">
        <v>0</v>
      </c>
      <c r="J734" s="251">
        <v>0</v>
      </c>
      <c r="K734" s="294">
        <v>7.9299999999999995E-2</v>
      </c>
      <c r="L734" s="251">
        <v>0</v>
      </c>
      <c r="M734" s="251">
        <v>0</v>
      </c>
      <c r="N734" s="251">
        <v>0</v>
      </c>
      <c r="O734" s="251">
        <v>0</v>
      </c>
      <c r="P734" s="251">
        <v>2</v>
      </c>
      <c r="Q734" s="251">
        <v>2</v>
      </c>
      <c r="R734" s="294">
        <v>1.054</v>
      </c>
      <c r="S734" s="251">
        <v>3</v>
      </c>
      <c r="T734" s="247"/>
      <c r="V734" s="293">
        <v>487274189</v>
      </c>
      <c r="W734" s="296" t="s">
        <v>924</v>
      </c>
      <c r="X734" s="247" t="s">
        <v>675</v>
      </c>
      <c r="Y734" s="247" t="s">
        <v>671</v>
      </c>
      <c r="Z734" s="296">
        <v>1</v>
      </c>
      <c r="AA734" s="296">
        <v>2</v>
      </c>
      <c r="AB734" s="296">
        <v>33554.444099474007</v>
      </c>
      <c r="AC734" s="296">
        <v>16777</v>
      </c>
      <c r="AD734" s="296">
        <v>-3624</v>
      </c>
      <c r="AE734" s="296">
        <v>20401</v>
      </c>
      <c r="AG734" s="295"/>
      <c r="AH734" s="295"/>
      <c r="AL734" s="297">
        <v>0</v>
      </c>
      <c r="AN734" s="297">
        <v>0</v>
      </c>
      <c r="AP734" s="297"/>
    </row>
    <row r="735" spans="1:42" s="296" customFormat="1">
      <c r="A735" s="293" t="s">
        <v>924</v>
      </c>
      <c r="B735" s="247">
        <v>487274201</v>
      </c>
      <c r="C735" s="252" t="s">
        <v>539</v>
      </c>
      <c r="D735" s="251">
        <v>0</v>
      </c>
      <c r="E735" s="251">
        <v>0</v>
      </c>
      <c r="F735" s="251">
        <v>0</v>
      </c>
      <c r="G735" s="251">
        <v>2</v>
      </c>
      <c r="H735" s="251">
        <v>0</v>
      </c>
      <c r="I735" s="251">
        <v>0</v>
      </c>
      <c r="J735" s="251">
        <v>0</v>
      </c>
      <c r="K735" s="294">
        <v>7.9299999999999995E-2</v>
      </c>
      <c r="L735" s="251">
        <v>0</v>
      </c>
      <c r="M735" s="251">
        <v>2</v>
      </c>
      <c r="N735" s="251">
        <v>0</v>
      </c>
      <c r="O735" s="251">
        <v>0</v>
      </c>
      <c r="P735" s="251">
        <v>0</v>
      </c>
      <c r="Q735" s="251">
        <v>2</v>
      </c>
      <c r="R735" s="294">
        <v>1.054</v>
      </c>
      <c r="S735" s="251">
        <v>12</v>
      </c>
      <c r="T735" s="247"/>
      <c r="V735" s="293">
        <v>487274201</v>
      </c>
      <c r="W735" s="296" t="s">
        <v>924</v>
      </c>
      <c r="X735" s="247" t="s">
        <v>675</v>
      </c>
      <c r="Y735" s="247" t="s">
        <v>648</v>
      </c>
      <c r="Z735" s="296">
        <v>1</v>
      </c>
      <c r="AA735" s="296">
        <v>2</v>
      </c>
      <c r="AB735" s="296">
        <v>30030.763979473999</v>
      </c>
      <c r="AC735" s="296">
        <v>15015</v>
      </c>
      <c r="AD735" s="296">
        <v>-70</v>
      </c>
      <c r="AE735" s="296">
        <v>15085</v>
      </c>
      <c r="AG735" s="295"/>
      <c r="AH735" s="295"/>
      <c r="AL735" s="297">
        <v>0</v>
      </c>
      <c r="AN735" s="297">
        <v>0</v>
      </c>
      <c r="AP735" s="297"/>
    </row>
    <row r="736" spans="1:42" s="296" customFormat="1">
      <c r="A736" s="293" t="s">
        <v>924</v>
      </c>
      <c r="B736" s="247">
        <v>487274207</v>
      </c>
      <c r="C736" s="252" t="s">
        <v>539</v>
      </c>
      <c r="D736" s="251">
        <v>0</v>
      </c>
      <c r="E736" s="251">
        <v>0</v>
      </c>
      <c r="F736" s="251">
        <v>0</v>
      </c>
      <c r="G736" s="251">
        <v>1</v>
      </c>
      <c r="H736" s="251">
        <v>0</v>
      </c>
      <c r="I736" s="251">
        <v>0</v>
      </c>
      <c r="J736" s="251">
        <v>0</v>
      </c>
      <c r="K736" s="294">
        <v>3.9699999999999999E-2</v>
      </c>
      <c r="L736" s="251">
        <v>0</v>
      </c>
      <c r="M736" s="251">
        <v>1</v>
      </c>
      <c r="N736" s="251">
        <v>0</v>
      </c>
      <c r="O736" s="251">
        <v>0</v>
      </c>
      <c r="P736" s="251">
        <v>1</v>
      </c>
      <c r="Q736" s="251">
        <v>1</v>
      </c>
      <c r="R736" s="294">
        <v>1.054</v>
      </c>
      <c r="S736" s="251">
        <v>3</v>
      </c>
      <c r="T736" s="247"/>
      <c r="V736" s="293">
        <v>487274207</v>
      </c>
      <c r="W736" s="296" t="s">
        <v>924</v>
      </c>
      <c r="X736" s="247" t="s">
        <v>675</v>
      </c>
      <c r="Y736" s="247" t="s">
        <v>672</v>
      </c>
      <c r="Z736" s="296">
        <v>1</v>
      </c>
      <c r="AA736" s="296">
        <v>1</v>
      </c>
      <c r="AB736" s="296">
        <v>19881.745657946001</v>
      </c>
      <c r="AC736" s="296">
        <v>19882</v>
      </c>
      <c r="AD736" s="296">
        <v>5482</v>
      </c>
      <c r="AE736" s="296">
        <v>14400</v>
      </c>
      <c r="AG736" s="295"/>
      <c r="AH736" s="295"/>
      <c r="AL736" s="297">
        <v>0</v>
      </c>
      <c r="AN736" s="297">
        <v>0</v>
      </c>
      <c r="AP736" s="297"/>
    </row>
    <row r="737" spans="1:42" s="296" customFormat="1">
      <c r="A737" s="293" t="s">
        <v>924</v>
      </c>
      <c r="B737" s="247">
        <v>487274229</v>
      </c>
      <c r="C737" s="252" t="s">
        <v>539</v>
      </c>
      <c r="D737" s="251">
        <v>1</v>
      </c>
      <c r="E737" s="251">
        <v>0</v>
      </c>
      <c r="F737" s="251">
        <v>0</v>
      </c>
      <c r="G737" s="251">
        <v>1</v>
      </c>
      <c r="H737" s="251">
        <v>0</v>
      </c>
      <c r="I737" s="251">
        <v>0</v>
      </c>
      <c r="J737" s="251">
        <v>0</v>
      </c>
      <c r="K737" s="294">
        <v>3.9699999999999999E-2</v>
      </c>
      <c r="L737" s="251">
        <v>0</v>
      </c>
      <c r="M737" s="251">
        <v>0</v>
      </c>
      <c r="N737" s="251">
        <v>0</v>
      </c>
      <c r="O737" s="251">
        <v>0</v>
      </c>
      <c r="P737" s="251">
        <v>2</v>
      </c>
      <c r="Q737" s="251">
        <v>2</v>
      </c>
      <c r="R737" s="294">
        <v>1.054</v>
      </c>
      <c r="S737" s="251">
        <v>9</v>
      </c>
      <c r="T737" s="247"/>
      <c r="V737" s="293">
        <v>487274229</v>
      </c>
      <c r="W737" s="296" t="s">
        <v>924</v>
      </c>
      <c r="X737" s="247" t="s">
        <v>675</v>
      </c>
      <c r="Y737" s="247" t="s">
        <v>663</v>
      </c>
      <c r="Z737" s="296">
        <v>1</v>
      </c>
      <c r="AA737" s="296">
        <v>2</v>
      </c>
      <c r="AB737" s="296">
        <v>32468.092537946002</v>
      </c>
      <c r="AC737" s="296">
        <v>16234</v>
      </c>
      <c r="AD737" s="296">
        <v>193</v>
      </c>
      <c r="AE737" s="296">
        <v>16041</v>
      </c>
      <c r="AG737" s="295"/>
      <c r="AH737" s="295"/>
      <c r="AL737" s="297">
        <v>0</v>
      </c>
      <c r="AN737" s="297">
        <v>0</v>
      </c>
      <c r="AP737" s="297"/>
    </row>
    <row r="738" spans="1:42" s="296" customFormat="1">
      <c r="A738" s="293" t="s">
        <v>924</v>
      </c>
      <c r="B738" s="247">
        <v>487274243</v>
      </c>
      <c r="C738" s="252" t="s">
        <v>539</v>
      </c>
      <c r="D738" s="251">
        <v>0</v>
      </c>
      <c r="E738" s="251">
        <v>0</v>
      </c>
      <c r="F738" s="251">
        <v>0</v>
      </c>
      <c r="G738" s="251">
        <v>1</v>
      </c>
      <c r="H738" s="251">
        <v>0</v>
      </c>
      <c r="I738" s="251">
        <v>0</v>
      </c>
      <c r="J738" s="251">
        <v>0</v>
      </c>
      <c r="K738" s="294">
        <v>3.9699999999999999E-2</v>
      </c>
      <c r="L738" s="251">
        <v>0</v>
      </c>
      <c r="M738" s="251">
        <v>0</v>
      </c>
      <c r="N738" s="251">
        <v>0</v>
      </c>
      <c r="O738" s="251">
        <v>0</v>
      </c>
      <c r="P738" s="251">
        <v>1</v>
      </c>
      <c r="Q738" s="251">
        <v>1</v>
      </c>
      <c r="R738" s="294">
        <v>1.054</v>
      </c>
      <c r="S738" s="251">
        <v>9</v>
      </c>
      <c r="T738" s="247"/>
      <c r="V738" s="293">
        <v>487274243</v>
      </c>
      <c r="W738" s="296" t="s">
        <v>924</v>
      </c>
      <c r="X738" s="247" t="s">
        <v>675</v>
      </c>
      <c r="Y738" s="247" t="s">
        <v>674</v>
      </c>
      <c r="Z738" s="296">
        <v>1</v>
      </c>
      <c r="AA738" s="296">
        <v>1</v>
      </c>
      <c r="AB738" s="296">
        <v>19567.668817946</v>
      </c>
      <c r="AC738" s="296">
        <v>19568</v>
      </c>
      <c r="AD738" s="296">
        <v>2419</v>
      </c>
      <c r="AE738" s="296">
        <v>17149</v>
      </c>
      <c r="AG738" s="295"/>
      <c r="AH738" s="295"/>
      <c r="AL738" s="297">
        <v>0</v>
      </c>
      <c r="AN738" s="297">
        <v>0</v>
      </c>
      <c r="AP738" s="297"/>
    </row>
    <row r="739" spans="1:42" s="296" customFormat="1">
      <c r="A739" s="293" t="s">
        <v>924</v>
      </c>
      <c r="B739" s="247">
        <v>487274248</v>
      </c>
      <c r="C739" s="252" t="s">
        <v>539</v>
      </c>
      <c r="D739" s="251">
        <v>6</v>
      </c>
      <c r="E739" s="251">
        <v>0</v>
      </c>
      <c r="F739" s="251">
        <v>5</v>
      </c>
      <c r="G739" s="251">
        <v>11</v>
      </c>
      <c r="H739" s="251">
        <v>2</v>
      </c>
      <c r="I739" s="251">
        <v>0</v>
      </c>
      <c r="J739" s="251">
        <v>0</v>
      </c>
      <c r="K739" s="294">
        <v>0.7137</v>
      </c>
      <c r="L739" s="251">
        <v>0</v>
      </c>
      <c r="M739" s="251">
        <v>9</v>
      </c>
      <c r="N739" s="251">
        <v>2</v>
      </c>
      <c r="O739" s="251">
        <v>0</v>
      </c>
      <c r="P739" s="251">
        <v>13</v>
      </c>
      <c r="Q739" s="251">
        <v>21</v>
      </c>
      <c r="R739" s="294">
        <v>1.054</v>
      </c>
      <c r="S739" s="251">
        <v>11</v>
      </c>
      <c r="T739" s="247"/>
      <c r="V739" s="293">
        <v>487274248</v>
      </c>
      <c r="W739" s="296" t="s">
        <v>924</v>
      </c>
      <c r="X739" s="247" t="s">
        <v>675</v>
      </c>
      <c r="Y739" s="247" t="s">
        <v>665</v>
      </c>
      <c r="Z739" s="296">
        <v>1</v>
      </c>
      <c r="AA739" s="296">
        <v>21</v>
      </c>
      <c r="AB739" s="296">
        <v>397968.93803526589</v>
      </c>
      <c r="AC739" s="296">
        <v>18951</v>
      </c>
      <c r="AD739" s="296">
        <v>1586</v>
      </c>
      <c r="AE739" s="296">
        <v>17365</v>
      </c>
      <c r="AG739" s="295"/>
      <c r="AH739" s="295"/>
      <c r="AL739" s="297">
        <v>0</v>
      </c>
      <c r="AN739" s="297">
        <v>0</v>
      </c>
      <c r="AP739" s="297"/>
    </row>
    <row r="740" spans="1:42" s="296" customFormat="1">
      <c r="A740" s="293" t="s">
        <v>924</v>
      </c>
      <c r="B740" s="247">
        <v>487274258</v>
      </c>
      <c r="C740" s="252" t="s">
        <v>539</v>
      </c>
      <c r="D740" s="251">
        <v>0</v>
      </c>
      <c r="E740" s="251">
        <v>0</v>
      </c>
      <c r="F740" s="251">
        <v>0</v>
      </c>
      <c r="G740" s="251">
        <v>2</v>
      </c>
      <c r="H740" s="251">
        <v>0</v>
      </c>
      <c r="I740" s="251">
        <v>0</v>
      </c>
      <c r="J740" s="251">
        <v>0</v>
      </c>
      <c r="K740" s="294">
        <v>7.9299999999999995E-2</v>
      </c>
      <c r="L740" s="251">
        <v>0</v>
      </c>
      <c r="M740" s="251">
        <v>2</v>
      </c>
      <c r="N740" s="251">
        <v>0</v>
      </c>
      <c r="O740" s="251">
        <v>0</v>
      </c>
      <c r="P740" s="251">
        <v>2</v>
      </c>
      <c r="Q740" s="251">
        <v>2</v>
      </c>
      <c r="R740" s="294">
        <v>1.054</v>
      </c>
      <c r="S740" s="251">
        <v>10</v>
      </c>
      <c r="T740" s="247"/>
      <c r="V740" s="293">
        <v>487274258</v>
      </c>
      <c r="W740" s="296" t="s">
        <v>924</v>
      </c>
      <c r="X740" s="247" t="s">
        <v>675</v>
      </c>
      <c r="Y740" s="247" t="s">
        <v>741</v>
      </c>
      <c r="Z740" s="296">
        <v>1</v>
      </c>
      <c r="AA740" s="296">
        <v>2</v>
      </c>
      <c r="AB740" s="296">
        <v>46407.553259474007</v>
      </c>
      <c r="AC740" s="296">
        <v>23204</v>
      </c>
      <c r="AD740" s="296">
        <v>6799</v>
      </c>
      <c r="AE740" s="296">
        <v>16405</v>
      </c>
      <c r="AG740" s="295"/>
      <c r="AH740" s="295"/>
      <c r="AL740" s="297">
        <v>0</v>
      </c>
      <c r="AN740" s="297">
        <v>0</v>
      </c>
      <c r="AP740" s="297"/>
    </row>
    <row r="741" spans="1:42" s="296" customFormat="1">
      <c r="A741" s="293" t="s">
        <v>924</v>
      </c>
      <c r="B741" s="247">
        <v>487274262</v>
      </c>
      <c r="C741" s="252" t="s">
        <v>539</v>
      </c>
      <c r="D741" s="251">
        <v>1</v>
      </c>
      <c r="E741" s="251">
        <v>0</v>
      </c>
      <c r="F741" s="251">
        <v>0</v>
      </c>
      <c r="G741" s="251">
        <v>10</v>
      </c>
      <c r="H741" s="251">
        <v>5</v>
      </c>
      <c r="I741" s="251">
        <v>0</v>
      </c>
      <c r="J741" s="251">
        <v>0</v>
      </c>
      <c r="K741" s="294">
        <v>0.5948</v>
      </c>
      <c r="L741" s="251">
        <v>0</v>
      </c>
      <c r="M741" s="251">
        <v>2</v>
      </c>
      <c r="N741" s="251">
        <v>0</v>
      </c>
      <c r="O741" s="251">
        <v>0</v>
      </c>
      <c r="P741" s="251">
        <v>9</v>
      </c>
      <c r="Q741" s="251">
        <v>16</v>
      </c>
      <c r="R741" s="294">
        <v>1.054</v>
      </c>
      <c r="S741" s="251">
        <v>10</v>
      </c>
      <c r="T741" s="247"/>
      <c r="V741" s="293">
        <v>487274262</v>
      </c>
      <c r="W741" s="296" t="s">
        <v>924</v>
      </c>
      <c r="X741" s="247" t="s">
        <v>675</v>
      </c>
      <c r="Y741" s="247" t="s">
        <v>666</v>
      </c>
      <c r="Z741" s="296">
        <v>1</v>
      </c>
      <c r="AA741" s="296">
        <v>16</v>
      </c>
      <c r="AB741" s="296">
        <v>262248.09937426401</v>
      </c>
      <c r="AC741" s="296">
        <v>16391</v>
      </c>
      <c r="AD741" s="296">
        <v>-992</v>
      </c>
      <c r="AE741" s="296">
        <v>17383</v>
      </c>
      <c r="AG741" s="295"/>
      <c r="AH741" s="295"/>
      <c r="AL741" s="297">
        <v>0</v>
      </c>
      <c r="AN741" s="297">
        <v>0</v>
      </c>
      <c r="AP741" s="297"/>
    </row>
    <row r="742" spans="1:42" s="296" customFormat="1">
      <c r="A742" s="293" t="s">
        <v>924</v>
      </c>
      <c r="B742" s="247">
        <v>487274274</v>
      </c>
      <c r="C742" s="252" t="s">
        <v>539</v>
      </c>
      <c r="D742" s="251">
        <v>12</v>
      </c>
      <c r="E742" s="251">
        <v>0</v>
      </c>
      <c r="F742" s="251">
        <v>11</v>
      </c>
      <c r="G742" s="251">
        <v>109</v>
      </c>
      <c r="H742" s="251">
        <v>21</v>
      </c>
      <c r="I742" s="251">
        <v>0</v>
      </c>
      <c r="J742" s="251">
        <v>0</v>
      </c>
      <c r="K742" s="294">
        <v>5.5907</v>
      </c>
      <c r="L742" s="251">
        <v>0</v>
      </c>
      <c r="M742" s="251">
        <v>50</v>
      </c>
      <c r="N742" s="251">
        <v>2</v>
      </c>
      <c r="O742" s="251">
        <v>0</v>
      </c>
      <c r="P742" s="251">
        <v>115</v>
      </c>
      <c r="Q742" s="251">
        <v>147</v>
      </c>
      <c r="R742" s="294">
        <v>1.054</v>
      </c>
      <c r="S742" s="251">
        <v>9</v>
      </c>
      <c r="T742" s="247"/>
      <c r="V742" s="293">
        <v>487274274</v>
      </c>
      <c r="W742" s="296" t="s">
        <v>924</v>
      </c>
      <c r="X742" s="247" t="s">
        <v>675</v>
      </c>
      <c r="Y742" s="247" t="s">
        <v>675</v>
      </c>
      <c r="Z742" s="296">
        <v>1</v>
      </c>
      <c r="AA742" s="296">
        <v>147</v>
      </c>
      <c r="AB742" s="296">
        <v>2775135.2512811259</v>
      </c>
      <c r="AC742" s="296">
        <v>18878</v>
      </c>
      <c r="AD742" s="296">
        <v>2681</v>
      </c>
      <c r="AE742" s="296">
        <v>16197</v>
      </c>
      <c r="AG742" s="295"/>
      <c r="AH742" s="295"/>
      <c r="AL742" s="297">
        <v>0</v>
      </c>
      <c r="AN742" s="297">
        <v>0</v>
      </c>
      <c r="AP742" s="297"/>
    </row>
    <row r="743" spans="1:42" s="296" customFormat="1">
      <c r="A743" s="293" t="s">
        <v>924</v>
      </c>
      <c r="B743" s="247">
        <v>487274284</v>
      </c>
      <c r="C743" s="252" t="s">
        <v>539</v>
      </c>
      <c r="D743" s="251">
        <v>3</v>
      </c>
      <c r="E743" s="251">
        <v>0</v>
      </c>
      <c r="F743" s="251">
        <v>0</v>
      </c>
      <c r="G743" s="251">
        <v>5</v>
      </c>
      <c r="H743" s="251">
        <v>0</v>
      </c>
      <c r="I743" s="251">
        <v>0</v>
      </c>
      <c r="J743" s="251">
        <v>0</v>
      </c>
      <c r="K743" s="294">
        <v>0.1983</v>
      </c>
      <c r="L743" s="251">
        <v>0</v>
      </c>
      <c r="M743" s="251">
        <v>1</v>
      </c>
      <c r="N743" s="251">
        <v>0</v>
      </c>
      <c r="O743" s="251">
        <v>0</v>
      </c>
      <c r="P743" s="251">
        <v>4</v>
      </c>
      <c r="Q743" s="251">
        <v>7</v>
      </c>
      <c r="R743" s="294">
        <v>1.054</v>
      </c>
      <c r="S743" s="251">
        <v>5</v>
      </c>
      <c r="T743" s="247"/>
      <c r="V743" s="293">
        <v>487274284</v>
      </c>
      <c r="W743" s="296" t="s">
        <v>924</v>
      </c>
      <c r="X743" s="247" t="s">
        <v>675</v>
      </c>
      <c r="Y743" s="247" t="s">
        <v>734</v>
      </c>
      <c r="Z743" s="296">
        <v>1</v>
      </c>
      <c r="AA743" s="296">
        <v>7</v>
      </c>
      <c r="AB743" s="296">
        <v>99948.076136894</v>
      </c>
      <c r="AC743" s="296">
        <v>14278</v>
      </c>
      <c r="AD743" s="296">
        <v>805</v>
      </c>
      <c r="AE743" s="296">
        <v>13473</v>
      </c>
      <c r="AG743" s="295"/>
      <c r="AH743" s="295"/>
      <c r="AL743" s="297">
        <v>0</v>
      </c>
      <c r="AN743" s="297">
        <v>0</v>
      </c>
      <c r="AP743" s="297"/>
    </row>
    <row r="744" spans="1:42" s="296" customFormat="1">
      <c r="A744" s="293" t="s">
        <v>924</v>
      </c>
      <c r="B744" s="247">
        <v>487274295</v>
      </c>
      <c r="C744" s="252" t="s">
        <v>539</v>
      </c>
      <c r="D744" s="251">
        <v>0</v>
      </c>
      <c r="E744" s="251">
        <v>0</v>
      </c>
      <c r="F744" s="251">
        <v>0</v>
      </c>
      <c r="G744" s="251">
        <v>0</v>
      </c>
      <c r="H744" s="251">
        <v>1</v>
      </c>
      <c r="I744" s="251">
        <v>0</v>
      </c>
      <c r="J744" s="251">
        <v>0</v>
      </c>
      <c r="K744" s="294">
        <v>3.9699999999999999E-2</v>
      </c>
      <c r="L744" s="251">
        <v>0</v>
      </c>
      <c r="M744" s="251">
        <v>0</v>
      </c>
      <c r="N744" s="251">
        <v>0</v>
      </c>
      <c r="O744" s="251">
        <v>0</v>
      </c>
      <c r="P744" s="251">
        <v>1</v>
      </c>
      <c r="Q744" s="251">
        <v>1</v>
      </c>
      <c r="R744" s="294">
        <v>1.054</v>
      </c>
      <c r="S744" s="251">
        <v>5</v>
      </c>
      <c r="T744" s="247"/>
      <c r="V744" s="293">
        <v>487274295</v>
      </c>
      <c r="W744" s="296" t="s">
        <v>924</v>
      </c>
      <c r="X744" s="247" t="s">
        <v>675</v>
      </c>
      <c r="Y744" s="247" t="s">
        <v>735</v>
      </c>
      <c r="Z744" s="296">
        <v>1</v>
      </c>
      <c r="AA744" s="296">
        <v>1</v>
      </c>
      <c r="AB744" s="296">
        <v>16878.766377945998</v>
      </c>
      <c r="AC744" s="296">
        <v>16879</v>
      </c>
      <c r="AD744" s="296">
        <v>3885</v>
      </c>
      <c r="AE744" s="296">
        <v>12994</v>
      </c>
      <c r="AG744" s="295"/>
      <c r="AH744" s="295"/>
      <c r="AL744" s="297">
        <v>0</v>
      </c>
      <c r="AN744" s="297">
        <v>0</v>
      </c>
      <c r="AP744" s="297"/>
    </row>
    <row r="745" spans="1:42" s="296" customFormat="1">
      <c r="A745" s="293" t="s">
        <v>924</v>
      </c>
      <c r="B745" s="247">
        <v>487274305</v>
      </c>
      <c r="C745" s="252" t="s">
        <v>539</v>
      </c>
      <c r="D745" s="251">
        <v>0</v>
      </c>
      <c r="E745" s="251">
        <v>0</v>
      </c>
      <c r="F745" s="251">
        <v>0</v>
      </c>
      <c r="G745" s="251">
        <v>2</v>
      </c>
      <c r="H745" s="251">
        <v>0</v>
      </c>
      <c r="I745" s="251">
        <v>0</v>
      </c>
      <c r="J745" s="251">
        <v>0</v>
      </c>
      <c r="K745" s="294">
        <v>7.9299999999999995E-2</v>
      </c>
      <c r="L745" s="251">
        <v>0</v>
      </c>
      <c r="M745" s="251">
        <v>0</v>
      </c>
      <c r="N745" s="251">
        <v>0</v>
      </c>
      <c r="O745" s="251">
        <v>0</v>
      </c>
      <c r="P745" s="251">
        <v>0</v>
      </c>
      <c r="Q745" s="251">
        <v>2</v>
      </c>
      <c r="R745" s="294">
        <v>1.054</v>
      </c>
      <c r="S745" s="251">
        <v>4</v>
      </c>
      <c r="T745" s="247"/>
      <c r="V745" s="293">
        <v>487274305</v>
      </c>
      <c r="W745" s="296" t="s">
        <v>924</v>
      </c>
      <c r="X745" s="247" t="s">
        <v>675</v>
      </c>
      <c r="Y745" s="247" t="s">
        <v>736</v>
      </c>
      <c r="Z745" s="296">
        <v>1</v>
      </c>
      <c r="AA745" s="296">
        <v>2</v>
      </c>
      <c r="AB745" s="296">
        <v>23882.802779474001</v>
      </c>
      <c r="AC745" s="296">
        <v>11941</v>
      </c>
      <c r="AD745" s="296">
        <v>-2515</v>
      </c>
      <c r="AE745" s="296">
        <v>14456</v>
      </c>
      <c r="AG745" s="295"/>
      <c r="AH745" s="295"/>
      <c r="AL745" s="297">
        <v>0</v>
      </c>
      <c r="AN745" s="297">
        <v>0</v>
      </c>
      <c r="AP745" s="297"/>
    </row>
    <row r="746" spans="1:42" s="296" customFormat="1">
      <c r="A746" s="293" t="s">
        <v>924</v>
      </c>
      <c r="B746" s="247">
        <v>487274308</v>
      </c>
      <c r="C746" s="252" t="s">
        <v>539</v>
      </c>
      <c r="D746" s="251">
        <v>1</v>
      </c>
      <c r="E746" s="251">
        <v>0</v>
      </c>
      <c r="F746" s="251">
        <v>0</v>
      </c>
      <c r="G746" s="251">
        <v>2</v>
      </c>
      <c r="H746" s="251">
        <v>0</v>
      </c>
      <c r="I746" s="251">
        <v>0</v>
      </c>
      <c r="J746" s="251">
        <v>0</v>
      </c>
      <c r="K746" s="294">
        <v>7.9299999999999995E-2</v>
      </c>
      <c r="L746" s="251">
        <v>0</v>
      </c>
      <c r="M746" s="251">
        <v>0</v>
      </c>
      <c r="N746" s="251">
        <v>0</v>
      </c>
      <c r="O746" s="251">
        <v>0</v>
      </c>
      <c r="P746" s="251">
        <v>2</v>
      </c>
      <c r="Q746" s="251">
        <v>3</v>
      </c>
      <c r="R746" s="294">
        <v>1.054</v>
      </c>
      <c r="S746" s="251">
        <v>10</v>
      </c>
      <c r="T746" s="247"/>
      <c r="V746" s="293">
        <v>487274308</v>
      </c>
      <c r="W746" s="296" t="s">
        <v>924</v>
      </c>
      <c r="X746" s="247" t="s">
        <v>675</v>
      </c>
      <c r="Y746" s="247" t="s">
        <v>717</v>
      </c>
      <c r="Z746" s="296">
        <v>1</v>
      </c>
      <c r="AA746" s="296">
        <v>3</v>
      </c>
      <c r="AB746" s="296">
        <v>45535.427839474003</v>
      </c>
      <c r="AC746" s="296">
        <v>15178</v>
      </c>
      <c r="AD746" s="296">
        <v>3671</v>
      </c>
      <c r="AE746" s="296">
        <v>11507</v>
      </c>
      <c r="AG746" s="295"/>
      <c r="AH746" s="295"/>
      <c r="AL746" s="297">
        <v>0</v>
      </c>
      <c r="AN746" s="297">
        <v>0</v>
      </c>
      <c r="AP746" s="297"/>
    </row>
    <row r="747" spans="1:42" s="296" customFormat="1">
      <c r="A747" s="293" t="s">
        <v>924</v>
      </c>
      <c r="B747" s="247">
        <v>487274314</v>
      </c>
      <c r="C747" s="252" t="s">
        <v>539</v>
      </c>
      <c r="D747" s="251">
        <v>0</v>
      </c>
      <c r="E747" s="251">
        <v>0</v>
      </c>
      <c r="F747" s="251">
        <v>0</v>
      </c>
      <c r="G747" s="251">
        <v>3</v>
      </c>
      <c r="H747" s="251">
        <v>0</v>
      </c>
      <c r="I747" s="251">
        <v>0</v>
      </c>
      <c r="J747" s="251">
        <v>0</v>
      </c>
      <c r="K747" s="294">
        <v>0.11899999999999999</v>
      </c>
      <c r="L747" s="251">
        <v>0</v>
      </c>
      <c r="M747" s="251">
        <v>0</v>
      </c>
      <c r="N747" s="251">
        <v>0</v>
      </c>
      <c r="O747" s="251">
        <v>0</v>
      </c>
      <c r="P747" s="251">
        <v>2</v>
      </c>
      <c r="Q747" s="251">
        <v>3</v>
      </c>
      <c r="R747" s="294">
        <v>1.054</v>
      </c>
      <c r="S747" s="251">
        <v>7</v>
      </c>
      <c r="T747" s="247"/>
      <c r="V747" s="293">
        <v>487274314</v>
      </c>
      <c r="W747" s="296" t="s">
        <v>924</v>
      </c>
      <c r="X747" s="247" t="s">
        <v>675</v>
      </c>
      <c r="Y747" s="247" t="s">
        <v>742</v>
      </c>
      <c r="Z747" s="296">
        <v>1</v>
      </c>
      <c r="AA747" s="296">
        <v>3</v>
      </c>
      <c r="AB747" s="296">
        <v>48819.806257420001</v>
      </c>
      <c r="AC747" s="296">
        <v>16273</v>
      </c>
      <c r="AD747" s="296">
        <v>2438</v>
      </c>
      <c r="AE747" s="296">
        <v>13835</v>
      </c>
      <c r="AG747" s="295"/>
      <c r="AH747" s="295"/>
      <c r="AL747" s="297">
        <v>0</v>
      </c>
      <c r="AN747" s="297">
        <v>0</v>
      </c>
      <c r="AP747" s="297"/>
    </row>
    <row r="748" spans="1:42" s="296" customFormat="1">
      <c r="A748" s="293" t="s">
        <v>924</v>
      </c>
      <c r="B748" s="247">
        <v>487274336</v>
      </c>
      <c r="C748" s="252" t="s">
        <v>539</v>
      </c>
      <c r="D748" s="251">
        <v>1</v>
      </c>
      <c r="E748" s="251">
        <v>0</v>
      </c>
      <c r="F748" s="251">
        <v>0</v>
      </c>
      <c r="G748" s="251">
        <v>1</v>
      </c>
      <c r="H748" s="251">
        <v>0</v>
      </c>
      <c r="I748" s="251">
        <v>0</v>
      </c>
      <c r="J748" s="251">
        <v>0</v>
      </c>
      <c r="K748" s="294">
        <v>3.9699999999999999E-2</v>
      </c>
      <c r="L748" s="251">
        <v>0</v>
      </c>
      <c r="M748" s="251">
        <v>0</v>
      </c>
      <c r="N748" s="251">
        <v>0</v>
      </c>
      <c r="O748" s="251">
        <v>0</v>
      </c>
      <c r="P748" s="251">
        <v>2</v>
      </c>
      <c r="Q748" s="251">
        <v>2</v>
      </c>
      <c r="R748" s="294">
        <v>1.054</v>
      </c>
      <c r="S748" s="251">
        <v>8</v>
      </c>
      <c r="T748" s="247"/>
      <c r="V748" s="293">
        <v>487274336</v>
      </c>
      <c r="W748" s="296" t="s">
        <v>924</v>
      </c>
      <c r="X748" s="247" t="s">
        <v>675</v>
      </c>
      <c r="Y748" s="247" t="s">
        <v>743</v>
      </c>
      <c r="Z748" s="296">
        <v>1</v>
      </c>
      <c r="AA748" s="296">
        <v>2</v>
      </c>
      <c r="AB748" s="296">
        <v>31340.495897946003</v>
      </c>
      <c r="AC748" s="296">
        <v>15670</v>
      </c>
      <c r="AD748" s="296">
        <v>-2879</v>
      </c>
      <c r="AE748" s="296">
        <v>18549</v>
      </c>
      <c r="AG748" s="295"/>
      <c r="AH748" s="295"/>
      <c r="AL748" s="297">
        <v>0</v>
      </c>
      <c r="AN748" s="297">
        <v>0</v>
      </c>
      <c r="AP748" s="297"/>
    </row>
    <row r="749" spans="1:42" s="296" customFormat="1">
      <c r="A749" s="293" t="s">
        <v>924</v>
      </c>
      <c r="B749" s="247">
        <v>487274342</v>
      </c>
      <c r="C749" s="252" t="s">
        <v>539</v>
      </c>
      <c r="D749" s="251">
        <v>0</v>
      </c>
      <c r="E749" s="251">
        <v>0</v>
      </c>
      <c r="F749" s="251">
        <v>0</v>
      </c>
      <c r="G749" s="251">
        <v>1</v>
      </c>
      <c r="H749" s="251">
        <v>0</v>
      </c>
      <c r="I749" s="251">
        <v>0</v>
      </c>
      <c r="J749" s="251">
        <v>0</v>
      </c>
      <c r="K749" s="294">
        <v>3.9699999999999999E-2</v>
      </c>
      <c r="L749" s="251">
        <v>0</v>
      </c>
      <c r="M749" s="251">
        <v>0</v>
      </c>
      <c r="N749" s="251">
        <v>0</v>
      </c>
      <c r="O749" s="251">
        <v>0</v>
      </c>
      <c r="P749" s="251">
        <v>1</v>
      </c>
      <c r="Q749" s="251">
        <v>1</v>
      </c>
      <c r="R749" s="294">
        <v>1.054</v>
      </c>
      <c r="S749" s="251">
        <v>3</v>
      </c>
      <c r="T749" s="247"/>
      <c r="V749" s="293">
        <v>487274342</v>
      </c>
      <c r="W749" s="296" t="s">
        <v>924</v>
      </c>
      <c r="X749" s="247" t="s">
        <v>675</v>
      </c>
      <c r="Y749" s="247" t="s">
        <v>786</v>
      </c>
      <c r="Z749" s="296">
        <v>1</v>
      </c>
      <c r="AA749" s="296">
        <v>1</v>
      </c>
      <c r="AB749" s="296">
        <v>16807.765057945999</v>
      </c>
      <c r="AC749" s="296">
        <v>16808</v>
      </c>
      <c r="AD749" s="296">
        <v>-1430</v>
      </c>
      <c r="AE749" s="296">
        <v>18238</v>
      </c>
      <c r="AG749" s="295"/>
      <c r="AH749" s="295"/>
      <c r="AL749" s="297">
        <v>0</v>
      </c>
      <c r="AN749" s="297">
        <v>0</v>
      </c>
      <c r="AP749" s="297"/>
    </row>
    <row r="750" spans="1:42" s="296" customFormat="1">
      <c r="A750" s="293" t="s">
        <v>924</v>
      </c>
      <c r="B750" s="247">
        <v>487274344</v>
      </c>
      <c r="C750" s="252" t="s">
        <v>539</v>
      </c>
      <c r="D750" s="251">
        <v>0</v>
      </c>
      <c r="E750" s="251">
        <v>0</v>
      </c>
      <c r="F750" s="251">
        <v>1</v>
      </c>
      <c r="G750" s="251">
        <v>0</v>
      </c>
      <c r="H750" s="251">
        <v>0</v>
      </c>
      <c r="I750" s="251">
        <v>0</v>
      </c>
      <c r="J750" s="251">
        <v>0</v>
      </c>
      <c r="K750" s="294">
        <v>3.9699999999999999E-2</v>
      </c>
      <c r="L750" s="251">
        <v>0</v>
      </c>
      <c r="M750" s="251">
        <v>0</v>
      </c>
      <c r="N750" s="251">
        <v>0</v>
      </c>
      <c r="O750" s="251">
        <v>0</v>
      </c>
      <c r="P750" s="251">
        <v>1</v>
      </c>
      <c r="Q750" s="251">
        <v>1</v>
      </c>
      <c r="R750" s="294">
        <v>1.054</v>
      </c>
      <c r="S750" s="251">
        <v>2</v>
      </c>
      <c r="T750" s="247"/>
      <c r="V750" s="293">
        <v>487274344</v>
      </c>
      <c r="W750" s="296" t="s">
        <v>924</v>
      </c>
      <c r="X750" s="247" t="s">
        <v>675</v>
      </c>
      <c r="Y750" s="247" t="s">
        <v>737</v>
      </c>
      <c r="Z750" s="296">
        <v>1</v>
      </c>
      <c r="AA750" s="296">
        <v>1</v>
      </c>
      <c r="AB750" s="296">
        <v>16515.116037945998</v>
      </c>
      <c r="AC750" s="296">
        <v>16515</v>
      </c>
      <c r="AD750" s="296">
        <v>1601</v>
      </c>
      <c r="AE750" s="296">
        <v>14914</v>
      </c>
      <c r="AG750" s="295"/>
      <c r="AH750" s="295"/>
      <c r="AL750" s="297">
        <v>0</v>
      </c>
      <c r="AN750" s="297">
        <v>0</v>
      </c>
      <c r="AP750" s="297"/>
    </row>
    <row r="751" spans="1:42" s="296" customFormat="1">
      <c r="A751" s="293" t="s">
        <v>924</v>
      </c>
      <c r="B751" s="247">
        <v>487274346</v>
      </c>
      <c r="C751" s="252" t="s">
        <v>539</v>
      </c>
      <c r="D751" s="251">
        <v>0</v>
      </c>
      <c r="E751" s="251">
        <v>0</v>
      </c>
      <c r="F751" s="251">
        <v>0</v>
      </c>
      <c r="G751" s="251">
        <v>1</v>
      </c>
      <c r="H751" s="251">
        <v>0</v>
      </c>
      <c r="I751" s="251">
        <v>0</v>
      </c>
      <c r="J751" s="251">
        <v>0</v>
      </c>
      <c r="K751" s="294">
        <v>3.9699999999999999E-2</v>
      </c>
      <c r="L751" s="251">
        <v>0</v>
      </c>
      <c r="M751" s="251">
        <v>0</v>
      </c>
      <c r="N751" s="251">
        <v>0</v>
      </c>
      <c r="O751" s="251">
        <v>0</v>
      </c>
      <c r="P751" s="251">
        <v>0</v>
      </c>
      <c r="Q751" s="251">
        <v>1</v>
      </c>
      <c r="R751" s="294">
        <v>1.054</v>
      </c>
      <c r="S751" s="251">
        <v>8</v>
      </c>
      <c r="T751" s="247"/>
      <c r="V751" s="293">
        <v>487274346</v>
      </c>
      <c r="W751" s="296" t="s">
        <v>924</v>
      </c>
      <c r="X751" s="247" t="s">
        <v>675</v>
      </c>
      <c r="Y751" s="247" t="s">
        <v>667</v>
      </c>
      <c r="Z751" s="296">
        <v>1</v>
      </c>
      <c r="AA751" s="296">
        <v>1</v>
      </c>
      <c r="AB751" s="296">
        <v>11943.080877946</v>
      </c>
      <c r="AC751" s="296">
        <v>11943</v>
      </c>
      <c r="AD751" s="296">
        <v>-6228</v>
      </c>
      <c r="AE751" s="296">
        <v>18171</v>
      </c>
      <c r="AG751" s="295"/>
      <c r="AH751" s="295"/>
      <c r="AL751" s="297">
        <v>0</v>
      </c>
      <c r="AN751" s="297">
        <v>0</v>
      </c>
      <c r="AP751" s="297"/>
    </row>
    <row r="752" spans="1:42" s="296" customFormat="1">
      <c r="A752" s="293" t="s">
        <v>924</v>
      </c>
      <c r="B752" s="247">
        <v>487274347</v>
      </c>
      <c r="C752" s="252" t="s">
        <v>539</v>
      </c>
      <c r="D752" s="251">
        <v>1</v>
      </c>
      <c r="E752" s="251">
        <v>0</v>
      </c>
      <c r="F752" s="251">
        <v>3</v>
      </c>
      <c r="G752" s="251">
        <v>10</v>
      </c>
      <c r="H752" s="251">
        <v>0</v>
      </c>
      <c r="I752" s="251">
        <v>0</v>
      </c>
      <c r="J752" s="251">
        <v>0</v>
      </c>
      <c r="K752" s="294">
        <v>0.51549999999999996</v>
      </c>
      <c r="L752" s="251">
        <v>0</v>
      </c>
      <c r="M752" s="251">
        <v>7</v>
      </c>
      <c r="N752" s="251">
        <v>0</v>
      </c>
      <c r="O752" s="251">
        <v>0</v>
      </c>
      <c r="P752" s="251">
        <v>8</v>
      </c>
      <c r="Q752" s="251">
        <v>14</v>
      </c>
      <c r="R752" s="294">
        <v>1.054</v>
      </c>
      <c r="S752" s="251">
        <v>8</v>
      </c>
      <c r="T752" s="247"/>
      <c r="V752" s="293">
        <v>487274347</v>
      </c>
      <c r="W752" s="296" t="s">
        <v>924</v>
      </c>
      <c r="X752" s="247" t="s">
        <v>675</v>
      </c>
      <c r="Y752" s="247" t="s">
        <v>738</v>
      </c>
      <c r="Z752" s="296">
        <v>1</v>
      </c>
      <c r="AA752" s="296">
        <v>14</v>
      </c>
      <c r="AB752" s="296">
        <v>238346.73337479003</v>
      </c>
      <c r="AC752" s="296">
        <v>17025</v>
      </c>
      <c r="AD752" s="296">
        <v>-235</v>
      </c>
      <c r="AE752" s="296">
        <v>17260</v>
      </c>
      <c r="AG752" s="295"/>
      <c r="AH752" s="295"/>
      <c r="AL752" s="297">
        <v>0</v>
      </c>
      <c r="AN752" s="297">
        <v>0</v>
      </c>
      <c r="AP752" s="297"/>
    </row>
    <row r="753" spans="1:42" s="296" customFormat="1">
      <c r="A753" s="293" t="s">
        <v>924</v>
      </c>
      <c r="B753" s="247">
        <v>487274665</v>
      </c>
      <c r="C753" s="252" t="s">
        <v>539</v>
      </c>
      <c r="D753" s="251">
        <v>1</v>
      </c>
      <c r="E753" s="251">
        <v>0</v>
      </c>
      <c r="F753" s="251">
        <v>0</v>
      </c>
      <c r="G753" s="251">
        <v>1</v>
      </c>
      <c r="H753" s="251">
        <v>0</v>
      </c>
      <c r="I753" s="251">
        <v>0</v>
      </c>
      <c r="J753" s="251">
        <v>0</v>
      </c>
      <c r="K753" s="294">
        <v>3.9699999999999999E-2</v>
      </c>
      <c r="L753" s="251">
        <v>0</v>
      </c>
      <c r="M753" s="251">
        <v>0</v>
      </c>
      <c r="N753" s="251">
        <v>0</v>
      </c>
      <c r="O753" s="251">
        <v>0</v>
      </c>
      <c r="P753" s="251">
        <v>0</v>
      </c>
      <c r="Q753" s="251">
        <v>2</v>
      </c>
      <c r="R753" s="294">
        <v>1.054</v>
      </c>
      <c r="S753" s="251">
        <v>5</v>
      </c>
      <c r="T753" s="247"/>
      <c r="V753" s="293">
        <v>487274665</v>
      </c>
      <c r="W753" s="296" t="s">
        <v>924</v>
      </c>
      <c r="X753" s="247" t="s">
        <v>675</v>
      </c>
      <c r="Y753" s="247" t="s">
        <v>834</v>
      </c>
      <c r="Z753" s="296">
        <v>1</v>
      </c>
      <c r="AA753" s="296">
        <v>2</v>
      </c>
      <c r="AB753" s="296">
        <v>17218.916657946003</v>
      </c>
      <c r="AC753" s="296">
        <v>8609</v>
      </c>
      <c r="AD753" s="296">
        <v>-4715</v>
      </c>
      <c r="AE753" s="296">
        <v>13324</v>
      </c>
      <c r="AG753" s="295"/>
      <c r="AH753" s="295"/>
      <c r="AL753" s="297">
        <v>0</v>
      </c>
      <c r="AN753" s="297">
        <v>0</v>
      </c>
      <c r="AP753" s="297"/>
    </row>
    <row r="754" spans="1:42" s="296" customFormat="1">
      <c r="A754" s="293" t="s">
        <v>926</v>
      </c>
      <c r="B754" s="247">
        <v>488219001</v>
      </c>
      <c r="C754" s="252" t="s">
        <v>458</v>
      </c>
      <c r="D754" s="251">
        <v>0</v>
      </c>
      <c r="E754" s="251">
        <v>0</v>
      </c>
      <c r="F754" s="251">
        <v>3</v>
      </c>
      <c r="G754" s="251">
        <v>23</v>
      </c>
      <c r="H754" s="251">
        <v>13</v>
      </c>
      <c r="I754" s="251">
        <v>15</v>
      </c>
      <c r="J754" s="251">
        <v>0</v>
      </c>
      <c r="K754" s="294">
        <v>2.1410999999999998</v>
      </c>
      <c r="L754" s="251">
        <v>0</v>
      </c>
      <c r="M754" s="251">
        <v>1</v>
      </c>
      <c r="N754" s="251">
        <v>0</v>
      </c>
      <c r="O754" s="251">
        <v>1</v>
      </c>
      <c r="P754" s="251">
        <v>18</v>
      </c>
      <c r="Q754" s="251">
        <v>54</v>
      </c>
      <c r="R754" s="294">
        <v>1.06</v>
      </c>
      <c r="S754" s="251">
        <v>7</v>
      </c>
      <c r="T754" s="247"/>
      <c r="V754" s="293">
        <v>488219001</v>
      </c>
      <c r="W754" s="296" t="s">
        <v>926</v>
      </c>
      <c r="X754" s="247" t="s">
        <v>927</v>
      </c>
      <c r="Y754" s="247" t="s">
        <v>821</v>
      </c>
      <c r="Z754" s="296">
        <v>1</v>
      </c>
      <c r="AA754" s="296">
        <v>54</v>
      </c>
      <c r="AB754" s="296">
        <v>790770.48249821982</v>
      </c>
      <c r="AC754" s="296">
        <v>14644</v>
      </c>
      <c r="AD754" s="296">
        <v>3166</v>
      </c>
      <c r="AE754" s="296">
        <v>11478</v>
      </c>
      <c r="AG754" s="295"/>
      <c r="AH754" s="295"/>
      <c r="AL754" s="297">
        <v>0</v>
      </c>
      <c r="AN754" s="297">
        <v>0</v>
      </c>
      <c r="AP754" s="297"/>
    </row>
    <row r="755" spans="1:42" s="296" customFormat="1">
      <c r="A755" s="293" t="s">
        <v>926</v>
      </c>
      <c r="B755" s="247">
        <v>488219016</v>
      </c>
      <c r="C755" s="252" t="s">
        <v>458</v>
      </c>
      <c r="D755" s="251">
        <v>0</v>
      </c>
      <c r="E755" s="251">
        <v>0</v>
      </c>
      <c r="F755" s="251">
        <v>0</v>
      </c>
      <c r="G755" s="251">
        <v>0</v>
      </c>
      <c r="H755" s="251">
        <v>1</v>
      </c>
      <c r="I755" s="251">
        <v>1</v>
      </c>
      <c r="J755" s="251">
        <v>0</v>
      </c>
      <c r="K755" s="294">
        <v>7.9299999999999995E-2</v>
      </c>
      <c r="L755" s="251">
        <v>0</v>
      </c>
      <c r="M755" s="251">
        <v>0</v>
      </c>
      <c r="N755" s="251">
        <v>0</v>
      </c>
      <c r="O755" s="251">
        <v>0</v>
      </c>
      <c r="P755" s="251">
        <v>2</v>
      </c>
      <c r="Q755" s="251">
        <v>2</v>
      </c>
      <c r="R755" s="294">
        <v>1.06</v>
      </c>
      <c r="S755" s="251">
        <v>8</v>
      </c>
      <c r="T755" s="247"/>
      <c r="V755" s="293">
        <v>488219016</v>
      </c>
      <c r="W755" s="296" t="s">
        <v>926</v>
      </c>
      <c r="X755" s="247" t="s">
        <v>927</v>
      </c>
      <c r="Y755" s="247" t="s">
        <v>725</v>
      </c>
      <c r="Z755" s="296">
        <v>1</v>
      </c>
      <c r="AA755" s="296">
        <v>2</v>
      </c>
      <c r="AB755" s="296">
        <v>39385.429625860008</v>
      </c>
      <c r="AC755" s="296">
        <v>19693</v>
      </c>
      <c r="AD755" s="296">
        <v>1283</v>
      </c>
      <c r="AE755" s="296">
        <v>18410</v>
      </c>
      <c r="AG755" s="295"/>
      <c r="AH755" s="295"/>
      <c r="AL755" s="297">
        <v>0</v>
      </c>
      <c r="AN755" s="297">
        <v>0</v>
      </c>
      <c r="AP755" s="297"/>
    </row>
    <row r="756" spans="1:42" s="296" customFormat="1">
      <c r="A756" s="293" t="s">
        <v>926</v>
      </c>
      <c r="B756" s="247">
        <v>488219035</v>
      </c>
      <c r="C756" s="252" t="s">
        <v>458</v>
      </c>
      <c r="D756" s="251">
        <v>0</v>
      </c>
      <c r="E756" s="251">
        <v>0</v>
      </c>
      <c r="F756" s="251">
        <v>0</v>
      </c>
      <c r="G756" s="251">
        <v>2</v>
      </c>
      <c r="H756" s="251">
        <v>0</v>
      </c>
      <c r="I756" s="251">
        <v>1</v>
      </c>
      <c r="J756" s="251">
        <v>0</v>
      </c>
      <c r="K756" s="294">
        <v>0.11899999999999999</v>
      </c>
      <c r="L756" s="251">
        <v>0</v>
      </c>
      <c r="M756" s="251">
        <v>0</v>
      </c>
      <c r="N756" s="251">
        <v>0</v>
      </c>
      <c r="O756" s="251">
        <v>0</v>
      </c>
      <c r="P756" s="251">
        <v>3</v>
      </c>
      <c r="Q756" s="251">
        <v>3</v>
      </c>
      <c r="R756" s="294">
        <v>1.06</v>
      </c>
      <c r="S756" s="251">
        <v>11</v>
      </c>
      <c r="T756" s="247"/>
      <c r="V756" s="293">
        <v>488219035</v>
      </c>
      <c r="W756" s="296" t="s">
        <v>926</v>
      </c>
      <c r="X756" s="247" t="s">
        <v>927</v>
      </c>
      <c r="Y756" s="247" t="s">
        <v>654</v>
      </c>
      <c r="Z756" s="296">
        <v>1</v>
      </c>
      <c r="AA756" s="296">
        <v>3</v>
      </c>
      <c r="AB756" s="296">
        <v>65010.449523800009</v>
      </c>
      <c r="AC756" s="296">
        <v>21670</v>
      </c>
      <c r="AD756" s="296">
        <v>4050</v>
      </c>
      <c r="AE756" s="296">
        <v>17620</v>
      </c>
      <c r="AG756" s="295"/>
      <c r="AH756" s="295"/>
      <c r="AL756" s="297">
        <v>0</v>
      </c>
      <c r="AN756" s="297">
        <v>0</v>
      </c>
      <c r="AP756" s="297"/>
    </row>
    <row r="757" spans="1:42" s="296" customFormat="1">
      <c r="A757" s="293" t="s">
        <v>926</v>
      </c>
      <c r="B757" s="247">
        <v>488219040</v>
      </c>
      <c r="C757" s="252" t="s">
        <v>458</v>
      </c>
      <c r="D757" s="251">
        <v>0</v>
      </c>
      <c r="E757" s="251">
        <v>0</v>
      </c>
      <c r="F757" s="251">
        <v>5</v>
      </c>
      <c r="G757" s="251">
        <v>10</v>
      </c>
      <c r="H757" s="251">
        <v>6</v>
      </c>
      <c r="I757" s="251">
        <v>6</v>
      </c>
      <c r="J757" s="251">
        <v>0</v>
      </c>
      <c r="K757" s="294">
        <v>1.0706</v>
      </c>
      <c r="L757" s="251">
        <v>0</v>
      </c>
      <c r="M757" s="251">
        <v>3</v>
      </c>
      <c r="N757" s="251">
        <v>0</v>
      </c>
      <c r="O757" s="251">
        <v>0</v>
      </c>
      <c r="P757" s="251">
        <v>14</v>
      </c>
      <c r="Q757" s="251">
        <v>27</v>
      </c>
      <c r="R757" s="294">
        <v>1.06</v>
      </c>
      <c r="S757" s="251">
        <v>6</v>
      </c>
      <c r="T757" s="247"/>
      <c r="V757" s="293">
        <v>488219040</v>
      </c>
      <c r="W757" s="296" t="s">
        <v>926</v>
      </c>
      <c r="X757" s="247" t="s">
        <v>927</v>
      </c>
      <c r="Y757" s="247" t="s">
        <v>709</v>
      </c>
      <c r="Z757" s="296">
        <v>1</v>
      </c>
      <c r="AA757" s="296">
        <v>27</v>
      </c>
      <c r="AB757" s="296">
        <v>423538.79583412013</v>
      </c>
      <c r="AC757" s="296">
        <v>15687</v>
      </c>
      <c r="AD757" s="296">
        <v>-2369</v>
      </c>
      <c r="AE757" s="296">
        <v>18056</v>
      </c>
      <c r="AG757" s="295"/>
      <c r="AH757" s="295"/>
      <c r="AL757" s="297">
        <v>0</v>
      </c>
      <c r="AN757" s="297">
        <v>0</v>
      </c>
      <c r="AP757" s="297"/>
    </row>
    <row r="758" spans="1:42" s="296" customFormat="1">
      <c r="A758" s="293" t="s">
        <v>926</v>
      </c>
      <c r="B758" s="247">
        <v>488219044</v>
      </c>
      <c r="C758" s="252" t="s">
        <v>458</v>
      </c>
      <c r="D758" s="251">
        <v>0</v>
      </c>
      <c r="E758" s="251">
        <v>0</v>
      </c>
      <c r="F758" s="251">
        <v>17</v>
      </c>
      <c r="G758" s="251">
        <v>87</v>
      </c>
      <c r="H758" s="251">
        <v>46</v>
      </c>
      <c r="I758" s="251">
        <v>69</v>
      </c>
      <c r="J758" s="251">
        <v>0</v>
      </c>
      <c r="K758" s="294">
        <v>8.6834000000000007</v>
      </c>
      <c r="L758" s="251">
        <v>0</v>
      </c>
      <c r="M758" s="251">
        <v>24</v>
      </c>
      <c r="N758" s="251">
        <v>13</v>
      </c>
      <c r="O758" s="251">
        <v>4</v>
      </c>
      <c r="P758" s="251">
        <v>144</v>
      </c>
      <c r="Q758" s="251">
        <v>219</v>
      </c>
      <c r="R758" s="294">
        <v>1.06</v>
      </c>
      <c r="S758" s="251">
        <v>11</v>
      </c>
      <c r="T758" s="247"/>
      <c r="V758" s="293">
        <v>488219044</v>
      </c>
      <c r="W758" s="296" t="s">
        <v>926</v>
      </c>
      <c r="X758" s="247" t="s">
        <v>927</v>
      </c>
      <c r="Y758" s="247" t="s">
        <v>655</v>
      </c>
      <c r="Z758" s="296">
        <v>1</v>
      </c>
      <c r="AA758" s="296">
        <v>219</v>
      </c>
      <c r="AB758" s="296">
        <v>4166303.7535166796</v>
      </c>
      <c r="AC758" s="296">
        <v>19024</v>
      </c>
      <c r="AD758" s="296">
        <v>2789</v>
      </c>
      <c r="AE758" s="296">
        <v>16235</v>
      </c>
      <c r="AG758" s="295"/>
      <c r="AH758" s="295"/>
      <c r="AL758" s="297">
        <v>0</v>
      </c>
      <c r="AN758" s="297">
        <v>0</v>
      </c>
      <c r="AP758" s="297"/>
    </row>
    <row r="759" spans="1:42" s="296" customFormat="1">
      <c r="A759" s="293" t="s">
        <v>926</v>
      </c>
      <c r="B759" s="247">
        <v>488219065</v>
      </c>
      <c r="C759" s="252" t="s">
        <v>458</v>
      </c>
      <c r="D759" s="251">
        <v>0</v>
      </c>
      <c r="E759" s="251">
        <v>0</v>
      </c>
      <c r="F759" s="251">
        <v>0</v>
      </c>
      <c r="G759" s="251">
        <v>3</v>
      </c>
      <c r="H759" s="251">
        <v>2</v>
      </c>
      <c r="I759" s="251">
        <v>2</v>
      </c>
      <c r="J759" s="251">
        <v>0</v>
      </c>
      <c r="K759" s="294">
        <v>0.27760000000000001</v>
      </c>
      <c r="L759" s="251">
        <v>0</v>
      </c>
      <c r="M759" s="251">
        <v>0</v>
      </c>
      <c r="N759" s="251">
        <v>0</v>
      </c>
      <c r="O759" s="251">
        <v>0</v>
      </c>
      <c r="P759" s="251">
        <v>4</v>
      </c>
      <c r="Q759" s="251">
        <v>7</v>
      </c>
      <c r="R759" s="294">
        <v>1.06</v>
      </c>
      <c r="S759" s="251">
        <v>2</v>
      </c>
      <c r="T759" s="247"/>
      <c r="V759" s="293">
        <v>488219065</v>
      </c>
      <c r="W759" s="296" t="s">
        <v>926</v>
      </c>
      <c r="X759" s="247" t="s">
        <v>927</v>
      </c>
      <c r="Y759" s="247" t="s">
        <v>928</v>
      </c>
      <c r="Z759" s="296">
        <v>1</v>
      </c>
      <c r="AA759" s="296">
        <v>7</v>
      </c>
      <c r="AB759" s="296">
        <v>104983.65517551999</v>
      </c>
      <c r="AC759" s="296">
        <v>14998</v>
      </c>
      <c r="AD759" s="296">
        <v>542</v>
      </c>
      <c r="AE759" s="296">
        <v>14456</v>
      </c>
      <c r="AG759" s="295"/>
      <c r="AH759" s="295"/>
      <c r="AL759" s="297">
        <v>0</v>
      </c>
      <c r="AN759" s="297">
        <v>0</v>
      </c>
      <c r="AP759" s="297"/>
    </row>
    <row r="760" spans="1:42" s="296" customFormat="1">
      <c r="A760" s="293" t="s">
        <v>926</v>
      </c>
      <c r="B760" s="247">
        <v>488219083</v>
      </c>
      <c r="C760" s="252" t="s">
        <v>458</v>
      </c>
      <c r="D760" s="251">
        <v>0</v>
      </c>
      <c r="E760" s="251">
        <v>0</v>
      </c>
      <c r="F760" s="251">
        <v>0</v>
      </c>
      <c r="G760" s="251">
        <v>2</v>
      </c>
      <c r="H760" s="251">
        <v>0</v>
      </c>
      <c r="I760" s="251">
        <v>3</v>
      </c>
      <c r="J760" s="251">
        <v>0</v>
      </c>
      <c r="K760" s="294">
        <v>0.1983</v>
      </c>
      <c r="L760" s="251">
        <v>0</v>
      </c>
      <c r="M760" s="251">
        <v>0</v>
      </c>
      <c r="N760" s="251">
        <v>0</v>
      </c>
      <c r="O760" s="251">
        <v>0</v>
      </c>
      <c r="P760" s="251">
        <v>1</v>
      </c>
      <c r="Q760" s="251">
        <v>5</v>
      </c>
      <c r="R760" s="294">
        <v>1.06</v>
      </c>
      <c r="S760" s="251">
        <v>6</v>
      </c>
      <c r="T760" s="247"/>
      <c r="V760" s="293">
        <v>488219083</v>
      </c>
      <c r="W760" s="296" t="s">
        <v>926</v>
      </c>
      <c r="X760" s="247" t="s">
        <v>927</v>
      </c>
      <c r="Y760" s="247" t="s">
        <v>822</v>
      </c>
      <c r="Z760" s="296">
        <v>1</v>
      </c>
      <c r="AA760" s="296">
        <v>5</v>
      </c>
      <c r="AB760" s="296">
        <v>70752.479949660003</v>
      </c>
      <c r="AC760" s="296">
        <v>14150</v>
      </c>
      <c r="AD760" s="296">
        <v>-1645</v>
      </c>
      <c r="AE760" s="296">
        <v>15795</v>
      </c>
      <c r="AG760" s="295"/>
      <c r="AH760" s="295"/>
      <c r="AL760" s="297">
        <v>0</v>
      </c>
      <c r="AN760" s="297">
        <v>0</v>
      </c>
      <c r="AP760" s="297"/>
    </row>
    <row r="761" spans="1:42" s="296" customFormat="1">
      <c r="A761" s="293" t="s">
        <v>926</v>
      </c>
      <c r="B761" s="247">
        <v>488219118</v>
      </c>
      <c r="C761" s="252" t="s">
        <v>458</v>
      </c>
      <c r="D761" s="251">
        <v>0</v>
      </c>
      <c r="E761" s="251">
        <v>0</v>
      </c>
      <c r="F761" s="251">
        <v>0</v>
      </c>
      <c r="G761" s="251">
        <v>1</v>
      </c>
      <c r="H761" s="251">
        <v>0</v>
      </c>
      <c r="I761" s="251">
        <v>0</v>
      </c>
      <c r="J761" s="251">
        <v>0</v>
      </c>
      <c r="K761" s="294">
        <v>3.9699999999999999E-2</v>
      </c>
      <c r="L761" s="251">
        <v>0</v>
      </c>
      <c r="M761" s="251">
        <v>0</v>
      </c>
      <c r="N761" s="251">
        <v>0</v>
      </c>
      <c r="O761" s="251">
        <v>0</v>
      </c>
      <c r="P761" s="251">
        <v>0</v>
      </c>
      <c r="Q761" s="251">
        <v>1</v>
      </c>
      <c r="R761" s="294">
        <v>1.06</v>
      </c>
      <c r="S761" s="251">
        <v>6</v>
      </c>
      <c r="T761" s="247"/>
      <c r="V761" s="293">
        <v>488219118</v>
      </c>
      <c r="W761" s="296" t="s">
        <v>926</v>
      </c>
      <c r="X761" s="247" t="s">
        <v>927</v>
      </c>
      <c r="Y761" s="247" t="s">
        <v>906</v>
      </c>
      <c r="Z761" s="296">
        <v>1</v>
      </c>
      <c r="AA761" s="296">
        <v>1</v>
      </c>
      <c r="AB761" s="296">
        <v>11996.515497940001</v>
      </c>
      <c r="AC761" s="296">
        <v>11997</v>
      </c>
      <c r="AD761" s="296">
        <v>-4181</v>
      </c>
      <c r="AE761" s="296">
        <v>16178</v>
      </c>
      <c r="AG761" s="295"/>
      <c r="AH761" s="295"/>
      <c r="AL761" s="297">
        <v>0</v>
      </c>
      <c r="AN761" s="297">
        <v>0</v>
      </c>
      <c r="AP761" s="297"/>
    </row>
    <row r="762" spans="1:42" s="296" customFormat="1">
      <c r="A762" s="293" t="s">
        <v>926</v>
      </c>
      <c r="B762" s="247">
        <v>488219122</v>
      </c>
      <c r="C762" s="252" t="s">
        <v>458</v>
      </c>
      <c r="D762" s="251">
        <v>0</v>
      </c>
      <c r="E762" s="251">
        <v>0</v>
      </c>
      <c r="F762" s="251">
        <v>0</v>
      </c>
      <c r="G762" s="251">
        <v>11</v>
      </c>
      <c r="H762" s="251">
        <v>9</v>
      </c>
      <c r="I762" s="251">
        <v>4</v>
      </c>
      <c r="J762" s="251">
        <v>0</v>
      </c>
      <c r="K762" s="294">
        <v>0.9516</v>
      </c>
      <c r="L762" s="251">
        <v>0</v>
      </c>
      <c r="M762" s="251">
        <v>2</v>
      </c>
      <c r="N762" s="251">
        <v>1</v>
      </c>
      <c r="O762" s="251">
        <v>0</v>
      </c>
      <c r="P762" s="251">
        <v>6</v>
      </c>
      <c r="Q762" s="251">
        <v>24</v>
      </c>
      <c r="R762" s="294">
        <v>1.06</v>
      </c>
      <c r="S762" s="251">
        <v>3</v>
      </c>
      <c r="T762" s="247"/>
      <c r="V762" s="293">
        <v>488219122</v>
      </c>
      <c r="W762" s="296" t="s">
        <v>926</v>
      </c>
      <c r="X762" s="247" t="s">
        <v>927</v>
      </c>
      <c r="Y762" s="247" t="s">
        <v>907</v>
      </c>
      <c r="Z762" s="296">
        <v>1</v>
      </c>
      <c r="AA762" s="296">
        <v>24</v>
      </c>
      <c r="AB762" s="296">
        <v>329490.80951031996</v>
      </c>
      <c r="AC762" s="296">
        <v>13729</v>
      </c>
      <c r="AD762" s="296">
        <v>99</v>
      </c>
      <c r="AE762" s="296">
        <v>13630</v>
      </c>
      <c r="AG762" s="295"/>
      <c r="AH762" s="295"/>
      <c r="AL762" s="297">
        <v>0</v>
      </c>
      <c r="AN762" s="297">
        <v>0</v>
      </c>
      <c r="AP762" s="297"/>
    </row>
    <row r="763" spans="1:42" s="296" customFormat="1">
      <c r="A763" s="293" t="s">
        <v>926</v>
      </c>
      <c r="B763" s="247">
        <v>488219131</v>
      </c>
      <c r="C763" s="252" t="s">
        <v>458</v>
      </c>
      <c r="D763" s="251">
        <v>0</v>
      </c>
      <c r="E763" s="251">
        <v>0</v>
      </c>
      <c r="F763" s="251">
        <v>0</v>
      </c>
      <c r="G763" s="251">
        <v>1</v>
      </c>
      <c r="H763" s="251">
        <v>0</v>
      </c>
      <c r="I763" s="251">
        <v>4</v>
      </c>
      <c r="J763" s="251">
        <v>0</v>
      </c>
      <c r="K763" s="294">
        <v>0.1983</v>
      </c>
      <c r="L763" s="251">
        <v>0</v>
      </c>
      <c r="M763" s="251">
        <v>0</v>
      </c>
      <c r="N763" s="251">
        <v>0</v>
      </c>
      <c r="O763" s="251">
        <v>0</v>
      </c>
      <c r="P763" s="251">
        <v>0</v>
      </c>
      <c r="Q763" s="251">
        <v>5</v>
      </c>
      <c r="R763" s="294">
        <v>1.06</v>
      </c>
      <c r="S763" s="251">
        <v>2</v>
      </c>
      <c r="T763" s="247"/>
      <c r="V763" s="293">
        <v>488219131</v>
      </c>
      <c r="W763" s="296" t="s">
        <v>926</v>
      </c>
      <c r="X763" s="247" t="s">
        <v>927</v>
      </c>
      <c r="Y763" s="247" t="s">
        <v>908</v>
      </c>
      <c r="Z763" s="296">
        <v>1</v>
      </c>
      <c r="AA763" s="296">
        <v>5</v>
      </c>
      <c r="AB763" s="296">
        <v>66393.734749660012</v>
      </c>
      <c r="AC763" s="296">
        <v>13279</v>
      </c>
      <c r="AD763" s="296">
        <v>-5479</v>
      </c>
      <c r="AE763" s="296">
        <v>18758</v>
      </c>
      <c r="AG763" s="295"/>
      <c r="AH763" s="295"/>
      <c r="AL763" s="297">
        <v>0</v>
      </c>
      <c r="AN763" s="297">
        <v>0</v>
      </c>
      <c r="AP763" s="297"/>
    </row>
    <row r="764" spans="1:42" s="296" customFormat="1">
      <c r="A764" s="293" t="s">
        <v>926</v>
      </c>
      <c r="B764" s="247">
        <v>488219133</v>
      </c>
      <c r="C764" s="252" t="s">
        <v>458</v>
      </c>
      <c r="D764" s="251">
        <v>0</v>
      </c>
      <c r="E764" s="251">
        <v>0</v>
      </c>
      <c r="F764" s="251">
        <v>3</v>
      </c>
      <c r="G764" s="251">
        <v>15</v>
      </c>
      <c r="H764" s="251">
        <v>8</v>
      </c>
      <c r="I764" s="251">
        <v>7</v>
      </c>
      <c r="J764" s="251">
        <v>0</v>
      </c>
      <c r="K764" s="294">
        <v>1.3085</v>
      </c>
      <c r="L764" s="251">
        <v>0</v>
      </c>
      <c r="M764" s="251">
        <v>2</v>
      </c>
      <c r="N764" s="251">
        <v>0</v>
      </c>
      <c r="O764" s="251">
        <v>0</v>
      </c>
      <c r="P764" s="251">
        <v>11</v>
      </c>
      <c r="Q764" s="251">
        <v>33</v>
      </c>
      <c r="R764" s="294">
        <v>1.06</v>
      </c>
      <c r="S764" s="251">
        <v>9</v>
      </c>
      <c r="T764" s="247"/>
      <c r="V764" s="293">
        <v>488219133</v>
      </c>
      <c r="W764" s="296" t="s">
        <v>926</v>
      </c>
      <c r="X764" s="247" t="s">
        <v>927</v>
      </c>
      <c r="Y764" s="247" t="s">
        <v>707</v>
      </c>
      <c r="Z764" s="296">
        <v>1</v>
      </c>
      <c r="AA764" s="296">
        <v>33</v>
      </c>
      <c r="AB764" s="296">
        <v>494146.29551170004</v>
      </c>
      <c r="AC764" s="296">
        <v>14974</v>
      </c>
      <c r="AD764" s="296">
        <v>-5342</v>
      </c>
      <c r="AE764" s="296">
        <v>20316</v>
      </c>
      <c r="AG764" s="295"/>
      <c r="AH764" s="295"/>
      <c r="AL764" s="297">
        <v>0</v>
      </c>
      <c r="AN764" s="297">
        <v>0</v>
      </c>
      <c r="AP764" s="297"/>
    </row>
    <row r="765" spans="1:42" s="296" customFormat="1">
      <c r="A765" s="293" t="s">
        <v>926</v>
      </c>
      <c r="B765" s="247">
        <v>488219142</v>
      </c>
      <c r="C765" s="252" t="s">
        <v>458</v>
      </c>
      <c r="D765" s="251">
        <v>0</v>
      </c>
      <c r="E765" s="251">
        <v>0</v>
      </c>
      <c r="F765" s="251">
        <v>0</v>
      </c>
      <c r="G765" s="251">
        <v>3</v>
      </c>
      <c r="H765" s="251">
        <v>3</v>
      </c>
      <c r="I765" s="251">
        <v>9</v>
      </c>
      <c r="J765" s="251">
        <v>0</v>
      </c>
      <c r="K765" s="294">
        <v>0.5948</v>
      </c>
      <c r="L765" s="251">
        <v>0</v>
      </c>
      <c r="M765" s="251">
        <v>0</v>
      </c>
      <c r="N765" s="251">
        <v>0</v>
      </c>
      <c r="O765" s="251">
        <v>0</v>
      </c>
      <c r="P765" s="251">
        <v>3</v>
      </c>
      <c r="Q765" s="251">
        <v>15</v>
      </c>
      <c r="R765" s="294">
        <v>1.06</v>
      </c>
      <c r="S765" s="251">
        <v>7</v>
      </c>
      <c r="T765" s="247"/>
      <c r="V765" s="293">
        <v>488219142</v>
      </c>
      <c r="W765" s="296" t="s">
        <v>926</v>
      </c>
      <c r="X765" s="247" t="s">
        <v>927</v>
      </c>
      <c r="Y765" s="247" t="s">
        <v>929</v>
      </c>
      <c r="Z765" s="296">
        <v>1</v>
      </c>
      <c r="AA765" s="296">
        <v>15</v>
      </c>
      <c r="AB765" s="296">
        <v>212748.54907896</v>
      </c>
      <c r="AC765" s="296">
        <v>14183</v>
      </c>
      <c r="AD765" s="296">
        <v>-1289</v>
      </c>
      <c r="AE765" s="296">
        <v>15472</v>
      </c>
      <c r="AG765" s="295"/>
      <c r="AH765" s="295"/>
      <c r="AL765" s="297">
        <v>0</v>
      </c>
      <c r="AN765" s="297">
        <v>0</v>
      </c>
      <c r="AP765" s="297"/>
    </row>
    <row r="766" spans="1:42" s="296" customFormat="1">
      <c r="A766" s="293" t="s">
        <v>926</v>
      </c>
      <c r="B766" s="247">
        <v>488219145</v>
      </c>
      <c r="C766" s="252" t="s">
        <v>458</v>
      </c>
      <c r="D766" s="251">
        <v>0</v>
      </c>
      <c r="E766" s="251">
        <v>0</v>
      </c>
      <c r="F766" s="251">
        <v>1</v>
      </c>
      <c r="G766" s="251">
        <v>3</v>
      </c>
      <c r="H766" s="251">
        <v>2</v>
      </c>
      <c r="I766" s="251">
        <v>0</v>
      </c>
      <c r="J766" s="251">
        <v>0</v>
      </c>
      <c r="K766" s="294">
        <v>0.2379</v>
      </c>
      <c r="L766" s="251">
        <v>0</v>
      </c>
      <c r="M766" s="251">
        <v>0</v>
      </c>
      <c r="N766" s="251">
        <v>0</v>
      </c>
      <c r="O766" s="251">
        <v>0</v>
      </c>
      <c r="P766" s="251">
        <v>2</v>
      </c>
      <c r="Q766" s="251">
        <v>6</v>
      </c>
      <c r="R766" s="294">
        <v>1.06</v>
      </c>
      <c r="S766" s="251">
        <v>5</v>
      </c>
      <c r="T766" s="247"/>
      <c r="V766" s="293">
        <v>488219145</v>
      </c>
      <c r="W766" s="296" t="s">
        <v>926</v>
      </c>
      <c r="X766" s="247" t="s">
        <v>927</v>
      </c>
      <c r="Y766" s="247" t="s">
        <v>909</v>
      </c>
      <c r="Z766" s="296">
        <v>1</v>
      </c>
      <c r="AA766" s="296">
        <v>6</v>
      </c>
      <c r="AB766" s="296">
        <v>81830.261277580023</v>
      </c>
      <c r="AC766" s="296">
        <v>13638</v>
      </c>
      <c r="AD766" s="296">
        <v>-4260</v>
      </c>
      <c r="AE766" s="296">
        <v>17898</v>
      </c>
      <c r="AG766" s="295"/>
      <c r="AH766" s="295"/>
      <c r="AL766" s="297">
        <v>0</v>
      </c>
      <c r="AN766" s="297">
        <v>0</v>
      </c>
      <c r="AP766" s="297"/>
    </row>
    <row r="767" spans="1:42" s="296" customFormat="1">
      <c r="A767" s="293" t="s">
        <v>926</v>
      </c>
      <c r="B767" s="247">
        <v>488219171</v>
      </c>
      <c r="C767" s="252" t="s">
        <v>458</v>
      </c>
      <c r="D767" s="251">
        <v>0</v>
      </c>
      <c r="E767" s="251">
        <v>0</v>
      </c>
      <c r="F767" s="251">
        <v>0</v>
      </c>
      <c r="G767" s="251">
        <v>3</v>
      </c>
      <c r="H767" s="251">
        <v>2</v>
      </c>
      <c r="I767" s="251">
        <v>5</v>
      </c>
      <c r="J767" s="251">
        <v>0</v>
      </c>
      <c r="K767" s="294">
        <v>0.39650000000000002</v>
      </c>
      <c r="L767" s="251">
        <v>0</v>
      </c>
      <c r="M767" s="251">
        <v>0</v>
      </c>
      <c r="N767" s="251">
        <v>0</v>
      </c>
      <c r="O767" s="251">
        <v>0</v>
      </c>
      <c r="P767" s="251">
        <v>7</v>
      </c>
      <c r="Q767" s="251">
        <v>10</v>
      </c>
      <c r="R767" s="294">
        <v>1.06</v>
      </c>
      <c r="S767" s="251">
        <v>4</v>
      </c>
      <c r="T767" s="247"/>
      <c r="V767" s="293">
        <v>488219171</v>
      </c>
      <c r="W767" s="296" t="s">
        <v>926</v>
      </c>
      <c r="X767" s="247" t="s">
        <v>927</v>
      </c>
      <c r="Y767" s="247" t="s">
        <v>910</v>
      </c>
      <c r="Z767" s="296">
        <v>1</v>
      </c>
      <c r="AA767" s="296">
        <v>10</v>
      </c>
      <c r="AB767" s="296">
        <v>163044.80992930001</v>
      </c>
      <c r="AC767" s="296">
        <v>16304</v>
      </c>
      <c r="AD767" s="296">
        <v>4954</v>
      </c>
      <c r="AE767" s="296">
        <v>11350</v>
      </c>
      <c r="AG767" s="295"/>
      <c r="AH767" s="295"/>
      <c r="AL767" s="297">
        <v>0</v>
      </c>
      <c r="AN767" s="297">
        <v>0</v>
      </c>
      <c r="AP767" s="297"/>
    </row>
    <row r="768" spans="1:42" s="296" customFormat="1">
      <c r="A768" s="293" t="s">
        <v>926</v>
      </c>
      <c r="B768" s="247">
        <v>488219219</v>
      </c>
      <c r="C768" s="252" t="s">
        <v>458</v>
      </c>
      <c r="D768" s="251">
        <v>0</v>
      </c>
      <c r="E768" s="251">
        <v>0</v>
      </c>
      <c r="F768" s="251">
        <v>0</v>
      </c>
      <c r="G768" s="251">
        <v>2</v>
      </c>
      <c r="H768" s="251">
        <v>3</v>
      </c>
      <c r="I768" s="251">
        <v>3</v>
      </c>
      <c r="J768" s="251">
        <v>0</v>
      </c>
      <c r="K768" s="294">
        <v>0.31719999999999998</v>
      </c>
      <c r="L768" s="251">
        <v>0</v>
      </c>
      <c r="M768" s="251">
        <v>2</v>
      </c>
      <c r="N768" s="251">
        <v>0</v>
      </c>
      <c r="O768" s="251">
        <v>0</v>
      </c>
      <c r="P768" s="251">
        <v>2</v>
      </c>
      <c r="Q768" s="251">
        <v>8</v>
      </c>
      <c r="R768" s="294">
        <v>1.06</v>
      </c>
      <c r="S768" s="251">
        <v>2</v>
      </c>
      <c r="T768" s="247"/>
      <c r="V768" s="293">
        <v>488219219</v>
      </c>
      <c r="W768" s="296" t="s">
        <v>926</v>
      </c>
      <c r="X768" s="247" t="s">
        <v>927</v>
      </c>
      <c r="Y768" s="247" t="s">
        <v>927</v>
      </c>
      <c r="Z768" s="296">
        <v>1</v>
      </c>
      <c r="AA768" s="296">
        <v>8</v>
      </c>
      <c r="AB768" s="296">
        <v>115050.35770344002</v>
      </c>
      <c r="AC768" s="296">
        <v>14381</v>
      </c>
      <c r="AD768" s="296">
        <v>918</v>
      </c>
      <c r="AE768" s="296">
        <v>13463</v>
      </c>
      <c r="AG768" s="295"/>
      <c r="AH768" s="295"/>
      <c r="AL768" s="297">
        <v>0</v>
      </c>
      <c r="AN768" s="297">
        <v>0</v>
      </c>
      <c r="AP768" s="297"/>
    </row>
    <row r="769" spans="1:42" s="296" customFormat="1">
      <c r="A769" s="293" t="s">
        <v>926</v>
      </c>
      <c r="B769" s="247">
        <v>488219231</v>
      </c>
      <c r="C769" s="252" t="s">
        <v>458</v>
      </c>
      <c r="D769" s="251">
        <v>0</v>
      </c>
      <c r="E769" s="251">
        <v>0</v>
      </c>
      <c r="F769" s="251">
        <v>1</v>
      </c>
      <c r="G769" s="251">
        <v>5</v>
      </c>
      <c r="H769" s="251">
        <v>5</v>
      </c>
      <c r="I769" s="251">
        <v>8</v>
      </c>
      <c r="J769" s="251">
        <v>0</v>
      </c>
      <c r="K769" s="294">
        <v>0.75339999999999996</v>
      </c>
      <c r="L769" s="251">
        <v>0</v>
      </c>
      <c r="M769" s="251">
        <v>0</v>
      </c>
      <c r="N769" s="251">
        <v>0</v>
      </c>
      <c r="O769" s="251">
        <v>0</v>
      </c>
      <c r="P769" s="251">
        <v>6</v>
      </c>
      <c r="Q769" s="251">
        <v>19</v>
      </c>
      <c r="R769" s="294">
        <v>1.06</v>
      </c>
      <c r="S769" s="251">
        <v>4</v>
      </c>
      <c r="T769" s="247"/>
      <c r="V769" s="293">
        <v>488219231</v>
      </c>
      <c r="W769" s="296" t="s">
        <v>926</v>
      </c>
      <c r="X769" s="247" t="s">
        <v>927</v>
      </c>
      <c r="Y769" s="247" t="s">
        <v>912</v>
      </c>
      <c r="Z769" s="296">
        <v>1</v>
      </c>
      <c r="AA769" s="296">
        <v>19</v>
      </c>
      <c r="AB769" s="296">
        <v>269424.44353068003</v>
      </c>
      <c r="AC769" s="296">
        <v>14180</v>
      </c>
      <c r="AD769" s="296">
        <v>150</v>
      </c>
      <c r="AE769" s="296">
        <v>14030</v>
      </c>
      <c r="AG769" s="295"/>
      <c r="AH769" s="295"/>
      <c r="AL769" s="297">
        <v>0</v>
      </c>
      <c r="AN769" s="297">
        <v>0</v>
      </c>
      <c r="AP769" s="297"/>
    </row>
    <row r="770" spans="1:42" s="296" customFormat="1">
      <c r="A770" s="293" t="s">
        <v>926</v>
      </c>
      <c r="B770" s="247">
        <v>488219239</v>
      </c>
      <c r="C770" s="252" t="s">
        <v>458</v>
      </c>
      <c r="D770" s="251">
        <v>0</v>
      </c>
      <c r="E770" s="251">
        <v>0</v>
      </c>
      <c r="F770" s="251">
        <v>0</v>
      </c>
      <c r="G770" s="251">
        <v>2</v>
      </c>
      <c r="H770" s="251">
        <v>0</v>
      </c>
      <c r="I770" s="251">
        <v>3</v>
      </c>
      <c r="J770" s="251">
        <v>0</v>
      </c>
      <c r="K770" s="294">
        <v>0.1983</v>
      </c>
      <c r="L770" s="251">
        <v>0</v>
      </c>
      <c r="M770" s="251">
        <v>0</v>
      </c>
      <c r="N770" s="251">
        <v>0</v>
      </c>
      <c r="O770" s="251">
        <v>0</v>
      </c>
      <c r="P770" s="251">
        <v>3</v>
      </c>
      <c r="Q770" s="251">
        <v>5</v>
      </c>
      <c r="R770" s="294">
        <v>1.06</v>
      </c>
      <c r="S770" s="251">
        <v>7</v>
      </c>
      <c r="T770" s="247"/>
      <c r="V770" s="293">
        <v>488219239</v>
      </c>
      <c r="W770" s="296" t="s">
        <v>926</v>
      </c>
      <c r="X770" s="247" t="s">
        <v>927</v>
      </c>
      <c r="Y770" s="247" t="s">
        <v>902</v>
      </c>
      <c r="Z770" s="296">
        <v>1</v>
      </c>
      <c r="AA770" s="296">
        <v>5</v>
      </c>
      <c r="AB770" s="296">
        <v>84378.888749659993</v>
      </c>
      <c r="AC770" s="296">
        <v>16876</v>
      </c>
      <c r="AD770" s="296">
        <v>5326</v>
      </c>
      <c r="AE770" s="296">
        <v>11550</v>
      </c>
      <c r="AG770" s="295"/>
      <c r="AH770" s="295"/>
      <c r="AL770" s="297">
        <v>0</v>
      </c>
      <c r="AN770" s="297">
        <v>0</v>
      </c>
      <c r="AP770" s="297"/>
    </row>
    <row r="771" spans="1:42" s="296" customFormat="1">
      <c r="A771" s="293" t="s">
        <v>926</v>
      </c>
      <c r="B771" s="247">
        <v>488219243</v>
      </c>
      <c r="C771" s="252" t="s">
        <v>458</v>
      </c>
      <c r="D771" s="251">
        <v>0</v>
      </c>
      <c r="E771" s="251">
        <v>0</v>
      </c>
      <c r="F771" s="251">
        <v>7</v>
      </c>
      <c r="G771" s="251">
        <v>20</v>
      </c>
      <c r="H771" s="251">
        <v>8</v>
      </c>
      <c r="I771" s="251">
        <v>5</v>
      </c>
      <c r="J771" s="251">
        <v>0</v>
      </c>
      <c r="K771" s="294">
        <v>1.5860000000000001</v>
      </c>
      <c r="L771" s="251">
        <v>0</v>
      </c>
      <c r="M771" s="251">
        <v>5</v>
      </c>
      <c r="N771" s="251">
        <v>2</v>
      </c>
      <c r="O771" s="251">
        <v>0</v>
      </c>
      <c r="P771" s="251">
        <v>12</v>
      </c>
      <c r="Q771" s="251">
        <v>40</v>
      </c>
      <c r="R771" s="294">
        <v>1.06</v>
      </c>
      <c r="S771" s="251">
        <v>9</v>
      </c>
      <c r="T771" s="247"/>
      <c r="V771" s="293">
        <v>488219243</v>
      </c>
      <c r="W771" s="296" t="s">
        <v>926</v>
      </c>
      <c r="X771" s="247" t="s">
        <v>927</v>
      </c>
      <c r="Y771" s="247" t="s">
        <v>674</v>
      </c>
      <c r="Z771" s="296">
        <v>1</v>
      </c>
      <c r="AA771" s="296">
        <v>40</v>
      </c>
      <c r="AB771" s="296">
        <v>598196.7531172001</v>
      </c>
      <c r="AC771" s="296">
        <v>14955</v>
      </c>
      <c r="AD771" s="296">
        <v>1612</v>
      </c>
      <c r="AE771" s="296">
        <v>13343</v>
      </c>
      <c r="AG771" s="295"/>
      <c r="AH771" s="295"/>
      <c r="AL771" s="297">
        <v>0</v>
      </c>
      <c r="AN771" s="297">
        <v>0</v>
      </c>
      <c r="AP771" s="297"/>
    </row>
    <row r="772" spans="1:42" s="296" customFormat="1">
      <c r="A772" s="293" t="s">
        <v>926</v>
      </c>
      <c r="B772" s="247">
        <v>488219244</v>
      </c>
      <c r="C772" s="252" t="s">
        <v>458</v>
      </c>
      <c r="D772" s="251">
        <v>0</v>
      </c>
      <c r="E772" s="251">
        <v>0</v>
      </c>
      <c r="F772" s="251">
        <v>3</v>
      </c>
      <c r="G772" s="251">
        <v>34</v>
      </c>
      <c r="H772" s="251">
        <v>37</v>
      </c>
      <c r="I772" s="251">
        <v>58</v>
      </c>
      <c r="J772" s="251">
        <v>0</v>
      </c>
      <c r="K772" s="294">
        <v>5.2337999999999996</v>
      </c>
      <c r="L772" s="251">
        <v>0</v>
      </c>
      <c r="M772" s="251">
        <v>9</v>
      </c>
      <c r="N772" s="251">
        <v>2</v>
      </c>
      <c r="O772" s="251">
        <v>1</v>
      </c>
      <c r="P772" s="251">
        <v>70</v>
      </c>
      <c r="Q772" s="251">
        <v>132</v>
      </c>
      <c r="R772" s="294">
        <v>1.06</v>
      </c>
      <c r="S772" s="251">
        <v>10</v>
      </c>
      <c r="T772" s="247"/>
      <c r="V772" s="293">
        <v>488219244</v>
      </c>
      <c r="W772" s="296" t="s">
        <v>926</v>
      </c>
      <c r="X772" s="247" t="s">
        <v>927</v>
      </c>
      <c r="Y772" s="247" t="s">
        <v>664</v>
      </c>
      <c r="Z772" s="296">
        <v>1</v>
      </c>
      <c r="AA772" s="296">
        <v>132</v>
      </c>
      <c r="AB772" s="296">
        <v>2275579.1909067598</v>
      </c>
      <c r="AC772" s="296">
        <v>17239</v>
      </c>
      <c r="AD772" s="296">
        <v>4887</v>
      </c>
      <c r="AE772" s="296">
        <v>12352</v>
      </c>
      <c r="AG772" s="295"/>
      <c r="AH772" s="295"/>
      <c r="AL772" s="297">
        <v>0</v>
      </c>
      <c r="AN772" s="297">
        <v>0</v>
      </c>
      <c r="AP772" s="297"/>
    </row>
    <row r="773" spans="1:42" s="296" customFormat="1">
      <c r="A773" s="293" t="s">
        <v>926</v>
      </c>
      <c r="B773" s="247">
        <v>488219251</v>
      </c>
      <c r="C773" s="252" t="s">
        <v>458</v>
      </c>
      <c r="D773" s="251">
        <v>0</v>
      </c>
      <c r="E773" s="251">
        <v>0</v>
      </c>
      <c r="F773" s="251">
        <v>8</v>
      </c>
      <c r="G773" s="251">
        <v>31</v>
      </c>
      <c r="H773" s="251">
        <v>28</v>
      </c>
      <c r="I773" s="251">
        <v>31</v>
      </c>
      <c r="J773" s="251">
        <v>0</v>
      </c>
      <c r="K773" s="294">
        <v>3.8856999999999999</v>
      </c>
      <c r="L773" s="251">
        <v>0</v>
      </c>
      <c r="M773" s="251">
        <v>5</v>
      </c>
      <c r="N773" s="251">
        <v>2</v>
      </c>
      <c r="O773" s="251">
        <v>1</v>
      </c>
      <c r="P773" s="251">
        <v>36</v>
      </c>
      <c r="Q773" s="251">
        <v>98</v>
      </c>
      <c r="R773" s="294">
        <v>1.06</v>
      </c>
      <c r="S773" s="251">
        <v>9</v>
      </c>
      <c r="T773" s="247"/>
      <c r="V773" s="293">
        <v>488219251</v>
      </c>
      <c r="W773" s="296" t="s">
        <v>926</v>
      </c>
      <c r="X773" s="247" t="s">
        <v>927</v>
      </c>
      <c r="Y773" s="247" t="s">
        <v>861</v>
      </c>
      <c r="Z773" s="296">
        <v>1</v>
      </c>
      <c r="AA773" s="296">
        <v>98</v>
      </c>
      <c r="AB773" s="296">
        <v>1515189.8572671399</v>
      </c>
      <c r="AC773" s="296">
        <v>15461</v>
      </c>
      <c r="AD773" s="296">
        <v>795</v>
      </c>
      <c r="AE773" s="296">
        <v>14666</v>
      </c>
      <c r="AG773" s="295"/>
      <c r="AH773" s="295"/>
      <c r="AL773" s="297">
        <v>0</v>
      </c>
      <c r="AN773" s="297">
        <v>0</v>
      </c>
      <c r="AP773" s="297"/>
    </row>
    <row r="774" spans="1:42" s="296" customFormat="1">
      <c r="A774" s="293" t="s">
        <v>926</v>
      </c>
      <c r="B774" s="247">
        <v>488219264</v>
      </c>
      <c r="C774" s="252" t="s">
        <v>458</v>
      </c>
      <c r="D774" s="251">
        <v>0</v>
      </c>
      <c r="E774" s="251">
        <v>0</v>
      </c>
      <c r="F774" s="251">
        <v>0</v>
      </c>
      <c r="G774" s="251">
        <v>4</v>
      </c>
      <c r="H774" s="251">
        <v>2</v>
      </c>
      <c r="I774" s="251">
        <v>4</v>
      </c>
      <c r="J774" s="251">
        <v>0</v>
      </c>
      <c r="K774" s="294">
        <v>0.39650000000000002</v>
      </c>
      <c r="L774" s="251">
        <v>0</v>
      </c>
      <c r="M774" s="251">
        <v>0</v>
      </c>
      <c r="N774" s="251">
        <v>0</v>
      </c>
      <c r="O774" s="251">
        <v>0</v>
      </c>
      <c r="P774" s="251">
        <v>0</v>
      </c>
      <c r="Q774" s="251">
        <v>10</v>
      </c>
      <c r="R774" s="294">
        <v>1.06</v>
      </c>
      <c r="S774" s="251">
        <v>3</v>
      </c>
      <c r="T774" s="247"/>
      <c r="V774" s="293">
        <v>488219264</v>
      </c>
      <c r="W774" s="296" t="s">
        <v>926</v>
      </c>
      <c r="X774" s="247" t="s">
        <v>927</v>
      </c>
      <c r="Y774" s="247" t="s">
        <v>930</v>
      </c>
      <c r="Z774" s="296">
        <v>1</v>
      </c>
      <c r="AA774" s="296">
        <v>10</v>
      </c>
      <c r="AB774" s="296">
        <v>125562.53292930001</v>
      </c>
      <c r="AC774" s="296">
        <v>12556</v>
      </c>
      <c r="AD774" s="296">
        <v>-1457</v>
      </c>
      <c r="AE774" s="296">
        <v>14013</v>
      </c>
      <c r="AG774" s="295"/>
      <c r="AH774" s="295"/>
      <c r="AL774" s="297">
        <v>0</v>
      </c>
      <c r="AN774" s="297">
        <v>0</v>
      </c>
      <c r="AP774" s="297"/>
    </row>
    <row r="775" spans="1:42" s="296" customFormat="1">
      <c r="A775" s="293" t="s">
        <v>926</v>
      </c>
      <c r="B775" s="247">
        <v>488219285</v>
      </c>
      <c r="C775" s="252" t="s">
        <v>458</v>
      </c>
      <c r="D775" s="251">
        <v>0</v>
      </c>
      <c r="E775" s="251">
        <v>0</v>
      </c>
      <c r="F775" s="251">
        <v>0</v>
      </c>
      <c r="G775" s="251">
        <v>2</v>
      </c>
      <c r="H775" s="251">
        <v>0</v>
      </c>
      <c r="I775" s="251">
        <v>2</v>
      </c>
      <c r="J775" s="251">
        <v>0</v>
      </c>
      <c r="K775" s="294">
        <v>0.15859999999999999</v>
      </c>
      <c r="L775" s="251">
        <v>0</v>
      </c>
      <c r="M775" s="251">
        <v>0</v>
      </c>
      <c r="N775" s="251">
        <v>0</v>
      </c>
      <c r="O775" s="251">
        <v>0</v>
      </c>
      <c r="P775" s="251">
        <v>1</v>
      </c>
      <c r="Q775" s="251">
        <v>4</v>
      </c>
      <c r="R775" s="294">
        <v>1.06</v>
      </c>
      <c r="S775" s="251">
        <v>9</v>
      </c>
      <c r="T775" s="247"/>
      <c r="V775" s="293">
        <v>488219285</v>
      </c>
      <c r="W775" s="296" t="s">
        <v>926</v>
      </c>
      <c r="X775" s="247" t="s">
        <v>927</v>
      </c>
      <c r="Y775" s="247" t="s">
        <v>676</v>
      </c>
      <c r="Z775" s="296">
        <v>1</v>
      </c>
      <c r="AA775" s="296">
        <v>4</v>
      </c>
      <c r="AB775" s="296">
        <v>58851.481851720004</v>
      </c>
      <c r="AC775" s="296">
        <v>14713</v>
      </c>
      <c r="AD775" s="296">
        <v>2429</v>
      </c>
      <c r="AE775" s="296">
        <v>12284</v>
      </c>
      <c r="AG775" s="295"/>
      <c r="AH775" s="295"/>
      <c r="AL775" s="297">
        <v>0</v>
      </c>
      <c r="AN775" s="297">
        <v>0</v>
      </c>
      <c r="AP775" s="297"/>
    </row>
    <row r="776" spans="1:42" s="296" customFormat="1">
      <c r="A776" s="293" t="s">
        <v>926</v>
      </c>
      <c r="B776" s="247">
        <v>488219293</v>
      </c>
      <c r="C776" s="252" t="s">
        <v>458</v>
      </c>
      <c r="D776" s="251">
        <v>0</v>
      </c>
      <c r="E776" s="251">
        <v>0</v>
      </c>
      <c r="F776" s="251">
        <v>0</v>
      </c>
      <c r="G776" s="251">
        <v>1</v>
      </c>
      <c r="H776" s="251">
        <v>0</v>
      </c>
      <c r="I776" s="251">
        <v>1</v>
      </c>
      <c r="J776" s="251">
        <v>0</v>
      </c>
      <c r="K776" s="294">
        <v>7.9299999999999995E-2</v>
      </c>
      <c r="L776" s="251">
        <v>0</v>
      </c>
      <c r="M776" s="251">
        <v>0</v>
      </c>
      <c r="N776" s="251">
        <v>0</v>
      </c>
      <c r="O776" s="251">
        <v>0</v>
      </c>
      <c r="P776" s="251">
        <v>2</v>
      </c>
      <c r="Q776" s="251">
        <v>2</v>
      </c>
      <c r="R776" s="294">
        <v>1.06</v>
      </c>
      <c r="S776" s="251">
        <v>10</v>
      </c>
      <c r="T776" s="247"/>
      <c r="V776" s="293">
        <v>488219293</v>
      </c>
      <c r="W776" s="296" t="s">
        <v>926</v>
      </c>
      <c r="X776" s="247" t="s">
        <v>927</v>
      </c>
      <c r="Y776" s="247" t="s">
        <v>677</v>
      </c>
      <c r="Z776" s="296">
        <v>1</v>
      </c>
      <c r="AA776" s="296">
        <v>2</v>
      </c>
      <c r="AB776" s="296">
        <v>42053.891825860002</v>
      </c>
      <c r="AC776" s="296">
        <v>21027</v>
      </c>
      <c r="AD776" s="296">
        <v>5886</v>
      </c>
      <c r="AE776" s="296">
        <v>15141</v>
      </c>
      <c r="AG776" s="295"/>
      <c r="AH776" s="295"/>
      <c r="AL776" s="297">
        <v>0</v>
      </c>
      <c r="AN776" s="297">
        <v>0</v>
      </c>
      <c r="AP776" s="297"/>
    </row>
    <row r="777" spans="1:42" s="296" customFormat="1">
      <c r="A777" s="293" t="s">
        <v>926</v>
      </c>
      <c r="B777" s="247">
        <v>488219336</v>
      </c>
      <c r="C777" s="252" t="s">
        <v>458</v>
      </c>
      <c r="D777" s="251">
        <v>0</v>
      </c>
      <c r="E777" s="251">
        <v>0</v>
      </c>
      <c r="F777" s="251">
        <v>29</v>
      </c>
      <c r="G777" s="251">
        <v>124</v>
      </c>
      <c r="H777" s="251">
        <v>42</v>
      </c>
      <c r="I777" s="251">
        <v>60</v>
      </c>
      <c r="J777" s="251">
        <v>0</v>
      </c>
      <c r="K777" s="294">
        <v>10.110799999999999</v>
      </c>
      <c r="L777" s="251">
        <v>0</v>
      </c>
      <c r="M777" s="251">
        <v>18</v>
      </c>
      <c r="N777" s="251">
        <v>1</v>
      </c>
      <c r="O777" s="251">
        <v>0</v>
      </c>
      <c r="P777" s="251">
        <v>64</v>
      </c>
      <c r="Q777" s="251">
        <v>255</v>
      </c>
      <c r="R777" s="294">
        <v>1.06</v>
      </c>
      <c r="S777" s="251">
        <v>8</v>
      </c>
      <c r="T777" s="247"/>
      <c r="V777" s="293">
        <v>488219336</v>
      </c>
      <c r="W777" s="296" t="s">
        <v>926</v>
      </c>
      <c r="X777" s="247" t="s">
        <v>927</v>
      </c>
      <c r="Y777" s="247" t="s">
        <v>743</v>
      </c>
      <c r="Z777" s="296">
        <v>1</v>
      </c>
      <c r="AA777" s="296">
        <v>255</v>
      </c>
      <c r="AB777" s="296">
        <v>3649467.3017821601</v>
      </c>
      <c r="AC777" s="296">
        <v>14312</v>
      </c>
      <c r="AD777" s="296">
        <v>658</v>
      </c>
      <c r="AE777" s="296">
        <v>13654</v>
      </c>
      <c r="AG777" s="295"/>
      <c r="AH777" s="295"/>
      <c r="AL777" s="297">
        <v>0</v>
      </c>
      <c r="AN777" s="297">
        <v>0</v>
      </c>
      <c r="AP777" s="297"/>
    </row>
    <row r="778" spans="1:42" s="296" customFormat="1">
      <c r="A778" s="293" t="s">
        <v>926</v>
      </c>
      <c r="B778" s="247">
        <v>488219625</v>
      </c>
      <c r="C778" s="252" t="s">
        <v>458</v>
      </c>
      <c r="D778" s="251">
        <v>0</v>
      </c>
      <c r="E778" s="251">
        <v>0</v>
      </c>
      <c r="F778" s="251">
        <v>1</v>
      </c>
      <c r="G778" s="251">
        <v>1</v>
      </c>
      <c r="H778" s="251">
        <v>2</v>
      </c>
      <c r="I778" s="251">
        <v>2</v>
      </c>
      <c r="J778" s="251">
        <v>0</v>
      </c>
      <c r="K778" s="294">
        <v>0.2379</v>
      </c>
      <c r="L778" s="251">
        <v>0</v>
      </c>
      <c r="M778" s="251">
        <v>0</v>
      </c>
      <c r="N778" s="251">
        <v>0</v>
      </c>
      <c r="O778" s="251">
        <v>0</v>
      </c>
      <c r="P778" s="251">
        <v>2</v>
      </c>
      <c r="Q778" s="251">
        <v>6</v>
      </c>
      <c r="R778" s="294">
        <v>1.06</v>
      </c>
      <c r="S778" s="251">
        <v>6</v>
      </c>
      <c r="T778" s="247"/>
      <c r="V778" s="293">
        <v>488219625</v>
      </c>
      <c r="W778" s="296" t="s">
        <v>926</v>
      </c>
      <c r="X778" s="247" t="s">
        <v>927</v>
      </c>
      <c r="Y778" s="247" t="s">
        <v>678</v>
      </c>
      <c r="Z778" s="296">
        <v>1</v>
      </c>
      <c r="AA778" s="296">
        <v>6</v>
      </c>
      <c r="AB778" s="296">
        <v>86242.656477580007</v>
      </c>
      <c r="AC778" s="296">
        <v>14374</v>
      </c>
      <c r="AD778" s="296">
        <v>1873</v>
      </c>
      <c r="AE778" s="296">
        <v>12501</v>
      </c>
      <c r="AG778" s="295"/>
      <c r="AH778" s="295"/>
      <c r="AL778" s="297">
        <v>0</v>
      </c>
      <c r="AN778" s="297">
        <v>0</v>
      </c>
      <c r="AP778" s="297"/>
    </row>
    <row r="779" spans="1:42" s="296" customFormat="1">
      <c r="A779" s="293" t="s">
        <v>926</v>
      </c>
      <c r="B779" s="247">
        <v>488219760</v>
      </c>
      <c r="C779" s="252" t="s">
        <v>458</v>
      </c>
      <c r="D779" s="251">
        <v>0</v>
      </c>
      <c r="E779" s="251">
        <v>0</v>
      </c>
      <c r="F779" s="251">
        <v>0</v>
      </c>
      <c r="G779" s="251">
        <v>0</v>
      </c>
      <c r="H779" s="251">
        <v>1</v>
      </c>
      <c r="I779" s="251">
        <v>4</v>
      </c>
      <c r="J779" s="251">
        <v>0</v>
      </c>
      <c r="K779" s="294">
        <v>0.1983</v>
      </c>
      <c r="L779" s="251">
        <v>0</v>
      </c>
      <c r="M779" s="251">
        <v>0</v>
      </c>
      <c r="N779" s="251">
        <v>0</v>
      </c>
      <c r="O779" s="251">
        <v>0</v>
      </c>
      <c r="P779" s="251">
        <v>3</v>
      </c>
      <c r="Q779" s="251">
        <v>5</v>
      </c>
      <c r="R779" s="294">
        <v>1.06</v>
      </c>
      <c r="S779" s="251">
        <v>5</v>
      </c>
      <c r="T779" s="247"/>
      <c r="V779" s="293">
        <v>488219760</v>
      </c>
      <c r="W779" s="296" t="s">
        <v>926</v>
      </c>
      <c r="X779" s="247" t="s">
        <v>927</v>
      </c>
      <c r="Y779" s="247" t="s">
        <v>916</v>
      </c>
      <c r="Z779" s="296">
        <v>1</v>
      </c>
      <c r="AA779" s="296">
        <v>5</v>
      </c>
      <c r="AB779" s="296">
        <v>82076.412949659993</v>
      </c>
      <c r="AC779" s="296">
        <v>16415</v>
      </c>
      <c r="AD779" s="296">
        <v>2312</v>
      </c>
      <c r="AE779" s="296">
        <v>14103</v>
      </c>
      <c r="AG779" s="295"/>
      <c r="AH779" s="295"/>
      <c r="AL779" s="297">
        <v>0</v>
      </c>
      <c r="AN779" s="297">
        <v>0</v>
      </c>
      <c r="AP779" s="297"/>
    </row>
    <row r="780" spans="1:42" s="296" customFormat="1">
      <c r="A780" s="293" t="s">
        <v>926</v>
      </c>
      <c r="B780" s="247">
        <v>488219780</v>
      </c>
      <c r="C780" s="252" t="s">
        <v>458</v>
      </c>
      <c r="D780" s="251">
        <v>0</v>
      </c>
      <c r="E780" s="251">
        <v>0</v>
      </c>
      <c r="F780" s="251">
        <v>4</v>
      </c>
      <c r="G780" s="251">
        <v>32</v>
      </c>
      <c r="H780" s="251">
        <v>18</v>
      </c>
      <c r="I780" s="251">
        <v>8</v>
      </c>
      <c r="J780" s="251">
        <v>0</v>
      </c>
      <c r="K780" s="294">
        <v>2.4582999999999999</v>
      </c>
      <c r="L780" s="251">
        <v>0</v>
      </c>
      <c r="M780" s="251">
        <v>4</v>
      </c>
      <c r="N780" s="251">
        <v>2</v>
      </c>
      <c r="O780" s="251">
        <v>0</v>
      </c>
      <c r="P780" s="251">
        <v>16</v>
      </c>
      <c r="Q780" s="251">
        <v>62</v>
      </c>
      <c r="R780" s="294">
        <v>1.06</v>
      </c>
      <c r="S780" s="251">
        <v>6</v>
      </c>
      <c r="T780" s="247"/>
      <c r="V780" s="293">
        <v>488219780</v>
      </c>
      <c r="W780" s="296" t="s">
        <v>926</v>
      </c>
      <c r="X780" s="247" t="s">
        <v>927</v>
      </c>
      <c r="Y780" s="247" t="s">
        <v>791</v>
      </c>
      <c r="Z780" s="296">
        <v>1</v>
      </c>
      <c r="AA780" s="296">
        <v>62</v>
      </c>
      <c r="AB780" s="296">
        <v>863416.5788016601</v>
      </c>
      <c r="AC780" s="296">
        <v>13926</v>
      </c>
      <c r="AD780" s="296">
        <v>-995</v>
      </c>
      <c r="AE780" s="296">
        <v>14921</v>
      </c>
      <c r="AG780" s="295"/>
      <c r="AH780" s="295"/>
      <c r="AL780" s="297">
        <v>0</v>
      </c>
      <c r="AN780" s="297">
        <v>0</v>
      </c>
      <c r="AP780" s="297"/>
    </row>
    <row r="781" spans="1:42" s="296" customFormat="1">
      <c r="A781" s="293" t="s">
        <v>931</v>
      </c>
      <c r="B781" s="247">
        <v>489020020</v>
      </c>
      <c r="C781" s="252" t="s">
        <v>540</v>
      </c>
      <c r="D781" s="251">
        <v>0</v>
      </c>
      <c r="E781" s="251">
        <v>0</v>
      </c>
      <c r="F781" s="251">
        <v>0</v>
      </c>
      <c r="G781" s="251">
        <v>0</v>
      </c>
      <c r="H781" s="251">
        <v>0</v>
      </c>
      <c r="I781" s="251">
        <v>277</v>
      </c>
      <c r="J781" s="251">
        <v>0</v>
      </c>
      <c r="K781" s="294">
        <v>10.9831</v>
      </c>
      <c r="L781" s="251">
        <v>0</v>
      </c>
      <c r="M781" s="251">
        <v>0</v>
      </c>
      <c r="N781" s="251">
        <v>0</v>
      </c>
      <c r="O781" s="251">
        <v>12</v>
      </c>
      <c r="P781" s="251">
        <v>89</v>
      </c>
      <c r="Q781" s="251">
        <v>277</v>
      </c>
      <c r="R781" s="294">
        <v>1</v>
      </c>
      <c r="S781" s="251">
        <v>10</v>
      </c>
      <c r="T781" s="247"/>
      <c r="V781" s="293">
        <v>489020020</v>
      </c>
      <c r="W781" s="296" t="s">
        <v>931</v>
      </c>
      <c r="X781" s="247" t="s">
        <v>771</v>
      </c>
      <c r="Y781" s="247" t="s">
        <v>771</v>
      </c>
      <c r="Z781" s="296">
        <v>1</v>
      </c>
      <c r="AA781" s="296">
        <v>277</v>
      </c>
      <c r="AB781" s="296">
        <v>4336063.9776539998</v>
      </c>
      <c r="AC781" s="296">
        <v>15654</v>
      </c>
      <c r="AD781" s="296">
        <v>-420</v>
      </c>
      <c r="AE781" s="296">
        <v>16074</v>
      </c>
      <c r="AG781" s="295"/>
      <c r="AH781" s="295"/>
      <c r="AL781" s="297">
        <v>0</v>
      </c>
      <c r="AN781" s="297">
        <v>0</v>
      </c>
      <c r="AP781" s="297"/>
    </row>
    <row r="782" spans="1:42" s="296" customFormat="1">
      <c r="A782" s="293" t="s">
        <v>931</v>
      </c>
      <c r="B782" s="247">
        <v>489020036</v>
      </c>
      <c r="C782" s="252" t="s">
        <v>540</v>
      </c>
      <c r="D782" s="251">
        <v>0</v>
      </c>
      <c r="E782" s="251">
        <v>0</v>
      </c>
      <c r="F782" s="251">
        <v>0</v>
      </c>
      <c r="G782" s="251">
        <v>0</v>
      </c>
      <c r="H782" s="251">
        <v>0</v>
      </c>
      <c r="I782" s="251">
        <v>77</v>
      </c>
      <c r="J782" s="251">
        <v>0</v>
      </c>
      <c r="K782" s="294">
        <v>3.0531000000000001</v>
      </c>
      <c r="L782" s="251">
        <v>0</v>
      </c>
      <c r="M782" s="251">
        <v>0</v>
      </c>
      <c r="N782" s="251">
        <v>0</v>
      </c>
      <c r="O782" s="251">
        <v>0</v>
      </c>
      <c r="P782" s="251">
        <v>18</v>
      </c>
      <c r="Q782" s="251">
        <v>77</v>
      </c>
      <c r="R782" s="294">
        <v>1</v>
      </c>
      <c r="S782" s="251">
        <v>7</v>
      </c>
      <c r="T782" s="247"/>
      <c r="V782" s="293">
        <v>489020036</v>
      </c>
      <c r="W782" s="296" t="s">
        <v>931</v>
      </c>
      <c r="X782" s="247" t="s">
        <v>771</v>
      </c>
      <c r="Y782" s="247" t="s">
        <v>903</v>
      </c>
      <c r="Z782" s="296">
        <v>1</v>
      </c>
      <c r="AA782" s="296">
        <v>77</v>
      </c>
      <c r="AB782" s="296">
        <v>1111674.6714540001</v>
      </c>
      <c r="AC782" s="296">
        <v>14437</v>
      </c>
      <c r="AD782" s="296">
        <v>-475</v>
      </c>
      <c r="AE782" s="296">
        <v>14912</v>
      </c>
      <c r="AG782" s="295"/>
      <c r="AH782" s="295"/>
      <c r="AL782" s="297">
        <v>0</v>
      </c>
      <c r="AN782" s="297">
        <v>0</v>
      </c>
      <c r="AP782" s="297"/>
    </row>
    <row r="783" spans="1:42" s="296" customFormat="1">
      <c r="A783" s="293" t="s">
        <v>931</v>
      </c>
      <c r="B783" s="247">
        <v>489020082</v>
      </c>
      <c r="C783" s="252" t="s">
        <v>540</v>
      </c>
      <c r="D783" s="251">
        <v>0</v>
      </c>
      <c r="E783" s="251">
        <v>0</v>
      </c>
      <c r="F783" s="251">
        <v>0</v>
      </c>
      <c r="G783" s="251">
        <v>0</v>
      </c>
      <c r="H783" s="251">
        <v>0</v>
      </c>
      <c r="I783" s="251">
        <v>1</v>
      </c>
      <c r="J783" s="251">
        <v>0</v>
      </c>
      <c r="K783" s="294">
        <v>3.9699999999999999E-2</v>
      </c>
      <c r="L783" s="251">
        <v>0</v>
      </c>
      <c r="M783" s="251">
        <v>0</v>
      </c>
      <c r="N783" s="251">
        <v>0</v>
      </c>
      <c r="O783" s="251">
        <v>0</v>
      </c>
      <c r="P783" s="251">
        <v>0</v>
      </c>
      <c r="Q783" s="251">
        <v>1</v>
      </c>
      <c r="R783" s="294">
        <v>1</v>
      </c>
      <c r="S783" s="251">
        <v>2</v>
      </c>
      <c r="T783" s="247"/>
      <c r="V783" s="293">
        <v>489020082</v>
      </c>
      <c r="W783" s="296" t="s">
        <v>931</v>
      </c>
      <c r="X783" s="247" t="s">
        <v>771</v>
      </c>
      <c r="Y783" s="247" t="s">
        <v>905</v>
      </c>
      <c r="Z783" s="296">
        <v>1</v>
      </c>
      <c r="AA783" s="296">
        <v>1</v>
      </c>
      <c r="AB783" s="296">
        <v>12989.399298</v>
      </c>
      <c r="AC783" s="296">
        <v>12989</v>
      </c>
      <c r="AD783" s="296">
        <v>653</v>
      </c>
      <c r="AE783" s="296">
        <v>12336</v>
      </c>
      <c r="AG783" s="295"/>
      <c r="AH783" s="295"/>
      <c r="AL783" s="297">
        <v>0</v>
      </c>
      <c r="AN783" s="297">
        <v>0</v>
      </c>
      <c r="AP783" s="297"/>
    </row>
    <row r="784" spans="1:42" s="296" customFormat="1">
      <c r="A784" s="293" t="s">
        <v>931</v>
      </c>
      <c r="B784" s="247">
        <v>489020096</v>
      </c>
      <c r="C784" s="252" t="s">
        <v>540</v>
      </c>
      <c r="D784" s="251">
        <v>0</v>
      </c>
      <c r="E784" s="251">
        <v>0</v>
      </c>
      <c r="F784" s="251">
        <v>0</v>
      </c>
      <c r="G784" s="251">
        <v>0</v>
      </c>
      <c r="H784" s="251">
        <v>0</v>
      </c>
      <c r="I784" s="251">
        <v>96</v>
      </c>
      <c r="J784" s="251">
        <v>0</v>
      </c>
      <c r="K784" s="294">
        <v>3.8064</v>
      </c>
      <c r="L784" s="251">
        <v>0</v>
      </c>
      <c r="M784" s="251">
        <v>0</v>
      </c>
      <c r="N784" s="251">
        <v>0</v>
      </c>
      <c r="O784" s="251">
        <v>1</v>
      </c>
      <c r="P784" s="251">
        <v>15</v>
      </c>
      <c r="Q784" s="251">
        <v>96</v>
      </c>
      <c r="R784" s="294">
        <v>1</v>
      </c>
      <c r="S784" s="251">
        <v>8</v>
      </c>
      <c r="T784" s="247"/>
      <c r="V784" s="293">
        <v>489020096</v>
      </c>
      <c r="W784" s="296" t="s">
        <v>931</v>
      </c>
      <c r="X784" s="247" t="s">
        <v>771</v>
      </c>
      <c r="Y784" s="247" t="s">
        <v>866</v>
      </c>
      <c r="Z784" s="296">
        <v>1</v>
      </c>
      <c r="AA784" s="296">
        <v>96</v>
      </c>
      <c r="AB784" s="296">
        <v>1351486.2737760001</v>
      </c>
      <c r="AC784" s="296">
        <v>14078</v>
      </c>
      <c r="AD784" s="296">
        <v>-4720</v>
      </c>
      <c r="AE784" s="296">
        <v>18798</v>
      </c>
      <c r="AG784" s="295"/>
      <c r="AH784" s="295"/>
      <c r="AL784" s="297">
        <v>0</v>
      </c>
      <c r="AN784" s="297">
        <v>0</v>
      </c>
      <c r="AP784" s="297"/>
    </row>
    <row r="785" spans="1:42" s="296" customFormat="1">
      <c r="A785" s="293" t="s">
        <v>931</v>
      </c>
      <c r="B785" s="247">
        <v>489020122</v>
      </c>
      <c r="C785" s="252" t="s">
        <v>540</v>
      </c>
      <c r="D785" s="251">
        <v>0</v>
      </c>
      <c r="E785" s="251">
        <v>0</v>
      </c>
      <c r="F785" s="251">
        <v>0</v>
      </c>
      <c r="G785" s="251">
        <v>0</v>
      </c>
      <c r="H785" s="251">
        <v>0</v>
      </c>
      <c r="I785" s="251">
        <v>1</v>
      </c>
      <c r="J785" s="251">
        <v>0</v>
      </c>
      <c r="K785" s="294">
        <v>3.9699999999999999E-2</v>
      </c>
      <c r="L785" s="251">
        <v>0</v>
      </c>
      <c r="M785" s="251">
        <v>0</v>
      </c>
      <c r="N785" s="251">
        <v>0</v>
      </c>
      <c r="O785" s="251">
        <v>0</v>
      </c>
      <c r="P785" s="251">
        <v>0</v>
      </c>
      <c r="Q785" s="251">
        <v>1</v>
      </c>
      <c r="R785" s="294">
        <v>1</v>
      </c>
      <c r="S785" s="251">
        <v>3</v>
      </c>
      <c r="T785" s="247"/>
      <c r="V785" s="293">
        <v>489020122</v>
      </c>
      <c r="W785" s="296" t="s">
        <v>931</v>
      </c>
      <c r="X785" s="247" t="s">
        <v>771</v>
      </c>
      <c r="Y785" s="247" t="s">
        <v>907</v>
      </c>
      <c r="Z785" s="296">
        <v>1</v>
      </c>
      <c r="AA785" s="296">
        <v>1</v>
      </c>
      <c r="AB785" s="296">
        <v>12989.399298</v>
      </c>
      <c r="AC785" s="296">
        <v>12989</v>
      </c>
      <c r="AD785" s="296">
        <v>-3434</v>
      </c>
      <c r="AE785" s="296">
        <v>16423</v>
      </c>
      <c r="AG785" s="295"/>
      <c r="AH785" s="295"/>
      <c r="AL785" s="297">
        <v>0</v>
      </c>
      <c r="AN785" s="297">
        <v>0</v>
      </c>
      <c r="AP785" s="297"/>
    </row>
    <row r="786" spans="1:42" s="296" customFormat="1">
      <c r="A786" s="293" t="s">
        <v>931</v>
      </c>
      <c r="B786" s="247">
        <v>489020172</v>
      </c>
      <c r="C786" s="252" t="s">
        <v>540</v>
      </c>
      <c r="D786" s="251">
        <v>0</v>
      </c>
      <c r="E786" s="251">
        <v>0</v>
      </c>
      <c r="F786" s="251">
        <v>0</v>
      </c>
      <c r="G786" s="251">
        <v>0</v>
      </c>
      <c r="H786" s="251">
        <v>0</v>
      </c>
      <c r="I786" s="251">
        <v>37</v>
      </c>
      <c r="J786" s="251">
        <v>0</v>
      </c>
      <c r="K786" s="294">
        <v>1.4671000000000001</v>
      </c>
      <c r="L786" s="251">
        <v>0</v>
      </c>
      <c r="M786" s="251">
        <v>0</v>
      </c>
      <c r="N786" s="251">
        <v>0</v>
      </c>
      <c r="O786" s="251">
        <v>0</v>
      </c>
      <c r="P786" s="251">
        <v>8</v>
      </c>
      <c r="Q786" s="251">
        <v>37</v>
      </c>
      <c r="R786" s="294">
        <v>1</v>
      </c>
      <c r="S786" s="251">
        <v>8</v>
      </c>
      <c r="T786" s="247"/>
      <c r="V786" s="293">
        <v>489020172</v>
      </c>
      <c r="W786" s="296" t="s">
        <v>931</v>
      </c>
      <c r="X786" s="247" t="s">
        <v>771</v>
      </c>
      <c r="Y786" s="247" t="s">
        <v>772</v>
      </c>
      <c r="Z786" s="296">
        <v>1</v>
      </c>
      <c r="AA786" s="296">
        <v>37</v>
      </c>
      <c r="AB786" s="296">
        <v>534460.68821399985</v>
      </c>
      <c r="AC786" s="296">
        <v>14445</v>
      </c>
      <c r="AD786" s="296">
        <v>850</v>
      </c>
      <c r="AE786" s="296">
        <v>13595</v>
      </c>
      <c r="AG786" s="295"/>
      <c r="AH786" s="295"/>
      <c r="AL786" s="297">
        <v>0</v>
      </c>
      <c r="AN786" s="297">
        <v>0</v>
      </c>
      <c r="AP786" s="297"/>
    </row>
    <row r="787" spans="1:42" s="296" customFormat="1">
      <c r="A787" s="293" t="s">
        <v>931</v>
      </c>
      <c r="B787" s="247">
        <v>489020197</v>
      </c>
      <c r="C787" s="252" t="s">
        <v>540</v>
      </c>
      <c r="D787" s="251">
        <v>0</v>
      </c>
      <c r="E787" s="251">
        <v>0</v>
      </c>
      <c r="F787" s="251">
        <v>0</v>
      </c>
      <c r="G787" s="251">
        <v>0</v>
      </c>
      <c r="H787" s="251">
        <v>0</v>
      </c>
      <c r="I787" s="251">
        <v>1</v>
      </c>
      <c r="J787" s="251">
        <v>0</v>
      </c>
      <c r="K787" s="294">
        <v>3.9699999999999999E-2</v>
      </c>
      <c r="L787" s="251">
        <v>0</v>
      </c>
      <c r="M787" s="251">
        <v>0</v>
      </c>
      <c r="N787" s="251">
        <v>0</v>
      </c>
      <c r="O787" s="251">
        <v>0</v>
      </c>
      <c r="P787" s="251">
        <v>0</v>
      </c>
      <c r="Q787" s="251">
        <v>1</v>
      </c>
      <c r="R787" s="294">
        <v>1</v>
      </c>
      <c r="S787" s="251">
        <v>8</v>
      </c>
      <c r="T787" s="247"/>
      <c r="V787" s="293">
        <v>489020197</v>
      </c>
      <c r="W787" s="296" t="s">
        <v>931</v>
      </c>
      <c r="X787" s="247" t="s">
        <v>771</v>
      </c>
      <c r="Y787" s="247" t="s">
        <v>932</v>
      </c>
      <c r="Z787" s="296">
        <v>1</v>
      </c>
      <c r="AA787" s="296">
        <v>1</v>
      </c>
      <c r="AB787" s="296">
        <v>12989.399298</v>
      </c>
      <c r="AC787" s="296">
        <v>12989</v>
      </c>
      <c r="AD787" s="296">
        <v>-3196</v>
      </c>
      <c r="AE787" s="296">
        <v>16185</v>
      </c>
      <c r="AG787" s="295"/>
      <c r="AH787" s="295"/>
      <c r="AL787" s="297">
        <v>0</v>
      </c>
      <c r="AN787" s="297">
        <v>0</v>
      </c>
      <c r="AP787" s="297"/>
    </row>
    <row r="788" spans="1:42" s="296" customFormat="1">
      <c r="A788" s="293" t="s">
        <v>931</v>
      </c>
      <c r="B788" s="247">
        <v>489020239</v>
      </c>
      <c r="C788" s="252" t="s">
        <v>540</v>
      </c>
      <c r="D788" s="251">
        <v>0</v>
      </c>
      <c r="E788" s="251">
        <v>0</v>
      </c>
      <c r="F788" s="251">
        <v>0</v>
      </c>
      <c r="G788" s="251">
        <v>0</v>
      </c>
      <c r="H788" s="251">
        <v>0</v>
      </c>
      <c r="I788" s="251">
        <v>39</v>
      </c>
      <c r="J788" s="251">
        <v>0</v>
      </c>
      <c r="K788" s="294">
        <v>1.5464</v>
      </c>
      <c r="L788" s="251">
        <v>0</v>
      </c>
      <c r="M788" s="251">
        <v>0</v>
      </c>
      <c r="N788" s="251">
        <v>0</v>
      </c>
      <c r="O788" s="251">
        <v>0</v>
      </c>
      <c r="P788" s="251">
        <v>6</v>
      </c>
      <c r="Q788" s="251">
        <v>39</v>
      </c>
      <c r="R788" s="294">
        <v>1</v>
      </c>
      <c r="S788" s="251">
        <v>7</v>
      </c>
      <c r="T788" s="247"/>
      <c r="V788" s="293">
        <v>489020239</v>
      </c>
      <c r="W788" s="296" t="s">
        <v>931</v>
      </c>
      <c r="X788" s="247" t="s">
        <v>771</v>
      </c>
      <c r="Y788" s="247" t="s">
        <v>902</v>
      </c>
      <c r="Z788" s="296">
        <v>1</v>
      </c>
      <c r="AA788" s="296">
        <v>39</v>
      </c>
      <c r="AB788" s="296">
        <v>543729.87537600007</v>
      </c>
      <c r="AC788" s="296">
        <v>13942</v>
      </c>
      <c r="AD788" s="296">
        <v>-1969</v>
      </c>
      <c r="AE788" s="296">
        <v>15911</v>
      </c>
      <c r="AG788" s="295"/>
      <c r="AH788" s="295"/>
      <c r="AL788" s="297">
        <v>0</v>
      </c>
      <c r="AN788" s="297">
        <v>0</v>
      </c>
      <c r="AP788" s="297"/>
    </row>
    <row r="789" spans="1:42" s="296" customFormat="1">
      <c r="A789" s="293" t="s">
        <v>931</v>
      </c>
      <c r="B789" s="247">
        <v>489020261</v>
      </c>
      <c r="C789" s="252" t="s">
        <v>540</v>
      </c>
      <c r="D789" s="251">
        <v>0</v>
      </c>
      <c r="E789" s="251">
        <v>0</v>
      </c>
      <c r="F789" s="251">
        <v>0</v>
      </c>
      <c r="G789" s="251">
        <v>0</v>
      </c>
      <c r="H789" s="251">
        <v>0</v>
      </c>
      <c r="I789" s="251">
        <v>120</v>
      </c>
      <c r="J789" s="251">
        <v>0</v>
      </c>
      <c r="K789" s="294">
        <v>4.758</v>
      </c>
      <c r="L789" s="251">
        <v>0</v>
      </c>
      <c r="M789" s="251">
        <v>0</v>
      </c>
      <c r="N789" s="251">
        <v>0</v>
      </c>
      <c r="O789" s="251">
        <v>0</v>
      </c>
      <c r="P789" s="251">
        <v>22</v>
      </c>
      <c r="Q789" s="251">
        <v>120</v>
      </c>
      <c r="R789" s="294">
        <v>1</v>
      </c>
      <c r="S789" s="251">
        <v>5</v>
      </c>
      <c r="T789" s="247"/>
      <c r="V789" s="293">
        <v>489020261</v>
      </c>
      <c r="W789" s="296" t="s">
        <v>931</v>
      </c>
      <c r="X789" s="247" t="s">
        <v>771</v>
      </c>
      <c r="Y789" s="247" t="s">
        <v>774</v>
      </c>
      <c r="Z789" s="296">
        <v>1</v>
      </c>
      <c r="AA789" s="296">
        <v>120</v>
      </c>
      <c r="AB789" s="296">
        <v>1670542.50972</v>
      </c>
      <c r="AC789" s="296">
        <v>13921</v>
      </c>
      <c r="AD789" s="296">
        <v>24</v>
      </c>
      <c r="AE789" s="296">
        <v>13897</v>
      </c>
      <c r="AG789" s="295"/>
      <c r="AH789" s="295"/>
      <c r="AL789" s="297">
        <v>0</v>
      </c>
      <c r="AN789" s="297">
        <v>0</v>
      </c>
      <c r="AP789" s="297"/>
    </row>
    <row r="790" spans="1:42" s="296" customFormat="1">
      <c r="A790" s="293" t="s">
        <v>931</v>
      </c>
      <c r="B790" s="247">
        <v>489020310</v>
      </c>
      <c r="C790" s="252" t="s">
        <v>540</v>
      </c>
      <c r="D790" s="251">
        <v>0</v>
      </c>
      <c r="E790" s="251">
        <v>0</v>
      </c>
      <c r="F790" s="251">
        <v>0</v>
      </c>
      <c r="G790" s="251">
        <v>0</v>
      </c>
      <c r="H790" s="251">
        <v>0</v>
      </c>
      <c r="I790" s="251">
        <v>18</v>
      </c>
      <c r="J790" s="251">
        <v>0</v>
      </c>
      <c r="K790" s="294">
        <v>0.7137</v>
      </c>
      <c r="L790" s="251">
        <v>0</v>
      </c>
      <c r="M790" s="251">
        <v>0</v>
      </c>
      <c r="N790" s="251">
        <v>0</v>
      </c>
      <c r="O790" s="251">
        <v>0</v>
      </c>
      <c r="P790" s="251">
        <v>4</v>
      </c>
      <c r="Q790" s="251">
        <v>18</v>
      </c>
      <c r="R790" s="294">
        <v>1</v>
      </c>
      <c r="S790" s="251">
        <v>10</v>
      </c>
      <c r="T790" s="247"/>
      <c r="V790" s="293">
        <v>489020310</v>
      </c>
      <c r="W790" s="296" t="s">
        <v>931</v>
      </c>
      <c r="X790" s="247" t="s">
        <v>771</v>
      </c>
      <c r="Y790" s="247" t="s">
        <v>914</v>
      </c>
      <c r="Z790" s="296">
        <v>1</v>
      </c>
      <c r="AA790" s="296">
        <v>18</v>
      </c>
      <c r="AB790" s="296">
        <v>265040.40445800003</v>
      </c>
      <c r="AC790" s="296">
        <v>14724</v>
      </c>
      <c r="AD790" s="296">
        <v>-374</v>
      </c>
      <c r="AE790" s="296">
        <v>15098</v>
      </c>
      <c r="AG790" s="295"/>
      <c r="AH790" s="295"/>
      <c r="AL790" s="297">
        <v>0</v>
      </c>
      <c r="AN790" s="297">
        <v>0</v>
      </c>
      <c r="AP790" s="297"/>
    </row>
    <row r="791" spans="1:42" s="296" customFormat="1">
      <c r="A791" s="293" t="s">
        <v>931</v>
      </c>
      <c r="B791" s="247">
        <v>489020645</v>
      </c>
      <c r="C791" s="252" t="s">
        <v>540</v>
      </c>
      <c r="D791" s="251">
        <v>0</v>
      </c>
      <c r="E791" s="251">
        <v>0</v>
      </c>
      <c r="F791" s="251">
        <v>0</v>
      </c>
      <c r="G791" s="251">
        <v>0</v>
      </c>
      <c r="H791" s="251">
        <v>0</v>
      </c>
      <c r="I791" s="251">
        <v>95</v>
      </c>
      <c r="J791" s="251">
        <v>0</v>
      </c>
      <c r="K791" s="294">
        <v>3.7667999999999999</v>
      </c>
      <c r="L791" s="251">
        <v>0</v>
      </c>
      <c r="M791" s="251">
        <v>0</v>
      </c>
      <c r="N791" s="251">
        <v>0</v>
      </c>
      <c r="O791" s="251">
        <v>3</v>
      </c>
      <c r="P791" s="251">
        <v>31</v>
      </c>
      <c r="Q791" s="251">
        <v>95</v>
      </c>
      <c r="R791" s="294">
        <v>1</v>
      </c>
      <c r="S791" s="251">
        <v>10</v>
      </c>
      <c r="T791" s="247"/>
      <c r="V791" s="293">
        <v>489020645</v>
      </c>
      <c r="W791" s="296" t="s">
        <v>931</v>
      </c>
      <c r="X791" s="247" t="s">
        <v>771</v>
      </c>
      <c r="Y791" s="247" t="s">
        <v>776</v>
      </c>
      <c r="Z791" s="296">
        <v>1</v>
      </c>
      <c r="AA791" s="296">
        <v>95</v>
      </c>
      <c r="AB791" s="296">
        <v>1486834.395912</v>
      </c>
      <c r="AC791" s="296">
        <v>15651</v>
      </c>
      <c r="AD791" s="296">
        <v>1782</v>
      </c>
      <c r="AE791" s="296">
        <v>13869</v>
      </c>
      <c r="AG791" s="295"/>
      <c r="AH791" s="295"/>
      <c r="AL791" s="297">
        <v>0</v>
      </c>
      <c r="AN791" s="297">
        <v>0</v>
      </c>
      <c r="AP791" s="297"/>
    </row>
    <row r="792" spans="1:42" s="296" customFormat="1">
      <c r="A792" s="293" t="s">
        <v>931</v>
      </c>
      <c r="B792" s="247">
        <v>489020660</v>
      </c>
      <c r="C792" s="252" t="s">
        <v>540</v>
      </c>
      <c r="D792" s="251">
        <v>0</v>
      </c>
      <c r="E792" s="251">
        <v>0</v>
      </c>
      <c r="F792" s="251">
        <v>0</v>
      </c>
      <c r="G792" s="251">
        <v>0</v>
      </c>
      <c r="H792" s="251">
        <v>0</v>
      </c>
      <c r="I792" s="251">
        <v>45</v>
      </c>
      <c r="J792" s="251">
        <v>0</v>
      </c>
      <c r="K792" s="294">
        <v>1.7843</v>
      </c>
      <c r="L792" s="251">
        <v>0</v>
      </c>
      <c r="M792" s="251">
        <v>0</v>
      </c>
      <c r="N792" s="251">
        <v>0</v>
      </c>
      <c r="O792" s="251">
        <v>0</v>
      </c>
      <c r="P792" s="251">
        <v>12</v>
      </c>
      <c r="Q792" s="251">
        <v>45</v>
      </c>
      <c r="R792" s="294">
        <v>1</v>
      </c>
      <c r="S792" s="251">
        <v>7</v>
      </c>
      <c r="T792" s="247"/>
      <c r="V792" s="293">
        <v>489020660</v>
      </c>
      <c r="W792" s="296" t="s">
        <v>931</v>
      </c>
      <c r="X792" s="247" t="s">
        <v>771</v>
      </c>
      <c r="Y792" s="247" t="s">
        <v>777</v>
      </c>
      <c r="Z792" s="296">
        <v>1</v>
      </c>
      <c r="AA792" s="296">
        <v>45</v>
      </c>
      <c r="AB792" s="296">
        <v>658860.95686200005</v>
      </c>
      <c r="AC792" s="296">
        <v>14641</v>
      </c>
      <c r="AD792" s="296">
        <v>2076</v>
      </c>
      <c r="AE792" s="296">
        <v>12565</v>
      </c>
      <c r="AG792" s="295"/>
      <c r="AH792" s="295"/>
      <c r="AL792" s="297">
        <v>0</v>
      </c>
      <c r="AN792" s="297">
        <v>0</v>
      </c>
      <c r="AP792" s="297"/>
    </row>
    <row r="793" spans="1:42" s="296" customFormat="1">
      <c r="A793" s="293" t="s">
        <v>931</v>
      </c>
      <c r="B793" s="247">
        <v>489020712</v>
      </c>
      <c r="C793" s="252" t="s">
        <v>540</v>
      </c>
      <c r="D793" s="251">
        <v>0</v>
      </c>
      <c r="E793" s="251">
        <v>0</v>
      </c>
      <c r="F793" s="251">
        <v>0</v>
      </c>
      <c r="G793" s="251">
        <v>0</v>
      </c>
      <c r="H793" s="251">
        <v>0</v>
      </c>
      <c r="I793" s="251">
        <v>17</v>
      </c>
      <c r="J793" s="251">
        <v>0</v>
      </c>
      <c r="K793" s="294">
        <v>0.67410000000000003</v>
      </c>
      <c r="L793" s="251">
        <v>0</v>
      </c>
      <c r="M793" s="251">
        <v>0</v>
      </c>
      <c r="N793" s="251">
        <v>0</v>
      </c>
      <c r="O793" s="251">
        <v>0</v>
      </c>
      <c r="P793" s="251">
        <v>5</v>
      </c>
      <c r="Q793" s="251">
        <v>17</v>
      </c>
      <c r="R793" s="294">
        <v>1</v>
      </c>
      <c r="S793" s="251">
        <v>8</v>
      </c>
      <c r="T793" s="247"/>
      <c r="V793" s="293">
        <v>489020712</v>
      </c>
      <c r="W793" s="296" t="s">
        <v>931</v>
      </c>
      <c r="X793" s="247" t="s">
        <v>771</v>
      </c>
      <c r="Y793" s="247" t="s">
        <v>770</v>
      </c>
      <c r="Z793" s="296">
        <v>1</v>
      </c>
      <c r="AA793" s="296">
        <v>17</v>
      </c>
      <c r="AB793" s="296">
        <v>254488.29659399996</v>
      </c>
      <c r="AC793" s="296">
        <v>14970</v>
      </c>
      <c r="AD793" s="296">
        <v>1038</v>
      </c>
      <c r="AE793" s="296">
        <v>13932</v>
      </c>
      <c r="AG793" s="295"/>
      <c r="AH793" s="295"/>
      <c r="AL793" s="297">
        <v>0</v>
      </c>
      <c r="AN793" s="297">
        <v>0</v>
      </c>
      <c r="AP793" s="297"/>
    </row>
    <row r="794" spans="1:42" s="296" customFormat="1">
      <c r="A794" s="293" t="s">
        <v>931</v>
      </c>
      <c r="B794" s="247">
        <v>489020760</v>
      </c>
      <c r="C794" s="252" t="s">
        <v>540</v>
      </c>
      <c r="D794" s="251">
        <v>0</v>
      </c>
      <c r="E794" s="251">
        <v>0</v>
      </c>
      <c r="F794" s="251">
        <v>0</v>
      </c>
      <c r="G794" s="251">
        <v>0</v>
      </c>
      <c r="H794" s="251">
        <v>0</v>
      </c>
      <c r="I794" s="251">
        <v>1</v>
      </c>
      <c r="J794" s="251">
        <v>0</v>
      </c>
      <c r="K794" s="294">
        <v>3.9699999999999999E-2</v>
      </c>
      <c r="L794" s="251">
        <v>0</v>
      </c>
      <c r="M794" s="251">
        <v>0</v>
      </c>
      <c r="N794" s="251">
        <v>0</v>
      </c>
      <c r="O794" s="251">
        <v>0</v>
      </c>
      <c r="P794" s="251">
        <v>0</v>
      </c>
      <c r="Q794" s="251">
        <v>1</v>
      </c>
      <c r="R794" s="294">
        <v>1</v>
      </c>
      <c r="S794" s="251">
        <v>5</v>
      </c>
      <c r="T794" s="247"/>
      <c r="V794" s="293">
        <v>489020760</v>
      </c>
      <c r="W794" s="296" t="s">
        <v>931</v>
      </c>
      <c r="X794" s="247" t="s">
        <v>771</v>
      </c>
      <c r="Y794" s="247" t="s">
        <v>916</v>
      </c>
      <c r="Z794" s="296">
        <v>1</v>
      </c>
      <c r="AA794" s="296">
        <v>1</v>
      </c>
      <c r="AB794" s="296">
        <v>12989.399298</v>
      </c>
      <c r="AC794" s="296">
        <v>12989</v>
      </c>
      <c r="AD794" s="296">
        <v>424</v>
      </c>
      <c r="AE794" s="296">
        <v>12565</v>
      </c>
      <c r="AG794" s="295"/>
      <c r="AH794" s="295"/>
      <c r="AL794" s="297">
        <v>0</v>
      </c>
      <c r="AN794" s="297">
        <v>0</v>
      </c>
      <c r="AP794" s="297"/>
    </row>
    <row r="795" spans="1:42" s="296" customFormat="1">
      <c r="A795" s="293" t="s">
        <v>933</v>
      </c>
      <c r="B795" s="247">
        <v>491095072</v>
      </c>
      <c r="C795" s="252" t="s">
        <v>541</v>
      </c>
      <c r="D795" s="251">
        <v>0</v>
      </c>
      <c r="E795" s="251">
        <v>0</v>
      </c>
      <c r="F795" s="251">
        <v>0</v>
      </c>
      <c r="G795" s="251">
        <v>0</v>
      </c>
      <c r="H795" s="251">
        <v>1</v>
      </c>
      <c r="I795" s="251">
        <v>1</v>
      </c>
      <c r="J795" s="251">
        <v>0</v>
      </c>
      <c r="K795" s="294">
        <v>7.9299999999999995E-2</v>
      </c>
      <c r="L795" s="251">
        <v>0</v>
      </c>
      <c r="M795" s="251">
        <v>0</v>
      </c>
      <c r="N795" s="251">
        <v>1</v>
      </c>
      <c r="O795" s="251">
        <v>1</v>
      </c>
      <c r="P795" s="251">
        <v>2</v>
      </c>
      <c r="Q795" s="251">
        <v>2</v>
      </c>
      <c r="R795" s="294">
        <v>1</v>
      </c>
      <c r="S795" s="251">
        <v>6</v>
      </c>
      <c r="T795" s="247"/>
      <c r="V795" s="293">
        <v>491095072</v>
      </c>
      <c r="W795" s="296" t="s">
        <v>933</v>
      </c>
      <c r="X795" s="247" t="s">
        <v>651</v>
      </c>
      <c r="Y795" s="247" t="s">
        <v>650</v>
      </c>
      <c r="Z795" s="296">
        <v>1</v>
      </c>
      <c r="AA795" s="296">
        <v>2</v>
      </c>
      <c r="AB795" s="296">
        <v>42120.797161999995</v>
      </c>
      <c r="AC795" s="296">
        <v>21060</v>
      </c>
      <c r="AD795" s="296">
        <v>7202</v>
      </c>
      <c r="AE795" s="296">
        <v>13858</v>
      </c>
      <c r="AG795" s="295"/>
      <c r="AH795" s="295"/>
      <c r="AL795" s="297">
        <v>0</v>
      </c>
      <c r="AN795" s="297">
        <v>0</v>
      </c>
      <c r="AP795" s="297"/>
    </row>
    <row r="796" spans="1:42" s="296" customFormat="1">
      <c r="A796" s="293" t="s">
        <v>933</v>
      </c>
      <c r="B796" s="247">
        <v>491095095</v>
      </c>
      <c r="C796" s="252" t="s">
        <v>541</v>
      </c>
      <c r="D796" s="251">
        <v>0</v>
      </c>
      <c r="E796" s="251">
        <v>0</v>
      </c>
      <c r="F796" s="251">
        <v>108</v>
      </c>
      <c r="G796" s="251">
        <v>531</v>
      </c>
      <c r="H796" s="251">
        <v>301</v>
      </c>
      <c r="I796" s="251">
        <v>245</v>
      </c>
      <c r="J796" s="251">
        <v>0</v>
      </c>
      <c r="K796" s="294">
        <v>46.985300000000002</v>
      </c>
      <c r="L796" s="251">
        <v>0</v>
      </c>
      <c r="M796" s="251">
        <v>159</v>
      </c>
      <c r="N796" s="251">
        <v>32</v>
      </c>
      <c r="O796" s="251">
        <v>39</v>
      </c>
      <c r="P796" s="251">
        <v>797</v>
      </c>
      <c r="Q796" s="251">
        <v>1185</v>
      </c>
      <c r="R796" s="294">
        <v>1</v>
      </c>
      <c r="S796" s="251">
        <v>12</v>
      </c>
      <c r="T796" s="247"/>
      <c r="V796" s="293">
        <v>491095095</v>
      </c>
      <c r="W796" s="296" t="s">
        <v>933</v>
      </c>
      <c r="X796" s="247" t="s">
        <v>651</v>
      </c>
      <c r="Y796" s="247" t="s">
        <v>651</v>
      </c>
      <c r="Z796" s="296">
        <v>1</v>
      </c>
      <c r="AA796" s="296">
        <v>1185</v>
      </c>
      <c r="AB796" s="296">
        <v>22151051.609201998</v>
      </c>
      <c r="AC796" s="296">
        <v>18693</v>
      </c>
      <c r="AD796" s="296">
        <v>6128</v>
      </c>
      <c r="AE796" s="296">
        <v>12565</v>
      </c>
      <c r="AG796" s="295"/>
      <c r="AH796" s="295"/>
      <c r="AL796" s="297">
        <v>0</v>
      </c>
      <c r="AN796" s="297">
        <v>0</v>
      </c>
      <c r="AP796" s="297"/>
    </row>
    <row r="797" spans="1:42" s="296" customFormat="1">
      <c r="A797" s="293" t="s">
        <v>933</v>
      </c>
      <c r="B797" s="247">
        <v>491095201</v>
      </c>
      <c r="C797" s="252" t="s">
        <v>541</v>
      </c>
      <c r="D797" s="251">
        <v>0</v>
      </c>
      <c r="E797" s="251">
        <v>0</v>
      </c>
      <c r="F797" s="251">
        <v>1</v>
      </c>
      <c r="G797" s="251">
        <v>2</v>
      </c>
      <c r="H797" s="251">
        <v>4</v>
      </c>
      <c r="I797" s="251">
        <v>7</v>
      </c>
      <c r="J797" s="251">
        <v>0</v>
      </c>
      <c r="K797" s="294">
        <v>0.55510000000000004</v>
      </c>
      <c r="L797" s="251">
        <v>0</v>
      </c>
      <c r="M797" s="251">
        <v>1</v>
      </c>
      <c r="N797" s="251">
        <v>0</v>
      </c>
      <c r="O797" s="251">
        <v>0</v>
      </c>
      <c r="P797" s="251">
        <v>14</v>
      </c>
      <c r="Q797" s="251">
        <v>14</v>
      </c>
      <c r="R797" s="294">
        <v>1</v>
      </c>
      <c r="S797" s="251">
        <v>12</v>
      </c>
      <c r="T797" s="247"/>
      <c r="V797" s="293">
        <v>491095201</v>
      </c>
      <c r="W797" s="296" t="s">
        <v>933</v>
      </c>
      <c r="X797" s="247" t="s">
        <v>651</v>
      </c>
      <c r="Y797" s="247" t="s">
        <v>648</v>
      </c>
      <c r="Z797" s="296">
        <v>1</v>
      </c>
      <c r="AA797" s="296">
        <v>14</v>
      </c>
      <c r="AB797" s="296">
        <v>306146.95013400004</v>
      </c>
      <c r="AC797" s="296">
        <v>21868</v>
      </c>
      <c r="AD797" s="296">
        <v>9303</v>
      </c>
      <c r="AE797" s="296">
        <v>12565</v>
      </c>
      <c r="AG797" s="295"/>
      <c r="AH797" s="295"/>
      <c r="AL797" s="297">
        <v>0</v>
      </c>
      <c r="AN797" s="297">
        <v>0</v>
      </c>
      <c r="AP797" s="297"/>
    </row>
    <row r="798" spans="1:42" s="296" customFormat="1">
      <c r="A798" s="293" t="s">
        <v>933</v>
      </c>
      <c r="B798" s="247">
        <v>491095265</v>
      </c>
      <c r="C798" s="252" t="s">
        <v>541</v>
      </c>
      <c r="D798" s="251">
        <v>0</v>
      </c>
      <c r="E798" s="251">
        <v>0</v>
      </c>
      <c r="F798" s="251">
        <v>0</v>
      </c>
      <c r="G798" s="251">
        <v>0</v>
      </c>
      <c r="H798" s="251">
        <v>1</v>
      </c>
      <c r="I798" s="251">
        <v>0</v>
      </c>
      <c r="J798" s="251">
        <v>0</v>
      </c>
      <c r="K798" s="294">
        <v>3.9699999999999999E-2</v>
      </c>
      <c r="L798" s="251">
        <v>0</v>
      </c>
      <c r="M798" s="251">
        <v>0</v>
      </c>
      <c r="N798" s="251">
        <v>0</v>
      </c>
      <c r="O798" s="251">
        <v>0</v>
      </c>
      <c r="P798" s="251">
        <v>0</v>
      </c>
      <c r="Q798" s="251">
        <v>1</v>
      </c>
      <c r="R798" s="294">
        <v>1</v>
      </c>
      <c r="S798" s="251">
        <v>4</v>
      </c>
      <c r="T798" s="247"/>
      <c r="V798" s="293">
        <v>491095265</v>
      </c>
      <c r="W798" s="296" t="s">
        <v>933</v>
      </c>
      <c r="X798" s="247" t="s">
        <v>651</v>
      </c>
      <c r="Y798" s="247" t="s">
        <v>829</v>
      </c>
      <c r="Z798" s="296">
        <v>1</v>
      </c>
      <c r="AA798" s="296">
        <v>1</v>
      </c>
      <c r="AB798" s="296">
        <v>11090.709298</v>
      </c>
      <c r="AC798" s="296">
        <v>11091</v>
      </c>
      <c r="AD798" s="296">
        <v>-2162</v>
      </c>
      <c r="AE798" s="296">
        <v>13253</v>
      </c>
      <c r="AG798" s="295"/>
      <c r="AH798" s="295"/>
      <c r="AL798" s="297">
        <v>0</v>
      </c>
      <c r="AN798" s="297">
        <v>0</v>
      </c>
      <c r="AP798" s="297"/>
    </row>
    <row r="799" spans="1:42" s="296" customFormat="1">
      <c r="A799" s="293" t="s">
        <v>933</v>
      </c>
      <c r="B799" s="247">
        <v>491095273</v>
      </c>
      <c r="C799" s="252" t="s">
        <v>541</v>
      </c>
      <c r="D799" s="251">
        <v>0</v>
      </c>
      <c r="E799" s="251">
        <v>0</v>
      </c>
      <c r="F799" s="251">
        <v>0</v>
      </c>
      <c r="G799" s="251">
        <v>7</v>
      </c>
      <c r="H799" s="251">
        <v>4</v>
      </c>
      <c r="I799" s="251">
        <v>0</v>
      </c>
      <c r="J799" s="251">
        <v>0</v>
      </c>
      <c r="K799" s="294">
        <v>0.43619999999999998</v>
      </c>
      <c r="L799" s="251">
        <v>0</v>
      </c>
      <c r="M799" s="251">
        <v>1</v>
      </c>
      <c r="N799" s="251">
        <v>0</v>
      </c>
      <c r="O799" s="251">
        <v>0</v>
      </c>
      <c r="P799" s="251">
        <v>4</v>
      </c>
      <c r="Q799" s="251">
        <v>11</v>
      </c>
      <c r="R799" s="294">
        <v>1</v>
      </c>
      <c r="S799" s="251">
        <v>6</v>
      </c>
      <c r="T799" s="247"/>
      <c r="V799" s="293">
        <v>491095273</v>
      </c>
      <c r="W799" s="296" t="s">
        <v>933</v>
      </c>
      <c r="X799" s="247" t="s">
        <v>651</v>
      </c>
      <c r="Y799" s="247" t="s">
        <v>934</v>
      </c>
      <c r="Z799" s="296">
        <v>1</v>
      </c>
      <c r="AA799" s="296">
        <v>11</v>
      </c>
      <c r="AB799" s="296">
        <v>150174.22510799998</v>
      </c>
      <c r="AC799" s="296">
        <v>13652</v>
      </c>
      <c r="AD799" s="296">
        <v>125</v>
      </c>
      <c r="AE799" s="296">
        <v>13527</v>
      </c>
      <c r="AG799" s="295"/>
      <c r="AH799" s="295"/>
      <c r="AL799" s="297">
        <v>0</v>
      </c>
      <c r="AN799" s="297">
        <v>0</v>
      </c>
      <c r="AP799" s="297"/>
    </row>
    <row r="800" spans="1:42" s="296" customFormat="1">
      <c r="A800" s="293" t="s">
        <v>933</v>
      </c>
      <c r="B800" s="247">
        <v>491095292</v>
      </c>
      <c r="C800" s="252" t="s">
        <v>541</v>
      </c>
      <c r="D800" s="251">
        <v>0</v>
      </c>
      <c r="E800" s="251">
        <v>0</v>
      </c>
      <c r="F800" s="251">
        <v>0</v>
      </c>
      <c r="G800" s="251">
        <v>2</v>
      </c>
      <c r="H800" s="251">
        <v>6</v>
      </c>
      <c r="I800" s="251">
        <v>3</v>
      </c>
      <c r="J800" s="251">
        <v>0</v>
      </c>
      <c r="K800" s="294">
        <v>0.43619999999999998</v>
      </c>
      <c r="L800" s="251">
        <v>0</v>
      </c>
      <c r="M800" s="251">
        <v>0</v>
      </c>
      <c r="N800" s="251">
        <v>1</v>
      </c>
      <c r="O800" s="251">
        <v>0</v>
      </c>
      <c r="P800" s="251">
        <v>8</v>
      </c>
      <c r="Q800" s="251">
        <v>11</v>
      </c>
      <c r="R800" s="294">
        <v>1</v>
      </c>
      <c r="S800" s="251">
        <v>6</v>
      </c>
      <c r="T800" s="247"/>
      <c r="V800" s="293">
        <v>491095292</v>
      </c>
      <c r="W800" s="296" t="s">
        <v>933</v>
      </c>
      <c r="X800" s="247" t="s">
        <v>651</v>
      </c>
      <c r="Y800" s="247" t="s">
        <v>935</v>
      </c>
      <c r="Z800" s="296">
        <v>1</v>
      </c>
      <c r="AA800" s="296">
        <v>11</v>
      </c>
      <c r="AB800" s="296">
        <v>176864.925108</v>
      </c>
      <c r="AC800" s="296">
        <v>16079</v>
      </c>
      <c r="AD800" s="296">
        <v>1863</v>
      </c>
      <c r="AE800" s="296">
        <v>14216</v>
      </c>
      <c r="AG800" s="295"/>
      <c r="AH800" s="295"/>
      <c r="AL800" s="297">
        <v>0</v>
      </c>
      <c r="AN800" s="297">
        <v>0</v>
      </c>
      <c r="AP800" s="297"/>
    </row>
    <row r="801" spans="1:42" s="296" customFormat="1">
      <c r="A801" s="293" t="s">
        <v>933</v>
      </c>
      <c r="B801" s="247">
        <v>491095331</v>
      </c>
      <c r="C801" s="252" t="s">
        <v>541</v>
      </c>
      <c r="D801" s="251">
        <v>0</v>
      </c>
      <c r="E801" s="251">
        <v>0</v>
      </c>
      <c r="F801" s="251">
        <v>0</v>
      </c>
      <c r="G801" s="251">
        <v>4</v>
      </c>
      <c r="H801" s="251">
        <v>6</v>
      </c>
      <c r="I801" s="251">
        <v>6</v>
      </c>
      <c r="J801" s="251">
        <v>0</v>
      </c>
      <c r="K801" s="294">
        <v>0.63439999999999996</v>
      </c>
      <c r="L801" s="251">
        <v>0</v>
      </c>
      <c r="M801" s="251">
        <v>1</v>
      </c>
      <c r="N801" s="251">
        <v>0</v>
      </c>
      <c r="O801" s="251">
        <v>0</v>
      </c>
      <c r="P801" s="251">
        <v>8</v>
      </c>
      <c r="Q801" s="251">
        <v>16</v>
      </c>
      <c r="R801" s="294">
        <v>1</v>
      </c>
      <c r="S801" s="251">
        <v>7</v>
      </c>
      <c r="T801" s="247"/>
      <c r="V801" s="293">
        <v>491095331</v>
      </c>
      <c r="W801" s="296" t="s">
        <v>933</v>
      </c>
      <c r="X801" s="247" t="s">
        <v>651</v>
      </c>
      <c r="Y801" s="247" t="s">
        <v>652</v>
      </c>
      <c r="Z801" s="296">
        <v>1</v>
      </c>
      <c r="AA801" s="296">
        <v>16</v>
      </c>
      <c r="AB801" s="296">
        <v>242851.137296</v>
      </c>
      <c r="AC801" s="296">
        <v>15178</v>
      </c>
      <c r="AD801" s="296">
        <v>153</v>
      </c>
      <c r="AE801" s="296">
        <v>15025</v>
      </c>
      <c r="AG801" s="295"/>
      <c r="AH801" s="295"/>
      <c r="AL801" s="297">
        <v>0</v>
      </c>
      <c r="AN801" s="297">
        <v>0</v>
      </c>
      <c r="AP801" s="297"/>
    </row>
    <row r="802" spans="1:42" s="296" customFormat="1">
      <c r="A802" s="293" t="s">
        <v>933</v>
      </c>
      <c r="B802" s="247">
        <v>491095665</v>
      </c>
      <c r="C802" s="252" t="s">
        <v>541</v>
      </c>
      <c r="D802" s="251">
        <v>0</v>
      </c>
      <c r="E802" s="251">
        <v>0</v>
      </c>
      <c r="F802" s="251">
        <v>0</v>
      </c>
      <c r="G802" s="251">
        <v>1</v>
      </c>
      <c r="H802" s="251">
        <v>0</v>
      </c>
      <c r="I802" s="251">
        <v>2</v>
      </c>
      <c r="J802" s="251">
        <v>0</v>
      </c>
      <c r="K802" s="294">
        <v>0.11899999999999999</v>
      </c>
      <c r="L802" s="251">
        <v>0</v>
      </c>
      <c r="M802" s="251">
        <v>0</v>
      </c>
      <c r="N802" s="251">
        <v>0</v>
      </c>
      <c r="O802" s="251">
        <v>0</v>
      </c>
      <c r="P802" s="251">
        <v>1</v>
      </c>
      <c r="Q802" s="251">
        <v>3</v>
      </c>
      <c r="R802" s="294">
        <v>1</v>
      </c>
      <c r="S802" s="251">
        <v>5</v>
      </c>
      <c r="T802" s="247"/>
      <c r="V802" s="293">
        <v>491095665</v>
      </c>
      <c r="W802" s="296" t="s">
        <v>933</v>
      </c>
      <c r="X802" s="247" t="s">
        <v>651</v>
      </c>
      <c r="Y802" s="247" t="s">
        <v>834</v>
      </c>
      <c r="Z802" s="296">
        <v>1</v>
      </c>
      <c r="AA802" s="296">
        <v>3</v>
      </c>
      <c r="AB802" s="296">
        <v>42528.996460000002</v>
      </c>
      <c r="AC802" s="296">
        <v>14176</v>
      </c>
      <c r="AD802" s="296">
        <v>-239</v>
      </c>
      <c r="AE802" s="296">
        <v>14415</v>
      </c>
      <c r="AG802" s="295"/>
      <c r="AH802" s="295"/>
      <c r="AL802" s="297">
        <v>0</v>
      </c>
      <c r="AN802" s="297">
        <v>0</v>
      </c>
      <c r="AP802" s="297"/>
    </row>
    <row r="803" spans="1:42" s="296" customFormat="1">
      <c r="A803" s="293" t="s">
        <v>933</v>
      </c>
      <c r="B803" s="247">
        <v>491095763</v>
      </c>
      <c r="C803" s="252" t="s">
        <v>541</v>
      </c>
      <c r="D803" s="251">
        <v>0</v>
      </c>
      <c r="E803" s="251">
        <v>0</v>
      </c>
      <c r="F803" s="251">
        <v>0</v>
      </c>
      <c r="G803" s="251">
        <v>0</v>
      </c>
      <c r="H803" s="251">
        <v>0</v>
      </c>
      <c r="I803" s="251">
        <v>3</v>
      </c>
      <c r="J803" s="251">
        <v>0</v>
      </c>
      <c r="K803" s="294">
        <v>0.11899999999999999</v>
      </c>
      <c r="L803" s="251">
        <v>0</v>
      </c>
      <c r="M803" s="251">
        <v>0</v>
      </c>
      <c r="N803" s="251">
        <v>0</v>
      </c>
      <c r="O803" s="251">
        <v>0</v>
      </c>
      <c r="P803" s="251">
        <v>1</v>
      </c>
      <c r="Q803" s="251">
        <v>3</v>
      </c>
      <c r="R803" s="294">
        <v>1</v>
      </c>
      <c r="S803" s="251">
        <v>6</v>
      </c>
      <c r="T803" s="247"/>
      <c r="V803" s="293">
        <v>491095763</v>
      </c>
      <c r="W803" s="296" t="s">
        <v>933</v>
      </c>
      <c r="X803" s="247" t="s">
        <v>651</v>
      </c>
      <c r="Y803" s="247" t="s">
        <v>936</v>
      </c>
      <c r="Z803" s="296">
        <v>1</v>
      </c>
      <c r="AA803" s="296">
        <v>3</v>
      </c>
      <c r="AB803" s="296">
        <v>44627.616460000005</v>
      </c>
      <c r="AC803" s="296">
        <v>14876</v>
      </c>
      <c r="AD803" s="296">
        <v>1586</v>
      </c>
      <c r="AE803" s="296">
        <v>13290</v>
      </c>
      <c r="AG803" s="295"/>
      <c r="AH803" s="295"/>
      <c r="AL803" s="297">
        <v>0</v>
      </c>
      <c r="AN803" s="297">
        <v>0</v>
      </c>
      <c r="AP803" s="297"/>
    </row>
    <row r="804" spans="1:42" s="296" customFormat="1">
      <c r="A804" s="293" t="s">
        <v>937</v>
      </c>
      <c r="B804" s="247">
        <v>492281061</v>
      </c>
      <c r="C804" s="252" t="s">
        <v>542</v>
      </c>
      <c r="D804" s="251">
        <v>0</v>
      </c>
      <c r="E804" s="251">
        <v>0</v>
      </c>
      <c r="F804" s="251">
        <v>1</v>
      </c>
      <c r="G804" s="251">
        <v>1</v>
      </c>
      <c r="H804" s="251">
        <v>0</v>
      </c>
      <c r="I804" s="251">
        <v>0</v>
      </c>
      <c r="J804" s="251">
        <v>0</v>
      </c>
      <c r="K804" s="294">
        <v>7.9299999999999995E-2</v>
      </c>
      <c r="L804" s="251">
        <v>0</v>
      </c>
      <c r="M804" s="251">
        <v>0</v>
      </c>
      <c r="N804" s="251">
        <v>0</v>
      </c>
      <c r="O804" s="251">
        <v>0</v>
      </c>
      <c r="P804" s="251">
        <v>1</v>
      </c>
      <c r="Q804" s="251">
        <v>2</v>
      </c>
      <c r="R804" s="294">
        <v>1</v>
      </c>
      <c r="S804" s="251">
        <v>11</v>
      </c>
      <c r="T804" s="247"/>
      <c r="V804" s="293">
        <v>492281061</v>
      </c>
      <c r="W804" s="296" t="s">
        <v>937</v>
      </c>
      <c r="X804" s="247" t="s">
        <v>796</v>
      </c>
      <c r="Y804" s="247" t="s">
        <v>799</v>
      </c>
      <c r="Z804" s="296">
        <v>1</v>
      </c>
      <c r="AA804" s="296">
        <v>2</v>
      </c>
      <c r="AB804" s="296">
        <v>31545.567161999996</v>
      </c>
      <c r="AC804" s="296">
        <v>15773</v>
      </c>
      <c r="AD804" s="296">
        <v>-3285</v>
      </c>
      <c r="AE804" s="296">
        <v>19058</v>
      </c>
      <c r="AG804" s="295"/>
      <c r="AH804" s="295"/>
      <c r="AL804" s="297">
        <v>0</v>
      </c>
      <c r="AN804" s="297">
        <v>0</v>
      </c>
      <c r="AP804" s="297"/>
    </row>
    <row r="805" spans="1:42" s="296" customFormat="1">
      <c r="A805" s="293" t="s">
        <v>937</v>
      </c>
      <c r="B805" s="247">
        <v>492281086</v>
      </c>
      <c r="C805" s="252" t="s">
        <v>542</v>
      </c>
      <c r="D805" s="251">
        <v>0</v>
      </c>
      <c r="E805" s="251">
        <v>0</v>
      </c>
      <c r="F805" s="251">
        <v>0</v>
      </c>
      <c r="G805" s="251">
        <v>1</v>
      </c>
      <c r="H805" s="251">
        <v>0</v>
      </c>
      <c r="I805" s="251">
        <v>0</v>
      </c>
      <c r="J805" s="251">
        <v>0</v>
      </c>
      <c r="K805" s="294">
        <v>3.9699999999999999E-2</v>
      </c>
      <c r="L805" s="251">
        <v>0</v>
      </c>
      <c r="M805" s="251">
        <v>0</v>
      </c>
      <c r="N805" s="251">
        <v>0</v>
      </c>
      <c r="O805" s="251">
        <v>0</v>
      </c>
      <c r="P805" s="251">
        <v>0</v>
      </c>
      <c r="Q805" s="251">
        <v>1</v>
      </c>
      <c r="R805" s="294">
        <v>1</v>
      </c>
      <c r="S805" s="251">
        <v>8</v>
      </c>
      <c r="T805" s="247"/>
      <c r="V805" s="293">
        <v>492281086</v>
      </c>
      <c r="W805" s="296" t="s">
        <v>937</v>
      </c>
      <c r="X805" s="247" t="s">
        <v>796</v>
      </c>
      <c r="Y805" s="247" t="s">
        <v>845</v>
      </c>
      <c r="Z805" s="296">
        <v>1</v>
      </c>
      <c r="AA805" s="296">
        <v>1</v>
      </c>
      <c r="AB805" s="296">
        <v>11462.169298000001</v>
      </c>
      <c r="AC805" s="296">
        <v>11462</v>
      </c>
      <c r="AD805" s="296">
        <v>-6017</v>
      </c>
      <c r="AE805" s="296">
        <v>17479</v>
      </c>
      <c r="AG805" s="295"/>
      <c r="AH805" s="295"/>
      <c r="AL805" s="297">
        <v>0</v>
      </c>
      <c r="AN805" s="297">
        <v>0</v>
      </c>
      <c r="AP805" s="297"/>
    </row>
    <row r="806" spans="1:42" s="296" customFormat="1">
      <c r="A806" s="293" t="s">
        <v>937</v>
      </c>
      <c r="B806" s="247">
        <v>492281087</v>
      </c>
      <c r="C806" s="252" t="s">
        <v>542</v>
      </c>
      <c r="D806" s="251">
        <v>0</v>
      </c>
      <c r="E806" s="251">
        <v>0</v>
      </c>
      <c r="F806" s="251">
        <v>1</v>
      </c>
      <c r="G806" s="251">
        <v>1</v>
      </c>
      <c r="H806" s="251">
        <v>0</v>
      </c>
      <c r="I806" s="251">
        <v>0</v>
      </c>
      <c r="J806" s="251">
        <v>0</v>
      </c>
      <c r="K806" s="294">
        <v>7.9299999999999995E-2</v>
      </c>
      <c r="L806" s="251">
        <v>0</v>
      </c>
      <c r="M806" s="251">
        <v>0</v>
      </c>
      <c r="N806" s="251">
        <v>0</v>
      </c>
      <c r="O806" s="251">
        <v>0</v>
      </c>
      <c r="P806" s="251">
        <v>2</v>
      </c>
      <c r="Q806" s="251">
        <v>2</v>
      </c>
      <c r="R806" s="294">
        <v>1</v>
      </c>
      <c r="S806" s="251">
        <v>6</v>
      </c>
      <c r="T806" s="247"/>
      <c r="V806" s="293">
        <v>492281087</v>
      </c>
      <c r="W806" s="296" t="s">
        <v>937</v>
      </c>
      <c r="X806" s="247" t="s">
        <v>796</v>
      </c>
      <c r="Y806" s="247" t="s">
        <v>800</v>
      </c>
      <c r="Z806" s="296">
        <v>1</v>
      </c>
      <c r="AA806" s="296">
        <v>2</v>
      </c>
      <c r="AB806" s="296">
        <v>34191.617162000002</v>
      </c>
      <c r="AC806" s="296">
        <v>17096</v>
      </c>
      <c r="AD806" s="296">
        <v>-3202</v>
      </c>
      <c r="AE806" s="296">
        <v>20298</v>
      </c>
      <c r="AG806" s="295"/>
      <c r="AH806" s="295"/>
      <c r="AL806" s="297">
        <v>0</v>
      </c>
      <c r="AN806" s="297">
        <v>0</v>
      </c>
      <c r="AP806" s="297"/>
    </row>
    <row r="807" spans="1:42" s="296" customFormat="1">
      <c r="A807" s="293" t="s">
        <v>937</v>
      </c>
      <c r="B807" s="247">
        <v>492281137</v>
      </c>
      <c r="C807" s="252" t="s">
        <v>542</v>
      </c>
      <c r="D807" s="251">
        <v>0</v>
      </c>
      <c r="E807" s="251">
        <v>0</v>
      </c>
      <c r="F807" s="251">
        <v>1</v>
      </c>
      <c r="G807" s="251">
        <v>2</v>
      </c>
      <c r="H807" s="251">
        <v>0</v>
      </c>
      <c r="I807" s="251">
        <v>0</v>
      </c>
      <c r="J807" s="251">
        <v>0</v>
      </c>
      <c r="K807" s="294">
        <v>0.11899999999999999</v>
      </c>
      <c r="L807" s="251">
        <v>0</v>
      </c>
      <c r="M807" s="251">
        <v>0</v>
      </c>
      <c r="N807" s="251">
        <v>0</v>
      </c>
      <c r="O807" s="251">
        <v>0</v>
      </c>
      <c r="P807" s="251">
        <v>3</v>
      </c>
      <c r="Q807" s="251">
        <v>3</v>
      </c>
      <c r="R807" s="294">
        <v>1</v>
      </c>
      <c r="S807" s="251">
        <v>12</v>
      </c>
      <c r="T807" s="247"/>
      <c r="V807" s="293">
        <v>492281137</v>
      </c>
      <c r="W807" s="296" t="s">
        <v>937</v>
      </c>
      <c r="X807" s="247" t="s">
        <v>796</v>
      </c>
      <c r="Y807" s="247" t="s">
        <v>847</v>
      </c>
      <c r="Z807" s="296">
        <v>1</v>
      </c>
      <c r="AA807" s="296">
        <v>3</v>
      </c>
      <c r="AB807" s="296">
        <v>62958.666460000008</v>
      </c>
      <c r="AC807" s="296">
        <v>20986</v>
      </c>
      <c r="AD807" s="296">
        <v>8632</v>
      </c>
      <c r="AE807" s="296">
        <v>12354</v>
      </c>
      <c r="AG807" s="295"/>
      <c r="AH807" s="295"/>
      <c r="AL807" s="297">
        <v>0</v>
      </c>
      <c r="AN807" s="297">
        <v>0</v>
      </c>
      <c r="AP807" s="297"/>
    </row>
    <row r="808" spans="1:42" s="296" customFormat="1">
      <c r="A808" s="293" t="s">
        <v>937</v>
      </c>
      <c r="B808" s="247">
        <v>492281281</v>
      </c>
      <c r="C808" s="252" t="s">
        <v>542</v>
      </c>
      <c r="D808" s="251">
        <v>0</v>
      </c>
      <c r="E808" s="251">
        <v>0</v>
      </c>
      <c r="F808" s="251">
        <v>55</v>
      </c>
      <c r="G808" s="251">
        <v>287</v>
      </c>
      <c r="H808" s="251">
        <v>0</v>
      </c>
      <c r="I808" s="251">
        <v>0</v>
      </c>
      <c r="J808" s="251">
        <v>0</v>
      </c>
      <c r="K808" s="294">
        <v>13.5603</v>
      </c>
      <c r="L808" s="251">
        <v>0</v>
      </c>
      <c r="M808" s="251">
        <v>64</v>
      </c>
      <c r="N808" s="251">
        <v>0</v>
      </c>
      <c r="O808" s="251">
        <v>0</v>
      </c>
      <c r="P808" s="251">
        <v>298</v>
      </c>
      <c r="Q808" s="251">
        <v>342</v>
      </c>
      <c r="R808" s="294">
        <v>1</v>
      </c>
      <c r="S808" s="251">
        <v>12</v>
      </c>
      <c r="T808" s="247"/>
      <c r="V808" s="293">
        <v>492281281</v>
      </c>
      <c r="W808" s="296" t="s">
        <v>937</v>
      </c>
      <c r="X808" s="247" t="s">
        <v>796</v>
      </c>
      <c r="Y808" s="247" t="s">
        <v>796</v>
      </c>
      <c r="Z808" s="296">
        <v>1</v>
      </c>
      <c r="AA808" s="296">
        <v>342</v>
      </c>
      <c r="AB808" s="296">
        <v>6948698.9947020002</v>
      </c>
      <c r="AC808" s="296">
        <v>20318</v>
      </c>
      <c r="AD808" s="296">
        <v>6605</v>
      </c>
      <c r="AE808" s="296">
        <v>13713</v>
      </c>
      <c r="AG808" s="295"/>
      <c r="AH808" s="295"/>
      <c r="AL808" s="297">
        <v>0</v>
      </c>
      <c r="AN808" s="297">
        <v>0</v>
      </c>
      <c r="AP808" s="297"/>
    </row>
    <row r="809" spans="1:42" s="296" customFormat="1">
      <c r="A809" s="293" t="s">
        <v>937</v>
      </c>
      <c r="B809" s="247">
        <v>492281325</v>
      </c>
      <c r="C809" s="252" t="s">
        <v>542</v>
      </c>
      <c r="D809" s="251">
        <v>0</v>
      </c>
      <c r="E809" s="251">
        <v>0</v>
      </c>
      <c r="F809" s="251">
        <v>1</v>
      </c>
      <c r="G809" s="251">
        <v>0</v>
      </c>
      <c r="H809" s="251">
        <v>0</v>
      </c>
      <c r="I809" s="251">
        <v>0</v>
      </c>
      <c r="J809" s="251">
        <v>0</v>
      </c>
      <c r="K809" s="294">
        <v>3.9699999999999999E-2</v>
      </c>
      <c r="L809" s="251">
        <v>0</v>
      </c>
      <c r="M809" s="251">
        <v>0</v>
      </c>
      <c r="N809" s="251">
        <v>0</v>
      </c>
      <c r="O809" s="251">
        <v>0</v>
      </c>
      <c r="P809" s="251">
        <v>1</v>
      </c>
      <c r="Q809" s="251">
        <v>1</v>
      </c>
      <c r="R809" s="294">
        <v>1</v>
      </c>
      <c r="S809" s="251">
        <v>9</v>
      </c>
      <c r="T809" s="247"/>
      <c r="V809" s="293">
        <v>492281325</v>
      </c>
      <c r="W809" s="296" t="s">
        <v>937</v>
      </c>
      <c r="X809" s="247" t="s">
        <v>796</v>
      </c>
      <c r="Y809" s="247" t="s">
        <v>805</v>
      </c>
      <c r="Z809" s="296">
        <v>1</v>
      </c>
      <c r="AA809" s="296">
        <v>1</v>
      </c>
      <c r="AB809" s="296">
        <v>18684.329298000001</v>
      </c>
      <c r="AC809" s="296">
        <v>18684</v>
      </c>
      <c r="AD809" s="296">
        <v>2705</v>
      </c>
      <c r="AE809" s="296">
        <v>15979</v>
      </c>
      <c r="AG809" s="295"/>
      <c r="AH809" s="295"/>
      <c r="AL809" s="297">
        <v>0</v>
      </c>
      <c r="AN809" s="297">
        <v>0</v>
      </c>
      <c r="AP809" s="297"/>
    </row>
    <row r="810" spans="1:42" s="296" customFormat="1">
      <c r="A810" s="293" t="s">
        <v>937</v>
      </c>
      <c r="B810" s="247">
        <v>492281332</v>
      </c>
      <c r="C810" s="252" t="s">
        <v>542</v>
      </c>
      <c r="D810" s="251">
        <v>0</v>
      </c>
      <c r="E810" s="251">
        <v>0</v>
      </c>
      <c r="F810" s="251">
        <v>1</v>
      </c>
      <c r="G810" s="251">
        <v>2</v>
      </c>
      <c r="H810" s="251">
        <v>0</v>
      </c>
      <c r="I810" s="251">
        <v>0</v>
      </c>
      <c r="J810" s="251">
        <v>0</v>
      </c>
      <c r="K810" s="294">
        <v>0.11899999999999999</v>
      </c>
      <c r="L810" s="251">
        <v>0</v>
      </c>
      <c r="M810" s="251">
        <v>1</v>
      </c>
      <c r="N810" s="251">
        <v>0</v>
      </c>
      <c r="O810" s="251">
        <v>0</v>
      </c>
      <c r="P810" s="251">
        <v>2</v>
      </c>
      <c r="Q810" s="251">
        <v>3</v>
      </c>
      <c r="R810" s="294">
        <v>1</v>
      </c>
      <c r="S810" s="251">
        <v>10</v>
      </c>
      <c r="T810" s="247"/>
      <c r="V810" s="293">
        <v>492281332</v>
      </c>
      <c r="W810" s="296" t="s">
        <v>937</v>
      </c>
      <c r="X810" s="247" t="s">
        <v>796</v>
      </c>
      <c r="Y810" s="247" t="s">
        <v>806</v>
      </c>
      <c r="Z810" s="296">
        <v>1</v>
      </c>
      <c r="AA810" s="296">
        <v>3</v>
      </c>
      <c r="AB810" s="296">
        <v>52900.326460000011</v>
      </c>
      <c r="AC810" s="296">
        <v>17633</v>
      </c>
      <c r="AD810" s="296">
        <v>3593</v>
      </c>
      <c r="AE810" s="296">
        <v>14040</v>
      </c>
      <c r="AG810" s="295"/>
      <c r="AH810" s="295"/>
      <c r="AL810" s="297">
        <v>0</v>
      </c>
      <c r="AN810" s="297">
        <v>0</v>
      </c>
      <c r="AP810" s="297"/>
    </row>
    <row r="811" spans="1:42" s="296" customFormat="1">
      <c r="A811" s="293" t="s">
        <v>938</v>
      </c>
      <c r="B811" s="247">
        <v>493057035</v>
      </c>
      <c r="C811" s="252" t="s">
        <v>560</v>
      </c>
      <c r="D811" s="251">
        <v>0</v>
      </c>
      <c r="E811" s="251">
        <v>0</v>
      </c>
      <c r="F811" s="251">
        <v>0</v>
      </c>
      <c r="G811" s="251">
        <v>0</v>
      </c>
      <c r="H811" s="251">
        <v>0</v>
      </c>
      <c r="I811" s="251">
        <v>14</v>
      </c>
      <c r="J811" s="251">
        <v>0</v>
      </c>
      <c r="K811" s="294">
        <v>0.55510000000000004</v>
      </c>
      <c r="L811" s="251">
        <v>0</v>
      </c>
      <c r="M811" s="251">
        <v>0</v>
      </c>
      <c r="N811" s="251">
        <v>0</v>
      </c>
      <c r="O811" s="251">
        <v>10</v>
      </c>
      <c r="P811" s="251">
        <v>12</v>
      </c>
      <c r="Q811" s="251">
        <v>14</v>
      </c>
      <c r="R811" s="294">
        <v>1.0389999999999999</v>
      </c>
      <c r="S811" s="251">
        <v>11</v>
      </c>
      <c r="T811" s="247"/>
      <c r="V811" s="293">
        <v>493057035</v>
      </c>
      <c r="W811" s="296" t="s">
        <v>938</v>
      </c>
      <c r="X811" s="247" t="s">
        <v>656</v>
      </c>
      <c r="Y811" s="247" t="s">
        <v>654</v>
      </c>
      <c r="Z811" s="296">
        <v>1</v>
      </c>
      <c r="AA811" s="296">
        <v>14</v>
      </c>
      <c r="AB811" s="296">
        <v>332053.75128456304</v>
      </c>
      <c r="AC811" s="296">
        <v>23718</v>
      </c>
      <c r="AD811" s="296">
        <v>11662</v>
      </c>
      <c r="AE811" s="296">
        <v>12056</v>
      </c>
      <c r="AG811" s="295"/>
      <c r="AH811" s="295"/>
      <c r="AL811" s="297">
        <v>0</v>
      </c>
      <c r="AN811" s="297">
        <v>0</v>
      </c>
      <c r="AP811" s="297"/>
    </row>
    <row r="812" spans="1:42" s="296" customFormat="1">
      <c r="A812" s="293" t="s">
        <v>938</v>
      </c>
      <c r="B812" s="247">
        <v>493057044</v>
      </c>
      <c r="C812" s="252" t="s">
        <v>560</v>
      </c>
      <c r="D812" s="251">
        <v>0</v>
      </c>
      <c r="E812" s="251">
        <v>0</v>
      </c>
      <c r="F812" s="251">
        <v>0</v>
      </c>
      <c r="G812" s="251">
        <v>0</v>
      </c>
      <c r="H812" s="251">
        <v>0</v>
      </c>
      <c r="I812" s="251">
        <v>2</v>
      </c>
      <c r="J812" s="251">
        <v>0</v>
      </c>
      <c r="K812" s="294">
        <v>7.9299999999999995E-2</v>
      </c>
      <c r="L812" s="251">
        <v>0</v>
      </c>
      <c r="M812" s="251">
        <v>0</v>
      </c>
      <c r="N812" s="251">
        <v>0</v>
      </c>
      <c r="O812" s="251">
        <v>2</v>
      </c>
      <c r="P812" s="251">
        <v>0</v>
      </c>
      <c r="Q812" s="251">
        <v>2</v>
      </c>
      <c r="R812" s="294">
        <v>1.0389999999999999</v>
      </c>
      <c r="S812" s="251">
        <v>11</v>
      </c>
      <c r="T812" s="247"/>
      <c r="V812" s="293">
        <v>493057044</v>
      </c>
      <c r="W812" s="296" t="s">
        <v>938</v>
      </c>
      <c r="X812" s="247" t="s">
        <v>656</v>
      </c>
      <c r="Y812" s="247" t="s">
        <v>655</v>
      </c>
      <c r="Z812" s="296">
        <v>1</v>
      </c>
      <c r="AA812" s="296">
        <v>2</v>
      </c>
      <c r="AB812" s="296">
        <v>34153.696423508998</v>
      </c>
      <c r="AC812" s="296">
        <v>17077</v>
      </c>
      <c r="AD812" s="296">
        <v>1817</v>
      </c>
      <c r="AE812" s="296">
        <v>15260</v>
      </c>
      <c r="AG812" s="295"/>
      <c r="AH812" s="295"/>
      <c r="AL812" s="297">
        <v>0</v>
      </c>
      <c r="AN812" s="297">
        <v>0</v>
      </c>
      <c r="AP812" s="297"/>
    </row>
    <row r="813" spans="1:42" s="296" customFormat="1">
      <c r="A813" s="293" t="s">
        <v>938</v>
      </c>
      <c r="B813" s="247">
        <v>493057057</v>
      </c>
      <c r="C813" s="252" t="s">
        <v>560</v>
      </c>
      <c r="D813" s="251">
        <v>0</v>
      </c>
      <c r="E813" s="251">
        <v>0</v>
      </c>
      <c r="F813" s="251">
        <v>0</v>
      </c>
      <c r="G813" s="251">
        <v>0</v>
      </c>
      <c r="H813" s="251">
        <v>0</v>
      </c>
      <c r="I813" s="251">
        <v>88</v>
      </c>
      <c r="J813" s="251">
        <v>0</v>
      </c>
      <c r="K813" s="294">
        <v>3.4891999999999999</v>
      </c>
      <c r="L813" s="251">
        <v>0</v>
      </c>
      <c r="M813" s="251">
        <v>0</v>
      </c>
      <c r="N813" s="251">
        <v>0</v>
      </c>
      <c r="O813" s="251">
        <v>56</v>
      </c>
      <c r="P813" s="251">
        <v>79</v>
      </c>
      <c r="Q813" s="251">
        <v>88</v>
      </c>
      <c r="R813" s="294">
        <v>1.0389999999999999</v>
      </c>
      <c r="S813" s="251">
        <v>12</v>
      </c>
      <c r="T813" s="247"/>
      <c r="V813" s="293">
        <v>493057057</v>
      </c>
      <c r="W813" s="296" t="s">
        <v>938</v>
      </c>
      <c r="X813" s="247" t="s">
        <v>656</v>
      </c>
      <c r="Y813" s="247" t="s">
        <v>656</v>
      </c>
      <c r="Z813" s="296">
        <v>1</v>
      </c>
      <c r="AA813" s="296">
        <v>88</v>
      </c>
      <c r="AB813" s="296">
        <v>2164573.1553743957</v>
      </c>
      <c r="AC813" s="296">
        <v>24597</v>
      </c>
      <c r="AD813" s="296">
        <v>9668</v>
      </c>
      <c r="AE813" s="296">
        <v>14929</v>
      </c>
      <c r="AG813" s="295"/>
      <c r="AH813" s="295"/>
      <c r="AL813" s="297">
        <v>0</v>
      </c>
      <c r="AN813" s="297">
        <v>0</v>
      </c>
      <c r="AP813" s="297"/>
    </row>
    <row r="814" spans="1:42" s="296" customFormat="1">
      <c r="A814" s="293" t="s">
        <v>938</v>
      </c>
      <c r="B814" s="247">
        <v>493057093</v>
      </c>
      <c r="C814" s="252" t="s">
        <v>560</v>
      </c>
      <c r="D814" s="251">
        <v>0</v>
      </c>
      <c r="E814" s="251">
        <v>0</v>
      </c>
      <c r="F814" s="251">
        <v>0</v>
      </c>
      <c r="G814" s="251">
        <v>0</v>
      </c>
      <c r="H814" s="251">
        <v>0</v>
      </c>
      <c r="I814" s="251">
        <v>38</v>
      </c>
      <c r="J814" s="251">
        <v>0</v>
      </c>
      <c r="K814" s="294">
        <v>1.5066999999999999</v>
      </c>
      <c r="L814" s="251">
        <v>0</v>
      </c>
      <c r="M814" s="251">
        <v>0</v>
      </c>
      <c r="N814" s="251">
        <v>0</v>
      </c>
      <c r="O814" s="251">
        <v>26</v>
      </c>
      <c r="P814" s="251">
        <v>36</v>
      </c>
      <c r="Q814" s="251">
        <v>38</v>
      </c>
      <c r="R814" s="294">
        <v>1.0389999999999999</v>
      </c>
      <c r="S814" s="251">
        <v>11</v>
      </c>
      <c r="T814" s="247"/>
      <c r="V814" s="293">
        <v>493057093</v>
      </c>
      <c r="W814" s="296" t="s">
        <v>938</v>
      </c>
      <c r="X814" s="247" t="s">
        <v>656</v>
      </c>
      <c r="Y814" s="247" t="s">
        <v>657</v>
      </c>
      <c r="Z814" s="296">
        <v>1</v>
      </c>
      <c r="AA814" s="296">
        <v>38</v>
      </c>
      <c r="AB814" s="296">
        <v>927853.8610066711</v>
      </c>
      <c r="AC814" s="296">
        <v>24417</v>
      </c>
      <c r="AD814" s="296">
        <v>13380</v>
      </c>
      <c r="AE814" s="296">
        <v>11037</v>
      </c>
      <c r="AG814" s="295"/>
      <c r="AH814" s="295"/>
      <c r="AL814" s="297">
        <v>0</v>
      </c>
      <c r="AN814" s="297">
        <v>0</v>
      </c>
      <c r="AP814" s="297"/>
    </row>
    <row r="815" spans="1:42" s="296" customFormat="1">
      <c r="A815" s="293" t="s">
        <v>938</v>
      </c>
      <c r="B815" s="247">
        <v>493057100</v>
      </c>
      <c r="C815" s="252" t="s">
        <v>560</v>
      </c>
      <c r="D815" s="251">
        <v>0</v>
      </c>
      <c r="E815" s="251">
        <v>0</v>
      </c>
      <c r="F815" s="251">
        <v>0</v>
      </c>
      <c r="G815" s="251">
        <v>0</v>
      </c>
      <c r="H815" s="251">
        <v>0</v>
      </c>
      <c r="I815" s="251">
        <v>1</v>
      </c>
      <c r="J815" s="251">
        <v>0</v>
      </c>
      <c r="K815" s="294">
        <v>3.9699999999999999E-2</v>
      </c>
      <c r="L815" s="251">
        <v>0</v>
      </c>
      <c r="M815" s="251">
        <v>0</v>
      </c>
      <c r="N815" s="251">
        <v>0</v>
      </c>
      <c r="O815" s="251">
        <v>0</v>
      </c>
      <c r="P815" s="251">
        <v>1</v>
      </c>
      <c r="Q815" s="251">
        <v>1</v>
      </c>
      <c r="R815" s="294">
        <v>1.0389999999999999</v>
      </c>
      <c r="S815" s="251">
        <v>10</v>
      </c>
      <c r="T815" s="247"/>
      <c r="V815" s="293">
        <v>493057100</v>
      </c>
      <c r="W815" s="296" t="s">
        <v>938</v>
      </c>
      <c r="X815" s="247" t="s">
        <v>656</v>
      </c>
      <c r="Y815" s="247" t="s">
        <v>710</v>
      </c>
      <c r="Z815" s="296">
        <v>1</v>
      </c>
      <c r="AA815" s="296">
        <v>1</v>
      </c>
      <c r="AB815" s="296">
        <v>21471.617117961003</v>
      </c>
      <c r="AC815" s="296">
        <v>21472</v>
      </c>
      <c r="AD815" s="296">
        <v>5045</v>
      </c>
      <c r="AE815" s="296">
        <v>16427</v>
      </c>
      <c r="AG815" s="295"/>
      <c r="AH815" s="295"/>
      <c r="AL815" s="297">
        <v>0</v>
      </c>
      <c r="AN815" s="297">
        <v>0</v>
      </c>
      <c r="AP815" s="297"/>
    </row>
    <row r="816" spans="1:42" s="296" customFormat="1">
      <c r="A816" s="293" t="s">
        <v>938</v>
      </c>
      <c r="B816" s="247">
        <v>493057149</v>
      </c>
      <c r="C816" s="252" t="s">
        <v>560</v>
      </c>
      <c r="D816" s="251">
        <v>0</v>
      </c>
      <c r="E816" s="251">
        <v>0</v>
      </c>
      <c r="F816" s="251">
        <v>0</v>
      </c>
      <c r="G816" s="251">
        <v>0</v>
      </c>
      <c r="H816" s="251">
        <v>0</v>
      </c>
      <c r="I816" s="251">
        <v>1</v>
      </c>
      <c r="J816" s="251">
        <v>0</v>
      </c>
      <c r="K816" s="294">
        <v>3.9699999999999999E-2</v>
      </c>
      <c r="L816" s="251">
        <v>0</v>
      </c>
      <c r="M816" s="251">
        <v>0</v>
      </c>
      <c r="N816" s="251">
        <v>0</v>
      </c>
      <c r="O816" s="251">
        <v>0</v>
      </c>
      <c r="P816" s="251">
        <v>1</v>
      </c>
      <c r="Q816" s="251">
        <v>1</v>
      </c>
      <c r="R816" s="294">
        <v>1.0389999999999999</v>
      </c>
      <c r="S816" s="251">
        <v>12</v>
      </c>
      <c r="T816" s="247"/>
      <c r="V816" s="293">
        <v>493057149</v>
      </c>
      <c r="W816" s="296" t="s">
        <v>938</v>
      </c>
      <c r="X816" s="247" t="s">
        <v>656</v>
      </c>
      <c r="Y816" s="247" t="s">
        <v>783</v>
      </c>
      <c r="Z816" s="296">
        <v>1</v>
      </c>
      <c r="AA816" s="296">
        <v>1</v>
      </c>
      <c r="AB816" s="296">
        <v>23259.603577960999</v>
      </c>
      <c r="AC816" s="296">
        <v>23260</v>
      </c>
      <c r="AD816" s="296">
        <v>3912</v>
      </c>
      <c r="AE816" s="296">
        <v>19348</v>
      </c>
      <c r="AG816" s="295"/>
      <c r="AH816" s="295"/>
      <c r="AL816" s="297">
        <v>0</v>
      </c>
      <c r="AN816" s="297">
        <v>0</v>
      </c>
      <c r="AP816" s="297"/>
    </row>
    <row r="817" spans="1:42" s="296" customFormat="1">
      <c r="A817" s="293" t="s">
        <v>938</v>
      </c>
      <c r="B817" s="247">
        <v>493057163</v>
      </c>
      <c r="C817" s="252" t="s">
        <v>560</v>
      </c>
      <c r="D817" s="251">
        <v>0</v>
      </c>
      <c r="E817" s="251">
        <v>0</v>
      </c>
      <c r="F817" s="251">
        <v>0</v>
      </c>
      <c r="G817" s="251">
        <v>0</v>
      </c>
      <c r="H817" s="251">
        <v>0</v>
      </c>
      <c r="I817" s="251">
        <v>6</v>
      </c>
      <c r="J817" s="251">
        <v>0</v>
      </c>
      <c r="K817" s="294">
        <v>0.2379</v>
      </c>
      <c r="L817" s="251">
        <v>0</v>
      </c>
      <c r="M817" s="251">
        <v>0</v>
      </c>
      <c r="N817" s="251">
        <v>0</v>
      </c>
      <c r="O817" s="251">
        <v>2</v>
      </c>
      <c r="P817" s="251">
        <v>4</v>
      </c>
      <c r="Q817" s="251">
        <v>6</v>
      </c>
      <c r="R817" s="294">
        <v>1.0389999999999999</v>
      </c>
      <c r="S817" s="251">
        <v>11</v>
      </c>
      <c r="T817" s="247"/>
      <c r="V817" s="293">
        <v>493057163</v>
      </c>
      <c r="W817" s="296" t="s">
        <v>938</v>
      </c>
      <c r="X817" s="247" t="s">
        <v>656</v>
      </c>
      <c r="Y817" s="247" t="s">
        <v>660</v>
      </c>
      <c r="Z817" s="296">
        <v>1</v>
      </c>
      <c r="AA817" s="296">
        <v>6</v>
      </c>
      <c r="AB817" s="296">
        <v>123609.521830527</v>
      </c>
      <c r="AC817" s="296">
        <v>20602</v>
      </c>
      <c r="AD817" s="296">
        <v>3867</v>
      </c>
      <c r="AE817" s="296">
        <v>16735</v>
      </c>
      <c r="AG817" s="295"/>
      <c r="AH817" s="295"/>
      <c r="AL817" s="297">
        <v>0</v>
      </c>
      <c r="AN817" s="297">
        <v>0</v>
      </c>
      <c r="AP817" s="297"/>
    </row>
    <row r="818" spans="1:42" s="296" customFormat="1">
      <c r="A818" s="293" t="s">
        <v>938</v>
      </c>
      <c r="B818" s="247">
        <v>493057165</v>
      </c>
      <c r="C818" s="252" t="s">
        <v>560</v>
      </c>
      <c r="D818" s="251">
        <v>0</v>
      </c>
      <c r="E818" s="251">
        <v>0</v>
      </c>
      <c r="F818" s="251">
        <v>0</v>
      </c>
      <c r="G818" s="251">
        <v>0</v>
      </c>
      <c r="H818" s="251">
        <v>0</v>
      </c>
      <c r="I818" s="251">
        <v>1</v>
      </c>
      <c r="J818" s="251">
        <v>0</v>
      </c>
      <c r="K818" s="294">
        <v>3.9699999999999999E-2</v>
      </c>
      <c r="L818" s="251">
        <v>0</v>
      </c>
      <c r="M818" s="251">
        <v>0</v>
      </c>
      <c r="N818" s="251">
        <v>0</v>
      </c>
      <c r="O818" s="251">
        <v>1</v>
      </c>
      <c r="P818" s="251">
        <v>0</v>
      </c>
      <c r="Q818" s="251">
        <v>1</v>
      </c>
      <c r="R818" s="294">
        <v>1.0389999999999999</v>
      </c>
      <c r="S818" s="251">
        <v>10</v>
      </c>
      <c r="T818" s="247"/>
      <c r="V818" s="293">
        <v>493057165</v>
      </c>
      <c r="W818" s="296" t="s">
        <v>938</v>
      </c>
      <c r="X818" s="247" t="s">
        <v>656</v>
      </c>
      <c r="Y818" s="247" t="s">
        <v>661</v>
      </c>
      <c r="Z818" s="296">
        <v>1</v>
      </c>
      <c r="AA818" s="296">
        <v>1</v>
      </c>
      <c r="AB818" s="296">
        <v>17078.507207961</v>
      </c>
      <c r="AC818" s="296">
        <v>17079</v>
      </c>
      <c r="AD818" s="296">
        <v>-4974</v>
      </c>
      <c r="AE818" s="296">
        <v>22053</v>
      </c>
      <c r="AG818" s="295"/>
      <c r="AH818" s="295"/>
      <c r="AL818" s="297">
        <v>0</v>
      </c>
      <c r="AN818" s="297">
        <v>0</v>
      </c>
      <c r="AP818" s="297"/>
    </row>
    <row r="819" spans="1:42" s="296" customFormat="1">
      <c r="A819" s="293" t="s">
        <v>938</v>
      </c>
      <c r="B819" s="247">
        <v>493057168</v>
      </c>
      <c r="C819" s="252" t="s">
        <v>560</v>
      </c>
      <c r="D819" s="251">
        <v>0</v>
      </c>
      <c r="E819" s="251">
        <v>0</v>
      </c>
      <c r="F819" s="251">
        <v>0</v>
      </c>
      <c r="G819" s="251">
        <v>0</v>
      </c>
      <c r="H819" s="251">
        <v>0</v>
      </c>
      <c r="I819" s="251">
        <v>1</v>
      </c>
      <c r="J819" s="251">
        <v>0</v>
      </c>
      <c r="K819" s="294">
        <v>3.9699999999999999E-2</v>
      </c>
      <c r="L819" s="251">
        <v>0</v>
      </c>
      <c r="M819" s="251">
        <v>0</v>
      </c>
      <c r="N819" s="251">
        <v>0</v>
      </c>
      <c r="O819" s="251">
        <v>1</v>
      </c>
      <c r="P819" s="251">
        <v>1</v>
      </c>
      <c r="Q819" s="251">
        <v>1</v>
      </c>
      <c r="R819" s="294">
        <v>1.0389999999999999</v>
      </c>
      <c r="S819" s="251">
        <v>3</v>
      </c>
      <c r="T819" s="247"/>
      <c r="V819" s="293">
        <v>493057168</v>
      </c>
      <c r="W819" s="296" t="s">
        <v>938</v>
      </c>
      <c r="X819" s="247" t="s">
        <v>656</v>
      </c>
      <c r="Y819" s="247" t="s">
        <v>747</v>
      </c>
      <c r="Z819" s="296">
        <v>1</v>
      </c>
      <c r="AA819" s="296">
        <v>1</v>
      </c>
      <c r="AB819" s="296">
        <v>21881.576337961003</v>
      </c>
      <c r="AC819" s="296">
        <v>21882</v>
      </c>
      <c r="AD819" s="296">
        <v>5588</v>
      </c>
      <c r="AE819" s="296">
        <v>16294</v>
      </c>
      <c r="AG819" s="295"/>
      <c r="AH819" s="295"/>
      <c r="AL819" s="297">
        <v>0</v>
      </c>
      <c r="AN819" s="297">
        <v>0</v>
      </c>
      <c r="AP819" s="297"/>
    </row>
    <row r="820" spans="1:42" s="296" customFormat="1">
      <c r="A820" s="293" t="s">
        <v>938</v>
      </c>
      <c r="B820" s="247">
        <v>493057176</v>
      </c>
      <c r="C820" s="252" t="s">
        <v>560</v>
      </c>
      <c r="D820" s="251">
        <v>0</v>
      </c>
      <c r="E820" s="251">
        <v>0</v>
      </c>
      <c r="F820" s="251">
        <v>0</v>
      </c>
      <c r="G820" s="251">
        <v>0</v>
      </c>
      <c r="H820" s="251">
        <v>0</v>
      </c>
      <c r="I820" s="251">
        <v>2</v>
      </c>
      <c r="J820" s="251">
        <v>0</v>
      </c>
      <c r="K820" s="294">
        <v>7.9299999999999995E-2</v>
      </c>
      <c r="L820" s="251">
        <v>0</v>
      </c>
      <c r="M820" s="251">
        <v>0</v>
      </c>
      <c r="N820" s="251">
        <v>0</v>
      </c>
      <c r="O820" s="251">
        <v>1</v>
      </c>
      <c r="P820" s="251">
        <v>1</v>
      </c>
      <c r="Q820" s="251">
        <v>2</v>
      </c>
      <c r="R820" s="294">
        <v>1.0389999999999999</v>
      </c>
      <c r="S820" s="251">
        <v>8</v>
      </c>
      <c r="T820" s="247"/>
      <c r="V820" s="293">
        <v>493057176</v>
      </c>
      <c r="W820" s="296" t="s">
        <v>938</v>
      </c>
      <c r="X820" s="247" t="s">
        <v>656</v>
      </c>
      <c r="Y820" s="247" t="s">
        <v>662</v>
      </c>
      <c r="Z820" s="296">
        <v>1</v>
      </c>
      <c r="AA820" s="296">
        <v>2</v>
      </c>
      <c r="AB820" s="296">
        <v>37433.483263508999</v>
      </c>
      <c r="AC820" s="296">
        <v>18717</v>
      </c>
      <c r="AD820" s="296">
        <v>-3747</v>
      </c>
      <c r="AE820" s="296">
        <v>22464</v>
      </c>
      <c r="AG820" s="295"/>
      <c r="AH820" s="295"/>
      <c r="AL820" s="297">
        <v>0</v>
      </c>
      <c r="AN820" s="297">
        <v>0</v>
      </c>
      <c r="AP820" s="297"/>
    </row>
    <row r="821" spans="1:42" s="296" customFormat="1">
      <c r="A821" s="293" t="s">
        <v>938</v>
      </c>
      <c r="B821" s="247">
        <v>493057207</v>
      </c>
      <c r="C821" s="252" t="s">
        <v>560</v>
      </c>
      <c r="D821" s="251">
        <v>0</v>
      </c>
      <c r="E821" s="251">
        <v>0</v>
      </c>
      <c r="F821" s="251">
        <v>0</v>
      </c>
      <c r="G821" s="251">
        <v>0</v>
      </c>
      <c r="H821" s="251">
        <v>0</v>
      </c>
      <c r="I821" s="251">
        <v>1</v>
      </c>
      <c r="J821" s="251">
        <v>0</v>
      </c>
      <c r="K821" s="294">
        <v>3.9699999999999999E-2</v>
      </c>
      <c r="L821" s="251">
        <v>0</v>
      </c>
      <c r="M821" s="251">
        <v>0</v>
      </c>
      <c r="N821" s="251">
        <v>0</v>
      </c>
      <c r="O821" s="251">
        <v>0</v>
      </c>
      <c r="P821" s="251">
        <v>0</v>
      </c>
      <c r="Q821" s="251">
        <v>1</v>
      </c>
      <c r="R821" s="294">
        <v>1.0389999999999999</v>
      </c>
      <c r="S821" s="251">
        <v>3</v>
      </c>
      <c r="T821" s="247"/>
      <c r="V821" s="293">
        <v>493057207</v>
      </c>
      <c r="W821" s="296" t="s">
        <v>938</v>
      </c>
      <c r="X821" s="247" t="s">
        <v>656</v>
      </c>
      <c r="Y821" s="247" t="s">
        <v>672</v>
      </c>
      <c r="Z821" s="296">
        <v>1</v>
      </c>
      <c r="AA821" s="296">
        <v>1</v>
      </c>
      <c r="AB821" s="296">
        <v>13386.934877961001</v>
      </c>
      <c r="AC821" s="296">
        <v>13387</v>
      </c>
      <c r="AD821" s="296">
        <v>-9322</v>
      </c>
      <c r="AE821" s="296">
        <v>22709</v>
      </c>
      <c r="AG821" s="295"/>
      <c r="AH821" s="295"/>
      <c r="AL821" s="297">
        <v>0</v>
      </c>
      <c r="AN821" s="297">
        <v>0</v>
      </c>
      <c r="AP821" s="297"/>
    </row>
    <row r="822" spans="1:42" s="296" customFormat="1">
      <c r="A822" s="293" t="s">
        <v>938</v>
      </c>
      <c r="B822" s="247">
        <v>493057244</v>
      </c>
      <c r="C822" s="252" t="s">
        <v>560</v>
      </c>
      <c r="D822" s="251">
        <v>0</v>
      </c>
      <c r="E822" s="251">
        <v>0</v>
      </c>
      <c r="F822" s="251">
        <v>0</v>
      </c>
      <c r="G822" s="251">
        <v>0</v>
      </c>
      <c r="H822" s="251">
        <v>0</v>
      </c>
      <c r="I822" s="251">
        <v>1</v>
      </c>
      <c r="J822" s="251">
        <v>0</v>
      </c>
      <c r="K822" s="294">
        <v>3.9699999999999999E-2</v>
      </c>
      <c r="L822" s="251">
        <v>0</v>
      </c>
      <c r="M822" s="251">
        <v>0</v>
      </c>
      <c r="N822" s="251">
        <v>0</v>
      </c>
      <c r="O822" s="251">
        <v>0</v>
      </c>
      <c r="P822" s="251">
        <v>1</v>
      </c>
      <c r="Q822" s="251">
        <v>1</v>
      </c>
      <c r="R822" s="294">
        <v>1.0389999999999999</v>
      </c>
      <c r="S822" s="251">
        <v>10</v>
      </c>
      <c r="T822" s="247"/>
      <c r="V822" s="293">
        <v>493057244</v>
      </c>
      <c r="W822" s="296" t="s">
        <v>938</v>
      </c>
      <c r="X822" s="247" t="s">
        <v>656</v>
      </c>
      <c r="Y822" s="247" t="s">
        <v>664</v>
      </c>
      <c r="Z822" s="296">
        <v>1</v>
      </c>
      <c r="AA822" s="296">
        <v>1</v>
      </c>
      <c r="AB822" s="296">
        <v>21471.617117961003</v>
      </c>
      <c r="AC822" s="296">
        <v>21472</v>
      </c>
      <c r="AD822" s="296">
        <v>1089</v>
      </c>
      <c r="AE822" s="296">
        <v>20383</v>
      </c>
      <c r="AG822" s="295"/>
      <c r="AH822" s="295"/>
      <c r="AL822" s="297">
        <v>0</v>
      </c>
      <c r="AN822" s="297">
        <v>0</v>
      </c>
      <c r="AP822" s="297"/>
    </row>
    <row r="823" spans="1:42" s="296" customFormat="1">
      <c r="A823" s="293" t="s">
        <v>938</v>
      </c>
      <c r="B823" s="247">
        <v>493057248</v>
      </c>
      <c r="C823" s="252" t="s">
        <v>560</v>
      </c>
      <c r="D823" s="251">
        <v>0</v>
      </c>
      <c r="E823" s="251">
        <v>0</v>
      </c>
      <c r="F823" s="251">
        <v>0</v>
      </c>
      <c r="G823" s="251">
        <v>0</v>
      </c>
      <c r="H823" s="251">
        <v>0</v>
      </c>
      <c r="I823" s="251">
        <v>36</v>
      </c>
      <c r="J823" s="251">
        <v>0</v>
      </c>
      <c r="K823" s="294">
        <v>1.4274</v>
      </c>
      <c r="L823" s="251">
        <v>0</v>
      </c>
      <c r="M823" s="251">
        <v>0</v>
      </c>
      <c r="N823" s="251">
        <v>0</v>
      </c>
      <c r="O823" s="251">
        <v>22</v>
      </c>
      <c r="P823" s="251">
        <v>31</v>
      </c>
      <c r="Q823" s="251">
        <v>36</v>
      </c>
      <c r="R823" s="294">
        <v>1.0389999999999999</v>
      </c>
      <c r="S823" s="251">
        <v>11</v>
      </c>
      <c r="T823" s="247"/>
      <c r="V823" s="293">
        <v>493057248</v>
      </c>
      <c r="W823" s="296" t="s">
        <v>938</v>
      </c>
      <c r="X823" s="247" t="s">
        <v>656</v>
      </c>
      <c r="Y823" s="247" t="s">
        <v>665</v>
      </c>
      <c r="Z823" s="296">
        <v>1</v>
      </c>
      <c r="AA823" s="296">
        <v>36</v>
      </c>
      <c r="AB823" s="296">
        <v>841423.61757316196</v>
      </c>
      <c r="AC823" s="296">
        <v>23373</v>
      </c>
      <c r="AD823" s="296">
        <v>3575</v>
      </c>
      <c r="AE823" s="296">
        <v>19798</v>
      </c>
      <c r="AG823" s="295"/>
      <c r="AH823" s="295"/>
      <c r="AL823" s="297">
        <v>0</v>
      </c>
      <c r="AN823" s="297">
        <v>0</v>
      </c>
      <c r="AP823" s="297"/>
    </row>
    <row r="824" spans="1:42" s="296" customFormat="1">
      <c r="A824" s="293" t="s">
        <v>938</v>
      </c>
      <c r="B824" s="247">
        <v>493057262</v>
      </c>
      <c r="C824" s="252" t="s">
        <v>560</v>
      </c>
      <c r="D824" s="251">
        <v>0</v>
      </c>
      <c r="E824" s="251">
        <v>0</v>
      </c>
      <c r="F824" s="251">
        <v>0</v>
      </c>
      <c r="G824" s="251">
        <v>0</v>
      </c>
      <c r="H824" s="251">
        <v>0</v>
      </c>
      <c r="I824" s="251">
        <v>1</v>
      </c>
      <c r="J824" s="251">
        <v>0</v>
      </c>
      <c r="K824" s="294">
        <v>3.9699999999999999E-2</v>
      </c>
      <c r="L824" s="251">
        <v>0</v>
      </c>
      <c r="M824" s="251">
        <v>0</v>
      </c>
      <c r="N824" s="251">
        <v>0</v>
      </c>
      <c r="O824" s="251">
        <v>0</v>
      </c>
      <c r="P824" s="251">
        <v>1</v>
      </c>
      <c r="Q824" s="251">
        <v>1</v>
      </c>
      <c r="R824" s="294">
        <v>1.0389999999999999</v>
      </c>
      <c r="S824" s="251">
        <v>10</v>
      </c>
      <c r="T824" s="247"/>
      <c r="V824" s="293">
        <v>493057262</v>
      </c>
      <c r="W824" s="296" t="s">
        <v>938</v>
      </c>
      <c r="X824" s="247" t="s">
        <v>656</v>
      </c>
      <c r="Y824" s="247" t="s">
        <v>666</v>
      </c>
      <c r="Z824" s="296">
        <v>1</v>
      </c>
      <c r="AA824" s="296">
        <v>1</v>
      </c>
      <c r="AB824" s="296">
        <v>21471.617117961003</v>
      </c>
      <c r="AC824" s="296">
        <v>21472</v>
      </c>
      <c r="AD824" s="296">
        <v>575</v>
      </c>
      <c r="AE824" s="296">
        <v>20897</v>
      </c>
      <c r="AG824" s="295"/>
      <c r="AH824" s="295"/>
      <c r="AL824" s="297">
        <v>0</v>
      </c>
      <c r="AN824" s="297">
        <v>0</v>
      </c>
      <c r="AP824" s="297"/>
    </row>
    <row r="825" spans="1:42" s="296" customFormat="1">
      <c r="A825" s="293" t="s">
        <v>938</v>
      </c>
      <c r="B825" s="247">
        <v>493057274</v>
      </c>
      <c r="C825" s="252" t="s">
        <v>560</v>
      </c>
      <c r="D825" s="251">
        <v>0</v>
      </c>
      <c r="E825" s="251">
        <v>0</v>
      </c>
      <c r="F825" s="251">
        <v>0</v>
      </c>
      <c r="G825" s="251">
        <v>0</v>
      </c>
      <c r="H825" s="251">
        <v>0</v>
      </c>
      <c r="I825" s="251">
        <v>1</v>
      </c>
      <c r="J825" s="251">
        <v>0</v>
      </c>
      <c r="K825" s="294">
        <v>3.9699999999999999E-2</v>
      </c>
      <c r="L825" s="251">
        <v>0</v>
      </c>
      <c r="M825" s="251">
        <v>0</v>
      </c>
      <c r="N825" s="251">
        <v>0</v>
      </c>
      <c r="O825" s="251">
        <v>1</v>
      </c>
      <c r="P825" s="251">
        <v>1</v>
      </c>
      <c r="Q825" s="251">
        <v>1</v>
      </c>
      <c r="R825" s="294">
        <v>1.0389999999999999</v>
      </c>
      <c r="S825" s="251">
        <v>9</v>
      </c>
      <c r="T825" s="247"/>
      <c r="V825" s="293">
        <v>493057274</v>
      </c>
      <c r="W825" s="296" t="s">
        <v>938</v>
      </c>
      <c r="X825" s="247" t="s">
        <v>656</v>
      </c>
      <c r="Y825" s="247" t="s">
        <v>675</v>
      </c>
      <c r="Z825" s="296">
        <v>1</v>
      </c>
      <c r="AA825" s="296">
        <v>1</v>
      </c>
      <c r="AB825" s="296">
        <v>24606.523497961003</v>
      </c>
      <c r="AC825" s="296">
        <v>24607</v>
      </c>
      <c r="AD825" s="296">
        <v>4271</v>
      </c>
      <c r="AE825" s="296">
        <v>20336</v>
      </c>
      <c r="AG825" s="295"/>
      <c r="AH825" s="295"/>
      <c r="AL825" s="297">
        <v>0</v>
      </c>
      <c r="AN825" s="297">
        <v>0</v>
      </c>
      <c r="AP825" s="297"/>
    </row>
    <row r="826" spans="1:42" s="296" customFormat="1">
      <c r="A826" s="293" t="s">
        <v>938</v>
      </c>
      <c r="B826" s="247">
        <v>493057346</v>
      </c>
      <c r="C826" s="252" t="s">
        <v>560</v>
      </c>
      <c r="D826" s="251">
        <v>0</v>
      </c>
      <c r="E826" s="251">
        <v>0</v>
      </c>
      <c r="F826" s="251">
        <v>0</v>
      </c>
      <c r="G826" s="251">
        <v>0</v>
      </c>
      <c r="H826" s="251">
        <v>0</v>
      </c>
      <c r="I826" s="251">
        <v>4</v>
      </c>
      <c r="J826" s="251">
        <v>0</v>
      </c>
      <c r="K826" s="294">
        <v>0.15859999999999999</v>
      </c>
      <c r="L826" s="251">
        <v>0</v>
      </c>
      <c r="M826" s="251">
        <v>0</v>
      </c>
      <c r="N826" s="251">
        <v>0</v>
      </c>
      <c r="O826" s="251">
        <v>2</v>
      </c>
      <c r="P826" s="251">
        <v>4</v>
      </c>
      <c r="Q826" s="251">
        <v>4</v>
      </c>
      <c r="R826" s="294">
        <v>1.0389999999999999</v>
      </c>
      <c r="S826" s="251">
        <v>8</v>
      </c>
      <c r="T826" s="247"/>
      <c r="V826" s="293">
        <v>493057346</v>
      </c>
      <c r="W826" s="296" t="s">
        <v>938</v>
      </c>
      <c r="X826" s="247" t="s">
        <v>656</v>
      </c>
      <c r="Y826" s="247" t="s">
        <v>667</v>
      </c>
      <c r="Z826" s="296">
        <v>1</v>
      </c>
      <c r="AA826" s="296">
        <v>4</v>
      </c>
      <c r="AB826" s="296">
        <v>88809.68486701799</v>
      </c>
      <c r="AC826" s="296">
        <v>22202</v>
      </c>
      <c r="AD826" s="296">
        <v>4565</v>
      </c>
      <c r="AE826" s="296">
        <v>17637</v>
      </c>
      <c r="AG826" s="295"/>
      <c r="AH826" s="295"/>
      <c r="AL826" s="297">
        <v>0</v>
      </c>
      <c r="AN826" s="297">
        <v>0</v>
      </c>
      <c r="AP826" s="297"/>
    </row>
    <row r="827" spans="1:42" s="296" customFormat="1">
      <c r="A827" s="293" t="s">
        <v>939</v>
      </c>
      <c r="B827" s="247">
        <v>494093035</v>
      </c>
      <c r="C827" s="252" t="s">
        <v>543</v>
      </c>
      <c r="D827" s="251">
        <v>0</v>
      </c>
      <c r="E827" s="251">
        <v>0</v>
      </c>
      <c r="F827" s="251">
        <v>0</v>
      </c>
      <c r="G827" s="251">
        <v>2</v>
      </c>
      <c r="H827" s="251">
        <v>1</v>
      </c>
      <c r="I827" s="251">
        <v>2</v>
      </c>
      <c r="J827" s="251">
        <v>0</v>
      </c>
      <c r="K827" s="294">
        <v>0.1983</v>
      </c>
      <c r="L827" s="251">
        <v>0</v>
      </c>
      <c r="M827" s="251">
        <v>1</v>
      </c>
      <c r="N827" s="251">
        <v>0</v>
      </c>
      <c r="O827" s="251">
        <v>0</v>
      </c>
      <c r="P827" s="251">
        <v>5</v>
      </c>
      <c r="Q827" s="251">
        <v>5</v>
      </c>
      <c r="R827" s="294">
        <v>1.042</v>
      </c>
      <c r="S827" s="251">
        <v>11</v>
      </c>
      <c r="T827" s="247"/>
      <c r="V827" s="293">
        <v>494093035</v>
      </c>
      <c r="W827" s="296" t="s">
        <v>939</v>
      </c>
      <c r="X827" s="247" t="s">
        <v>657</v>
      </c>
      <c r="Y827" s="247" t="s">
        <v>654</v>
      </c>
      <c r="Z827" s="296">
        <v>1</v>
      </c>
      <c r="AA827" s="296">
        <v>5</v>
      </c>
      <c r="AB827" s="296">
        <v>109997.472091362</v>
      </c>
      <c r="AC827" s="296">
        <v>21999</v>
      </c>
      <c r="AD827" s="296">
        <v>1616</v>
      </c>
      <c r="AE827" s="296">
        <v>20383</v>
      </c>
      <c r="AG827" s="295"/>
      <c r="AH827" s="295"/>
      <c r="AL827" s="297">
        <v>0</v>
      </c>
      <c r="AN827" s="297">
        <v>0</v>
      </c>
      <c r="AP827" s="297"/>
    </row>
    <row r="828" spans="1:42" s="296" customFormat="1">
      <c r="A828" s="293" t="s">
        <v>939</v>
      </c>
      <c r="B828" s="247">
        <v>494093049</v>
      </c>
      <c r="C828" s="252" t="s">
        <v>543</v>
      </c>
      <c r="D828" s="251">
        <v>0</v>
      </c>
      <c r="E828" s="251">
        <v>0</v>
      </c>
      <c r="F828" s="251">
        <v>0</v>
      </c>
      <c r="G828" s="251">
        <v>0</v>
      </c>
      <c r="H828" s="251">
        <v>0</v>
      </c>
      <c r="I828" s="251">
        <v>2</v>
      </c>
      <c r="J828" s="251">
        <v>0</v>
      </c>
      <c r="K828" s="294">
        <v>7.9299999999999995E-2</v>
      </c>
      <c r="L828" s="251">
        <v>0</v>
      </c>
      <c r="M828" s="251">
        <v>0</v>
      </c>
      <c r="N828" s="251">
        <v>0</v>
      </c>
      <c r="O828" s="251">
        <v>0</v>
      </c>
      <c r="P828" s="251">
        <v>2</v>
      </c>
      <c r="Q828" s="251">
        <v>2</v>
      </c>
      <c r="R828" s="294">
        <v>1.042</v>
      </c>
      <c r="S828" s="251">
        <v>8</v>
      </c>
      <c r="T828" s="247"/>
      <c r="V828" s="293">
        <v>494093049</v>
      </c>
      <c r="W828" s="296" t="s">
        <v>939</v>
      </c>
      <c r="X828" s="247" t="s">
        <v>657</v>
      </c>
      <c r="Y828" s="247" t="s">
        <v>723</v>
      </c>
      <c r="Z828" s="296">
        <v>1</v>
      </c>
      <c r="AA828" s="296">
        <v>2</v>
      </c>
      <c r="AB828" s="296">
        <v>40810.193406702012</v>
      </c>
      <c r="AC828" s="296">
        <v>20405</v>
      </c>
      <c r="AD828" s="296">
        <v>-1891</v>
      </c>
      <c r="AE828" s="296">
        <v>22296</v>
      </c>
      <c r="AG828" s="295"/>
      <c r="AH828" s="295"/>
      <c r="AL828" s="297">
        <v>0</v>
      </c>
      <c r="AN828" s="297">
        <v>0</v>
      </c>
      <c r="AP828" s="297"/>
    </row>
    <row r="829" spans="1:42" s="296" customFormat="1">
      <c r="A829" s="293" t="s">
        <v>939</v>
      </c>
      <c r="B829" s="247">
        <v>494093056</v>
      </c>
      <c r="C829" s="252" t="s">
        <v>543</v>
      </c>
      <c r="D829" s="251">
        <v>0</v>
      </c>
      <c r="E829" s="251">
        <v>0</v>
      </c>
      <c r="F829" s="251">
        <v>0</v>
      </c>
      <c r="G829" s="251">
        <v>0</v>
      </c>
      <c r="H829" s="251">
        <v>0</v>
      </c>
      <c r="I829" s="251">
        <v>1</v>
      </c>
      <c r="J829" s="251">
        <v>0</v>
      </c>
      <c r="K829" s="294">
        <v>3.9699999999999999E-2</v>
      </c>
      <c r="L829" s="251">
        <v>0</v>
      </c>
      <c r="M829" s="251">
        <v>0</v>
      </c>
      <c r="N829" s="251">
        <v>0</v>
      </c>
      <c r="O829" s="251">
        <v>0</v>
      </c>
      <c r="P829" s="251">
        <v>0</v>
      </c>
      <c r="Q829" s="251">
        <v>1</v>
      </c>
      <c r="R829" s="294">
        <v>1.042</v>
      </c>
      <c r="S829" s="251">
        <v>4</v>
      </c>
      <c r="T829" s="247"/>
      <c r="V829" s="293">
        <v>494093056</v>
      </c>
      <c r="W829" s="296" t="s">
        <v>939</v>
      </c>
      <c r="X829" s="247" t="s">
        <v>657</v>
      </c>
      <c r="Y829" s="247" t="s">
        <v>781</v>
      </c>
      <c r="Z829" s="296">
        <v>1</v>
      </c>
      <c r="AA829" s="296">
        <v>1</v>
      </c>
      <c r="AB829" s="296">
        <v>13417.514537957999</v>
      </c>
      <c r="AC829" s="296">
        <v>13418</v>
      </c>
      <c r="AD829" s="296">
        <v>-6506</v>
      </c>
      <c r="AE829" s="296">
        <v>19924</v>
      </c>
      <c r="AG829" s="295"/>
      <c r="AH829" s="295"/>
      <c r="AL829" s="297">
        <v>0</v>
      </c>
      <c r="AN829" s="297">
        <v>0</v>
      </c>
      <c r="AP829" s="297"/>
    </row>
    <row r="830" spans="1:42" s="296" customFormat="1">
      <c r="A830" s="293" t="s">
        <v>939</v>
      </c>
      <c r="B830" s="247">
        <v>494093057</v>
      </c>
      <c r="C830" s="252" t="s">
        <v>543</v>
      </c>
      <c r="D830" s="251">
        <v>0</v>
      </c>
      <c r="E830" s="251">
        <v>0</v>
      </c>
      <c r="F830" s="251">
        <v>7</v>
      </c>
      <c r="G830" s="251">
        <v>40</v>
      </c>
      <c r="H830" s="251">
        <v>17</v>
      </c>
      <c r="I830" s="251">
        <v>19</v>
      </c>
      <c r="J830" s="251">
        <v>0</v>
      </c>
      <c r="K830" s="294">
        <v>3.2909999999999999</v>
      </c>
      <c r="L830" s="251">
        <v>0</v>
      </c>
      <c r="M830" s="251">
        <v>22</v>
      </c>
      <c r="N830" s="251">
        <v>1</v>
      </c>
      <c r="O830" s="251">
        <v>0</v>
      </c>
      <c r="P830" s="251">
        <v>59</v>
      </c>
      <c r="Q830" s="251">
        <v>83</v>
      </c>
      <c r="R830" s="294">
        <v>1.042</v>
      </c>
      <c r="S830" s="251">
        <v>12</v>
      </c>
      <c r="T830" s="247"/>
      <c r="V830" s="293">
        <v>494093057</v>
      </c>
      <c r="W830" s="296" t="s">
        <v>939</v>
      </c>
      <c r="X830" s="247" t="s">
        <v>657</v>
      </c>
      <c r="Y830" s="247" t="s">
        <v>656</v>
      </c>
      <c r="Z830" s="296">
        <v>1</v>
      </c>
      <c r="AA830" s="296">
        <v>83</v>
      </c>
      <c r="AB830" s="296">
        <v>1659454.3022527397</v>
      </c>
      <c r="AC830" s="296">
        <v>19993</v>
      </c>
      <c r="AD830" s="296">
        <v>3699</v>
      </c>
      <c r="AE830" s="296">
        <v>16294</v>
      </c>
      <c r="AG830" s="295"/>
      <c r="AH830" s="295"/>
      <c r="AL830" s="297">
        <v>0</v>
      </c>
      <c r="AN830" s="297">
        <v>0</v>
      </c>
      <c r="AP830" s="297"/>
    </row>
    <row r="831" spans="1:42" s="296" customFormat="1">
      <c r="A831" s="293" t="s">
        <v>939</v>
      </c>
      <c r="B831" s="247">
        <v>494093071</v>
      </c>
      <c r="C831" s="252" t="s">
        <v>543</v>
      </c>
      <c r="D831" s="251">
        <v>0</v>
      </c>
      <c r="E831" s="251">
        <v>0</v>
      </c>
      <c r="F831" s="251">
        <v>0</v>
      </c>
      <c r="G831" s="251">
        <v>1</v>
      </c>
      <c r="H831" s="251">
        <v>0</v>
      </c>
      <c r="I831" s="251">
        <v>1</v>
      </c>
      <c r="J831" s="251">
        <v>0</v>
      </c>
      <c r="K831" s="294">
        <v>7.9299999999999995E-2</v>
      </c>
      <c r="L831" s="251">
        <v>0</v>
      </c>
      <c r="M831" s="251">
        <v>0</v>
      </c>
      <c r="N831" s="251">
        <v>0</v>
      </c>
      <c r="O831" s="251">
        <v>0</v>
      </c>
      <c r="P831" s="251">
        <v>0</v>
      </c>
      <c r="Q831" s="251">
        <v>2</v>
      </c>
      <c r="R831" s="294">
        <v>1.042</v>
      </c>
      <c r="S831" s="251">
        <v>6</v>
      </c>
      <c r="T831" s="247"/>
      <c r="V831" s="293">
        <v>494093071</v>
      </c>
      <c r="W831" s="296" t="s">
        <v>939</v>
      </c>
      <c r="X831" s="247" t="s">
        <v>657</v>
      </c>
      <c r="Y831" s="247" t="s">
        <v>746</v>
      </c>
      <c r="Z831" s="296">
        <v>1</v>
      </c>
      <c r="AA831" s="296">
        <v>2</v>
      </c>
      <c r="AB831" s="296">
        <v>25250.399986702003</v>
      </c>
      <c r="AC831" s="296">
        <v>12625</v>
      </c>
      <c r="AD831" s="296">
        <v>-9503</v>
      </c>
      <c r="AE831" s="296">
        <v>22128</v>
      </c>
      <c r="AG831" s="295"/>
      <c r="AH831" s="295"/>
      <c r="AL831" s="297">
        <v>0</v>
      </c>
      <c r="AN831" s="297">
        <v>0</v>
      </c>
      <c r="AP831" s="297"/>
    </row>
    <row r="832" spans="1:42" s="296" customFormat="1">
      <c r="A832" s="293" t="s">
        <v>939</v>
      </c>
      <c r="B832" s="247">
        <v>494093093</v>
      </c>
      <c r="C832" s="252" t="s">
        <v>543</v>
      </c>
      <c r="D832" s="251">
        <v>0</v>
      </c>
      <c r="E832" s="251">
        <v>0</v>
      </c>
      <c r="F832" s="251">
        <v>28</v>
      </c>
      <c r="G832" s="251">
        <v>111</v>
      </c>
      <c r="H832" s="251">
        <v>59</v>
      </c>
      <c r="I832" s="251">
        <v>78</v>
      </c>
      <c r="J832" s="251">
        <v>0</v>
      </c>
      <c r="K832" s="294">
        <v>10.9434</v>
      </c>
      <c r="L832" s="251">
        <v>0</v>
      </c>
      <c r="M832" s="251">
        <v>59</v>
      </c>
      <c r="N832" s="251">
        <v>9</v>
      </c>
      <c r="O832" s="251">
        <v>4</v>
      </c>
      <c r="P832" s="251">
        <v>160</v>
      </c>
      <c r="Q832" s="251">
        <v>276</v>
      </c>
      <c r="R832" s="294">
        <v>1.042</v>
      </c>
      <c r="S832" s="251">
        <v>11</v>
      </c>
      <c r="T832" s="247"/>
      <c r="V832" s="293">
        <v>494093093</v>
      </c>
      <c r="W832" s="296" t="s">
        <v>939</v>
      </c>
      <c r="X832" s="247" t="s">
        <v>657</v>
      </c>
      <c r="Y832" s="247" t="s">
        <v>657</v>
      </c>
      <c r="Z832" s="296">
        <v>1</v>
      </c>
      <c r="AA832" s="296">
        <v>276</v>
      </c>
      <c r="AB832" s="296">
        <v>5028893.9060448753</v>
      </c>
      <c r="AC832" s="296">
        <v>18221</v>
      </c>
      <c r="AD832" s="296">
        <v>7015</v>
      </c>
      <c r="AE832" s="296">
        <v>11206</v>
      </c>
      <c r="AG832" s="295"/>
      <c r="AH832" s="295"/>
      <c r="AL832" s="297">
        <v>0</v>
      </c>
      <c r="AN832" s="297">
        <v>0</v>
      </c>
      <c r="AP832" s="297"/>
    </row>
    <row r="833" spans="1:42" s="296" customFormat="1">
      <c r="A833" s="293" t="s">
        <v>939</v>
      </c>
      <c r="B833" s="247">
        <v>494093097</v>
      </c>
      <c r="C833" s="252" t="s">
        <v>543</v>
      </c>
      <c r="D833" s="251">
        <v>0</v>
      </c>
      <c r="E833" s="251">
        <v>0</v>
      </c>
      <c r="F833" s="251">
        <v>0</v>
      </c>
      <c r="G833" s="251">
        <v>1</v>
      </c>
      <c r="H833" s="251">
        <v>2</v>
      </c>
      <c r="I833" s="251">
        <v>0</v>
      </c>
      <c r="J833" s="251">
        <v>0</v>
      </c>
      <c r="K833" s="294">
        <v>0.11899999999999999</v>
      </c>
      <c r="L833" s="251">
        <v>0</v>
      </c>
      <c r="M833" s="251">
        <v>1</v>
      </c>
      <c r="N833" s="251">
        <v>1</v>
      </c>
      <c r="O833" s="251">
        <v>0</v>
      </c>
      <c r="P833" s="251">
        <v>3</v>
      </c>
      <c r="Q833" s="251">
        <v>3</v>
      </c>
      <c r="R833" s="294">
        <v>1.042</v>
      </c>
      <c r="S833" s="251">
        <v>11</v>
      </c>
      <c r="T833" s="247"/>
      <c r="V833" s="293">
        <v>494093097</v>
      </c>
      <c r="W833" s="296" t="s">
        <v>939</v>
      </c>
      <c r="X833" s="247" t="s">
        <v>657</v>
      </c>
      <c r="Y833" s="247" t="s">
        <v>728</v>
      </c>
      <c r="Z833" s="296">
        <v>1</v>
      </c>
      <c r="AA833" s="296">
        <v>3</v>
      </c>
      <c r="AB833" s="296">
        <v>68022.665204660007</v>
      </c>
      <c r="AC833" s="296">
        <v>22674</v>
      </c>
      <c r="AD833" s="296">
        <v>2082</v>
      </c>
      <c r="AE833" s="296">
        <v>20592</v>
      </c>
      <c r="AG833" s="295"/>
      <c r="AH833" s="295"/>
      <c r="AL833" s="297">
        <v>0</v>
      </c>
      <c r="AN833" s="297">
        <v>0</v>
      </c>
      <c r="AP833" s="297"/>
    </row>
    <row r="834" spans="1:42" s="296" customFormat="1">
      <c r="A834" s="293" t="s">
        <v>939</v>
      </c>
      <c r="B834" s="247">
        <v>494093128</v>
      </c>
      <c r="C834" s="252" t="s">
        <v>543</v>
      </c>
      <c r="D834" s="251">
        <v>0</v>
      </c>
      <c r="E834" s="251">
        <v>0</v>
      </c>
      <c r="F834" s="251">
        <v>0</v>
      </c>
      <c r="G834" s="251">
        <v>0</v>
      </c>
      <c r="H834" s="251">
        <v>1</v>
      </c>
      <c r="I834" s="251">
        <v>0</v>
      </c>
      <c r="J834" s="251">
        <v>0</v>
      </c>
      <c r="K834" s="294">
        <v>3.9699999999999999E-2</v>
      </c>
      <c r="L834" s="251">
        <v>0</v>
      </c>
      <c r="M834" s="251">
        <v>0</v>
      </c>
      <c r="N834" s="251">
        <v>0</v>
      </c>
      <c r="O834" s="251">
        <v>0</v>
      </c>
      <c r="P834" s="251">
        <v>0</v>
      </c>
      <c r="Q834" s="251">
        <v>1</v>
      </c>
      <c r="R834" s="294">
        <v>1.042</v>
      </c>
      <c r="S834" s="251">
        <v>10</v>
      </c>
      <c r="T834" s="247"/>
      <c r="V834" s="293">
        <v>494093128</v>
      </c>
      <c r="W834" s="296" t="s">
        <v>939</v>
      </c>
      <c r="X834" s="247" t="s">
        <v>657</v>
      </c>
      <c r="Y834" s="247" t="s">
        <v>729</v>
      </c>
      <c r="Z834" s="296">
        <v>1</v>
      </c>
      <c r="AA834" s="296">
        <v>1</v>
      </c>
      <c r="AB834" s="296">
        <v>11443.495017958001</v>
      </c>
      <c r="AC834" s="296">
        <v>11443</v>
      </c>
      <c r="AD834" s="296">
        <v>-6605</v>
      </c>
      <c r="AE834" s="296">
        <v>18048</v>
      </c>
      <c r="AG834" s="295"/>
      <c r="AH834" s="295"/>
      <c r="AL834" s="297">
        <v>0</v>
      </c>
      <c r="AN834" s="297">
        <v>0</v>
      </c>
      <c r="AP834" s="297"/>
    </row>
    <row r="835" spans="1:42" s="296" customFormat="1">
      <c r="A835" s="293" t="s">
        <v>939</v>
      </c>
      <c r="B835" s="247">
        <v>494093149</v>
      </c>
      <c r="C835" s="252" t="s">
        <v>543</v>
      </c>
      <c r="D835" s="251">
        <v>0</v>
      </c>
      <c r="E835" s="251">
        <v>0</v>
      </c>
      <c r="F835" s="251">
        <v>0</v>
      </c>
      <c r="G835" s="251">
        <v>0</v>
      </c>
      <c r="H835" s="251">
        <v>2</v>
      </c>
      <c r="I835" s="251">
        <v>0</v>
      </c>
      <c r="J835" s="251">
        <v>0</v>
      </c>
      <c r="K835" s="294">
        <v>7.9299999999999995E-2</v>
      </c>
      <c r="L835" s="251">
        <v>0</v>
      </c>
      <c r="M835" s="251">
        <v>0</v>
      </c>
      <c r="N835" s="251">
        <v>0</v>
      </c>
      <c r="O835" s="251">
        <v>0</v>
      </c>
      <c r="P835" s="251">
        <v>2</v>
      </c>
      <c r="Q835" s="251">
        <v>2</v>
      </c>
      <c r="R835" s="294">
        <v>1.042</v>
      </c>
      <c r="S835" s="251">
        <v>12</v>
      </c>
      <c r="T835" s="247"/>
      <c r="V835" s="293">
        <v>494093149</v>
      </c>
      <c r="W835" s="296" t="s">
        <v>939</v>
      </c>
      <c r="X835" s="247" t="s">
        <v>657</v>
      </c>
      <c r="Y835" s="247" t="s">
        <v>783</v>
      </c>
      <c r="Z835" s="296">
        <v>1</v>
      </c>
      <c r="AA835" s="296">
        <v>2</v>
      </c>
      <c r="AB835" s="296">
        <v>42679.661046702</v>
      </c>
      <c r="AC835" s="296">
        <v>21340</v>
      </c>
      <c r="AD835" s="296">
        <v>8355</v>
      </c>
      <c r="AE835" s="296">
        <v>12985</v>
      </c>
      <c r="AG835" s="295"/>
      <c r="AH835" s="295"/>
      <c r="AL835" s="297">
        <v>0</v>
      </c>
      <c r="AN835" s="297">
        <v>0</v>
      </c>
      <c r="AP835" s="297"/>
    </row>
    <row r="836" spans="1:42" s="296" customFormat="1">
      <c r="A836" s="293" t="s">
        <v>939</v>
      </c>
      <c r="B836" s="247">
        <v>494093163</v>
      </c>
      <c r="C836" s="252" t="s">
        <v>543</v>
      </c>
      <c r="D836" s="251">
        <v>0</v>
      </c>
      <c r="E836" s="251">
        <v>0</v>
      </c>
      <c r="F836" s="251">
        <v>0</v>
      </c>
      <c r="G836" s="251">
        <v>4</v>
      </c>
      <c r="H836" s="251">
        <v>7</v>
      </c>
      <c r="I836" s="251">
        <v>5</v>
      </c>
      <c r="J836" s="251">
        <v>0</v>
      </c>
      <c r="K836" s="294">
        <v>0.63439999999999996</v>
      </c>
      <c r="L836" s="251">
        <v>0</v>
      </c>
      <c r="M836" s="251">
        <v>1</v>
      </c>
      <c r="N836" s="251">
        <v>1</v>
      </c>
      <c r="O836" s="251">
        <v>0</v>
      </c>
      <c r="P836" s="251">
        <v>12</v>
      </c>
      <c r="Q836" s="251">
        <v>16</v>
      </c>
      <c r="R836" s="294">
        <v>1.042</v>
      </c>
      <c r="S836" s="251">
        <v>11</v>
      </c>
      <c r="T836" s="247"/>
      <c r="V836" s="293">
        <v>494093163</v>
      </c>
      <c r="W836" s="296" t="s">
        <v>939</v>
      </c>
      <c r="X836" s="247" t="s">
        <v>657</v>
      </c>
      <c r="Y836" s="247" t="s">
        <v>660</v>
      </c>
      <c r="Z836" s="296">
        <v>1</v>
      </c>
      <c r="AA836" s="296">
        <v>16</v>
      </c>
      <c r="AB836" s="296">
        <v>308828.51451361604</v>
      </c>
      <c r="AC836" s="296">
        <v>19302</v>
      </c>
      <c r="AD836" s="296">
        <v>-47</v>
      </c>
      <c r="AE836" s="296">
        <v>19349</v>
      </c>
      <c r="AG836" s="295"/>
      <c r="AH836" s="295"/>
      <c r="AL836" s="297">
        <v>0</v>
      </c>
      <c r="AN836" s="297">
        <v>0</v>
      </c>
      <c r="AP836" s="297"/>
    </row>
    <row r="837" spans="1:42" s="296" customFormat="1">
      <c r="A837" s="293" t="s">
        <v>939</v>
      </c>
      <c r="B837" s="247">
        <v>494093165</v>
      </c>
      <c r="C837" s="252" t="s">
        <v>543</v>
      </c>
      <c r="D837" s="251">
        <v>0</v>
      </c>
      <c r="E837" s="251">
        <v>0</v>
      </c>
      <c r="F837" s="251">
        <v>2</v>
      </c>
      <c r="G837" s="251">
        <v>11</v>
      </c>
      <c r="H837" s="251">
        <v>8</v>
      </c>
      <c r="I837" s="251">
        <v>14</v>
      </c>
      <c r="J837" s="251">
        <v>0</v>
      </c>
      <c r="K837" s="294">
        <v>1.3877999999999999</v>
      </c>
      <c r="L837" s="251">
        <v>0</v>
      </c>
      <c r="M837" s="251">
        <v>4</v>
      </c>
      <c r="N837" s="251">
        <v>1</v>
      </c>
      <c r="O837" s="251">
        <v>0</v>
      </c>
      <c r="P837" s="251">
        <v>20</v>
      </c>
      <c r="Q837" s="251">
        <v>35</v>
      </c>
      <c r="R837" s="294">
        <v>1.042</v>
      </c>
      <c r="S837" s="251">
        <v>10</v>
      </c>
      <c r="T837" s="247"/>
      <c r="V837" s="293">
        <v>494093165</v>
      </c>
      <c r="W837" s="296" t="s">
        <v>939</v>
      </c>
      <c r="X837" s="247" t="s">
        <v>657</v>
      </c>
      <c r="Y837" s="247" t="s">
        <v>661</v>
      </c>
      <c r="Z837" s="296">
        <v>1</v>
      </c>
      <c r="AA837" s="296">
        <v>35</v>
      </c>
      <c r="AB837" s="296">
        <v>610633.14545189193</v>
      </c>
      <c r="AC837" s="296">
        <v>17447</v>
      </c>
      <c r="AD837" s="296">
        <v>5648</v>
      </c>
      <c r="AE837" s="296">
        <v>11799</v>
      </c>
      <c r="AG837" s="295"/>
      <c r="AH837" s="295"/>
      <c r="AL837" s="297">
        <v>0</v>
      </c>
      <c r="AN837" s="297">
        <v>0</v>
      </c>
      <c r="AP837" s="297"/>
    </row>
    <row r="838" spans="1:42" s="296" customFormat="1">
      <c r="A838" s="293" t="s">
        <v>939</v>
      </c>
      <c r="B838" s="247">
        <v>494093176</v>
      </c>
      <c r="C838" s="252" t="s">
        <v>543</v>
      </c>
      <c r="D838" s="251">
        <v>0</v>
      </c>
      <c r="E838" s="251">
        <v>0</v>
      </c>
      <c r="F838" s="251">
        <v>1</v>
      </c>
      <c r="G838" s="251">
        <v>5</v>
      </c>
      <c r="H838" s="251">
        <v>6</v>
      </c>
      <c r="I838" s="251">
        <v>2</v>
      </c>
      <c r="J838" s="251">
        <v>0</v>
      </c>
      <c r="K838" s="294">
        <v>0.55510000000000004</v>
      </c>
      <c r="L838" s="251">
        <v>0</v>
      </c>
      <c r="M838" s="251">
        <v>2</v>
      </c>
      <c r="N838" s="251">
        <v>1</v>
      </c>
      <c r="O838" s="251">
        <v>0</v>
      </c>
      <c r="P838" s="251">
        <v>13</v>
      </c>
      <c r="Q838" s="251">
        <v>14</v>
      </c>
      <c r="R838" s="294">
        <v>1.042</v>
      </c>
      <c r="S838" s="251">
        <v>8</v>
      </c>
      <c r="T838" s="247"/>
      <c r="V838" s="293">
        <v>494093176</v>
      </c>
      <c r="W838" s="296" t="s">
        <v>939</v>
      </c>
      <c r="X838" s="247" t="s">
        <v>657</v>
      </c>
      <c r="Y838" s="247" t="s">
        <v>662</v>
      </c>
      <c r="Z838" s="296">
        <v>1</v>
      </c>
      <c r="AA838" s="296">
        <v>14</v>
      </c>
      <c r="AB838" s="296">
        <v>266635.33768691402</v>
      </c>
      <c r="AC838" s="296">
        <v>19045</v>
      </c>
      <c r="AD838" s="296">
        <v>1658</v>
      </c>
      <c r="AE838" s="296">
        <v>17387</v>
      </c>
      <c r="AG838" s="295"/>
      <c r="AH838" s="295"/>
      <c r="AL838" s="297">
        <v>0</v>
      </c>
      <c r="AN838" s="297">
        <v>0</v>
      </c>
      <c r="AP838" s="297"/>
    </row>
    <row r="839" spans="1:42" s="296" customFormat="1">
      <c r="A839" s="293" t="s">
        <v>939</v>
      </c>
      <c r="B839" s="247">
        <v>494093178</v>
      </c>
      <c r="C839" s="252" t="s">
        <v>543</v>
      </c>
      <c r="D839" s="251">
        <v>0</v>
      </c>
      <c r="E839" s="251">
        <v>0</v>
      </c>
      <c r="F839" s="251">
        <v>0</v>
      </c>
      <c r="G839" s="251">
        <v>0</v>
      </c>
      <c r="H839" s="251">
        <v>1</v>
      </c>
      <c r="I839" s="251">
        <v>1</v>
      </c>
      <c r="J839" s="251">
        <v>0</v>
      </c>
      <c r="K839" s="294">
        <v>7.9299999999999995E-2</v>
      </c>
      <c r="L839" s="251">
        <v>0</v>
      </c>
      <c r="M839" s="251">
        <v>0</v>
      </c>
      <c r="N839" s="251">
        <v>0</v>
      </c>
      <c r="O839" s="251">
        <v>0</v>
      </c>
      <c r="P839" s="251">
        <v>0</v>
      </c>
      <c r="Q839" s="251">
        <v>2</v>
      </c>
      <c r="R839" s="294">
        <v>1.042</v>
      </c>
      <c r="S839" s="251">
        <v>4</v>
      </c>
      <c r="T839" s="247"/>
      <c r="V839" s="293">
        <v>494093178</v>
      </c>
      <c r="W839" s="296" t="s">
        <v>939</v>
      </c>
      <c r="X839" s="247" t="s">
        <v>657</v>
      </c>
      <c r="Y839" s="247" t="s">
        <v>874</v>
      </c>
      <c r="Z839" s="296">
        <v>1</v>
      </c>
      <c r="AA839" s="296">
        <v>2</v>
      </c>
      <c r="AB839" s="296">
        <v>24857.683366702</v>
      </c>
      <c r="AC839" s="296">
        <v>12429</v>
      </c>
      <c r="AD839" s="296">
        <v>-9939</v>
      </c>
      <c r="AE839" s="296">
        <v>22368</v>
      </c>
      <c r="AG839" s="295"/>
      <c r="AH839" s="295"/>
      <c r="AL839" s="297">
        <v>0</v>
      </c>
      <c r="AN839" s="297">
        <v>0</v>
      </c>
      <c r="AP839" s="297"/>
    </row>
    <row r="840" spans="1:42" s="296" customFormat="1">
      <c r="A840" s="293" t="s">
        <v>939</v>
      </c>
      <c r="B840" s="247">
        <v>494093181</v>
      </c>
      <c r="C840" s="252" t="s">
        <v>543</v>
      </c>
      <c r="D840" s="251">
        <v>0</v>
      </c>
      <c r="E840" s="251">
        <v>0</v>
      </c>
      <c r="F840" s="251">
        <v>0</v>
      </c>
      <c r="G840" s="251">
        <v>1</v>
      </c>
      <c r="H840" s="251">
        <v>2</v>
      </c>
      <c r="I840" s="251">
        <v>1</v>
      </c>
      <c r="J840" s="251">
        <v>0</v>
      </c>
      <c r="K840" s="294">
        <v>0.15859999999999999</v>
      </c>
      <c r="L840" s="251">
        <v>0</v>
      </c>
      <c r="M840" s="251">
        <v>0</v>
      </c>
      <c r="N840" s="251">
        <v>0</v>
      </c>
      <c r="O840" s="251">
        <v>0</v>
      </c>
      <c r="P840" s="251">
        <v>4</v>
      </c>
      <c r="Q840" s="251">
        <v>4</v>
      </c>
      <c r="R840" s="294">
        <v>1.042</v>
      </c>
      <c r="S840" s="251">
        <v>10</v>
      </c>
      <c r="T840" s="247"/>
      <c r="V840" s="293">
        <v>494093181</v>
      </c>
      <c r="W840" s="296" t="s">
        <v>939</v>
      </c>
      <c r="X840" s="247" t="s">
        <v>657</v>
      </c>
      <c r="Y840" s="247" t="s">
        <v>732</v>
      </c>
      <c r="Z840" s="296">
        <v>1</v>
      </c>
      <c r="AA840" s="296">
        <v>4</v>
      </c>
      <c r="AB840" s="296">
        <v>80555.762713403994</v>
      </c>
      <c r="AC840" s="296">
        <v>20139</v>
      </c>
      <c r="AD840" s="296">
        <v>9130</v>
      </c>
      <c r="AE840" s="296">
        <v>11009</v>
      </c>
      <c r="AG840" s="295"/>
      <c r="AH840" s="295"/>
      <c r="AL840" s="297">
        <v>0</v>
      </c>
      <c r="AN840" s="297">
        <v>0</v>
      </c>
      <c r="AP840" s="297"/>
    </row>
    <row r="841" spans="1:42" s="296" customFormat="1">
      <c r="A841" s="293" t="s">
        <v>939</v>
      </c>
      <c r="B841" s="247">
        <v>494093229</v>
      </c>
      <c r="C841" s="252" t="s">
        <v>543</v>
      </c>
      <c r="D841" s="251">
        <v>0</v>
      </c>
      <c r="E841" s="251">
        <v>0</v>
      </c>
      <c r="F841" s="251">
        <v>0</v>
      </c>
      <c r="G841" s="251">
        <v>1</v>
      </c>
      <c r="H841" s="251">
        <v>2</v>
      </c>
      <c r="I841" s="251">
        <v>1</v>
      </c>
      <c r="J841" s="251">
        <v>0</v>
      </c>
      <c r="K841" s="294">
        <v>0.15859999999999999</v>
      </c>
      <c r="L841" s="251">
        <v>0</v>
      </c>
      <c r="M841" s="251">
        <v>0</v>
      </c>
      <c r="N841" s="251">
        <v>0</v>
      </c>
      <c r="O841" s="251">
        <v>0</v>
      </c>
      <c r="P841" s="251">
        <v>0</v>
      </c>
      <c r="Q841" s="251">
        <v>4</v>
      </c>
      <c r="R841" s="294">
        <v>1.042</v>
      </c>
      <c r="S841" s="251">
        <v>9</v>
      </c>
      <c r="T841" s="247"/>
      <c r="V841" s="293">
        <v>494093229</v>
      </c>
      <c r="W841" s="296" t="s">
        <v>939</v>
      </c>
      <c r="X841" s="247" t="s">
        <v>657</v>
      </c>
      <c r="Y841" s="247" t="s">
        <v>663</v>
      </c>
      <c r="Z841" s="296">
        <v>1</v>
      </c>
      <c r="AA841" s="296">
        <v>4</v>
      </c>
      <c r="AB841" s="296">
        <v>48134.063833404005</v>
      </c>
      <c r="AC841" s="296">
        <v>12034</v>
      </c>
      <c r="AD841" s="296">
        <v>-8912</v>
      </c>
      <c r="AE841" s="296">
        <v>20946</v>
      </c>
      <c r="AG841" s="295"/>
      <c r="AH841" s="295"/>
      <c r="AL841" s="297">
        <v>0</v>
      </c>
      <c r="AN841" s="297">
        <v>0</v>
      </c>
      <c r="AP841" s="297"/>
    </row>
    <row r="842" spans="1:42" s="296" customFormat="1">
      <c r="A842" s="293" t="s">
        <v>939</v>
      </c>
      <c r="B842" s="247">
        <v>494093248</v>
      </c>
      <c r="C842" s="252" t="s">
        <v>543</v>
      </c>
      <c r="D842" s="251">
        <v>0</v>
      </c>
      <c r="E842" s="251">
        <v>0</v>
      </c>
      <c r="F842" s="251">
        <v>25</v>
      </c>
      <c r="G842" s="251">
        <v>124</v>
      </c>
      <c r="H842" s="251">
        <v>74</v>
      </c>
      <c r="I842" s="251">
        <v>93</v>
      </c>
      <c r="J842" s="251">
        <v>0</v>
      </c>
      <c r="K842" s="294">
        <v>12.529400000000001</v>
      </c>
      <c r="L842" s="251">
        <v>0</v>
      </c>
      <c r="M842" s="251">
        <v>63</v>
      </c>
      <c r="N842" s="251">
        <v>3</v>
      </c>
      <c r="O842" s="251">
        <v>6</v>
      </c>
      <c r="P842" s="251">
        <v>182</v>
      </c>
      <c r="Q842" s="251">
        <v>316</v>
      </c>
      <c r="R842" s="294">
        <v>1.042</v>
      </c>
      <c r="S842" s="251">
        <v>11</v>
      </c>
      <c r="T842" s="247"/>
      <c r="V842" s="293">
        <v>494093248</v>
      </c>
      <c r="W842" s="296" t="s">
        <v>939</v>
      </c>
      <c r="X842" s="247" t="s">
        <v>657</v>
      </c>
      <c r="Y842" s="247" t="s">
        <v>665</v>
      </c>
      <c r="Z842" s="296">
        <v>1</v>
      </c>
      <c r="AA842" s="296">
        <v>316</v>
      </c>
      <c r="AB842" s="296">
        <v>5718374.7212989163</v>
      </c>
      <c r="AC842" s="296">
        <v>18096</v>
      </c>
      <c r="AD842" s="296">
        <v>184</v>
      </c>
      <c r="AE842" s="296">
        <v>17912</v>
      </c>
      <c r="AG842" s="295"/>
      <c r="AH842" s="295"/>
      <c r="AL842" s="297">
        <v>0</v>
      </c>
      <c r="AN842" s="297">
        <v>0</v>
      </c>
      <c r="AP842" s="297"/>
    </row>
    <row r="843" spans="1:42" s="296" customFormat="1">
      <c r="A843" s="293" t="s">
        <v>939</v>
      </c>
      <c r="B843" s="247">
        <v>494093262</v>
      </c>
      <c r="C843" s="252" t="s">
        <v>543</v>
      </c>
      <c r="D843" s="251">
        <v>0</v>
      </c>
      <c r="E843" s="251">
        <v>0</v>
      </c>
      <c r="F843" s="251">
        <v>0</v>
      </c>
      <c r="G843" s="251">
        <v>11</v>
      </c>
      <c r="H843" s="251">
        <v>5</v>
      </c>
      <c r="I843" s="251">
        <v>4</v>
      </c>
      <c r="J843" s="251">
        <v>0</v>
      </c>
      <c r="K843" s="294">
        <v>0.79300000000000004</v>
      </c>
      <c r="L843" s="251">
        <v>0</v>
      </c>
      <c r="M843" s="251">
        <v>4</v>
      </c>
      <c r="N843" s="251">
        <v>0</v>
      </c>
      <c r="O843" s="251">
        <v>0</v>
      </c>
      <c r="P843" s="251">
        <v>7</v>
      </c>
      <c r="Q843" s="251">
        <v>20</v>
      </c>
      <c r="R843" s="294">
        <v>1.042</v>
      </c>
      <c r="S843" s="251">
        <v>10</v>
      </c>
      <c r="T843" s="247"/>
      <c r="V843" s="293">
        <v>494093262</v>
      </c>
      <c r="W843" s="296" t="s">
        <v>939</v>
      </c>
      <c r="X843" s="247" t="s">
        <v>657</v>
      </c>
      <c r="Y843" s="247" t="s">
        <v>666</v>
      </c>
      <c r="Z843" s="296">
        <v>1</v>
      </c>
      <c r="AA843" s="296">
        <v>20</v>
      </c>
      <c r="AB843" s="296">
        <v>309968.94760701997</v>
      </c>
      <c r="AC843" s="296">
        <v>15498</v>
      </c>
      <c r="AD843" s="296">
        <v>-1058</v>
      </c>
      <c r="AE843" s="296">
        <v>16556</v>
      </c>
      <c r="AG843" s="295"/>
      <c r="AH843" s="295"/>
      <c r="AL843" s="297">
        <v>0</v>
      </c>
      <c r="AN843" s="297">
        <v>0</v>
      </c>
      <c r="AP843" s="297"/>
    </row>
    <row r="844" spans="1:42" s="296" customFormat="1">
      <c r="A844" s="293" t="s">
        <v>939</v>
      </c>
      <c r="B844" s="247">
        <v>494093284</v>
      </c>
      <c r="C844" s="252" t="s">
        <v>543</v>
      </c>
      <c r="D844" s="251">
        <v>0</v>
      </c>
      <c r="E844" s="251">
        <v>0</v>
      </c>
      <c r="F844" s="251">
        <v>0</v>
      </c>
      <c r="G844" s="251">
        <v>2</v>
      </c>
      <c r="H844" s="251">
        <v>2</v>
      </c>
      <c r="I844" s="251">
        <v>0</v>
      </c>
      <c r="J844" s="251">
        <v>0</v>
      </c>
      <c r="K844" s="294">
        <v>0.15859999999999999</v>
      </c>
      <c r="L844" s="251">
        <v>0</v>
      </c>
      <c r="M844" s="251">
        <v>1</v>
      </c>
      <c r="N844" s="251">
        <v>0</v>
      </c>
      <c r="O844" s="251">
        <v>0</v>
      </c>
      <c r="P844" s="251">
        <v>1</v>
      </c>
      <c r="Q844" s="251">
        <v>4</v>
      </c>
      <c r="R844" s="294">
        <v>1.042</v>
      </c>
      <c r="S844" s="251">
        <v>5</v>
      </c>
      <c r="T844" s="247"/>
      <c r="V844" s="293">
        <v>494093284</v>
      </c>
      <c r="W844" s="296" t="s">
        <v>939</v>
      </c>
      <c r="X844" s="247" t="s">
        <v>657</v>
      </c>
      <c r="Y844" s="247" t="s">
        <v>734</v>
      </c>
      <c r="Z844" s="296">
        <v>1</v>
      </c>
      <c r="AA844" s="296">
        <v>4</v>
      </c>
      <c r="AB844" s="296">
        <v>54877.777853403997</v>
      </c>
      <c r="AC844" s="296">
        <v>13719</v>
      </c>
      <c r="AD844" s="296">
        <v>-4529</v>
      </c>
      <c r="AE844" s="296">
        <v>18248</v>
      </c>
      <c r="AG844" s="295"/>
      <c r="AH844" s="295"/>
      <c r="AL844" s="297">
        <v>0</v>
      </c>
      <c r="AN844" s="297">
        <v>0</v>
      </c>
      <c r="AP844" s="297"/>
    </row>
    <row r="845" spans="1:42" s="296" customFormat="1">
      <c r="A845" s="293" t="s">
        <v>939</v>
      </c>
      <c r="B845" s="247">
        <v>494093295</v>
      </c>
      <c r="C845" s="252" t="s">
        <v>543</v>
      </c>
      <c r="D845" s="251">
        <v>0</v>
      </c>
      <c r="E845" s="251">
        <v>0</v>
      </c>
      <c r="F845" s="251">
        <v>0</v>
      </c>
      <c r="G845" s="251">
        <v>0</v>
      </c>
      <c r="H845" s="251">
        <v>0</v>
      </c>
      <c r="I845" s="251">
        <v>1</v>
      </c>
      <c r="J845" s="251">
        <v>0</v>
      </c>
      <c r="K845" s="294">
        <v>3.9699999999999999E-2</v>
      </c>
      <c r="L845" s="251">
        <v>0</v>
      </c>
      <c r="M845" s="251">
        <v>0</v>
      </c>
      <c r="N845" s="251">
        <v>0</v>
      </c>
      <c r="O845" s="251">
        <v>0</v>
      </c>
      <c r="P845" s="251">
        <v>1</v>
      </c>
      <c r="Q845" s="251">
        <v>1</v>
      </c>
      <c r="R845" s="294">
        <v>1.042</v>
      </c>
      <c r="S845" s="251">
        <v>5</v>
      </c>
      <c r="T845" s="247"/>
      <c r="V845" s="293">
        <v>494093295</v>
      </c>
      <c r="W845" s="296" t="s">
        <v>939</v>
      </c>
      <c r="X845" s="247" t="s">
        <v>657</v>
      </c>
      <c r="Y845" s="247" t="s">
        <v>735</v>
      </c>
      <c r="Z845" s="296">
        <v>1</v>
      </c>
      <c r="AA845" s="296">
        <v>1</v>
      </c>
      <c r="AB845" s="296">
        <v>18697.937657958002</v>
      </c>
      <c r="AC845" s="296">
        <v>18698</v>
      </c>
      <c r="AD845" s="296">
        <v>6701</v>
      </c>
      <c r="AE845" s="296">
        <v>11997</v>
      </c>
      <c r="AG845" s="295"/>
      <c r="AH845" s="295"/>
      <c r="AL845" s="297">
        <v>0</v>
      </c>
      <c r="AN845" s="297">
        <v>0</v>
      </c>
      <c r="AP845" s="297"/>
    </row>
    <row r="846" spans="1:42" s="296" customFormat="1">
      <c r="A846" s="293" t="s">
        <v>939</v>
      </c>
      <c r="B846" s="247">
        <v>494093346</v>
      </c>
      <c r="C846" s="252" t="s">
        <v>543</v>
      </c>
      <c r="D846" s="251">
        <v>0</v>
      </c>
      <c r="E846" s="251">
        <v>0</v>
      </c>
      <c r="F846" s="251">
        <v>0</v>
      </c>
      <c r="G846" s="251">
        <v>0</v>
      </c>
      <c r="H846" s="251">
        <v>0</v>
      </c>
      <c r="I846" s="251">
        <v>1</v>
      </c>
      <c r="J846" s="251">
        <v>0</v>
      </c>
      <c r="K846" s="294">
        <v>3.9699999999999999E-2</v>
      </c>
      <c r="L846" s="251">
        <v>0</v>
      </c>
      <c r="M846" s="251">
        <v>0</v>
      </c>
      <c r="N846" s="251">
        <v>0</v>
      </c>
      <c r="O846" s="251">
        <v>0</v>
      </c>
      <c r="P846" s="251">
        <v>0</v>
      </c>
      <c r="Q846" s="251">
        <v>1</v>
      </c>
      <c r="R846" s="294">
        <v>1.042</v>
      </c>
      <c r="S846" s="251">
        <v>8</v>
      </c>
      <c r="T846" s="247"/>
      <c r="V846" s="293">
        <v>494093346</v>
      </c>
      <c r="W846" s="296" t="s">
        <v>939</v>
      </c>
      <c r="X846" s="247" t="s">
        <v>657</v>
      </c>
      <c r="Y846" s="247" t="s">
        <v>667</v>
      </c>
      <c r="Z846" s="296">
        <v>1</v>
      </c>
      <c r="AA846" s="296">
        <v>1</v>
      </c>
      <c r="AB846" s="296">
        <v>13417.514537957999</v>
      </c>
      <c r="AC846" s="296">
        <v>13418</v>
      </c>
      <c r="AD846" s="296">
        <v>-5959</v>
      </c>
      <c r="AE846" s="296">
        <v>19377</v>
      </c>
      <c r="AG846" s="295"/>
      <c r="AH846" s="295"/>
      <c r="AL846" s="297">
        <v>0</v>
      </c>
      <c r="AN846" s="297">
        <v>0</v>
      </c>
      <c r="AP846" s="297"/>
    </row>
    <row r="847" spans="1:42" s="296" customFormat="1">
      <c r="A847" s="293" t="s">
        <v>939</v>
      </c>
      <c r="B847" s="247">
        <v>494093347</v>
      </c>
      <c r="C847" s="252" t="s">
        <v>543</v>
      </c>
      <c r="D847" s="251">
        <v>0</v>
      </c>
      <c r="E847" s="251">
        <v>0</v>
      </c>
      <c r="F847" s="251">
        <v>0</v>
      </c>
      <c r="G847" s="251">
        <v>1</v>
      </c>
      <c r="H847" s="251">
        <v>0</v>
      </c>
      <c r="I847" s="251">
        <v>2</v>
      </c>
      <c r="J847" s="251">
        <v>0</v>
      </c>
      <c r="K847" s="294">
        <v>0.11899999999999999</v>
      </c>
      <c r="L847" s="251">
        <v>0</v>
      </c>
      <c r="M847" s="251">
        <v>0</v>
      </c>
      <c r="N847" s="251">
        <v>0</v>
      </c>
      <c r="O847" s="251">
        <v>0</v>
      </c>
      <c r="P847" s="251">
        <v>0</v>
      </c>
      <c r="Q847" s="251">
        <v>3</v>
      </c>
      <c r="R847" s="294">
        <v>1.042</v>
      </c>
      <c r="S847" s="251">
        <v>8</v>
      </c>
      <c r="T847" s="247"/>
      <c r="V847" s="293">
        <v>494093347</v>
      </c>
      <c r="W847" s="296" t="s">
        <v>939</v>
      </c>
      <c r="X847" s="247" t="s">
        <v>657</v>
      </c>
      <c r="Y847" s="247" t="s">
        <v>738</v>
      </c>
      <c r="Z847" s="296">
        <v>1</v>
      </c>
      <c r="AA847" s="296">
        <v>3</v>
      </c>
      <c r="AB847" s="296">
        <v>38667.914524660009</v>
      </c>
      <c r="AC847" s="296">
        <v>12889</v>
      </c>
      <c r="AD847" s="296">
        <v>1287</v>
      </c>
      <c r="AE847" s="296">
        <v>11602</v>
      </c>
      <c r="AG847" s="295"/>
      <c r="AH847" s="295"/>
      <c r="AL847" s="297">
        <v>0</v>
      </c>
      <c r="AN847" s="297">
        <v>0</v>
      </c>
      <c r="AP847" s="297"/>
    </row>
    <row r="848" spans="1:42" s="296" customFormat="1">
      <c r="A848" s="293" t="s">
        <v>940</v>
      </c>
      <c r="B848" s="247">
        <v>496201003</v>
      </c>
      <c r="C848" s="252" t="s">
        <v>544</v>
      </c>
      <c r="D848" s="251">
        <v>0</v>
      </c>
      <c r="E848" s="251">
        <v>0</v>
      </c>
      <c r="F848" s="251">
        <v>0</v>
      </c>
      <c r="G848" s="251">
        <v>0</v>
      </c>
      <c r="H848" s="251">
        <v>1</v>
      </c>
      <c r="I848" s="251">
        <v>0</v>
      </c>
      <c r="J848" s="251">
        <v>0</v>
      </c>
      <c r="K848" s="294">
        <v>3.9699999999999999E-2</v>
      </c>
      <c r="L848" s="251">
        <v>0</v>
      </c>
      <c r="M848" s="251">
        <v>0</v>
      </c>
      <c r="N848" s="251">
        <v>0</v>
      </c>
      <c r="O848" s="251">
        <v>0</v>
      </c>
      <c r="P848" s="251">
        <v>1</v>
      </c>
      <c r="Q848" s="251">
        <v>1</v>
      </c>
      <c r="R848" s="294">
        <v>1</v>
      </c>
      <c r="S848" s="251">
        <v>7</v>
      </c>
      <c r="T848" s="247"/>
      <c r="V848" s="293">
        <v>496201003</v>
      </c>
      <c r="W848" s="296" t="s">
        <v>940</v>
      </c>
      <c r="X848" s="247" t="s">
        <v>648</v>
      </c>
      <c r="Y848" s="247" t="s">
        <v>649</v>
      </c>
      <c r="Z848" s="296">
        <v>1</v>
      </c>
      <c r="AA848" s="296">
        <v>1</v>
      </c>
      <c r="AB848" s="296">
        <v>17291.429298000003</v>
      </c>
      <c r="AC848" s="296">
        <v>17291</v>
      </c>
      <c r="AD848" s="296">
        <v>377</v>
      </c>
      <c r="AE848" s="296">
        <v>16914</v>
      </c>
      <c r="AG848" s="295"/>
      <c r="AH848" s="295"/>
      <c r="AL848" s="297">
        <v>0</v>
      </c>
      <c r="AN848" s="297">
        <v>0</v>
      </c>
      <c r="AP848" s="297"/>
    </row>
    <row r="849" spans="1:42" s="296" customFormat="1">
      <c r="A849" s="293" t="s">
        <v>940</v>
      </c>
      <c r="B849" s="247">
        <v>496201072</v>
      </c>
      <c r="C849" s="252" t="s">
        <v>544</v>
      </c>
      <c r="D849" s="251">
        <v>0</v>
      </c>
      <c r="E849" s="251">
        <v>0</v>
      </c>
      <c r="F849" s="251">
        <v>0</v>
      </c>
      <c r="G849" s="251">
        <v>0</v>
      </c>
      <c r="H849" s="251">
        <v>0</v>
      </c>
      <c r="I849" s="251">
        <v>1</v>
      </c>
      <c r="J849" s="251">
        <v>0</v>
      </c>
      <c r="K849" s="294">
        <v>3.9699999999999999E-2</v>
      </c>
      <c r="L849" s="251">
        <v>0</v>
      </c>
      <c r="M849" s="251">
        <v>0</v>
      </c>
      <c r="N849" s="251">
        <v>0</v>
      </c>
      <c r="O849" s="251">
        <v>0</v>
      </c>
      <c r="P849" s="251">
        <v>0</v>
      </c>
      <c r="Q849" s="251">
        <v>1</v>
      </c>
      <c r="R849" s="294">
        <v>1</v>
      </c>
      <c r="S849" s="251">
        <v>6</v>
      </c>
      <c r="T849" s="247"/>
      <c r="V849" s="293">
        <v>496201072</v>
      </c>
      <c r="W849" s="296" t="s">
        <v>940</v>
      </c>
      <c r="X849" s="247" t="s">
        <v>648</v>
      </c>
      <c r="Y849" s="247" t="s">
        <v>650</v>
      </c>
      <c r="Z849" s="296">
        <v>1</v>
      </c>
      <c r="AA849" s="296">
        <v>1</v>
      </c>
      <c r="AB849" s="296">
        <v>12989.399298</v>
      </c>
      <c r="AC849" s="296">
        <v>12989</v>
      </c>
      <c r="AD849" s="296">
        <v>-1820</v>
      </c>
      <c r="AE849" s="296">
        <v>14809</v>
      </c>
      <c r="AG849" s="295"/>
      <c r="AH849" s="295"/>
      <c r="AL849" s="297">
        <v>0</v>
      </c>
      <c r="AN849" s="297">
        <v>0</v>
      </c>
      <c r="AP849" s="297"/>
    </row>
    <row r="850" spans="1:42" s="296" customFormat="1">
      <c r="A850" s="293" t="s">
        <v>940</v>
      </c>
      <c r="B850" s="247">
        <v>496201094</v>
      </c>
      <c r="C850" s="252" t="s">
        <v>544</v>
      </c>
      <c r="D850" s="251">
        <v>0</v>
      </c>
      <c r="E850" s="251">
        <v>0</v>
      </c>
      <c r="F850" s="251">
        <v>0</v>
      </c>
      <c r="G850" s="251">
        <v>0</v>
      </c>
      <c r="H850" s="251">
        <v>0</v>
      </c>
      <c r="I850" s="251">
        <v>1</v>
      </c>
      <c r="J850" s="251">
        <v>0</v>
      </c>
      <c r="K850" s="294">
        <v>3.9699999999999999E-2</v>
      </c>
      <c r="L850" s="251">
        <v>0</v>
      </c>
      <c r="M850" s="251">
        <v>0</v>
      </c>
      <c r="N850" s="251">
        <v>0</v>
      </c>
      <c r="O850" s="251">
        <v>1</v>
      </c>
      <c r="P850" s="251">
        <v>1</v>
      </c>
      <c r="Q850" s="251">
        <v>1</v>
      </c>
      <c r="R850" s="294">
        <v>1</v>
      </c>
      <c r="S850" s="251">
        <v>8</v>
      </c>
      <c r="T850" s="247"/>
      <c r="V850" s="293">
        <v>496201094</v>
      </c>
      <c r="W850" s="296" t="s">
        <v>940</v>
      </c>
      <c r="X850" s="247" t="s">
        <v>648</v>
      </c>
      <c r="Y850" s="247" t="s">
        <v>941</v>
      </c>
      <c r="Z850" s="296">
        <v>1</v>
      </c>
      <c r="AA850" s="296">
        <v>1</v>
      </c>
      <c r="AB850" s="296">
        <v>23303.729297999998</v>
      </c>
      <c r="AC850" s="296">
        <v>23304</v>
      </c>
      <c r="AD850" s="296">
        <v>9273</v>
      </c>
      <c r="AE850" s="296">
        <v>14031</v>
      </c>
      <c r="AG850" s="295"/>
      <c r="AH850" s="295"/>
      <c r="AL850" s="297">
        <v>0</v>
      </c>
      <c r="AN850" s="297">
        <v>0</v>
      </c>
      <c r="AP850" s="297"/>
    </row>
    <row r="851" spans="1:42" s="296" customFormat="1">
      <c r="A851" s="293" t="s">
        <v>940</v>
      </c>
      <c r="B851" s="247">
        <v>496201095</v>
      </c>
      <c r="C851" s="252" t="s">
        <v>544</v>
      </c>
      <c r="D851" s="251">
        <v>0</v>
      </c>
      <c r="E851" s="251">
        <v>0</v>
      </c>
      <c r="F851" s="251">
        <v>0</v>
      </c>
      <c r="G851" s="251">
        <v>1</v>
      </c>
      <c r="H851" s="251">
        <v>1</v>
      </c>
      <c r="I851" s="251">
        <v>1</v>
      </c>
      <c r="J851" s="251">
        <v>0</v>
      </c>
      <c r="K851" s="294">
        <v>0.11899999999999999</v>
      </c>
      <c r="L851" s="251">
        <v>0</v>
      </c>
      <c r="M851" s="251">
        <v>0</v>
      </c>
      <c r="N851" s="251">
        <v>0</v>
      </c>
      <c r="O851" s="251">
        <v>0</v>
      </c>
      <c r="P851" s="251">
        <v>3</v>
      </c>
      <c r="Q851" s="251">
        <v>3</v>
      </c>
      <c r="R851" s="294">
        <v>1</v>
      </c>
      <c r="S851" s="251">
        <v>12</v>
      </c>
      <c r="T851" s="247"/>
      <c r="V851" s="293">
        <v>496201095</v>
      </c>
      <c r="W851" s="296" t="s">
        <v>940</v>
      </c>
      <c r="X851" s="247" t="s">
        <v>648</v>
      </c>
      <c r="Y851" s="247" t="s">
        <v>651</v>
      </c>
      <c r="Z851" s="296">
        <v>1</v>
      </c>
      <c r="AA851" s="296">
        <v>3</v>
      </c>
      <c r="AB851" s="296">
        <v>64169.206460000016</v>
      </c>
      <c r="AC851" s="296">
        <v>21390</v>
      </c>
      <c r="AD851" s="296">
        <v>3342</v>
      </c>
      <c r="AE851" s="296">
        <v>18048</v>
      </c>
      <c r="AG851" s="295"/>
      <c r="AH851" s="295"/>
      <c r="AL851" s="297">
        <v>0</v>
      </c>
      <c r="AN851" s="297">
        <v>0</v>
      </c>
      <c r="AP851" s="297"/>
    </row>
    <row r="852" spans="1:42" s="296" customFormat="1">
      <c r="A852" s="293" t="s">
        <v>940</v>
      </c>
      <c r="B852" s="247">
        <v>496201201</v>
      </c>
      <c r="C852" s="252" t="s">
        <v>544</v>
      </c>
      <c r="D852" s="251">
        <v>0</v>
      </c>
      <c r="E852" s="251">
        <v>0</v>
      </c>
      <c r="F852" s="251">
        <v>0</v>
      </c>
      <c r="G852" s="251">
        <v>86</v>
      </c>
      <c r="H852" s="251">
        <v>247</v>
      </c>
      <c r="I852" s="251">
        <v>169</v>
      </c>
      <c r="J852" s="251">
        <v>0</v>
      </c>
      <c r="K852" s="294">
        <v>19.904299999999999</v>
      </c>
      <c r="L852" s="251">
        <v>0</v>
      </c>
      <c r="M852" s="251">
        <v>17</v>
      </c>
      <c r="N852" s="251">
        <v>32</v>
      </c>
      <c r="O852" s="251">
        <v>12</v>
      </c>
      <c r="P852" s="251">
        <v>401</v>
      </c>
      <c r="Q852" s="251">
        <v>502</v>
      </c>
      <c r="R852" s="294">
        <v>1</v>
      </c>
      <c r="S852" s="251">
        <v>12</v>
      </c>
      <c r="T852" s="247"/>
      <c r="V852" s="293">
        <v>496201201</v>
      </c>
      <c r="W852" s="296" t="s">
        <v>940</v>
      </c>
      <c r="X852" s="247" t="s">
        <v>648</v>
      </c>
      <c r="Y852" s="247" t="s">
        <v>648</v>
      </c>
      <c r="Z852" s="296">
        <v>1</v>
      </c>
      <c r="AA852" s="296">
        <v>502</v>
      </c>
      <c r="AB852" s="296">
        <v>9939945.807661999</v>
      </c>
      <c r="AC852" s="296">
        <v>19801</v>
      </c>
      <c r="AD852" s="296">
        <v>305</v>
      </c>
      <c r="AE852" s="296">
        <v>19496</v>
      </c>
      <c r="AG852" s="295"/>
      <c r="AH852" s="295"/>
      <c r="AL852" s="297">
        <v>0</v>
      </c>
      <c r="AN852" s="297">
        <v>0</v>
      </c>
      <c r="AP852" s="297"/>
    </row>
    <row r="853" spans="1:42" s="296" customFormat="1">
      <c r="A853" s="293" t="s">
        <v>942</v>
      </c>
      <c r="B853" s="247">
        <v>497117005</v>
      </c>
      <c r="C853" s="252" t="s">
        <v>545</v>
      </c>
      <c r="D853" s="251">
        <v>0</v>
      </c>
      <c r="E853" s="251">
        <v>0</v>
      </c>
      <c r="F853" s="251">
        <v>1</v>
      </c>
      <c r="G853" s="251">
        <v>3</v>
      </c>
      <c r="H853" s="251">
        <v>2</v>
      </c>
      <c r="I853" s="251">
        <v>2</v>
      </c>
      <c r="J853" s="251">
        <v>0</v>
      </c>
      <c r="K853" s="294">
        <v>0.31719999999999998</v>
      </c>
      <c r="L853" s="251">
        <v>0</v>
      </c>
      <c r="M853" s="251">
        <v>2</v>
      </c>
      <c r="N853" s="251">
        <v>0</v>
      </c>
      <c r="O853" s="251">
        <v>0</v>
      </c>
      <c r="P853" s="251">
        <v>2</v>
      </c>
      <c r="Q853" s="251">
        <v>8</v>
      </c>
      <c r="R853" s="294">
        <v>1</v>
      </c>
      <c r="S853" s="251">
        <v>8</v>
      </c>
      <c r="T853" s="247"/>
      <c r="V853" s="293">
        <v>497117005</v>
      </c>
      <c r="W853" s="296" t="s">
        <v>942</v>
      </c>
      <c r="X853" s="247" t="s">
        <v>891</v>
      </c>
      <c r="Y853" s="247" t="s">
        <v>797</v>
      </c>
      <c r="Z853" s="296">
        <v>1</v>
      </c>
      <c r="AA853" s="296">
        <v>8</v>
      </c>
      <c r="AB853" s="296">
        <v>113302.43864800001</v>
      </c>
      <c r="AC853" s="296">
        <v>14163</v>
      </c>
      <c r="AD853" s="296">
        <v>-1438</v>
      </c>
      <c r="AE853" s="296">
        <v>15601</v>
      </c>
      <c r="AG853" s="295"/>
      <c r="AH853" s="295"/>
      <c r="AL853" s="297">
        <v>0</v>
      </c>
      <c r="AN853" s="297">
        <v>0</v>
      </c>
      <c r="AP853" s="297"/>
    </row>
    <row r="854" spans="1:42" s="296" customFormat="1">
      <c r="A854" s="293" t="s">
        <v>942</v>
      </c>
      <c r="B854" s="247">
        <v>497117008</v>
      </c>
      <c r="C854" s="252" t="s">
        <v>545</v>
      </c>
      <c r="D854" s="251">
        <v>0</v>
      </c>
      <c r="E854" s="251">
        <v>0</v>
      </c>
      <c r="F854" s="251">
        <v>9</v>
      </c>
      <c r="G854" s="251">
        <v>48</v>
      </c>
      <c r="H854" s="251">
        <v>10</v>
      </c>
      <c r="I854" s="251">
        <v>0</v>
      </c>
      <c r="J854" s="251">
        <v>0</v>
      </c>
      <c r="K854" s="294">
        <v>2.6566000000000001</v>
      </c>
      <c r="L854" s="251">
        <v>0</v>
      </c>
      <c r="M854" s="251">
        <v>2</v>
      </c>
      <c r="N854" s="251">
        <v>0</v>
      </c>
      <c r="O854" s="251">
        <v>0</v>
      </c>
      <c r="P854" s="251">
        <v>5</v>
      </c>
      <c r="Q854" s="251">
        <v>67</v>
      </c>
      <c r="R854" s="294">
        <v>1</v>
      </c>
      <c r="S854" s="251">
        <v>7</v>
      </c>
      <c r="T854" s="247"/>
      <c r="V854" s="293">
        <v>497117008</v>
      </c>
      <c r="W854" s="296" t="s">
        <v>942</v>
      </c>
      <c r="X854" s="247" t="s">
        <v>891</v>
      </c>
      <c r="Y854" s="247" t="s">
        <v>846</v>
      </c>
      <c r="Z854" s="296">
        <v>1</v>
      </c>
      <c r="AA854" s="296">
        <v>67</v>
      </c>
      <c r="AB854" s="296">
        <v>800538.91564400005</v>
      </c>
      <c r="AC854" s="296">
        <v>11948</v>
      </c>
      <c r="AD854" s="296">
        <v>-4550</v>
      </c>
      <c r="AE854" s="296">
        <v>16498</v>
      </c>
      <c r="AG854" s="295"/>
      <c r="AH854" s="295"/>
      <c r="AL854" s="297">
        <v>0</v>
      </c>
      <c r="AN854" s="297">
        <v>0</v>
      </c>
      <c r="AP854" s="297"/>
    </row>
    <row r="855" spans="1:42" s="296" customFormat="1">
      <c r="A855" s="293" t="s">
        <v>942</v>
      </c>
      <c r="B855" s="247">
        <v>497117024</v>
      </c>
      <c r="C855" s="252" t="s">
        <v>545</v>
      </c>
      <c r="D855" s="251">
        <v>0</v>
      </c>
      <c r="E855" s="251">
        <v>0</v>
      </c>
      <c r="F855" s="251">
        <v>1</v>
      </c>
      <c r="G855" s="251">
        <v>7</v>
      </c>
      <c r="H855" s="251">
        <v>5</v>
      </c>
      <c r="I855" s="251">
        <v>9</v>
      </c>
      <c r="J855" s="251">
        <v>0</v>
      </c>
      <c r="K855" s="294">
        <v>0.87229999999999996</v>
      </c>
      <c r="L855" s="251">
        <v>0</v>
      </c>
      <c r="M855" s="251">
        <v>2</v>
      </c>
      <c r="N855" s="251">
        <v>0</v>
      </c>
      <c r="O855" s="251">
        <v>0</v>
      </c>
      <c r="P855" s="251">
        <v>3</v>
      </c>
      <c r="Q855" s="251">
        <v>22</v>
      </c>
      <c r="R855" s="294">
        <v>1</v>
      </c>
      <c r="S855" s="251">
        <v>5</v>
      </c>
      <c r="T855" s="247"/>
      <c r="V855" s="293">
        <v>497117024</v>
      </c>
      <c r="W855" s="296" t="s">
        <v>942</v>
      </c>
      <c r="X855" s="247" t="s">
        <v>891</v>
      </c>
      <c r="Y855" s="247" t="s">
        <v>798</v>
      </c>
      <c r="Z855" s="296">
        <v>1</v>
      </c>
      <c r="AA855" s="296">
        <v>22</v>
      </c>
      <c r="AB855" s="296">
        <v>285122.59878200002</v>
      </c>
      <c r="AC855" s="296">
        <v>12960</v>
      </c>
      <c r="AD855" s="296">
        <v>-1536</v>
      </c>
      <c r="AE855" s="296">
        <v>14496</v>
      </c>
      <c r="AG855" s="295"/>
      <c r="AH855" s="295"/>
      <c r="AL855" s="297">
        <v>0</v>
      </c>
      <c r="AN855" s="297">
        <v>0</v>
      </c>
      <c r="AP855" s="297"/>
    </row>
    <row r="856" spans="1:42" s="296" customFormat="1">
      <c r="A856" s="293" t="s">
        <v>942</v>
      </c>
      <c r="B856" s="247">
        <v>497117061</v>
      </c>
      <c r="C856" s="252" t="s">
        <v>545</v>
      </c>
      <c r="D856" s="251">
        <v>0</v>
      </c>
      <c r="E856" s="251">
        <v>0</v>
      </c>
      <c r="F856" s="251">
        <v>1</v>
      </c>
      <c r="G856" s="251">
        <v>16</v>
      </c>
      <c r="H856" s="251">
        <v>6</v>
      </c>
      <c r="I856" s="251">
        <v>3</v>
      </c>
      <c r="J856" s="251">
        <v>0</v>
      </c>
      <c r="K856" s="294">
        <v>1.0308999999999999</v>
      </c>
      <c r="L856" s="251">
        <v>0</v>
      </c>
      <c r="M856" s="251">
        <v>2</v>
      </c>
      <c r="N856" s="251">
        <v>0</v>
      </c>
      <c r="O856" s="251">
        <v>0</v>
      </c>
      <c r="P856" s="251">
        <v>15</v>
      </c>
      <c r="Q856" s="251">
        <v>26</v>
      </c>
      <c r="R856" s="294">
        <v>1</v>
      </c>
      <c r="S856" s="251">
        <v>11</v>
      </c>
      <c r="T856" s="247"/>
      <c r="V856" s="293">
        <v>497117061</v>
      </c>
      <c r="W856" s="296" t="s">
        <v>942</v>
      </c>
      <c r="X856" s="247" t="s">
        <v>891</v>
      </c>
      <c r="Y856" s="247" t="s">
        <v>799</v>
      </c>
      <c r="Z856" s="296">
        <v>1</v>
      </c>
      <c r="AA856" s="296">
        <v>26</v>
      </c>
      <c r="AB856" s="296">
        <v>436344.44310599996</v>
      </c>
      <c r="AC856" s="296">
        <v>16782</v>
      </c>
      <c r="AD856" s="296">
        <v>-2720</v>
      </c>
      <c r="AE856" s="296">
        <v>19502</v>
      </c>
      <c r="AG856" s="295"/>
      <c r="AH856" s="295"/>
      <c r="AL856" s="297">
        <v>0</v>
      </c>
      <c r="AN856" s="297">
        <v>0</v>
      </c>
      <c r="AP856" s="297"/>
    </row>
    <row r="857" spans="1:42" s="296" customFormat="1">
      <c r="A857" s="293" t="s">
        <v>942</v>
      </c>
      <c r="B857" s="247">
        <v>497117074</v>
      </c>
      <c r="C857" s="252" t="s">
        <v>545</v>
      </c>
      <c r="D857" s="251">
        <v>0</v>
      </c>
      <c r="E857" s="251">
        <v>0</v>
      </c>
      <c r="F857" s="251">
        <v>1</v>
      </c>
      <c r="G857" s="251">
        <v>2</v>
      </c>
      <c r="H857" s="251">
        <v>0</v>
      </c>
      <c r="I857" s="251">
        <v>0</v>
      </c>
      <c r="J857" s="251">
        <v>0</v>
      </c>
      <c r="K857" s="294">
        <v>0.11899999999999999</v>
      </c>
      <c r="L857" s="251">
        <v>0</v>
      </c>
      <c r="M857" s="251">
        <v>0</v>
      </c>
      <c r="N857" s="251">
        <v>0</v>
      </c>
      <c r="O857" s="251">
        <v>0</v>
      </c>
      <c r="P857" s="251">
        <v>0</v>
      </c>
      <c r="Q857" s="251">
        <v>3</v>
      </c>
      <c r="R857" s="294">
        <v>1</v>
      </c>
      <c r="S857" s="251">
        <v>5</v>
      </c>
      <c r="T857" s="247"/>
      <c r="V857" s="293">
        <v>497117074</v>
      </c>
      <c r="W857" s="296" t="s">
        <v>942</v>
      </c>
      <c r="X857" s="247" t="s">
        <v>891</v>
      </c>
      <c r="Y857" s="247" t="s">
        <v>943</v>
      </c>
      <c r="Z857" s="296">
        <v>1</v>
      </c>
      <c r="AA857" s="296">
        <v>3</v>
      </c>
      <c r="AB857" s="296">
        <v>34328.526460000001</v>
      </c>
      <c r="AC857" s="296">
        <v>11443</v>
      </c>
      <c r="AD857" s="296">
        <v>-8686</v>
      </c>
      <c r="AE857" s="296">
        <v>20129</v>
      </c>
      <c r="AG857" s="295"/>
      <c r="AH857" s="295"/>
      <c r="AL857" s="297">
        <v>0</v>
      </c>
      <c r="AN857" s="297">
        <v>0</v>
      </c>
      <c r="AP857" s="297"/>
    </row>
    <row r="858" spans="1:42" s="296" customFormat="1">
      <c r="A858" s="293" t="s">
        <v>942</v>
      </c>
      <c r="B858" s="247">
        <v>497117086</v>
      </c>
      <c r="C858" s="252" t="s">
        <v>545</v>
      </c>
      <c r="D858" s="251">
        <v>0</v>
      </c>
      <c r="E858" s="251">
        <v>0</v>
      </c>
      <c r="F858" s="251">
        <v>2</v>
      </c>
      <c r="G858" s="251">
        <v>8</v>
      </c>
      <c r="H858" s="251">
        <v>4</v>
      </c>
      <c r="I858" s="251">
        <v>5</v>
      </c>
      <c r="J858" s="251">
        <v>0</v>
      </c>
      <c r="K858" s="294">
        <v>0.75339999999999996</v>
      </c>
      <c r="L858" s="251">
        <v>0</v>
      </c>
      <c r="M858" s="251">
        <v>0</v>
      </c>
      <c r="N858" s="251">
        <v>0</v>
      </c>
      <c r="O858" s="251">
        <v>0</v>
      </c>
      <c r="P858" s="251">
        <v>1</v>
      </c>
      <c r="Q858" s="251">
        <v>19</v>
      </c>
      <c r="R858" s="294">
        <v>1</v>
      </c>
      <c r="S858" s="251">
        <v>8</v>
      </c>
      <c r="T858" s="247"/>
      <c r="V858" s="293">
        <v>497117086</v>
      </c>
      <c r="W858" s="296" t="s">
        <v>942</v>
      </c>
      <c r="X858" s="247" t="s">
        <v>891</v>
      </c>
      <c r="Y858" s="247" t="s">
        <v>845</v>
      </c>
      <c r="Z858" s="296">
        <v>1</v>
      </c>
      <c r="AA858" s="296">
        <v>19</v>
      </c>
      <c r="AB858" s="296">
        <v>230531.923756</v>
      </c>
      <c r="AC858" s="296">
        <v>12133</v>
      </c>
      <c r="AD858" s="296">
        <v>-6284</v>
      </c>
      <c r="AE858" s="296">
        <v>18417</v>
      </c>
      <c r="AG858" s="295"/>
      <c r="AH858" s="295"/>
      <c r="AL858" s="297">
        <v>0</v>
      </c>
      <c r="AN858" s="297">
        <v>0</v>
      </c>
      <c r="AP858" s="297"/>
    </row>
    <row r="859" spans="1:42" s="296" customFormat="1">
      <c r="A859" s="293" t="s">
        <v>942</v>
      </c>
      <c r="B859" s="247">
        <v>497117087</v>
      </c>
      <c r="C859" s="252" t="s">
        <v>545</v>
      </c>
      <c r="D859" s="251">
        <v>0</v>
      </c>
      <c r="E859" s="251">
        <v>0</v>
      </c>
      <c r="F859" s="251">
        <v>0</v>
      </c>
      <c r="G859" s="251">
        <v>2</v>
      </c>
      <c r="H859" s="251">
        <v>0</v>
      </c>
      <c r="I859" s="251">
        <v>1</v>
      </c>
      <c r="J859" s="251">
        <v>0</v>
      </c>
      <c r="K859" s="294">
        <v>0.11899999999999999</v>
      </c>
      <c r="L859" s="251">
        <v>0</v>
      </c>
      <c r="M859" s="251">
        <v>0</v>
      </c>
      <c r="N859" s="251">
        <v>0</v>
      </c>
      <c r="O859" s="251">
        <v>0</v>
      </c>
      <c r="P859" s="251">
        <v>2</v>
      </c>
      <c r="Q859" s="251">
        <v>3</v>
      </c>
      <c r="R859" s="294">
        <v>1</v>
      </c>
      <c r="S859" s="251">
        <v>6</v>
      </c>
      <c r="T859" s="247"/>
      <c r="V859" s="293">
        <v>497117087</v>
      </c>
      <c r="W859" s="296" t="s">
        <v>942</v>
      </c>
      <c r="X859" s="247" t="s">
        <v>891</v>
      </c>
      <c r="Y859" s="247" t="s">
        <v>800</v>
      </c>
      <c r="Z859" s="296">
        <v>1</v>
      </c>
      <c r="AA859" s="296">
        <v>3</v>
      </c>
      <c r="AB859" s="296">
        <v>47235.78646000001</v>
      </c>
      <c r="AC859" s="296">
        <v>15745</v>
      </c>
      <c r="AD859" s="296">
        <v>3180</v>
      </c>
      <c r="AE859" s="296">
        <v>12565</v>
      </c>
      <c r="AG859" s="295"/>
      <c r="AH859" s="295"/>
      <c r="AL859" s="297">
        <v>0</v>
      </c>
      <c r="AN859" s="297">
        <v>0</v>
      </c>
      <c r="AP859" s="297"/>
    </row>
    <row r="860" spans="1:42" s="296" customFormat="1">
      <c r="A860" s="293" t="s">
        <v>942</v>
      </c>
      <c r="B860" s="247">
        <v>497117111</v>
      </c>
      <c r="C860" s="252" t="s">
        <v>545</v>
      </c>
      <c r="D860" s="251">
        <v>0</v>
      </c>
      <c r="E860" s="251">
        <v>0</v>
      </c>
      <c r="F860" s="251">
        <v>2</v>
      </c>
      <c r="G860" s="251">
        <v>6</v>
      </c>
      <c r="H860" s="251">
        <v>3</v>
      </c>
      <c r="I860" s="251">
        <v>3</v>
      </c>
      <c r="J860" s="251">
        <v>0</v>
      </c>
      <c r="K860" s="294">
        <v>0.55510000000000004</v>
      </c>
      <c r="L860" s="251">
        <v>0</v>
      </c>
      <c r="M860" s="251">
        <v>0</v>
      </c>
      <c r="N860" s="251">
        <v>0</v>
      </c>
      <c r="O860" s="251">
        <v>0</v>
      </c>
      <c r="P860" s="251">
        <v>0</v>
      </c>
      <c r="Q860" s="251">
        <v>14</v>
      </c>
      <c r="R860" s="294">
        <v>1</v>
      </c>
      <c r="S860" s="251">
        <v>7</v>
      </c>
      <c r="T860" s="247"/>
      <c r="V860" s="293">
        <v>497117111</v>
      </c>
      <c r="W860" s="296" t="s">
        <v>942</v>
      </c>
      <c r="X860" s="247" t="s">
        <v>891</v>
      </c>
      <c r="Y860" s="247" t="s">
        <v>801</v>
      </c>
      <c r="Z860" s="296">
        <v>1</v>
      </c>
      <c r="AA860" s="296">
        <v>14</v>
      </c>
      <c r="AB860" s="296">
        <v>163805.66013400001</v>
      </c>
      <c r="AC860" s="296">
        <v>11700</v>
      </c>
      <c r="AD860" s="296">
        <v>-1514</v>
      </c>
      <c r="AE860" s="296">
        <v>13214</v>
      </c>
      <c r="AG860" s="295"/>
      <c r="AH860" s="295"/>
      <c r="AL860" s="297">
        <v>0</v>
      </c>
      <c r="AN860" s="297">
        <v>0</v>
      </c>
      <c r="AP860" s="297"/>
    </row>
    <row r="861" spans="1:42" s="296" customFormat="1">
      <c r="A861" s="293" t="s">
        <v>942</v>
      </c>
      <c r="B861" s="247">
        <v>497117114</v>
      </c>
      <c r="C861" s="252" t="s">
        <v>545</v>
      </c>
      <c r="D861" s="251">
        <v>0</v>
      </c>
      <c r="E861" s="251">
        <v>0</v>
      </c>
      <c r="F861" s="251">
        <v>0</v>
      </c>
      <c r="G861" s="251">
        <v>3</v>
      </c>
      <c r="H861" s="251">
        <v>6</v>
      </c>
      <c r="I861" s="251">
        <v>8</v>
      </c>
      <c r="J861" s="251">
        <v>0</v>
      </c>
      <c r="K861" s="294">
        <v>0.67410000000000003</v>
      </c>
      <c r="L861" s="251">
        <v>0</v>
      </c>
      <c r="M861" s="251">
        <v>1</v>
      </c>
      <c r="N861" s="251">
        <v>0</v>
      </c>
      <c r="O861" s="251">
        <v>0</v>
      </c>
      <c r="P861" s="251">
        <v>8</v>
      </c>
      <c r="Q861" s="251">
        <v>17</v>
      </c>
      <c r="R861" s="294">
        <v>1</v>
      </c>
      <c r="S861" s="251">
        <v>10</v>
      </c>
      <c r="T861" s="247"/>
      <c r="V861" s="293">
        <v>497117114</v>
      </c>
      <c r="W861" s="296" t="s">
        <v>942</v>
      </c>
      <c r="X861" s="247" t="s">
        <v>891</v>
      </c>
      <c r="Y861" s="247" t="s">
        <v>680</v>
      </c>
      <c r="Z861" s="296">
        <v>1</v>
      </c>
      <c r="AA861" s="296">
        <v>17</v>
      </c>
      <c r="AB861" s="296">
        <v>270282.24659400003</v>
      </c>
      <c r="AC861" s="296">
        <v>15899</v>
      </c>
      <c r="AD861" s="296">
        <v>4166</v>
      </c>
      <c r="AE861" s="296">
        <v>11733</v>
      </c>
      <c r="AG861" s="295"/>
      <c r="AH861" s="295"/>
      <c r="AL861" s="297">
        <v>0</v>
      </c>
      <c r="AN861" s="297">
        <v>0</v>
      </c>
      <c r="AP861" s="297"/>
    </row>
    <row r="862" spans="1:42" s="296" customFormat="1">
      <c r="A862" s="293" t="s">
        <v>942</v>
      </c>
      <c r="B862" s="247">
        <v>497117117</v>
      </c>
      <c r="C862" s="252" t="s">
        <v>545</v>
      </c>
      <c r="D862" s="251">
        <v>0</v>
      </c>
      <c r="E862" s="251">
        <v>0</v>
      </c>
      <c r="F862" s="251">
        <v>5</v>
      </c>
      <c r="G862" s="251">
        <v>10</v>
      </c>
      <c r="H862" s="251">
        <v>12</v>
      </c>
      <c r="I862" s="251">
        <v>7</v>
      </c>
      <c r="J862" s="251">
        <v>0</v>
      </c>
      <c r="K862" s="294">
        <v>1.3481000000000001</v>
      </c>
      <c r="L862" s="251">
        <v>0</v>
      </c>
      <c r="M862" s="251">
        <v>4</v>
      </c>
      <c r="N862" s="251">
        <v>0</v>
      </c>
      <c r="O862" s="251">
        <v>0</v>
      </c>
      <c r="P862" s="251">
        <v>3</v>
      </c>
      <c r="Q862" s="251">
        <v>34</v>
      </c>
      <c r="R862" s="294">
        <v>1</v>
      </c>
      <c r="S862" s="251">
        <v>6</v>
      </c>
      <c r="T862" s="247"/>
      <c r="V862" s="293">
        <v>497117117</v>
      </c>
      <c r="W862" s="296" t="s">
        <v>942</v>
      </c>
      <c r="X862" s="247" t="s">
        <v>891</v>
      </c>
      <c r="Y862" s="247" t="s">
        <v>891</v>
      </c>
      <c r="Z862" s="296">
        <v>1</v>
      </c>
      <c r="AA862" s="296">
        <v>34</v>
      </c>
      <c r="AB862" s="296">
        <v>424373.25175399997</v>
      </c>
      <c r="AC862" s="296">
        <v>12482</v>
      </c>
      <c r="AD862" s="296">
        <v>-19</v>
      </c>
      <c r="AE862" s="296">
        <v>12501</v>
      </c>
      <c r="AG862" s="295"/>
      <c r="AH862" s="295"/>
      <c r="AL862" s="297">
        <v>0</v>
      </c>
      <c r="AN862" s="297">
        <v>0</v>
      </c>
      <c r="AP862" s="297"/>
    </row>
    <row r="863" spans="1:42" s="296" customFormat="1">
      <c r="A863" s="293" t="s">
        <v>942</v>
      </c>
      <c r="B863" s="247">
        <v>497117127</v>
      </c>
      <c r="C863" s="252" t="s">
        <v>545</v>
      </c>
      <c r="D863" s="251">
        <v>0</v>
      </c>
      <c r="E863" s="251">
        <v>0</v>
      </c>
      <c r="F863" s="251">
        <v>0</v>
      </c>
      <c r="G863" s="251">
        <v>1</v>
      </c>
      <c r="H863" s="251">
        <v>2</v>
      </c>
      <c r="I863" s="251">
        <v>1</v>
      </c>
      <c r="J863" s="251">
        <v>0</v>
      </c>
      <c r="K863" s="294">
        <v>0.15859999999999999</v>
      </c>
      <c r="L863" s="251">
        <v>0</v>
      </c>
      <c r="M863" s="251">
        <v>0</v>
      </c>
      <c r="N863" s="251">
        <v>0</v>
      </c>
      <c r="O863" s="251">
        <v>0</v>
      </c>
      <c r="P863" s="251">
        <v>0</v>
      </c>
      <c r="Q863" s="251">
        <v>4</v>
      </c>
      <c r="R863" s="294">
        <v>1</v>
      </c>
      <c r="S863" s="251">
        <v>5</v>
      </c>
      <c r="T863" s="247"/>
      <c r="V863" s="293">
        <v>497117127</v>
      </c>
      <c r="W863" s="296" t="s">
        <v>942</v>
      </c>
      <c r="X863" s="247" t="s">
        <v>891</v>
      </c>
      <c r="Y863" s="247" t="s">
        <v>682</v>
      </c>
      <c r="Z863" s="296">
        <v>1</v>
      </c>
      <c r="AA863" s="296">
        <v>4</v>
      </c>
      <c r="AB863" s="296">
        <v>46626.564323999992</v>
      </c>
      <c r="AC863" s="296">
        <v>11657</v>
      </c>
      <c r="AD863" s="296">
        <v>-3495</v>
      </c>
      <c r="AE863" s="296">
        <v>15152</v>
      </c>
      <c r="AG863" s="295"/>
      <c r="AH863" s="295"/>
      <c r="AL863" s="297">
        <v>0</v>
      </c>
      <c r="AN863" s="297">
        <v>0</v>
      </c>
      <c r="AP863" s="297"/>
    </row>
    <row r="864" spans="1:42" s="296" customFormat="1">
      <c r="A864" s="293" t="s">
        <v>942</v>
      </c>
      <c r="B864" s="247">
        <v>497117137</v>
      </c>
      <c r="C864" s="252" t="s">
        <v>545</v>
      </c>
      <c r="D864" s="251">
        <v>0</v>
      </c>
      <c r="E864" s="251">
        <v>0</v>
      </c>
      <c r="F864" s="251">
        <v>3</v>
      </c>
      <c r="G864" s="251">
        <v>14</v>
      </c>
      <c r="H864" s="251">
        <v>5</v>
      </c>
      <c r="I864" s="251">
        <v>10</v>
      </c>
      <c r="J864" s="251">
        <v>0</v>
      </c>
      <c r="K864" s="294">
        <v>1.2687999999999999</v>
      </c>
      <c r="L864" s="251">
        <v>0</v>
      </c>
      <c r="M864" s="251">
        <v>0</v>
      </c>
      <c r="N864" s="251">
        <v>0</v>
      </c>
      <c r="O864" s="251">
        <v>0</v>
      </c>
      <c r="P864" s="251">
        <v>9</v>
      </c>
      <c r="Q864" s="251">
        <v>32</v>
      </c>
      <c r="R864" s="294">
        <v>1</v>
      </c>
      <c r="S864" s="251">
        <v>12</v>
      </c>
      <c r="T864" s="247"/>
      <c r="V864" s="293">
        <v>497117137</v>
      </c>
      <c r="W864" s="296" t="s">
        <v>942</v>
      </c>
      <c r="X864" s="247" t="s">
        <v>891</v>
      </c>
      <c r="Y864" s="247" t="s">
        <v>847</v>
      </c>
      <c r="Z864" s="296">
        <v>1</v>
      </c>
      <c r="AA864" s="296">
        <v>32</v>
      </c>
      <c r="AB864" s="296">
        <v>465879.14459200006</v>
      </c>
      <c r="AC864" s="296">
        <v>14559</v>
      </c>
      <c r="AD864" s="296">
        <v>2371</v>
      </c>
      <c r="AE864" s="296">
        <v>12188</v>
      </c>
      <c r="AG864" s="295"/>
      <c r="AH864" s="295"/>
      <c r="AL864" s="297">
        <v>0</v>
      </c>
      <c r="AN864" s="297">
        <v>0</v>
      </c>
      <c r="AP864" s="297"/>
    </row>
    <row r="865" spans="1:42" s="296" customFormat="1">
      <c r="A865" s="293" t="s">
        <v>942</v>
      </c>
      <c r="B865" s="247">
        <v>497117159</v>
      </c>
      <c r="C865" s="252" t="s">
        <v>545</v>
      </c>
      <c r="D865" s="251">
        <v>0</v>
      </c>
      <c r="E865" s="251">
        <v>0</v>
      </c>
      <c r="F865" s="251">
        <v>1</v>
      </c>
      <c r="G865" s="251">
        <v>4</v>
      </c>
      <c r="H865" s="251">
        <v>4</v>
      </c>
      <c r="I865" s="251">
        <v>2</v>
      </c>
      <c r="J865" s="251">
        <v>0</v>
      </c>
      <c r="K865" s="294">
        <v>0.43619999999999998</v>
      </c>
      <c r="L865" s="251">
        <v>0</v>
      </c>
      <c r="M865" s="251">
        <v>0</v>
      </c>
      <c r="N865" s="251">
        <v>0</v>
      </c>
      <c r="O865" s="251">
        <v>0</v>
      </c>
      <c r="P865" s="251">
        <v>0</v>
      </c>
      <c r="Q865" s="251">
        <v>11</v>
      </c>
      <c r="R865" s="294">
        <v>1</v>
      </c>
      <c r="S865" s="251">
        <v>3</v>
      </c>
      <c r="T865" s="247"/>
      <c r="V865" s="293">
        <v>497117159</v>
      </c>
      <c r="W865" s="296" t="s">
        <v>942</v>
      </c>
      <c r="X865" s="247" t="s">
        <v>891</v>
      </c>
      <c r="Y865" s="247" t="s">
        <v>892</v>
      </c>
      <c r="Z865" s="296">
        <v>1</v>
      </c>
      <c r="AA865" s="296">
        <v>11</v>
      </c>
      <c r="AB865" s="296">
        <v>127581.65510800001</v>
      </c>
      <c r="AC865" s="296">
        <v>11598</v>
      </c>
      <c r="AD865" s="296">
        <v>-1276</v>
      </c>
      <c r="AE865" s="296">
        <v>12874</v>
      </c>
      <c r="AG865" s="295"/>
      <c r="AH865" s="295"/>
      <c r="AL865" s="297">
        <v>0</v>
      </c>
      <c r="AN865" s="297">
        <v>0</v>
      </c>
      <c r="AP865" s="297"/>
    </row>
    <row r="866" spans="1:42" s="296" customFormat="1">
      <c r="A866" s="293" t="s">
        <v>942</v>
      </c>
      <c r="B866" s="247">
        <v>497117161</v>
      </c>
      <c r="C866" s="252" t="s">
        <v>545</v>
      </c>
      <c r="D866" s="251">
        <v>0</v>
      </c>
      <c r="E866" s="251">
        <v>0</v>
      </c>
      <c r="F866" s="251">
        <v>2</v>
      </c>
      <c r="G866" s="251">
        <v>3</v>
      </c>
      <c r="H866" s="251">
        <v>2</v>
      </c>
      <c r="I866" s="251">
        <v>0</v>
      </c>
      <c r="J866" s="251">
        <v>0</v>
      </c>
      <c r="K866" s="294">
        <v>0.27760000000000001</v>
      </c>
      <c r="L866" s="251">
        <v>0</v>
      </c>
      <c r="M866" s="251">
        <v>1</v>
      </c>
      <c r="N866" s="251">
        <v>0</v>
      </c>
      <c r="O866" s="251">
        <v>0</v>
      </c>
      <c r="P866" s="251">
        <v>3</v>
      </c>
      <c r="Q866" s="251">
        <v>7</v>
      </c>
      <c r="R866" s="294">
        <v>1</v>
      </c>
      <c r="S866" s="251">
        <v>8</v>
      </c>
      <c r="T866" s="247"/>
      <c r="V866" s="293">
        <v>497117161</v>
      </c>
      <c r="W866" s="296" t="s">
        <v>942</v>
      </c>
      <c r="X866" s="247" t="s">
        <v>891</v>
      </c>
      <c r="Y866" s="247" t="s">
        <v>802</v>
      </c>
      <c r="Z866" s="296">
        <v>1</v>
      </c>
      <c r="AA866" s="296">
        <v>7</v>
      </c>
      <c r="AB866" s="296">
        <v>102531.35078399999</v>
      </c>
      <c r="AC866" s="296">
        <v>14647</v>
      </c>
      <c r="AD866" s="296">
        <v>-814</v>
      </c>
      <c r="AE866" s="296">
        <v>15461</v>
      </c>
      <c r="AG866" s="295"/>
      <c r="AH866" s="295"/>
      <c r="AL866" s="297">
        <v>0</v>
      </c>
      <c r="AN866" s="297">
        <v>0</v>
      </c>
      <c r="AP866" s="297"/>
    </row>
    <row r="867" spans="1:42" s="296" customFormat="1">
      <c r="A867" s="293" t="s">
        <v>942</v>
      </c>
      <c r="B867" s="247">
        <v>497117210</v>
      </c>
      <c r="C867" s="252" t="s">
        <v>545</v>
      </c>
      <c r="D867" s="251">
        <v>0</v>
      </c>
      <c r="E867" s="251">
        <v>0</v>
      </c>
      <c r="F867" s="251">
        <v>7</v>
      </c>
      <c r="G867" s="251">
        <v>15</v>
      </c>
      <c r="H867" s="251">
        <v>18</v>
      </c>
      <c r="I867" s="251">
        <v>5</v>
      </c>
      <c r="J867" s="251">
        <v>0</v>
      </c>
      <c r="K867" s="294">
        <v>1.7843</v>
      </c>
      <c r="L867" s="251">
        <v>0</v>
      </c>
      <c r="M867" s="251">
        <v>1</v>
      </c>
      <c r="N867" s="251">
        <v>0</v>
      </c>
      <c r="O867" s="251">
        <v>0</v>
      </c>
      <c r="P867" s="251">
        <v>3</v>
      </c>
      <c r="Q867" s="251">
        <v>45</v>
      </c>
      <c r="R867" s="294">
        <v>1</v>
      </c>
      <c r="S867" s="251">
        <v>6</v>
      </c>
      <c r="T867" s="247"/>
      <c r="V867" s="293">
        <v>497117210</v>
      </c>
      <c r="W867" s="296" t="s">
        <v>942</v>
      </c>
      <c r="X867" s="247" t="s">
        <v>891</v>
      </c>
      <c r="Y867" s="247" t="s">
        <v>683</v>
      </c>
      <c r="Z867" s="296">
        <v>1</v>
      </c>
      <c r="AA867" s="296">
        <v>45</v>
      </c>
      <c r="AB867" s="296">
        <v>536223.07686200005</v>
      </c>
      <c r="AC867" s="296">
        <v>11916</v>
      </c>
      <c r="AD867" s="296">
        <v>-472</v>
      </c>
      <c r="AE867" s="296">
        <v>12388</v>
      </c>
      <c r="AG867" s="295"/>
      <c r="AH867" s="295"/>
      <c r="AL867" s="297">
        <v>0</v>
      </c>
      <c r="AN867" s="297">
        <v>0</v>
      </c>
      <c r="AP867" s="297"/>
    </row>
    <row r="868" spans="1:42" s="296" customFormat="1">
      <c r="A868" s="293" t="s">
        <v>942</v>
      </c>
      <c r="B868" s="247">
        <v>497117223</v>
      </c>
      <c r="C868" s="252" t="s">
        <v>545</v>
      </c>
      <c r="D868" s="251">
        <v>0</v>
      </c>
      <c r="E868" s="251">
        <v>0</v>
      </c>
      <c r="F868" s="251">
        <v>0</v>
      </c>
      <c r="G868" s="251">
        <v>1</v>
      </c>
      <c r="H868" s="251">
        <v>1</v>
      </c>
      <c r="I868" s="251">
        <v>0</v>
      </c>
      <c r="J868" s="251">
        <v>0</v>
      </c>
      <c r="K868" s="294">
        <v>7.9299999999999995E-2</v>
      </c>
      <c r="L868" s="251">
        <v>0</v>
      </c>
      <c r="M868" s="251">
        <v>0</v>
      </c>
      <c r="N868" s="251">
        <v>0</v>
      </c>
      <c r="O868" s="251">
        <v>0</v>
      </c>
      <c r="P868" s="251">
        <v>0</v>
      </c>
      <c r="Q868" s="251">
        <v>2</v>
      </c>
      <c r="R868" s="294">
        <v>1</v>
      </c>
      <c r="S868" s="251">
        <v>11</v>
      </c>
      <c r="T868" s="247"/>
      <c r="V868" s="293">
        <v>497117223</v>
      </c>
      <c r="W868" s="296" t="s">
        <v>942</v>
      </c>
      <c r="X868" s="247" t="s">
        <v>891</v>
      </c>
      <c r="Y868" s="247" t="s">
        <v>944</v>
      </c>
      <c r="Z868" s="296">
        <v>1</v>
      </c>
      <c r="AA868" s="296">
        <v>2</v>
      </c>
      <c r="AB868" s="296">
        <v>22549.667162000005</v>
      </c>
      <c r="AC868" s="296">
        <v>11275</v>
      </c>
      <c r="AD868" s="296">
        <v>-4069</v>
      </c>
      <c r="AE868" s="296">
        <v>15344</v>
      </c>
      <c r="AG868" s="295"/>
      <c r="AH868" s="295"/>
      <c r="AL868" s="297">
        <v>0</v>
      </c>
      <c r="AN868" s="297">
        <v>0</v>
      </c>
      <c r="AP868" s="297"/>
    </row>
    <row r="869" spans="1:42" s="296" customFormat="1">
      <c r="A869" s="293" t="s">
        <v>942</v>
      </c>
      <c r="B869" s="247">
        <v>497117227</v>
      </c>
      <c r="C869" s="252" t="s">
        <v>545</v>
      </c>
      <c r="D869" s="251">
        <v>0</v>
      </c>
      <c r="E869" s="251">
        <v>0</v>
      </c>
      <c r="F869" s="251">
        <v>1</v>
      </c>
      <c r="G869" s="251">
        <v>2</v>
      </c>
      <c r="H869" s="251">
        <v>1</v>
      </c>
      <c r="I869" s="251">
        <v>0</v>
      </c>
      <c r="J869" s="251">
        <v>0</v>
      </c>
      <c r="K869" s="294">
        <v>0.15859999999999999</v>
      </c>
      <c r="L869" s="251">
        <v>0</v>
      </c>
      <c r="M869" s="251">
        <v>0</v>
      </c>
      <c r="N869" s="251">
        <v>0</v>
      </c>
      <c r="O869" s="251">
        <v>0</v>
      </c>
      <c r="P869" s="251">
        <v>2</v>
      </c>
      <c r="Q869" s="251">
        <v>4</v>
      </c>
      <c r="R869" s="294">
        <v>1</v>
      </c>
      <c r="S869" s="251">
        <v>10</v>
      </c>
      <c r="T869" s="247"/>
      <c r="V869" s="293">
        <v>497117227</v>
      </c>
      <c r="W869" s="296" t="s">
        <v>942</v>
      </c>
      <c r="X869" s="247" t="s">
        <v>891</v>
      </c>
      <c r="Y869" s="247" t="s">
        <v>804</v>
      </c>
      <c r="Z869" s="296">
        <v>1</v>
      </c>
      <c r="AA869" s="296">
        <v>4</v>
      </c>
      <c r="AB869" s="296">
        <v>61046.084323999996</v>
      </c>
      <c r="AC869" s="296">
        <v>15262</v>
      </c>
      <c r="AD869" s="296">
        <v>3482</v>
      </c>
      <c r="AE869" s="296">
        <v>11780</v>
      </c>
      <c r="AG869" s="295"/>
      <c r="AH869" s="295"/>
      <c r="AL869" s="297">
        <v>0</v>
      </c>
      <c r="AN869" s="297">
        <v>0</v>
      </c>
      <c r="AP869" s="297"/>
    </row>
    <row r="870" spans="1:42" s="296" customFormat="1">
      <c r="A870" s="293" t="s">
        <v>942</v>
      </c>
      <c r="B870" s="247">
        <v>497117230</v>
      </c>
      <c r="C870" s="252" t="s">
        <v>545</v>
      </c>
      <c r="D870" s="251">
        <v>0</v>
      </c>
      <c r="E870" s="251">
        <v>0</v>
      </c>
      <c r="F870" s="251">
        <v>0</v>
      </c>
      <c r="G870" s="251">
        <v>1</v>
      </c>
      <c r="H870" s="251">
        <v>1</v>
      </c>
      <c r="I870" s="251">
        <v>0</v>
      </c>
      <c r="J870" s="251">
        <v>0</v>
      </c>
      <c r="K870" s="294">
        <v>7.9299999999999995E-2</v>
      </c>
      <c r="L870" s="251">
        <v>0</v>
      </c>
      <c r="M870" s="251">
        <v>0</v>
      </c>
      <c r="N870" s="251">
        <v>1</v>
      </c>
      <c r="O870" s="251">
        <v>0</v>
      </c>
      <c r="P870" s="251">
        <v>1</v>
      </c>
      <c r="Q870" s="251">
        <v>2</v>
      </c>
      <c r="R870" s="294">
        <v>1</v>
      </c>
      <c r="S870" s="251">
        <v>5</v>
      </c>
      <c r="T870" s="247"/>
      <c r="V870" s="293">
        <v>497117230</v>
      </c>
      <c r="W870" s="296" t="s">
        <v>942</v>
      </c>
      <c r="X870" s="247" t="s">
        <v>891</v>
      </c>
      <c r="Y870" s="247" t="s">
        <v>945</v>
      </c>
      <c r="Z870" s="296">
        <v>1</v>
      </c>
      <c r="AA870" s="296">
        <v>2</v>
      </c>
      <c r="AB870" s="296">
        <v>30784.057162000005</v>
      </c>
      <c r="AC870" s="296">
        <v>15392</v>
      </c>
      <c r="AD870" s="296">
        <v>3970</v>
      </c>
      <c r="AE870" s="296">
        <v>11422</v>
      </c>
      <c r="AG870" s="295"/>
      <c r="AH870" s="295"/>
      <c r="AL870" s="297">
        <v>0</v>
      </c>
      <c r="AN870" s="297">
        <v>0</v>
      </c>
      <c r="AP870" s="297"/>
    </row>
    <row r="871" spans="1:42" s="296" customFormat="1">
      <c r="A871" s="293" t="s">
        <v>942</v>
      </c>
      <c r="B871" s="247">
        <v>497117272</v>
      </c>
      <c r="C871" s="252" t="s">
        <v>545</v>
      </c>
      <c r="D871" s="251">
        <v>0</v>
      </c>
      <c r="E871" s="251">
        <v>0</v>
      </c>
      <c r="F871" s="251">
        <v>0</v>
      </c>
      <c r="G871" s="251">
        <v>2</v>
      </c>
      <c r="H871" s="251">
        <v>1</v>
      </c>
      <c r="I871" s="251">
        <v>0</v>
      </c>
      <c r="J871" s="251">
        <v>0</v>
      </c>
      <c r="K871" s="294">
        <v>0.11899999999999999</v>
      </c>
      <c r="L871" s="251">
        <v>0</v>
      </c>
      <c r="M871" s="251">
        <v>0</v>
      </c>
      <c r="N871" s="251">
        <v>0</v>
      </c>
      <c r="O871" s="251">
        <v>0</v>
      </c>
      <c r="P871" s="251">
        <v>0</v>
      </c>
      <c r="Q871" s="251">
        <v>3</v>
      </c>
      <c r="R871" s="294">
        <v>1</v>
      </c>
      <c r="S871" s="251">
        <v>6</v>
      </c>
      <c r="T871" s="247"/>
      <c r="V871" s="293">
        <v>497117272</v>
      </c>
      <c r="W871" s="296" t="s">
        <v>942</v>
      </c>
      <c r="X871" s="247" t="s">
        <v>891</v>
      </c>
      <c r="Y871" s="247" t="s">
        <v>946</v>
      </c>
      <c r="Z871" s="296">
        <v>1</v>
      </c>
      <c r="AA871" s="296">
        <v>3</v>
      </c>
      <c r="AB871" s="296">
        <v>34011.836460000006</v>
      </c>
      <c r="AC871" s="296">
        <v>11337</v>
      </c>
      <c r="AD871" s="296">
        <v>-2346</v>
      </c>
      <c r="AE871" s="296">
        <v>13683</v>
      </c>
      <c r="AG871" s="295"/>
      <c r="AH871" s="295"/>
      <c r="AL871" s="297">
        <v>0</v>
      </c>
      <c r="AN871" s="297">
        <v>0</v>
      </c>
      <c r="AP871" s="297"/>
    </row>
    <row r="872" spans="1:42" s="296" customFormat="1">
      <c r="A872" s="293" t="s">
        <v>942</v>
      </c>
      <c r="B872" s="247">
        <v>497117275</v>
      </c>
      <c r="C872" s="252" t="s">
        <v>545</v>
      </c>
      <c r="D872" s="251">
        <v>0</v>
      </c>
      <c r="E872" s="251">
        <v>0</v>
      </c>
      <c r="F872" s="251">
        <v>1</v>
      </c>
      <c r="G872" s="251">
        <v>2</v>
      </c>
      <c r="H872" s="251">
        <v>1</v>
      </c>
      <c r="I872" s="251">
        <v>0</v>
      </c>
      <c r="J872" s="251">
        <v>0</v>
      </c>
      <c r="K872" s="294">
        <v>0.15859999999999999</v>
      </c>
      <c r="L872" s="251">
        <v>0</v>
      </c>
      <c r="M872" s="251">
        <v>0</v>
      </c>
      <c r="N872" s="251">
        <v>0</v>
      </c>
      <c r="O872" s="251">
        <v>0</v>
      </c>
      <c r="P872" s="251">
        <v>0</v>
      </c>
      <c r="Q872" s="251">
        <v>4</v>
      </c>
      <c r="R872" s="294">
        <v>1</v>
      </c>
      <c r="S872" s="251">
        <v>4</v>
      </c>
      <c r="T872" s="247"/>
      <c r="V872" s="293">
        <v>497117275</v>
      </c>
      <c r="W872" s="296" t="s">
        <v>942</v>
      </c>
      <c r="X872" s="247" t="s">
        <v>891</v>
      </c>
      <c r="Y872" s="247" t="s">
        <v>848</v>
      </c>
      <c r="Z872" s="296">
        <v>1</v>
      </c>
      <c r="AA872" s="296">
        <v>4</v>
      </c>
      <c r="AB872" s="296">
        <v>45416.024323999998</v>
      </c>
      <c r="AC872" s="296">
        <v>11354</v>
      </c>
      <c r="AD872" s="296">
        <v>31</v>
      </c>
      <c r="AE872" s="296">
        <v>11323</v>
      </c>
      <c r="AG872" s="295"/>
      <c r="AH872" s="295"/>
      <c r="AL872" s="297">
        <v>0</v>
      </c>
      <c r="AN872" s="297">
        <v>0</v>
      </c>
      <c r="AP872" s="297"/>
    </row>
    <row r="873" spans="1:42" s="296" customFormat="1">
      <c r="A873" s="293" t="s">
        <v>942</v>
      </c>
      <c r="B873" s="247">
        <v>497117278</v>
      </c>
      <c r="C873" s="252" t="s">
        <v>545</v>
      </c>
      <c r="D873" s="251">
        <v>0</v>
      </c>
      <c r="E873" s="251">
        <v>0</v>
      </c>
      <c r="F873" s="251">
        <v>5</v>
      </c>
      <c r="G873" s="251">
        <v>24</v>
      </c>
      <c r="H873" s="251">
        <v>21</v>
      </c>
      <c r="I873" s="251">
        <v>22</v>
      </c>
      <c r="J873" s="251">
        <v>0</v>
      </c>
      <c r="K873" s="294">
        <v>2.8548</v>
      </c>
      <c r="L873" s="251">
        <v>0</v>
      </c>
      <c r="M873" s="251">
        <v>3</v>
      </c>
      <c r="N873" s="251">
        <v>0</v>
      </c>
      <c r="O873" s="251">
        <v>0</v>
      </c>
      <c r="P873" s="251">
        <v>9</v>
      </c>
      <c r="Q873" s="251">
        <v>72</v>
      </c>
      <c r="R873" s="294">
        <v>1</v>
      </c>
      <c r="S873" s="251">
        <v>7</v>
      </c>
      <c r="T873" s="247"/>
      <c r="V873" s="293">
        <v>497117278</v>
      </c>
      <c r="W873" s="296" t="s">
        <v>942</v>
      </c>
      <c r="X873" s="247" t="s">
        <v>891</v>
      </c>
      <c r="Y873" s="247" t="s">
        <v>849</v>
      </c>
      <c r="Z873" s="296">
        <v>1</v>
      </c>
      <c r="AA873" s="296">
        <v>72</v>
      </c>
      <c r="AB873" s="296">
        <v>915316.8278320001</v>
      </c>
      <c r="AC873" s="296">
        <v>12713</v>
      </c>
      <c r="AD873" s="296">
        <v>107</v>
      </c>
      <c r="AE873" s="296">
        <v>12606</v>
      </c>
      <c r="AG873" s="295"/>
      <c r="AH873" s="295"/>
      <c r="AL873" s="297">
        <v>0</v>
      </c>
      <c r="AN873" s="297">
        <v>0</v>
      </c>
      <c r="AP873" s="297"/>
    </row>
    <row r="874" spans="1:42" s="296" customFormat="1">
      <c r="A874" s="293" t="s">
        <v>942</v>
      </c>
      <c r="B874" s="247">
        <v>497117281</v>
      </c>
      <c r="C874" s="252" t="s">
        <v>545</v>
      </c>
      <c r="D874" s="251">
        <v>0</v>
      </c>
      <c r="E874" s="251">
        <v>0</v>
      </c>
      <c r="F874" s="251">
        <v>2</v>
      </c>
      <c r="G874" s="251">
        <v>23</v>
      </c>
      <c r="H874" s="251">
        <v>27</v>
      </c>
      <c r="I874" s="251">
        <v>21</v>
      </c>
      <c r="J874" s="251">
        <v>0</v>
      </c>
      <c r="K874" s="294">
        <v>2.8944999999999999</v>
      </c>
      <c r="L874" s="251">
        <v>0</v>
      </c>
      <c r="M874" s="251">
        <v>0</v>
      </c>
      <c r="N874" s="251">
        <v>0</v>
      </c>
      <c r="O874" s="251">
        <v>1</v>
      </c>
      <c r="P874" s="251">
        <v>47</v>
      </c>
      <c r="Q874" s="251">
        <v>73</v>
      </c>
      <c r="R874" s="294">
        <v>1</v>
      </c>
      <c r="S874" s="251">
        <v>12</v>
      </c>
      <c r="T874" s="247"/>
      <c r="V874" s="293">
        <v>497117281</v>
      </c>
      <c r="W874" s="296" t="s">
        <v>942</v>
      </c>
      <c r="X874" s="247" t="s">
        <v>891</v>
      </c>
      <c r="Y874" s="247" t="s">
        <v>796</v>
      </c>
      <c r="Z874" s="296">
        <v>1</v>
      </c>
      <c r="AA874" s="296">
        <v>73</v>
      </c>
      <c r="AB874" s="296">
        <v>1310669.96713</v>
      </c>
      <c r="AC874" s="296">
        <v>17954</v>
      </c>
      <c r="AD874" s="296">
        <v>6144</v>
      </c>
      <c r="AE874" s="296">
        <v>11810</v>
      </c>
      <c r="AG874" s="295"/>
      <c r="AH874" s="295"/>
      <c r="AL874" s="297">
        <v>0</v>
      </c>
      <c r="AN874" s="297">
        <v>0</v>
      </c>
      <c r="AP874" s="297"/>
    </row>
    <row r="875" spans="1:42" s="296" customFormat="1">
      <c r="A875" s="293" t="s">
        <v>942</v>
      </c>
      <c r="B875" s="247">
        <v>497117289</v>
      </c>
      <c r="C875" s="252" t="s">
        <v>545</v>
      </c>
      <c r="D875" s="251">
        <v>0</v>
      </c>
      <c r="E875" s="251">
        <v>0</v>
      </c>
      <c r="F875" s="251">
        <v>0</v>
      </c>
      <c r="G875" s="251">
        <v>0</v>
      </c>
      <c r="H875" s="251">
        <v>1</v>
      </c>
      <c r="I875" s="251">
        <v>0</v>
      </c>
      <c r="J875" s="251">
        <v>0</v>
      </c>
      <c r="K875" s="294">
        <v>3.9699999999999999E-2</v>
      </c>
      <c r="L875" s="251">
        <v>0</v>
      </c>
      <c r="M875" s="251">
        <v>0</v>
      </c>
      <c r="N875" s="251">
        <v>0</v>
      </c>
      <c r="O875" s="251">
        <v>0</v>
      </c>
      <c r="P875" s="251">
        <v>0</v>
      </c>
      <c r="Q875" s="251">
        <v>1</v>
      </c>
      <c r="R875" s="294">
        <v>1</v>
      </c>
      <c r="S875" s="251">
        <v>7</v>
      </c>
      <c r="T875" s="247"/>
      <c r="V875" s="293">
        <v>497117289</v>
      </c>
      <c r="W875" s="296" t="s">
        <v>942</v>
      </c>
      <c r="X875" s="247" t="s">
        <v>891</v>
      </c>
      <c r="Y875" s="247" t="s">
        <v>985</v>
      </c>
      <c r="Z875" s="296">
        <v>1</v>
      </c>
      <c r="AA875" s="296">
        <v>1</v>
      </c>
      <c r="AB875" s="296">
        <v>11090.709298</v>
      </c>
      <c r="AC875" s="296">
        <v>11091</v>
      </c>
      <c r="AD875" s="296">
        <v>178</v>
      </c>
      <c r="AE875" s="296">
        <v>10913</v>
      </c>
      <c r="AG875" s="295"/>
      <c r="AH875" s="295"/>
      <c r="AL875" s="297">
        <v>0</v>
      </c>
      <c r="AN875" s="297">
        <v>0</v>
      </c>
      <c r="AP875" s="297"/>
    </row>
    <row r="876" spans="1:42" s="296" customFormat="1">
      <c r="A876" s="293" t="s">
        <v>942</v>
      </c>
      <c r="B876" s="247">
        <v>497117325</v>
      </c>
      <c r="C876" s="252" t="s">
        <v>545</v>
      </c>
      <c r="D876" s="251">
        <v>0</v>
      </c>
      <c r="E876" s="251">
        <v>0</v>
      </c>
      <c r="F876" s="251">
        <v>0</v>
      </c>
      <c r="G876" s="251">
        <v>8</v>
      </c>
      <c r="H876" s="251">
        <v>4</v>
      </c>
      <c r="I876" s="251">
        <v>3</v>
      </c>
      <c r="J876" s="251">
        <v>0</v>
      </c>
      <c r="K876" s="294">
        <v>0.5948</v>
      </c>
      <c r="L876" s="251">
        <v>0</v>
      </c>
      <c r="M876" s="251">
        <v>0</v>
      </c>
      <c r="N876" s="251">
        <v>0</v>
      </c>
      <c r="O876" s="251">
        <v>0</v>
      </c>
      <c r="P876" s="251">
        <v>2</v>
      </c>
      <c r="Q876" s="251">
        <v>15</v>
      </c>
      <c r="R876" s="294">
        <v>1</v>
      </c>
      <c r="S876" s="251">
        <v>9</v>
      </c>
      <c r="T876" s="247"/>
      <c r="V876" s="293">
        <v>497117325</v>
      </c>
      <c r="W876" s="296" t="s">
        <v>942</v>
      </c>
      <c r="X876" s="247" t="s">
        <v>891</v>
      </c>
      <c r="Y876" s="247" t="s">
        <v>805</v>
      </c>
      <c r="Z876" s="296">
        <v>1</v>
      </c>
      <c r="AA876" s="296">
        <v>15</v>
      </c>
      <c r="AB876" s="296">
        <v>189559.76943199997</v>
      </c>
      <c r="AC876" s="296">
        <v>12637</v>
      </c>
      <c r="AD876" s="296">
        <v>-646</v>
      </c>
      <c r="AE876" s="296">
        <v>13283</v>
      </c>
      <c r="AG876" s="295"/>
      <c r="AH876" s="295"/>
      <c r="AL876" s="297">
        <v>0</v>
      </c>
      <c r="AN876" s="297">
        <v>0</v>
      </c>
      <c r="AP876" s="297"/>
    </row>
    <row r="877" spans="1:42" s="296" customFormat="1">
      <c r="A877" s="293" t="s">
        <v>942</v>
      </c>
      <c r="B877" s="247">
        <v>497117332</v>
      </c>
      <c r="C877" s="252" t="s">
        <v>545</v>
      </c>
      <c r="D877" s="251">
        <v>0</v>
      </c>
      <c r="E877" s="251">
        <v>0</v>
      </c>
      <c r="F877" s="251">
        <v>0</v>
      </c>
      <c r="G877" s="251">
        <v>6</v>
      </c>
      <c r="H877" s="251">
        <v>4</v>
      </c>
      <c r="I877" s="251">
        <v>3</v>
      </c>
      <c r="J877" s="251">
        <v>0</v>
      </c>
      <c r="K877" s="294">
        <v>0.51549999999999996</v>
      </c>
      <c r="L877" s="251">
        <v>0</v>
      </c>
      <c r="M877" s="251">
        <v>0</v>
      </c>
      <c r="N877" s="251">
        <v>0</v>
      </c>
      <c r="O877" s="251">
        <v>0</v>
      </c>
      <c r="P877" s="251">
        <v>4</v>
      </c>
      <c r="Q877" s="251">
        <v>13</v>
      </c>
      <c r="R877" s="294">
        <v>1</v>
      </c>
      <c r="S877" s="251">
        <v>10</v>
      </c>
      <c r="T877" s="247"/>
      <c r="V877" s="293">
        <v>497117332</v>
      </c>
      <c r="W877" s="296" t="s">
        <v>942</v>
      </c>
      <c r="X877" s="247" t="s">
        <v>891</v>
      </c>
      <c r="Y877" s="247" t="s">
        <v>806</v>
      </c>
      <c r="Z877" s="296">
        <v>1</v>
      </c>
      <c r="AA877" s="296">
        <v>13</v>
      </c>
      <c r="AB877" s="296">
        <v>183344.90226999996</v>
      </c>
      <c r="AC877" s="296">
        <v>14103</v>
      </c>
      <c r="AD877" s="296">
        <v>3120</v>
      </c>
      <c r="AE877" s="296">
        <v>10983</v>
      </c>
      <c r="AG877" s="295"/>
      <c r="AH877" s="295"/>
      <c r="AL877" s="297">
        <v>0</v>
      </c>
      <c r="AN877" s="297">
        <v>0</v>
      </c>
      <c r="AP877" s="297"/>
    </row>
    <row r="878" spans="1:42" s="296" customFormat="1">
      <c r="A878" s="293" t="s">
        <v>942</v>
      </c>
      <c r="B878" s="247">
        <v>497117340</v>
      </c>
      <c r="C878" s="252" t="s">
        <v>545</v>
      </c>
      <c r="D878" s="251">
        <v>0</v>
      </c>
      <c r="E878" s="251">
        <v>0</v>
      </c>
      <c r="F878" s="251">
        <v>0</v>
      </c>
      <c r="G878" s="251">
        <v>1</v>
      </c>
      <c r="H878" s="251">
        <v>0</v>
      </c>
      <c r="I878" s="251">
        <v>0</v>
      </c>
      <c r="J878" s="251">
        <v>0</v>
      </c>
      <c r="K878" s="294">
        <v>3.9699999999999999E-2</v>
      </c>
      <c r="L878" s="251">
        <v>0</v>
      </c>
      <c r="M878" s="251">
        <v>0</v>
      </c>
      <c r="N878" s="251">
        <v>0</v>
      </c>
      <c r="O878" s="251">
        <v>0</v>
      </c>
      <c r="P878" s="251">
        <v>0</v>
      </c>
      <c r="Q878" s="251">
        <v>1</v>
      </c>
      <c r="R878" s="294">
        <v>1</v>
      </c>
      <c r="S878" s="251">
        <v>7</v>
      </c>
      <c r="T878" s="247"/>
      <c r="V878" s="293">
        <v>497117340</v>
      </c>
      <c r="W878" s="296" t="s">
        <v>942</v>
      </c>
      <c r="X878" s="247" t="s">
        <v>891</v>
      </c>
      <c r="Y878" s="247" t="s">
        <v>852</v>
      </c>
      <c r="Z878" s="296">
        <v>1</v>
      </c>
      <c r="AA878" s="296">
        <v>1</v>
      </c>
      <c r="AB878" s="296">
        <v>11462.169298000001</v>
      </c>
      <c r="AC878" s="296">
        <v>11462</v>
      </c>
      <c r="AD878" s="296">
        <v>443</v>
      </c>
      <c r="AE878" s="296">
        <v>11019</v>
      </c>
      <c r="AG878" s="295"/>
      <c r="AH878" s="295"/>
      <c r="AL878" s="297">
        <v>0</v>
      </c>
      <c r="AN878" s="297">
        <v>0</v>
      </c>
      <c r="AP878" s="297"/>
    </row>
    <row r="879" spans="1:42" s="296" customFormat="1">
      <c r="A879" s="293" t="s">
        <v>942</v>
      </c>
      <c r="B879" s="247">
        <v>497117605</v>
      </c>
      <c r="C879" s="252" t="s">
        <v>545</v>
      </c>
      <c r="D879" s="251">
        <v>0</v>
      </c>
      <c r="E879" s="251">
        <v>0</v>
      </c>
      <c r="F879" s="251">
        <v>0</v>
      </c>
      <c r="G879" s="251">
        <v>0</v>
      </c>
      <c r="H879" s="251">
        <v>18</v>
      </c>
      <c r="I879" s="251">
        <v>36</v>
      </c>
      <c r="J879" s="251">
        <v>0</v>
      </c>
      <c r="K879" s="294">
        <v>2.1410999999999998</v>
      </c>
      <c r="L879" s="251">
        <v>0</v>
      </c>
      <c r="M879" s="251">
        <v>0</v>
      </c>
      <c r="N879" s="251">
        <v>0</v>
      </c>
      <c r="O879" s="251">
        <v>1</v>
      </c>
      <c r="P879" s="251">
        <v>11</v>
      </c>
      <c r="Q879" s="251">
        <v>54</v>
      </c>
      <c r="R879" s="294">
        <v>1</v>
      </c>
      <c r="S879" s="251">
        <v>6</v>
      </c>
      <c r="T879" s="247"/>
      <c r="V879" s="293">
        <v>497117605</v>
      </c>
      <c r="W879" s="296" t="s">
        <v>942</v>
      </c>
      <c r="X879" s="247" t="s">
        <v>891</v>
      </c>
      <c r="Y879" s="247" t="s">
        <v>686</v>
      </c>
      <c r="Z879" s="296">
        <v>1</v>
      </c>
      <c r="AA879" s="296">
        <v>54</v>
      </c>
      <c r="AB879" s="296">
        <v>733028.85337399994</v>
      </c>
      <c r="AC879" s="296">
        <v>13575</v>
      </c>
      <c r="AD879" s="296">
        <v>1457</v>
      </c>
      <c r="AE879" s="296">
        <v>12118</v>
      </c>
      <c r="AG879" s="295"/>
      <c r="AH879" s="295"/>
      <c r="AL879" s="297">
        <v>0</v>
      </c>
      <c r="AN879" s="297">
        <v>0</v>
      </c>
      <c r="AP879" s="297"/>
    </row>
    <row r="880" spans="1:42" s="296" customFormat="1">
      <c r="A880" s="293" t="s">
        <v>942</v>
      </c>
      <c r="B880" s="247">
        <v>497117632</v>
      </c>
      <c r="C880" s="252" t="s">
        <v>545</v>
      </c>
      <c r="D880" s="251">
        <v>0</v>
      </c>
      <c r="E880" s="251">
        <v>0</v>
      </c>
      <c r="F880" s="251">
        <v>0</v>
      </c>
      <c r="G880" s="251">
        <v>1</v>
      </c>
      <c r="H880" s="251">
        <v>0</v>
      </c>
      <c r="I880" s="251">
        <v>0</v>
      </c>
      <c r="J880" s="251">
        <v>0</v>
      </c>
      <c r="K880" s="294">
        <v>3.9699999999999999E-2</v>
      </c>
      <c r="L880" s="251">
        <v>0</v>
      </c>
      <c r="M880" s="251">
        <v>0</v>
      </c>
      <c r="N880" s="251">
        <v>0</v>
      </c>
      <c r="O880" s="251">
        <v>0</v>
      </c>
      <c r="P880" s="251">
        <v>0</v>
      </c>
      <c r="Q880" s="251">
        <v>1</v>
      </c>
      <c r="R880" s="294">
        <v>1</v>
      </c>
      <c r="S880" s="251">
        <v>7</v>
      </c>
      <c r="T880" s="247"/>
      <c r="V880" s="293">
        <v>497117632</v>
      </c>
      <c r="W880" s="296" t="s">
        <v>942</v>
      </c>
      <c r="X880" s="247" t="s">
        <v>891</v>
      </c>
      <c r="Y880" s="247" t="s">
        <v>947</v>
      </c>
      <c r="Z880" s="296">
        <v>1</v>
      </c>
      <c r="AA880" s="296">
        <v>1</v>
      </c>
      <c r="AB880" s="296">
        <v>11462.169298000001</v>
      </c>
      <c r="AC880" s="296">
        <v>11462</v>
      </c>
      <c r="AD880" s="296">
        <v>-1139</v>
      </c>
      <c r="AE880" s="296">
        <v>12601</v>
      </c>
      <c r="AG880" s="295"/>
      <c r="AH880" s="295"/>
      <c r="AL880" s="297">
        <v>0</v>
      </c>
      <c r="AN880" s="297">
        <v>0</v>
      </c>
      <c r="AP880" s="297"/>
    </row>
    <row r="881" spans="1:42" s="296" customFormat="1">
      <c r="A881" s="293" t="s">
        <v>942</v>
      </c>
      <c r="B881" s="247">
        <v>497117670</v>
      </c>
      <c r="C881" s="252" t="s">
        <v>545</v>
      </c>
      <c r="D881" s="251">
        <v>0</v>
      </c>
      <c r="E881" s="251">
        <v>0</v>
      </c>
      <c r="F881" s="251">
        <v>0</v>
      </c>
      <c r="G881" s="251">
        <v>0</v>
      </c>
      <c r="H881" s="251">
        <v>2</v>
      </c>
      <c r="I881" s="251">
        <v>2</v>
      </c>
      <c r="J881" s="251">
        <v>0</v>
      </c>
      <c r="K881" s="294">
        <v>0.15859999999999999</v>
      </c>
      <c r="L881" s="251">
        <v>0</v>
      </c>
      <c r="M881" s="251">
        <v>0</v>
      </c>
      <c r="N881" s="251">
        <v>0</v>
      </c>
      <c r="O881" s="251">
        <v>0</v>
      </c>
      <c r="P881" s="251">
        <v>1</v>
      </c>
      <c r="Q881" s="251">
        <v>4</v>
      </c>
      <c r="R881" s="294">
        <v>1</v>
      </c>
      <c r="S881" s="251">
        <v>5</v>
      </c>
      <c r="T881" s="247"/>
      <c r="V881" s="293">
        <v>497117670</v>
      </c>
      <c r="W881" s="296" t="s">
        <v>942</v>
      </c>
      <c r="X881" s="247" t="s">
        <v>891</v>
      </c>
      <c r="Y881" s="247" t="s">
        <v>688</v>
      </c>
      <c r="Z881" s="296">
        <v>1</v>
      </c>
      <c r="AA881" s="296">
        <v>4</v>
      </c>
      <c r="AB881" s="296">
        <v>53245.034323999993</v>
      </c>
      <c r="AC881" s="296">
        <v>13311</v>
      </c>
      <c r="AD881" s="296">
        <v>-3647</v>
      </c>
      <c r="AE881" s="296">
        <v>16958</v>
      </c>
      <c r="AG881" s="295"/>
      <c r="AH881" s="295"/>
      <c r="AL881" s="297">
        <v>0</v>
      </c>
      <c r="AN881" s="297">
        <v>0</v>
      </c>
      <c r="AP881" s="297"/>
    </row>
    <row r="882" spans="1:42" s="296" customFormat="1">
      <c r="A882" s="293" t="s">
        <v>942</v>
      </c>
      <c r="B882" s="247">
        <v>497117674</v>
      </c>
      <c r="C882" s="252" t="s">
        <v>545</v>
      </c>
      <c r="D882" s="251">
        <v>0</v>
      </c>
      <c r="E882" s="251">
        <v>0</v>
      </c>
      <c r="F882" s="251">
        <v>0</v>
      </c>
      <c r="G882" s="251">
        <v>2</v>
      </c>
      <c r="H882" s="251">
        <v>2</v>
      </c>
      <c r="I882" s="251">
        <v>0</v>
      </c>
      <c r="J882" s="251">
        <v>0</v>
      </c>
      <c r="K882" s="294">
        <v>0.15859999999999999</v>
      </c>
      <c r="L882" s="251">
        <v>0</v>
      </c>
      <c r="M882" s="251">
        <v>0</v>
      </c>
      <c r="N882" s="251">
        <v>0</v>
      </c>
      <c r="O882" s="251">
        <v>0</v>
      </c>
      <c r="P882" s="251">
        <v>2</v>
      </c>
      <c r="Q882" s="251">
        <v>4</v>
      </c>
      <c r="R882" s="294">
        <v>1</v>
      </c>
      <c r="S882" s="251">
        <v>10</v>
      </c>
      <c r="T882" s="247"/>
      <c r="V882" s="293">
        <v>497117674</v>
      </c>
      <c r="W882" s="296" t="s">
        <v>942</v>
      </c>
      <c r="X882" s="247" t="s">
        <v>891</v>
      </c>
      <c r="Y882" s="247" t="s">
        <v>689</v>
      </c>
      <c r="Z882" s="296">
        <v>1</v>
      </c>
      <c r="AA882" s="296">
        <v>4</v>
      </c>
      <c r="AB882" s="296">
        <v>60729.394324000008</v>
      </c>
      <c r="AC882" s="296">
        <v>15182</v>
      </c>
      <c r="AD882" s="296">
        <v>1124</v>
      </c>
      <c r="AE882" s="296">
        <v>14058</v>
      </c>
      <c r="AG882" s="295"/>
      <c r="AH882" s="295"/>
      <c r="AL882" s="297">
        <v>0</v>
      </c>
      <c r="AN882" s="297">
        <v>0</v>
      </c>
      <c r="AP882" s="297"/>
    </row>
    <row r="883" spans="1:42" s="296" customFormat="1">
      <c r="A883" s="293" t="s">
        <v>942</v>
      </c>
      <c r="B883" s="247">
        <v>497117680</v>
      </c>
      <c r="C883" s="252" t="s">
        <v>545</v>
      </c>
      <c r="D883" s="251">
        <v>0</v>
      </c>
      <c r="E883" s="251">
        <v>0</v>
      </c>
      <c r="F883" s="251">
        <v>0</v>
      </c>
      <c r="G883" s="251">
        <v>3</v>
      </c>
      <c r="H883" s="251">
        <v>0</v>
      </c>
      <c r="I883" s="251">
        <v>1</v>
      </c>
      <c r="J883" s="251">
        <v>0</v>
      </c>
      <c r="K883" s="294">
        <v>0.15859999999999999</v>
      </c>
      <c r="L883" s="251">
        <v>0</v>
      </c>
      <c r="M883" s="251">
        <v>0</v>
      </c>
      <c r="N883" s="251">
        <v>0</v>
      </c>
      <c r="O883" s="251">
        <v>0</v>
      </c>
      <c r="P883" s="251">
        <v>0</v>
      </c>
      <c r="Q883" s="251">
        <v>4</v>
      </c>
      <c r="R883" s="294">
        <v>1</v>
      </c>
      <c r="S883" s="251">
        <v>5</v>
      </c>
      <c r="T883" s="247"/>
      <c r="V883" s="293">
        <v>497117680</v>
      </c>
      <c r="W883" s="296" t="s">
        <v>942</v>
      </c>
      <c r="X883" s="247" t="s">
        <v>891</v>
      </c>
      <c r="Y883" s="247" t="s">
        <v>808</v>
      </c>
      <c r="Z883" s="296">
        <v>1</v>
      </c>
      <c r="AA883" s="296">
        <v>4</v>
      </c>
      <c r="AB883" s="296">
        <v>47369.48432399999</v>
      </c>
      <c r="AC883" s="296">
        <v>11842</v>
      </c>
      <c r="AD883" s="296">
        <v>-832</v>
      </c>
      <c r="AE883" s="296">
        <v>12674</v>
      </c>
      <c r="AG883" s="295"/>
      <c r="AH883" s="295"/>
      <c r="AL883" s="297">
        <v>0</v>
      </c>
      <c r="AN883" s="297">
        <v>0</v>
      </c>
      <c r="AP883" s="297"/>
    </row>
    <row r="884" spans="1:42" s="296" customFormat="1">
      <c r="A884" s="293" t="s">
        <v>942</v>
      </c>
      <c r="B884" s="247">
        <v>497117683</v>
      </c>
      <c r="C884" s="252" t="s">
        <v>545</v>
      </c>
      <c r="D884" s="251">
        <v>0</v>
      </c>
      <c r="E884" s="251">
        <v>0</v>
      </c>
      <c r="F884" s="251">
        <v>0</v>
      </c>
      <c r="G884" s="251">
        <v>0</v>
      </c>
      <c r="H884" s="251">
        <v>1</v>
      </c>
      <c r="I884" s="251">
        <v>3</v>
      </c>
      <c r="J884" s="251">
        <v>0</v>
      </c>
      <c r="K884" s="294">
        <v>0.15859999999999999</v>
      </c>
      <c r="L884" s="251">
        <v>0</v>
      </c>
      <c r="M884" s="251">
        <v>0</v>
      </c>
      <c r="N884" s="251">
        <v>0</v>
      </c>
      <c r="O884" s="251">
        <v>0</v>
      </c>
      <c r="P884" s="251">
        <v>2</v>
      </c>
      <c r="Q884" s="251">
        <v>4</v>
      </c>
      <c r="R884" s="294">
        <v>1</v>
      </c>
      <c r="S884" s="251">
        <v>5</v>
      </c>
      <c r="T884" s="247"/>
      <c r="V884" s="293">
        <v>497117683</v>
      </c>
      <c r="W884" s="296" t="s">
        <v>942</v>
      </c>
      <c r="X884" s="247" t="s">
        <v>891</v>
      </c>
      <c r="Y884" s="247" t="s">
        <v>853</v>
      </c>
      <c r="Z884" s="296">
        <v>1</v>
      </c>
      <c r="AA884" s="296">
        <v>4</v>
      </c>
      <c r="AB884" s="296">
        <v>60234.964324000015</v>
      </c>
      <c r="AC884" s="296">
        <v>15059</v>
      </c>
      <c r="AD884" s="296">
        <v>1105</v>
      </c>
      <c r="AE884" s="296">
        <v>13954</v>
      </c>
      <c r="AG884" s="295"/>
      <c r="AH884" s="295"/>
      <c r="AL884" s="297">
        <v>0</v>
      </c>
      <c r="AN884" s="297">
        <v>0</v>
      </c>
      <c r="AP884" s="297"/>
    </row>
    <row r="885" spans="1:42" s="296" customFormat="1">
      <c r="A885" s="293" t="s">
        <v>942</v>
      </c>
      <c r="B885" s="247">
        <v>497117717</v>
      </c>
      <c r="C885" s="252" t="s">
        <v>545</v>
      </c>
      <c r="D885" s="251">
        <v>0</v>
      </c>
      <c r="E885" s="251">
        <v>0</v>
      </c>
      <c r="F885" s="251">
        <v>0</v>
      </c>
      <c r="G885" s="251">
        <v>0</v>
      </c>
      <c r="H885" s="251">
        <v>3</v>
      </c>
      <c r="I885" s="251">
        <v>0</v>
      </c>
      <c r="J885" s="251">
        <v>0</v>
      </c>
      <c r="K885" s="294">
        <v>0.11899999999999999</v>
      </c>
      <c r="L885" s="251">
        <v>0</v>
      </c>
      <c r="M885" s="251">
        <v>0</v>
      </c>
      <c r="N885" s="251">
        <v>0</v>
      </c>
      <c r="O885" s="251">
        <v>0</v>
      </c>
      <c r="P885" s="251">
        <v>2</v>
      </c>
      <c r="Q885" s="251">
        <v>3</v>
      </c>
      <c r="R885" s="294">
        <v>1</v>
      </c>
      <c r="S885" s="251">
        <v>9</v>
      </c>
      <c r="T885" s="247"/>
      <c r="V885" s="293">
        <v>497117717</v>
      </c>
      <c r="W885" s="296" t="s">
        <v>942</v>
      </c>
      <c r="X885" s="247" t="s">
        <v>891</v>
      </c>
      <c r="Y885" s="247" t="s">
        <v>690</v>
      </c>
      <c r="Z885" s="296">
        <v>1</v>
      </c>
      <c r="AA885" s="296">
        <v>3</v>
      </c>
      <c r="AB885" s="296">
        <v>47822.776460000001</v>
      </c>
      <c r="AC885" s="296">
        <v>15941</v>
      </c>
      <c r="AD885" s="296">
        <v>3534</v>
      </c>
      <c r="AE885" s="296">
        <v>12407</v>
      </c>
      <c r="AG885" s="295"/>
      <c r="AH885" s="295"/>
      <c r="AL885" s="297">
        <v>0</v>
      </c>
      <c r="AN885" s="297">
        <v>0</v>
      </c>
      <c r="AP885" s="297"/>
    </row>
    <row r="886" spans="1:42" s="296" customFormat="1">
      <c r="A886" s="293" t="s">
        <v>942</v>
      </c>
      <c r="B886" s="247">
        <v>497117750</v>
      </c>
      <c r="C886" s="252" t="s">
        <v>545</v>
      </c>
      <c r="D886" s="251">
        <v>0</v>
      </c>
      <c r="E886" s="251">
        <v>0</v>
      </c>
      <c r="F886" s="251">
        <v>0</v>
      </c>
      <c r="G886" s="251">
        <v>0</v>
      </c>
      <c r="H886" s="251">
        <v>0</v>
      </c>
      <c r="I886" s="251">
        <v>2</v>
      </c>
      <c r="J886" s="251">
        <v>0</v>
      </c>
      <c r="K886" s="294">
        <v>7.9299999999999995E-2</v>
      </c>
      <c r="L886" s="251">
        <v>0</v>
      </c>
      <c r="M886" s="251">
        <v>0</v>
      </c>
      <c r="N886" s="251">
        <v>0</v>
      </c>
      <c r="O886" s="251">
        <v>0</v>
      </c>
      <c r="P886" s="251">
        <v>0</v>
      </c>
      <c r="Q886" s="251">
        <v>2</v>
      </c>
      <c r="R886" s="294">
        <v>1</v>
      </c>
      <c r="S886" s="251">
        <v>7</v>
      </c>
      <c r="T886" s="247"/>
      <c r="V886" s="293">
        <v>497117750</v>
      </c>
      <c r="W886" s="296" t="s">
        <v>942</v>
      </c>
      <c r="X886" s="247" t="s">
        <v>891</v>
      </c>
      <c r="Y886" s="247" t="s">
        <v>691</v>
      </c>
      <c r="Z886" s="296">
        <v>1</v>
      </c>
      <c r="AA886" s="296">
        <v>2</v>
      </c>
      <c r="AB886" s="296">
        <v>25975.587161999996</v>
      </c>
      <c r="AC886" s="296">
        <v>12988</v>
      </c>
      <c r="AD886" s="296">
        <v>1951</v>
      </c>
      <c r="AE886" s="296">
        <v>11037</v>
      </c>
      <c r="AG886" s="295"/>
      <c r="AH886" s="295"/>
      <c r="AL886" s="297">
        <v>0</v>
      </c>
      <c r="AN886" s="297">
        <v>0</v>
      </c>
      <c r="AP886" s="297"/>
    </row>
    <row r="887" spans="1:42" s="296" customFormat="1">
      <c r="A887" s="293" t="s">
        <v>942</v>
      </c>
      <c r="B887" s="247">
        <v>497117755</v>
      </c>
      <c r="C887" s="252" t="s">
        <v>545</v>
      </c>
      <c r="D887" s="251">
        <v>0</v>
      </c>
      <c r="E887" s="251">
        <v>0</v>
      </c>
      <c r="F887" s="251">
        <v>0</v>
      </c>
      <c r="G887" s="251">
        <v>0</v>
      </c>
      <c r="H887" s="251">
        <v>2</v>
      </c>
      <c r="I887" s="251">
        <v>1</v>
      </c>
      <c r="J887" s="251">
        <v>0</v>
      </c>
      <c r="K887" s="294">
        <v>0.11899999999999999</v>
      </c>
      <c r="L887" s="251">
        <v>0</v>
      </c>
      <c r="M887" s="251">
        <v>0</v>
      </c>
      <c r="N887" s="251">
        <v>0</v>
      </c>
      <c r="O887" s="251">
        <v>0</v>
      </c>
      <c r="P887" s="251">
        <v>0</v>
      </c>
      <c r="Q887" s="251">
        <v>3</v>
      </c>
      <c r="R887" s="294">
        <v>1</v>
      </c>
      <c r="S887" s="251">
        <v>10</v>
      </c>
      <c r="T887" s="247"/>
      <c r="V887" s="293">
        <v>497117755</v>
      </c>
      <c r="W887" s="296" t="s">
        <v>942</v>
      </c>
      <c r="X887" s="247" t="s">
        <v>891</v>
      </c>
      <c r="Y887" s="247" t="s">
        <v>692</v>
      </c>
      <c r="Z887" s="296">
        <v>1</v>
      </c>
      <c r="AA887" s="296">
        <v>3</v>
      </c>
      <c r="AB887" s="296">
        <v>35167.606460000003</v>
      </c>
      <c r="AC887" s="296">
        <v>11723</v>
      </c>
      <c r="AD887" s="296">
        <v>-1372</v>
      </c>
      <c r="AE887" s="296">
        <v>13095</v>
      </c>
      <c r="AG887" s="295"/>
      <c r="AH887" s="295"/>
      <c r="AL887" s="297">
        <v>0</v>
      </c>
      <c r="AN887" s="297">
        <v>0</v>
      </c>
      <c r="AP887" s="297"/>
    </row>
    <row r="888" spans="1:42" s="296" customFormat="1">
      <c r="A888" s="293" t="s">
        <v>942</v>
      </c>
      <c r="B888" s="247">
        <v>497117766</v>
      </c>
      <c r="C888" s="252" t="s">
        <v>545</v>
      </c>
      <c r="D888" s="251">
        <v>0</v>
      </c>
      <c r="E888" s="251">
        <v>0</v>
      </c>
      <c r="F888" s="251">
        <v>0</v>
      </c>
      <c r="G888" s="251">
        <v>2</v>
      </c>
      <c r="H888" s="251">
        <v>0</v>
      </c>
      <c r="I888" s="251">
        <v>1</v>
      </c>
      <c r="J888" s="251">
        <v>0</v>
      </c>
      <c r="K888" s="294">
        <v>0.11899999999999999</v>
      </c>
      <c r="L888" s="251">
        <v>0</v>
      </c>
      <c r="M888" s="251">
        <v>0</v>
      </c>
      <c r="N888" s="251">
        <v>0</v>
      </c>
      <c r="O888" s="251">
        <v>0</v>
      </c>
      <c r="P888" s="251">
        <v>2</v>
      </c>
      <c r="Q888" s="251">
        <v>3</v>
      </c>
      <c r="R888" s="294">
        <v>1</v>
      </c>
      <c r="S888" s="251">
        <v>7</v>
      </c>
      <c r="T888" s="247"/>
      <c r="V888" s="293">
        <v>497117766</v>
      </c>
      <c r="W888" s="296" t="s">
        <v>942</v>
      </c>
      <c r="X888" s="247" t="s">
        <v>891</v>
      </c>
      <c r="Y888" s="247" t="s">
        <v>893</v>
      </c>
      <c r="Z888" s="296">
        <v>1</v>
      </c>
      <c r="AA888" s="296">
        <v>3</v>
      </c>
      <c r="AB888" s="296">
        <v>48311.966460000011</v>
      </c>
      <c r="AC888" s="296">
        <v>16104</v>
      </c>
      <c r="AD888" s="296">
        <v>2056</v>
      </c>
      <c r="AE888" s="296">
        <v>14048</v>
      </c>
      <c r="AG888" s="295"/>
      <c r="AH888" s="295"/>
      <c r="AL888" s="297">
        <v>0</v>
      </c>
      <c r="AN888" s="297">
        <v>0</v>
      </c>
      <c r="AP888" s="297"/>
    </row>
    <row r="889" spans="1:42" s="296" customFormat="1">
      <c r="A889" s="293" t="s">
        <v>949</v>
      </c>
      <c r="B889" s="247">
        <v>498281005</v>
      </c>
      <c r="C889" s="252" t="s">
        <v>546</v>
      </c>
      <c r="D889" s="251">
        <v>0</v>
      </c>
      <c r="E889" s="251">
        <v>0</v>
      </c>
      <c r="F889" s="251">
        <v>0</v>
      </c>
      <c r="G889" s="251">
        <v>0</v>
      </c>
      <c r="H889" s="251">
        <v>0</v>
      </c>
      <c r="I889" s="251">
        <v>1</v>
      </c>
      <c r="J889" s="251">
        <v>0</v>
      </c>
      <c r="K889" s="294">
        <v>3.9699999999999999E-2</v>
      </c>
      <c r="L889" s="251">
        <v>0</v>
      </c>
      <c r="M889" s="251">
        <v>0</v>
      </c>
      <c r="N889" s="251">
        <v>0</v>
      </c>
      <c r="O889" s="251">
        <v>0</v>
      </c>
      <c r="P889" s="251">
        <v>1</v>
      </c>
      <c r="Q889" s="251">
        <v>1</v>
      </c>
      <c r="R889" s="294">
        <v>1</v>
      </c>
      <c r="S889" s="251">
        <v>8</v>
      </c>
      <c r="T889" s="247"/>
      <c r="V889" s="293">
        <v>498281005</v>
      </c>
      <c r="W889" s="296" t="s">
        <v>949</v>
      </c>
      <c r="X889" s="247" t="s">
        <v>796</v>
      </c>
      <c r="Y889" s="247" t="s">
        <v>797</v>
      </c>
      <c r="Z889" s="296">
        <v>1</v>
      </c>
      <c r="AA889" s="296">
        <v>1</v>
      </c>
      <c r="AB889" s="296">
        <v>19728.239298</v>
      </c>
      <c r="AC889" s="296">
        <v>19728</v>
      </c>
      <c r="AD889" s="296">
        <v>8811</v>
      </c>
      <c r="AE889" s="296">
        <v>10917</v>
      </c>
      <c r="AG889" s="295"/>
      <c r="AH889" s="295"/>
      <c r="AL889" s="297">
        <v>0</v>
      </c>
      <c r="AN889" s="297">
        <v>0</v>
      </c>
      <c r="AP889" s="297"/>
    </row>
    <row r="890" spans="1:42" s="296" customFormat="1">
      <c r="A890" s="293" t="s">
        <v>949</v>
      </c>
      <c r="B890" s="247">
        <v>498281061</v>
      </c>
      <c r="C890" s="252" t="s">
        <v>546</v>
      </c>
      <c r="D890" s="251">
        <v>0</v>
      </c>
      <c r="E890" s="251">
        <v>0</v>
      </c>
      <c r="F890" s="251">
        <v>0</v>
      </c>
      <c r="G890" s="251">
        <v>1</v>
      </c>
      <c r="H890" s="251">
        <v>1</v>
      </c>
      <c r="I890" s="251">
        <v>9</v>
      </c>
      <c r="J890" s="251">
        <v>0</v>
      </c>
      <c r="K890" s="294">
        <v>0.43619999999999998</v>
      </c>
      <c r="L890" s="251">
        <v>0</v>
      </c>
      <c r="M890" s="251">
        <v>0</v>
      </c>
      <c r="N890" s="251">
        <v>0</v>
      </c>
      <c r="O890" s="251">
        <v>0</v>
      </c>
      <c r="P890" s="251">
        <v>9</v>
      </c>
      <c r="Q890" s="251">
        <v>11</v>
      </c>
      <c r="R890" s="294">
        <v>1</v>
      </c>
      <c r="S890" s="251">
        <v>11</v>
      </c>
      <c r="T890" s="247"/>
      <c r="V890" s="293">
        <v>498281061</v>
      </c>
      <c r="W890" s="296" t="s">
        <v>949</v>
      </c>
      <c r="X890" s="247" t="s">
        <v>796</v>
      </c>
      <c r="Y890" s="247" t="s">
        <v>799</v>
      </c>
      <c r="Z890" s="296">
        <v>1</v>
      </c>
      <c r="AA890" s="296">
        <v>11</v>
      </c>
      <c r="AB890" s="296">
        <v>217554.305108</v>
      </c>
      <c r="AC890" s="296">
        <v>19778</v>
      </c>
      <c r="AD890" s="296">
        <v>6514</v>
      </c>
      <c r="AE890" s="296">
        <v>13264</v>
      </c>
      <c r="AG890" s="295"/>
      <c r="AH890" s="295"/>
      <c r="AL890" s="297">
        <v>0</v>
      </c>
      <c r="AN890" s="297">
        <v>0</v>
      </c>
      <c r="AP890" s="297"/>
    </row>
    <row r="891" spans="1:42" s="296" customFormat="1">
      <c r="A891" s="293" t="s">
        <v>949</v>
      </c>
      <c r="B891" s="247">
        <v>498281137</v>
      </c>
      <c r="C891" s="252" t="s">
        <v>546</v>
      </c>
      <c r="D891" s="251">
        <v>0</v>
      </c>
      <c r="E891" s="251">
        <v>0</v>
      </c>
      <c r="F891" s="251">
        <v>0</v>
      </c>
      <c r="G891" s="251">
        <v>3</v>
      </c>
      <c r="H891" s="251">
        <v>3</v>
      </c>
      <c r="I891" s="251">
        <v>3</v>
      </c>
      <c r="J891" s="251">
        <v>0</v>
      </c>
      <c r="K891" s="294">
        <v>0.3569</v>
      </c>
      <c r="L891" s="251">
        <v>0</v>
      </c>
      <c r="M891" s="251">
        <v>0</v>
      </c>
      <c r="N891" s="251">
        <v>0</v>
      </c>
      <c r="O891" s="251">
        <v>0</v>
      </c>
      <c r="P891" s="251">
        <v>9</v>
      </c>
      <c r="Q891" s="251">
        <v>9</v>
      </c>
      <c r="R891" s="294">
        <v>1</v>
      </c>
      <c r="S891" s="251">
        <v>12</v>
      </c>
      <c r="T891" s="247"/>
      <c r="V891" s="293">
        <v>498281137</v>
      </c>
      <c r="W891" s="296" t="s">
        <v>949</v>
      </c>
      <c r="X891" s="247" t="s">
        <v>796</v>
      </c>
      <c r="Y891" s="247" t="s">
        <v>847</v>
      </c>
      <c r="Z891" s="296">
        <v>1</v>
      </c>
      <c r="AA891" s="296">
        <v>9</v>
      </c>
      <c r="AB891" s="296">
        <v>192504.40794599999</v>
      </c>
      <c r="AC891" s="296">
        <v>21389</v>
      </c>
      <c r="AD891" s="296">
        <v>3561</v>
      </c>
      <c r="AE891" s="296">
        <v>17828</v>
      </c>
      <c r="AG891" s="295"/>
      <c r="AH891" s="295"/>
      <c r="AL891" s="297">
        <v>0</v>
      </c>
      <c r="AN891" s="297">
        <v>0</v>
      </c>
      <c r="AP891" s="297"/>
    </row>
    <row r="892" spans="1:42" s="296" customFormat="1">
      <c r="A892" s="293" t="s">
        <v>949</v>
      </c>
      <c r="B892" s="247">
        <v>498281281</v>
      </c>
      <c r="C892" s="252" t="s">
        <v>546</v>
      </c>
      <c r="D892" s="251">
        <v>0</v>
      </c>
      <c r="E892" s="251">
        <v>0</v>
      </c>
      <c r="F892" s="251">
        <v>0</v>
      </c>
      <c r="G892" s="251">
        <v>100</v>
      </c>
      <c r="H892" s="251">
        <v>322</v>
      </c>
      <c r="I892" s="251">
        <v>263</v>
      </c>
      <c r="J892" s="251">
        <v>0</v>
      </c>
      <c r="K892" s="294">
        <v>27.160299999999999</v>
      </c>
      <c r="L892" s="251">
        <v>0</v>
      </c>
      <c r="M892" s="251">
        <v>13</v>
      </c>
      <c r="N892" s="251">
        <v>31</v>
      </c>
      <c r="O892" s="251">
        <v>12</v>
      </c>
      <c r="P892" s="251">
        <v>614</v>
      </c>
      <c r="Q892" s="251">
        <v>685</v>
      </c>
      <c r="R892" s="294">
        <v>1</v>
      </c>
      <c r="S892" s="251">
        <v>12</v>
      </c>
      <c r="T892" s="247"/>
      <c r="V892" s="293">
        <v>498281281</v>
      </c>
      <c r="W892" s="296" t="s">
        <v>949</v>
      </c>
      <c r="X892" s="247" t="s">
        <v>796</v>
      </c>
      <c r="Y892" s="247" t="s">
        <v>796</v>
      </c>
      <c r="Z892" s="296">
        <v>1</v>
      </c>
      <c r="AA892" s="296">
        <v>685</v>
      </c>
      <c r="AB892" s="296">
        <v>14170760.498701999</v>
      </c>
      <c r="AC892" s="296">
        <v>20687</v>
      </c>
      <c r="AD892" s="296">
        <v>6663</v>
      </c>
      <c r="AE892" s="296">
        <v>14024</v>
      </c>
      <c r="AG892" s="295"/>
      <c r="AH892" s="295"/>
      <c r="AL892" s="297">
        <v>0</v>
      </c>
      <c r="AN892" s="297">
        <v>0</v>
      </c>
      <c r="AP892" s="297"/>
    </row>
    <row r="893" spans="1:42" s="296" customFormat="1">
      <c r="A893" s="293" t="s">
        <v>949</v>
      </c>
      <c r="B893" s="247">
        <v>498281325</v>
      </c>
      <c r="C893" s="252" t="s">
        <v>546</v>
      </c>
      <c r="D893" s="251">
        <v>0</v>
      </c>
      <c r="E893" s="251">
        <v>0</v>
      </c>
      <c r="F893" s="251">
        <v>0</v>
      </c>
      <c r="G893" s="251">
        <v>0</v>
      </c>
      <c r="H893" s="251">
        <v>0</v>
      </c>
      <c r="I893" s="251">
        <v>1</v>
      </c>
      <c r="J893" s="251">
        <v>0</v>
      </c>
      <c r="K893" s="294">
        <v>3.9699999999999999E-2</v>
      </c>
      <c r="L893" s="251">
        <v>0</v>
      </c>
      <c r="M893" s="251">
        <v>0</v>
      </c>
      <c r="N893" s="251">
        <v>0</v>
      </c>
      <c r="O893" s="251">
        <v>0</v>
      </c>
      <c r="P893" s="251">
        <v>1</v>
      </c>
      <c r="Q893" s="251">
        <v>1</v>
      </c>
      <c r="R893" s="294">
        <v>1</v>
      </c>
      <c r="S893" s="251">
        <v>9</v>
      </c>
      <c r="T893" s="247"/>
      <c r="V893" s="293">
        <v>498281325</v>
      </c>
      <c r="W893" s="296" t="s">
        <v>949</v>
      </c>
      <c r="X893" s="247" t="s">
        <v>796</v>
      </c>
      <c r="Y893" s="247" t="s">
        <v>805</v>
      </c>
      <c r="Z893" s="296">
        <v>1</v>
      </c>
      <c r="AA893" s="296">
        <v>1</v>
      </c>
      <c r="AB893" s="296">
        <v>20266.329298000001</v>
      </c>
      <c r="AC893" s="296">
        <v>20266</v>
      </c>
      <c r="AD893" s="296">
        <v>7701</v>
      </c>
      <c r="AE893" s="296">
        <v>12565</v>
      </c>
      <c r="AG893" s="295"/>
      <c r="AH893" s="295"/>
      <c r="AL893" s="297">
        <v>0</v>
      </c>
      <c r="AN893" s="297">
        <v>0</v>
      </c>
      <c r="AP893" s="297"/>
    </row>
    <row r="894" spans="1:42" s="296" customFormat="1">
      <c r="A894" s="293" t="s">
        <v>949</v>
      </c>
      <c r="B894" s="247">
        <v>498281332</v>
      </c>
      <c r="C894" s="252" t="s">
        <v>546</v>
      </c>
      <c r="D894" s="251">
        <v>0</v>
      </c>
      <c r="E894" s="251">
        <v>0</v>
      </c>
      <c r="F894" s="251">
        <v>0</v>
      </c>
      <c r="G894" s="251">
        <v>0</v>
      </c>
      <c r="H894" s="251">
        <v>2</v>
      </c>
      <c r="I894" s="251">
        <v>3</v>
      </c>
      <c r="J894" s="251">
        <v>0</v>
      </c>
      <c r="K894" s="294">
        <v>0.1983</v>
      </c>
      <c r="L894" s="251">
        <v>0</v>
      </c>
      <c r="M894" s="251">
        <v>0</v>
      </c>
      <c r="N894" s="251">
        <v>1</v>
      </c>
      <c r="O894" s="251">
        <v>0</v>
      </c>
      <c r="P894" s="251">
        <v>3</v>
      </c>
      <c r="Q894" s="251">
        <v>5</v>
      </c>
      <c r="R894" s="294">
        <v>1</v>
      </c>
      <c r="S894" s="251">
        <v>10</v>
      </c>
      <c r="T894" s="247"/>
      <c r="V894" s="293">
        <v>498281332</v>
      </c>
      <c r="W894" s="296" t="s">
        <v>949</v>
      </c>
      <c r="X894" s="247" t="s">
        <v>796</v>
      </c>
      <c r="Y894" s="247" t="s">
        <v>806</v>
      </c>
      <c r="Z894" s="296">
        <v>1</v>
      </c>
      <c r="AA894" s="296">
        <v>5</v>
      </c>
      <c r="AB894" s="296">
        <v>87731.433622000011</v>
      </c>
      <c r="AC894" s="296">
        <v>17546</v>
      </c>
      <c r="AD894" s="296">
        <v>5614</v>
      </c>
      <c r="AE894" s="296">
        <v>11932</v>
      </c>
      <c r="AG894" s="295"/>
      <c r="AH894" s="295"/>
      <c r="AL894" s="297">
        <v>0</v>
      </c>
      <c r="AN894" s="297">
        <v>0</v>
      </c>
      <c r="AP894" s="297"/>
    </row>
    <row r="895" spans="1:42" s="296" customFormat="1">
      <c r="A895" s="293" t="s">
        <v>950</v>
      </c>
      <c r="B895" s="247">
        <v>499061005</v>
      </c>
      <c r="C895" s="252" t="s">
        <v>986</v>
      </c>
      <c r="D895" s="251">
        <v>0</v>
      </c>
      <c r="E895" s="251">
        <v>0</v>
      </c>
      <c r="F895" s="251">
        <v>0</v>
      </c>
      <c r="G895" s="251">
        <v>0</v>
      </c>
      <c r="H895" s="251">
        <v>18</v>
      </c>
      <c r="I895" s="251">
        <v>32</v>
      </c>
      <c r="J895" s="251">
        <v>0</v>
      </c>
      <c r="K895" s="294">
        <v>1.9824999999999999</v>
      </c>
      <c r="L895" s="251">
        <v>0</v>
      </c>
      <c r="M895" s="251">
        <v>0</v>
      </c>
      <c r="N895" s="251">
        <v>2</v>
      </c>
      <c r="O895" s="251">
        <v>2</v>
      </c>
      <c r="P895" s="251">
        <v>23</v>
      </c>
      <c r="Q895" s="251">
        <v>50</v>
      </c>
      <c r="R895" s="294">
        <v>1</v>
      </c>
      <c r="S895" s="251">
        <v>8</v>
      </c>
      <c r="T895" s="247"/>
      <c r="V895" s="293">
        <v>499061005</v>
      </c>
      <c r="W895" s="296" t="s">
        <v>950</v>
      </c>
      <c r="X895" s="247" t="s">
        <v>799</v>
      </c>
      <c r="Y895" s="247" t="s">
        <v>797</v>
      </c>
      <c r="Z895" s="296">
        <v>1</v>
      </c>
      <c r="AA895" s="296">
        <v>50</v>
      </c>
      <c r="AB895" s="296">
        <v>783643.85905000009</v>
      </c>
      <c r="AC895" s="296">
        <v>15673</v>
      </c>
      <c r="AD895" s="296">
        <v>4127</v>
      </c>
      <c r="AE895" s="296">
        <v>11546</v>
      </c>
      <c r="AG895" s="295"/>
      <c r="AH895" s="295"/>
      <c r="AL895" s="297">
        <v>0</v>
      </c>
      <c r="AN895" s="297">
        <v>0</v>
      </c>
      <c r="AP895" s="297"/>
    </row>
    <row r="896" spans="1:42" s="296" customFormat="1">
      <c r="A896" s="293" t="s">
        <v>950</v>
      </c>
      <c r="B896" s="247">
        <v>499061024</v>
      </c>
      <c r="C896" s="252" t="s">
        <v>986</v>
      </c>
      <c r="D896" s="251">
        <v>0</v>
      </c>
      <c r="E896" s="251">
        <v>0</v>
      </c>
      <c r="F896" s="251">
        <v>0</v>
      </c>
      <c r="G896" s="251">
        <v>0</v>
      </c>
      <c r="H896" s="251">
        <v>0</v>
      </c>
      <c r="I896" s="251">
        <v>1</v>
      </c>
      <c r="J896" s="251">
        <v>0</v>
      </c>
      <c r="K896" s="294">
        <v>3.9699999999999999E-2</v>
      </c>
      <c r="L896" s="251">
        <v>0</v>
      </c>
      <c r="M896" s="251">
        <v>0</v>
      </c>
      <c r="N896" s="251">
        <v>0</v>
      </c>
      <c r="O896" s="251">
        <v>0</v>
      </c>
      <c r="P896" s="251">
        <v>1</v>
      </c>
      <c r="Q896" s="251">
        <v>1</v>
      </c>
      <c r="R896" s="294">
        <v>1</v>
      </c>
      <c r="S896" s="251">
        <v>5</v>
      </c>
      <c r="T896" s="247"/>
      <c r="V896" s="293">
        <v>499061024</v>
      </c>
      <c r="W896" s="296" t="s">
        <v>950</v>
      </c>
      <c r="X896" s="247" t="s">
        <v>799</v>
      </c>
      <c r="Y896" s="247" t="s">
        <v>798</v>
      </c>
      <c r="Z896" s="296">
        <v>1</v>
      </c>
      <c r="AA896" s="296">
        <v>1</v>
      </c>
      <c r="AB896" s="296">
        <v>18080.639298000002</v>
      </c>
      <c r="AC896" s="296">
        <v>18081</v>
      </c>
      <c r="AD896" s="296">
        <v>290</v>
      </c>
      <c r="AE896" s="296">
        <v>17791</v>
      </c>
      <c r="AG896" s="295"/>
      <c r="AH896" s="295"/>
      <c r="AL896" s="297">
        <v>0</v>
      </c>
      <c r="AN896" s="297">
        <v>0</v>
      </c>
      <c r="AP896" s="297"/>
    </row>
    <row r="897" spans="1:42" s="296" customFormat="1">
      <c r="A897" s="293" t="s">
        <v>950</v>
      </c>
      <c r="B897" s="247">
        <v>499061061</v>
      </c>
      <c r="C897" s="252" t="s">
        <v>986</v>
      </c>
      <c r="D897" s="251">
        <v>0</v>
      </c>
      <c r="E897" s="251">
        <v>0</v>
      </c>
      <c r="F897" s="251">
        <v>0</v>
      </c>
      <c r="G897" s="251">
        <v>0</v>
      </c>
      <c r="H897" s="251">
        <v>108</v>
      </c>
      <c r="I897" s="251">
        <v>97</v>
      </c>
      <c r="J897" s="251">
        <v>0</v>
      </c>
      <c r="K897" s="294">
        <v>8.1282999999999994</v>
      </c>
      <c r="L897" s="251">
        <v>0</v>
      </c>
      <c r="M897" s="251">
        <v>0</v>
      </c>
      <c r="N897" s="251">
        <v>1</v>
      </c>
      <c r="O897" s="251">
        <v>0</v>
      </c>
      <c r="P897" s="251">
        <v>108</v>
      </c>
      <c r="Q897" s="251">
        <v>205</v>
      </c>
      <c r="R897" s="294">
        <v>1</v>
      </c>
      <c r="S897" s="251">
        <v>11</v>
      </c>
      <c r="T897" s="247"/>
      <c r="V897" s="293">
        <v>499061061</v>
      </c>
      <c r="W897" s="296" t="s">
        <v>950</v>
      </c>
      <c r="X897" s="247" t="s">
        <v>799</v>
      </c>
      <c r="Y897" s="247" t="s">
        <v>799</v>
      </c>
      <c r="Z897" s="296">
        <v>1</v>
      </c>
      <c r="AA897" s="296">
        <v>205</v>
      </c>
      <c r="AB897" s="296">
        <v>3397938.5998219997</v>
      </c>
      <c r="AC897" s="296">
        <v>16575</v>
      </c>
      <c r="AD897" s="296">
        <v>-1380</v>
      </c>
      <c r="AE897" s="296">
        <v>17955</v>
      </c>
      <c r="AG897" s="295"/>
      <c r="AH897" s="295"/>
      <c r="AL897" s="297">
        <v>0</v>
      </c>
      <c r="AN897" s="297">
        <v>0</v>
      </c>
      <c r="AP897" s="297"/>
    </row>
    <row r="898" spans="1:42" s="296" customFormat="1">
      <c r="A898" s="293" t="s">
        <v>950</v>
      </c>
      <c r="B898" s="247">
        <v>499061086</v>
      </c>
      <c r="C898" s="252" t="s">
        <v>986</v>
      </c>
      <c r="D898" s="251">
        <v>0</v>
      </c>
      <c r="E898" s="251">
        <v>0</v>
      </c>
      <c r="F898" s="251">
        <v>0</v>
      </c>
      <c r="G898" s="251">
        <v>0</v>
      </c>
      <c r="H898" s="251">
        <v>1</v>
      </c>
      <c r="I898" s="251">
        <v>2</v>
      </c>
      <c r="J898" s="251">
        <v>0</v>
      </c>
      <c r="K898" s="294">
        <v>0.11899999999999999</v>
      </c>
      <c r="L898" s="251">
        <v>0</v>
      </c>
      <c r="M898" s="251">
        <v>0</v>
      </c>
      <c r="N898" s="251">
        <v>0</v>
      </c>
      <c r="O898" s="251">
        <v>0</v>
      </c>
      <c r="P898" s="251">
        <v>2</v>
      </c>
      <c r="Q898" s="251">
        <v>3</v>
      </c>
      <c r="R898" s="294">
        <v>1</v>
      </c>
      <c r="S898" s="251">
        <v>8</v>
      </c>
      <c r="T898" s="247"/>
      <c r="V898" s="293">
        <v>499061086</v>
      </c>
      <c r="W898" s="296" t="s">
        <v>950</v>
      </c>
      <c r="X898" s="247" t="s">
        <v>799</v>
      </c>
      <c r="Y898" s="247" t="s">
        <v>845</v>
      </c>
      <c r="Z898" s="296">
        <v>1</v>
      </c>
      <c r="AA898" s="296">
        <v>3</v>
      </c>
      <c r="AB898" s="296">
        <v>50543.976459999998</v>
      </c>
      <c r="AC898" s="296">
        <v>16848</v>
      </c>
      <c r="AD898" s="296">
        <v>-93</v>
      </c>
      <c r="AE898" s="296">
        <v>16941</v>
      </c>
      <c r="AG898" s="295"/>
      <c r="AH898" s="295"/>
      <c r="AL898" s="297">
        <v>0</v>
      </c>
      <c r="AN898" s="297">
        <v>0</v>
      </c>
      <c r="AP898" s="297"/>
    </row>
    <row r="899" spans="1:42" s="296" customFormat="1">
      <c r="A899" s="293" t="s">
        <v>950</v>
      </c>
      <c r="B899" s="247">
        <v>499061087</v>
      </c>
      <c r="C899" s="252" t="s">
        <v>986</v>
      </c>
      <c r="D899" s="251">
        <v>0</v>
      </c>
      <c r="E899" s="251">
        <v>0</v>
      </c>
      <c r="F899" s="251">
        <v>0</v>
      </c>
      <c r="G899" s="251">
        <v>0</v>
      </c>
      <c r="H899" s="251">
        <v>0</v>
      </c>
      <c r="I899" s="251">
        <v>2</v>
      </c>
      <c r="J899" s="251">
        <v>0</v>
      </c>
      <c r="K899" s="294">
        <v>7.9299999999999995E-2</v>
      </c>
      <c r="L899" s="251">
        <v>0</v>
      </c>
      <c r="M899" s="251">
        <v>0</v>
      </c>
      <c r="N899" s="251">
        <v>0</v>
      </c>
      <c r="O899" s="251">
        <v>0</v>
      </c>
      <c r="P899" s="251">
        <v>1</v>
      </c>
      <c r="Q899" s="251">
        <v>2</v>
      </c>
      <c r="R899" s="294">
        <v>1</v>
      </c>
      <c r="S899" s="251">
        <v>6</v>
      </c>
      <c r="T899" s="247"/>
      <c r="V899" s="293">
        <v>499061087</v>
      </c>
      <c r="W899" s="296" t="s">
        <v>950</v>
      </c>
      <c r="X899" s="247" t="s">
        <v>799</v>
      </c>
      <c r="Y899" s="247" t="s">
        <v>800</v>
      </c>
      <c r="Z899" s="296">
        <v>1</v>
      </c>
      <c r="AA899" s="296">
        <v>2</v>
      </c>
      <c r="AB899" s="296">
        <v>31638.217162000001</v>
      </c>
      <c r="AC899" s="296">
        <v>15819</v>
      </c>
      <c r="AD899" s="296">
        <v>-4955</v>
      </c>
      <c r="AE899" s="296">
        <v>20774</v>
      </c>
      <c r="AG899" s="295"/>
      <c r="AH899" s="295"/>
      <c r="AL899" s="297">
        <v>0</v>
      </c>
      <c r="AN899" s="297">
        <v>0</v>
      </c>
      <c r="AP899" s="297"/>
    </row>
    <row r="900" spans="1:42" s="296" customFormat="1">
      <c r="A900" s="293" t="s">
        <v>950</v>
      </c>
      <c r="B900" s="247">
        <v>499061137</v>
      </c>
      <c r="C900" s="252" t="s">
        <v>986</v>
      </c>
      <c r="D900" s="251">
        <v>0</v>
      </c>
      <c r="E900" s="251">
        <v>0</v>
      </c>
      <c r="F900" s="251">
        <v>0</v>
      </c>
      <c r="G900" s="251">
        <v>0</v>
      </c>
      <c r="H900" s="251">
        <v>28</v>
      </c>
      <c r="I900" s="251">
        <v>50</v>
      </c>
      <c r="J900" s="251">
        <v>0</v>
      </c>
      <c r="K900" s="294">
        <v>3.0926999999999998</v>
      </c>
      <c r="L900" s="251">
        <v>0</v>
      </c>
      <c r="M900" s="251">
        <v>0</v>
      </c>
      <c r="N900" s="251">
        <v>0</v>
      </c>
      <c r="O900" s="251">
        <v>1</v>
      </c>
      <c r="P900" s="251">
        <v>51</v>
      </c>
      <c r="Q900" s="251">
        <v>78</v>
      </c>
      <c r="R900" s="294">
        <v>1</v>
      </c>
      <c r="S900" s="251">
        <v>12</v>
      </c>
      <c r="T900" s="247"/>
      <c r="V900" s="293">
        <v>499061137</v>
      </c>
      <c r="W900" s="296" t="s">
        <v>950</v>
      </c>
      <c r="X900" s="247" t="s">
        <v>799</v>
      </c>
      <c r="Y900" s="247" t="s">
        <v>847</v>
      </c>
      <c r="Z900" s="296">
        <v>1</v>
      </c>
      <c r="AA900" s="296">
        <v>78</v>
      </c>
      <c r="AB900" s="296">
        <v>1450172.4493180001</v>
      </c>
      <c r="AC900" s="296">
        <v>18592</v>
      </c>
      <c r="AD900" s="296">
        <v>-488</v>
      </c>
      <c r="AE900" s="296">
        <v>19080</v>
      </c>
      <c r="AG900" s="295"/>
      <c r="AH900" s="295"/>
      <c r="AL900" s="297">
        <v>0</v>
      </c>
      <c r="AN900" s="297">
        <v>0</v>
      </c>
      <c r="AP900" s="297"/>
    </row>
    <row r="901" spans="1:42" s="296" customFormat="1">
      <c r="A901" s="293" t="s">
        <v>950</v>
      </c>
      <c r="B901" s="247">
        <v>499061161</v>
      </c>
      <c r="C901" s="252" t="s">
        <v>986</v>
      </c>
      <c r="D901" s="251">
        <v>0</v>
      </c>
      <c r="E901" s="251">
        <v>0</v>
      </c>
      <c r="F901" s="251">
        <v>0</v>
      </c>
      <c r="G901" s="251">
        <v>0</v>
      </c>
      <c r="H901" s="251">
        <v>4</v>
      </c>
      <c r="I901" s="251">
        <v>3</v>
      </c>
      <c r="J901" s="251">
        <v>0</v>
      </c>
      <c r="K901" s="294">
        <v>0.27760000000000001</v>
      </c>
      <c r="L901" s="251">
        <v>0</v>
      </c>
      <c r="M901" s="251">
        <v>0</v>
      </c>
      <c r="N901" s="251">
        <v>0</v>
      </c>
      <c r="O901" s="251">
        <v>0</v>
      </c>
      <c r="P901" s="251">
        <v>2</v>
      </c>
      <c r="Q901" s="251">
        <v>7</v>
      </c>
      <c r="R901" s="294">
        <v>1</v>
      </c>
      <c r="S901" s="251">
        <v>8</v>
      </c>
      <c r="T901" s="247"/>
      <c r="V901" s="293">
        <v>499061161</v>
      </c>
      <c r="W901" s="296" t="s">
        <v>950</v>
      </c>
      <c r="X901" s="247" t="s">
        <v>799</v>
      </c>
      <c r="Y901" s="247" t="s">
        <v>802</v>
      </c>
      <c r="Z901" s="296">
        <v>1</v>
      </c>
      <c r="AA901" s="296">
        <v>7</v>
      </c>
      <c r="AB901" s="296">
        <v>96799.080784000005</v>
      </c>
      <c r="AC901" s="296">
        <v>13828</v>
      </c>
      <c r="AD901" s="296">
        <v>-5457</v>
      </c>
      <c r="AE901" s="296">
        <v>19285</v>
      </c>
      <c r="AG901" s="295"/>
      <c r="AH901" s="295"/>
      <c r="AL901" s="297">
        <v>0</v>
      </c>
      <c r="AN901" s="297">
        <v>0</v>
      </c>
      <c r="AP901" s="297"/>
    </row>
    <row r="902" spans="1:42" s="296" customFormat="1">
      <c r="A902" s="293" t="s">
        <v>950</v>
      </c>
      <c r="B902" s="247">
        <v>499061191</v>
      </c>
      <c r="C902" s="252" t="s">
        <v>986</v>
      </c>
      <c r="D902" s="251">
        <v>0</v>
      </c>
      <c r="E902" s="251">
        <v>0</v>
      </c>
      <c r="F902" s="251">
        <v>0</v>
      </c>
      <c r="G902" s="251">
        <v>0</v>
      </c>
      <c r="H902" s="251">
        <v>2</v>
      </c>
      <c r="I902" s="251">
        <v>1</v>
      </c>
      <c r="J902" s="251">
        <v>0</v>
      </c>
      <c r="K902" s="294">
        <v>0.11899999999999999</v>
      </c>
      <c r="L902" s="251">
        <v>0</v>
      </c>
      <c r="M902" s="251">
        <v>0</v>
      </c>
      <c r="N902" s="251">
        <v>0</v>
      </c>
      <c r="O902" s="251">
        <v>0</v>
      </c>
      <c r="P902" s="251">
        <v>2</v>
      </c>
      <c r="Q902" s="251">
        <v>3</v>
      </c>
      <c r="R902" s="294">
        <v>1</v>
      </c>
      <c r="S902" s="251">
        <v>8</v>
      </c>
      <c r="T902" s="247"/>
      <c r="V902" s="293">
        <v>499061191</v>
      </c>
      <c r="W902" s="296" t="s">
        <v>950</v>
      </c>
      <c r="X902" s="247" t="s">
        <v>799</v>
      </c>
      <c r="Y902" s="247" t="s">
        <v>803</v>
      </c>
      <c r="Z902" s="296">
        <v>1</v>
      </c>
      <c r="AA902" s="296">
        <v>3</v>
      </c>
      <c r="AB902" s="296">
        <v>48645.286459999996</v>
      </c>
      <c r="AC902" s="296">
        <v>16215</v>
      </c>
      <c r="AD902" s="296">
        <v>-1232</v>
      </c>
      <c r="AE902" s="296">
        <v>17447</v>
      </c>
      <c r="AG902" s="295"/>
      <c r="AH902" s="295"/>
      <c r="AL902" s="297">
        <v>0</v>
      </c>
      <c r="AN902" s="297">
        <v>0</v>
      </c>
      <c r="AP902" s="297"/>
    </row>
    <row r="903" spans="1:42" s="296" customFormat="1">
      <c r="A903" s="293" t="s">
        <v>950</v>
      </c>
      <c r="B903" s="247">
        <v>499061278</v>
      </c>
      <c r="C903" s="252" t="s">
        <v>986</v>
      </c>
      <c r="D903" s="251">
        <v>0</v>
      </c>
      <c r="E903" s="251">
        <v>0</v>
      </c>
      <c r="F903" s="251">
        <v>0</v>
      </c>
      <c r="G903" s="251">
        <v>0</v>
      </c>
      <c r="H903" s="251">
        <v>0</v>
      </c>
      <c r="I903" s="251">
        <v>3</v>
      </c>
      <c r="J903" s="251">
        <v>0</v>
      </c>
      <c r="K903" s="294">
        <v>0.11899999999999999</v>
      </c>
      <c r="L903" s="251">
        <v>0</v>
      </c>
      <c r="M903" s="251">
        <v>0</v>
      </c>
      <c r="N903" s="251">
        <v>0</v>
      </c>
      <c r="O903" s="251">
        <v>0</v>
      </c>
      <c r="P903" s="251">
        <v>3</v>
      </c>
      <c r="Q903" s="251">
        <v>3</v>
      </c>
      <c r="R903" s="294">
        <v>1</v>
      </c>
      <c r="S903" s="251">
        <v>7</v>
      </c>
      <c r="T903" s="247"/>
      <c r="V903" s="293">
        <v>499061278</v>
      </c>
      <c r="W903" s="296" t="s">
        <v>950</v>
      </c>
      <c r="X903" s="247" t="s">
        <v>799</v>
      </c>
      <c r="Y903" s="247" t="s">
        <v>849</v>
      </c>
      <c r="Z903" s="296">
        <v>1</v>
      </c>
      <c r="AA903" s="296">
        <v>3</v>
      </c>
      <c r="AB903" s="296">
        <v>57567.146459999989</v>
      </c>
      <c r="AC903" s="296">
        <v>19189</v>
      </c>
      <c r="AD903" s="296">
        <v>3855</v>
      </c>
      <c r="AE903" s="296">
        <v>15334</v>
      </c>
      <c r="AG903" s="295"/>
      <c r="AH903" s="295"/>
      <c r="AL903" s="297">
        <v>0</v>
      </c>
      <c r="AN903" s="297">
        <v>0</v>
      </c>
      <c r="AP903" s="297"/>
    </row>
    <row r="904" spans="1:42" s="296" customFormat="1">
      <c r="A904" s="293" t="s">
        <v>950</v>
      </c>
      <c r="B904" s="247">
        <v>499061281</v>
      </c>
      <c r="C904" s="252" t="s">
        <v>986</v>
      </c>
      <c r="D904" s="251">
        <v>0</v>
      </c>
      <c r="E904" s="251">
        <v>0</v>
      </c>
      <c r="F904" s="251">
        <v>0</v>
      </c>
      <c r="G904" s="251">
        <v>0</v>
      </c>
      <c r="H904" s="251">
        <v>228</v>
      </c>
      <c r="I904" s="251">
        <v>256</v>
      </c>
      <c r="J904" s="251">
        <v>0</v>
      </c>
      <c r="K904" s="294">
        <v>19.1906</v>
      </c>
      <c r="L904" s="251">
        <v>0</v>
      </c>
      <c r="M904" s="251">
        <v>0</v>
      </c>
      <c r="N904" s="251">
        <v>13</v>
      </c>
      <c r="O904" s="251">
        <v>9</v>
      </c>
      <c r="P904" s="251">
        <v>359</v>
      </c>
      <c r="Q904" s="251">
        <v>484</v>
      </c>
      <c r="R904" s="294">
        <v>1</v>
      </c>
      <c r="S904" s="251">
        <v>12</v>
      </c>
      <c r="T904" s="247"/>
      <c r="V904" s="293">
        <v>499061281</v>
      </c>
      <c r="W904" s="296" t="s">
        <v>950</v>
      </c>
      <c r="X904" s="247" t="s">
        <v>799</v>
      </c>
      <c r="Y904" s="247" t="s">
        <v>796</v>
      </c>
      <c r="Z904" s="296">
        <v>1</v>
      </c>
      <c r="AA904" s="296">
        <v>484</v>
      </c>
      <c r="AB904" s="296">
        <v>9352304.553204</v>
      </c>
      <c r="AC904" s="296">
        <v>19323</v>
      </c>
      <c r="AD904" s="296">
        <v>6758</v>
      </c>
      <c r="AE904" s="296">
        <v>12565</v>
      </c>
      <c r="AG904" s="295"/>
      <c r="AH904" s="295"/>
      <c r="AL904" s="297">
        <v>0</v>
      </c>
      <c r="AN904" s="297">
        <v>0</v>
      </c>
      <c r="AP904" s="297"/>
    </row>
    <row r="905" spans="1:42" s="296" customFormat="1">
      <c r="A905" s="293" t="s">
        <v>950</v>
      </c>
      <c r="B905" s="247">
        <v>499061325</v>
      </c>
      <c r="C905" s="252" t="s">
        <v>986</v>
      </c>
      <c r="D905" s="251">
        <v>0</v>
      </c>
      <c r="E905" s="251">
        <v>0</v>
      </c>
      <c r="F905" s="251">
        <v>0</v>
      </c>
      <c r="G905" s="251">
        <v>0</v>
      </c>
      <c r="H905" s="251">
        <v>17</v>
      </c>
      <c r="I905" s="251">
        <v>14</v>
      </c>
      <c r="J905" s="251">
        <v>0</v>
      </c>
      <c r="K905" s="294">
        <v>1.2292000000000001</v>
      </c>
      <c r="L905" s="251">
        <v>0</v>
      </c>
      <c r="M905" s="251">
        <v>0</v>
      </c>
      <c r="N905" s="251">
        <v>1</v>
      </c>
      <c r="O905" s="251">
        <v>0</v>
      </c>
      <c r="P905" s="251">
        <v>11</v>
      </c>
      <c r="Q905" s="251">
        <v>31</v>
      </c>
      <c r="R905" s="294">
        <v>1</v>
      </c>
      <c r="S905" s="251">
        <v>9</v>
      </c>
      <c r="T905" s="247"/>
      <c r="V905" s="293">
        <v>499061325</v>
      </c>
      <c r="W905" s="296" t="s">
        <v>950</v>
      </c>
      <c r="X905" s="247" t="s">
        <v>799</v>
      </c>
      <c r="Y905" s="247" t="s">
        <v>805</v>
      </c>
      <c r="Z905" s="296">
        <v>1</v>
      </c>
      <c r="AA905" s="296">
        <v>31</v>
      </c>
      <c r="AB905" s="296">
        <v>453534.85672799998</v>
      </c>
      <c r="AC905" s="296">
        <v>14630</v>
      </c>
      <c r="AD905" s="296">
        <v>-4212</v>
      </c>
      <c r="AE905" s="296">
        <v>18842</v>
      </c>
      <c r="AG905" s="295"/>
      <c r="AH905" s="295"/>
      <c r="AL905" s="297">
        <v>0</v>
      </c>
      <c r="AN905" s="297">
        <v>0</v>
      </c>
      <c r="AP905" s="297"/>
    </row>
    <row r="906" spans="1:42" s="296" customFormat="1">
      <c r="A906" s="293" t="s">
        <v>950</v>
      </c>
      <c r="B906" s="247">
        <v>499061332</v>
      </c>
      <c r="C906" s="252" t="s">
        <v>986</v>
      </c>
      <c r="D906" s="251">
        <v>0</v>
      </c>
      <c r="E906" s="251">
        <v>0</v>
      </c>
      <c r="F906" s="251">
        <v>0</v>
      </c>
      <c r="G906" s="251">
        <v>0</v>
      </c>
      <c r="H906" s="251">
        <v>37</v>
      </c>
      <c r="I906" s="251">
        <v>33</v>
      </c>
      <c r="J906" s="251">
        <v>0</v>
      </c>
      <c r="K906" s="294">
        <v>2.7755000000000001</v>
      </c>
      <c r="L906" s="251">
        <v>0</v>
      </c>
      <c r="M906" s="251">
        <v>0</v>
      </c>
      <c r="N906" s="251">
        <v>7</v>
      </c>
      <c r="O906" s="251">
        <v>5</v>
      </c>
      <c r="P906" s="251">
        <v>55</v>
      </c>
      <c r="Q906" s="251">
        <v>70</v>
      </c>
      <c r="R906" s="294">
        <v>1</v>
      </c>
      <c r="S906" s="251">
        <v>10</v>
      </c>
      <c r="T906" s="247"/>
      <c r="V906" s="293">
        <v>499061332</v>
      </c>
      <c r="W906" s="296" t="s">
        <v>950</v>
      </c>
      <c r="X906" s="247" t="s">
        <v>799</v>
      </c>
      <c r="Y906" s="247" t="s">
        <v>806</v>
      </c>
      <c r="Z906" s="296">
        <v>1</v>
      </c>
      <c r="AA906" s="296">
        <v>70</v>
      </c>
      <c r="AB906" s="296">
        <v>1308600.1706700001</v>
      </c>
      <c r="AC906" s="296">
        <v>18694</v>
      </c>
      <c r="AD906" s="296">
        <v>-1435</v>
      </c>
      <c r="AE906" s="296">
        <v>20129</v>
      </c>
      <c r="AG906" s="295"/>
      <c r="AH906" s="295"/>
      <c r="AL906" s="297">
        <v>0</v>
      </c>
      <c r="AN906" s="297">
        <v>0</v>
      </c>
      <c r="AP906" s="297"/>
    </row>
    <row r="907" spans="1:42" s="296" customFormat="1">
      <c r="A907" s="293" t="s">
        <v>950</v>
      </c>
      <c r="B907" s="247">
        <v>499061683</v>
      </c>
      <c r="C907" s="252" t="s">
        <v>986</v>
      </c>
      <c r="D907" s="251">
        <v>0</v>
      </c>
      <c r="E907" s="251">
        <v>0</v>
      </c>
      <c r="F907" s="251">
        <v>0</v>
      </c>
      <c r="G907" s="251">
        <v>0</v>
      </c>
      <c r="H907" s="251">
        <v>1</v>
      </c>
      <c r="I907" s="251">
        <v>0</v>
      </c>
      <c r="J907" s="251">
        <v>0</v>
      </c>
      <c r="K907" s="294">
        <v>3.9699999999999999E-2</v>
      </c>
      <c r="L907" s="251">
        <v>0</v>
      </c>
      <c r="M907" s="251">
        <v>0</v>
      </c>
      <c r="N907" s="251">
        <v>0</v>
      </c>
      <c r="O907" s="251">
        <v>0</v>
      </c>
      <c r="P907" s="251">
        <v>0</v>
      </c>
      <c r="Q907" s="251">
        <v>1</v>
      </c>
      <c r="R907" s="294">
        <v>1</v>
      </c>
      <c r="S907" s="251">
        <v>5</v>
      </c>
      <c r="T907" s="247"/>
      <c r="V907" s="293">
        <v>499061683</v>
      </c>
      <c r="W907" s="296" t="s">
        <v>950</v>
      </c>
      <c r="X907" s="247" t="s">
        <v>799</v>
      </c>
      <c r="Y907" s="247" t="s">
        <v>853</v>
      </c>
      <c r="Z907" s="296">
        <v>1</v>
      </c>
      <c r="AA907" s="296">
        <v>1</v>
      </c>
      <c r="AB907" s="296">
        <v>11090.709298</v>
      </c>
      <c r="AC907" s="296">
        <v>11091</v>
      </c>
      <c r="AD907" s="296">
        <v>-841</v>
      </c>
      <c r="AE907" s="296">
        <v>11932</v>
      </c>
      <c r="AG907" s="295"/>
      <c r="AH907" s="295"/>
      <c r="AL907" s="297">
        <v>0</v>
      </c>
      <c r="AN907" s="297">
        <v>0</v>
      </c>
      <c r="AP907" s="297"/>
    </row>
    <row r="908" spans="1:42" s="296" customFormat="1">
      <c r="A908" s="293" t="s">
        <v>744</v>
      </c>
      <c r="B908" s="247">
        <v>3502281061</v>
      </c>
      <c r="C908" s="252" t="s">
        <v>547</v>
      </c>
      <c r="D908" s="251">
        <v>0</v>
      </c>
      <c r="E908" s="251">
        <v>0</v>
      </c>
      <c r="F908" s="251">
        <v>0</v>
      </c>
      <c r="G908" s="251">
        <v>0</v>
      </c>
      <c r="H908" s="251">
        <v>3</v>
      </c>
      <c r="I908" s="251">
        <v>2</v>
      </c>
      <c r="J908" s="251">
        <v>0</v>
      </c>
      <c r="K908" s="294">
        <v>0.1983</v>
      </c>
      <c r="L908" s="251">
        <v>0</v>
      </c>
      <c r="M908" s="251">
        <v>0</v>
      </c>
      <c r="N908" s="251">
        <v>0</v>
      </c>
      <c r="O908" s="251">
        <v>0</v>
      </c>
      <c r="P908" s="251">
        <v>4</v>
      </c>
      <c r="Q908" s="251">
        <v>5</v>
      </c>
      <c r="R908" s="294">
        <v>1</v>
      </c>
      <c r="S908" s="251">
        <v>11</v>
      </c>
      <c r="T908" s="247"/>
      <c r="V908" s="293">
        <v>3502281061</v>
      </c>
      <c r="W908" s="296" t="s">
        <v>951</v>
      </c>
      <c r="X908" s="247" t="s">
        <v>796</v>
      </c>
      <c r="Y908" s="247" t="s">
        <v>799</v>
      </c>
      <c r="Z908" s="296">
        <v>1</v>
      </c>
      <c r="AA908" s="296">
        <v>5</v>
      </c>
      <c r="AB908" s="296">
        <v>93961.343622000015</v>
      </c>
      <c r="AC908" s="296">
        <v>18792</v>
      </c>
      <c r="AD908" s="296">
        <v>1851</v>
      </c>
      <c r="AE908" s="296">
        <v>16941</v>
      </c>
      <c r="AG908" s="295"/>
      <c r="AH908" s="295"/>
      <c r="AL908" s="297">
        <v>0</v>
      </c>
      <c r="AN908" s="297">
        <v>0</v>
      </c>
      <c r="AP908" s="297"/>
    </row>
    <row r="909" spans="1:42" s="296" customFormat="1">
      <c r="A909" s="293" t="s">
        <v>744</v>
      </c>
      <c r="B909" s="247">
        <v>3502281137</v>
      </c>
      <c r="C909" s="252" t="s">
        <v>547</v>
      </c>
      <c r="D909" s="251">
        <v>0</v>
      </c>
      <c r="E909" s="251">
        <v>0</v>
      </c>
      <c r="F909" s="251">
        <v>0</v>
      </c>
      <c r="G909" s="251">
        <v>0</v>
      </c>
      <c r="H909" s="251">
        <v>3</v>
      </c>
      <c r="I909" s="251">
        <v>2</v>
      </c>
      <c r="J909" s="251">
        <v>0</v>
      </c>
      <c r="K909" s="294">
        <v>0.1983</v>
      </c>
      <c r="L909" s="251">
        <v>0</v>
      </c>
      <c r="M909" s="251">
        <v>0</v>
      </c>
      <c r="N909" s="251">
        <v>0</v>
      </c>
      <c r="O909" s="251">
        <v>0</v>
      </c>
      <c r="P909" s="251">
        <v>5</v>
      </c>
      <c r="Q909" s="251">
        <v>5</v>
      </c>
      <c r="R909" s="294">
        <v>1</v>
      </c>
      <c r="S909" s="251">
        <v>12</v>
      </c>
      <c r="T909" s="247"/>
      <c r="V909" s="293">
        <v>3502281137</v>
      </c>
      <c r="W909" s="296" t="s">
        <v>951</v>
      </c>
      <c r="X909" s="247" t="s">
        <v>796</v>
      </c>
      <c r="Y909" s="247" t="s">
        <v>847</v>
      </c>
      <c r="Z909" s="296">
        <v>1</v>
      </c>
      <c r="AA909" s="296">
        <v>5</v>
      </c>
      <c r="AB909" s="296">
        <v>106961.403622</v>
      </c>
      <c r="AC909" s="296">
        <v>21392</v>
      </c>
      <c r="AD909" s="296">
        <v>8827</v>
      </c>
      <c r="AE909" s="296">
        <v>12565</v>
      </c>
      <c r="AG909" s="295"/>
      <c r="AH909" s="295"/>
      <c r="AL909" s="297">
        <v>0</v>
      </c>
      <c r="AN909" s="297">
        <v>0</v>
      </c>
      <c r="AP909" s="297"/>
    </row>
    <row r="910" spans="1:42" s="296" customFormat="1">
      <c r="A910" s="293" t="s">
        <v>744</v>
      </c>
      <c r="B910" s="247">
        <v>3502281281</v>
      </c>
      <c r="C910" s="252" t="s">
        <v>547</v>
      </c>
      <c r="D910" s="251">
        <v>0</v>
      </c>
      <c r="E910" s="251">
        <v>0</v>
      </c>
      <c r="F910" s="251">
        <v>0</v>
      </c>
      <c r="G910" s="251">
        <v>0</v>
      </c>
      <c r="H910" s="251">
        <v>196</v>
      </c>
      <c r="I910" s="251">
        <v>183</v>
      </c>
      <c r="J910" s="251">
        <v>0</v>
      </c>
      <c r="K910" s="294">
        <v>15.0274</v>
      </c>
      <c r="L910" s="251">
        <v>0</v>
      </c>
      <c r="M910" s="251">
        <v>0</v>
      </c>
      <c r="N910" s="251">
        <v>12</v>
      </c>
      <c r="O910" s="251">
        <v>27</v>
      </c>
      <c r="P910" s="251">
        <v>335</v>
      </c>
      <c r="Q910" s="251">
        <v>379</v>
      </c>
      <c r="R910" s="294">
        <v>1</v>
      </c>
      <c r="S910" s="251">
        <v>12</v>
      </c>
      <c r="T910" s="247"/>
      <c r="V910" s="293">
        <v>3502281281</v>
      </c>
      <c r="W910" s="296" t="s">
        <v>951</v>
      </c>
      <c r="X910" s="247" t="s">
        <v>796</v>
      </c>
      <c r="Y910" s="247" t="s">
        <v>796</v>
      </c>
      <c r="Z910" s="296">
        <v>1</v>
      </c>
      <c r="AA910" s="296">
        <v>379</v>
      </c>
      <c r="AB910" s="296">
        <v>7881520.4629159998</v>
      </c>
      <c r="AC910" s="296">
        <v>20796</v>
      </c>
      <c r="AD910" s="296">
        <v>2674</v>
      </c>
      <c r="AE910" s="296">
        <v>18122</v>
      </c>
      <c r="AG910" s="295"/>
      <c r="AH910" s="295"/>
      <c r="AL910" s="297">
        <v>0</v>
      </c>
      <c r="AN910" s="297">
        <v>0</v>
      </c>
      <c r="AP910" s="297"/>
    </row>
    <row r="911" spans="1:42" s="296" customFormat="1">
      <c r="A911" s="293" t="s">
        <v>744</v>
      </c>
      <c r="B911" s="247">
        <v>3503160031</v>
      </c>
      <c r="C911" s="252" t="s">
        <v>548</v>
      </c>
      <c r="D911" s="251">
        <v>0</v>
      </c>
      <c r="E911" s="251">
        <v>0</v>
      </c>
      <c r="F911" s="251">
        <v>0</v>
      </c>
      <c r="G911" s="251">
        <v>2</v>
      </c>
      <c r="H911" s="251">
        <v>1</v>
      </c>
      <c r="I911" s="251">
        <v>1</v>
      </c>
      <c r="J911" s="251">
        <v>0</v>
      </c>
      <c r="K911" s="294">
        <v>0.15859999999999999</v>
      </c>
      <c r="L911" s="251">
        <v>0</v>
      </c>
      <c r="M911" s="251">
        <v>0</v>
      </c>
      <c r="N911" s="251">
        <v>0</v>
      </c>
      <c r="O911" s="251">
        <v>0</v>
      </c>
      <c r="P911" s="251">
        <v>1</v>
      </c>
      <c r="Q911" s="251">
        <v>4</v>
      </c>
      <c r="R911" s="294">
        <v>1</v>
      </c>
      <c r="S911" s="251">
        <v>5</v>
      </c>
      <c r="T911" s="247"/>
      <c r="V911" s="293">
        <v>3503160031</v>
      </c>
      <c r="W911" s="296" t="s">
        <v>952</v>
      </c>
      <c r="X911" s="247" t="s">
        <v>659</v>
      </c>
      <c r="Y911" s="247" t="s">
        <v>727</v>
      </c>
      <c r="Z911" s="296">
        <v>1</v>
      </c>
      <c r="AA911" s="296">
        <v>4</v>
      </c>
      <c r="AB911" s="296">
        <v>52089.264324000003</v>
      </c>
      <c r="AC911" s="296">
        <v>13022</v>
      </c>
      <c r="AD911" s="296">
        <v>-3125</v>
      </c>
      <c r="AE911" s="296">
        <v>16147</v>
      </c>
      <c r="AG911" s="295"/>
      <c r="AH911" s="295"/>
      <c r="AL911" s="297">
        <v>0</v>
      </c>
      <c r="AN911" s="297">
        <v>0</v>
      </c>
      <c r="AP911" s="297"/>
    </row>
    <row r="912" spans="1:42" s="296" customFormat="1">
      <c r="A912" s="293" t="s">
        <v>744</v>
      </c>
      <c r="B912" s="247">
        <v>3503160056</v>
      </c>
      <c r="C912" s="252" t="s">
        <v>548</v>
      </c>
      <c r="D912" s="251">
        <v>0</v>
      </c>
      <c r="E912" s="251">
        <v>0</v>
      </c>
      <c r="F912" s="251">
        <v>1</v>
      </c>
      <c r="G912" s="251">
        <v>1</v>
      </c>
      <c r="H912" s="251">
        <v>6</v>
      </c>
      <c r="I912" s="251">
        <v>0</v>
      </c>
      <c r="J912" s="251">
        <v>0</v>
      </c>
      <c r="K912" s="294">
        <v>0.31719999999999998</v>
      </c>
      <c r="L912" s="251">
        <v>0</v>
      </c>
      <c r="M912" s="251">
        <v>0</v>
      </c>
      <c r="N912" s="251">
        <v>1</v>
      </c>
      <c r="O912" s="251">
        <v>0</v>
      </c>
      <c r="P912" s="251">
        <v>5</v>
      </c>
      <c r="Q912" s="251">
        <v>8</v>
      </c>
      <c r="R912" s="294">
        <v>1</v>
      </c>
      <c r="S912" s="251">
        <v>4</v>
      </c>
      <c r="T912" s="247"/>
      <c r="V912" s="293">
        <v>3503160056</v>
      </c>
      <c r="W912" s="296" t="s">
        <v>952</v>
      </c>
      <c r="X912" s="247" t="s">
        <v>659</v>
      </c>
      <c r="Y912" s="247" t="s">
        <v>781</v>
      </c>
      <c r="Z912" s="296">
        <v>1</v>
      </c>
      <c r="AA912" s="296">
        <v>8</v>
      </c>
      <c r="AB912" s="296">
        <v>116879.32864800001</v>
      </c>
      <c r="AC912" s="296">
        <v>14610</v>
      </c>
      <c r="AD912" s="296">
        <v>-3789</v>
      </c>
      <c r="AE912" s="296">
        <v>18399</v>
      </c>
      <c r="AG912" s="295"/>
      <c r="AH912" s="295"/>
      <c r="AL912" s="297">
        <v>0</v>
      </c>
      <c r="AN912" s="297">
        <v>0</v>
      </c>
      <c r="AP912" s="297"/>
    </row>
    <row r="913" spans="1:42" s="296" customFormat="1">
      <c r="A913" s="293" t="s">
        <v>744</v>
      </c>
      <c r="B913" s="247">
        <v>3503160079</v>
      </c>
      <c r="C913" s="252" t="s">
        <v>548</v>
      </c>
      <c r="D913" s="251">
        <v>0</v>
      </c>
      <c r="E913" s="251">
        <v>0</v>
      </c>
      <c r="F913" s="251">
        <v>2</v>
      </c>
      <c r="G913" s="251">
        <v>14</v>
      </c>
      <c r="H913" s="251">
        <v>17</v>
      </c>
      <c r="I913" s="251">
        <v>4</v>
      </c>
      <c r="J913" s="251">
        <v>0</v>
      </c>
      <c r="K913" s="294">
        <v>1.4671000000000001</v>
      </c>
      <c r="L913" s="251">
        <v>0</v>
      </c>
      <c r="M913" s="251">
        <v>5</v>
      </c>
      <c r="N913" s="251">
        <v>2</v>
      </c>
      <c r="O913" s="251">
        <v>0</v>
      </c>
      <c r="P913" s="251">
        <v>15</v>
      </c>
      <c r="Q913" s="251">
        <v>37</v>
      </c>
      <c r="R913" s="294">
        <v>1</v>
      </c>
      <c r="S913" s="251">
        <v>7</v>
      </c>
      <c r="T913" s="247"/>
      <c r="V913" s="293">
        <v>3503160079</v>
      </c>
      <c r="W913" s="296" t="s">
        <v>952</v>
      </c>
      <c r="X913" s="247" t="s">
        <v>659</v>
      </c>
      <c r="Y913" s="247" t="s">
        <v>782</v>
      </c>
      <c r="Z913" s="296">
        <v>1</v>
      </c>
      <c r="AA913" s="296">
        <v>37</v>
      </c>
      <c r="AB913" s="296">
        <v>537732.81821399997</v>
      </c>
      <c r="AC913" s="296">
        <v>14533</v>
      </c>
      <c r="AD913" s="296">
        <v>-3543</v>
      </c>
      <c r="AE913" s="296">
        <v>18076</v>
      </c>
      <c r="AG913" s="295"/>
      <c r="AH913" s="295"/>
      <c r="AL913" s="297">
        <v>0</v>
      </c>
      <c r="AN913" s="297">
        <v>0</v>
      </c>
      <c r="AP913" s="297"/>
    </row>
    <row r="914" spans="1:42" s="296" customFormat="1">
      <c r="A914" s="293" t="s">
        <v>744</v>
      </c>
      <c r="B914" s="247">
        <v>3503160128</v>
      </c>
      <c r="C914" s="252" t="s">
        <v>548</v>
      </c>
      <c r="D914" s="251">
        <v>0</v>
      </c>
      <c r="E914" s="251">
        <v>0</v>
      </c>
      <c r="F914" s="251">
        <v>0</v>
      </c>
      <c r="G914" s="251">
        <v>1</v>
      </c>
      <c r="H914" s="251">
        <v>1</v>
      </c>
      <c r="I914" s="251">
        <v>1</v>
      </c>
      <c r="J914" s="251">
        <v>0</v>
      </c>
      <c r="K914" s="294">
        <v>0.11899999999999999</v>
      </c>
      <c r="L914" s="251">
        <v>0</v>
      </c>
      <c r="M914" s="251">
        <v>0</v>
      </c>
      <c r="N914" s="251">
        <v>0</v>
      </c>
      <c r="O914" s="251">
        <v>0</v>
      </c>
      <c r="P914" s="251">
        <v>0</v>
      </c>
      <c r="Q914" s="251">
        <v>3</v>
      </c>
      <c r="R914" s="294">
        <v>1</v>
      </c>
      <c r="S914" s="251">
        <v>10</v>
      </c>
      <c r="T914" s="247"/>
      <c r="V914" s="293">
        <v>3503160128</v>
      </c>
      <c r="W914" s="296" t="s">
        <v>952</v>
      </c>
      <c r="X914" s="247" t="s">
        <v>659</v>
      </c>
      <c r="Y914" s="247" t="s">
        <v>729</v>
      </c>
      <c r="Z914" s="296">
        <v>1</v>
      </c>
      <c r="AA914" s="296">
        <v>3</v>
      </c>
      <c r="AB914" s="296">
        <v>35539.066460000002</v>
      </c>
      <c r="AC914" s="296">
        <v>11846</v>
      </c>
      <c r="AD914" s="296">
        <v>-8600</v>
      </c>
      <c r="AE914" s="296">
        <v>20446</v>
      </c>
      <c r="AG914" s="295"/>
      <c r="AH914" s="295"/>
      <c r="AL914" s="297">
        <v>0</v>
      </c>
      <c r="AN914" s="297">
        <v>0</v>
      </c>
      <c r="AP914" s="297"/>
    </row>
    <row r="915" spans="1:42" s="296" customFormat="1">
      <c r="A915" s="293" t="s">
        <v>744</v>
      </c>
      <c r="B915" s="247">
        <v>3503160149</v>
      </c>
      <c r="C915" s="252" t="s">
        <v>548</v>
      </c>
      <c r="D915" s="251">
        <v>0</v>
      </c>
      <c r="E915" s="251">
        <v>0</v>
      </c>
      <c r="F915" s="251">
        <v>1</v>
      </c>
      <c r="G915" s="251">
        <v>1</v>
      </c>
      <c r="H915" s="251">
        <v>0</v>
      </c>
      <c r="I915" s="251">
        <v>1</v>
      </c>
      <c r="J915" s="251">
        <v>0</v>
      </c>
      <c r="K915" s="294">
        <v>0.11899999999999999</v>
      </c>
      <c r="L915" s="251">
        <v>0</v>
      </c>
      <c r="M915" s="251">
        <v>1</v>
      </c>
      <c r="N915" s="251">
        <v>0</v>
      </c>
      <c r="O915" s="251">
        <v>0</v>
      </c>
      <c r="P915" s="251">
        <v>2</v>
      </c>
      <c r="Q915" s="251">
        <v>3</v>
      </c>
      <c r="R915" s="294">
        <v>1</v>
      </c>
      <c r="S915" s="251">
        <v>12</v>
      </c>
      <c r="T915" s="247"/>
      <c r="V915" s="293">
        <v>3503160149</v>
      </c>
      <c r="W915" s="296" t="s">
        <v>952</v>
      </c>
      <c r="X915" s="247" t="s">
        <v>659</v>
      </c>
      <c r="Y915" s="247" t="s">
        <v>783</v>
      </c>
      <c r="Z915" s="296">
        <v>1</v>
      </c>
      <c r="AA915" s="296">
        <v>3</v>
      </c>
      <c r="AB915" s="296">
        <v>57884.256460000011</v>
      </c>
      <c r="AC915" s="296">
        <v>19295</v>
      </c>
      <c r="AD915" s="296">
        <v>-157</v>
      </c>
      <c r="AE915" s="296">
        <v>19452</v>
      </c>
      <c r="AG915" s="295"/>
      <c r="AH915" s="295"/>
      <c r="AL915" s="297">
        <v>0</v>
      </c>
      <c r="AN915" s="297">
        <v>0</v>
      </c>
      <c r="AP915" s="297"/>
    </row>
    <row r="916" spans="1:42" s="296" customFormat="1">
      <c r="A916" s="293" t="s">
        <v>744</v>
      </c>
      <c r="B916" s="247">
        <v>3503160160</v>
      </c>
      <c r="C916" s="252" t="s">
        <v>548</v>
      </c>
      <c r="D916" s="251">
        <v>0</v>
      </c>
      <c r="E916" s="251">
        <v>0</v>
      </c>
      <c r="F916" s="251">
        <v>72</v>
      </c>
      <c r="G916" s="251">
        <v>500</v>
      </c>
      <c r="H916" s="251">
        <v>309</v>
      </c>
      <c r="I916" s="251">
        <v>269</v>
      </c>
      <c r="J916" s="251">
        <v>0</v>
      </c>
      <c r="K916" s="294">
        <v>45.597499999999997</v>
      </c>
      <c r="L916" s="251">
        <v>0</v>
      </c>
      <c r="M916" s="251">
        <v>231</v>
      </c>
      <c r="N916" s="251">
        <v>50</v>
      </c>
      <c r="O916" s="251">
        <v>58</v>
      </c>
      <c r="P916" s="251">
        <v>837</v>
      </c>
      <c r="Q916" s="251">
        <v>1150</v>
      </c>
      <c r="R916" s="294">
        <v>1</v>
      </c>
      <c r="S916" s="251">
        <v>11</v>
      </c>
      <c r="T916" s="247"/>
      <c r="V916" s="293">
        <v>3503160160</v>
      </c>
      <c r="W916" s="296" t="s">
        <v>952</v>
      </c>
      <c r="X916" s="247" t="s">
        <v>659</v>
      </c>
      <c r="Y916" s="247" t="s">
        <v>659</v>
      </c>
      <c r="Z916" s="296">
        <v>1</v>
      </c>
      <c r="AA916" s="296">
        <v>1150</v>
      </c>
      <c r="AB916" s="296">
        <v>21780325.038149998</v>
      </c>
      <c r="AC916" s="296">
        <v>18939</v>
      </c>
      <c r="AD916" s="296">
        <v>-4011</v>
      </c>
      <c r="AE916" s="296">
        <v>22950</v>
      </c>
      <c r="AG916" s="295"/>
      <c r="AH916" s="295"/>
      <c r="AL916" s="297">
        <v>0</v>
      </c>
      <c r="AN916" s="297">
        <v>0</v>
      </c>
      <c r="AP916" s="297"/>
    </row>
    <row r="917" spans="1:42" s="296" customFormat="1">
      <c r="A917" s="293" t="s">
        <v>744</v>
      </c>
      <c r="B917" s="247">
        <v>3503160181</v>
      </c>
      <c r="C917" s="252" t="s">
        <v>548</v>
      </c>
      <c r="D917" s="251">
        <v>0</v>
      </c>
      <c r="E917" s="251">
        <v>0</v>
      </c>
      <c r="F917" s="251">
        <v>0</v>
      </c>
      <c r="G917" s="251">
        <v>0</v>
      </c>
      <c r="H917" s="251">
        <v>0</v>
      </c>
      <c r="I917" s="251">
        <v>1</v>
      </c>
      <c r="J917" s="251">
        <v>0</v>
      </c>
      <c r="K917" s="294">
        <v>3.9699999999999999E-2</v>
      </c>
      <c r="L917" s="251">
        <v>0</v>
      </c>
      <c r="M917" s="251">
        <v>0</v>
      </c>
      <c r="N917" s="251">
        <v>0</v>
      </c>
      <c r="O917" s="251">
        <v>0</v>
      </c>
      <c r="P917" s="251">
        <v>0</v>
      </c>
      <c r="Q917" s="251">
        <v>1</v>
      </c>
      <c r="R917" s="294">
        <v>1</v>
      </c>
      <c r="S917" s="251">
        <v>10</v>
      </c>
      <c r="T917" s="247"/>
      <c r="V917" s="293">
        <v>3503160181</v>
      </c>
      <c r="W917" s="296" t="s">
        <v>952</v>
      </c>
      <c r="X917" s="247" t="s">
        <v>659</v>
      </c>
      <c r="Y917" s="247" t="s">
        <v>732</v>
      </c>
      <c r="Z917" s="296">
        <v>1</v>
      </c>
      <c r="AA917" s="296">
        <v>1</v>
      </c>
      <c r="AB917" s="296">
        <v>12989.399298</v>
      </c>
      <c r="AC917" s="296">
        <v>12989</v>
      </c>
      <c r="AD917" s="296">
        <v>-624</v>
      </c>
      <c r="AE917" s="296">
        <v>13613</v>
      </c>
      <c r="AG917" s="295"/>
      <c r="AH917" s="295"/>
      <c r="AL917" s="297">
        <v>0</v>
      </c>
      <c r="AN917" s="297">
        <v>0</v>
      </c>
      <c r="AP917" s="297"/>
    </row>
    <row r="918" spans="1:42" s="296" customFormat="1">
      <c r="A918" s="293" t="s">
        <v>744</v>
      </c>
      <c r="B918" s="247">
        <v>3503160301</v>
      </c>
      <c r="C918" s="252" t="s">
        <v>548</v>
      </c>
      <c r="D918" s="251">
        <v>0</v>
      </c>
      <c r="E918" s="251">
        <v>0</v>
      </c>
      <c r="F918" s="251">
        <v>0</v>
      </c>
      <c r="G918" s="251">
        <v>0</v>
      </c>
      <c r="H918" s="251">
        <v>0</v>
      </c>
      <c r="I918" s="251">
        <v>3</v>
      </c>
      <c r="J918" s="251">
        <v>0</v>
      </c>
      <c r="K918" s="294">
        <v>0.11899999999999999</v>
      </c>
      <c r="L918" s="251">
        <v>0</v>
      </c>
      <c r="M918" s="251">
        <v>0</v>
      </c>
      <c r="N918" s="251">
        <v>0</v>
      </c>
      <c r="O918" s="251">
        <v>0</v>
      </c>
      <c r="P918" s="251">
        <v>2</v>
      </c>
      <c r="Q918" s="251">
        <v>3</v>
      </c>
      <c r="R918" s="294">
        <v>1</v>
      </c>
      <c r="S918" s="251">
        <v>5</v>
      </c>
      <c r="T918" s="247"/>
      <c r="V918" s="293">
        <v>3503160301</v>
      </c>
      <c r="W918" s="296" t="s">
        <v>952</v>
      </c>
      <c r="X918" s="247" t="s">
        <v>659</v>
      </c>
      <c r="Y918" s="247" t="s">
        <v>779</v>
      </c>
      <c r="Z918" s="296">
        <v>1</v>
      </c>
      <c r="AA918" s="296">
        <v>3</v>
      </c>
      <c r="AB918" s="296">
        <v>49147.466460000003</v>
      </c>
      <c r="AC918" s="296">
        <v>16382</v>
      </c>
      <c r="AD918" s="296">
        <v>1855</v>
      </c>
      <c r="AE918" s="296">
        <v>14527</v>
      </c>
      <c r="AG918" s="295"/>
      <c r="AH918" s="295"/>
      <c r="AL918" s="297">
        <v>0</v>
      </c>
      <c r="AN918" s="297">
        <v>0</v>
      </c>
      <c r="AP918" s="297"/>
    </row>
    <row r="919" spans="1:42" s="296" customFormat="1">
      <c r="A919" s="293" t="s">
        <v>744</v>
      </c>
      <c r="B919" s="247">
        <v>3503160600</v>
      </c>
      <c r="C919" s="252" t="s">
        <v>548</v>
      </c>
      <c r="D919" s="251">
        <v>0</v>
      </c>
      <c r="E919" s="251">
        <v>0</v>
      </c>
      <c r="F919" s="251">
        <v>0</v>
      </c>
      <c r="G919" s="251">
        <v>1</v>
      </c>
      <c r="H919" s="251">
        <v>0</v>
      </c>
      <c r="I919" s="251">
        <v>1</v>
      </c>
      <c r="J919" s="251">
        <v>0</v>
      </c>
      <c r="K919" s="294">
        <v>7.9299999999999995E-2</v>
      </c>
      <c r="L919" s="251">
        <v>0</v>
      </c>
      <c r="M919" s="251">
        <v>0</v>
      </c>
      <c r="N919" s="251">
        <v>0</v>
      </c>
      <c r="O919" s="251">
        <v>0</v>
      </c>
      <c r="P919" s="251">
        <v>2</v>
      </c>
      <c r="Q919" s="251">
        <v>2</v>
      </c>
      <c r="R919" s="294">
        <v>1</v>
      </c>
      <c r="S919" s="251">
        <v>3</v>
      </c>
      <c r="T919" s="247"/>
      <c r="V919" s="293">
        <v>3503160600</v>
      </c>
      <c r="W919" s="296" t="s">
        <v>952</v>
      </c>
      <c r="X919" s="247" t="s">
        <v>659</v>
      </c>
      <c r="Y919" s="247" t="s">
        <v>761</v>
      </c>
      <c r="Z919" s="296">
        <v>1</v>
      </c>
      <c r="AA919" s="296">
        <v>2</v>
      </c>
      <c r="AB919" s="296">
        <v>33734.097161999998</v>
      </c>
      <c r="AC919" s="296">
        <v>16867</v>
      </c>
      <c r="AD919" s="296">
        <v>2648</v>
      </c>
      <c r="AE919" s="296">
        <v>14219</v>
      </c>
      <c r="AG919" s="295"/>
      <c r="AH919" s="295"/>
      <c r="AL919" s="297">
        <v>0</v>
      </c>
      <c r="AN919" s="297">
        <v>0</v>
      </c>
      <c r="AP919" s="297"/>
    </row>
    <row r="920" spans="1:42" s="296" customFormat="1">
      <c r="A920" s="293" t="s">
        <v>744</v>
      </c>
      <c r="B920" s="247">
        <v>3503160735</v>
      </c>
      <c r="C920" s="252" t="s">
        <v>548</v>
      </c>
      <c r="D920" s="251">
        <v>0</v>
      </c>
      <c r="E920" s="251">
        <v>0</v>
      </c>
      <c r="F920" s="251">
        <v>0</v>
      </c>
      <c r="G920" s="251">
        <v>1</v>
      </c>
      <c r="H920" s="251">
        <v>0</v>
      </c>
      <c r="I920" s="251">
        <v>0</v>
      </c>
      <c r="J920" s="251">
        <v>0</v>
      </c>
      <c r="K920" s="294">
        <v>3.9699999999999999E-2</v>
      </c>
      <c r="L920" s="251">
        <v>0</v>
      </c>
      <c r="M920" s="251">
        <v>1</v>
      </c>
      <c r="N920" s="251">
        <v>0</v>
      </c>
      <c r="O920" s="251">
        <v>0</v>
      </c>
      <c r="P920" s="251">
        <v>0</v>
      </c>
      <c r="Q920" s="251">
        <v>1</v>
      </c>
      <c r="R920" s="294">
        <v>1</v>
      </c>
      <c r="S920" s="251">
        <v>6</v>
      </c>
      <c r="T920" s="247"/>
      <c r="V920" s="293">
        <v>3503160735</v>
      </c>
      <c r="W920" s="296" t="s">
        <v>952</v>
      </c>
      <c r="X920" s="247" t="s">
        <v>659</v>
      </c>
      <c r="Y920" s="247" t="s">
        <v>767</v>
      </c>
      <c r="Z920" s="296">
        <v>1</v>
      </c>
      <c r="AA920" s="296">
        <v>1</v>
      </c>
      <c r="AB920" s="296">
        <v>14403.909298</v>
      </c>
      <c r="AC920" s="296">
        <v>14404</v>
      </c>
      <c r="AD920" s="296">
        <v>-895</v>
      </c>
      <c r="AE920" s="296">
        <v>15299</v>
      </c>
      <c r="AG920" s="295"/>
      <c r="AH920" s="295"/>
      <c r="AL920" s="297">
        <v>0</v>
      </c>
      <c r="AN920" s="297">
        <v>0</v>
      </c>
      <c r="AP920" s="297"/>
    </row>
    <row r="921" spans="1:42" s="296" customFormat="1">
      <c r="A921" s="293" t="s">
        <v>744</v>
      </c>
      <c r="B921" s="247">
        <v>3506262007</v>
      </c>
      <c r="C921" s="252" t="s">
        <v>549</v>
      </c>
      <c r="D921" s="251">
        <v>0</v>
      </c>
      <c r="E921" s="251">
        <v>0</v>
      </c>
      <c r="F921" s="251">
        <v>0</v>
      </c>
      <c r="G921" s="251">
        <v>0</v>
      </c>
      <c r="H921" s="251">
        <v>0</v>
      </c>
      <c r="I921" s="251">
        <v>1</v>
      </c>
      <c r="J921" s="251">
        <v>0</v>
      </c>
      <c r="K921" s="294">
        <v>3.9699999999999999E-2</v>
      </c>
      <c r="L921" s="251">
        <v>0</v>
      </c>
      <c r="M921" s="251">
        <v>0</v>
      </c>
      <c r="N921" s="251">
        <v>0</v>
      </c>
      <c r="O921" s="251">
        <v>0</v>
      </c>
      <c r="P921" s="251">
        <v>0</v>
      </c>
      <c r="Q921" s="251">
        <v>1</v>
      </c>
      <c r="R921" s="294">
        <v>1</v>
      </c>
      <c r="S921" s="251">
        <v>7</v>
      </c>
      <c r="T921" s="247"/>
      <c r="V921" s="293">
        <v>3506262007</v>
      </c>
      <c r="W921" s="296" t="s">
        <v>953</v>
      </c>
      <c r="X921" s="247" t="s">
        <v>666</v>
      </c>
      <c r="Y921" s="247" t="s">
        <v>897</v>
      </c>
      <c r="Z921" s="296">
        <v>1</v>
      </c>
      <c r="AA921" s="296">
        <v>1</v>
      </c>
      <c r="AB921" s="296">
        <v>12989.399298</v>
      </c>
      <c r="AC921" s="296">
        <v>12989</v>
      </c>
      <c r="AD921" s="296">
        <v>424</v>
      </c>
      <c r="AE921" s="296">
        <v>12565</v>
      </c>
      <c r="AG921" s="295"/>
      <c r="AH921" s="295"/>
      <c r="AL921" s="297">
        <v>0</v>
      </c>
      <c r="AN921" s="297">
        <v>0</v>
      </c>
      <c r="AP921" s="297"/>
    </row>
    <row r="922" spans="1:42" s="296" customFormat="1">
      <c r="A922" s="293" t="s">
        <v>744</v>
      </c>
      <c r="B922" s="247">
        <v>3506262016</v>
      </c>
      <c r="C922" s="252" t="s">
        <v>549</v>
      </c>
      <c r="D922" s="251">
        <v>0</v>
      </c>
      <c r="E922" s="251">
        <v>0</v>
      </c>
      <c r="F922" s="251">
        <v>0</v>
      </c>
      <c r="G922" s="251">
        <v>0</v>
      </c>
      <c r="H922" s="251">
        <v>1</v>
      </c>
      <c r="I922" s="251">
        <v>0</v>
      </c>
      <c r="J922" s="251">
        <v>0</v>
      </c>
      <c r="K922" s="294">
        <v>3.9699999999999999E-2</v>
      </c>
      <c r="L922" s="251">
        <v>0</v>
      </c>
      <c r="M922" s="251">
        <v>0</v>
      </c>
      <c r="N922" s="251">
        <v>0</v>
      </c>
      <c r="O922" s="251">
        <v>0</v>
      </c>
      <c r="P922" s="251">
        <v>1</v>
      </c>
      <c r="Q922" s="251">
        <v>1</v>
      </c>
      <c r="R922" s="294">
        <v>1</v>
      </c>
      <c r="S922" s="251">
        <v>8</v>
      </c>
      <c r="T922" s="247"/>
      <c r="V922" s="293">
        <v>3506262016</v>
      </c>
      <c r="W922" s="296" t="s">
        <v>953</v>
      </c>
      <c r="X922" s="247" t="s">
        <v>666</v>
      </c>
      <c r="Y922" s="247" t="s">
        <v>725</v>
      </c>
      <c r="Z922" s="296">
        <v>1</v>
      </c>
      <c r="AA922" s="296">
        <v>1</v>
      </c>
      <c r="AB922" s="296">
        <v>17829.549298000002</v>
      </c>
      <c r="AC922" s="296">
        <v>17830</v>
      </c>
      <c r="AD922" s="296">
        <v>-176</v>
      </c>
      <c r="AE922" s="296">
        <v>18006</v>
      </c>
      <c r="AG922" s="295"/>
      <c r="AH922" s="295"/>
      <c r="AL922" s="297">
        <v>0</v>
      </c>
      <c r="AN922" s="297">
        <v>0</v>
      </c>
      <c r="AP922" s="297"/>
    </row>
    <row r="923" spans="1:42" s="296" customFormat="1">
      <c r="A923" s="293" t="s">
        <v>744</v>
      </c>
      <c r="B923" s="247">
        <v>3506262030</v>
      </c>
      <c r="C923" s="252" t="s">
        <v>549</v>
      </c>
      <c r="D923" s="251">
        <v>0</v>
      </c>
      <c r="E923" s="251">
        <v>0</v>
      </c>
      <c r="F923" s="251">
        <v>1</v>
      </c>
      <c r="G923" s="251">
        <v>6</v>
      </c>
      <c r="H923" s="251">
        <v>1</v>
      </c>
      <c r="I923" s="251">
        <v>0</v>
      </c>
      <c r="J923" s="251">
        <v>0</v>
      </c>
      <c r="K923" s="294">
        <v>0.31719999999999998</v>
      </c>
      <c r="L923" s="251">
        <v>0</v>
      </c>
      <c r="M923" s="251">
        <v>3</v>
      </c>
      <c r="N923" s="251">
        <v>0</v>
      </c>
      <c r="O923" s="251">
        <v>0</v>
      </c>
      <c r="P923" s="251">
        <v>5</v>
      </c>
      <c r="Q923" s="251">
        <v>8</v>
      </c>
      <c r="R923" s="294">
        <v>1</v>
      </c>
      <c r="S923" s="251">
        <v>6</v>
      </c>
      <c r="T923" s="247"/>
      <c r="V923" s="293">
        <v>3506262030</v>
      </c>
      <c r="W923" s="296" t="s">
        <v>953</v>
      </c>
      <c r="X923" s="247" t="s">
        <v>666</v>
      </c>
      <c r="Y923" s="247" t="s">
        <v>706</v>
      </c>
      <c r="Z923" s="296">
        <v>1</v>
      </c>
      <c r="AA923" s="296">
        <v>8</v>
      </c>
      <c r="AB923" s="296">
        <v>128396.64864800003</v>
      </c>
      <c r="AC923" s="296">
        <v>16050</v>
      </c>
      <c r="AD923" s="296">
        <v>-3679</v>
      </c>
      <c r="AE923" s="296">
        <v>19729</v>
      </c>
      <c r="AG923" s="295"/>
      <c r="AH923" s="295"/>
      <c r="AL923" s="297">
        <v>0</v>
      </c>
      <c r="AN923" s="297">
        <v>0</v>
      </c>
      <c r="AP923" s="297"/>
    </row>
    <row r="924" spans="1:42" s="296" customFormat="1">
      <c r="A924" s="293" t="s">
        <v>744</v>
      </c>
      <c r="B924" s="247">
        <v>3506262035</v>
      </c>
      <c r="C924" s="252" t="s">
        <v>549</v>
      </c>
      <c r="D924" s="251">
        <v>0</v>
      </c>
      <c r="E924" s="251">
        <v>0</v>
      </c>
      <c r="F924" s="251">
        <v>0</v>
      </c>
      <c r="G924" s="251">
        <v>0</v>
      </c>
      <c r="H924" s="251">
        <v>1</v>
      </c>
      <c r="I924" s="251">
        <v>1</v>
      </c>
      <c r="J924" s="251">
        <v>0</v>
      </c>
      <c r="K924" s="294">
        <v>7.9299999999999995E-2</v>
      </c>
      <c r="L924" s="251">
        <v>0</v>
      </c>
      <c r="M924" s="251">
        <v>0</v>
      </c>
      <c r="N924" s="251">
        <v>0</v>
      </c>
      <c r="O924" s="251">
        <v>0</v>
      </c>
      <c r="P924" s="251">
        <v>1</v>
      </c>
      <c r="Q924" s="251">
        <v>2</v>
      </c>
      <c r="R924" s="294">
        <v>1</v>
      </c>
      <c r="S924" s="251">
        <v>11</v>
      </c>
      <c r="T924" s="247"/>
      <c r="V924" s="293">
        <v>3506262035</v>
      </c>
      <c r="W924" s="296" t="s">
        <v>953</v>
      </c>
      <c r="X924" s="247" t="s">
        <v>666</v>
      </c>
      <c r="Y924" s="247" t="s">
        <v>654</v>
      </c>
      <c r="Z924" s="296">
        <v>1</v>
      </c>
      <c r="AA924" s="296">
        <v>2</v>
      </c>
      <c r="AB924" s="296">
        <v>32756.107162</v>
      </c>
      <c r="AC924" s="296">
        <v>16378</v>
      </c>
      <c r="AD924" s="296">
        <v>-541</v>
      </c>
      <c r="AE924" s="296">
        <v>16919</v>
      </c>
      <c r="AG924" s="295"/>
      <c r="AH924" s="295"/>
      <c r="AL924" s="297">
        <v>0</v>
      </c>
      <c r="AN924" s="297">
        <v>0</v>
      </c>
      <c r="AP924" s="297"/>
    </row>
    <row r="925" spans="1:42" s="296" customFormat="1">
      <c r="A925" s="293" t="s">
        <v>953</v>
      </c>
      <c r="B925" s="247">
        <v>3506262057</v>
      </c>
      <c r="C925" s="252" t="s">
        <v>549</v>
      </c>
      <c r="D925" s="251">
        <v>0</v>
      </c>
      <c r="E925" s="251">
        <v>0</v>
      </c>
      <c r="F925" s="251">
        <v>0</v>
      </c>
      <c r="G925" s="251">
        <v>0</v>
      </c>
      <c r="H925" s="251">
        <v>0</v>
      </c>
      <c r="I925" s="251">
        <v>3</v>
      </c>
      <c r="J925" s="251">
        <v>0</v>
      </c>
      <c r="K925" s="294">
        <v>0.11899999999999999</v>
      </c>
      <c r="L925" s="251">
        <v>0</v>
      </c>
      <c r="M925" s="251">
        <v>0</v>
      </c>
      <c r="N925" s="251">
        <v>0</v>
      </c>
      <c r="O925" s="251">
        <v>1</v>
      </c>
      <c r="P925" s="251">
        <v>0</v>
      </c>
      <c r="Q925" s="251">
        <v>3</v>
      </c>
      <c r="R925" s="294">
        <v>1</v>
      </c>
      <c r="S925" s="251">
        <v>12</v>
      </c>
      <c r="T925" s="247"/>
      <c r="V925" s="293">
        <v>3506262057</v>
      </c>
      <c r="W925" s="296" t="s">
        <v>953</v>
      </c>
      <c r="X925" s="247" t="s">
        <v>666</v>
      </c>
      <c r="Y925" s="247" t="s">
        <v>656</v>
      </c>
      <c r="Z925" s="296">
        <v>1</v>
      </c>
      <c r="AA925" s="296">
        <v>3</v>
      </c>
      <c r="AB925" s="296">
        <v>42540.476459999998</v>
      </c>
      <c r="AC925" s="296">
        <v>14180</v>
      </c>
      <c r="AD925" s="296">
        <v>-1640</v>
      </c>
      <c r="AE925" s="296">
        <v>15820</v>
      </c>
      <c r="AG925" s="295"/>
      <c r="AH925" s="295"/>
      <c r="AL925" s="297">
        <v>0</v>
      </c>
      <c r="AN925" s="297">
        <v>0</v>
      </c>
      <c r="AP925" s="297"/>
    </row>
    <row r="926" spans="1:42" s="296" customFormat="1">
      <c r="A926" s="293" t="s">
        <v>953</v>
      </c>
      <c r="B926" s="247">
        <v>3506262071</v>
      </c>
      <c r="C926" s="252" t="s">
        <v>549</v>
      </c>
      <c r="D926" s="251">
        <v>0</v>
      </c>
      <c r="E926" s="251">
        <v>0</v>
      </c>
      <c r="F926" s="251">
        <v>0</v>
      </c>
      <c r="G926" s="251">
        <v>1</v>
      </c>
      <c r="H926" s="251">
        <v>5</v>
      </c>
      <c r="I926" s="251">
        <v>1</v>
      </c>
      <c r="J926" s="251">
        <v>0</v>
      </c>
      <c r="K926" s="294">
        <v>0.27760000000000001</v>
      </c>
      <c r="L926" s="251">
        <v>0</v>
      </c>
      <c r="M926" s="251">
        <v>0</v>
      </c>
      <c r="N926" s="251">
        <v>0</v>
      </c>
      <c r="O926" s="251">
        <v>0</v>
      </c>
      <c r="P926" s="251">
        <v>3</v>
      </c>
      <c r="Q926" s="251">
        <v>7</v>
      </c>
      <c r="R926" s="294">
        <v>1</v>
      </c>
      <c r="S926" s="251">
        <v>6</v>
      </c>
      <c r="T926" s="247"/>
      <c r="V926" s="293">
        <v>3506262071</v>
      </c>
      <c r="W926" s="296" t="s">
        <v>953</v>
      </c>
      <c r="X926" s="247" t="s">
        <v>666</v>
      </c>
      <c r="Y926" s="247" t="s">
        <v>746</v>
      </c>
      <c r="Z926" s="296">
        <v>1</v>
      </c>
      <c r="AA926" s="296">
        <v>7</v>
      </c>
      <c r="AB926" s="296">
        <v>96883.370783999999</v>
      </c>
      <c r="AC926" s="296">
        <v>13840</v>
      </c>
      <c r="AD926" s="296">
        <v>-1336</v>
      </c>
      <c r="AE926" s="296">
        <v>15176</v>
      </c>
      <c r="AG926" s="295"/>
      <c r="AH926" s="295"/>
      <c r="AL926" s="297">
        <v>0</v>
      </c>
      <c r="AN926" s="297">
        <v>0</v>
      </c>
      <c r="AP926" s="297"/>
    </row>
    <row r="927" spans="1:42" s="296" customFormat="1">
      <c r="A927" s="293" t="s">
        <v>953</v>
      </c>
      <c r="B927" s="247">
        <v>3506262093</v>
      </c>
      <c r="C927" s="252" t="s">
        <v>549</v>
      </c>
      <c r="D927" s="251">
        <v>0</v>
      </c>
      <c r="E927" s="251">
        <v>0</v>
      </c>
      <c r="F927" s="251">
        <v>3</v>
      </c>
      <c r="G927" s="251">
        <v>4</v>
      </c>
      <c r="H927" s="251">
        <v>7</v>
      </c>
      <c r="I927" s="251">
        <v>9</v>
      </c>
      <c r="J927" s="251">
        <v>0</v>
      </c>
      <c r="K927" s="294">
        <v>0.91200000000000003</v>
      </c>
      <c r="L927" s="251">
        <v>0</v>
      </c>
      <c r="M927" s="251">
        <v>6</v>
      </c>
      <c r="N927" s="251">
        <v>1</v>
      </c>
      <c r="O927" s="251">
        <v>0</v>
      </c>
      <c r="P927" s="251">
        <v>13</v>
      </c>
      <c r="Q927" s="251">
        <v>23</v>
      </c>
      <c r="R927" s="294">
        <v>1</v>
      </c>
      <c r="S927" s="251">
        <v>11</v>
      </c>
      <c r="T927" s="247"/>
      <c r="V927" s="293">
        <v>3506262093</v>
      </c>
      <c r="W927" s="296" t="s">
        <v>953</v>
      </c>
      <c r="X927" s="247" t="s">
        <v>666</v>
      </c>
      <c r="Y927" s="247" t="s">
        <v>657</v>
      </c>
      <c r="Z927" s="296">
        <v>1</v>
      </c>
      <c r="AA927" s="296">
        <v>23</v>
      </c>
      <c r="AB927" s="296">
        <v>408198.42807999998</v>
      </c>
      <c r="AC927" s="296">
        <v>17748</v>
      </c>
      <c r="AD927" s="296">
        <v>2448</v>
      </c>
      <c r="AE927" s="296">
        <v>15300</v>
      </c>
      <c r="AG927" s="295"/>
      <c r="AH927" s="295"/>
      <c r="AL927" s="297">
        <v>0</v>
      </c>
      <c r="AN927" s="297">
        <v>0</v>
      </c>
      <c r="AP927" s="297"/>
    </row>
    <row r="928" spans="1:42" s="296" customFormat="1">
      <c r="A928" s="293" t="s">
        <v>953</v>
      </c>
      <c r="B928" s="247">
        <v>3506262100</v>
      </c>
      <c r="C928" s="252" t="s">
        <v>549</v>
      </c>
      <c r="D928" s="251">
        <v>0</v>
      </c>
      <c r="E928" s="251">
        <v>0</v>
      </c>
      <c r="F928" s="251">
        <v>0</v>
      </c>
      <c r="G928" s="251">
        <v>0</v>
      </c>
      <c r="H928" s="251">
        <v>0</v>
      </c>
      <c r="I928" s="251">
        <v>1</v>
      </c>
      <c r="J928" s="251">
        <v>0</v>
      </c>
      <c r="K928" s="294">
        <v>3.9699999999999999E-2</v>
      </c>
      <c r="L928" s="251">
        <v>0</v>
      </c>
      <c r="M928" s="251">
        <v>0</v>
      </c>
      <c r="N928" s="251">
        <v>0</v>
      </c>
      <c r="O928" s="251">
        <v>0</v>
      </c>
      <c r="P928" s="251">
        <v>1</v>
      </c>
      <c r="Q928" s="251">
        <v>1</v>
      </c>
      <c r="R928" s="294">
        <v>1</v>
      </c>
      <c r="S928" s="251">
        <v>10</v>
      </c>
      <c r="T928" s="247"/>
      <c r="V928" s="293">
        <v>3506262100</v>
      </c>
      <c r="W928" s="296" t="s">
        <v>953</v>
      </c>
      <c r="X928" s="247" t="s">
        <v>666</v>
      </c>
      <c r="Y928" s="247" t="s">
        <v>710</v>
      </c>
      <c r="Z928" s="296">
        <v>1</v>
      </c>
      <c r="AA928" s="296">
        <v>1</v>
      </c>
      <c r="AB928" s="296">
        <v>20804.429298000003</v>
      </c>
      <c r="AC928" s="296">
        <v>20804</v>
      </c>
      <c r="AD928" s="296">
        <v>8239</v>
      </c>
      <c r="AE928" s="296">
        <v>12565</v>
      </c>
      <c r="AG928" s="295"/>
      <c r="AH928" s="295"/>
      <c r="AL928" s="297">
        <v>0</v>
      </c>
      <c r="AN928" s="297">
        <v>0</v>
      </c>
      <c r="AP928" s="297"/>
    </row>
    <row r="929" spans="1:42" s="296" customFormat="1">
      <c r="A929" s="293" t="s">
        <v>953</v>
      </c>
      <c r="B929" s="247">
        <v>3506262163</v>
      </c>
      <c r="C929" s="252" t="s">
        <v>549</v>
      </c>
      <c r="D929" s="251">
        <v>0</v>
      </c>
      <c r="E929" s="251">
        <v>0</v>
      </c>
      <c r="F929" s="251">
        <v>26</v>
      </c>
      <c r="G929" s="251">
        <v>88</v>
      </c>
      <c r="H929" s="251">
        <v>54</v>
      </c>
      <c r="I929" s="251">
        <v>72</v>
      </c>
      <c r="J929" s="251">
        <v>0</v>
      </c>
      <c r="K929" s="294">
        <v>9.516</v>
      </c>
      <c r="L929" s="251">
        <v>0</v>
      </c>
      <c r="M929" s="251">
        <v>51</v>
      </c>
      <c r="N929" s="251">
        <v>15</v>
      </c>
      <c r="O929" s="251">
        <v>5</v>
      </c>
      <c r="P929" s="251">
        <v>139</v>
      </c>
      <c r="Q929" s="251">
        <v>240</v>
      </c>
      <c r="R929" s="294">
        <v>1</v>
      </c>
      <c r="S929" s="251">
        <v>11</v>
      </c>
      <c r="T929" s="247"/>
      <c r="V929" s="293">
        <v>3506262163</v>
      </c>
      <c r="W929" s="296" t="s">
        <v>953</v>
      </c>
      <c r="X929" s="247" t="s">
        <v>666</v>
      </c>
      <c r="Y929" s="247" t="s">
        <v>660</v>
      </c>
      <c r="Z929" s="296">
        <v>1</v>
      </c>
      <c r="AA929" s="296">
        <v>240</v>
      </c>
      <c r="AB929" s="296">
        <v>4260476.5894399993</v>
      </c>
      <c r="AC929" s="296">
        <v>17752</v>
      </c>
      <c r="AD929" s="296">
        <v>-165</v>
      </c>
      <c r="AE929" s="296">
        <v>17917</v>
      </c>
      <c r="AG929" s="295"/>
      <c r="AH929" s="295"/>
      <c r="AL929" s="297">
        <v>0</v>
      </c>
      <c r="AN929" s="297">
        <v>0</v>
      </c>
      <c r="AP929" s="297"/>
    </row>
    <row r="930" spans="1:42" s="296" customFormat="1">
      <c r="A930" s="293" t="s">
        <v>953</v>
      </c>
      <c r="B930" s="247">
        <v>3506262164</v>
      </c>
      <c r="C930" s="252" t="s">
        <v>549</v>
      </c>
      <c r="D930" s="251">
        <v>0</v>
      </c>
      <c r="E930" s="251">
        <v>0</v>
      </c>
      <c r="F930" s="251">
        <v>0</v>
      </c>
      <c r="G930" s="251">
        <v>1</v>
      </c>
      <c r="H930" s="251">
        <v>2</v>
      </c>
      <c r="I930" s="251">
        <v>1</v>
      </c>
      <c r="J930" s="251">
        <v>0</v>
      </c>
      <c r="K930" s="294">
        <v>0.15859999999999999</v>
      </c>
      <c r="L930" s="251">
        <v>0</v>
      </c>
      <c r="M930" s="251">
        <v>1</v>
      </c>
      <c r="N930" s="251">
        <v>0</v>
      </c>
      <c r="O930" s="251">
        <v>0</v>
      </c>
      <c r="P930" s="251">
        <v>1</v>
      </c>
      <c r="Q930" s="251">
        <v>4</v>
      </c>
      <c r="R930" s="294">
        <v>1</v>
      </c>
      <c r="S930" s="251">
        <v>2</v>
      </c>
      <c r="T930" s="247"/>
      <c r="V930" s="293">
        <v>3506262164</v>
      </c>
      <c r="W930" s="296" t="s">
        <v>953</v>
      </c>
      <c r="X930" s="247" t="s">
        <v>666</v>
      </c>
      <c r="Y930" s="247" t="s">
        <v>873</v>
      </c>
      <c r="Z930" s="296">
        <v>1</v>
      </c>
      <c r="AA930" s="296">
        <v>4</v>
      </c>
      <c r="AB930" s="296">
        <v>53986.964324</v>
      </c>
      <c r="AC930" s="296">
        <v>13497</v>
      </c>
      <c r="AD930" s="296">
        <v>-10128</v>
      </c>
      <c r="AE930" s="296">
        <v>23625</v>
      </c>
      <c r="AG930" s="295"/>
      <c r="AH930" s="295"/>
      <c r="AL930" s="297">
        <v>0</v>
      </c>
      <c r="AN930" s="297">
        <v>0</v>
      </c>
      <c r="AP930" s="297"/>
    </row>
    <row r="931" spans="1:42" s="296" customFormat="1">
      <c r="A931" s="293" t="s">
        <v>953</v>
      </c>
      <c r="B931" s="247">
        <v>3506262165</v>
      </c>
      <c r="C931" s="252" t="s">
        <v>549</v>
      </c>
      <c r="D931" s="251">
        <v>0</v>
      </c>
      <c r="E931" s="251">
        <v>0</v>
      </c>
      <c r="F931" s="251">
        <v>0</v>
      </c>
      <c r="G931" s="251">
        <v>8</v>
      </c>
      <c r="H931" s="251">
        <v>26</v>
      </c>
      <c r="I931" s="251">
        <v>19</v>
      </c>
      <c r="J931" s="251">
        <v>0</v>
      </c>
      <c r="K931" s="294">
        <v>2.1015000000000001</v>
      </c>
      <c r="L931" s="251">
        <v>0</v>
      </c>
      <c r="M931" s="251">
        <v>2</v>
      </c>
      <c r="N931" s="251">
        <v>7</v>
      </c>
      <c r="O931" s="251">
        <v>0</v>
      </c>
      <c r="P931" s="251">
        <v>25</v>
      </c>
      <c r="Q931" s="251">
        <v>53</v>
      </c>
      <c r="R931" s="294">
        <v>1</v>
      </c>
      <c r="S931" s="251">
        <v>10</v>
      </c>
      <c r="T931" s="247"/>
      <c r="V931" s="293">
        <v>3506262165</v>
      </c>
      <c r="W931" s="296" t="s">
        <v>953</v>
      </c>
      <c r="X931" s="247" t="s">
        <v>666</v>
      </c>
      <c r="Y931" s="247" t="s">
        <v>661</v>
      </c>
      <c r="Z931" s="296">
        <v>1</v>
      </c>
      <c r="AA931" s="296">
        <v>53</v>
      </c>
      <c r="AB931" s="296">
        <v>850032.16551000008</v>
      </c>
      <c r="AC931" s="296">
        <v>16038</v>
      </c>
      <c r="AD931" s="296">
        <v>3473</v>
      </c>
      <c r="AE931" s="296">
        <v>12565</v>
      </c>
      <c r="AG931" s="295"/>
      <c r="AH931" s="295"/>
      <c r="AL931" s="297">
        <v>0</v>
      </c>
      <c r="AN931" s="297">
        <v>0</v>
      </c>
      <c r="AP931" s="297"/>
    </row>
    <row r="932" spans="1:42" s="296" customFormat="1">
      <c r="A932" s="293" t="s">
        <v>953</v>
      </c>
      <c r="B932" s="247">
        <v>3506262176</v>
      </c>
      <c r="C932" s="252" t="s">
        <v>549</v>
      </c>
      <c r="D932" s="251">
        <v>0</v>
      </c>
      <c r="E932" s="251">
        <v>0</v>
      </c>
      <c r="F932" s="251">
        <v>0</v>
      </c>
      <c r="G932" s="251">
        <v>2</v>
      </c>
      <c r="H932" s="251">
        <v>2</v>
      </c>
      <c r="I932" s="251">
        <v>4</v>
      </c>
      <c r="J932" s="251">
        <v>0</v>
      </c>
      <c r="K932" s="294">
        <v>0.31719999999999998</v>
      </c>
      <c r="L932" s="251">
        <v>0</v>
      </c>
      <c r="M932" s="251">
        <v>1</v>
      </c>
      <c r="N932" s="251">
        <v>0</v>
      </c>
      <c r="O932" s="251">
        <v>0</v>
      </c>
      <c r="P932" s="251">
        <v>4</v>
      </c>
      <c r="Q932" s="251">
        <v>8</v>
      </c>
      <c r="R932" s="294">
        <v>1</v>
      </c>
      <c r="S932" s="251">
        <v>8</v>
      </c>
      <c r="T932" s="247"/>
      <c r="V932" s="293">
        <v>3506262176</v>
      </c>
      <c r="W932" s="296" t="s">
        <v>953</v>
      </c>
      <c r="X932" s="247" t="s">
        <v>666</v>
      </c>
      <c r="Y932" s="247" t="s">
        <v>662</v>
      </c>
      <c r="Z932" s="296">
        <v>1</v>
      </c>
      <c r="AA932" s="296">
        <v>8</v>
      </c>
      <c r="AB932" s="296">
        <v>126947.60864799999</v>
      </c>
      <c r="AC932" s="296">
        <v>15868</v>
      </c>
      <c r="AD932" s="296">
        <v>-1378</v>
      </c>
      <c r="AE932" s="296">
        <v>17246</v>
      </c>
      <c r="AG932" s="295"/>
      <c r="AH932" s="295"/>
      <c r="AL932" s="297">
        <v>0</v>
      </c>
      <c r="AN932" s="297">
        <v>0</v>
      </c>
      <c r="AP932" s="297"/>
    </row>
    <row r="933" spans="1:42" s="296" customFormat="1">
      <c r="A933" s="293" t="s">
        <v>953</v>
      </c>
      <c r="B933" s="247">
        <v>3506262178</v>
      </c>
      <c r="C933" s="252" t="s">
        <v>549</v>
      </c>
      <c r="D933" s="251">
        <v>0</v>
      </c>
      <c r="E933" s="251">
        <v>0</v>
      </c>
      <c r="F933" s="251">
        <v>0</v>
      </c>
      <c r="G933" s="251">
        <v>0</v>
      </c>
      <c r="H933" s="251">
        <v>4</v>
      </c>
      <c r="I933" s="251">
        <v>1</v>
      </c>
      <c r="J933" s="251">
        <v>0</v>
      </c>
      <c r="K933" s="294">
        <v>0.1983</v>
      </c>
      <c r="L933" s="251">
        <v>0</v>
      </c>
      <c r="M933" s="251">
        <v>0</v>
      </c>
      <c r="N933" s="251">
        <v>0</v>
      </c>
      <c r="O933" s="251">
        <v>0</v>
      </c>
      <c r="P933" s="251">
        <v>2</v>
      </c>
      <c r="Q933" s="251">
        <v>5</v>
      </c>
      <c r="R933" s="294">
        <v>1</v>
      </c>
      <c r="S933" s="251">
        <v>4</v>
      </c>
      <c r="T933" s="247"/>
      <c r="V933" s="293">
        <v>3506262178</v>
      </c>
      <c r="W933" s="296" t="s">
        <v>953</v>
      </c>
      <c r="X933" s="247" t="s">
        <v>666</v>
      </c>
      <c r="Y933" s="247" t="s">
        <v>874</v>
      </c>
      <c r="Z933" s="296">
        <v>1</v>
      </c>
      <c r="AA933" s="296">
        <v>5</v>
      </c>
      <c r="AB933" s="296">
        <v>67079.893622000003</v>
      </c>
      <c r="AC933" s="296">
        <v>13416</v>
      </c>
      <c r="AD933" s="296">
        <v>-68</v>
      </c>
      <c r="AE933" s="296">
        <v>13484</v>
      </c>
      <c r="AG933" s="295"/>
      <c r="AH933" s="295"/>
      <c r="AL933" s="297">
        <v>0</v>
      </c>
      <c r="AN933" s="297">
        <v>0</v>
      </c>
      <c r="AP933" s="297"/>
    </row>
    <row r="934" spans="1:42" s="296" customFormat="1">
      <c r="A934" s="293" t="s">
        <v>953</v>
      </c>
      <c r="B934" s="247">
        <v>3506262181</v>
      </c>
      <c r="C934" s="252" t="s">
        <v>549</v>
      </c>
      <c r="D934" s="251">
        <v>0</v>
      </c>
      <c r="E934" s="251">
        <v>0</v>
      </c>
      <c r="F934" s="251">
        <v>1</v>
      </c>
      <c r="G934" s="251">
        <v>4</v>
      </c>
      <c r="H934" s="251">
        <v>0</v>
      </c>
      <c r="I934" s="251">
        <v>1</v>
      </c>
      <c r="J934" s="251">
        <v>0</v>
      </c>
      <c r="K934" s="294">
        <v>0.2379</v>
      </c>
      <c r="L934" s="251">
        <v>0</v>
      </c>
      <c r="M934" s="251">
        <v>4</v>
      </c>
      <c r="N934" s="251">
        <v>0</v>
      </c>
      <c r="O934" s="251">
        <v>0</v>
      </c>
      <c r="P934" s="251">
        <v>6</v>
      </c>
      <c r="Q934" s="251">
        <v>6</v>
      </c>
      <c r="R934" s="294">
        <v>1</v>
      </c>
      <c r="S934" s="251">
        <v>10</v>
      </c>
      <c r="T934" s="247"/>
      <c r="V934" s="293">
        <v>3506262181</v>
      </c>
      <c r="W934" s="296" t="s">
        <v>953</v>
      </c>
      <c r="X934" s="247" t="s">
        <v>666</v>
      </c>
      <c r="Y934" s="247" t="s">
        <v>732</v>
      </c>
      <c r="Z934" s="296">
        <v>1</v>
      </c>
      <c r="AA934" s="296">
        <v>6</v>
      </c>
      <c r="AB934" s="296">
        <v>128892.981486</v>
      </c>
      <c r="AC934" s="296">
        <v>21482</v>
      </c>
      <c r="AD934" s="296">
        <v>5451</v>
      </c>
      <c r="AE934" s="296">
        <v>16031</v>
      </c>
      <c r="AG934" s="295"/>
      <c r="AH934" s="295"/>
      <c r="AL934" s="297">
        <v>0</v>
      </c>
      <c r="AN934" s="297">
        <v>0</v>
      </c>
      <c r="AP934" s="297"/>
    </row>
    <row r="935" spans="1:42" s="296" customFormat="1">
      <c r="A935" s="293" t="s">
        <v>953</v>
      </c>
      <c r="B935" s="247">
        <v>3506262229</v>
      </c>
      <c r="C935" s="252" t="s">
        <v>549</v>
      </c>
      <c r="D935" s="251">
        <v>0</v>
      </c>
      <c r="E935" s="251">
        <v>0</v>
      </c>
      <c r="F935" s="251">
        <v>9</v>
      </c>
      <c r="G935" s="251">
        <v>38</v>
      </c>
      <c r="H935" s="251">
        <v>11</v>
      </c>
      <c r="I935" s="251">
        <v>18</v>
      </c>
      <c r="J935" s="251">
        <v>0</v>
      </c>
      <c r="K935" s="294">
        <v>3.0133999999999999</v>
      </c>
      <c r="L935" s="251">
        <v>0</v>
      </c>
      <c r="M935" s="251">
        <v>23</v>
      </c>
      <c r="N935" s="251">
        <v>1</v>
      </c>
      <c r="O935" s="251">
        <v>0</v>
      </c>
      <c r="P935" s="251">
        <v>41</v>
      </c>
      <c r="Q935" s="251">
        <v>76</v>
      </c>
      <c r="R935" s="294">
        <v>1</v>
      </c>
      <c r="S935" s="251">
        <v>9</v>
      </c>
      <c r="T935" s="247"/>
      <c r="V935" s="293">
        <v>3506262229</v>
      </c>
      <c r="W935" s="296" t="s">
        <v>953</v>
      </c>
      <c r="X935" s="247" t="s">
        <v>666</v>
      </c>
      <c r="Y935" s="247" t="s">
        <v>663</v>
      </c>
      <c r="Z935" s="296">
        <v>1</v>
      </c>
      <c r="AA935" s="296">
        <v>76</v>
      </c>
      <c r="AB935" s="296">
        <v>1263071.2821560001</v>
      </c>
      <c r="AC935" s="296">
        <v>16619</v>
      </c>
      <c r="AD935" s="296">
        <v>-407</v>
      </c>
      <c r="AE935" s="296">
        <v>17026</v>
      </c>
      <c r="AG935" s="295"/>
      <c r="AH935" s="295"/>
      <c r="AL935" s="297">
        <v>0</v>
      </c>
      <c r="AN935" s="297">
        <v>0</v>
      </c>
      <c r="AP935" s="297"/>
    </row>
    <row r="936" spans="1:42" s="296" customFormat="1">
      <c r="A936" s="293" t="s">
        <v>953</v>
      </c>
      <c r="B936" s="247">
        <v>3506262244</v>
      </c>
      <c r="C936" s="252" t="s">
        <v>549</v>
      </c>
      <c r="D936" s="251">
        <v>0</v>
      </c>
      <c r="E936" s="251">
        <v>0</v>
      </c>
      <c r="F936" s="251">
        <v>0</v>
      </c>
      <c r="G936" s="251">
        <v>0</v>
      </c>
      <c r="H936" s="251">
        <v>0</v>
      </c>
      <c r="I936" s="251">
        <v>1</v>
      </c>
      <c r="J936" s="251">
        <v>0</v>
      </c>
      <c r="K936" s="294">
        <v>3.9699999999999999E-2</v>
      </c>
      <c r="L936" s="251">
        <v>0</v>
      </c>
      <c r="M936" s="251">
        <v>0</v>
      </c>
      <c r="N936" s="251">
        <v>0</v>
      </c>
      <c r="O936" s="251">
        <v>0</v>
      </c>
      <c r="P936" s="251">
        <v>0</v>
      </c>
      <c r="Q936" s="251">
        <v>1</v>
      </c>
      <c r="R936" s="294">
        <v>1</v>
      </c>
      <c r="S936" s="251">
        <v>10</v>
      </c>
      <c r="T936" s="247"/>
      <c r="V936" s="293">
        <v>3506262244</v>
      </c>
      <c r="W936" s="296" t="s">
        <v>953</v>
      </c>
      <c r="X936" s="247" t="s">
        <v>666</v>
      </c>
      <c r="Y936" s="247" t="s">
        <v>664</v>
      </c>
      <c r="Z936" s="296">
        <v>1</v>
      </c>
      <c r="AA936" s="296">
        <v>1</v>
      </c>
      <c r="AB936" s="296">
        <v>12989.399298</v>
      </c>
      <c r="AC936" s="296">
        <v>12989</v>
      </c>
      <c r="AD936" s="296">
        <v>2325</v>
      </c>
      <c r="AE936" s="296">
        <v>10664</v>
      </c>
      <c r="AG936" s="295"/>
      <c r="AH936" s="295"/>
      <c r="AL936" s="297">
        <v>0</v>
      </c>
      <c r="AN936" s="297">
        <v>0</v>
      </c>
      <c r="AP936" s="297"/>
    </row>
    <row r="937" spans="1:42" s="296" customFormat="1">
      <c r="A937" s="293" t="s">
        <v>953</v>
      </c>
      <c r="B937" s="247">
        <v>3506262246</v>
      </c>
      <c r="C937" s="252" t="s">
        <v>549</v>
      </c>
      <c r="D937" s="251">
        <v>0</v>
      </c>
      <c r="E937" s="251">
        <v>0</v>
      </c>
      <c r="F937" s="251">
        <v>0</v>
      </c>
      <c r="G937" s="251">
        <v>0</v>
      </c>
      <c r="H937" s="251">
        <v>1</v>
      </c>
      <c r="I937" s="251">
        <v>1</v>
      </c>
      <c r="J937" s="251">
        <v>0</v>
      </c>
      <c r="K937" s="294">
        <v>7.9299999999999995E-2</v>
      </c>
      <c r="L937" s="251">
        <v>0</v>
      </c>
      <c r="M937" s="251">
        <v>0</v>
      </c>
      <c r="N937" s="251">
        <v>0</v>
      </c>
      <c r="O937" s="251">
        <v>0</v>
      </c>
      <c r="P937" s="251">
        <v>2</v>
      </c>
      <c r="Q937" s="251">
        <v>2</v>
      </c>
      <c r="R937" s="294">
        <v>1</v>
      </c>
      <c r="S937" s="251">
        <v>3</v>
      </c>
      <c r="T937" s="247"/>
      <c r="V937" s="293">
        <v>3506262246</v>
      </c>
      <c r="W937" s="296" t="s">
        <v>953</v>
      </c>
      <c r="X937" s="247" t="s">
        <v>666</v>
      </c>
      <c r="Y937" s="247" t="s">
        <v>748</v>
      </c>
      <c r="Z937" s="296">
        <v>1</v>
      </c>
      <c r="AA937" s="296">
        <v>2</v>
      </c>
      <c r="AB937" s="296">
        <v>33362.637162000006</v>
      </c>
      <c r="AC937" s="296">
        <v>16681</v>
      </c>
      <c r="AD937" s="296">
        <v>1259</v>
      </c>
      <c r="AE937" s="296">
        <v>15422</v>
      </c>
      <c r="AG937" s="295"/>
      <c r="AH937" s="295"/>
      <c r="AL937" s="297">
        <v>0</v>
      </c>
      <c r="AN937" s="297">
        <v>0</v>
      </c>
      <c r="AP937" s="297"/>
    </row>
    <row r="938" spans="1:42" s="296" customFormat="1">
      <c r="A938" s="293" t="s">
        <v>953</v>
      </c>
      <c r="B938" s="247">
        <v>3506262248</v>
      </c>
      <c r="C938" s="252" t="s">
        <v>549</v>
      </c>
      <c r="D938" s="251">
        <v>0</v>
      </c>
      <c r="E938" s="251">
        <v>0</v>
      </c>
      <c r="F938" s="251">
        <v>2</v>
      </c>
      <c r="G938" s="251">
        <v>1</v>
      </c>
      <c r="H938" s="251">
        <v>10</v>
      </c>
      <c r="I938" s="251">
        <v>18</v>
      </c>
      <c r="J938" s="251">
        <v>0</v>
      </c>
      <c r="K938" s="294">
        <v>1.2292000000000001</v>
      </c>
      <c r="L938" s="251">
        <v>0</v>
      </c>
      <c r="M938" s="251">
        <v>2</v>
      </c>
      <c r="N938" s="251">
        <v>6</v>
      </c>
      <c r="O938" s="251">
        <v>1</v>
      </c>
      <c r="P938" s="251">
        <v>17</v>
      </c>
      <c r="Q938" s="251">
        <v>31</v>
      </c>
      <c r="R938" s="294">
        <v>1</v>
      </c>
      <c r="S938" s="251">
        <v>11</v>
      </c>
      <c r="T938" s="247"/>
      <c r="V938" s="293">
        <v>3506262248</v>
      </c>
      <c r="W938" s="296" t="s">
        <v>953</v>
      </c>
      <c r="X938" s="247" t="s">
        <v>666</v>
      </c>
      <c r="Y938" s="247" t="s">
        <v>665</v>
      </c>
      <c r="Z938" s="296">
        <v>1</v>
      </c>
      <c r="AA938" s="296">
        <v>31</v>
      </c>
      <c r="AB938" s="296">
        <v>554809.51672800002</v>
      </c>
      <c r="AC938" s="296">
        <v>17897</v>
      </c>
      <c r="AD938" s="296">
        <v>1670</v>
      </c>
      <c r="AE938" s="296">
        <v>16227</v>
      </c>
      <c r="AG938" s="295"/>
      <c r="AH938" s="295"/>
      <c r="AL938" s="297">
        <v>0</v>
      </c>
      <c r="AN938" s="297">
        <v>0</v>
      </c>
      <c r="AP938" s="297"/>
    </row>
    <row r="939" spans="1:42" s="296" customFormat="1">
      <c r="A939" s="293" t="s">
        <v>953</v>
      </c>
      <c r="B939" s="247">
        <v>3506262258</v>
      </c>
      <c r="C939" s="252" t="s">
        <v>549</v>
      </c>
      <c r="D939" s="251">
        <v>0</v>
      </c>
      <c r="E939" s="251">
        <v>0</v>
      </c>
      <c r="F939" s="251">
        <v>0</v>
      </c>
      <c r="G939" s="251">
        <v>3</v>
      </c>
      <c r="H939" s="251">
        <v>2</v>
      </c>
      <c r="I939" s="251">
        <v>4</v>
      </c>
      <c r="J939" s="251">
        <v>0</v>
      </c>
      <c r="K939" s="294">
        <v>0.3569</v>
      </c>
      <c r="L939" s="251">
        <v>0</v>
      </c>
      <c r="M939" s="251">
        <v>1</v>
      </c>
      <c r="N939" s="251">
        <v>0</v>
      </c>
      <c r="O939" s="251">
        <v>0</v>
      </c>
      <c r="P939" s="251">
        <v>3</v>
      </c>
      <c r="Q939" s="251">
        <v>9</v>
      </c>
      <c r="R939" s="294">
        <v>1</v>
      </c>
      <c r="S939" s="251">
        <v>10</v>
      </c>
      <c r="T939" s="247"/>
      <c r="V939" s="293">
        <v>3506262258</v>
      </c>
      <c r="W939" s="296" t="s">
        <v>953</v>
      </c>
      <c r="X939" s="247" t="s">
        <v>666</v>
      </c>
      <c r="Y939" s="247" t="s">
        <v>741</v>
      </c>
      <c r="Z939" s="296">
        <v>1</v>
      </c>
      <c r="AA939" s="296">
        <v>9</v>
      </c>
      <c r="AB939" s="296">
        <v>134899.507946</v>
      </c>
      <c r="AC939" s="296">
        <v>14989</v>
      </c>
      <c r="AD939" s="296">
        <v>418</v>
      </c>
      <c r="AE939" s="296">
        <v>14571</v>
      </c>
      <c r="AG939" s="295"/>
      <c r="AH939" s="295"/>
      <c r="AL939" s="297">
        <v>0</v>
      </c>
      <c r="AN939" s="297">
        <v>0</v>
      </c>
      <c r="AP939" s="297"/>
    </row>
    <row r="940" spans="1:42" s="296" customFormat="1">
      <c r="A940" s="293" t="s">
        <v>953</v>
      </c>
      <c r="B940" s="247">
        <v>3506262262</v>
      </c>
      <c r="C940" s="252" t="s">
        <v>549</v>
      </c>
      <c r="D940" s="251">
        <v>0</v>
      </c>
      <c r="E940" s="251">
        <v>0</v>
      </c>
      <c r="F940" s="251">
        <v>4</v>
      </c>
      <c r="G940" s="251">
        <v>42</v>
      </c>
      <c r="H940" s="251">
        <v>22</v>
      </c>
      <c r="I940" s="251">
        <v>61</v>
      </c>
      <c r="J940" s="251">
        <v>0</v>
      </c>
      <c r="K940" s="294">
        <v>5.1148999999999996</v>
      </c>
      <c r="L940" s="251">
        <v>0</v>
      </c>
      <c r="M940" s="251">
        <v>14</v>
      </c>
      <c r="N940" s="251">
        <v>4</v>
      </c>
      <c r="O940" s="251">
        <v>4</v>
      </c>
      <c r="P940" s="251">
        <v>60</v>
      </c>
      <c r="Q940" s="251">
        <v>129</v>
      </c>
      <c r="R940" s="294">
        <v>1</v>
      </c>
      <c r="S940" s="251">
        <v>10</v>
      </c>
      <c r="T940" s="247"/>
      <c r="V940" s="293">
        <v>3506262262</v>
      </c>
      <c r="W940" s="296" t="s">
        <v>953</v>
      </c>
      <c r="X940" s="247" t="s">
        <v>666</v>
      </c>
      <c r="Y940" s="247" t="s">
        <v>666</v>
      </c>
      <c r="Z940" s="296">
        <v>1</v>
      </c>
      <c r="AA940" s="296">
        <v>129</v>
      </c>
      <c r="AB940" s="296">
        <v>2100144.8576659998</v>
      </c>
      <c r="AC940" s="296">
        <v>16280</v>
      </c>
      <c r="AD940" s="296">
        <v>-3449</v>
      </c>
      <c r="AE940" s="296">
        <v>19729</v>
      </c>
      <c r="AG940" s="295"/>
      <c r="AH940" s="295"/>
      <c r="AL940" s="297">
        <v>0</v>
      </c>
      <c r="AN940" s="297">
        <v>0</v>
      </c>
      <c r="AP940" s="297"/>
    </row>
    <row r="941" spans="1:42" s="296" customFormat="1">
      <c r="A941" s="293" t="s">
        <v>953</v>
      </c>
      <c r="B941" s="247">
        <v>3506262284</v>
      </c>
      <c r="C941" s="252" t="s">
        <v>549</v>
      </c>
      <c r="D941" s="251">
        <v>0</v>
      </c>
      <c r="E941" s="251">
        <v>0</v>
      </c>
      <c r="F941" s="251">
        <v>0</v>
      </c>
      <c r="G941" s="251">
        <v>0</v>
      </c>
      <c r="H941" s="251">
        <v>0</v>
      </c>
      <c r="I941" s="251">
        <v>1</v>
      </c>
      <c r="J941" s="251">
        <v>0</v>
      </c>
      <c r="K941" s="294">
        <v>3.9699999999999999E-2</v>
      </c>
      <c r="L941" s="251">
        <v>0</v>
      </c>
      <c r="M941" s="251">
        <v>0</v>
      </c>
      <c r="N941" s="251">
        <v>0</v>
      </c>
      <c r="O941" s="251">
        <v>1</v>
      </c>
      <c r="P941" s="251">
        <v>0</v>
      </c>
      <c r="Q941" s="251">
        <v>1</v>
      </c>
      <c r="R941" s="294">
        <v>1</v>
      </c>
      <c r="S941" s="251">
        <v>5</v>
      </c>
      <c r="T941" s="247"/>
      <c r="V941" s="293">
        <v>3506262284</v>
      </c>
      <c r="W941" s="296" t="s">
        <v>953</v>
      </c>
      <c r="X941" s="247" t="s">
        <v>666</v>
      </c>
      <c r="Y941" s="247" t="s">
        <v>734</v>
      </c>
      <c r="Z941" s="296">
        <v>1</v>
      </c>
      <c r="AA941" s="296">
        <v>1</v>
      </c>
      <c r="AB941" s="296">
        <v>16564.889297999998</v>
      </c>
      <c r="AC941" s="296">
        <v>16565</v>
      </c>
      <c r="AD941" s="296">
        <v>4000</v>
      </c>
      <c r="AE941" s="296">
        <v>12565</v>
      </c>
      <c r="AG941" s="295"/>
      <c r="AH941" s="295"/>
      <c r="AL941" s="297">
        <v>0</v>
      </c>
      <c r="AN941" s="297">
        <v>0</v>
      </c>
      <c r="AP941" s="297"/>
    </row>
    <row r="942" spans="1:42" s="296" customFormat="1">
      <c r="A942" s="293" t="s">
        <v>953</v>
      </c>
      <c r="B942" s="247">
        <v>3506262291</v>
      </c>
      <c r="C942" s="252" t="s">
        <v>549</v>
      </c>
      <c r="D942" s="251">
        <v>0</v>
      </c>
      <c r="E942" s="251">
        <v>0</v>
      </c>
      <c r="F942" s="251">
        <v>0</v>
      </c>
      <c r="G942" s="251">
        <v>1</v>
      </c>
      <c r="H942" s="251">
        <v>0</v>
      </c>
      <c r="I942" s="251">
        <v>2</v>
      </c>
      <c r="J942" s="251">
        <v>0</v>
      </c>
      <c r="K942" s="294">
        <v>0.11899999999999999</v>
      </c>
      <c r="L942" s="251">
        <v>0</v>
      </c>
      <c r="M942" s="251">
        <v>1</v>
      </c>
      <c r="N942" s="251">
        <v>0</v>
      </c>
      <c r="O942" s="251">
        <v>0</v>
      </c>
      <c r="P942" s="251">
        <v>3</v>
      </c>
      <c r="Q942" s="251">
        <v>3</v>
      </c>
      <c r="R942" s="294">
        <v>1</v>
      </c>
      <c r="S942" s="251">
        <v>5</v>
      </c>
      <c r="T942" s="247"/>
      <c r="V942" s="293">
        <v>3506262291</v>
      </c>
      <c r="W942" s="296" t="s">
        <v>953</v>
      </c>
      <c r="X942" s="247" t="s">
        <v>666</v>
      </c>
      <c r="Y942" s="247" t="s">
        <v>749</v>
      </c>
      <c r="Z942" s="296">
        <v>1</v>
      </c>
      <c r="AA942" s="296">
        <v>3</v>
      </c>
      <c r="AB942" s="296">
        <v>55653.216460000011</v>
      </c>
      <c r="AC942" s="296">
        <v>18551</v>
      </c>
      <c r="AD942" s="296">
        <v>2234</v>
      </c>
      <c r="AE942" s="296">
        <v>16317</v>
      </c>
      <c r="AG942" s="295"/>
      <c r="AH942" s="295"/>
      <c r="AL942" s="297">
        <v>0</v>
      </c>
      <c r="AN942" s="297">
        <v>0</v>
      </c>
      <c r="AP942" s="297"/>
    </row>
    <row r="943" spans="1:42" s="296" customFormat="1">
      <c r="A943" s="293" t="s">
        <v>953</v>
      </c>
      <c r="B943" s="247">
        <v>3506262295</v>
      </c>
      <c r="C943" s="252" t="s">
        <v>549</v>
      </c>
      <c r="D943" s="251">
        <v>0</v>
      </c>
      <c r="E943" s="251">
        <v>0</v>
      </c>
      <c r="F943" s="251">
        <v>0</v>
      </c>
      <c r="G943" s="251">
        <v>0</v>
      </c>
      <c r="H943" s="251">
        <v>1</v>
      </c>
      <c r="I943" s="251">
        <v>0</v>
      </c>
      <c r="J943" s="251">
        <v>0</v>
      </c>
      <c r="K943" s="294">
        <v>3.9699999999999999E-2</v>
      </c>
      <c r="L943" s="251">
        <v>0</v>
      </c>
      <c r="M943" s="251">
        <v>0</v>
      </c>
      <c r="N943" s="251">
        <v>0</v>
      </c>
      <c r="O943" s="251">
        <v>0</v>
      </c>
      <c r="P943" s="251">
        <v>0</v>
      </c>
      <c r="Q943" s="251">
        <v>1</v>
      </c>
      <c r="R943" s="294">
        <v>1</v>
      </c>
      <c r="S943" s="251">
        <v>5</v>
      </c>
      <c r="T943" s="247"/>
      <c r="V943" s="293">
        <v>3506262295</v>
      </c>
      <c r="W943" s="296" t="s">
        <v>953</v>
      </c>
      <c r="X943" s="247" t="s">
        <v>666</v>
      </c>
      <c r="Y943" s="247" t="s">
        <v>735</v>
      </c>
      <c r="Z943" s="296">
        <v>1</v>
      </c>
      <c r="AA943" s="296">
        <v>1</v>
      </c>
      <c r="AB943" s="296">
        <v>11090.709298</v>
      </c>
      <c r="AC943" s="296">
        <v>11091</v>
      </c>
      <c r="AD943" s="296">
        <v>-1474</v>
      </c>
      <c r="AE943" s="296">
        <v>12565</v>
      </c>
      <c r="AG943" s="295"/>
      <c r="AH943" s="295"/>
      <c r="AL943" s="297">
        <v>0</v>
      </c>
      <c r="AN943" s="297">
        <v>0</v>
      </c>
      <c r="AP943" s="297"/>
    </row>
    <row r="944" spans="1:42" s="296" customFormat="1">
      <c r="A944" s="293" t="s">
        <v>953</v>
      </c>
      <c r="B944" s="247">
        <v>3506262305</v>
      </c>
      <c r="C944" s="252" t="s">
        <v>549</v>
      </c>
      <c r="D944" s="251">
        <v>0</v>
      </c>
      <c r="E944" s="251">
        <v>0</v>
      </c>
      <c r="F944" s="251">
        <v>0</v>
      </c>
      <c r="G944" s="251">
        <v>0</v>
      </c>
      <c r="H944" s="251">
        <v>0</v>
      </c>
      <c r="I944" s="251">
        <v>1</v>
      </c>
      <c r="J944" s="251">
        <v>0</v>
      </c>
      <c r="K944" s="294">
        <v>3.9699999999999999E-2</v>
      </c>
      <c r="L944" s="251">
        <v>0</v>
      </c>
      <c r="M944" s="251">
        <v>0</v>
      </c>
      <c r="N944" s="251">
        <v>0</v>
      </c>
      <c r="O944" s="251">
        <v>0</v>
      </c>
      <c r="P944" s="251">
        <v>0</v>
      </c>
      <c r="Q944" s="251">
        <v>1</v>
      </c>
      <c r="R944" s="294">
        <v>1</v>
      </c>
      <c r="S944" s="251">
        <v>4</v>
      </c>
      <c r="T944" s="247"/>
      <c r="V944" s="293">
        <v>3506262305</v>
      </c>
      <c r="W944" s="296" t="s">
        <v>953</v>
      </c>
      <c r="X944" s="247" t="s">
        <v>666</v>
      </c>
      <c r="Y944" s="247" t="s">
        <v>736</v>
      </c>
      <c r="Z944" s="296">
        <v>1</v>
      </c>
      <c r="AA944" s="296">
        <v>1</v>
      </c>
      <c r="AB944" s="296">
        <v>12989.399298</v>
      </c>
      <c r="AC944" s="296">
        <v>12989</v>
      </c>
      <c r="AD944" s="296">
        <v>-4088</v>
      </c>
      <c r="AE944" s="296">
        <v>17077</v>
      </c>
      <c r="AG944" s="295"/>
      <c r="AH944" s="295"/>
      <c r="AL944" s="297">
        <v>0</v>
      </c>
      <c r="AN944" s="297">
        <v>0</v>
      </c>
      <c r="AP944" s="297"/>
    </row>
    <row r="945" spans="1:42" s="296" customFormat="1">
      <c r="A945" s="293" t="s">
        <v>953</v>
      </c>
      <c r="B945" s="247">
        <v>3506262347</v>
      </c>
      <c r="C945" s="252" t="s">
        <v>549</v>
      </c>
      <c r="D945" s="251">
        <v>0</v>
      </c>
      <c r="E945" s="251">
        <v>0</v>
      </c>
      <c r="F945" s="251">
        <v>0</v>
      </c>
      <c r="G945" s="251">
        <v>1</v>
      </c>
      <c r="H945" s="251">
        <v>1</v>
      </c>
      <c r="I945" s="251">
        <v>2</v>
      </c>
      <c r="J945" s="251">
        <v>0</v>
      </c>
      <c r="K945" s="294">
        <v>0.15859999999999999</v>
      </c>
      <c r="L945" s="251">
        <v>0</v>
      </c>
      <c r="M945" s="251">
        <v>0</v>
      </c>
      <c r="N945" s="251">
        <v>0</v>
      </c>
      <c r="O945" s="251">
        <v>0</v>
      </c>
      <c r="P945" s="251">
        <v>0</v>
      </c>
      <c r="Q945" s="251">
        <v>4</v>
      </c>
      <c r="R945" s="294">
        <v>1</v>
      </c>
      <c r="S945" s="251">
        <v>8</v>
      </c>
      <c r="T945" s="247"/>
      <c r="V945" s="293">
        <v>3506262347</v>
      </c>
      <c r="W945" s="296" t="s">
        <v>953</v>
      </c>
      <c r="X945" s="247" t="s">
        <v>666</v>
      </c>
      <c r="Y945" s="247" t="s">
        <v>738</v>
      </c>
      <c r="Z945" s="296">
        <v>1</v>
      </c>
      <c r="AA945" s="296">
        <v>4</v>
      </c>
      <c r="AB945" s="296">
        <v>48525.254324000001</v>
      </c>
      <c r="AC945" s="296">
        <v>12131</v>
      </c>
      <c r="AD945" s="296">
        <v>-3708</v>
      </c>
      <c r="AE945" s="296">
        <v>15839</v>
      </c>
      <c r="AG945" s="295"/>
      <c r="AH945" s="295"/>
      <c r="AL945" s="297">
        <v>0</v>
      </c>
      <c r="AN945" s="297">
        <v>0</v>
      </c>
      <c r="AP945" s="297"/>
    </row>
    <row r="946" spans="1:42" s="296" customFormat="1">
      <c r="A946" s="293" t="s">
        <v>953</v>
      </c>
      <c r="B946" s="247">
        <v>3506262705</v>
      </c>
      <c r="C946" s="252" t="s">
        <v>549</v>
      </c>
      <c r="D946" s="251">
        <v>0</v>
      </c>
      <c r="E946" s="251">
        <v>0</v>
      </c>
      <c r="F946" s="251">
        <v>0</v>
      </c>
      <c r="G946" s="251">
        <v>0</v>
      </c>
      <c r="H946" s="251">
        <v>0</v>
      </c>
      <c r="I946" s="251">
        <v>1</v>
      </c>
      <c r="J946" s="251">
        <v>0</v>
      </c>
      <c r="K946" s="294">
        <v>3.9699999999999999E-2</v>
      </c>
      <c r="L946" s="251">
        <v>0</v>
      </c>
      <c r="M946" s="251">
        <v>0</v>
      </c>
      <c r="N946" s="251">
        <v>0</v>
      </c>
      <c r="O946" s="251">
        <v>0</v>
      </c>
      <c r="P946" s="251">
        <v>0</v>
      </c>
      <c r="Q946" s="251">
        <v>1</v>
      </c>
      <c r="R946" s="294">
        <v>1</v>
      </c>
      <c r="S946" s="251">
        <v>3</v>
      </c>
      <c r="T946" s="247"/>
      <c r="V946" s="293">
        <v>3506262705</v>
      </c>
      <c r="W946" s="296" t="s">
        <v>953</v>
      </c>
      <c r="X946" s="247" t="s">
        <v>666</v>
      </c>
      <c r="Y946" s="247" t="s">
        <v>876</v>
      </c>
      <c r="Z946" s="296">
        <v>1</v>
      </c>
      <c r="AA946" s="296">
        <v>1</v>
      </c>
      <c r="AB946" s="296">
        <v>12989.399298</v>
      </c>
      <c r="AC946" s="296">
        <v>12989</v>
      </c>
      <c r="AD946" s="296">
        <v>-2499</v>
      </c>
      <c r="AE946" s="296">
        <v>15488</v>
      </c>
      <c r="AG946" s="295"/>
      <c r="AH946" s="295"/>
      <c r="AL946" s="297">
        <v>0</v>
      </c>
      <c r="AN946" s="297">
        <v>0</v>
      </c>
      <c r="AP946" s="297"/>
    </row>
    <row r="947" spans="1:42" s="296" customFormat="1">
      <c r="A947" s="293" t="s">
        <v>954</v>
      </c>
      <c r="B947" s="247">
        <v>3508281061</v>
      </c>
      <c r="C947" s="252" t="s">
        <v>561</v>
      </c>
      <c r="D947" s="251">
        <v>0</v>
      </c>
      <c r="E947" s="251">
        <v>0</v>
      </c>
      <c r="F947" s="251">
        <v>0</v>
      </c>
      <c r="G947" s="251">
        <v>0</v>
      </c>
      <c r="H947" s="251">
        <v>0</v>
      </c>
      <c r="I947" s="251">
        <v>4</v>
      </c>
      <c r="J947" s="251">
        <v>0</v>
      </c>
      <c r="K947" s="294">
        <v>0.15859999999999999</v>
      </c>
      <c r="L947" s="251">
        <v>0</v>
      </c>
      <c r="M947" s="251">
        <v>0</v>
      </c>
      <c r="N947" s="251">
        <v>0</v>
      </c>
      <c r="O947" s="251">
        <v>0</v>
      </c>
      <c r="P947" s="251">
        <v>4</v>
      </c>
      <c r="Q947" s="251">
        <v>4</v>
      </c>
      <c r="R947" s="294">
        <v>1</v>
      </c>
      <c r="S947" s="251">
        <v>11</v>
      </c>
      <c r="T947" s="247"/>
      <c r="V947" s="293">
        <v>3508281061</v>
      </c>
      <c r="W947" s="296" t="s">
        <v>954</v>
      </c>
      <c r="X947" s="247" t="s">
        <v>796</v>
      </c>
      <c r="Y947" s="247" t="s">
        <v>799</v>
      </c>
      <c r="Z947" s="296">
        <v>1</v>
      </c>
      <c r="AA947" s="296">
        <v>4</v>
      </c>
      <c r="AB947" s="296">
        <v>86668.014324000003</v>
      </c>
      <c r="AC947" s="296">
        <v>21667</v>
      </c>
      <c r="AD947" s="296">
        <v>6158</v>
      </c>
      <c r="AE947" s="296">
        <v>15509</v>
      </c>
      <c r="AG947" s="295"/>
      <c r="AH947" s="295"/>
      <c r="AL947" s="297">
        <v>0</v>
      </c>
      <c r="AN947" s="297">
        <v>0</v>
      </c>
      <c r="AP947" s="297"/>
    </row>
    <row r="948" spans="1:42" s="296" customFormat="1">
      <c r="A948" s="293" t="s">
        <v>954</v>
      </c>
      <c r="B948" s="247">
        <v>3508281137</v>
      </c>
      <c r="C948" s="252" t="s">
        <v>561</v>
      </c>
      <c r="D948" s="251">
        <v>0</v>
      </c>
      <c r="E948" s="251">
        <v>0</v>
      </c>
      <c r="F948" s="251">
        <v>0</v>
      </c>
      <c r="G948" s="251">
        <v>0</v>
      </c>
      <c r="H948" s="251">
        <v>0</v>
      </c>
      <c r="I948" s="251">
        <v>4</v>
      </c>
      <c r="J948" s="251">
        <v>0</v>
      </c>
      <c r="K948" s="294">
        <v>0.15859999999999999</v>
      </c>
      <c r="L948" s="251">
        <v>0</v>
      </c>
      <c r="M948" s="251">
        <v>0</v>
      </c>
      <c r="N948" s="251">
        <v>0</v>
      </c>
      <c r="O948" s="251">
        <v>0</v>
      </c>
      <c r="P948" s="251">
        <v>4</v>
      </c>
      <c r="Q948" s="251">
        <v>4</v>
      </c>
      <c r="R948" s="294">
        <v>1</v>
      </c>
      <c r="S948" s="251">
        <v>12</v>
      </c>
      <c r="T948" s="247"/>
      <c r="V948" s="293">
        <v>3508281137</v>
      </c>
      <c r="W948" s="296" t="s">
        <v>954</v>
      </c>
      <c r="X948" s="247" t="s">
        <v>796</v>
      </c>
      <c r="Y948" s="247" t="s">
        <v>847</v>
      </c>
      <c r="Z948" s="296">
        <v>1</v>
      </c>
      <c r="AA948" s="296">
        <v>4</v>
      </c>
      <c r="AB948" s="296">
        <v>90124.694324000011</v>
      </c>
      <c r="AC948" s="296">
        <v>22531</v>
      </c>
      <c r="AD948" s="296">
        <v>6745</v>
      </c>
      <c r="AE948" s="296">
        <v>15786</v>
      </c>
      <c r="AG948" s="295"/>
      <c r="AH948" s="295"/>
      <c r="AL948" s="297">
        <v>0</v>
      </c>
      <c r="AN948" s="297">
        <v>0</v>
      </c>
      <c r="AP948" s="297"/>
    </row>
    <row r="949" spans="1:42" s="296" customFormat="1">
      <c r="A949" s="293" t="s">
        <v>954</v>
      </c>
      <c r="B949" s="247">
        <v>3508281161</v>
      </c>
      <c r="C949" s="252" t="s">
        <v>561</v>
      </c>
      <c r="D949" s="251">
        <v>0</v>
      </c>
      <c r="E949" s="251">
        <v>0</v>
      </c>
      <c r="F949" s="251">
        <v>0</v>
      </c>
      <c r="G949" s="251">
        <v>0</v>
      </c>
      <c r="H949" s="251">
        <v>0</v>
      </c>
      <c r="I949" s="251">
        <v>1</v>
      </c>
      <c r="J949" s="251">
        <v>0</v>
      </c>
      <c r="K949" s="294">
        <v>3.9699999999999999E-2</v>
      </c>
      <c r="L949" s="251">
        <v>0</v>
      </c>
      <c r="M949" s="251">
        <v>0</v>
      </c>
      <c r="N949" s="251">
        <v>0</v>
      </c>
      <c r="O949" s="251">
        <v>0</v>
      </c>
      <c r="P949" s="251">
        <v>1</v>
      </c>
      <c r="Q949" s="251">
        <v>1</v>
      </c>
      <c r="R949" s="294">
        <v>1</v>
      </c>
      <c r="S949" s="251">
        <v>8</v>
      </c>
      <c r="T949" s="247"/>
      <c r="V949" s="293">
        <v>3508281161</v>
      </c>
      <c r="W949" s="296" t="s">
        <v>954</v>
      </c>
      <c r="X949" s="247" t="s">
        <v>796</v>
      </c>
      <c r="Y949" s="247" t="s">
        <v>802</v>
      </c>
      <c r="Z949" s="296">
        <v>1</v>
      </c>
      <c r="AA949" s="296">
        <v>1</v>
      </c>
      <c r="AB949" s="296">
        <v>19728.239298</v>
      </c>
      <c r="AC949" s="296">
        <v>19728</v>
      </c>
      <c r="AD949" s="296">
        <v>1730</v>
      </c>
      <c r="AE949" s="296">
        <v>17998</v>
      </c>
      <c r="AG949" s="295"/>
      <c r="AH949" s="295"/>
      <c r="AL949" s="297">
        <v>0</v>
      </c>
      <c r="AN949" s="297">
        <v>0</v>
      </c>
      <c r="AP949" s="297"/>
    </row>
    <row r="950" spans="1:42" s="296" customFormat="1">
      <c r="A950" s="293" t="s">
        <v>954</v>
      </c>
      <c r="B950" s="247">
        <v>3508281281</v>
      </c>
      <c r="C950" s="252" t="s">
        <v>561</v>
      </c>
      <c r="D950" s="251">
        <v>0</v>
      </c>
      <c r="E950" s="251">
        <v>0</v>
      </c>
      <c r="F950" s="251">
        <v>0</v>
      </c>
      <c r="G950" s="251">
        <v>0</v>
      </c>
      <c r="H950" s="251">
        <v>0</v>
      </c>
      <c r="I950" s="251">
        <v>148</v>
      </c>
      <c r="J950" s="251">
        <v>0</v>
      </c>
      <c r="K950" s="294">
        <v>5.8681999999999999</v>
      </c>
      <c r="L950" s="251">
        <v>0</v>
      </c>
      <c r="M950" s="251">
        <v>0</v>
      </c>
      <c r="N950" s="251">
        <v>0</v>
      </c>
      <c r="O950" s="251">
        <v>18</v>
      </c>
      <c r="P950" s="251">
        <v>143</v>
      </c>
      <c r="Q950" s="251">
        <v>148</v>
      </c>
      <c r="R950" s="294">
        <v>1</v>
      </c>
      <c r="S950" s="251">
        <v>12</v>
      </c>
      <c r="T950" s="247"/>
      <c r="V950" s="293">
        <v>3508281281</v>
      </c>
      <c r="W950" s="296" t="s">
        <v>954</v>
      </c>
      <c r="X950" s="247" t="s">
        <v>796</v>
      </c>
      <c r="Y950" s="247" t="s">
        <v>796</v>
      </c>
      <c r="Z950" s="296">
        <v>1</v>
      </c>
      <c r="AA950" s="296">
        <v>148</v>
      </c>
      <c r="AB950" s="296">
        <v>3351255.6099880002</v>
      </c>
      <c r="AC950" s="296">
        <v>22644</v>
      </c>
      <c r="AD950" s="296">
        <v>8976</v>
      </c>
      <c r="AE950" s="296">
        <v>13668</v>
      </c>
      <c r="AG950" s="295"/>
      <c r="AH950" s="295"/>
      <c r="AL950" s="297">
        <v>0</v>
      </c>
      <c r="AN950" s="297">
        <v>0</v>
      </c>
      <c r="AP950" s="297"/>
    </row>
    <row r="951" spans="1:42" s="296" customFormat="1">
      <c r="A951" s="293" t="s">
        <v>954</v>
      </c>
      <c r="B951" s="247">
        <v>3508281325</v>
      </c>
      <c r="C951" s="252" t="s">
        <v>561</v>
      </c>
      <c r="D951" s="251">
        <v>0</v>
      </c>
      <c r="E951" s="251">
        <v>0</v>
      </c>
      <c r="F951" s="251">
        <v>0</v>
      </c>
      <c r="G951" s="251">
        <v>0</v>
      </c>
      <c r="H951" s="251">
        <v>0</v>
      </c>
      <c r="I951" s="251">
        <v>1</v>
      </c>
      <c r="J951" s="251">
        <v>0</v>
      </c>
      <c r="K951" s="294">
        <v>3.9699999999999999E-2</v>
      </c>
      <c r="L951" s="251">
        <v>0</v>
      </c>
      <c r="M951" s="251">
        <v>0</v>
      </c>
      <c r="N951" s="251">
        <v>0</v>
      </c>
      <c r="O951" s="251">
        <v>0</v>
      </c>
      <c r="P951" s="251">
        <v>1</v>
      </c>
      <c r="Q951" s="251">
        <v>1</v>
      </c>
      <c r="R951" s="294">
        <v>1</v>
      </c>
      <c r="S951" s="251">
        <v>9</v>
      </c>
      <c r="T951" s="247"/>
      <c r="V951" s="293">
        <v>3508281325</v>
      </c>
      <c r="W951" s="296" t="s">
        <v>954</v>
      </c>
      <c r="X951" s="247" t="s">
        <v>796</v>
      </c>
      <c r="Y951" s="247" t="s">
        <v>805</v>
      </c>
      <c r="Z951" s="296">
        <v>1</v>
      </c>
      <c r="AA951" s="296">
        <v>1</v>
      </c>
      <c r="AB951" s="296">
        <v>20266.329298000001</v>
      </c>
      <c r="AC951" s="296">
        <v>20266</v>
      </c>
      <c r="AD951" s="296">
        <v>7701</v>
      </c>
      <c r="AE951" s="296">
        <v>12565</v>
      </c>
      <c r="AG951" s="295"/>
      <c r="AH951" s="295"/>
      <c r="AL951" s="297">
        <v>0</v>
      </c>
      <c r="AN951" s="297">
        <v>0</v>
      </c>
      <c r="AP951" s="297"/>
    </row>
    <row r="952" spans="1:42" s="296" customFormat="1">
      <c r="A952" s="293" t="s">
        <v>955</v>
      </c>
      <c r="B952" s="247">
        <v>3509095095</v>
      </c>
      <c r="C952" s="252" t="s">
        <v>550</v>
      </c>
      <c r="D952" s="251">
        <v>0</v>
      </c>
      <c r="E952" s="251">
        <v>0</v>
      </c>
      <c r="F952" s="251">
        <v>0</v>
      </c>
      <c r="G952" s="251">
        <v>0</v>
      </c>
      <c r="H952" s="251">
        <v>306</v>
      </c>
      <c r="I952" s="251">
        <v>261</v>
      </c>
      <c r="J952" s="251">
        <v>0</v>
      </c>
      <c r="K952" s="294">
        <v>22.4816</v>
      </c>
      <c r="L952" s="251">
        <v>0</v>
      </c>
      <c r="M952" s="251">
        <v>0</v>
      </c>
      <c r="N952" s="251">
        <v>39</v>
      </c>
      <c r="O952" s="251">
        <v>44</v>
      </c>
      <c r="P952" s="251">
        <v>452</v>
      </c>
      <c r="Q952" s="251">
        <v>567</v>
      </c>
      <c r="R952" s="294">
        <v>1</v>
      </c>
      <c r="S952" s="251">
        <v>12</v>
      </c>
      <c r="T952" s="247"/>
      <c r="V952" s="293">
        <v>3509095095</v>
      </c>
      <c r="W952" s="296" t="s">
        <v>955</v>
      </c>
      <c r="X952" s="247" t="s">
        <v>651</v>
      </c>
      <c r="Y952" s="247" t="s">
        <v>651</v>
      </c>
      <c r="Z952" s="296">
        <v>1</v>
      </c>
      <c r="AA952" s="296">
        <v>567</v>
      </c>
      <c r="AB952" s="296">
        <v>11376593.596144</v>
      </c>
      <c r="AC952" s="296">
        <v>20065</v>
      </c>
      <c r="AD952" s="296">
        <v>3124</v>
      </c>
      <c r="AE952" s="296">
        <v>16941</v>
      </c>
      <c r="AG952" s="295"/>
      <c r="AH952" s="295"/>
      <c r="AL952" s="297">
        <v>0</v>
      </c>
      <c r="AN952" s="297">
        <v>0</v>
      </c>
      <c r="AP952" s="297"/>
    </row>
    <row r="953" spans="1:42" s="296" customFormat="1">
      <c r="A953" s="293" t="s">
        <v>955</v>
      </c>
      <c r="B953" s="247">
        <v>3509095201</v>
      </c>
      <c r="C953" s="252" t="s">
        <v>550</v>
      </c>
      <c r="D953" s="251">
        <v>0</v>
      </c>
      <c r="E953" s="251">
        <v>0</v>
      </c>
      <c r="F953" s="251">
        <v>0</v>
      </c>
      <c r="G953" s="251">
        <v>0</v>
      </c>
      <c r="H953" s="251">
        <v>6</v>
      </c>
      <c r="I953" s="251">
        <v>4</v>
      </c>
      <c r="J953" s="251">
        <v>0</v>
      </c>
      <c r="K953" s="294">
        <v>0.39650000000000002</v>
      </c>
      <c r="L953" s="251">
        <v>0</v>
      </c>
      <c r="M953" s="251">
        <v>0</v>
      </c>
      <c r="N953" s="251">
        <v>0</v>
      </c>
      <c r="O953" s="251">
        <v>0</v>
      </c>
      <c r="P953" s="251">
        <v>10</v>
      </c>
      <c r="Q953" s="251">
        <v>10</v>
      </c>
      <c r="R953" s="294">
        <v>1</v>
      </c>
      <c r="S953" s="251">
        <v>12</v>
      </c>
      <c r="T953" s="247"/>
      <c r="V953" s="293">
        <v>3509095201</v>
      </c>
      <c r="W953" s="296" t="s">
        <v>955</v>
      </c>
      <c r="X953" s="247" t="s">
        <v>651</v>
      </c>
      <c r="Y953" s="247" t="s">
        <v>648</v>
      </c>
      <c r="Z953" s="296">
        <v>1</v>
      </c>
      <c r="AA953" s="296">
        <v>10</v>
      </c>
      <c r="AB953" s="296">
        <v>213919.59581</v>
      </c>
      <c r="AC953" s="296">
        <v>21392</v>
      </c>
      <c r="AD953" s="296">
        <v>6549</v>
      </c>
      <c r="AE953" s="296">
        <v>14843</v>
      </c>
      <c r="AG953" s="295"/>
      <c r="AH953" s="295"/>
      <c r="AL953" s="297">
        <v>0</v>
      </c>
      <c r="AN953" s="297">
        <v>0</v>
      </c>
      <c r="AP953" s="297"/>
    </row>
    <row r="954" spans="1:42" s="296" customFormat="1">
      <c r="A954" s="293" t="s">
        <v>955</v>
      </c>
      <c r="B954" s="247">
        <v>3509095273</v>
      </c>
      <c r="C954" s="252" t="s">
        <v>550</v>
      </c>
      <c r="D954" s="251">
        <v>0</v>
      </c>
      <c r="E954" s="251">
        <v>0</v>
      </c>
      <c r="F954" s="251">
        <v>0</v>
      </c>
      <c r="G954" s="251">
        <v>0</v>
      </c>
      <c r="H954" s="251">
        <v>1</v>
      </c>
      <c r="I954" s="251">
        <v>0</v>
      </c>
      <c r="J954" s="251">
        <v>0</v>
      </c>
      <c r="K954" s="294">
        <v>3.9699999999999999E-2</v>
      </c>
      <c r="L954" s="251">
        <v>0</v>
      </c>
      <c r="M954" s="251">
        <v>0</v>
      </c>
      <c r="N954" s="251">
        <v>0</v>
      </c>
      <c r="O954" s="251">
        <v>0</v>
      </c>
      <c r="P954" s="251">
        <v>1</v>
      </c>
      <c r="Q954" s="251">
        <v>1</v>
      </c>
      <c r="R954" s="294">
        <v>1</v>
      </c>
      <c r="S954" s="251">
        <v>6</v>
      </c>
      <c r="T954" s="247"/>
      <c r="V954" s="293">
        <v>3509095273</v>
      </c>
      <c r="W954" s="296" t="s">
        <v>955</v>
      </c>
      <c r="X954" s="247" t="s">
        <v>651</v>
      </c>
      <c r="Y954" s="247" t="s">
        <v>934</v>
      </c>
      <c r="Z954" s="296">
        <v>1</v>
      </c>
      <c r="AA954" s="296">
        <v>1</v>
      </c>
      <c r="AB954" s="296">
        <v>16753.339298000003</v>
      </c>
      <c r="AC954" s="296">
        <v>16753</v>
      </c>
      <c r="AD954" s="296">
        <v>4188</v>
      </c>
      <c r="AE954" s="296">
        <v>12565</v>
      </c>
      <c r="AG954" s="295"/>
      <c r="AH954" s="295"/>
      <c r="AL954" s="297">
        <v>0</v>
      </c>
      <c r="AN954" s="297">
        <v>0</v>
      </c>
      <c r="AP954" s="297"/>
    </row>
    <row r="955" spans="1:42" s="296" customFormat="1">
      <c r="A955" s="293" t="s">
        <v>955</v>
      </c>
      <c r="B955" s="247">
        <v>3509095292</v>
      </c>
      <c r="C955" s="252" t="s">
        <v>550</v>
      </c>
      <c r="D955" s="251">
        <v>0</v>
      </c>
      <c r="E955" s="251">
        <v>0</v>
      </c>
      <c r="F955" s="251">
        <v>0</v>
      </c>
      <c r="G955" s="251">
        <v>0</v>
      </c>
      <c r="H955" s="251">
        <v>1</v>
      </c>
      <c r="I955" s="251">
        <v>3</v>
      </c>
      <c r="J955" s="251">
        <v>0</v>
      </c>
      <c r="K955" s="294">
        <v>0.15859999999999999</v>
      </c>
      <c r="L955" s="251">
        <v>0</v>
      </c>
      <c r="M955" s="251">
        <v>0</v>
      </c>
      <c r="N955" s="251">
        <v>0</v>
      </c>
      <c r="O955" s="251">
        <v>0</v>
      </c>
      <c r="P955" s="251">
        <v>4</v>
      </c>
      <c r="Q955" s="251">
        <v>4</v>
      </c>
      <c r="R955" s="294">
        <v>1</v>
      </c>
      <c r="S955" s="251">
        <v>6</v>
      </c>
      <c r="T955" s="247"/>
      <c r="V955" s="293">
        <v>3509095292</v>
      </c>
      <c r="W955" s="296" t="s">
        <v>955</v>
      </c>
      <c r="X955" s="247" t="s">
        <v>651</v>
      </c>
      <c r="Y955" s="247" t="s">
        <v>935</v>
      </c>
      <c r="Z955" s="296">
        <v>1</v>
      </c>
      <c r="AA955" s="296">
        <v>4</v>
      </c>
      <c r="AB955" s="296">
        <v>72703.004324000009</v>
      </c>
      <c r="AC955" s="296">
        <v>18176</v>
      </c>
      <c r="AD955" s="296">
        <v>-2228</v>
      </c>
      <c r="AE955" s="296">
        <v>20404</v>
      </c>
      <c r="AG955" s="295"/>
      <c r="AH955" s="295"/>
      <c r="AL955" s="297">
        <v>0</v>
      </c>
      <c r="AN955" s="297">
        <v>0</v>
      </c>
      <c r="AP955" s="297"/>
    </row>
    <row r="956" spans="1:42" s="296" customFormat="1">
      <c r="A956" s="293" t="s">
        <v>955</v>
      </c>
      <c r="B956" s="247">
        <v>3509095293</v>
      </c>
      <c r="C956" s="252" t="s">
        <v>550</v>
      </c>
      <c r="D956" s="251">
        <v>0</v>
      </c>
      <c r="E956" s="251">
        <v>0</v>
      </c>
      <c r="F956" s="251">
        <v>0</v>
      </c>
      <c r="G956" s="251">
        <v>0</v>
      </c>
      <c r="H956" s="251">
        <v>1</v>
      </c>
      <c r="I956" s="251">
        <v>1</v>
      </c>
      <c r="J956" s="251">
        <v>0</v>
      </c>
      <c r="K956" s="294">
        <v>7.9299999999999995E-2</v>
      </c>
      <c r="L956" s="251">
        <v>0</v>
      </c>
      <c r="M956" s="251">
        <v>0</v>
      </c>
      <c r="N956" s="251">
        <v>0</v>
      </c>
      <c r="O956" s="251">
        <v>0</v>
      </c>
      <c r="P956" s="251">
        <v>2</v>
      </c>
      <c r="Q956" s="251">
        <v>2</v>
      </c>
      <c r="R956" s="294">
        <v>1</v>
      </c>
      <c r="S956" s="251">
        <v>10</v>
      </c>
      <c r="T956" s="247"/>
      <c r="V956" s="293">
        <v>3509095293</v>
      </c>
      <c r="W956" s="296" t="s">
        <v>955</v>
      </c>
      <c r="X956" s="247" t="s">
        <v>651</v>
      </c>
      <c r="Y956" s="247" t="s">
        <v>677</v>
      </c>
      <c r="Z956" s="296">
        <v>1</v>
      </c>
      <c r="AA956" s="296">
        <v>2</v>
      </c>
      <c r="AB956" s="296">
        <v>39706.957161999999</v>
      </c>
      <c r="AC956" s="296">
        <v>19853</v>
      </c>
      <c r="AD956" s="296">
        <v>-1227</v>
      </c>
      <c r="AE956" s="296">
        <v>21080</v>
      </c>
      <c r="AG956" s="295"/>
      <c r="AH956" s="295"/>
      <c r="AL956" s="297">
        <v>0</v>
      </c>
      <c r="AN956" s="297">
        <v>0</v>
      </c>
      <c r="AP956" s="297"/>
    </row>
    <row r="957" spans="1:42" s="296" customFormat="1">
      <c r="A957" s="293" t="s">
        <v>955</v>
      </c>
      <c r="B957" s="247">
        <v>3509095331</v>
      </c>
      <c r="C957" s="252" t="s">
        <v>550</v>
      </c>
      <c r="D957" s="251">
        <v>0</v>
      </c>
      <c r="E957" s="251">
        <v>0</v>
      </c>
      <c r="F957" s="251">
        <v>0</v>
      </c>
      <c r="G957" s="251">
        <v>0</v>
      </c>
      <c r="H957" s="251">
        <v>2</v>
      </c>
      <c r="I957" s="251">
        <v>0</v>
      </c>
      <c r="J957" s="251">
        <v>0</v>
      </c>
      <c r="K957" s="294">
        <v>7.9299999999999995E-2</v>
      </c>
      <c r="L957" s="251">
        <v>0</v>
      </c>
      <c r="M957" s="251">
        <v>0</v>
      </c>
      <c r="N957" s="251">
        <v>0</v>
      </c>
      <c r="O957" s="251">
        <v>0</v>
      </c>
      <c r="P957" s="251">
        <v>2</v>
      </c>
      <c r="Q957" s="251">
        <v>2</v>
      </c>
      <c r="R957" s="294">
        <v>1</v>
      </c>
      <c r="S957" s="251">
        <v>7</v>
      </c>
      <c r="T957" s="247"/>
      <c r="V957" s="293">
        <v>3509095331</v>
      </c>
      <c r="W957" s="296" t="s">
        <v>955</v>
      </c>
      <c r="X957" s="247" t="s">
        <v>651</v>
      </c>
      <c r="Y957" s="247" t="s">
        <v>652</v>
      </c>
      <c r="Z957" s="296">
        <v>1</v>
      </c>
      <c r="AA957" s="296">
        <v>2</v>
      </c>
      <c r="AB957" s="296">
        <v>34579.647162000001</v>
      </c>
      <c r="AC957" s="296">
        <v>17290</v>
      </c>
      <c r="AD957" s="296">
        <v>-1552</v>
      </c>
      <c r="AE957" s="296">
        <v>18842</v>
      </c>
      <c r="AG957" s="295"/>
      <c r="AH957" s="295"/>
      <c r="AL957" s="297">
        <v>0</v>
      </c>
      <c r="AN957" s="297">
        <v>0</v>
      </c>
      <c r="AP957" s="297"/>
    </row>
    <row r="958" spans="1:42" s="296" customFormat="1">
      <c r="A958" s="293" t="s">
        <v>955</v>
      </c>
      <c r="B958" s="247">
        <v>3509095763</v>
      </c>
      <c r="C958" s="252" t="s">
        <v>550</v>
      </c>
      <c r="D958" s="251">
        <v>0</v>
      </c>
      <c r="E958" s="251">
        <v>0</v>
      </c>
      <c r="F958" s="251">
        <v>0</v>
      </c>
      <c r="G958" s="251">
        <v>0</v>
      </c>
      <c r="H958" s="251">
        <v>0</v>
      </c>
      <c r="I958" s="251">
        <v>1</v>
      </c>
      <c r="J958" s="251">
        <v>0</v>
      </c>
      <c r="K958" s="294">
        <v>3.9699999999999999E-2</v>
      </c>
      <c r="L958" s="251">
        <v>0</v>
      </c>
      <c r="M958" s="251">
        <v>0</v>
      </c>
      <c r="N958" s="251">
        <v>0</v>
      </c>
      <c r="O958" s="251">
        <v>0</v>
      </c>
      <c r="P958" s="251">
        <v>1</v>
      </c>
      <c r="Q958" s="251">
        <v>1</v>
      </c>
      <c r="R958" s="294">
        <v>1</v>
      </c>
      <c r="S958" s="251">
        <v>6</v>
      </c>
      <c r="T958" s="247"/>
      <c r="V958" s="293">
        <v>3509095763</v>
      </c>
      <c r="W958" s="296" t="s">
        <v>955</v>
      </c>
      <c r="X958" s="247" t="s">
        <v>651</v>
      </c>
      <c r="Y958" s="247" t="s">
        <v>936</v>
      </c>
      <c r="Z958" s="296">
        <v>1</v>
      </c>
      <c r="AA958" s="296">
        <v>1</v>
      </c>
      <c r="AB958" s="296">
        <v>18652.029298000001</v>
      </c>
      <c r="AC958" s="296">
        <v>18652</v>
      </c>
      <c r="AD958" s="296">
        <v>-2580</v>
      </c>
      <c r="AE958" s="296">
        <v>21232</v>
      </c>
      <c r="AG958" s="295"/>
      <c r="AH958" s="295"/>
      <c r="AL958" s="297">
        <v>0</v>
      </c>
      <c r="AN958" s="297">
        <v>0</v>
      </c>
      <c r="AP958" s="297"/>
    </row>
    <row r="959" spans="1:42" s="296" customFormat="1">
      <c r="A959" s="293" t="s">
        <v>956</v>
      </c>
      <c r="B959" s="247">
        <v>3510281005</v>
      </c>
      <c r="C959" s="252" t="s">
        <v>551</v>
      </c>
      <c r="D959" s="251">
        <v>0</v>
      </c>
      <c r="E959" s="251">
        <v>0</v>
      </c>
      <c r="F959" s="251">
        <v>1</v>
      </c>
      <c r="G959" s="251">
        <v>1</v>
      </c>
      <c r="H959" s="251">
        <v>3</v>
      </c>
      <c r="I959" s="251">
        <v>0</v>
      </c>
      <c r="J959" s="251">
        <v>0</v>
      </c>
      <c r="K959" s="294">
        <v>0.1983</v>
      </c>
      <c r="L959" s="251">
        <v>0</v>
      </c>
      <c r="M959" s="251">
        <v>0</v>
      </c>
      <c r="N959" s="251">
        <v>0</v>
      </c>
      <c r="O959" s="251">
        <v>0</v>
      </c>
      <c r="P959" s="251">
        <v>5</v>
      </c>
      <c r="Q959" s="251">
        <v>5</v>
      </c>
      <c r="R959" s="294">
        <v>1</v>
      </c>
      <c r="S959" s="251">
        <v>8</v>
      </c>
      <c r="T959" s="247"/>
      <c r="V959" s="293">
        <v>3510281005</v>
      </c>
      <c r="W959" s="296" t="s">
        <v>956</v>
      </c>
      <c r="X959" s="247" t="s">
        <v>796</v>
      </c>
      <c r="Y959" s="247" t="s">
        <v>797</v>
      </c>
      <c r="Z959" s="296">
        <v>1</v>
      </c>
      <c r="AA959" s="296">
        <v>5</v>
      </c>
      <c r="AB959" s="296">
        <v>89829.47362199999</v>
      </c>
      <c r="AC959" s="296">
        <v>17966</v>
      </c>
      <c r="AD959" s="296">
        <v>-862</v>
      </c>
      <c r="AE959" s="296">
        <v>18828</v>
      </c>
      <c r="AG959" s="295"/>
      <c r="AH959" s="295"/>
      <c r="AL959" s="297">
        <v>0</v>
      </c>
      <c r="AN959" s="297">
        <v>0</v>
      </c>
      <c r="AP959" s="297"/>
    </row>
    <row r="960" spans="1:42" s="296" customFormat="1">
      <c r="A960" s="293" t="s">
        <v>956</v>
      </c>
      <c r="B960" s="247">
        <v>3510281061</v>
      </c>
      <c r="C960" s="252" t="s">
        <v>551</v>
      </c>
      <c r="D960" s="251">
        <v>0</v>
      </c>
      <c r="E960" s="251">
        <v>0</v>
      </c>
      <c r="F960" s="251">
        <v>0</v>
      </c>
      <c r="G960" s="251">
        <v>1</v>
      </c>
      <c r="H960" s="251">
        <v>1</v>
      </c>
      <c r="I960" s="251">
        <v>0</v>
      </c>
      <c r="J960" s="251">
        <v>0</v>
      </c>
      <c r="K960" s="294">
        <v>7.9299999999999995E-2</v>
      </c>
      <c r="L960" s="251">
        <v>0</v>
      </c>
      <c r="M960" s="251">
        <v>0</v>
      </c>
      <c r="N960" s="251">
        <v>0</v>
      </c>
      <c r="O960" s="251">
        <v>0</v>
      </c>
      <c r="P960" s="251">
        <v>1</v>
      </c>
      <c r="Q960" s="251">
        <v>2</v>
      </c>
      <c r="R960" s="294">
        <v>1</v>
      </c>
      <c r="S960" s="251">
        <v>11</v>
      </c>
      <c r="T960" s="247"/>
      <c r="V960" s="293">
        <v>3510281061</v>
      </c>
      <c r="W960" s="296" t="s">
        <v>956</v>
      </c>
      <c r="X960" s="247" t="s">
        <v>796</v>
      </c>
      <c r="Y960" s="247" t="s">
        <v>799</v>
      </c>
      <c r="Z960" s="296">
        <v>1</v>
      </c>
      <c r="AA960" s="296">
        <v>2</v>
      </c>
      <c r="AB960" s="296">
        <v>31228.877162000004</v>
      </c>
      <c r="AC960" s="296">
        <v>15614</v>
      </c>
      <c r="AD960" s="296">
        <v>-2622</v>
      </c>
      <c r="AE960" s="296">
        <v>18236</v>
      </c>
      <c r="AG960" s="295"/>
      <c r="AH960" s="295"/>
      <c r="AL960" s="297">
        <v>0</v>
      </c>
      <c r="AN960" s="297">
        <v>0</v>
      </c>
      <c r="AP960" s="297"/>
    </row>
    <row r="961" spans="1:42" s="296" customFormat="1">
      <c r="A961" s="293" t="s">
        <v>956</v>
      </c>
      <c r="B961" s="247">
        <v>3510281278</v>
      </c>
      <c r="C961" s="252" t="s">
        <v>551</v>
      </c>
      <c r="D961" s="251">
        <v>0</v>
      </c>
      <c r="E961" s="251">
        <v>0</v>
      </c>
      <c r="F961" s="251">
        <v>0</v>
      </c>
      <c r="G961" s="251">
        <v>2</v>
      </c>
      <c r="H961" s="251">
        <v>0</v>
      </c>
      <c r="I961" s="251">
        <v>0</v>
      </c>
      <c r="J961" s="251">
        <v>0</v>
      </c>
      <c r="K961" s="294">
        <v>7.9299999999999995E-2</v>
      </c>
      <c r="L961" s="251">
        <v>0</v>
      </c>
      <c r="M961" s="251">
        <v>2</v>
      </c>
      <c r="N961" s="251">
        <v>0</v>
      </c>
      <c r="O961" s="251">
        <v>0</v>
      </c>
      <c r="P961" s="251">
        <v>2</v>
      </c>
      <c r="Q961" s="251">
        <v>2</v>
      </c>
      <c r="R961" s="294">
        <v>1</v>
      </c>
      <c r="S961" s="251">
        <v>7</v>
      </c>
      <c r="T961" s="247"/>
      <c r="V961" s="293">
        <v>3510281278</v>
      </c>
      <c r="W961" s="296" t="s">
        <v>956</v>
      </c>
      <c r="X961" s="247" t="s">
        <v>796</v>
      </c>
      <c r="Y961" s="247" t="s">
        <v>849</v>
      </c>
      <c r="Z961" s="296">
        <v>1</v>
      </c>
      <c r="AA961" s="296">
        <v>2</v>
      </c>
      <c r="AB961" s="296">
        <v>41206.047162000003</v>
      </c>
      <c r="AC961" s="296">
        <v>20603</v>
      </c>
      <c r="AD961" s="296">
        <v>2648</v>
      </c>
      <c r="AE961" s="296">
        <v>17955</v>
      </c>
      <c r="AG961" s="295"/>
      <c r="AH961" s="295"/>
      <c r="AL961" s="297">
        <v>0</v>
      </c>
      <c r="AN961" s="297">
        <v>0</v>
      </c>
      <c r="AP961" s="297"/>
    </row>
    <row r="962" spans="1:42" s="296" customFormat="1">
      <c r="A962" s="293" t="s">
        <v>956</v>
      </c>
      <c r="B962" s="247">
        <v>3510281281</v>
      </c>
      <c r="C962" s="252" t="s">
        <v>551</v>
      </c>
      <c r="D962" s="251">
        <v>0</v>
      </c>
      <c r="E962" s="251">
        <v>0</v>
      </c>
      <c r="F962" s="251">
        <v>53</v>
      </c>
      <c r="G962" s="251">
        <v>265</v>
      </c>
      <c r="H962" s="251">
        <v>156</v>
      </c>
      <c r="I962" s="251">
        <v>0</v>
      </c>
      <c r="J962" s="251">
        <v>0</v>
      </c>
      <c r="K962" s="294">
        <v>18.7941</v>
      </c>
      <c r="L962" s="251">
        <v>0</v>
      </c>
      <c r="M962" s="251">
        <v>36</v>
      </c>
      <c r="N962" s="251">
        <v>1</v>
      </c>
      <c r="O962" s="251">
        <v>0</v>
      </c>
      <c r="P962" s="251">
        <v>385</v>
      </c>
      <c r="Q962" s="251">
        <v>474</v>
      </c>
      <c r="R962" s="294">
        <v>1</v>
      </c>
      <c r="S962" s="251">
        <v>12</v>
      </c>
      <c r="T962" s="247"/>
      <c r="V962" s="293">
        <v>3510281281</v>
      </c>
      <c r="W962" s="296" t="s">
        <v>956</v>
      </c>
      <c r="X962" s="247" t="s">
        <v>796</v>
      </c>
      <c r="Y962" s="247" t="s">
        <v>796</v>
      </c>
      <c r="Z962" s="296">
        <v>1</v>
      </c>
      <c r="AA962" s="296">
        <v>474</v>
      </c>
      <c r="AB962" s="296">
        <v>9154703.6573940013</v>
      </c>
      <c r="AC962" s="296">
        <v>19314</v>
      </c>
      <c r="AD962" s="296">
        <v>-415</v>
      </c>
      <c r="AE962" s="296">
        <v>19729</v>
      </c>
      <c r="AG962" s="295"/>
      <c r="AH962" s="295"/>
      <c r="AL962" s="297">
        <v>0</v>
      </c>
      <c r="AN962" s="297">
        <v>0</v>
      </c>
      <c r="AP962" s="297"/>
    </row>
    <row r="963" spans="1:42" s="296" customFormat="1">
      <c r="A963" s="293" t="s">
        <v>956</v>
      </c>
      <c r="B963" s="247">
        <v>3510281332</v>
      </c>
      <c r="C963" s="252" t="s">
        <v>551</v>
      </c>
      <c r="D963" s="251">
        <v>0</v>
      </c>
      <c r="E963" s="251">
        <v>0</v>
      </c>
      <c r="F963" s="251">
        <v>0</v>
      </c>
      <c r="G963" s="251">
        <v>1</v>
      </c>
      <c r="H963" s="251">
        <v>1</v>
      </c>
      <c r="I963" s="251">
        <v>0</v>
      </c>
      <c r="J963" s="251">
        <v>0</v>
      </c>
      <c r="K963" s="294">
        <v>7.9299999999999995E-2</v>
      </c>
      <c r="L963" s="251">
        <v>0</v>
      </c>
      <c r="M963" s="251">
        <v>0</v>
      </c>
      <c r="N963" s="251">
        <v>0</v>
      </c>
      <c r="O963" s="251">
        <v>0</v>
      </c>
      <c r="P963" s="251">
        <v>2</v>
      </c>
      <c r="Q963" s="251">
        <v>2</v>
      </c>
      <c r="R963" s="294">
        <v>1</v>
      </c>
      <c r="S963" s="251">
        <v>10</v>
      </c>
      <c r="T963" s="247"/>
      <c r="V963" s="293">
        <v>3510281332</v>
      </c>
      <c r="W963" s="296" t="s">
        <v>956</v>
      </c>
      <c r="X963" s="247" t="s">
        <v>796</v>
      </c>
      <c r="Y963" s="247" t="s">
        <v>806</v>
      </c>
      <c r="Z963" s="296">
        <v>1</v>
      </c>
      <c r="AA963" s="296">
        <v>2</v>
      </c>
      <c r="AB963" s="296">
        <v>38179.727162000003</v>
      </c>
      <c r="AC963" s="296">
        <v>19090</v>
      </c>
      <c r="AD963" s="296">
        <v>2592</v>
      </c>
      <c r="AE963" s="296">
        <v>16498</v>
      </c>
      <c r="AG963" s="295"/>
      <c r="AH963" s="295"/>
      <c r="AL963" s="297">
        <v>0</v>
      </c>
      <c r="AN963" s="297">
        <v>0</v>
      </c>
      <c r="AP963" s="297"/>
    </row>
    <row r="964" spans="1:42" s="296" customFormat="1">
      <c r="A964" s="293" t="s">
        <v>956</v>
      </c>
      <c r="B964" s="247">
        <v>3510281672</v>
      </c>
      <c r="C964" s="252" t="s">
        <v>551</v>
      </c>
      <c r="D964" s="251">
        <v>0</v>
      </c>
      <c r="E964" s="251">
        <v>0</v>
      </c>
      <c r="F964" s="251">
        <v>0</v>
      </c>
      <c r="G964" s="251">
        <v>0</v>
      </c>
      <c r="H964" s="251">
        <v>1</v>
      </c>
      <c r="I964" s="251">
        <v>0</v>
      </c>
      <c r="J964" s="251">
        <v>0</v>
      </c>
      <c r="K964" s="294">
        <v>3.9699999999999999E-2</v>
      </c>
      <c r="L964" s="251">
        <v>0</v>
      </c>
      <c r="M964" s="251">
        <v>0</v>
      </c>
      <c r="N964" s="251">
        <v>0</v>
      </c>
      <c r="O964" s="251">
        <v>0</v>
      </c>
      <c r="P964" s="251">
        <v>1</v>
      </c>
      <c r="Q964" s="251">
        <v>1</v>
      </c>
      <c r="R964" s="294">
        <v>1</v>
      </c>
      <c r="S964" s="251">
        <v>9</v>
      </c>
      <c r="T964" s="247"/>
      <c r="V964" s="293">
        <v>3510281672</v>
      </c>
      <c r="W964" s="296" t="s">
        <v>956</v>
      </c>
      <c r="X964" s="247" t="s">
        <v>796</v>
      </c>
      <c r="Y964" s="247" t="s">
        <v>807</v>
      </c>
      <c r="Z964" s="296">
        <v>1</v>
      </c>
      <c r="AA964" s="296">
        <v>1</v>
      </c>
      <c r="AB964" s="296">
        <v>18367.639298000002</v>
      </c>
      <c r="AC964" s="296">
        <v>18368</v>
      </c>
      <c r="AD964" s="296">
        <v>1054</v>
      </c>
      <c r="AE964" s="296">
        <v>17314</v>
      </c>
      <c r="AG964" s="295"/>
      <c r="AH964" s="295"/>
      <c r="AL964" s="297">
        <v>0</v>
      </c>
      <c r="AN964" s="297">
        <v>0</v>
      </c>
      <c r="AP964" s="297"/>
    </row>
    <row r="965" spans="1:42" s="296" customFormat="1">
      <c r="A965" s="293" t="s">
        <v>957</v>
      </c>
      <c r="B965" s="247">
        <v>3513044016</v>
      </c>
      <c r="C965" s="252" t="s">
        <v>552</v>
      </c>
      <c r="D965" s="251">
        <v>0</v>
      </c>
      <c r="E965" s="251">
        <v>0</v>
      </c>
      <c r="F965" s="251">
        <v>0</v>
      </c>
      <c r="G965" s="251">
        <v>0</v>
      </c>
      <c r="H965" s="251">
        <v>0</v>
      </c>
      <c r="I965" s="251">
        <v>1</v>
      </c>
      <c r="J965" s="251">
        <v>0</v>
      </c>
      <c r="K965" s="294">
        <v>3.9699999999999999E-2</v>
      </c>
      <c r="L965" s="251">
        <v>0</v>
      </c>
      <c r="M965" s="251">
        <v>0</v>
      </c>
      <c r="N965" s="251">
        <v>0</v>
      </c>
      <c r="O965" s="251">
        <v>0</v>
      </c>
      <c r="P965" s="251">
        <v>1</v>
      </c>
      <c r="Q965" s="251">
        <v>1</v>
      </c>
      <c r="R965" s="294">
        <v>1</v>
      </c>
      <c r="S965" s="251">
        <v>8</v>
      </c>
      <c r="T965" s="247"/>
      <c r="V965" s="293">
        <v>3513044016</v>
      </c>
      <c r="W965" s="296" t="s">
        <v>957</v>
      </c>
      <c r="X965" s="247" t="s">
        <v>655</v>
      </c>
      <c r="Y965" s="247" t="s">
        <v>725</v>
      </c>
      <c r="Z965" s="296">
        <v>1</v>
      </c>
      <c r="AA965" s="296">
        <v>1</v>
      </c>
      <c r="AB965" s="296">
        <v>19728.239298</v>
      </c>
      <c r="AC965" s="296">
        <v>19728</v>
      </c>
      <c r="AD965" s="296">
        <v>4958</v>
      </c>
      <c r="AE965" s="296">
        <v>14770</v>
      </c>
      <c r="AG965" s="295"/>
      <c r="AH965" s="295"/>
      <c r="AL965" s="297">
        <v>0</v>
      </c>
      <c r="AN965" s="297">
        <v>0</v>
      </c>
      <c r="AP965" s="297"/>
    </row>
    <row r="966" spans="1:42" s="296" customFormat="1">
      <c r="A966" s="293" t="s">
        <v>957</v>
      </c>
      <c r="B966" s="247">
        <v>3513044018</v>
      </c>
      <c r="C966" s="252" t="s">
        <v>552</v>
      </c>
      <c r="D966" s="251">
        <v>0</v>
      </c>
      <c r="E966" s="251">
        <v>0</v>
      </c>
      <c r="F966" s="251">
        <v>0</v>
      </c>
      <c r="G966" s="251">
        <v>0</v>
      </c>
      <c r="H966" s="251">
        <v>1</v>
      </c>
      <c r="I966" s="251">
        <v>1</v>
      </c>
      <c r="J966" s="251">
        <v>0</v>
      </c>
      <c r="K966" s="294">
        <v>7.9299999999999995E-2</v>
      </c>
      <c r="L966" s="251">
        <v>0</v>
      </c>
      <c r="M966" s="251">
        <v>0</v>
      </c>
      <c r="N966" s="251">
        <v>0</v>
      </c>
      <c r="O966" s="251">
        <v>0</v>
      </c>
      <c r="P966" s="251">
        <v>2</v>
      </c>
      <c r="Q966" s="251">
        <v>2</v>
      </c>
      <c r="R966" s="294">
        <v>1</v>
      </c>
      <c r="S966" s="251">
        <v>9</v>
      </c>
      <c r="T966" s="247"/>
      <c r="V966" s="293">
        <v>3513044018</v>
      </c>
      <c r="W966" s="296" t="s">
        <v>957</v>
      </c>
      <c r="X966" s="247" t="s">
        <v>655</v>
      </c>
      <c r="Y966" s="247" t="s">
        <v>705</v>
      </c>
      <c r="Z966" s="296">
        <v>1</v>
      </c>
      <c r="AA966" s="296">
        <v>2</v>
      </c>
      <c r="AB966" s="296">
        <v>38630.757161999994</v>
      </c>
      <c r="AC966" s="296">
        <v>19315</v>
      </c>
      <c r="AD966" s="296">
        <v>-236</v>
      </c>
      <c r="AE966" s="296">
        <v>19551</v>
      </c>
      <c r="AG966" s="295"/>
      <c r="AH966" s="295"/>
      <c r="AL966" s="297">
        <v>0</v>
      </c>
      <c r="AN966" s="297">
        <v>0</v>
      </c>
      <c r="AP966" s="297"/>
    </row>
    <row r="967" spans="1:42" s="296" customFormat="1">
      <c r="A967" s="293" t="s">
        <v>957</v>
      </c>
      <c r="B967" s="247">
        <v>3513044035</v>
      </c>
      <c r="C967" s="252" t="s">
        <v>552</v>
      </c>
      <c r="D967" s="251">
        <v>0</v>
      </c>
      <c r="E967" s="251">
        <v>0</v>
      </c>
      <c r="F967" s="251">
        <v>0</v>
      </c>
      <c r="G967" s="251">
        <v>0</v>
      </c>
      <c r="H967" s="251">
        <v>0</v>
      </c>
      <c r="I967" s="251">
        <v>2</v>
      </c>
      <c r="J967" s="251">
        <v>0</v>
      </c>
      <c r="K967" s="294">
        <v>7.9299999999999995E-2</v>
      </c>
      <c r="L967" s="251">
        <v>0</v>
      </c>
      <c r="M967" s="251">
        <v>0</v>
      </c>
      <c r="N967" s="251">
        <v>0</v>
      </c>
      <c r="O967" s="251">
        <v>0</v>
      </c>
      <c r="P967" s="251">
        <v>1</v>
      </c>
      <c r="Q967" s="251">
        <v>2</v>
      </c>
      <c r="R967" s="294">
        <v>1</v>
      </c>
      <c r="S967" s="251">
        <v>11</v>
      </c>
      <c r="T967" s="247"/>
      <c r="V967" s="293">
        <v>3513044035</v>
      </c>
      <c r="W967" s="296" t="s">
        <v>957</v>
      </c>
      <c r="X967" s="247" t="s">
        <v>655</v>
      </c>
      <c r="Y967" s="247" t="s">
        <v>654</v>
      </c>
      <c r="Z967" s="296">
        <v>1</v>
      </c>
      <c r="AA967" s="296">
        <v>2</v>
      </c>
      <c r="AB967" s="296">
        <v>34654.797161999995</v>
      </c>
      <c r="AC967" s="296">
        <v>17327</v>
      </c>
      <c r="AD967" s="296">
        <v>-2365</v>
      </c>
      <c r="AE967" s="296">
        <v>19692</v>
      </c>
      <c r="AG967" s="295"/>
      <c r="AH967" s="295"/>
      <c r="AL967" s="297">
        <v>0</v>
      </c>
      <c r="AN967" s="297">
        <v>0</v>
      </c>
      <c r="AP967" s="297"/>
    </row>
    <row r="968" spans="1:42" s="296" customFormat="1">
      <c r="A968" s="293" t="s">
        <v>957</v>
      </c>
      <c r="B968" s="247">
        <v>3513044044</v>
      </c>
      <c r="C968" s="252" t="s">
        <v>552</v>
      </c>
      <c r="D968" s="251">
        <v>0</v>
      </c>
      <c r="E968" s="251">
        <v>0</v>
      </c>
      <c r="F968" s="251">
        <v>0</v>
      </c>
      <c r="G968" s="251">
        <v>0</v>
      </c>
      <c r="H968" s="251">
        <v>310</v>
      </c>
      <c r="I968" s="251">
        <v>322</v>
      </c>
      <c r="J968" s="251">
        <v>0</v>
      </c>
      <c r="K968" s="294">
        <v>25.058800000000002</v>
      </c>
      <c r="L968" s="251">
        <v>0</v>
      </c>
      <c r="M968" s="251">
        <v>0</v>
      </c>
      <c r="N968" s="251">
        <v>63</v>
      </c>
      <c r="O968" s="251">
        <v>41</v>
      </c>
      <c r="P968" s="251">
        <v>411</v>
      </c>
      <c r="Q968" s="251">
        <v>632</v>
      </c>
      <c r="R968" s="294">
        <v>1</v>
      </c>
      <c r="S968" s="251">
        <v>11</v>
      </c>
      <c r="T968" s="247"/>
      <c r="V968" s="293">
        <v>3513044044</v>
      </c>
      <c r="W968" s="296" t="s">
        <v>957</v>
      </c>
      <c r="X968" s="247" t="s">
        <v>655</v>
      </c>
      <c r="Y968" s="247" t="s">
        <v>655</v>
      </c>
      <c r="Z968" s="296">
        <v>1</v>
      </c>
      <c r="AA968" s="296">
        <v>632</v>
      </c>
      <c r="AB968" s="296">
        <v>11531460.493192002</v>
      </c>
      <c r="AC968" s="296">
        <v>18246</v>
      </c>
      <c r="AD968" s="296">
        <v>321</v>
      </c>
      <c r="AE968" s="296">
        <v>17925</v>
      </c>
      <c r="AG968" s="295"/>
      <c r="AH968" s="295"/>
      <c r="AL968" s="297">
        <v>0</v>
      </c>
      <c r="AN968" s="297">
        <v>0</v>
      </c>
      <c r="AP968" s="297"/>
    </row>
    <row r="969" spans="1:42" s="296" customFormat="1">
      <c r="A969" s="293" t="s">
        <v>957</v>
      </c>
      <c r="B969" s="247">
        <v>3513044050</v>
      </c>
      <c r="C969" s="252" t="s">
        <v>552</v>
      </c>
      <c r="D969" s="251">
        <v>0</v>
      </c>
      <c r="E969" s="251">
        <v>0</v>
      </c>
      <c r="F969" s="251">
        <v>0</v>
      </c>
      <c r="G969" s="251">
        <v>0</v>
      </c>
      <c r="H969" s="251">
        <v>0</v>
      </c>
      <c r="I969" s="251">
        <v>1</v>
      </c>
      <c r="J969" s="251">
        <v>0</v>
      </c>
      <c r="K969" s="294">
        <v>3.9699999999999999E-2</v>
      </c>
      <c r="L969" s="251">
        <v>0</v>
      </c>
      <c r="M969" s="251">
        <v>0</v>
      </c>
      <c r="N969" s="251">
        <v>0</v>
      </c>
      <c r="O969" s="251">
        <v>1</v>
      </c>
      <c r="P969" s="251">
        <v>1</v>
      </c>
      <c r="Q969" s="251">
        <v>1</v>
      </c>
      <c r="R969" s="294">
        <v>1</v>
      </c>
      <c r="S969" s="251">
        <v>5</v>
      </c>
      <c r="T969" s="247"/>
      <c r="V969" s="293">
        <v>3513044050</v>
      </c>
      <c r="W969" s="296" t="s">
        <v>957</v>
      </c>
      <c r="X969" s="247" t="s">
        <v>655</v>
      </c>
      <c r="Y969" s="247" t="s">
        <v>669</v>
      </c>
      <c r="Z969" s="296">
        <v>1</v>
      </c>
      <c r="AA969" s="296">
        <v>1</v>
      </c>
      <c r="AB969" s="296">
        <v>21656.129298000003</v>
      </c>
      <c r="AC969" s="296">
        <v>21656</v>
      </c>
      <c r="AD969" s="296">
        <v>3580</v>
      </c>
      <c r="AE969" s="296">
        <v>18076</v>
      </c>
      <c r="AG969" s="295"/>
      <c r="AH969" s="295"/>
      <c r="AL969" s="297">
        <v>0</v>
      </c>
      <c r="AN969" s="297">
        <v>0</v>
      </c>
      <c r="AP969" s="297"/>
    </row>
    <row r="970" spans="1:42" s="296" customFormat="1">
      <c r="A970" s="293" t="s">
        <v>957</v>
      </c>
      <c r="B970" s="247">
        <v>3513044083</v>
      </c>
      <c r="C970" s="252" t="s">
        <v>552</v>
      </c>
      <c r="D970" s="251">
        <v>0</v>
      </c>
      <c r="E970" s="251">
        <v>0</v>
      </c>
      <c r="F970" s="251">
        <v>0</v>
      </c>
      <c r="G970" s="251">
        <v>0</v>
      </c>
      <c r="H970" s="251">
        <v>0</v>
      </c>
      <c r="I970" s="251">
        <v>2</v>
      </c>
      <c r="J970" s="251">
        <v>0</v>
      </c>
      <c r="K970" s="294">
        <v>7.9299999999999995E-2</v>
      </c>
      <c r="L970" s="251">
        <v>0</v>
      </c>
      <c r="M970" s="251">
        <v>0</v>
      </c>
      <c r="N970" s="251">
        <v>0</v>
      </c>
      <c r="O970" s="251">
        <v>1</v>
      </c>
      <c r="P970" s="251">
        <v>2</v>
      </c>
      <c r="Q970" s="251">
        <v>2</v>
      </c>
      <c r="R970" s="294">
        <v>1</v>
      </c>
      <c r="S970" s="251">
        <v>6</v>
      </c>
      <c r="T970" s="247"/>
      <c r="V970" s="293">
        <v>3513044083</v>
      </c>
      <c r="W970" s="296" t="s">
        <v>957</v>
      </c>
      <c r="X970" s="247" t="s">
        <v>655</v>
      </c>
      <c r="Y970" s="247" t="s">
        <v>822</v>
      </c>
      <c r="Z970" s="296">
        <v>1</v>
      </c>
      <c r="AA970" s="296">
        <v>2</v>
      </c>
      <c r="AB970" s="296">
        <v>40876.337161999996</v>
      </c>
      <c r="AC970" s="296">
        <v>20438</v>
      </c>
      <c r="AD970" s="296">
        <v>2610</v>
      </c>
      <c r="AE970" s="296">
        <v>17828</v>
      </c>
      <c r="AG970" s="295"/>
      <c r="AH970" s="295"/>
      <c r="AL970" s="297">
        <v>0</v>
      </c>
      <c r="AN970" s="297">
        <v>0</v>
      </c>
      <c r="AP970" s="297"/>
    </row>
    <row r="971" spans="1:42" s="296" customFormat="1">
      <c r="A971" s="293" t="s">
        <v>957</v>
      </c>
      <c r="B971" s="247">
        <v>3513044182</v>
      </c>
      <c r="C971" s="252" t="s">
        <v>552</v>
      </c>
      <c r="D971" s="251">
        <v>0</v>
      </c>
      <c r="E971" s="251">
        <v>0</v>
      </c>
      <c r="F971" s="251">
        <v>0</v>
      </c>
      <c r="G971" s="251">
        <v>0</v>
      </c>
      <c r="H971" s="251">
        <v>1</v>
      </c>
      <c r="I971" s="251">
        <v>0</v>
      </c>
      <c r="J971" s="251">
        <v>0</v>
      </c>
      <c r="K971" s="294">
        <v>3.9699999999999999E-2</v>
      </c>
      <c r="L971" s="251">
        <v>0</v>
      </c>
      <c r="M971" s="251">
        <v>0</v>
      </c>
      <c r="N971" s="251">
        <v>0</v>
      </c>
      <c r="O971" s="251">
        <v>0</v>
      </c>
      <c r="P971" s="251">
        <v>1</v>
      </c>
      <c r="Q971" s="251">
        <v>1</v>
      </c>
      <c r="R971" s="294">
        <v>1</v>
      </c>
      <c r="S971" s="251">
        <v>8</v>
      </c>
      <c r="T971" s="247"/>
      <c r="V971" s="293">
        <v>3513044182</v>
      </c>
      <c r="W971" s="296" t="s">
        <v>957</v>
      </c>
      <c r="X971" s="247" t="s">
        <v>655</v>
      </c>
      <c r="Y971" s="247" t="s">
        <v>824</v>
      </c>
      <c r="Z971" s="296">
        <v>1</v>
      </c>
      <c r="AA971" s="296">
        <v>1</v>
      </c>
      <c r="AB971" s="296">
        <v>17829.549298000002</v>
      </c>
      <c r="AC971" s="296">
        <v>17830</v>
      </c>
      <c r="AD971" s="296">
        <v>2098</v>
      </c>
      <c r="AE971" s="296">
        <v>15732</v>
      </c>
      <c r="AG971" s="295"/>
      <c r="AH971" s="295"/>
      <c r="AL971" s="297">
        <v>0</v>
      </c>
      <c r="AN971" s="297">
        <v>0</v>
      </c>
      <c r="AP971" s="297"/>
    </row>
    <row r="972" spans="1:42" s="296" customFormat="1">
      <c r="A972" s="293" t="s">
        <v>957</v>
      </c>
      <c r="B972" s="247">
        <v>3513044218</v>
      </c>
      <c r="C972" s="252" t="s">
        <v>552</v>
      </c>
      <c r="D972" s="251">
        <v>0</v>
      </c>
      <c r="E972" s="251">
        <v>0</v>
      </c>
      <c r="F972" s="251">
        <v>0</v>
      </c>
      <c r="G972" s="251">
        <v>0</v>
      </c>
      <c r="H972" s="251">
        <v>1</v>
      </c>
      <c r="I972" s="251">
        <v>0</v>
      </c>
      <c r="J972" s="251">
        <v>0</v>
      </c>
      <c r="K972" s="294">
        <v>3.9699999999999999E-2</v>
      </c>
      <c r="L972" s="251">
        <v>0</v>
      </c>
      <c r="M972" s="251">
        <v>0</v>
      </c>
      <c r="N972" s="251">
        <v>1</v>
      </c>
      <c r="O972" s="251">
        <v>0</v>
      </c>
      <c r="P972" s="251">
        <v>0</v>
      </c>
      <c r="Q972" s="251">
        <v>1</v>
      </c>
      <c r="R972" s="294">
        <v>1</v>
      </c>
      <c r="S972" s="251">
        <v>5</v>
      </c>
      <c r="T972" s="247"/>
      <c r="V972" s="293">
        <v>3513044218</v>
      </c>
      <c r="W972" s="296" t="s">
        <v>957</v>
      </c>
      <c r="X972" s="247" t="s">
        <v>655</v>
      </c>
      <c r="Y972" s="247" t="s">
        <v>827</v>
      </c>
      <c r="Z972" s="296">
        <v>1</v>
      </c>
      <c r="AA972" s="296">
        <v>1</v>
      </c>
      <c r="AB972" s="296">
        <v>14233.859297999999</v>
      </c>
      <c r="AC972" s="296">
        <v>14234</v>
      </c>
      <c r="AD972" s="296">
        <v>1669</v>
      </c>
      <c r="AE972" s="296">
        <v>12565</v>
      </c>
      <c r="AG972" s="295"/>
      <c r="AH972" s="295"/>
      <c r="AL972" s="297">
        <v>0</v>
      </c>
      <c r="AN972" s="297">
        <v>0</v>
      </c>
      <c r="AP972" s="297"/>
    </row>
    <row r="973" spans="1:42" s="296" customFormat="1">
      <c r="A973" s="293" t="s">
        <v>957</v>
      </c>
      <c r="B973" s="247">
        <v>3513044243</v>
      </c>
      <c r="C973" s="252" t="s">
        <v>552</v>
      </c>
      <c r="D973" s="251">
        <v>0</v>
      </c>
      <c r="E973" s="251">
        <v>0</v>
      </c>
      <c r="F973" s="251">
        <v>0</v>
      </c>
      <c r="G973" s="251">
        <v>0</v>
      </c>
      <c r="H973" s="251">
        <v>1</v>
      </c>
      <c r="I973" s="251">
        <v>1</v>
      </c>
      <c r="J973" s="251">
        <v>0</v>
      </c>
      <c r="K973" s="294">
        <v>7.9299999999999995E-2</v>
      </c>
      <c r="L973" s="251">
        <v>0</v>
      </c>
      <c r="M973" s="251">
        <v>0</v>
      </c>
      <c r="N973" s="251">
        <v>0</v>
      </c>
      <c r="O973" s="251">
        <v>0</v>
      </c>
      <c r="P973" s="251">
        <v>2</v>
      </c>
      <c r="Q973" s="251">
        <v>2</v>
      </c>
      <c r="R973" s="294">
        <v>1</v>
      </c>
      <c r="S973" s="251">
        <v>9</v>
      </c>
      <c r="T973" s="247"/>
      <c r="V973" s="293">
        <v>3513044243</v>
      </c>
      <c r="W973" s="296" t="s">
        <v>957</v>
      </c>
      <c r="X973" s="247" t="s">
        <v>655</v>
      </c>
      <c r="Y973" s="247" t="s">
        <v>674</v>
      </c>
      <c r="Z973" s="296">
        <v>1</v>
      </c>
      <c r="AA973" s="296">
        <v>2</v>
      </c>
      <c r="AB973" s="296">
        <v>38630.757161999994</v>
      </c>
      <c r="AC973" s="296">
        <v>19315</v>
      </c>
      <c r="AD973" s="296">
        <v>473</v>
      </c>
      <c r="AE973" s="296">
        <v>18842</v>
      </c>
      <c r="AG973" s="295"/>
      <c r="AH973" s="295"/>
      <c r="AL973" s="297">
        <v>0</v>
      </c>
      <c r="AN973" s="297">
        <v>0</v>
      </c>
      <c r="AP973" s="297"/>
    </row>
    <row r="974" spans="1:42" s="296" customFormat="1">
      <c r="A974" s="293" t="s">
        <v>957</v>
      </c>
      <c r="B974" s="247">
        <v>3513044244</v>
      </c>
      <c r="C974" s="252" t="s">
        <v>552</v>
      </c>
      <c r="D974" s="251">
        <v>0</v>
      </c>
      <c r="E974" s="251">
        <v>0</v>
      </c>
      <c r="F974" s="251">
        <v>0</v>
      </c>
      <c r="G974" s="251">
        <v>0</v>
      </c>
      <c r="H974" s="251">
        <v>6</v>
      </c>
      <c r="I974" s="251">
        <v>27</v>
      </c>
      <c r="J974" s="251">
        <v>0</v>
      </c>
      <c r="K974" s="294">
        <v>1.3085</v>
      </c>
      <c r="L974" s="251">
        <v>0</v>
      </c>
      <c r="M974" s="251">
        <v>0</v>
      </c>
      <c r="N974" s="251">
        <v>0</v>
      </c>
      <c r="O974" s="251">
        <v>5</v>
      </c>
      <c r="P974" s="251">
        <v>16</v>
      </c>
      <c r="Q974" s="251">
        <v>33</v>
      </c>
      <c r="R974" s="294">
        <v>1</v>
      </c>
      <c r="S974" s="251">
        <v>10</v>
      </c>
      <c r="T974" s="247"/>
      <c r="V974" s="293">
        <v>3513044244</v>
      </c>
      <c r="W974" s="296" t="s">
        <v>957</v>
      </c>
      <c r="X974" s="247" t="s">
        <v>655</v>
      </c>
      <c r="Y974" s="247" t="s">
        <v>664</v>
      </c>
      <c r="Z974" s="296">
        <v>1</v>
      </c>
      <c r="AA974" s="296">
        <v>33</v>
      </c>
      <c r="AB974" s="296">
        <v>560124.58389000001</v>
      </c>
      <c r="AC974" s="296">
        <v>16973</v>
      </c>
      <c r="AD974" s="296">
        <v>-2312</v>
      </c>
      <c r="AE974" s="296">
        <v>19285</v>
      </c>
      <c r="AG974" s="295"/>
      <c r="AH974" s="295"/>
      <c r="AL974" s="297">
        <v>0</v>
      </c>
      <c r="AN974" s="297">
        <v>0</v>
      </c>
      <c r="AP974" s="297"/>
    </row>
    <row r="975" spans="1:42" s="296" customFormat="1">
      <c r="A975" s="293" t="s">
        <v>957</v>
      </c>
      <c r="B975" s="247">
        <v>3513044285</v>
      </c>
      <c r="C975" s="252" t="s">
        <v>552</v>
      </c>
      <c r="D975" s="251">
        <v>0</v>
      </c>
      <c r="E975" s="251">
        <v>0</v>
      </c>
      <c r="F975" s="251">
        <v>0</v>
      </c>
      <c r="G975" s="251">
        <v>0</v>
      </c>
      <c r="H975" s="251">
        <v>1</v>
      </c>
      <c r="I975" s="251">
        <v>1</v>
      </c>
      <c r="J975" s="251">
        <v>0</v>
      </c>
      <c r="K975" s="294">
        <v>7.9299999999999995E-2</v>
      </c>
      <c r="L975" s="251">
        <v>0</v>
      </c>
      <c r="M975" s="251">
        <v>0</v>
      </c>
      <c r="N975" s="251">
        <v>0</v>
      </c>
      <c r="O975" s="251">
        <v>0</v>
      </c>
      <c r="P975" s="251">
        <v>1</v>
      </c>
      <c r="Q975" s="251">
        <v>2</v>
      </c>
      <c r="R975" s="294">
        <v>1</v>
      </c>
      <c r="S975" s="251">
        <v>9</v>
      </c>
      <c r="T975" s="247"/>
      <c r="V975" s="293">
        <v>3513044285</v>
      </c>
      <c r="W975" s="296" t="s">
        <v>957</v>
      </c>
      <c r="X975" s="247" t="s">
        <v>655</v>
      </c>
      <c r="Y975" s="247" t="s">
        <v>676</v>
      </c>
      <c r="Z975" s="296">
        <v>1</v>
      </c>
      <c r="AA975" s="296">
        <v>2</v>
      </c>
      <c r="AB975" s="296">
        <v>31353.827162000001</v>
      </c>
      <c r="AC975" s="296">
        <v>15677</v>
      </c>
      <c r="AD975" s="296">
        <v>-4727</v>
      </c>
      <c r="AE975" s="296">
        <v>20404</v>
      </c>
      <c r="AG975" s="295"/>
      <c r="AH975" s="295"/>
      <c r="AL975" s="297">
        <v>0</v>
      </c>
      <c r="AN975" s="297">
        <v>0</v>
      </c>
      <c r="AP975" s="297"/>
    </row>
    <row r="976" spans="1:42" s="296" customFormat="1">
      <c r="A976" s="293" t="s">
        <v>957</v>
      </c>
      <c r="B976" s="247">
        <v>3513044293</v>
      </c>
      <c r="C976" s="252" t="s">
        <v>552</v>
      </c>
      <c r="D976" s="251">
        <v>0</v>
      </c>
      <c r="E976" s="251">
        <v>0</v>
      </c>
      <c r="F976" s="251">
        <v>0</v>
      </c>
      <c r="G976" s="251">
        <v>0</v>
      </c>
      <c r="H976" s="251">
        <v>13</v>
      </c>
      <c r="I976" s="251">
        <v>31</v>
      </c>
      <c r="J976" s="251">
        <v>0</v>
      </c>
      <c r="K976" s="294">
        <v>1.7445999999999999</v>
      </c>
      <c r="L976" s="251">
        <v>0</v>
      </c>
      <c r="M976" s="251">
        <v>0</v>
      </c>
      <c r="N976" s="251">
        <v>3</v>
      </c>
      <c r="O976" s="251">
        <v>2</v>
      </c>
      <c r="P976" s="251">
        <v>30</v>
      </c>
      <c r="Q976" s="251">
        <v>44</v>
      </c>
      <c r="R976" s="294">
        <v>1</v>
      </c>
      <c r="S976" s="251">
        <v>10</v>
      </c>
      <c r="T976" s="247"/>
      <c r="V976" s="293">
        <v>3513044293</v>
      </c>
      <c r="W976" s="296" t="s">
        <v>957</v>
      </c>
      <c r="X976" s="247" t="s">
        <v>655</v>
      </c>
      <c r="Y976" s="247" t="s">
        <v>677</v>
      </c>
      <c r="Z976" s="296">
        <v>1</v>
      </c>
      <c r="AA976" s="296">
        <v>44</v>
      </c>
      <c r="AB976" s="296">
        <v>797811.27756400011</v>
      </c>
      <c r="AC976" s="296">
        <v>18132</v>
      </c>
      <c r="AD976" s="296">
        <v>791</v>
      </c>
      <c r="AE976" s="296">
        <v>17341</v>
      </c>
      <c r="AG976" s="295"/>
      <c r="AH976" s="295"/>
      <c r="AL976" s="297">
        <v>0</v>
      </c>
      <c r="AN976" s="297">
        <v>0</v>
      </c>
      <c r="AP976" s="297"/>
    </row>
    <row r="977" spans="1:42" s="296" customFormat="1">
      <c r="A977" s="293" t="s">
        <v>957</v>
      </c>
      <c r="B977" s="247">
        <v>3513044323</v>
      </c>
      <c r="C977" s="252" t="s">
        <v>552</v>
      </c>
      <c r="D977" s="251">
        <v>0</v>
      </c>
      <c r="E977" s="251">
        <v>0</v>
      </c>
      <c r="F977" s="251">
        <v>0</v>
      </c>
      <c r="G977" s="251">
        <v>0</v>
      </c>
      <c r="H977" s="251">
        <v>0</v>
      </c>
      <c r="I977" s="251">
        <v>1</v>
      </c>
      <c r="J977" s="251">
        <v>0</v>
      </c>
      <c r="K977" s="294">
        <v>3.9699999999999999E-2</v>
      </c>
      <c r="L977" s="251">
        <v>0</v>
      </c>
      <c r="M977" s="251">
        <v>0</v>
      </c>
      <c r="N977" s="251">
        <v>0</v>
      </c>
      <c r="O977" s="251">
        <v>0</v>
      </c>
      <c r="P977" s="251">
        <v>1</v>
      </c>
      <c r="Q977" s="251">
        <v>1</v>
      </c>
      <c r="R977" s="294">
        <v>1</v>
      </c>
      <c r="S977" s="251">
        <v>5</v>
      </c>
      <c r="T977" s="247"/>
      <c r="V977" s="293">
        <v>3513044323</v>
      </c>
      <c r="W977" s="296" t="s">
        <v>957</v>
      </c>
      <c r="X977" s="247" t="s">
        <v>655</v>
      </c>
      <c r="Y977" s="247" t="s">
        <v>832</v>
      </c>
      <c r="Z977" s="296">
        <v>1</v>
      </c>
      <c r="AA977" s="296">
        <v>1</v>
      </c>
      <c r="AB977" s="296">
        <v>18080.639298000002</v>
      </c>
      <c r="AC977" s="296">
        <v>18081</v>
      </c>
      <c r="AD977" s="296">
        <v>2815</v>
      </c>
      <c r="AE977" s="296">
        <v>15266</v>
      </c>
      <c r="AG977" s="295"/>
      <c r="AH977" s="295"/>
      <c r="AL977" s="297">
        <v>0</v>
      </c>
      <c r="AN977" s="297">
        <v>0</v>
      </c>
      <c r="AP977" s="297"/>
    </row>
    <row r="978" spans="1:42" s="296" customFormat="1">
      <c r="A978" s="293" t="s">
        <v>957</v>
      </c>
      <c r="B978" s="247">
        <v>3513044625</v>
      </c>
      <c r="C978" s="252" t="s">
        <v>552</v>
      </c>
      <c r="D978" s="251">
        <v>0</v>
      </c>
      <c r="E978" s="251">
        <v>0</v>
      </c>
      <c r="F978" s="251">
        <v>0</v>
      </c>
      <c r="G978" s="251">
        <v>0</v>
      </c>
      <c r="H978" s="251">
        <v>4</v>
      </c>
      <c r="I978" s="251">
        <v>3</v>
      </c>
      <c r="J978" s="251">
        <v>0</v>
      </c>
      <c r="K978" s="294">
        <v>0.27760000000000001</v>
      </c>
      <c r="L978" s="251">
        <v>0</v>
      </c>
      <c r="M978" s="251">
        <v>0</v>
      </c>
      <c r="N978" s="251">
        <v>1</v>
      </c>
      <c r="O978" s="251">
        <v>0</v>
      </c>
      <c r="P978" s="251">
        <v>4</v>
      </c>
      <c r="Q978" s="251">
        <v>7</v>
      </c>
      <c r="R978" s="294">
        <v>1</v>
      </c>
      <c r="S978" s="251">
        <v>6</v>
      </c>
      <c r="T978" s="247"/>
      <c r="V978" s="293">
        <v>3513044625</v>
      </c>
      <c r="W978" s="296" t="s">
        <v>957</v>
      </c>
      <c r="X978" s="247" t="s">
        <v>655</v>
      </c>
      <c r="Y978" s="247" t="s">
        <v>678</v>
      </c>
      <c r="Z978" s="296">
        <v>1</v>
      </c>
      <c r="AA978" s="296">
        <v>7</v>
      </c>
      <c r="AB978" s="296">
        <v>109115.07078400001</v>
      </c>
      <c r="AC978" s="296">
        <v>15588</v>
      </c>
      <c r="AD978" s="296">
        <v>-1644</v>
      </c>
      <c r="AE978" s="296">
        <v>17232</v>
      </c>
      <c r="AG978" s="295"/>
      <c r="AH978" s="295"/>
      <c r="AL978" s="297">
        <v>0</v>
      </c>
      <c r="AN978" s="297">
        <v>0</v>
      </c>
      <c r="AP978" s="297"/>
    </row>
    <row r="979" spans="1:42" s="296" customFormat="1">
      <c r="A979" s="293" t="s">
        <v>957</v>
      </c>
      <c r="B979" s="247">
        <v>3513044780</v>
      </c>
      <c r="C979" s="252" t="s">
        <v>552</v>
      </c>
      <c r="D979" s="251">
        <v>0</v>
      </c>
      <c r="E979" s="251">
        <v>0</v>
      </c>
      <c r="F979" s="251">
        <v>0</v>
      </c>
      <c r="G979" s="251">
        <v>0</v>
      </c>
      <c r="H979" s="251">
        <v>0</v>
      </c>
      <c r="I979" s="251">
        <v>3</v>
      </c>
      <c r="J979" s="251">
        <v>0</v>
      </c>
      <c r="K979" s="294">
        <v>0.11899999999999999</v>
      </c>
      <c r="L979" s="251">
        <v>0</v>
      </c>
      <c r="M979" s="251">
        <v>0</v>
      </c>
      <c r="N979" s="251">
        <v>0</v>
      </c>
      <c r="O979" s="251">
        <v>0</v>
      </c>
      <c r="P979" s="251">
        <v>2</v>
      </c>
      <c r="Q979" s="251">
        <v>3</v>
      </c>
      <c r="R979" s="294">
        <v>1</v>
      </c>
      <c r="S979" s="251">
        <v>6</v>
      </c>
      <c r="T979" s="247"/>
      <c r="V979" s="293">
        <v>3513044780</v>
      </c>
      <c r="W979" s="296" t="s">
        <v>957</v>
      </c>
      <c r="X979" s="247" t="s">
        <v>655</v>
      </c>
      <c r="Y979" s="247" t="s">
        <v>791</v>
      </c>
      <c r="Z979" s="296">
        <v>1</v>
      </c>
      <c r="AA979" s="296">
        <v>3</v>
      </c>
      <c r="AB979" s="296">
        <v>50290.246460000002</v>
      </c>
      <c r="AC979" s="296">
        <v>16763</v>
      </c>
      <c r="AD979" s="296">
        <v>-7538</v>
      </c>
      <c r="AE979" s="296">
        <v>24301</v>
      </c>
      <c r="AG979" s="295"/>
      <c r="AH979" s="295"/>
      <c r="AL979" s="297">
        <v>0</v>
      </c>
      <c r="AN979" s="297">
        <v>0</v>
      </c>
      <c r="AP979" s="297"/>
    </row>
    <row r="980" spans="1:42" s="296" customFormat="1">
      <c r="A980" s="293" t="s">
        <v>958</v>
      </c>
      <c r="B980" s="247">
        <v>3514281061</v>
      </c>
      <c r="C980" s="252" t="s">
        <v>553</v>
      </c>
      <c r="D980" s="251">
        <v>0</v>
      </c>
      <c r="E980" s="251">
        <v>0</v>
      </c>
      <c r="F980" s="251">
        <v>0</v>
      </c>
      <c r="G980" s="251">
        <v>0</v>
      </c>
      <c r="H980" s="251">
        <v>1</v>
      </c>
      <c r="I980" s="251">
        <v>1</v>
      </c>
      <c r="J980" s="251">
        <v>0</v>
      </c>
      <c r="K980" s="294">
        <v>7.9299999999999995E-2</v>
      </c>
      <c r="L980" s="251">
        <v>0</v>
      </c>
      <c r="M980" s="251">
        <v>0</v>
      </c>
      <c r="N980" s="251">
        <v>0</v>
      </c>
      <c r="O980" s="251">
        <v>0</v>
      </c>
      <c r="P980" s="251">
        <v>1</v>
      </c>
      <c r="Q980" s="251">
        <v>2</v>
      </c>
      <c r="R980" s="294">
        <v>1</v>
      </c>
      <c r="S980" s="251">
        <v>11</v>
      </c>
      <c r="T980" s="247"/>
      <c r="V980" s="293">
        <v>3514281061</v>
      </c>
      <c r="W980" s="296" t="s">
        <v>958</v>
      </c>
      <c r="X980" s="247" t="s">
        <v>796</v>
      </c>
      <c r="Y980" s="247" t="s">
        <v>799</v>
      </c>
      <c r="Z980" s="296">
        <v>1</v>
      </c>
      <c r="AA980" s="296">
        <v>2</v>
      </c>
      <c r="AB980" s="296">
        <v>32756.107162</v>
      </c>
      <c r="AC980" s="296">
        <v>16378</v>
      </c>
      <c r="AD980" s="296">
        <v>3813</v>
      </c>
      <c r="AE980" s="296">
        <v>12565</v>
      </c>
      <c r="AG980" s="295"/>
      <c r="AH980" s="295"/>
      <c r="AL980" s="297">
        <v>0</v>
      </c>
      <c r="AN980" s="297">
        <v>0</v>
      </c>
      <c r="AP980" s="297"/>
    </row>
    <row r="981" spans="1:42" s="296" customFormat="1">
      <c r="A981" s="293" t="s">
        <v>958</v>
      </c>
      <c r="B981" s="247">
        <v>3514281137</v>
      </c>
      <c r="C981" s="252" t="s">
        <v>553</v>
      </c>
      <c r="D981" s="251">
        <v>0</v>
      </c>
      <c r="E981" s="251">
        <v>0</v>
      </c>
      <c r="F981" s="251">
        <v>0</v>
      </c>
      <c r="G981" s="251">
        <v>0</v>
      </c>
      <c r="H981" s="251">
        <v>2</v>
      </c>
      <c r="I981" s="251">
        <v>3</v>
      </c>
      <c r="J981" s="251">
        <v>0</v>
      </c>
      <c r="K981" s="294">
        <v>0.1983</v>
      </c>
      <c r="L981" s="251">
        <v>0</v>
      </c>
      <c r="M981" s="251">
        <v>0</v>
      </c>
      <c r="N981" s="251">
        <v>0</v>
      </c>
      <c r="O981" s="251">
        <v>0</v>
      </c>
      <c r="P981" s="251">
        <v>5</v>
      </c>
      <c r="Q981" s="251">
        <v>5</v>
      </c>
      <c r="R981" s="294">
        <v>1</v>
      </c>
      <c r="S981" s="251">
        <v>12</v>
      </c>
      <c r="T981" s="247"/>
      <c r="V981" s="293">
        <v>3514281137</v>
      </c>
      <c r="W981" s="296" t="s">
        <v>958</v>
      </c>
      <c r="X981" s="247" t="s">
        <v>796</v>
      </c>
      <c r="Y981" s="247" t="s">
        <v>847</v>
      </c>
      <c r="Z981" s="296">
        <v>1</v>
      </c>
      <c r="AA981" s="296">
        <v>5</v>
      </c>
      <c r="AB981" s="296">
        <v>108860.09362199999</v>
      </c>
      <c r="AC981" s="296">
        <v>21772</v>
      </c>
      <c r="AD981" s="296">
        <v>2594</v>
      </c>
      <c r="AE981" s="296">
        <v>19178</v>
      </c>
      <c r="AG981" s="295"/>
      <c r="AH981" s="295"/>
      <c r="AL981" s="297">
        <v>0</v>
      </c>
      <c r="AN981" s="297">
        <v>0</v>
      </c>
      <c r="AP981" s="297"/>
    </row>
    <row r="982" spans="1:42" s="296" customFormat="1">
      <c r="A982" s="293" t="s">
        <v>958</v>
      </c>
      <c r="B982" s="247">
        <v>3514281227</v>
      </c>
      <c r="C982" s="252" t="s">
        <v>553</v>
      </c>
      <c r="D982" s="251">
        <v>0</v>
      </c>
      <c r="E982" s="251">
        <v>0</v>
      </c>
      <c r="F982" s="251">
        <v>0</v>
      </c>
      <c r="G982" s="251">
        <v>0</v>
      </c>
      <c r="H982" s="251">
        <v>0</v>
      </c>
      <c r="I982" s="251">
        <v>1</v>
      </c>
      <c r="J982" s="251">
        <v>0</v>
      </c>
      <c r="K982" s="294">
        <v>3.9699999999999999E-2</v>
      </c>
      <c r="L982" s="251">
        <v>0</v>
      </c>
      <c r="M982" s="251">
        <v>0</v>
      </c>
      <c r="N982" s="251">
        <v>0</v>
      </c>
      <c r="O982" s="251">
        <v>0</v>
      </c>
      <c r="P982" s="251">
        <v>1</v>
      </c>
      <c r="Q982" s="251">
        <v>1</v>
      </c>
      <c r="R982" s="294">
        <v>1</v>
      </c>
      <c r="S982" s="251">
        <v>10</v>
      </c>
      <c r="T982" s="247"/>
      <c r="V982" s="293">
        <v>3514281227</v>
      </c>
      <c r="W982" s="296" t="s">
        <v>958</v>
      </c>
      <c r="X982" s="247" t="s">
        <v>796</v>
      </c>
      <c r="Y982" s="247" t="s">
        <v>804</v>
      </c>
      <c r="Z982" s="296">
        <v>1</v>
      </c>
      <c r="AA982" s="296">
        <v>1</v>
      </c>
      <c r="AB982" s="296">
        <v>20804.429298000003</v>
      </c>
      <c r="AC982" s="296">
        <v>20804</v>
      </c>
      <c r="AD982" s="296">
        <v>5247</v>
      </c>
      <c r="AE982" s="296">
        <v>15557</v>
      </c>
      <c r="AG982" s="295"/>
      <c r="AH982" s="295"/>
      <c r="AL982" s="297">
        <v>0</v>
      </c>
      <c r="AN982" s="297">
        <v>0</v>
      </c>
      <c r="AP982" s="297"/>
    </row>
    <row r="983" spans="1:42" s="296" customFormat="1">
      <c r="A983" s="293" t="s">
        <v>958</v>
      </c>
      <c r="B983" s="247">
        <v>3514281281</v>
      </c>
      <c r="C983" s="252" t="s">
        <v>553</v>
      </c>
      <c r="D983" s="251">
        <v>0</v>
      </c>
      <c r="E983" s="251">
        <v>0</v>
      </c>
      <c r="F983" s="251">
        <v>0</v>
      </c>
      <c r="G983" s="251">
        <v>0</v>
      </c>
      <c r="H983" s="251">
        <v>275</v>
      </c>
      <c r="I983" s="251">
        <v>280</v>
      </c>
      <c r="J983" s="251">
        <v>0</v>
      </c>
      <c r="K983" s="294">
        <v>22.005800000000001</v>
      </c>
      <c r="L983" s="251">
        <v>0</v>
      </c>
      <c r="M983" s="251">
        <v>0</v>
      </c>
      <c r="N983" s="251">
        <v>25</v>
      </c>
      <c r="O983" s="251">
        <v>44</v>
      </c>
      <c r="P983" s="251">
        <v>497</v>
      </c>
      <c r="Q983" s="251">
        <v>555</v>
      </c>
      <c r="R983" s="294">
        <v>1</v>
      </c>
      <c r="S983" s="251">
        <v>12</v>
      </c>
      <c r="T983" s="247"/>
      <c r="V983" s="293">
        <v>3514281281</v>
      </c>
      <c r="W983" s="296" t="s">
        <v>958</v>
      </c>
      <c r="X983" s="247" t="s">
        <v>796</v>
      </c>
      <c r="Y983" s="247" t="s">
        <v>796</v>
      </c>
      <c r="Z983" s="296">
        <v>1</v>
      </c>
      <c r="AA983" s="296">
        <v>555</v>
      </c>
      <c r="AB983" s="296">
        <v>11665047.463171998</v>
      </c>
      <c r="AC983" s="296">
        <v>21018</v>
      </c>
      <c r="AD983" s="296">
        <v>2683</v>
      </c>
      <c r="AE983" s="296">
        <v>18335</v>
      </c>
      <c r="AG983" s="295"/>
      <c r="AH983" s="295"/>
      <c r="AL983" s="297">
        <v>0</v>
      </c>
      <c r="AN983" s="297">
        <v>0</v>
      </c>
      <c r="AP983" s="297"/>
    </row>
    <row r="984" spans="1:42" s="296" customFormat="1">
      <c r="A984" s="293" t="s">
        <v>959</v>
      </c>
      <c r="B984" s="247">
        <v>3515287043</v>
      </c>
      <c r="C984" s="252" t="s">
        <v>562</v>
      </c>
      <c r="D984" s="251">
        <v>0</v>
      </c>
      <c r="E984" s="251">
        <v>0</v>
      </c>
      <c r="F984" s="251">
        <v>1</v>
      </c>
      <c r="G984" s="251">
        <v>6</v>
      </c>
      <c r="H984" s="251">
        <v>0</v>
      </c>
      <c r="I984" s="251">
        <v>0</v>
      </c>
      <c r="J984" s="251">
        <v>0</v>
      </c>
      <c r="K984" s="294">
        <v>0.27760000000000001</v>
      </c>
      <c r="L984" s="251">
        <v>0</v>
      </c>
      <c r="M984" s="251">
        <v>0</v>
      </c>
      <c r="N984" s="251">
        <v>0</v>
      </c>
      <c r="O984" s="251">
        <v>0</v>
      </c>
      <c r="P984" s="251">
        <v>1</v>
      </c>
      <c r="Q984" s="251">
        <v>7</v>
      </c>
      <c r="R984" s="294">
        <v>1</v>
      </c>
      <c r="S984" s="251">
        <v>6</v>
      </c>
      <c r="T984" s="247"/>
      <c r="V984" s="293">
        <v>3515287043</v>
      </c>
      <c r="W984" s="296" t="s">
        <v>959</v>
      </c>
      <c r="X984" s="247" t="s">
        <v>960</v>
      </c>
      <c r="Y984" s="247" t="s">
        <v>961</v>
      </c>
      <c r="Z984" s="296">
        <v>1</v>
      </c>
      <c r="AA984" s="296">
        <v>7</v>
      </c>
      <c r="AB984" s="296">
        <v>85833.410783999978</v>
      </c>
      <c r="AC984" s="296">
        <v>12262</v>
      </c>
      <c r="AD984" s="296">
        <v>-4545</v>
      </c>
      <c r="AE984" s="296">
        <v>16807</v>
      </c>
      <c r="AG984" s="295"/>
      <c r="AH984" s="295"/>
      <c r="AL984" s="297">
        <v>0</v>
      </c>
      <c r="AN984" s="297">
        <v>0</v>
      </c>
      <c r="AP984" s="297"/>
    </row>
    <row r="985" spans="1:42" s="296" customFormat="1">
      <c r="A985" s="293" t="s">
        <v>959</v>
      </c>
      <c r="B985" s="247">
        <v>3515287045</v>
      </c>
      <c r="C985" s="252" t="s">
        <v>562</v>
      </c>
      <c r="D985" s="251">
        <v>0</v>
      </c>
      <c r="E985" s="251">
        <v>0</v>
      </c>
      <c r="F985" s="251">
        <v>1</v>
      </c>
      <c r="G985" s="251">
        <v>0</v>
      </c>
      <c r="H985" s="251">
        <v>1</v>
      </c>
      <c r="I985" s="251">
        <v>0</v>
      </c>
      <c r="J985" s="251">
        <v>0</v>
      </c>
      <c r="K985" s="294">
        <v>7.9299999999999995E-2</v>
      </c>
      <c r="L985" s="251">
        <v>0</v>
      </c>
      <c r="M985" s="251">
        <v>0</v>
      </c>
      <c r="N985" s="251">
        <v>0</v>
      </c>
      <c r="O985" s="251">
        <v>0</v>
      </c>
      <c r="P985" s="251">
        <v>0</v>
      </c>
      <c r="Q985" s="251">
        <v>2</v>
      </c>
      <c r="R985" s="294">
        <v>1</v>
      </c>
      <c r="S985" s="251">
        <v>7</v>
      </c>
      <c r="T985" s="247"/>
      <c r="V985" s="293">
        <v>3515287045</v>
      </c>
      <c r="W985" s="296" t="s">
        <v>959</v>
      </c>
      <c r="X985" s="247" t="s">
        <v>960</v>
      </c>
      <c r="Y985" s="247" t="s">
        <v>962</v>
      </c>
      <c r="Z985" s="296">
        <v>1</v>
      </c>
      <c r="AA985" s="296">
        <v>2</v>
      </c>
      <c r="AB985" s="296">
        <v>22494.897162000001</v>
      </c>
      <c r="AC985" s="296">
        <v>11247</v>
      </c>
      <c r="AD985" s="296">
        <v>-1318</v>
      </c>
      <c r="AE985" s="296">
        <v>12565</v>
      </c>
      <c r="AG985" s="295"/>
      <c r="AH985" s="295"/>
      <c r="AL985" s="297">
        <v>0</v>
      </c>
      <c r="AN985" s="297">
        <v>0</v>
      </c>
      <c r="AP985" s="297"/>
    </row>
    <row r="986" spans="1:42" s="296" customFormat="1">
      <c r="A986" s="293" t="s">
        <v>959</v>
      </c>
      <c r="B986" s="247">
        <v>3515287151</v>
      </c>
      <c r="C986" s="252" t="s">
        <v>562</v>
      </c>
      <c r="D986" s="251">
        <v>0</v>
      </c>
      <c r="E986" s="251">
        <v>0</v>
      </c>
      <c r="F986" s="251">
        <v>0</v>
      </c>
      <c r="G986" s="251">
        <v>0</v>
      </c>
      <c r="H986" s="251">
        <v>1</v>
      </c>
      <c r="I986" s="251">
        <v>0</v>
      </c>
      <c r="J986" s="251">
        <v>0</v>
      </c>
      <c r="K986" s="294">
        <v>3.9699999999999999E-2</v>
      </c>
      <c r="L986" s="251">
        <v>0</v>
      </c>
      <c r="M986" s="251">
        <v>0</v>
      </c>
      <c r="N986" s="251">
        <v>0</v>
      </c>
      <c r="O986" s="251">
        <v>0</v>
      </c>
      <c r="P986" s="251">
        <v>0</v>
      </c>
      <c r="Q986" s="251">
        <v>1</v>
      </c>
      <c r="R986" s="294">
        <v>1</v>
      </c>
      <c r="S986" s="251">
        <v>8</v>
      </c>
      <c r="T986" s="247"/>
      <c r="V986" s="293">
        <v>3515287151</v>
      </c>
      <c r="W986" s="296" t="s">
        <v>959</v>
      </c>
      <c r="X986" s="247" t="s">
        <v>960</v>
      </c>
      <c r="Y986" s="247" t="s">
        <v>812</v>
      </c>
      <c r="Z986" s="296">
        <v>1</v>
      </c>
      <c r="AA986" s="296">
        <v>1</v>
      </c>
      <c r="AB986" s="296">
        <v>11090.709298</v>
      </c>
      <c r="AC986" s="296">
        <v>11091</v>
      </c>
      <c r="AD986" s="296">
        <v>-6722</v>
      </c>
      <c r="AE986" s="296">
        <v>17813</v>
      </c>
      <c r="AG986" s="295"/>
      <c r="AH986" s="295"/>
      <c r="AL986" s="297">
        <v>0</v>
      </c>
      <c r="AN986" s="297">
        <v>0</v>
      </c>
      <c r="AP986" s="297"/>
    </row>
    <row r="987" spans="1:42" s="296" customFormat="1">
      <c r="A987" s="293" t="s">
        <v>959</v>
      </c>
      <c r="B987" s="247">
        <v>3515287191</v>
      </c>
      <c r="C987" s="252" t="s">
        <v>562</v>
      </c>
      <c r="D987" s="251">
        <v>0</v>
      </c>
      <c r="E987" s="251">
        <v>0</v>
      </c>
      <c r="F987" s="251">
        <v>2</v>
      </c>
      <c r="G987" s="251">
        <v>17</v>
      </c>
      <c r="H987" s="251">
        <v>7</v>
      </c>
      <c r="I987" s="251">
        <v>0</v>
      </c>
      <c r="J987" s="251">
        <v>0</v>
      </c>
      <c r="K987" s="294">
        <v>1.0308999999999999</v>
      </c>
      <c r="L987" s="251">
        <v>0</v>
      </c>
      <c r="M987" s="251">
        <v>0</v>
      </c>
      <c r="N987" s="251">
        <v>0</v>
      </c>
      <c r="O987" s="251">
        <v>0</v>
      </c>
      <c r="P987" s="251">
        <v>6</v>
      </c>
      <c r="Q987" s="251">
        <v>26</v>
      </c>
      <c r="R987" s="294">
        <v>1</v>
      </c>
      <c r="S987" s="251">
        <v>8</v>
      </c>
      <c r="T987" s="247"/>
      <c r="V987" s="293">
        <v>3515287191</v>
      </c>
      <c r="W987" s="296" t="s">
        <v>959</v>
      </c>
      <c r="X987" s="247" t="s">
        <v>960</v>
      </c>
      <c r="Y987" s="247" t="s">
        <v>803</v>
      </c>
      <c r="Z987" s="296">
        <v>1</v>
      </c>
      <c r="AA987" s="296">
        <v>26</v>
      </c>
      <c r="AB987" s="296">
        <v>335697.93310600007</v>
      </c>
      <c r="AC987" s="296">
        <v>12911</v>
      </c>
      <c r="AD987" s="296">
        <v>-5044</v>
      </c>
      <c r="AE987" s="296">
        <v>17955</v>
      </c>
      <c r="AG987" s="295"/>
      <c r="AH987" s="295"/>
      <c r="AL987" s="297">
        <v>0</v>
      </c>
      <c r="AN987" s="297">
        <v>0</v>
      </c>
      <c r="AP987" s="297"/>
    </row>
    <row r="988" spans="1:42" s="296" customFormat="1">
      <c r="A988" s="293" t="s">
        <v>959</v>
      </c>
      <c r="B988" s="247">
        <v>3515287215</v>
      </c>
      <c r="C988" s="252" t="s">
        <v>562</v>
      </c>
      <c r="D988" s="251">
        <v>0</v>
      </c>
      <c r="E988" s="251">
        <v>0</v>
      </c>
      <c r="F988" s="251">
        <v>3</v>
      </c>
      <c r="G988" s="251">
        <v>11</v>
      </c>
      <c r="H988" s="251">
        <v>1</v>
      </c>
      <c r="I988" s="251">
        <v>0</v>
      </c>
      <c r="J988" s="251">
        <v>0</v>
      </c>
      <c r="K988" s="294">
        <v>0.5948</v>
      </c>
      <c r="L988" s="251">
        <v>0</v>
      </c>
      <c r="M988" s="251">
        <v>0</v>
      </c>
      <c r="N988" s="251">
        <v>0</v>
      </c>
      <c r="O988" s="251">
        <v>0</v>
      </c>
      <c r="P988" s="251">
        <v>5</v>
      </c>
      <c r="Q988" s="251">
        <v>15</v>
      </c>
      <c r="R988" s="294">
        <v>1</v>
      </c>
      <c r="S988" s="251">
        <v>9</v>
      </c>
      <c r="T988" s="247"/>
      <c r="V988" s="293">
        <v>3515287215</v>
      </c>
      <c r="W988" s="296" t="s">
        <v>959</v>
      </c>
      <c r="X988" s="247" t="s">
        <v>960</v>
      </c>
      <c r="Y988" s="247" t="s">
        <v>922</v>
      </c>
      <c r="Z988" s="296">
        <v>1</v>
      </c>
      <c r="AA988" s="296">
        <v>15</v>
      </c>
      <c r="AB988" s="296">
        <v>207758.93943199998</v>
      </c>
      <c r="AC988" s="296">
        <v>13851</v>
      </c>
      <c r="AD988" s="296">
        <v>2185</v>
      </c>
      <c r="AE988" s="296">
        <v>11666</v>
      </c>
      <c r="AG988" s="295"/>
      <c r="AH988" s="295"/>
      <c r="AL988" s="297">
        <v>0</v>
      </c>
      <c r="AN988" s="297">
        <v>0</v>
      </c>
      <c r="AP988" s="297"/>
    </row>
    <row r="989" spans="1:42" s="296" customFormat="1">
      <c r="A989" s="293" t="s">
        <v>959</v>
      </c>
      <c r="B989" s="247">
        <v>3515287226</v>
      </c>
      <c r="C989" s="252" t="s">
        <v>562</v>
      </c>
      <c r="D989" s="251">
        <v>0</v>
      </c>
      <c r="E989" s="251">
        <v>0</v>
      </c>
      <c r="F989" s="251">
        <v>0</v>
      </c>
      <c r="G989" s="251">
        <v>0</v>
      </c>
      <c r="H989" s="251">
        <v>1</v>
      </c>
      <c r="I989" s="251">
        <v>0</v>
      </c>
      <c r="J989" s="251">
        <v>0</v>
      </c>
      <c r="K989" s="294">
        <v>3.9699999999999999E-2</v>
      </c>
      <c r="L989" s="251">
        <v>0</v>
      </c>
      <c r="M989" s="251">
        <v>0</v>
      </c>
      <c r="N989" s="251">
        <v>0</v>
      </c>
      <c r="O989" s="251">
        <v>0</v>
      </c>
      <c r="P989" s="251">
        <v>0</v>
      </c>
      <c r="Q989" s="251">
        <v>1</v>
      </c>
      <c r="R989" s="294">
        <v>1</v>
      </c>
      <c r="S989" s="251">
        <v>9</v>
      </c>
      <c r="T989" s="247"/>
      <c r="V989" s="293">
        <v>3515287226</v>
      </c>
      <c r="W989" s="296" t="s">
        <v>959</v>
      </c>
      <c r="X989" s="247" t="s">
        <v>960</v>
      </c>
      <c r="Y989" s="247" t="s">
        <v>813</v>
      </c>
      <c r="Z989" s="296">
        <v>1</v>
      </c>
      <c r="AA989" s="296">
        <v>1</v>
      </c>
      <c r="AB989" s="296">
        <v>11090.709298</v>
      </c>
      <c r="AC989" s="296">
        <v>11091</v>
      </c>
      <c r="AD989" s="296">
        <v>-6171</v>
      </c>
      <c r="AE989" s="296">
        <v>17262</v>
      </c>
      <c r="AG989" s="295"/>
      <c r="AH989" s="295"/>
      <c r="AL989" s="297">
        <v>0</v>
      </c>
      <c r="AN989" s="297">
        <v>0</v>
      </c>
      <c r="AP989" s="297"/>
    </row>
    <row r="990" spans="1:42" s="296" customFormat="1">
      <c r="A990" s="293" t="s">
        <v>959</v>
      </c>
      <c r="B990" s="247">
        <v>3515287227</v>
      </c>
      <c r="C990" s="252" t="s">
        <v>562</v>
      </c>
      <c r="D990" s="251">
        <v>0</v>
      </c>
      <c r="E990" s="251">
        <v>0</v>
      </c>
      <c r="F990" s="251">
        <v>4</v>
      </c>
      <c r="G990" s="251">
        <v>11</v>
      </c>
      <c r="H990" s="251">
        <v>9</v>
      </c>
      <c r="I990" s="251">
        <v>0</v>
      </c>
      <c r="J990" s="251">
        <v>0</v>
      </c>
      <c r="K990" s="294">
        <v>0.9516</v>
      </c>
      <c r="L990" s="251">
        <v>0</v>
      </c>
      <c r="M990" s="251">
        <v>0</v>
      </c>
      <c r="N990" s="251">
        <v>0</v>
      </c>
      <c r="O990" s="251">
        <v>0</v>
      </c>
      <c r="P990" s="251">
        <v>13</v>
      </c>
      <c r="Q990" s="251">
        <v>24</v>
      </c>
      <c r="R990" s="294">
        <v>1</v>
      </c>
      <c r="S990" s="251">
        <v>10</v>
      </c>
      <c r="T990" s="247"/>
      <c r="V990" s="293">
        <v>3515287227</v>
      </c>
      <c r="W990" s="296" t="s">
        <v>959</v>
      </c>
      <c r="X990" s="247" t="s">
        <v>960</v>
      </c>
      <c r="Y990" s="247" t="s">
        <v>804</v>
      </c>
      <c r="Z990" s="296">
        <v>1</v>
      </c>
      <c r="AA990" s="296">
        <v>24</v>
      </c>
      <c r="AB990" s="296">
        <v>373086.69594400004</v>
      </c>
      <c r="AC990" s="296">
        <v>15545</v>
      </c>
      <c r="AD990" s="296">
        <v>126</v>
      </c>
      <c r="AE990" s="296">
        <v>15419</v>
      </c>
      <c r="AG990" s="295"/>
      <c r="AH990" s="295"/>
      <c r="AL990" s="297">
        <v>0</v>
      </c>
      <c r="AN990" s="297">
        <v>0</v>
      </c>
      <c r="AP990" s="297"/>
    </row>
    <row r="991" spans="1:42" s="296" customFormat="1">
      <c r="A991" s="293" t="s">
        <v>959</v>
      </c>
      <c r="B991" s="247">
        <v>3515287277</v>
      </c>
      <c r="C991" s="252" t="s">
        <v>562</v>
      </c>
      <c r="D991" s="251">
        <v>0</v>
      </c>
      <c r="E991" s="251">
        <v>0</v>
      </c>
      <c r="F991" s="251">
        <v>14</v>
      </c>
      <c r="G991" s="251">
        <v>99</v>
      </c>
      <c r="H991" s="251">
        <v>53</v>
      </c>
      <c r="I991" s="251">
        <v>0</v>
      </c>
      <c r="J991" s="251">
        <v>0</v>
      </c>
      <c r="K991" s="294">
        <v>6.5819000000000001</v>
      </c>
      <c r="L991" s="251">
        <v>0</v>
      </c>
      <c r="M991" s="251">
        <v>17</v>
      </c>
      <c r="N991" s="251">
        <v>5</v>
      </c>
      <c r="O991" s="251">
        <v>0</v>
      </c>
      <c r="P991" s="251">
        <v>121</v>
      </c>
      <c r="Q991" s="251">
        <v>166</v>
      </c>
      <c r="R991" s="294">
        <v>1</v>
      </c>
      <c r="S991" s="251">
        <v>12</v>
      </c>
      <c r="T991" s="247"/>
      <c r="V991" s="293">
        <v>3515287277</v>
      </c>
      <c r="W991" s="296" t="s">
        <v>959</v>
      </c>
      <c r="X991" s="247" t="s">
        <v>960</v>
      </c>
      <c r="Y991" s="247" t="s">
        <v>923</v>
      </c>
      <c r="Z991" s="296">
        <v>1</v>
      </c>
      <c r="AA991" s="296">
        <v>166</v>
      </c>
      <c r="AB991" s="296">
        <v>3102473.7044459996</v>
      </c>
      <c r="AC991" s="296">
        <v>18690</v>
      </c>
      <c r="AD991" s="296">
        <v>721</v>
      </c>
      <c r="AE991" s="296">
        <v>17969</v>
      </c>
      <c r="AG991" s="295"/>
      <c r="AH991" s="295"/>
      <c r="AL991" s="297">
        <v>0</v>
      </c>
      <c r="AN991" s="297">
        <v>0</v>
      </c>
      <c r="AP991" s="297"/>
    </row>
    <row r="992" spans="1:42" s="296" customFormat="1">
      <c r="A992" s="293" t="s">
        <v>959</v>
      </c>
      <c r="B992" s="247">
        <v>3515287287</v>
      </c>
      <c r="C992" s="252" t="s">
        <v>562</v>
      </c>
      <c r="D992" s="251">
        <v>0</v>
      </c>
      <c r="E992" s="251">
        <v>0</v>
      </c>
      <c r="F992" s="251">
        <v>4</v>
      </c>
      <c r="G992" s="251">
        <v>17</v>
      </c>
      <c r="H992" s="251">
        <v>1</v>
      </c>
      <c r="I992" s="251">
        <v>0</v>
      </c>
      <c r="J992" s="251">
        <v>0</v>
      </c>
      <c r="K992" s="294">
        <v>0.87229999999999996</v>
      </c>
      <c r="L992" s="251">
        <v>0</v>
      </c>
      <c r="M992" s="251">
        <v>0</v>
      </c>
      <c r="N992" s="251">
        <v>0</v>
      </c>
      <c r="O992" s="251">
        <v>0</v>
      </c>
      <c r="P992" s="251">
        <v>7</v>
      </c>
      <c r="Q992" s="251">
        <v>22</v>
      </c>
      <c r="R992" s="294">
        <v>1</v>
      </c>
      <c r="S992" s="251">
        <v>5</v>
      </c>
      <c r="T992" s="247"/>
      <c r="V992" s="293">
        <v>3515287287</v>
      </c>
      <c r="W992" s="296" t="s">
        <v>959</v>
      </c>
      <c r="X992" s="247" t="s">
        <v>960</v>
      </c>
      <c r="Y992" s="247" t="s">
        <v>960</v>
      </c>
      <c r="Z992" s="296">
        <v>1</v>
      </c>
      <c r="AA992" s="296">
        <v>22</v>
      </c>
      <c r="AB992" s="296">
        <v>287180.53878199996</v>
      </c>
      <c r="AC992" s="296">
        <v>13054</v>
      </c>
      <c r="AD992" s="296">
        <v>-7880</v>
      </c>
      <c r="AE992" s="296">
        <v>20934</v>
      </c>
      <c r="AG992" s="295"/>
      <c r="AH992" s="295"/>
      <c r="AL992" s="297">
        <v>0</v>
      </c>
      <c r="AN992" s="297">
        <v>0</v>
      </c>
      <c r="AP992" s="297"/>
    </row>
    <row r="993" spans="1:42" s="296" customFormat="1">
      <c r="A993" s="293" t="s">
        <v>959</v>
      </c>
      <c r="B993" s="247">
        <v>3515287306</v>
      </c>
      <c r="C993" s="252" t="s">
        <v>562</v>
      </c>
      <c r="D993" s="251">
        <v>0</v>
      </c>
      <c r="E993" s="251">
        <v>0</v>
      </c>
      <c r="F993" s="251">
        <v>0</v>
      </c>
      <c r="G993" s="251">
        <v>3</v>
      </c>
      <c r="H993" s="251">
        <v>1</v>
      </c>
      <c r="I993" s="251">
        <v>0</v>
      </c>
      <c r="J993" s="251">
        <v>0</v>
      </c>
      <c r="K993" s="294">
        <v>0.15859999999999999</v>
      </c>
      <c r="L993" s="251">
        <v>0</v>
      </c>
      <c r="M993" s="251">
        <v>0</v>
      </c>
      <c r="N993" s="251">
        <v>0</v>
      </c>
      <c r="O993" s="251">
        <v>0</v>
      </c>
      <c r="P993" s="251">
        <v>3</v>
      </c>
      <c r="Q993" s="251">
        <v>4</v>
      </c>
      <c r="R993" s="294">
        <v>1</v>
      </c>
      <c r="S993" s="251">
        <v>10</v>
      </c>
      <c r="T993" s="247"/>
      <c r="V993" s="293">
        <v>3515287306</v>
      </c>
      <c r="W993" s="296" t="s">
        <v>959</v>
      </c>
      <c r="X993" s="247" t="s">
        <v>960</v>
      </c>
      <c r="Y993" s="247" t="s">
        <v>964</v>
      </c>
      <c r="Z993" s="296">
        <v>1</v>
      </c>
      <c r="AA993" s="296">
        <v>4</v>
      </c>
      <c r="AB993" s="296">
        <v>68915.884323999999</v>
      </c>
      <c r="AC993" s="296">
        <v>17229</v>
      </c>
      <c r="AD993" s="296">
        <v>-2365</v>
      </c>
      <c r="AE993" s="296">
        <v>19594</v>
      </c>
      <c r="AG993" s="295"/>
      <c r="AH993" s="295"/>
      <c r="AL993" s="297">
        <v>0</v>
      </c>
      <c r="AN993" s="297">
        <v>0</v>
      </c>
      <c r="AP993" s="297"/>
    </row>
    <row r="994" spans="1:42" s="296" customFormat="1">
      <c r="A994" s="293" t="s">
        <v>959</v>
      </c>
      <c r="B994" s="247">
        <v>3515287316</v>
      </c>
      <c r="C994" s="252" t="s">
        <v>562</v>
      </c>
      <c r="D994" s="251">
        <v>0</v>
      </c>
      <c r="E994" s="251">
        <v>0</v>
      </c>
      <c r="F994" s="251">
        <v>5</v>
      </c>
      <c r="G994" s="251">
        <v>13</v>
      </c>
      <c r="H994" s="251">
        <v>6</v>
      </c>
      <c r="I994" s="251">
        <v>0</v>
      </c>
      <c r="J994" s="251">
        <v>0</v>
      </c>
      <c r="K994" s="294">
        <v>0.9516</v>
      </c>
      <c r="L994" s="251">
        <v>0</v>
      </c>
      <c r="M994" s="251">
        <v>4</v>
      </c>
      <c r="N994" s="251">
        <v>0</v>
      </c>
      <c r="O994" s="251">
        <v>0</v>
      </c>
      <c r="P994" s="251">
        <v>17</v>
      </c>
      <c r="Q994" s="251">
        <v>24</v>
      </c>
      <c r="R994" s="294">
        <v>1</v>
      </c>
      <c r="S994" s="251">
        <v>11</v>
      </c>
      <c r="T994" s="247"/>
      <c r="V994" s="293">
        <v>3515287316</v>
      </c>
      <c r="W994" s="296" t="s">
        <v>959</v>
      </c>
      <c r="X994" s="247" t="s">
        <v>960</v>
      </c>
      <c r="Y994" s="247" t="s">
        <v>814</v>
      </c>
      <c r="Z994" s="296">
        <v>1</v>
      </c>
      <c r="AA994" s="296">
        <v>24</v>
      </c>
      <c r="AB994" s="296">
        <v>431864.44594399998</v>
      </c>
      <c r="AC994" s="296">
        <v>17994</v>
      </c>
      <c r="AD994" s="296">
        <v>5592</v>
      </c>
      <c r="AE994" s="296">
        <v>12402</v>
      </c>
      <c r="AG994" s="295"/>
      <c r="AH994" s="295"/>
      <c r="AL994" s="297">
        <v>0</v>
      </c>
      <c r="AN994" s="297">
        <v>0</v>
      </c>
      <c r="AP994" s="297"/>
    </row>
    <row r="995" spans="1:42" s="296" customFormat="1">
      <c r="A995" s="293" t="s">
        <v>959</v>
      </c>
      <c r="B995" s="247">
        <v>3515287348</v>
      </c>
      <c r="C995" s="252" t="s">
        <v>562</v>
      </c>
      <c r="D995" s="251">
        <v>0</v>
      </c>
      <c r="E995" s="251">
        <v>0</v>
      </c>
      <c r="F995" s="251">
        <v>0</v>
      </c>
      <c r="G995" s="251">
        <v>1</v>
      </c>
      <c r="H995" s="251">
        <v>0</v>
      </c>
      <c r="I995" s="251">
        <v>0</v>
      </c>
      <c r="J995" s="251">
        <v>0</v>
      </c>
      <c r="K995" s="294">
        <v>3.9699999999999999E-2</v>
      </c>
      <c r="L995" s="251">
        <v>0</v>
      </c>
      <c r="M995" s="251">
        <v>0</v>
      </c>
      <c r="N995" s="251">
        <v>0</v>
      </c>
      <c r="O995" s="251">
        <v>0</v>
      </c>
      <c r="P995" s="251">
        <v>1</v>
      </c>
      <c r="Q995" s="251">
        <v>1</v>
      </c>
      <c r="R995" s="294">
        <v>1</v>
      </c>
      <c r="S995" s="251">
        <v>11</v>
      </c>
      <c r="T995" s="247"/>
      <c r="V995" s="293">
        <v>3515287348</v>
      </c>
      <c r="W995" s="296" t="s">
        <v>959</v>
      </c>
      <c r="X995" s="247" t="s">
        <v>960</v>
      </c>
      <c r="Y995" s="247" t="s">
        <v>720</v>
      </c>
      <c r="Z995" s="296">
        <v>1</v>
      </c>
      <c r="AA995" s="296">
        <v>1</v>
      </c>
      <c r="AB995" s="296">
        <v>20141.379298</v>
      </c>
      <c r="AC995" s="296">
        <v>20141</v>
      </c>
      <c r="AD995" s="296">
        <v>9104</v>
      </c>
      <c r="AE995" s="296">
        <v>11037</v>
      </c>
      <c r="AG995" s="295"/>
      <c r="AH995" s="295"/>
      <c r="AL995" s="297">
        <v>0</v>
      </c>
      <c r="AN995" s="297">
        <v>0</v>
      </c>
      <c r="AP995" s="297"/>
    </row>
    <row r="996" spans="1:42" s="296" customFormat="1">
      <c r="A996" s="293" t="s">
        <v>959</v>
      </c>
      <c r="B996" s="247">
        <v>3515287658</v>
      </c>
      <c r="C996" s="252" t="s">
        <v>562</v>
      </c>
      <c r="D996" s="251">
        <v>0</v>
      </c>
      <c r="E996" s="251">
        <v>0</v>
      </c>
      <c r="F996" s="251">
        <v>0</v>
      </c>
      <c r="G996" s="251">
        <v>2</v>
      </c>
      <c r="H996" s="251">
        <v>1</v>
      </c>
      <c r="I996" s="251">
        <v>0</v>
      </c>
      <c r="J996" s="251">
        <v>0</v>
      </c>
      <c r="K996" s="294">
        <v>0.11899999999999999</v>
      </c>
      <c r="L996" s="251">
        <v>0</v>
      </c>
      <c r="M996" s="251">
        <v>0</v>
      </c>
      <c r="N996" s="251">
        <v>0</v>
      </c>
      <c r="O996" s="251">
        <v>0</v>
      </c>
      <c r="P996" s="251">
        <v>2</v>
      </c>
      <c r="Q996" s="251">
        <v>3</v>
      </c>
      <c r="R996" s="294">
        <v>1</v>
      </c>
      <c r="S996" s="251">
        <v>7</v>
      </c>
      <c r="T996" s="247"/>
      <c r="V996" s="293">
        <v>3515287658</v>
      </c>
      <c r="W996" s="296" t="s">
        <v>959</v>
      </c>
      <c r="X996" s="247" t="s">
        <v>960</v>
      </c>
      <c r="Y996" s="247" t="s">
        <v>816</v>
      </c>
      <c r="Z996" s="296">
        <v>1</v>
      </c>
      <c r="AA996" s="296">
        <v>3</v>
      </c>
      <c r="AB996" s="296">
        <v>46413.276460000001</v>
      </c>
      <c r="AC996" s="296">
        <v>15471</v>
      </c>
      <c r="AD996" s="296">
        <v>2342</v>
      </c>
      <c r="AE996" s="296">
        <v>13129</v>
      </c>
      <c r="AG996" s="295"/>
      <c r="AH996" s="295"/>
      <c r="AL996" s="297">
        <v>0</v>
      </c>
      <c r="AN996" s="297">
        <v>0</v>
      </c>
      <c r="AP996" s="297"/>
    </row>
    <row r="997" spans="1:42" s="296" customFormat="1">
      <c r="A997" s="293" t="s">
        <v>959</v>
      </c>
      <c r="B997" s="247">
        <v>3515287680</v>
      </c>
      <c r="C997" s="252" t="s">
        <v>562</v>
      </c>
      <c r="D997" s="251">
        <v>0</v>
      </c>
      <c r="E997" s="251">
        <v>0</v>
      </c>
      <c r="F997" s="251">
        <v>0</v>
      </c>
      <c r="G997" s="251">
        <v>1</v>
      </c>
      <c r="H997" s="251">
        <v>0</v>
      </c>
      <c r="I997" s="251">
        <v>0</v>
      </c>
      <c r="J997" s="251">
        <v>0</v>
      </c>
      <c r="K997" s="294">
        <v>3.9699999999999999E-2</v>
      </c>
      <c r="L997" s="251">
        <v>0</v>
      </c>
      <c r="M997" s="251">
        <v>0</v>
      </c>
      <c r="N997" s="251">
        <v>0</v>
      </c>
      <c r="O997" s="251">
        <v>0</v>
      </c>
      <c r="P997" s="251">
        <v>0</v>
      </c>
      <c r="Q997" s="251">
        <v>1</v>
      </c>
      <c r="R997" s="294">
        <v>1</v>
      </c>
      <c r="S997" s="251">
        <v>5</v>
      </c>
      <c r="T997" s="247"/>
      <c r="V997" s="293">
        <v>3515287680</v>
      </c>
      <c r="W997" s="296" t="s">
        <v>959</v>
      </c>
      <c r="X997" s="247" t="s">
        <v>960</v>
      </c>
      <c r="Y997" s="247" t="s">
        <v>808</v>
      </c>
      <c r="Z997" s="296">
        <v>1</v>
      </c>
      <c r="AA997" s="296">
        <v>1</v>
      </c>
      <c r="AB997" s="296">
        <v>11462.169298000001</v>
      </c>
      <c r="AC997" s="296">
        <v>11462</v>
      </c>
      <c r="AD997" s="296">
        <v>611</v>
      </c>
      <c r="AE997" s="296">
        <v>10851</v>
      </c>
      <c r="AG997" s="295"/>
      <c r="AH997" s="295"/>
      <c r="AL997" s="297">
        <v>0</v>
      </c>
      <c r="AN997" s="297">
        <v>0</v>
      </c>
      <c r="AP997" s="297"/>
    </row>
    <row r="998" spans="1:42" s="296" customFormat="1">
      <c r="A998" s="293" t="s">
        <v>959</v>
      </c>
      <c r="B998" s="247">
        <v>3515287767</v>
      </c>
      <c r="C998" s="252" t="s">
        <v>562</v>
      </c>
      <c r="D998" s="251">
        <v>0</v>
      </c>
      <c r="E998" s="251">
        <v>0</v>
      </c>
      <c r="F998" s="251">
        <v>5</v>
      </c>
      <c r="G998" s="251">
        <v>30</v>
      </c>
      <c r="H998" s="251">
        <v>14</v>
      </c>
      <c r="I998" s="251">
        <v>0</v>
      </c>
      <c r="J998" s="251">
        <v>0</v>
      </c>
      <c r="K998" s="294">
        <v>1.9429000000000001</v>
      </c>
      <c r="L998" s="251">
        <v>0</v>
      </c>
      <c r="M998" s="251">
        <v>0</v>
      </c>
      <c r="N998" s="251">
        <v>0</v>
      </c>
      <c r="O998" s="251">
        <v>0</v>
      </c>
      <c r="P998" s="251">
        <v>16</v>
      </c>
      <c r="Q998" s="251">
        <v>49</v>
      </c>
      <c r="R998" s="294">
        <v>1</v>
      </c>
      <c r="S998" s="251">
        <v>10</v>
      </c>
      <c r="T998" s="247"/>
      <c r="V998" s="293">
        <v>3515287767</v>
      </c>
      <c r="W998" s="296" t="s">
        <v>959</v>
      </c>
      <c r="X998" s="247" t="s">
        <v>960</v>
      </c>
      <c r="Y998" s="247" t="s">
        <v>818</v>
      </c>
      <c r="Z998" s="296">
        <v>1</v>
      </c>
      <c r="AA998" s="296">
        <v>49</v>
      </c>
      <c r="AB998" s="296">
        <v>681135.41118599998</v>
      </c>
      <c r="AC998" s="296">
        <v>13901</v>
      </c>
      <c r="AD998" s="296">
        <v>2864</v>
      </c>
      <c r="AE998" s="296">
        <v>11037</v>
      </c>
      <c r="AG998" s="295"/>
      <c r="AH998" s="295"/>
      <c r="AL998" s="297">
        <v>0</v>
      </c>
      <c r="AN998" s="297">
        <v>0</v>
      </c>
      <c r="AP998" s="297"/>
    </row>
    <row r="999" spans="1:42" s="296" customFormat="1">
      <c r="A999" s="293" t="s">
        <v>959</v>
      </c>
      <c r="B999" s="247">
        <v>3515287770</v>
      </c>
      <c r="C999" s="252" t="s">
        <v>562</v>
      </c>
      <c r="D999" s="251">
        <v>0</v>
      </c>
      <c r="E999" s="251">
        <v>0</v>
      </c>
      <c r="F999" s="251">
        <v>0</v>
      </c>
      <c r="G999" s="251">
        <v>0</v>
      </c>
      <c r="H999" s="251">
        <v>5</v>
      </c>
      <c r="I999" s="251">
        <v>0</v>
      </c>
      <c r="J999" s="251">
        <v>0</v>
      </c>
      <c r="K999" s="294">
        <v>0.1983</v>
      </c>
      <c r="L999" s="251">
        <v>0</v>
      </c>
      <c r="M999" s="251">
        <v>0</v>
      </c>
      <c r="N999" s="251">
        <v>0</v>
      </c>
      <c r="O999" s="251">
        <v>0</v>
      </c>
      <c r="P999" s="251">
        <v>3</v>
      </c>
      <c r="Q999" s="251">
        <v>5</v>
      </c>
      <c r="R999" s="294">
        <v>1</v>
      </c>
      <c r="S999" s="251">
        <v>6</v>
      </c>
      <c r="T999" s="247"/>
      <c r="V999" s="293">
        <v>3515287770</v>
      </c>
      <c r="W999" s="296" t="s">
        <v>959</v>
      </c>
      <c r="X999" s="247" t="s">
        <v>960</v>
      </c>
      <c r="Y999" s="247" t="s">
        <v>965</v>
      </c>
      <c r="Z999" s="296">
        <v>1</v>
      </c>
      <c r="AA999" s="296">
        <v>5</v>
      </c>
      <c r="AB999" s="296">
        <v>72435.013621999999</v>
      </c>
      <c r="AC999" s="296">
        <v>14487</v>
      </c>
      <c r="AD999" s="296">
        <v>1795</v>
      </c>
      <c r="AE999" s="296">
        <v>12692</v>
      </c>
      <c r="AG999" s="295"/>
      <c r="AH999" s="295"/>
      <c r="AL999" s="297">
        <v>0</v>
      </c>
      <c r="AN999" s="297">
        <v>0</v>
      </c>
      <c r="AP999" s="297"/>
    </row>
    <row r="1000" spans="1:42" s="296" customFormat="1">
      <c r="A1000" s="293" t="s">
        <v>959</v>
      </c>
      <c r="B1000" s="247">
        <v>3515287778</v>
      </c>
      <c r="C1000" s="252" t="s">
        <v>562</v>
      </c>
      <c r="D1000" s="251">
        <v>0</v>
      </c>
      <c r="E1000" s="251">
        <v>0</v>
      </c>
      <c r="F1000" s="251">
        <v>1</v>
      </c>
      <c r="G1000" s="251">
        <v>3</v>
      </c>
      <c r="H1000" s="251">
        <v>1</v>
      </c>
      <c r="I1000" s="251">
        <v>0</v>
      </c>
      <c r="J1000" s="251">
        <v>0</v>
      </c>
      <c r="K1000" s="294">
        <v>0.1983</v>
      </c>
      <c r="L1000" s="251">
        <v>0</v>
      </c>
      <c r="M1000" s="251">
        <v>0</v>
      </c>
      <c r="N1000" s="251">
        <v>0</v>
      </c>
      <c r="O1000" s="251">
        <v>0</v>
      </c>
      <c r="P1000" s="251">
        <v>3</v>
      </c>
      <c r="Q1000" s="251">
        <v>5</v>
      </c>
      <c r="R1000" s="294">
        <v>1</v>
      </c>
      <c r="S1000" s="251">
        <v>9</v>
      </c>
      <c r="T1000" s="247"/>
      <c r="V1000" s="293">
        <v>3515287778</v>
      </c>
      <c r="W1000" s="296" t="s">
        <v>959</v>
      </c>
      <c r="X1000" s="247" t="s">
        <v>960</v>
      </c>
      <c r="Y1000" s="247" t="s">
        <v>966</v>
      </c>
      <c r="Z1000" s="296">
        <v>1</v>
      </c>
      <c r="AA1000" s="296">
        <v>5</v>
      </c>
      <c r="AB1000" s="296">
        <v>78708.983622</v>
      </c>
      <c r="AC1000" s="296">
        <v>15742</v>
      </c>
      <c r="AD1000" s="296">
        <v>2705</v>
      </c>
      <c r="AE1000" s="296">
        <v>13037</v>
      </c>
      <c r="AG1000" s="295"/>
      <c r="AH1000" s="295"/>
      <c r="AL1000" s="297">
        <v>0</v>
      </c>
      <c r="AN1000" s="297">
        <v>0</v>
      </c>
      <c r="AP1000" s="297"/>
    </row>
    <row r="1001" spans="1:42" s="296" customFormat="1">
      <c r="A1001" s="293" t="s">
        <v>967</v>
      </c>
      <c r="B1001" s="247">
        <v>3517239003</v>
      </c>
      <c r="C1001" s="252" t="s">
        <v>554</v>
      </c>
      <c r="D1001" s="251">
        <v>0</v>
      </c>
      <c r="E1001" s="251">
        <v>0</v>
      </c>
      <c r="F1001" s="251">
        <v>0</v>
      </c>
      <c r="G1001" s="251">
        <v>0</v>
      </c>
      <c r="H1001" s="251">
        <v>0</v>
      </c>
      <c r="I1001" s="251">
        <v>1</v>
      </c>
      <c r="J1001" s="251">
        <v>0</v>
      </c>
      <c r="K1001" s="294">
        <v>3.9699999999999999E-2</v>
      </c>
      <c r="L1001" s="251">
        <v>0</v>
      </c>
      <c r="M1001" s="251">
        <v>0</v>
      </c>
      <c r="N1001" s="251">
        <v>0</v>
      </c>
      <c r="O1001" s="251">
        <v>0</v>
      </c>
      <c r="P1001" s="251">
        <v>1</v>
      </c>
      <c r="Q1001" s="251">
        <v>1</v>
      </c>
      <c r="R1001" s="294">
        <v>1.0349999999999999</v>
      </c>
      <c r="S1001" s="251">
        <v>7</v>
      </c>
      <c r="T1001" s="247"/>
      <c r="V1001" s="293">
        <v>3517239003</v>
      </c>
      <c r="W1001" s="296" t="s">
        <v>967</v>
      </c>
      <c r="X1001" s="247" t="s">
        <v>902</v>
      </c>
      <c r="Y1001" s="247" t="s">
        <v>649</v>
      </c>
      <c r="Z1001" s="296">
        <v>1</v>
      </c>
      <c r="AA1001" s="296">
        <v>1</v>
      </c>
      <c r="AB1001" s="296">
        <v>19738.890247964995</v>
      </c>
      <c r="AC1001" s="296">
        <v>19739</v>
      </c>
      <c r="AD1001" s="296">
        <v>2355</v>
      </c>
      <c r="AE1001" s="296">
        <v>17384</v>
      </c>
      <c r="AG1001" s="295"/>
      <c r="AH1001" s="295"/>
      <c r="AL1001" s="297">
        <v>0</v>
      </c>
      <c r="AN1001" s="297">
        <v>0</v>
      </c>
      <c r="AP1001" s="297"/>
    </row>
    <row r="1002" spans="1:42" s="296" customFormat="1">
      <c r="A1002" s="293" t="s">
        <v>967</v>
      </c>
      <c r="B1002" s="247">
        <v>3517239020</v>
      </c>
      <c r="C1002" s="252" t="s">
        <v>554</v>
      </c>
      <c r="D1002" s="251">
        <v>0</v>
      </c>
      <c r="E1002" s="251">
        <v>0</v>
      </c>
      <c r="F1002" s="251">
        <v>0</v>
      </c>
      <c r="G1002" s="251">
        <v>0</v>
      </c>
      <c r="H1002" s="251">
        <v>0</v>
      </c>
      <c r="I1002" s="251">
        <v>2</v>
      </c>
      <c r="J1002" s="251">
        <v>0</v>
      </c>
      <c r="K1002" s="294">
        <v>7.9299999999999995E-2</v>
      </c>
      <c r="L1002" s="251">
        <v>0</v>
      </c>
      <c r="M1002" s="251">
        <v>0</v>
      </c>
      <c r="N1002" s="251">
        <v>0</v>
      </c>
      <c r="O1002" s="251">
        <v>1</v>
      </c>
      <c r="P1002" s="251">
        <v>2</v>
      </c>
      <c r="Q1002" s="251">
        <v>2</v>
      </c>
      <c r="R1002" s="294">
        <v>1.0349999999999999</v>
      </c>
      <c r="S1002" s="251">
        <v>10</v>
      </c>
      <c r="T1002" s="247"/>
      <c r="V1002" s="293">
        <v>3517239020</v>
      </c>
      <c r="W1002" s="296" t="s">
        <v>967</v>
      </c>
      <c r="X1002" s="247" t="s">
        <v>902</v>
      </c>
      <c r="Y1002" s="247" t="s">
        <v>771</v>
      </c>
      <c r="Z1002" s="296">
        <v>1</v>
      </c>
      <c r="AA1002" s="296">
        <v>2</v>
      </c>
      <c r="AB1002" s="296">
        <v>46482.734582584992</v>
      </c>
      <c r="AC1002" s="296">
        <v>23241</v>
      </c>
      <c r="AD1002" s="296">
        <v>8633</v>
      </c>
      <c r="AE1002" s="296">
        <v>14608</v>
      </c>
      <c r="AG1002" s="295"/>
      <c r="AH1002" s="295"/>
      <c r="AL1002" s="297">
        <v>0</v>
      </c>
      <c r="AN1002" s="297">
        <v>0</v>
      </c>
      <c r="AP1002" s="297"/>
    </row>
    <row r="1003" spans="1:42" s="296" customFormat="1">
      <c r="A1003" s="293" t="s">
        <v>967</v>
      </c>
      <c r="B1003" s="247">
        <v>3517239036</v>
      </c>
      <c r="C1003" s="252" t="s">
        <v>554</v>
      </c>
      <c r="D1003" s="251">
        <v>0</v>
      </c>
      <c r="E1003" s="251">
        <v>0</v>
      </c>
      <c r="F1003" s="251">
        <v>0</v>
      </c>
      <c r="G1003" s="251">
        <v>0</v>
      </c>
      <c r="H1003" s="251">
        <v>0</v>
      </c>
      <c r="I1003" s="251">
        <v>5</v>
      </c>
      <c r="J1003" s="251">
        <v>0</v>
      </c>
      <c r="K1003" s="294">
        <v>0.1983</v>
      </c>
      <c r="L1003" s="251">
        <v>0</v>
      </c>
      <c r="M1003" s="251">
        <v>0</v>
      </c>
      <c r="N1003" s="251">
        <v>0</v>
      </c>
      <c r="O1003" s="251">
        <v>0</v>
      </c>
      <c r="P1003" s="251">
        <v>4</v>
      </c>
      <c r="Q1003" s="251">
        <v>5</v>
      </c>
      <c r="R1003" s="294">
        <v>1.0349999999999999</v>
      </c>
      <c r="S1003" s="251">
        <v>7</v>
      </c>
      <c r="T1003" s="247"/>
      <c r="V1003" s="293">
        <v>3517239036</v>
      </c>
      <c r="W1003" s="296" t="s">
        <v>967</v>
      </c>
      <c r="X1003" s="247" t="s">
        <v>902</v>
      </c>
      <c r="Y1003" s="247" t="s">
        <v>903</v>
      </c>
      <c r="Z1003" s="296">
        <v>1</v>
      </c>
      <c r="AA1003" s="296">
        <v>5</v>
      </c>
      <c r="AB1003" s="296">
        <v>92295.108863134985</v>
      </c>
      <c r="AC1003" s="296">
        <v>18459</v>
      </c>
      <c r="AD1003" s="296">
        <v>1709</v>
      </c>
      <c r="AE1003" s="296">
        <v>16750</v>
      </c>
      <c r="AG1003" s="295"/>
      <c r="AH1003" s="295"/>
      <c r="AL1003" s="297">
        <v>0</v>
      </c>
      <c r="AN1003" s="297">
        <v>0</v>
      </c>
      <c r="AP1003" s="297"/>
    </row>
    <row r="1004" spans="1:42" s="296" customFormat="1">
      <c r="A1004" s="293" t="s">
        <v>967</v>
      </c>
      <c r="B1004" s="247">
        <v>3517239040</v>
      </c>
      <c r="C1004" s="252" t="s">
        <v>554</v>
      </c>
      <c r="D1004" s="251">
        <v>0</v>
      </c>
      <c r="E1004" s="251">
        <v>0</v>
      </c>
      <c r="F1004" s="251">
        <v>0</v>
      </c>
      <c r="G1004" s="251">
        <v>0</v>
      </c>
      <c r="H1004" s="251">
        <v>0</v>
      </c>
      <c r="I1004" s="251">
        <v>1</v>
      </c>
      <c r="J1004" s="251">
        <v>0</v>
      </c>
      <c r="K1004" s="294">
        <v>3.9699999999999999E-2</v>
      </c>
      <c r="L1004" s="251">
        <v>0</v>
      </c>
      <c r="M1004" s="251">
        <v>0</v>
      </c>
      <c r="N1004" s="251">
        <v>0</v>
      </c>
      <c r="O1004" s="251">
        <v>0</v>
      </c>
      <c r="P1004" s="251">
        <v>1</v>
      </c>
      <c r="Q1004" s="251">
        <v>1</v>
      </c>
      <c r="R1004" s="294">
        <v>1.0349999999999999</v>
      </c>
      <c r="S1004" s="251">
        <v>6</v>
      </c>
      <c r="T1004" s="247"/>
      <c r="V1004" s="293">
        <v>3517239040</v>
      </c>
      <c r="W1004" s="296" t="s">
        <v>967</v>
      </c>
      <c r="X1004" s="247" t="s">
        <v>902</v>
      </c>
      <c r="Y1004" s="247" t="s">
        <v>709</v>
      </c>
      <c r="Z1004" s="296">
        <v>1</v>
      </c>
      <c r="AA1004" s="296">
        <v>1</v>
      </c>
      <c r="AB1004" s="296">
        <v>19184.137447965</v>
      </c>
      <c r="AC1004" s="296">
        <v>19184</v>
      </c>
      <c r="AD1004" s="296">
        <v>6496</v>
      </c>
      <c r="AE1004" s="296">
        <v>12688</v>
      </c>
      <c r="AG1004" s="295"/>
      <c r="AH1004" s="295"/>
      <c r="AL1004" s="297">
        <v>0</v>
      </c>
      <c r="AN1004" s="297">
        <v>0</v>
      </c>
      <c r="AP1004" s="297"/>
    </row>
    <row r="1005" spans="1:42" s="296" customFormat="1">
      <c r="A1005" s="293" t="s">
        <v>967</v>
      </c>
      <c r="B1005" s="247">
        <v>3517239044</v>
      </c>
      <c r="C1005" s="252" t="s">
        <v>554</v>
      </c>
      <c r="D1005" s="251">
        <v>0</v>
      </c>
      <c r="E1005" s="251">
        <v>0</v>
      </c>
      <c r="F1005" s="251">
        <v>0</v>
      </c>
      <c r="G1005" s="251">
        <v>0</v>
      </c>
      <c r="H1005" s="251">
        <v>0</v>
      </c>
      <c r="I1005" s="251">
        <v>8</v>
      </c>
      <c r="J1005" s="251">
        <v>0</v>
      </c>
      <c r="K1005" s="294">
        <v>0.31719999999999998</v>
      </c>
      <c r="L1005" s="251">
        <v>0</v>
      </c>
      <c r="M1005" s="251">
        <v>0</v>
      </c>
      <c r="N1005" s="251">
        <v>0</v>
      </c>
      <c r="O1005" s="251">
        <v>0</v>
      </c>
      <c r="P1005" s="251">
        <v>8</v>
      </c>
      <c r="Q1005" s="251">
        <v>8</v>
      </c>
      <c r="R1005" s="294">
        <v>1.0349999999999999</v>
      </c>
      <c r="S1005" s="251">
        <v>11</v>
      </c>
      <c r="T1005" s="247"/>
      <c r="V1005" s="293">
        <v>3517239044</v>
      </c>
      <c r="W1005" s="296" t="s">
        <v>967</v>
      </c>
      <c r="X1005" s="247" t="s">
        <v>902</v>
      </c>
      <c r="Y1005" s="247" t="s">
        <v>655</v>
      </c>
      <c r="Z1005" s="296">
        <v>1</v>
      </c>
      <c r="AA1005" s="296">
        <v>8</v>
      </c>
      <c r="AB1005" s="296">
        <v>178339.79213033998</v>
      </c>
      <c r="AC1005" s="296">
        <v>22292</v>
      </c>
      <c r="AD1005" s="296">
        <v>8400</v>
      </c>
      <c r="AE1005" s="296">
        <v>13892</v>
      </c>
      <c r="AG1005" s="295"/>
      <c r="AH1005" s="295"/>
      <c r="AL1005" s="297">
        <v>0</v>
      </c>
      <c r="AN1005" s="297">
        <v>0</v>
      </c>
      <c r="AP1005" s="297"/>
    </row>
    <row r="1006" spans="1:42" s="296" customFormat="1">
      <c r="A1006" s="293" t="s">
        <v>967</v>
      </c>
      <c r="B1006" s="247">
        <v>3517239052</v>
      </c>
      <c r="C1006" s="252" t="s">
        <v>554</v>
      </c>
      <c r="D1006" s="251">
        <v>0</v>
      </c>
      <c r="E1006" s="251">
        <v>0</v>
      </c>
      <c r="F1006" s="251">
        <v>0</v>
      </c>
      <c r="G1006" s="251">
        <v>0</v>
      </c>
      <c r="H1006" s="251">
        <v>0</v>
      </c>
      <c r="I1006" s="251">
        <v>18</v>
      </c>
      <c r="J1006" s="251">
        <v>0</v>
      </c>
      <c r="K1006" s="294">
        <v>0.7137</v>
      </c>
      <c r="L1006" s="251">
        <v>0</v>
      </c>
      <c r="M1006" s="251">
        <v>0</v>
      </c>
      <c r="N1006" s="251">
        <v>0</v>
      </c>
      <c r="O1006" s="251">
        <v>0</v>
      </c>
      <c r="P1006" s="251">
        <v>13</v>
      </c>
      <c r="Q1006" s="251">
        <v>18</v>
      </c>
      <c r="R1006" s="294">
        <v>1.0349999999999999</v>
      </c>
      <c r="S1006" s="251">
        <v>6</v>
      </c>
      <c r="T1006" s="247"/>
      <c r="V1006" s="293">
        <v>3517239052</v>
      </c>
      <c r="W1006" s="296" t="s">
        <v>967</v>
      </c>
      <c r="X1006" s="247" t="s">
        <v>902</v>
      </c>
      <c r="Y1006" s="247" t="s">
        <v>904</v>
      </c>
      <c r="Z1006" s="296">
        <v>1</v>
      </c>
      <c r="AA1006" s="296">
        <v>18</v>
      </c>
      <c r="AB1006" s="296">
        <v>316094.83324326499</v>
      </c>
      <c r="AC1006" s="296">
        <v>17561</v>
      </c>
      <c r="AD1006" s="296">
        <v>1978</v>
      </c>
      <c r="AE1006" s="296">
        <v>15583</v>
      </c>
      <c r="AG1006" s="295"/>
      <c r="AH1006" s="295"/>
      <c r="AL1006" s="297">
        <v>0</v>
      </c>
      <c r="AN1006" s="297">
        <v>0</v>
      </c>
      <c r="AP1006" s="297"/>
    </row>
    <row r="1007" spans="1:42" s="296" customFormat="1">
      <c r="A1007" s="293" t="s">
        <v>967</v>
      </c>
      <c r="B1007" s="247">
        <v>3517239072</v>
      </c>
      <c r="C1007" s="252" t="s">
        <v>554</v>
      </c>
      <c r="D1007" s="251">
        <v>0</v>
      </c>
      <c r="E1007" s="251">
        <v>0</v>
      </c>
      <c r="F1007" s="251">
        <v>0</v>
      </c>
      <c r="G1007" s="251">
        <v>0</v>
      </c>
      <c r="H1007" s="251">
        <v>0</v>
      </c>
      <c r="I1007" s="251">
        <v>1</v>
      </c>
      <c r="J1007" s="251">
        <v>0</v>
      </c>
      <c r="K1007" s="294">
        <v>3.9699999999999999E-2</v>
      </c>
      <c r="L1007" s="251">
        <v>0</v>
      </c>
      <c r="M1007" s="251">
        <v>0</v>
      </c>
      <c r="N1007" s="251">
        <v>0</v>
      </c>
      <c r="O1007" s="251">
        <v>0</v>
      </c>
      <c r="P1007" s="251">
        <v>1</v>
      </c>
      <c r="Q1007" s="251">
        <v>1</v>
      </c>
      <c r="R1007" s="294">
        <v>1.0349999999999999</v>
      </c>
      <c r="S1007" s="251">
        <v>6</v>
      </c>
      <c r="T1007" s="247"/>
      <c r="V1007" s="293">
        <v>3517239072</v>
      </c>
      <c r="W1007" s="296" t="s">
        <v>967</v>
      </c>
      <c r="X1007" s="247" t="s">
        <v>902</v>
      </c>
      <c r="Y1007" s="247" t="s">
        <v>650</v>
      </c>
      <c r="Z1007" s="296">
        <v>1</v>
      </c>
      <c r="AA1007" s="296">
        <v>1</v>
      </c>
      <c r="AB1007" s="296">
        <v>19184.137447965</v>
      </c>
      <c r="AC1007" s="296">
        <v>19184</v>
      </c>
      <c r="AD1007" s="296">
        <v>8333</v>
      </c>
      <c r="AE1007" s="296">
        <v>10851</v>
      </c>
      <c r="AG1007" s="295"/>
      <c r="AH1007" s="295"/>
      <c r="AL1007" s="297">
        <v>0</v>
      </c>
      <c r="AN1007" s="297">
        <v>0</v>
      </c>
      <c r="AP1007" s="297"/>
    </row>
    <row r="1008" spans="1:42" s="296" customFormat="1">
      <c r="A1008" s="293" t="s">
        <v>967</v>
      </c>
      <c r="B1008" s="247">
        <v>3517239082</v>
      </c>
      <c r="C1008" s="252" t="s">
        <v>554</v>
      </c>
      <c r="D1008" s="251">
        <v>0</v>
      </c>
      <c r="E1008" s="251">
        <v>0</v>
      </c>
      <c r="F1008" s="251">
        <v>0</v>
      </c>
      <c r="G1008" s="251">
        <v>0</v>
      </c>
      <c r="H1008" s="251">
        <v>0</v>
      </c>
      <c r="I1008" s="251">
        <v>2</v>
      </c>
      <c r="J1008" s="251">
        <v>0</v>
      </c>
      <c r="K1008" s="294">
        <v>7.9299999999999995E-2</v>
      </c>
      <c r="L1008" s="251">
        <v>0</v>
      </c>
      <c r="M1008" s="251">
        <v>0</v>
      </c>
      <c r="N1008" s="251">
        <v>0</v>
      </c>
      <c r="O1008" s="251">
        <v>0</v>
      </c>
      <c r="P1008" s="251">
        <v>1</v>
      </c>
      <c r="Q1008" s="251">
        <v>2</v>
      </c>
      <c r="R1008" s="294">
        <v>1.0349999999999999</v>
      </c>
      <c r="S1008" s="251">
        <v>2</v>
      </c>
      <c r="T1008" s="247"/>
      <c r="V1008" s="293">
        <v>3517239082</v>
      </c>
      <c r="W1008" s="296" t="s">
        <v>967</v>
      </c>
      <c r="X1008" s="247" t="s">
        <v>902</v>
      </c>
      <c r="Y1008" s="247" t="s">
        <v>905</v>
      </c>
      <c r="Z1008" s="296">
        <v>1</v>
      </c>
      <c r="AA1008" s="296">
        <v>2</v>
      </c>
      <c r="AB1008" s="296">
        <v>31244.502432584995</v>
      </c>
      <c r="AC1008" s="296">
        <v>15622</v>
      </c>
      <c r="AD1008" s="296">
        <v>2965</v>
      </c>
      <c r="AE1008" s="296">
        <v>12657</v>
      </c>
      <c r="AG1008" s="295"/>
      <c r="AH1008" s="295"/>
      <c r="AL1008" s="297">
        <v>0</v>
      </c>
      <c r="AN1008" s="297">
        <v>0</v>
      </c>
      <c r="AP1008" s="297"/>
    </row>
    <row r="1009" spans="1:42" s="296" customFormat="1">
      <c r="A1009" s="293" t="s">
        <v>967</v>
      </c>
      <c r="B1009" s="247">
        <v>3517239094</v>
      </c>
      <c r="C1009" s="252" t="s">
        <v>554</v>
      </c>
      <c r="D1009" s="251">
        <v>0</v>
      </c>
      <c r="E1009" s="251">
        <v>0</v>
      </c>
      <c r="F1009" s="251">
        <v>0</v>
      </c>
      <c r="G1009" s="251">
        <v>0</v>
      </c>
      <c r="H1009" s="251">
        <v>0</v>
      </c>
      <c r="I1009" s="251">
        <v>1</v>
      </c>
      <c r="J1009" s="251">
        <v>0</v>
      </c>
      <c r="K1009" s="294">
        <v>3.9699999999999999E-2</v>
      </c>
      <c r="L1009" s="251">
        <v>0</v>
      </c>
      <c r="M1009" s="251">
        <v>0</v>
      </c>
      <c r="N1009" s="251">
        <v>0</v>
      </c>
      <c r="O1009" s="251">
        <v>0</v>
      </c>
      <c r="P1009" s="251">
        <v>1</v>
      </c>
      <c r="Q1009" s="251">
        <v>1</v>
      </c>
      <c r="R1009" s="294">
        <v>1.0349999999999999</v>
      </c>
      <c r="S1009" s="251">
        <v>8</v>
      </c>
      <c r="T1009" s="247"/>
      <c r="V1009" s="293">
        <v>3517239094</v>
      </c>
      <c r="W1009" s="296" t="s">
        <v>967</v>
      </c>
      <c r="X1009" s="247" t="s">
        <v>902</v>
      </c>
      <c r="Y1009" s="247" t="s">
        <v>941</v>
      </c>
      <c r="Z1009" s="296">
        <v>1</v>
      </c>
      <c r="AA1009" s="296">
        <v>1</v>
      </c>
      <c r="AB1009" s="296">
        <v>20293.673047965</v>
      </c>
      <c r="AC1009" s="296">
        <v>20294</v>
      </c>
      <c r="AD1009" s="296">
        <v>6261</v>
      </c>
      <c r="AE1009" s="296">
        <v>14033</v>
      </c>
      <c r="AG1009" s="295"/>
      <c r="AH1009" s="295"/>
      <c r="AL1009" s="297">
        <v>0</v>
      </c>
      <c r="AN1009" s="297">
        <v>0</v>
      </c>
      <c r="AP1009" s="297"/>
    </row>
    <row r="1010" spans="1:42" s="296" customFormat="1">
      <c r="A1010" s="293" t="s">
        <v>967</v>
      </c>
      <c r="B1010" s="247">
        <v>3517239095</v>
      </c>
      <c r="C1010" s="252" t="s">
        <v>554</v>
      </c>
      <c r="D1010" s="251">
        <v>0</v>
      </c>
      <c r="E1010" s="251">
        <v>0</v>
      </c>
      <c r="F1010" s="251">
        <v>0</v>
      </c>
      <c r="G1010" s="251">
        <v>0</v>
      </c>
      <c r="H1010" s="251">
        <v>0</v>
      </c>
      <c r="I1010" s="251">
        <v>3</v>
      </c>
      <c r="J1010" s="251">
        <v>0</v>
      </c>
      <c r="K1010" s="294">
        <v>0.11899999999999999</v>
      </c>
      <c r="L1010" s="251">
        <v>0</v>
      </c>
      <c r="M1010" s="251">
        <v>0</v>
      </c>
      <c r="N1010" s="251">
        <v>0</v>
      </c>
      <c r="O1010" s="251">
        <v>0</v>
      </c>
      <c r="P1010" s="251">
        <v>3</v>
      </c>
      <c r="Q1010" s="251">
        <v>3</v>
      </c>
      <c r="R1010" s="294">
        <v>1.0349999999999999</v>
      </c>
      <c r="S1010" s="251">
        <v>12</v>
      </c>
      <c r="T1010" s="247"/>
      <c r="V1010" s="293">
        <v>3517239095</v>
      </c>
      <c r="W1010" s="296" t="s">
        <v>967</v>
      </c>
      <c r="X1010" s="247" t="s">
        <v>902</v>
      </c>
      <c r="Y1010" s="247" t="s">
        <v>651</v>
      </c>
      <c r="Z1010" s="296">
        <v>1</v>
      </c>
      <c r="AA1010" s="296">
        <v>3</v>
      </c>
      <c r="AB1010" s="296">
        <v>69551.865430549995</v>
      </c>
      <c r="AC1010" s="296">
        <v>23184</v>
      </c>
      <c r="AD1010" s="296">
        <v>7718</v>
      </c>
      <c r="AE1010" s="296">
        <v>15466</v>
      </c>
      <c r="AG1010" s="295"/>
      <c r="AH1010" s="295"/>
      <c r="AL1010" s="297">
        <v>0</v>
      </c>
      <c r="AN1010" s="297">
        <v>0</v>
      </c>
      <c r="AP1010" s="297"/>
    </row>
    <row r="1011" spans="1:42" s="296" customFormat="1">
      <c r="A1011" s="293" t="s">
        <v>967</v>
      </c>
      <c r="B1011" s="247">
        <v>3517239096</v>
      </c>
      <c r="C1011" s="252" t="s">
        <v>554</v>
      </c>
      <c r="D1011" s="251">
        <v>0</v>
      </c>
      <c r="E1011" s="251">
        <v>0</v>
      </c>
      <c r="F1011" s="251">
        <v>0</v>
      </c>
      <c r="G1011" s="251">
        <v>0</v>
      </c>
      <c r="H1011" s="251">
        <v>0</v>
      </c>
      <c r="I1011" s="251">
        <v>9</v>
      </c>
      <c r="J1011" s="251">
        <v>0</v>
      </c>
      <c r="K1011" s="294">
        <v>0.3569</v>
      </c>
      <c r="L1011" s="251">
        <v>0</v>
      </c>
      <c r="M1011" s="251">
        <v>0</v>
      </c>
      <c r="N1011" s="251">
        <v>0</v>
      </c>
      <c r="O1011" s="251">
        <v>1</v>
      </c>
      <c r="P1011" s="251">
        <v>9</v>
      </c>
      <c r="Q1011" s="251">
        <v>9</v>
      </c>
      <c r="R1011" s="294">
        <v>1.0349999999999999</v>
      </c>
      <c r="S1011" s="251">
        <v>8</v>
      </c>
      <c r="T1011" s="247"/>
      <c r="V1011" s="293">
        <v>3517239096</v>
      </c>
      <c r="W1011" s="296" t="s">
        <v>967</v>
      </c>
      <c r="X1011" s="247" t="s">
        <v>902</v>
      </c>
      <c r="Y1011" s="247" t="s">
        <v>866</v>
      </c>
      <c r="Z1011" s="296">
        <v>1</v>
      </c>
      <c r="AA1011" s="296">
        <v>9</v>
      </c>
      <c r="AB1011" s="296">
        <v>186309.49562830501</v>
      </c>
      <c r="AC1011" s="296">
        <v>20701</v>
      </c>
      <c r="AD1011" s="296">
        <v>5901</v>
      </c>
      <c r="AE1011" s="296">
        <v>14800</v>
      </c>
      <c r="AG1011" s="295"/>
      <c r="AH1011" s="295"/>
      <c r="AL1011" s="297">
        <v>0</v>
      </c>
      <c r="AN1011" s="297">
        <v>0</v>
      </c>
      <c r="AP1011" s="297"/>
    </row>
    <row r="1012" spans="1:42" s="296" customFormat="1">
      <c r="A1012" s="293" t="s">
        <v>967</v>
      </c>
      <c r="B1012" s="247">
        <v>3517239171</v>
      </c>
      <c r="C1012" s="252" t="s">
        <v>554</v>
      </c>
      <c r="D1012" s="251">
        <v>0</v>
      </c>
      <c r="E1012" s="251">
        <v>0</v>
      </c>
      <c r="F1012" s="251">
        <v>0</v>
      </c>
      <c r="G1012" s="251">
        <v>0</v>
      </c>
      <c r="H1012" s="251">
        <v>0</v>
      </c>
      <c r="I1012" s="251">
        <v>11</v>
      </c>
      <c r="J1012" s="251">
        <v>0</v>
      </c>
      <c r="K1012" s="294">
        <v>0.43619999999999998</v>
      </c>
      <c r="L1012" s="251">
        <v>0</v>
      </c>
      <c r="M1012" s="251">
        <v>0</v>
      </c>
      <c r="N1012" s="251">
        <v>0</v>
      </c>
      <c r="O1012" s="251">
        <v>0</v>
      </c>
      <c r="P1012" s="251">
        <v>6</v>
      </c>
      <c r="Q1012" s="251">
        <v>11</v>
      </c>
      <c r="R1012" s="294">
        <v>1.0349999999999999</v>
      </c>
      <c r="S1012" s="251">
        <v>4</v>
      </c>
      <c r="T1012" s="247"/>
      <c r="V1012" s="293">
        <v>3517239171</v>
      </c>
      <c r="W1012" s="296" t="s">
        <v>967</v>
      </c>
      <c r="X1012" s="247" t="s">
        <v>902</v>
      </c>
      <c r="Y1012" s="247" t="s">
        <v>910</v>
      </c>
      <c r="Z1012" s="296">
        <v>1</v>
      </c>
      <c r="AA1012" s="296">
        <v>11</v>
      </c>
      <c r="AB1012" s="296">
        <v>176897.74666089</v>
      </c>
      <c r="AC1012" s="296">
        <v>16082</v>
      </c>
      <c r="AD1012" s="296">
        <v>-2065</v>
      </c>
      <c r="AE1012" s="296">
        <v>18147</v>
      </c>
      <c r="AG1012" s="295"/>
      <c r="AH1012" s="295"/>
      <c r="AL1012" s="297">
        <v>0</v>
      </c>
      <c r="AN1012" s="297">
        <v>0</v>
      </c>
      <c r="AP1012" s="297"/>
    </row>
    <row r="1013" spans="1:42" s="296" customFormat="1">
      <c r="A1013" s="293" t="s">
        <v>967</v>
      </c>
      <c r="B1013" s="247">
        <v>3517239172</v>
      </c>
      <c r="C1013" s="252" t="s">
        <v>554</v>
      </c>
      <c r="D1013" s="251">
        <v>0</v>
      </c>
      <c r="E1013" s="251">
        <v>0</v>
      </c>
      <c r="F1013" s="251">
        <v>0</v>
      </c>
      <c r="G1013" s="251">
        <v>0</v>
      </c>
      <c r="H1013" s="251">
        <v>0</v>
      </c>
      <c r="I1013" s="251">
        <v>4</v>
      </c>
      <c r="J1013" s="251">
        <v>0</v>
      </c>
      <c r="K1013" s="294">
        <v>0.15859999999999999</v>
      </c>
      <c r="L1013" s="251">
        <v>0</v>
      </c>
      <c r="M1013" s="251">
        <v>0</v>
      </c>
      <c r="N1013" s="251">
        <v>0</v>
      </c>
      <c r="O1013" s="251">
        <v>0</v>
      </c>
      <c r="P1013" s="251">
        <v>3</v>
      </c>
      <c r="Q1013" s="251">
        <v>4</v>
      </c>
      <c r="R1013" s="294">
        <v>1.0349999999999999</v>
      </c>
      <c r="S1013" s="251">
        <v>8</v>
      </c>
      <c r="T1013" s="247"/>
      <c r="V1013" s="293">
        <v>3517239172</v>
      </c>
      <c r="W1013" s="296" t="s">
        <v>967</v>
      </c>
      <c r="X1013" s="247" t="s">
        <v>902</v>
      </c>
      <c r="Y1013" s="247" t="s">
        <v>772</v>
      </c>
      <c r="Z1013" s="296">
        <v>1</v>
      </c>
      <c r="AA1013" s="296">
        <v>4</v>
      </c>
      <c r="AB1013" s="296">
        <v>74220.567015169989</v>
      </c>
      <c r="AC1013" s="296">
        <v>18555</v>
      </c>
      <c r="AD1013" s="296">
        <v>5990</v>
      </c>
      <c r="AE1013" s="296">
        <v>12565</v>
      </c>
      <c r="AG1013" s="295"/>
      <c r="AH1013" s="295"/>
      <c r="AL1013" s="297">
        <v>0</v>
      </c>
      <c r="AN1013" s="297">
        <v>0</v>
      </c>
      <c r="AP1013" s="297"/>
    </row>
    <row r="1014" spans="1:42" s="296" customFormat="1">
      <c r="A1014" s="293" t="s">
        <v>967</v>
      </c>
      <c r="B1014" s="247">
        <v>3517239182</v>
      </c>
      <c r="C1014" s="252" t="s">
        <v>554</v>
      </c>
      <c r="D1014" s="251">
        <v>0</v>
      </c>
      <c r="E1014" s="251">
        <v>0</v>
      </c>
      <c r="F1014" s="251">
        <v>0</v>
      </c>
      <c r="G1014" s="251">
        <v>0</v>
      </c>
      <c r="H1014" s="251">
        <v>0</v>
      </c>
      <c r="I1014" s="251">
        <v>17</v>
      </c>
      <c r="J1014" s="251">
        <v>0</v>
      </c>
      <c r="K1014" s="294">
        <v>0.67410000000000003</v>
      </c>
      <c r="L1014" s="251">
        <v>0</v>
      </c>
      <c r="M1014" s="251">
        <v>0</v>
      </c>
      <c r="N1014" s="251">
        <v>0</v>
      </c>
      <c r="O1014" s="251">
        <v>0</v>
      </c>
      <c r="P1014" s="251">
        <v>14</v>
      </c>
      <c r="Q1014" s="251">
        <v>17</v>
      </c>
      <c r="R1014" s="294">
        <v>1.0349999999999999</v>
      </c>
      <c r="S1014" s="251">
        <v>8</v>
      </c>
      <c r="T1014" s="247"/>
      <c r="V1014" s="293">
        <v>3517239182</v>
      </c>
      <c r="W1014" s="296" t="s">
        <v>967</v>
      </c>
      <c r="X1014" s="247" t="s">
        <v>902</v>
      </c>
      <c r="Y1014" s="247" t="s">
        <v>824</v>
      </c>
      <c r="Z1014" s="296">
        <v>1</v>
      </c>
      <c r="AA1014" s="296">
        <v>17</v>
      </c>
      <c r="AB1014" s="296">
        <v>324123.45215864503</v>
      </c>
      <c r="AC1014" s="296">
        <v>19066</v>
      </c>
      <c r="AD1014" s="296">
        <v>1810</v>
      </c>
      <c r="AE1014" s="296">
        <v>17256</v>
      </c>
      <c r="AG1014" s="295"/>
      <c r="AH1014" s="295"/>
      <c r="AL1014" s="297">
        <v>0</v>
      </c>
      <c r="AN1014" s="297">
        <v>0</v>
      </c>
      <c r="AP1014" s="297"/>
    </row>
    <row r="1015" spans="1:42" s="296" customFormat="1">
      <c r="A1015" s="293" t="s">
        <v>967</v>
      </c>
      <c r="B1015" s="247">
        <v>3517239189</v>
      </c>
      <c r="C1015" s="252" t="s">
        <v>554</v>
      </c>
      <c r="D1015" s="251">
        <v>0</v>
      </c>
      <c r="E1015" s="251">
        <v>0</v>
      </c>
      <c r="F1015" s="251">
        <v>0</v>
      </c>
      <c r="G1015" s="251">
        <v>0</v>
      </c>
      <c r="H1015" s="251">
        <v>0</v>
      </c>
      <c r="I1015" s="251">
        <v>1</v>
      </c>
      <c r="J1015" s="251">
        <v>0</v>
      </c>
      <c r="K1015" s="294">
        <v>3.9699999999999999E-2</v>
      </c>
      <c r="L1015" s="251">
        <v>0</v>
      </c>
      <c r="M1015" s="251">
        <v>0</v>
      </c>
      <c r="N1015" s="251">
        <v>0</v>
      </c>
      <c r="O1015" s="251">
        <v>0</v>
      </c>
      <c r="P1015" s="251">
        <v>1</v>
      </c>
      <c r="Q1015" s="251">
        <v>1</v>
      </c>
      <c r="R1015" s="294">
        <v>1.0349999999999999</v>
      </c>
      <c r="S1015" s="251">
        <v>3</v>
      </c>
      <c r="T1015" s="247"/>
      <c r="V1015" s="293">
        <v>3517239189</v>
      </c>
      <c r="W1015" s="296" t="s">
        <v>967</v>
      </c>
      <c r="X1015" s="247" t="s">
        <v>902</v>
      </c>
      <c r="Y1015" s="247" t="s">
        <v>671</v>
      </c>
      <c r="Z1015" s="296">
        <v>1</v>
      </c>
      <c r="AA1015" s="296">
        <v>1</v>
      </c>
      <c r="AB1015" s="296">
        <v>18132.800447964997</v>
      </c>
      <c r="AC1015" s="296">
        <v>18133</v>
      </c>
      <c r="AD1015" s="296">
        <v>5568</v>
      </c>
      <c r="AE1015" s="296">
        <v>12565</v>
      </c>
      <c r="AG1015" s="295"/>
      <c r="AH1015" s="295"/>
      <c r="AL1015" s="297">
        <v>0</v>
      </c>
      <c r="AN1015" s="297">
        <v>0</v>
      </c>
      <c r="AP1015" s="297"/>
    </row>
    <row r="1016" spans="1:42" s="296" customFormat="1">
      <c r="A1016" s="293" t="s">
        <v>967</v>
      </c>
      <c r="B1016" s="247">
        <v>3517239201</v>
      </c>
      <c r="C1016" s="252" t="s">
        <v>554</v>
      </c>
      <c r="D1016" s="251">
        <v>0</v>
      </c>
      <c r="E1016" s="251">
        <v>0</v>
      </c>
      <c r="F1016" s="251">
        <v>0</v>
      </c>
      <c r="G1016" s="251">
        <v>0</v>
      </c>
      <c r="H1016" s="251">
        <v>0</v>
      </c>
      <c r="I1016" s="251">
        <v>8</v>
      </c>
      <c r="J1016" s="251">
        <v>0</v>
      </c>
      <c r="K1016" s="294">
        <v>0.31719999999999998</v>
      </c>
      <c r="L1016" s="251">
        <v>0</v>
      </c>
      <c r="M1016" s="251">
        <v>0</v>
      </c>
      <c r="N1016" s="251">
        <v>0</v>
      </c>
      <c r="O1016" s="251">
        <v>1</v>
      </c>
      <c r="P1016" s="251">
        <v>8</v>
      </c>
      <c r="Q1016" s="251">
        <v>8</v>
      </c>
      <c r="R1016" s="294">
        <v>1.0349999999999999</v>
      </c>
      <c r="S1016" s="251">
        <v>12</v>
      </c>
      <c r="T1016" s="247"/>
      <c r="V1016" s="293">
        <v>3517239201</v>
      </c>
      <c r="W1016" s="296" t="s">
        <v>967</v>
      </c>
      <c r="X1016" s="247" t="s">
        <v>902</v>
      </c>
      <c r="Y1016" s="247" t="s">
        <v>648</v>
      </c>
      <c r="Z1016" s="296">
        <v>1</v>
      </c>
      <c r="AA1016" s="296">
        <v>8</v>
      </c>
      <c r="AB1016" s="296">
        <v>189146.89818034004</v>
      </c>
      <c r="AC1016" s="296">
        <v>23643</v>
      </c>
      <c r="AD1016" s="296">
        <v>12979</v>
      </c>
      <c r="AE1016" s="296">
        <v>10664</v>
      </c>
      <c r="AG1016" s="295"/>
      <c r="AH1016" s="295"/>
      <c r="AL1016" s="297">
        <v>0</v>
      </c>
      <c r="AN1016" s="297">
        <v>0</v>
      </c>
      <c r="AP1016" s="297"/>
    </row>
    <row r="1017" spans="1:42" s="296" customFormat="1">
      <c r="A1017" s="293" t="s">
        <v>967</v>
      </c>
      <c r="B1017" s="247">
        <v>3517239219</v>
      </c>
      <c r="C1017" s="252" t="s">
        <v>554</v>
      </c>
      <c r="D1017" s="251">
        <v>0</v>
      </c>
      <c r="E1017" s="251">
        <v>0</v>
      </c>
      <c r="F1017" s="251">
        <v>0</v>
      </c>
      <c r="G1017" s="251">
        <v>0</v>
      </c>
      <c r="H1017" s="251">
        <v>0</v>
      </c>
      <c r="I1017" s="251">
        <v>1</v>
      </c>
      <c r="J1017" s="251">
        <v>0</v>
      </c>
      <c r="K1017" s="294">
        <v>3.9699999999999999E-2</v>
      </c>
      <c r="L1017" s="251">
        <v>0</v>
      </c>
      <c r="M1017" s="251">
        <v>0</v>
      </c>
      <c r="N1017" s="251">
        <v>0</v>
      </c>
      <c r="O1017" s="251">
        <v>0</v>
      </c>
      <c r="P1017" s="251">
        <v>1</v>
      </c>
      <c r="Q1017" s="251">
        <v>1</v>
      </c>
      <c r="R1017" s="294">
        <v>1.0349999999999999</v>
      </c>
      <c r="S1017" s="251">
        <v>2</v>
      </c>
      <c r="T1017" s="247"/>
      <c r="V1017" s="293">
        <v>3517239219</v>
      </c>
      <c r="W1017" s="296" t="s">
        <v>967</v>
      </c>
      <c r="X1017" s="247" t="s">
        <v>902</v>
      </c>
      <c r="Y1017" s="247" t="s">
        <v>927</v>
      </c>
      <c r="Z1017" s="296">
        <v>1</v>
      </c>
      <c r="AA1017" s="296">
        <v>1</v>
      </c>
      <c r="AB1017" s="296">
        <v>17901.647497964997</v>
      </c>
      <c r="AC1017" s="296">
        <v>17902</v>
      </c>
      <c r="AD1017" s="296">
        <v>7238</v>
      </c>
      <c r="AE1017" s="296">
        <v>10664</v>
      </c>
      <c r="AG1017" s="295"/>
      <c r="AH1017" s="295"/>
      <c r="AL1017" s="297">
        <v>0</v>
      </c>
      <c r="AN1017" s="297">
        <v>0</v>
      </c>
      <c r="AP1017" s="297"/>
    </row>
    <row r="1018" spans="1:42" s="296" customFormat="1">
      <c r="A1018" s="293" t="s">
        <v>967</v>
      </c>
      <c r="B1018" s="247">
        <v>3517239231</v>
      </c>
      <c r="C1018" s="252" t="s">
        <v>554</v>
      </c>
      <c r="D1018" s="251">
        <v>0</v>
      </c>
      <c r="E1018" s="251">
        <v>0</v>
      </c>
      <c r="F1018" s="251">
        <v>0</v>
      </c>
      <c r="G1018" s="251">
        <v>0</v>
      </c>
      <c r="H1018" s="251">
        <v>0</v>
      </c>
      <c r="I1018" s="251">
        <v>18</v>
      </c>
      <c r="J1018" s="251">
        <v>0</v>
      </c>
      <c r="K1018" s="294">
        <v>0.7137</v>
      </c>
      <c r="L1018" s="251">
        <v>0</v>
      </c>
      <c r="M1018" s="251">
        <v>0</v>
      </c>
      <c r="N1018" s="251">
        <v>0</v>
      </c>
      <c r="O1018" s="251">
        <v>0</v>
      </c>
      <c r="P1018" s="251">
        <v>12</v>
      </c>
      <c r="Q1018" s="251">
        <v>18</v>
      </c>
      <c r="R1018" s="294">
        <v>1.0349999999999999</v>
      </c>
      <c r="S1018" s="251">
        <v>4</v>
      </c>
      <c r="T1018" s="247"/>
      <c r="V1018" s="293">
        <v>3517239231</v>
      </c>
      <c r="W1018" s="296" t="s">
        <v>967</v>
      </c>
      <c r="X1018" s="247" t="s">
        <v>902</v>
      </c>
      <c r="Y1018" s="247" t="s">
        <v>912</v>
      </c>
      <c r="Z1018" s="296">
        <v>1</v>
      </c>
      <c r="AA1018" s="296">
        <v>18</v>
      </c>
      <c r="AB1018" s="296">
        <v>300414.15239326493</v>
      </c>
      <c r="AC1018" s="296">
        <v>16690</v>
      </c>
      <c r="AD1018" s="296">
        <v>-1709</v>
      </c>
      <c r="AE1018" s="296">
        <v>18399</v>
      </c>
      <c r="AG1018" s="295"/>
      <c r="AH1018" s="295"/>
      <c r="AL1018" s="297">
        <v>0</v>
      </c>
      <c r="AN1018" s="297">
        <v>0</v>
      </c>
      <c r="AP1018" s="297"/>
    </row>
    <row r="1019" spans="1:42" s="296" customFormat="1">
      <c r="A1019" s="293" t="s">
        <v>967</v>
      </c>
      <c r="B1019" s="247">
        <v>3517239239</v>
      </c>
      <c r="C1019" s="252" t="s">
        <v>554</v>
      </c>
      <c r="D1019" s="251">
        <v>0</v>
      </c>
      <c r="E1019" s="251">
        <v>0</v>
      </c>
      <c r="F1019" s="251">
        <v>0</v>
      </c>
      <c r="G1019" s="251">
        <v>0</v>
      </c>
      <c r="H1019" s="251">
        <v>0</v>
      </c>
      <c r="I1019" s="251">
        <v>104</v>
      </c>
      <c r="J1019" s="251">
        <v>0</v>
      </c>
      <c r="K1019" s="294">
        <v>4.1235999999999997</v>
      </c>
      <c r="L1019" s="251">
        <v>0</v>
      </c>
      <c r="M1019" s="251">
        <v>0</v>
      </c>
      <c r="N1019" s="251">
        <v>0</v>
      </c>
      <c r="O1019" s="251">
        <v>0</v>
      </c>
      <c r="P1019" s="251">
        <v>82</v>
      </c>
      <c r="Q1019" s="251">
        <v>104</v>
      </c>
      <c r="R1019" s="294">
        <v>1.0349999999999999</v>
      </c>
      <c r="S1019" s="251">
        <v>7</v>
      </c>
      <c r="T1019" s="247"/>
      <c r="V1019" s="293">
        <v>3517239239</v>
      </c>
      <c r="W1019" s="296" t="s">
        <v>967</v>
      </c>
      <c r="X1019" s="247" t="s">
        <v>902</v>
      </c>
      <c r="Y1019" s="247" t="s">
        <v>902</v>
      </c>
      <c r="Z1019" s="296">
        <v>1</v>
      </c>
      <c r="AA1019" s="296">
        <v>104</v>
      </c>
      <c r="AB1019" s="296">
        <v>1912032.5969944198</v>
      </c>
      <c r="AC1019" s="296">
        <v>18385</v>
      </c>
      <c r="AD1019" s="296">
        <v>259</v>
      </c>
      <c r="AE1019" s="296">
        <v>18126</v>
      </c>
      <c r="AG1019" s="295"/>
      <c r="AH1019" s="295"/>
      <c r="AL1019" s="297">
        <v>0</v>
      </c>
      <c r="AN1019" s="297">
        <v>0</v>
      </c>
      <c r="AP1019" s="297"/>
    </row>
    <row r="1020" spans="1:42" s="296" customFormat="1">
      <c r="A1020" s="293" t="s">
        <v>967</v>
      </c>
      <c r="B1020" s="247">
        <v>3517239251</v>
      </c>
      <c r="C1020" s="252" t="s">
        <v>554</v>
      </c>
      <c r="D1020" s="251">
        <v>0</v>
      </c>
      <c r="E1020" s="251">
        <v>0</v>
      </c>
      <c r="F1020" s="251">
        <v>0</v>
      </c>
      <c r="G1020" s="251">
        <v>0</v>
      </c>
      <c r="H1020" s="251">
        <v>0</v>
      </c>
      <c r="I1020" s="251">
        <v>1</v>
      </c>
      <c r="J1020" s="251">
        <v>0</v>
      </c>
      <c r="K1020" s="294">
        <v>3.9699999999999999E-2</v>
      </c>
      <c r="L1020" s="251">
        <v>0</v>
      </c>
      <c r="M1020" s="251">
        <v>0</v>
      </c>
      <c r="N1020" s="251">
        <v>0</v>
      </c>
      <c r="O1020" s="251">
        <v>0</v>
      </c>
      <c r="P1020" s="251">
        <v>1</v>
      </c>
      <c r="Q1020" s="251">
        <v>1</v>
      </c>
      <c r="R1020" s="294">
        <v>1.0349999999999999</v>
      </c>
      <c r="S1020" s="251">
        <v>9</v>
      </c>
      <c r="T1020" s="247"/>
      <c r="V1020" s="293">
        <v>3517239251</v>
      </c>
      <c r="W1020" s="296" t="s">
        <v>967</v>
      </c>
      <c r="X1020" s="247" t="s">
        <v>902</v>
      </c>
      <c r="Y1020" s="247" t="s">
        <v>861</v>
      </c>
      <c r="Z1020" s="296">
        <v>1</v>
      </c>
      <c r="AA1020" s="296">
        <v>1</v>
      </c>
      <c r="AB1020" s="296">
        <v>20848.425847965002</v>
      </c>
      <c r="AC1020" s="296">
        <v>20848</v>
      </c>
      <c r="AD1020" s="296">
        <v>6944</v>
      </c>
      <c r="AE1020" s="296">
        <v>13904</v>
      </c>
      <c r="AG1020" s="295"/>
      <c r="AH1020" s="295"/>
      <c r="AL1020" s="297">
        <v>0</v>
      </c>
      <c r="AN1020" s="297">
        <v>0</v>
      </c>
      <c r="AP1020" s="297"/>
    </row>
    <row r="1021" spans="1:42" s="296" customFormat="1">
      <c r="A1021" s="293" t="s">
        <v>967</v>
      </c>
      <c r="B1021" s="247">
        <v>3517239261</v>
      </c>
      <c r="C1021" s="252" t="s">
        <v>554</v>
      </c>
      <c r="D1021" s="251">
        <v>0</v>
      </c>
      <c r="E1021" s="251">
        <v>0</v>
      </c>
      <c r="F1021" s="251">
        <v>0</v>
      </c>
      <c r="G1021" s="251">
        <v>0</v>
      </c>
      <c r="H1021" s="251">
        <v>0</v>
      </c>
      <c r="I1021" s="251">
        <v>1</v>
      </c>
      <c r="J1021" s="251">
        <v>0</v>
      </c>
      <c r="K1021" s="294">
        <v>3.9699999999999999E-2</v>
      </c>
      <c r="L1021" s="251">
        <v>0</v>
      </c>
      <c r="M1021" s="251">
        <v>0</v>
      </c>
      <c r="N1021" s="251">
        <v>0</v>
      </c>
      <c r="O1021" s="251">
        <v>0</v>
      </c>
      <c r="P1021" s="251">
        <v>0</v>
      </c>
      <c r="Q1021" s="251">
        <v>1</v>
      </c>
      <c r="R1021" s="294">
        <v>1.0349999999999999</v>
      </c>
      <c r="S1021" s="251">
        <v>5</v>
      </c>
      <c r="T1021" s="247"/>
      <c r="V1021" s="293">
        <v>3517239261</v>
      </c>
      <c r="W1021" s="296" t="s">
        <v>967</v>
      </c>
      <c r="X1021" s="247" t="s">
        <v>902</v>
      </c>
      <c r="Y1021" s="247" t="s">
        <v>774</v>
      </c>
      <c r="Z1021" s="296">
        <v>1</v>
      </c>
      <c r="AA1021" s="296">
        <v>1</v>
      </c>
      <c r="AB1021" s="296">
        <v>13346.161997964999</v>
      </c>
      <c r="AC1021" s="296">
        <v>13346</v>
      </c>
      <c r="AD1021" s="296">
        <v>-3917</v>
      </c>
      <c r="AE1021" s="296">
        <v>17263</v>
      </c>
      <c r="AG1021" s="295"/>
      <c r="AH1021" s="295"/>
      <c r="AL1021" s="297">
        <v>0</v>
      </c>
      <c r="AN1021" s="297">
        <v>0</v>
      </c>
      <c r="AP1021" s="297"/>
    </row>
    <row r="1022" spans="1:42" s="296" customFormat="1">
      <c r="A1022" s="293" t="s">
        <v>967</v>
      </c>
      <c r="B1022" s="247">
        <v>3517239264</v>
      </c>
      <c r="C1022" s="252" t="s">
        <v>554</v>
      </c>
      <c r="D1022" s="251">
        <v>0</v>
      </c>
      <c r="E1022" s="251">
        <v>0</v>
      </c>
      <c r="F1022" s="251">
        <v>0</v>
      </c>
      <c r="G1022" s="251">
        <v>0</v>
      </c>
      <c r="H1022" s="251">
        <v>0</v>
      </c>
      <c r="I1022" s="251">
        <v>2</v>
      </c>
      <c r="J1022" s="251">
        <v>0</v>
      </c>
      <c r="K1022" s="294">
        <v>7.9299999999999995E-2</v>
      </c>
      <c r="L1022" s="251">
        <v>0</v>
      </c>
      <c r="M1022" s="251">
        <v>0</v>
      </c>
      <c r="N1022" s="251">
        <v>0</v>
      </c>
      <c r="O1022" s="251">
        <v>0</v>
      </c>
      <c r="P1022" s="251">
        <v>0</v>
      </c>
      <c r="Q1022" s="251">
        <v>2</v>
      </c>
      <c r="R1022" s="294">
        <v>1.0349999999999999</v>
      </c>
      <c r="S1022" s="251">
        <v>3</v>
      </c>
      <c r="T1022" s="247"/>
      <c r="V1022" s="293">
        <v>3517239264</v>
      </c>
      <c r="W1022" s="296" t="s">
        <v>967</v>
      </c>
      <c r="X1022" s="247" t="s">
        <v>902</v>
      </c>
      <c r="Y1022" s="247" t="s">
        <v>930</v>
      </c>
      <c r="Z1022" s="296">
        <v>1</v>
      </c>
      <c r="AA1022" s="296">
        <v>2</v>
      </c>
      <c r="AB1022" s="296">
        <v>26689.016932584997</v>
      </c>
      <c r="AC1022" s="296">
        <v>13345</v>
      </c>
      <c r="AD1022" s="296">
        <v>-5600</v>
      </c>
      <c r="AE1022" s="296">
        <v>18945</v>
      </c>
      <c r="AG1022" s="295"/>
      <c r="AH1022" s="295"/>
      <c r="AL1022" s="297">
        <v>0</v>
      </c>
      <c r="AN1022" s="297">
        <v>0</v>
      </c>
      <c r="AP1022" s="297"/>
    </row>
    <row r="1023" spans="1:42" s="296" customFormat="1">
      <c r="A1023" s="293" t="s">
        <v>967</v>
      </c>
      <c r="B1023" s="247">
        <v>3517239293</v>
      </c>
      <c r="C1023" s="252" t="s">
        <v>554</v>
      </c>
      <c r="D1023" s="251">
        <v>0</v>
      </c>
      <c r="E1023" s="251">
        <v>0</v>
      </c>
      <c r="F1023" s="251">
        <v>0</v>
      </c>
      <c r="G1023" s="251">
        <v>0</v>
      </c>
      <c r="H1023" s="251">
        <v>0</v>
      </c>
      <c r="I1023" s="251">
        <v>4</v>
      </c>
      <c r="J1023" s="251">
        <v>0</v>
      </c>
      <c r="K1023" s="294">
        <v>0.15859999999999999</v>
      </c>
      <c r="L1023" s="251">
        <v>0</v>
      </c>
      <c r="M1023" s="251">
        <v>0</v>
      </c>
      <c r="N1023" s="251">
        <v>0</v>
      </c>
      <c r="O1023" s="251">
        <v>0</v>
      </c>
      <c r="P1023" s="251">
        <v>3</v>
      </c>
      <c r="Q1023" s="251">
        <v>4</v>
      </c>
      <c r="R1023" s="294">
        <v>1.0349999999999999</v>
      </c>
      <c r="S1023" s="251">
        <v>10</v>
      </c>
      <c r="T1023" s="247"/>
      <c r="V1023" s="293">
        <v>3517239293</v>
      </c>
      <c r="W1023" s="296" t="s">
        <v>967</v>
      </c>
      <c r="X1023" s="247" t="s">
        <v>902</v>
      </c>
      <c r="Y1023" s="247" t="s">
        <v>677</v>
      </c>
      <c r="Z1023" s="296">
        <v>1</v>
      </c>
      <c r="AA1023" s="296">
        <v>4</v>
      </c>
      <c r="AB1023" s="296">
        <v>77549.110665169996</v>
      </c>
      <c r="AC1023" s="296">
        <v>19387</v>
      </c>
      <c r="AD1023" s="296">
        <v>6462</v>
      </c>
      <c r="AE1023" s="296">
        <v>12925</v>
      </c>
      <c r="AG1023" s="295"/>
      <c r="AH1023" s="295"/>
      <c r="AL1023" s="297">
        <v>0</v>
      </c>
      <c r="AN1023" s="297">
        <v>0</v>
      </c>
      <c r="AP1023" s="297"/>
    </row>
    <row r="1024" spans="1:42" s="296" customFormat="1">
      <c r="A1024" s="293" t="s">
        <v>967</v>
      </c>
      <c r="B1024" s="247">
        <v>3517239310</v>
      </c>
      <c r="C1024" s="252" t="s">
        <v>554</v>
      </c>
      <c r="D1024" s="251">
        <v>0</v>
      </c>
      <c r="E1024" s="251">
        <v>0</v>
      </c>
      <c r="F1024" s="251">
        <v>0</v>
      </c>
      <c r="G1024" s="251">
        <v>0</v>
      </c>
      <c r="H1024" s="251">
        <v>0</v>
      </c>
      <c r="I1024" s="251">
        <v>35</v>
      </c>
      <c r="J1024" s="251">
        <v>0</v>
      </c>
      <c r="K1024" s="294">
        <v>1.3877999999999999</v>
      </c>
      <c r="L1024" s="251">
        <v>0</v>
      </c>
      <c r="M1024" s="251">
        <v>0</v>
      </c>
      <c r="N1024" s="251">
        <v>0</v>
      </c>
      <c r="O1024" s="251">
        <v>0</v>
      </c>
      <c r="P1024" s="251">
        <v>26</v>
      </c>
      <c r="Q1024" s="251">
        <v>35</v>
      </c>
      <c r="R1024" s="294">
        <v>1.0349999999999999</v>
      </c>
      <c r="S1024" s="251">
        <v>10</v>
      </c>
      <c r="T1024" s="247"/>
      <c r="V1024" s="293">
        <v>3517239310</v>
      </c>
      <c r="W1024" s="296" t="s">
        <v>967</v>
      </c>
      <c r="X1024" s="247" t="s">
        <v>902</v>
      </c>
      <c r="Y1024" s="247" t="s">
        <v>914</v>
      </c>
      <c r="Z1024" s="296">
        <v>1</v>
      </c>
      <c r="AA1024" s="296">
        <v>35</v>
      </c>
      <c r="AB1024" s="296">
        <v>676542.11545190995</v>
      </c>
      <c r="AC1024" s="296">
        <v>19330</v>
      </c>
      <c r="AD1024" s="296">
        <v>385</v>
      </c>
      <c r="AE1024" s="296">
        <v>18945</v>
      </c>
      <c r="AG1024" s="295"/>
      <c r="AH1024" s="295"/>
      <c r="AL1024" s="297">
        <v>0</v>
      </c>
      <c r="AN1024" s="297">
        <v>0</v>
      </c>
      <c r="AP1024" s="297"/>
    </row>
    <row r="1025" spans="1:42" s="296" customFormat="1">
      <c r="A1025" s="293" t="s">
        <v>967</v>
      </c>
      <c r="B1025" s="247">
        <v>3517239323</v>
      </c>
      <c r="C1025" s="252" t="s">
        <v>554</v>
      </c>
      <c r="D1025" s="251">
        <v>0</v>
      </c>
      <c r="E1025" s="251">
        <v>0</v>
      </c>
      <c r="F1025" s="251">
        <v>0</v>
      </c>
      <c r="G1025" s="251">
        <v>0</v>
      </c>
      <c r="H1025" s="251">
        <v>0</v>
      </c>
      <c r="I1025" s="251">
        <v>1</v>
      </c>
      <c r="J1025" s="251">
        <v>0</v>
      </c>
      <c r="K1025" s="294">
        <v>3.9699999999999999E-2</v>
      </c>
      <c r="L1025" s="251">
        <v>0</v>
      </c>
      <c r="M1025" s="251">
        <v>0</v>
      </c>
      <c r="N1025" s="251">
        <v>0</v>
      </c>
      <c r="O1025" s="251">
        <v>0</v>
      </c>
      <c r="P1025" s="251">
        <v>0</v>
      </c>
      <c r="Q1025" s="251">
        <v>1</v>
      </c>
      <c r="R1025" s="294">
        <v>1.0349999999999999</v>
      </c>
      <c r="S1025" s="251">
        <v>5</v>
      </c>
      <c r="T1025" s="247"/>
      <c r="V1025" s="293">
        <v>3517239323</v>
      </c>
      <c r="W1025" s="296" t="s">
        <v>967</v>
      </c>
      <c r="X1025" s="247" t="s">
        <v>902</v>
      </c>
      <c r="Y1025" s="247" t="s">
        <v>832</v>
      </c>
      <c r="Z1025" s="296">
        <v>1</v>
      </c>
      <c r="AA1025" s="296">
        <v>1</v>
      </c>
      <c r="AB1025" s="296">
        <v>13346.161997964999</v>
      </c>
      <c r="AC1025" s="296">
        <v>13346</v>
      </c>
      <c r="AD1025" s="296">
        <v>-5141</v>
      </c>
      <c r="AE1025" s="296">
        <v>18487</v>
      </c>
      <c r="AG1025" s="295"/>
      <c r="AH1025" s="295"/>
      <c r="AL1025" s="297">
        <v>0</v>
      </c>
      <c r="AN1025" s="297">
        <v>0</v>
      </c>
      <c r="AP1025" s="297"/>
    </row>
    <row r="1026" spans="1:42" s="296" customFormat="1">
      <c r="A1026" s="293" t="s">
        <v>967</v>
      </c>
      <c r="B1026" s="247">
        <v>3517239336</v>
      </c>
      <c r="C1026" s="252" t="s">
        <v>554</v>
      </c>
      <c r="D1026" s="251">
        <v>0</v>
      </c>
      <c r="E1026" s="251">
        <v>0</v>
      </c>
      <c r="F1026" s="251">
        <v>0</v>
      </c>
      <c r="G1026" s="251">
        <v>0</v>
      </c>
      <c r="H1026" s="251">
        <v>0</v>
      </c>
      <c r="I1026" s="251">
        <v>1</v>
      </c>
      <c r="J1026" s="251">
        <v>0</v>
      </c>
      <c r="K1026" s="294">
        <v>3.9699999999999999E-2</v>
      </c>
      <c r="L1026" s="251">
        <v>0</v>
      </c>
      <c r="M1026" s="251">
        <v>0</v>
      </c>
      <c r="N1026" s="251">
        <v>0</v>
      </c>
      <c r="O1026" s="251">
        <v>0</v>
      </c>
      <c r="P1026" s="251">
        <v>0</v>
      </c>
      <c r="Q1026" s="251">
        <v>1</v>
      </c>
      <c r="R1026" s="294">
        <v>1.0349999999999999</v>
      </c>
      <c r="S1026" s="251">
        <v>8</v>
      </c>
      <c r="T1026" s="247"/>
      <c r="V1026" s="293">
        <v>3517239336</v>
      </c>
      <c r="W1026" s="296" t="s">
        <v>967</v>
      </c>
      <c r="X1026" s="247" t="s">
        <v>902</v>
      </c>
      <c r="Y1026" s="247" t="s">
        <v>743</v>
      </c>
      <c r="Z1026" s="296">
        <v>1</v>
      </c>
      <c r="AA1026" s="296">
        <v>1</v>
      </c>
      <c r="AB1026" s="296">
        <v>13346.161997964999</v>
      </c>
      <c r="AC1026" s="296">
        <v>13346</v>
      </c>
      <c r="AD1026" s="296">
        <v>-7669</v>
      </c>
      <c r="AE1026" s="296">
        <v>21015</v>
      </c>
      <c r="AG1026" s="295"/>
      <c r="AH1026" s="295"/>
      <c r="AL1026" s="297">
        <v>0</v>
      </c>
      <c r="AN1026" s="297">
        <v>0</v>
      </c>
      <c r="AP1026" s="297"/>
    </row>
    <row r="1027" spans="1:42" s="296" customFormat="1">
      <c r="A1027" s="293" t="s">
        <v>967</v>
      </c>
      <c r="B1027" s="247">
        <v>3517239625</v>
      </c>
      <c r="C1027" s="252" t="s">
        <v>554</v>
      </c>
      <c r="D1027" s="251">
        <v>0</v>
      </c>
      <c r="E1027" s="251">
        <v>0</v>
      </c>
      <c r="F1027" s="251">
        <v>0</v>
      </c>
      <c r="G1027" s="251">
        <v>0</v>
      </c>
      <c r="H1027" s="251">
        <v>0</v>
      </c>
      <c r="I1027" s="251">
        <v>2</v>
      </c>
      <c r="J1027" s="251">
        <v>0</v>
      </c>
      <c r="K1027" s="294">
        <v>7.9299999999999995E-2</v>
      </c>
      <c r="L1027" s="251">
        <v>0</v>
      </c>
      <c r="M1027" s="251">
        <v>0</v>
      </c>
      <c r="N1027" s="251">
        <v>0</v>
      </c>
      <c r="O1027" s="251">
        <v>0</v>
      </c>
      <c r="P1027" s="251">
        <v>1</v>
      </c>
      <c r="Q1027" s="251">
        <v>2</v>
      </c>
      <c r="R1027" s="294">
        <v>1.0349999999999999</v>
      </c>
      <c r="S1027" s="251">
        <v>6</v>
      </c>
      <c r="T1027" s="247"/>
      <c r="V1027" s="293">
        <v>3517239625</v>
      </c>
      <c r="W1027" s="296" t="s">
        <v>967</v>
      </c>
      <c r="X1027" s="247" t="s">
        <v>902</v>
      </c>
      <c r="Y1027" s="247" t="s">
        <v>678</v>
      </c>
      <c r="Z1027" s="296">
        <v>1</v>
      </c>
      <c r="AA1027" s="296">
        <v>2</v>
      </c>
      <c r="AB1027" s="296">
        <v>32526.992382584998</v>
      </c>
      <c r="AC1027" s="296">
        <v>16263</v>
      </c>
      <c r="AD1027" s="296">
        <v>393</v>
      </c>
      <c r="AE1027" s="296">
        <v>15870</v>
      </c>
      <c r="AG1027" s="295"/>
      <c r="AH1027" s="295"/>
      <c r="AL1027" s="297">
        <v>0</v>
      </c>
      <c r="AN1027" s="297">
        <v>0</v>
      </c>
      <c r="AP1027" s="297"/>
    </row>
    <row r="1028" spans="1:42" s="296" customFormat="1">
      <c r="A1028" s="293" t="s">
        <v>967</v>
      </c>
      <c r="B1028" s="247">
        <v>3517239645</v>
      </c>
      <c r="C1028" s="252" t="s">
        <v>554</v>
      </c>
      <c r="D1028" s="251">
        <v>0</v>
      </c>
      <c r="E1028" s="251">
        <v>0</v>
      </c>
      <c r="F1028" s="251">
        <v>0</v>
      </c>
      <c r="G1028" s="251">
        <v>0</v>
      </c>
      <c r="H1028" s="251">
        <v>0</v>
      </c>
      <c r="I1028" s="251">
        <v>1</v>
      </c>
      <c r="J1028" s="251">
        <v>0</v>
      </c>
      <c r="K1028" s="294">
        <v>3.9699999999999999E-2</v>
      </c>
      <c r="L1028" s="251">
        <v>0</v>
      </c>
      <c r="M1028" s="251">
        <v>0</v>
      </c>
      <c r="N1028" s="251">
        <v>0</v>
      </c>
      <c r="O1028" s="251">
        <v>0</v>
      </c>
      <c r="P1028" s="251">
        <v>0</v>
      </c>
      <c r="Q1028" s="251">
        <v>1</v>
      </c>
      <c r="R1028" s="294">
        <v>1.0349999999999999</v>
      </c>
      <c r="S1028" s="251">
        <v>10</v>
      </c>
      <c r="T1028" s="247"/>
      <c r="V1028" s="293">
        <v>3517239645</v>
      </c>
      <c r="W1028" s="296" t="s">
        <v>967</v>
      </c>
      <c r="X1028" s="247" t="s">
        <v>902</v>
      </c>
      <c r="Y1028" s="247" t="s">
        <v>776</v>
      </c>
      <c r="Z1028" s="296">
        <v>1</v>
      </c>
      <c r="AA1028" s="296">
        <v>1</v>
      </c>
      <c r="AB1028" s="296">
        <v>13346.161997964999</v>
      </c>
      <c r="AC1028" s="296">
        <v>13346</v>
      </c>
      <c r="AD1028" s="296">
        <v>-5141</v>
      </c>
      <c r="AE1028" s="296">
        <v>18487</v>
      </c>
      <c r="AG1028" s="295"/>
      <c r="AH1028" s="295"/>
      <c r="AL1028" s="297">
        <v>0</v>
      </c>
      <c r="AN1028" s="297">
        <v>0</v>
      </c>
      <c r="AP1028" s="297"/>
    </row>
    <row r="1029" spans="1:42" s="296" customFormat="1">
      <c r="A1029" s="293" t="s">
        <v>967</v>
      </c>
      <c r="B1029" s="247">
        <v>3517239665</v>
      </c>
      <c r="C1029" s="252" t="s">
        <v>554</v>
      </c>
      <c r="D1029" s="251">
        <v>0</v>
      </c>
      <c r="E1029" s="251">
        <v>0</v>
      </c>
      <c r="F1029" s="251">
        <v>0</v>
      </c>
      <c r="G1029" s="251">
        <v>0</v>
      </c>
      <c r="H1029" s="251">
        <v>0</v>
      </c>
      <c r="I1029" s="251">
        <v>4</v>
      </c>
      <c r="J1029" s="251">
        <v>0</v>
      </c>
      <c r="K1029" s="294">
        <v>0.15859999999999999</v>
      </c>
      <c r="L1029" s="251">
        <v>0</v>
      </c>
      <c r="M1029" s="251">
        <v>0</v>
      </c>
      <c r="N1029" s="251">
        <v>0</v>
      </c>
      <c r="O1029" s="251">
        <v>0</v>
      </c>
      <c r="P1029" s="251">
        <v>4</v>
      </c>
      <c r="Q1029" s="251">
        <v>4</v>
      </c>
      <c r="R1029" s="294">
        <v>1.0349999999999999</v>
      </c>
      <c r="S1029" s="251">
        <v>5</v>
      </c>
      <c r="T1029" s="247"/>
      <c r="V1029" s="293">
        <v>3517239665</v>
      </c>
      <c r="W1029" s="296" t="s">
        <v>967</v>
      </c>
      <c r="X1029" s="247" t="s">
        <v>902</v>
      </c>
      <c r="Y1029" s="247" t="s">
        <v>834</v>
      </c>
      <c r="Z1029" s="296">
        <v>1</v>
      </c>
      <c r="AA1029" s="296">
        <v>4</v>
      </c>
      <c r="AB1029" s="296">
        <v>74373.604265169997</v>
      </c>
      <c r="AC1029" s="296">
        <v>18593</v>
      </c>
      <c r="AD1029" s="296">
        <v>5668</v>
      </c>
      <c r="AE1029" s="296">
        <v>12925</v>
      </c>
      <c r="AG1029" s="295"/>
      <c r="AH1029" s="295"/>
      <c r="AL1029" s="297">
        <v>0</v>
      </c>
      <c r="AN1029" s="297">
        <v>0</v>
      </c>
      <c r="AP1029" s="297"/>
    </row>
    <row r="1030" spans="1:42" s="296" customFormat="1">
      <c r="A1030" s="293" t="s">
        <v>967</v>
      </c>
      <c r="B1030" s="247">
        <v>3517239712</v>
      </c>
      <c r="C1030" s="252" t="s">
        <v>554</v>
      </c>
      <c r="D1030" s="251">
        <v>0</v>
      </c>
      <c r="E1030" s="251">
        <v>0</v>
      </c>
      <c r="F1030" s="251">
        <v>0</v>
      </c>
      <c r="G1030" s="251">
        <v>0</v>
      </c>
      <c r="H1030" s="251">
        <v>0</v>
      </c>
      <c r="I1030" s="251">
        <v>2</v>
      </c>
      <c r="J1030" s="251">
        <v>0</v>
      </c>
      <c r="K1030" s="294">
        <v>7.9299999999999995E-2</v>
      </c>
      <c r="L1030" s="251">
        <v>0</v>
      </c>
      <c r="M1030" s="251">
        <v>0</v>
      </c>
      <c r="N1030" s="251">
        <v>0</v>
      </c>
      <c r="O1030" s="251">
        <v>0</v>
      </c>
      <c r="P1030" s="251">
        <v>0</v>
      </c>
      <c r="Q1030" s="251">
        <v>2</v>
      </c>
      <c r="R1030" s="294">
        <v>1.0349999999999999</v>
      </c>
      <c r="S1030" s="251">
        <v>8</v>
      </c>
      <c r="T1030" s="247"/>
      <c r="V1030" s="293">
        <v>3517239712</v>
      </c>
      <c r="W1030" s="296" t="s">
        <v>967</v>
      </c>
      <c r="X1030" s="247" t="s">
        <v>902</v>
      </c>
      <c r="Y1030" s="247" t="s">
        <v>770</v>
      </c>
      <c r="Z1030" s="296">
        <v>1</v>
      </c>
      <c r="AA1030" s="296">
        <v>2</v>
      </c>
      <c r="AB1030" s="296">
        <v>26689.016932584997</v>
      </c>
      <c r="AC1030" s="296">
        <v>13345</v>
      </c>
      <c r="AD1030" s="296">
        <v>-2361</v>
      </c>
      <c r="AE1030" s="296">
        <v>15706</v>
      </c>
      <c r="AG1030" s="295"/>
      <c r="AH1030" s="295"/>
      <c r="AL1030" s="297">
        <v>0</v>
      </c>
      <c r="AN1030" s="297">
        <v>0</v>
      </c>
      <c r="AP1030" s="297"/>
    </row>
    <row r="1031" spans="1:42" s="296" customFormat="1">
      <c r="A1031" s="293" t="s">
        <v>967</v>
      </c>
      <c r="B1031" s="247">
        <v>3517239740</v>
      </c>
      <c r="C1031" s="252" t="s">
        <v>554</v>
      </c>
      <c r="D1031" s="251">
        <v>0</v>
      </c>
      <c r="E1031" s="251">
        <v>0</v>
      </c>
      <c r="F1031" s="251">
        <v>0</v>
      </c>
      <c r="G1031" s="251">
        <v>0</v>
      </c>
      <c r="H1031" s="251">
        <v>0</v>
      </c>
      <c r="I1031" s="251">
        <v>4</v>
      </c>
      <c r="J1031" s="251">
        <v>0</v>
      </c>
      <c r="K1031" s="294">
        <v>0.15859999999999999</v>
      </c>
      <c r="L1031" s="251">
        <v>0</v>
      </c>
      <c r="M1031" s="251">
        <v>0</v>
      </c>
      <c r="N1031" s="251">
        <v>0</v>
      </c>
      <c r="O1031" s="251">
        <v>0</v>
      </c>
      <c r="P1031" s="251">
        <v>0</v>
      </c>
      <c r="Q1031" s="251">
        <v>4</v>
      </c>
      <c r="R1031" s="294">
        <v>1.0349999999999999</v>
      </c>
      <c r="S1031" s="251">
        <v>5</v>
      </c>
      <c r="T1031" s="247"/>
      <c r="V1031" s="293">
        <v>3517239740</v>
      </c>
      <c r="W1031" s="296" t="s">
        <v>967</v>
      </c>
      <c r="X1031" s="247" t="s">
        <v>902</v>
      </c>
      <c r="Y1031" s="247" t="s">
        <v>915</v>
      </c>
      <c r="Z1031" s="296">
        <v>1</v>
      </c>
      <c r="AA1031" s="296">
        <v>4</v>
      </c>
      <c r="AB1031" s="296">
        <v>53378.033865169993</v>
      </c>
      <c r="AC1031" s="296">
        <v>13345</v>
      </c>
      <c r="AD1031" s="296">
        <v>-6057</v>
      </c>
      <c r="AE1031" s="296">
        <v>19402</v>
      </c>
      <c r="AG1031" s="295"/>
      <c r="AH1031" s="295"/>
      <c r="AL1031" s="297">
        <v>0</v>
      </c>
      <c r="AN1031" s="297">
        <v>0</v>
      </c>
      <c r="AP1031" s="297"/>
    </row>
    <row r="1032" spans="1:42" s="296" customFormat="1">
      <c r="A1032" s="293" t="s">
        <v>967</v>
      </c>
      <c r="B1032" s="247">
        <v>3517239760</v>
      </c>
      <c r="C1032" s="252" t="s">
        <v>554</v>
      </c>
      <c r="D1032" s="251">
        <v>0</v>
      </c>
      <c r="E1032" s="251">
        <v>0</v>
      </c>
      <c r="F1032" s="251">
        <v>0</v>
      </c>
      <c r="G1032" s="251">
        <v>0</v>
      </c>
      <c r="H1032" s="251">
        <v>0</v>
      </c>
      <c r="I1032" s="251">
        <v>24</v>
      </c>
      <c r="J1032" s="251">
        <v>0</v>
      </c>
      <c r="K1032" s="294">
        <v>0.9516</v>
      </c>
      <c r="L1032" s="251">
        <v>0</v>
      </c>
      <c r="M1032" s="251">
        <v>0</v>
      </c>
      <c r="N1032" s="251">
        <v>0</v>
      </c>
      <c r="O1032" s="251">
        <v>0</v>
      </c>
      <c r="P1032" s="251">
        <v>12</v>
      </c>
      <c r="Q1032" s="251">
        <v>24</v>
      </c>
      <c r="R1032" s="294">
        <v>1.0349999999999999</v>
      </c>
      <c r="S1032" s="251">
        <v>5</v>
      </c>
      <c r="T1032" s="247"/>
      <c r="V1032" s="293">
        <v>3517239760</v>
      </c>
      <c r="W1032" s="296" t="s">
        <v>967</v>
      </c>
      <c r="X1032" s="247" t="s">
        <v>902</v>
      </c>
      <c r="Y1032" s="247" t="s">
        <v>916</v>
      </c>
      <c r="Z1032" s="296">
        <v>1</v>
      </c>
      <c r="AA1032" s="296">
        <v>24</v>
      </c>
      <c r="AB1032" s="296">
        <v>383254.91439101996</v>
      </c>
      <c r="AC1032" s="296">
        <v>15969</v>
      </c>
      <c r="AD1032" s="296">
        <v>-5743</v>
      </c>
      <c r="AE1032" s="296">
        <v>21712</v>
      </c>
      <c r="AG1032" s="295"/>
      <c r="AH1032" s="295"/>
      <c r="AL1032" s="297">
        <v>0</v>
      </c>
      <c r="AN1032" s="297">
        <v>0</v>
      </c>
      <c r="AP1032" s="297"/>
    </row>
    <row r="1033" spans="1:42" s="296" customFormat="1">
      <c r="A1033" s="293" t="s">
        <v>967</v>
      </c>
      <c r="B1033" s="247">
        <v>3517239763</v>
      </c>
      <c r="C1033" s="252" t="s">
        <v>554</v>
      </c>
      <c r="D1033" s="251">
        <v>0</v>
      </c>
      <c r="E1033" s="251">
        <v>0</v>
      </c>
      <c r="F1033" s="251">
        <v>0</v>
      </c>
      <c r="G1033" s="251">
        <v>0</v>
      </c>
      <c r="H1033" s="251">
        <v>0</v>
      </c>
      <c r="I1033" s="251">
        <v>1</v>
      </c>
      <c r="J1033" s="251">
        <v>0</v>
      </c>
      <c r="K1033" s="294">
        <v>3.9699999999999999E-2</v>
      </c>
      <c r="L1033" s="251">
        <v>0</v>
      </c>
      <c r="M1033" s="251">
        <v>0</v>
      </c>
      <c r="N1033" s="251">
        <v>0</v>
      </c>
      <c r="O1033" s="251">
        <v>0</v>
      </c>
      <c r="P1033" s="251">
        <v>1</v>
      </c>
      <c r="Q1033" s="251">
        <v>1</v>
      </c>
      <c r="R1033" s="294">
        <v>1.0349999999999999</v>
      </c>
      <c r="S1033" s="251">
        <v>6</v>
      </c>
      <c r="T1033" s="247"/>
      <c r="V1033" s="293">
        <v>3517239763</v>
      </c>
      <c r="W1033" s="296" t="s">
        <v>967</v>
      </c>
      <c r="X1033" s="247" t="s">
        <v>902</v>
      </c>
      <c r="Y1033" s="247" t="s">
        <v>936</v>
      </c>
      <c r="Z1033" s="296">
        <v>1</v>
      </c>
      <c r="AA1033" s="296">
        <v>1</v>
      </c>
      <c r="AB1033" s="296">
        <v>19184.137447965</v>
      </c>
      <c r="AC1033" s="296">
        <v>19184</v>
      </c>
      <c r="AD1033" s="296">
        <v>-218</v>
      </c>
      <c r="AE1033" s="296">
        <v>19402</v>
      </c>
      <c r="AG1033" s="295"/>
      <c r="AH1033" s="295"/>
      <c r="AL1033" s="297">
        <v>0</v>
      </c>
      <c r="AN1033" s="297">
        <v>0</v>
      </c>
      <c r="AP1033" s="297"/>
    </row>
    <row r="1034" spans="1:42" s="296" customFormat="1">
      <c r="A1034" s="293" t="s">
        <v>967</v>
      </c>
      <c r="B1034" s="247">
        <v>3517239780</v>
      </c>
      <c r="C1034" s="252" t="s">
        <v>554</v>
      </c>
      <c r="D1034" s="251">
        <v>0</v>
      </c>
      <c r="E1034" s="251">
        <v>0</v>
      </c>
      <c r="F1034" s="251">
        <v>0</v>
      </c>
      <c r="G1034" s="251">
        <v>0</v>
      </c>
      <c r="H1034" s="251">
        <v>0</v>
      </c>
      <c r="I1034" s="251">
        <v>3</v>
      </c>
      <c r="J1034" s="251">
        <v>0</v>
      </c>
      <c r="K1034" s="294">
        <v>0.11899999999999999</v>
      </c>
      <c r="L1034" s="251">
        <v>0</v>
      </c>
      <c r="M1034" s="251">
        <v>0</v>
      </c>
      <c r="N1034" s="251">
        <v>0</v>
      </c>
      <c r="O1034" s="251">
        <v>0</v>
      </c>
      <c r="P1034" s="251">
        <v>0</v>
      </c>
      <c r="Q1034" s="251">
        <v>3</v>
      </c>
      <c r="R1034" s="294">
        <v>1.0349999999999999</v>
      </c>
      <c r="S1034" s="251">
        <v>6</v>
      </c>
      <c r="T1034" s="247"/>
      <c r="V1034" s="293">
        <v>3517239780</v>
      </c>
      <c r="W1034" s="296" t="s">
        <v>967</v>
      </c>
      <c r="X1034" s="247" t="s">
        <v>902</v>
      </c>
      <c r="Y1034" s="247" t="s">
        <v>791</v>
      </c>
      <c r="Z1034" s="296">
        <v>1</v>
      </c>
      <c r="AA1034" s="296">
        <v>3</v>
      </c>
      <c r="AB1034" s="296">
        <v>40035.178930549999</v>
      </c>
      <c r="AC1034" s="296">
        <v>13345</v>
      </c>
      <c r="AD1034" s="296">
        <v>-1444</v>
      </c>
      <c r="AE1034" s="296">
        <v>14789</v>
      </c>
      <c r="AG1034" s="295"/>
      <c r="AH1034" s="295"/>
      <c r="AL1034" s="297">
        <v>0</v>
      </c>
      <c r="AN1034" s="297">
        <v>0</v>
      </c>
      <c r="AP1034" s="297"/>
    </row>
    <row r="1035" spans="1:42" s="296" customFormat="1">
      <c r="A1035" s="293" t="s">
        <v>968</v>
      </c>
      <c r="B1035" s="247">
        <v>3518149007</v>
      </c>
      <c r="C1035" s="252" t="s">
        <v>563</v>
      </c>
      <c r="D1035" s="251">
        <v>0</v>
      </c>
      <c r="E1035" s="251">
        <v>0</v>
      </c>
      <c r="F1035" s="251">
        <v>0</v>
      </c>
      <c r="G1035" s="251">
        <v>0</v>
      </c>
      <c r="H1035" s="251">
        <v>0</v>
      </c>
      <c r="I1035" s="251">
        <v>1</v>
      </c>
      <c r="J1035" s="251">
        <v>0</v>
      </c>
      <c r="K1035" s="294">
        <v>3.9699999999999999E-2</v>
      </c>
      <c r="L1035" s="251">
        <v>0</v>
      </c>
      <c r="M1035" s="251">
        <v>0</v>
      </c>
      <c r="N1035" s="251">
        <v>0</v>
      </c>
      <c r="O1035" s="251">
        <v>0</v>
      </c>
      <c r="P1035" s="251">
        <v>1</v>
      </c>
      <c r="Q1035" s="251">
        <v>1</v>
      </c>
      <c r="R1035" s="294">
        <v>1</v>
      </c>
      <c r="S1035" s="251">
        <v>7</v>
      </c>
      <c r="T1035" s="247"/>
      <c r="V1035" s="293">
        <v>3518149007</v>
      </c>
      <c r="W1035" s="296" t="s">
        <v>968</v>
      </c>
      <c r="X1035" s="247" t="s">
        <v>783</v>
      </c>
      <c r="Y1035" s="247" t="s">
        <v>897</v>
      </c>
      <c r="Z1035" s="296">
        <v>1</v>
      </c>
      <c r="AA1035" s="296">
        <v>1</v>
      </c>
      <c r="AB1035" s="296">
        <v>19190.119297999998</v>
      </c>
      <c r="AC1035" s="296">
        <v>19190</v>
      </c>
      <c r="AD1035" s="296">
        <v>-212</v>
      </c>
      <c r="AE1035" s="296">
        <v>19402</v>
      </c>
      <c r="AG1035" s="295"/>
      <c r="AH1035" s="295"/>
      <c r="AL1035" s="297">
        <v>0</v>
      </c>
      <c r="AN1035" s="297">
        <v>0</v>
      </c>
      <c r="AP1035" s="297"/>
    </row>
    <row r="1036" spans="1:42" s="296" customFormat="1">
      <c r="A1036" s="293" t="s">
        <v>968</v>
      </c>
      <c r="B1036" s="247">
        <v>3518149009</v>
      </c>
      <c r="C1036" s="252" t="s">
        <v>563</v>
      </c>
      <c r="D1036" s="251">
        <v>0</v>
      </c>
      <c r="E1036" s="251">
        <v>0</v>
      </c>
      <c r="F1036" s="251">
        <v>0</v>
      </c>
      <c r="G1036" s="251">
        <v>0</v>
      </c>
      <c r="H1036" s="251">
        <v>0</v>
      </c>
      <c r="I1036" s="251">
        <v>1</v>
      </c>
      <c r="J1036" s="251">
        <v>0</v>
      </c>
      <c r="K1036" s="294">
        <v>3.9699999999999999E-2</v>
      </c>
      <c r="L1036" s="251">
        <v>0</v>
      </c>
      <c r="M1036" s="251">
        <v>0</v>
      </c>
      <c r="N1036" s="251">
        <v>0</v>
      </c>
      <c r="O1036" s="251">
        <v>0</v>
      </c>
      <c r="P1036" s="251">
        <v>1</v>
      </c>
      <c r="Q1036" s="251">
        <v>1</v>
      </c>
      <c r="R1036" s="294">
        <v>1</v>
      </c>
      <c r="S1036" s="251">
        <v>3</v>
      </c>
      <c r="T1036" s="247"/>
      <c r="V1036" s="293">
        <v>3518149009</v>
      </c>
      <c r="W1036" s="296" t="s">
        <v>968</v>
      </c>
      <c r="X1036" s="247" t="s">
        <v>783</v>
      </c>
      <c r="Y1036" s="247" t="s">
        <v>780</v>
      </c>
      <c r="Z1036" s="296">
        <v>1</v>
      </c>
      <c r="AA1036" s="296">
        <v>1</v>
      </c>
      <c r="AB1036" s="296">
        <v>17632.269298000003</v>
      </c>
      <c r="AC1036" s="296">
        <v>17632</v>
      </c>
      <c r="AD1036" s="296">
        <v>-151</v>
      </c>
      <c r="AE1036" s="296">
        <v>17783</v>
      </c>
      <c r="AG1036" s="295"/>
      <c r="AH1036" s="295"/>
      <c r="AL1036" s="297">
        <v>0</v>
      </c>
      <c r="AN1036" s="297">
        <v>0</v>
      </c>
      <c r="AP1036" s="297"/>
    </row>
    <row r="1037" spans="1:42" s="296" customFormat="1">
      <c r="A1037" s="293" t="s">
        <v>968</v>
      </c>
      <c r="B1037" s="247">
        <v>3518149128</v>
      </c>
      <c r="C1037" s="252" t="s">
        <v>563</v>
      </c>
      <c r="D1037" s="251">
        <v>0</v>
      </c>
      <c r="E1037" s="251">
        <v>0</v>
      </c>
      <c r="F1037" s="251">
        <v>0</v>
      </c>
      <c r="G1037" s="251">
        <v>0</v>
      </c>
      <c r="H1037" s="251">
        <v>0</v>
      </c>
      <c r="I1037" s="251">
        <v>35</v>
      </c>
      <c r="J1037" s="251">
        <v>1</v>
      </c>
      <c r="K1037" s="294">
        <v>1.4771000000000001</v>
      </c>
      <c r="L1037" s="251">
        <v>0</v>
      </c>
      <c r="M1037" s="251">
        <v>0</v>
      </c>
      <c r="N1037" s="251">
        <v>0</v>
      </c>
      <c r="O1037" s="251">
        <v>4</v>
      </c>
      <c r="P1037" s="251">
        <v>33</v>
      </c>
      <c r="Q1037" s="251">
        <v>36</v>
      </c>
      <c r="R1037" s="294">
        <v>1</v>
      </c>
      <c r="S1037" s="251">
        <v>10</v>
      </c>
      <c r="T1037" s="247"/>
      <c r="V1037" s="293">
        <v>3518149128</v>
      </c>
      <c r="W1037" s="296" t="s">
        <v>968</v>
      </c>
      <c r="X1037" s="247" t="s">
        <v>783</v>
      </c>
      <c r="Y1037" s="247" t="s">
        <v>729</v>
      </c>
      <c r="Z1037" s="296">
        <v>1</v>
      </c>
      <c r="AA1037" s="296">
        <v>36</v>
      </c>
      <c r="AB1037" s="296">
        <v>746994.431614</v>
      </c>
      <c r="AC1037" s="296">
        <v>20750</v>
      </c>
      <c r="AD1037" s="296">
        <v>3169</v>
      </c>
      <c r="AE1037" s="296">
        <v>17581</v>
      </c>
      <c r="AG1037" s="295"/>
      <c r="AH1037" s="295"/>
      <c r="AL1037" s="297">
        <v>0</v>
      </c>
      <c r="AN1037" s="297">
        <v>0</v>
      </c>
      <c r="AP1037" s="297"/>
    </row>
    <row r="1038" spans="1:42" s="296" customFormat="1">
      <c r="A1038" s="293" t="s">
        <v>968</v>
      </c>
      <c r="B1038" s="247">
        <v>3518149149</v>
      </c>
      <c r="C1038" s="252" t="s">
        <v>563</v>
      </c>
      <c r="D1038" s="251">
        <v>0</v>
      </c>
      <c r="E1038" s="251">
        <v>0</v>
      </c>
      <c r="F1038" s="251">
        <v>0</v>
      </c>
      <c r="G1038" s="251">
        <v>0</v>
      </c>
      <c r="H1038" s="251">
        <v>0</v>
      </c>
      <c r="I1038" s="251">
        <v>89</v>
      </c>
      <c r="J1038" s="251">
        <v>0</v>
      </c>
      <c r="K1038" s="294">
        <v>3.5289000000000001</v>
      </c>
      <c r="L1038" s="251">
        <v>0</v>
      </c>
      <c r="M1038" s="251">
        <v>0</v>
      </c>
      <c r="N1038" s="251">
        <v>0</v>
      </c>
      <c r="O1038" s="251">
        <v>18</v>
      </c>
      <c r="P1038" s="251">
        <v>85</v>
      </c>
      <c r="Q1038" s="251">
        <v>89</v>
      </c>
      <c r="R1038" s="294">
        <v>1</v>
      </c>
      <c r="S1038" s="251">
        <v>12</v>
      </c>
      <c r="T1038" s="247"/>
      <c r="V1038" s="293">
        <v>3518149149</v>
      </c>
      <c r="W1038" s="296" t="s">
        <v>968</v>
      </c>
      <c r="X1038" s="247" t="s">
        <v>783</v>
      </c>
      <c r="Y1038" s="247" t="s">
        <v>783</v>
      </c>
      <c r="Z1038" s="296">
        <v>1</v>
      </c>
      <c r="AA1038" s="296">
        <v>89</v>
      </c>
      <c r="AB1038" s="296">
        <v>2031461.354426</v>
      </c>
      <c r="AC1038" s="296">
        <v>22825</v>
      </c>
      <c r="AD1038" s="296">
        <v>1113</v>
      </c>
      <c r="AE1038" s="296">
        <v>21712</v>
      </c>
      <c r="AG1038" s="295"/>
      <c r="AH1038" s="295"/>
      <c r="AL1038" s="297">
        <v>0</v>
      </c>
      <c r="AN1038" s="297">
        <v>0</v>
      </c>
      <c r="AP1038" s="297"/>
    </row>
    <row r="1039" spans="1:42" s="296" customFormat="1">
      <c r="A1039" s="293" t="s">
        <v>968</v>
      </c>
      <c r="B1039" s="247">
        <v>3518149160</v>
      </c>
      <c r="C1039" s="252" t="s">
        <v>563</v>
      </c>
      <c r="D1039" s="251">
        <v>0</v>
      </c>
      <c r="E1039" s="251">
        <v>0</v>
      </c>
      <c r="F1039" s="251">
        <v>0</v>
      </c>
      <c r="G1039" s="251">
        <v>0</v>
      </c>
      <c r="H1039" s="251">
        <v>0</v>
      </c>
      <c r="I1039" s="251">
        <v>3</v>
      </c>
      <c r="J1039" s="251">
        <v>0</v>
      </c>
      <c r="K1039" s="294">
        <v>0.11899999999999999</v>
      </c>
      <c r="L1039" s="251">
        <v>0</v>
      </c>
      <c r="M1039" s="251">
        <v>0</v>
      </c>
      <c r="N1039" s="251">
        <v>0</v>
      </c>
      <c r="O1039" s="251">
        <v>0</v>
      </c>
      <c r="P1039" s="251">
        <v>2</v>
      </c>
      <c r="Q1039" s="251">
        <v>3</v>
      </c>
      <c r="R1039" s="294">
        <v>1</v>
      </c>
      <c r="S1039" s="251">
        <v>11</v>
      </c>
      <c r="T1039" s="247"/>
      <c r="V1039" s="293">
        <v>3518149160</v>
      </c>
      <c r="W1039" s="296" t="s">
        <v>968</v>
      </c>
      <c r="X1039" s="247" t="s">
        <v>783</v>
      </c>
      <c r="Y1039" s="247" t="s">
        <v>659</v>
      </c>
      <c r="Z1039" s="296">
        <v>1</v>
      </c>
      <c r="AA1039" s="296">
        <v>3</v>
      </c>
      <c r="AB1039" s="296">
        <v>56323.406460000006</v>
      </c>
      <c r="AC1039" s="296">
        <v>18774</v>
      </c>
      <c r="AD1039" s="296">
        <v>1384</v>
      </c>
      <c r="AE1039" s="296">
        <v>17390</v>
      </c>
      <c r="AG1039" s="295"/>
      <c r="AH1039" s="295"/>
      <c r="AL1039" s="297">
        <v>0</v>
      </c>
      <c r="AN1039" s="297">
        <v>0</v>
      </c>
      <c r="AP1039" s="297"/>
    </row>
    <row r="1040" spans="1:42" s="296" customFormat="1">
      <c r="A1040" s="293" t="s">
        <v>968</v>
      </c>
      <c r="B1040" s="247">
        <v>3518149181</v>
      </c>
      <c r="C1040" s="252" t="s">
        <v>563</v>
      </c>
      <c r="D1040" s="251">
        <v>0</v>
      </c>
      <c r="E1040" s="251">
        <v>0</v>
      </c>
      <c r="F1040" s="251">
        <v>0</v>
      </c>
      <c r="G1040" s="251">
        <v>0</v>
      </c>
      <c r="H1040" s="251">
        <v>0</v>
      </c>
      <c r="I1040" s="251">
        <v>8</v>
      </c>
      <c r="J1040" s="251">
        <v>0</v>
      </c>
      <c r="K1040" s="294">
        <v>0.31719999999999998</v>
      </c>
      <c r="L1040" s="251">
        <v>0</v>
      </c>
      <c r="M1040" s="251">
        <v>0</v>
      </c>
      <c r="N1040" s="251">
        <v>0</v>
      </c>
      <c r="O1040" s="251">
        <v>1</v>
      </c>
      <c r="P1040" s="251">
        <v>6</v>
      </c>
      <c r="Q1040" s="251">
        <v>8</v>
      </c>
      <c r="R1040" s="294">
        <v>1</v>
      </c>
      <c r="S1040" s="251">
        <v>10</v>
      </c>
      <c r="T1040" s="247"/>
      <c r="V1040" s="293">
        <v>3518149181</v>
      </c>
      <c r="W1040" s="296" t="s">
        <v>968</v>
      </c>
      <c r="X1040" s="247" t="s">
        <v>783</v>
      </c>
      <c r="Y1040" s="247" t="s">
        <v>732</v>
      </c>
      <c r="Z1040" s="296">
        <v>1</v>
      </c>
      <c r="AA1040" s="296">
        <v>8</v>
      </c>
      <c r="AB1040" s="296">
        <v>154368.01864799997</v>
      </c>
      <c r="AC1040" s="296">
        <v>19296</v>
      </c>
      <c r="AD1040" s="296">
        <v>2494</v>
      </c>
      <c r="AE1040" s="296">
        <v>16802</v>
      </c>
      <c r="AG1040" s="295"/>
      <c r="AH1040" s="295"/>
      <c r="AL1040" s="297">
        <v>0</v>
      </c>
      <c r="AN1040" s="297">
        <v>0</v>
      </c>
      <c r="AP1040" s="297"/>
    </row>
    <row r="1041" spans="1:42" s="296" customFormat="1">
      <c r="A1041" s="293" t="s">
        <v>968</v>
      </c>
      <c r="B1041" s="247">
        <v>3518149211</v>
      </c>
      <c r="C1041" s="252" t="s">
        <v>563</v>
      </c>
      <c r="D1041" s="251">
        <v>0</v>
      </c>
      <c r="E1041" s="251">
        <v>0</v>
      </c>
      <c r="F1041" s="251">
        <v>0</v>
      </c>
      <c r="G1041" s="251">
        <v>0</v>
      </c>
      <c r="H1041" s="251">
        <v>0</v>
      </c>
      <c r="I1041" s="251">
        <v>1</v>
      </c>
      <c r="J1041" s="251">
        <v>0</v>
      </c>
      <c r="K1041" s="294">
        <v>3.9699999999999999E-2</v>
      </c>
      <c r="L1041" s="251">
        <v>0</v>
      </c>
      <c r="M1041" s="251">
        <v>0</v>
      </c>
      <c r="N1041" s="251">
        <v>0</v>
      </c>
      <c r="O1041" s="251">
        <v>1</v>
      </c>
      <c r="P1041" s="251">
        <v>1</v>
      </c>
      <c r="Q1041" s="251">
        <v>1</v>
      </c>
      <c r="R1041" s="294">
        <v>1</v>
      </c>
      <c r="S1041" s="251">
        <v>5</v>
      </c>
      <c r="T1041" s="247"/>
      <c r="V1041" s="293">
        <v>3518149211</v>
      </c>
      <c r="W1041" s="296" t="s">
        <v>968</v>
      </c>
      <c r="X1041" s="247" t="s">
        <v>783</v>
      </c>
      <c r="Y1041" s="247" t="s">
        <v>784</v>
      </c>
      <c r="Z1041" s="296">
        <v>1</v>
      </c>
      <c r="AA1041" s="296">
        <v>1</v>
      </c>
      <c r="AB1041" s="296">
        <v>21656.129298000003</v>
      </c>
      <c r="AC1041" s="296">
        <v>21656</v>
      </c>
      <c r="AD1041" s="296">
        <v>4765</v>
      </c>
      <c r="AE1041" s="296">
        <v>16891</v>
      </c>
      <c r="AG1041" s="295"/>
      <c r="AH1041" s="295"/>
      <c r="AL1041" s="297">
        <v>0</v>
      </c>
      <c r="AN1041" s="297">
        <v>0</v>
      </c>
      <c r="AP1041" s="297"/>
    </row>
    <row r="1042" spans="1:42" s="296" customFormat="1">
      <c r="A1042" s="293" t="s">
        <v>968</v>
      </c>
      <c r="B1042" s="247">
        <v>3518149600</v>
      </c>
      <c r="C1042" s="252" t="s">
        <v>563</v>
      </c>
      <c r="D1042" s="251">
        <v>0</v>
      </c>
      <c r="E1042" s="251">
        <v>0</v>
      </c>
      <c r="F1042" s="251">
        <v>0</v>
      </c>
      <c r="G1042" s="251">
        <v>0</v>
      </c>
      <c r="H1042" s="251">
        <v>0</v>
      </c>
      <c r="I1042" s="251">
        <v>1</v>
      </c>
      <c r="J1042" s="251">
        <v>0</v>
      </c>
      <c r="K1042" s="294">
        <v>3.9699999999999999E-2</v>
      </c>
      <c r="L1042" s="251">
        <v>0</v>
      </c>
      <c r="M1042" s="251">
        <v>0</v>
      </c>
      <c r="N1042" s="251">
        <v>0</v>
      </c>
      <c r="O1042" s="251">
        <v>0</v>
      </c>
      <c r="P1042" s="251">
        <v>1</v>
      </c>
      <c r="Q1042" s="251">
        <v>1</v>
      </c>
      <c r="R1042" s="294">
        <v>1</v>
      </c>
      <c r="S1042" s="251">
        <v>3</v>
      </c>
      <c r="T1042" s="247"/>
      <c r="V1042" s="293">
        <v>3518149600</v>
      </c>
      <c r="W1042" s="296" t="s">
        <v>968</v>
      </c>
      <c r="X1042" s="247" t="s">
        <v>783</v>
      </c>
      <c r="Y1042" s="247" t="s">
        <v>761</v>
      </c>
      <c r="Z1042" s="296">
        <v>1</v>
      </c>
      <c r="AA1042" s="296">
        <v>1</v>
      </c>
      <c r="AB1042" s="296">
        <v>17632.269298000003</v>
      </c>
      <c r="AC1042" s="296">
        <v>17632</v>
      </c>
      <c r="AD1042" s="296">
        <v>4707</v>
      </c>
      <c r="AE1042" s="296">
        <v>12925</v>
      </c>
      <c r="AG1042" s="295"/>
      <c r="AH1042" s="295"/>
      <c r="AL1042" s="297">
        <v>0</v>
      </c>
      <c r="AN1042" s="297">
        <v>0</v>
      </c>
      <c r="AP1042" s="297"/>
    </row>
    <row r="1043" spans="1:42" s="296" customFormat="1">
      <c r="A1043" s="293" t="s">
        <v>969</v>
      </c>
      <c r="B1043" s="247">
        <v>3519348097</v>
      </c>
      <c r="C1043" s="252" t="s">
        <v>613</v>
      </c>
      <c r="D1043" s="251">
        <v>0</v>
      </c>
      <c r="E1043" s="251">
        <v>0</v>
      </c>
      <c r="F1043" s="251">
        <v>0</v>
      </c>
      <c r="G1043" s="251">
        <v>1</v>
      </c>
      <c r="H1043" s="251">
        <v>0</v>
      </c>
      <c r="I1043" s="251">
        <v>0</v>
      </c>
      <c r="J1043" s="251">
        <v>0</v>
      </c>
      <c r="K1043" s="294">
        <v>3.9699999999999999E-2</v>
      </c>
      <c r="L1043" s="251">
        <v>0</v>
      </c>
      <c r="M1043" s="251">
        <v>0</v>
      </c>
      <c r="N1043" s="251">
        <v>0</v>
      </c>
      <c r="O1043" s="251">
        <v>0</v>
      </c>
      <c r="P1043" s="251">
        <v>1</v>
      </c>
      <c r="Q1043" s="251">
        <v>1</v>
      </c>
      <c r="R1043" s="294">
        <v>1</v>
      </c>
      <c r="S1043" s="251">
        <v>11</v>
      </c>
      <c r="T1043" s="247"/>
      <c r="V1043" s="293">
        <v>3519348097</v>
      </c>
      <c r="W1043" s="296" t="s">
        <v>969</v>
      </c>
      <c r="X1043" s="247" t="s">
        <v>720</v>
      </c>
      <c r="Y1043" s="247" t="s">
        <v>728</v>
      </c>
      <c r="Z1043" s="296">
        <v>1</v>
      </c>
      <c r="AA1043" s="296">
        <v>1</v>
      </c>
      <c r="AB1043" s="296">
        <v>20141.379298</v>
      </c>
      <c r="AC1043" s="296">
        <v>20141</v>
      </c>
      <c r="AD1043" s="296">
        <v>7216</v>
      </c>
      <c r="AE1043" s="296">
        <v>12925</v>
      </c>
      <c r="AG1043" s="295"/>
      <c r="AH1043" s="295"/>
      <c r="AL1043" s="297">
        <v>0</v>
      </c>
      <c r="AN1043" s="297">
        <v>0</v>
      </c>
      <c r="AP1043" s="297"/>
    </row>
    <row r="1044" spans="1:42" s="296" customFormat="1">
      <c r="A1044" s="293" t="s">
        <v>969</v>
      </c>
      <c r="B1044" s="247">
        <v>3519348151</v>
      </c>
      <c r="C1044" s="252" t="s">
        <v>613</v>
      </c>
      <c r="D1044" s="251">
        <v>0</v>
      </c>
      <c r="E1044" s="251">
        <v>0</v>
      </c>
      <c r="F1044" s="251">
        <v>1</v>
      </c>
      <c r="G1044" s="251">
        <v>0</v>
      </c>
      <c r="H1044" s="251">
        <v>0</v>
      </c>
      <c r="I1044" s="251">
        <v>0</v>
      </c>
      <c r="J1044" s="251">
        <v>0</v>
      </c>
      <c r="K1044" s="294">
        <v>3.9699999999999999E-2</v>
      </c>
      <c r="L1044" s="251">
        <v>0</v>
      </c>
      <c r="M1044" s="251">
        <v>1</v>
      </c>
      <c r="N1044" s="251">
        <v>0</v>
      </c>
      <c r="O1044" s="251">
        <v>0</v>
      </c>
      <c r="P1044" s="251">
        <v>1</v>
      </c>
      <c r="Q1044" s="251">
        <v>1</v>
      </c>
      <c r="R1044" s="294">
        <v>1</v>
      </c>
      <c r="S1044" s="251">
        <v>8</v>
      </c>
      <c r="T1044" s="247"/>
      <c r="V1044" s="293">
        <v>3519348151</v>
      </c>
      <c r="W1044" s="296" t="s">
        <v>969</v>
      </c>
      <c r="X1044" s="247" t="s">
        <v>720</v>
      </c>
      <c r="Y1044" s="247" t="s">
        <v>812</v>
      </c>
      <c r="Z1044" s="296">
        <v>1</v>
      </c>
      <c r="AA1044" s="296">
        <v>1</v>
      </c>
      <c r="AB1044" s="296">
        <v>21087.979298000002</v>
      </c>
      <c r="AC1044" s="296">
        <v>21088</v>
      </c>
      <c r="AD1044" s="296">
        <v>1228</v>
      </c>
      <c r="AE1044" s="296">
        <v>19860</v>
      </c>
      <c r="AG1044" s="295"/>
      <c r="AH1044" s="295"/>
      <c r="AL1044" s="297">
        <v>0</v>
      </c>
      <c r="AN1044" s="297">
        <v>0</v>
      </c>
      <c r="AP1044" s="297"/>
    </row>
    <row r="1045" spans="1:42" s="296" customFormat="1">
      <c r="A1045" s="293" t="s">
        <v>969</v>
      </c>
      <c r="B1045" s="247">
        <v>3519348153</v>
      </c>
      <c r="C1045" s="252" t="s">
        <v>613</v>
      </c>
      <c r="D1045" s="251">
        <v>0</v>
      </c>
      <c r="E1045" s="251">
        <v>0</v>
      </c>
      <c r="F1045" s="251">
        <v>0</v>
      </c>
      <c r="G1045" s="251">
        <v>1</v>
      </c>
      <c r="H1045" s="251">
        <v>0</v>
      </c>
      <c r="I1045" s="251">
        <v>0</v>
      </c>
      <c r="J1045" s="251">
        <v>0</v>
      </c>
      <c r="K1045" s="294">
        <v>3.9699999999999999E-2</v>
      </c>
      <c r="L1045" s="251">
        <v>0</v>
      </c>
      <c r="M1045" s="251">
        <v>0</v>
      </c>
      <c r="N1045" s="251">
        <v>0</v>
      </c>
      <c r="O1045" s="251">
        <v>0</v>
      </c>
      <c r="P1045" s="251">
        <v>1</v>
      </c>
      <c r="Q1045" s="251">
        <v>1</v>
      </c>
      <c r="R1045" s="294">
        <v>1</v>
      </c>
      <c r="S1045" s="251">
        <v>10</v>
      </c>
      <c r="T1045" s="247"/>
      <c r="V1045" s="293">
        <v>3519348153</v>
      </c>
      <c r="W1045" s="296" t="s">
        <v>969</v>
      </c>
      <c r="X1045" s="247" t="s">
        <v>720</v>
      </c>
      <c r="Y1045" s="247" t="s">
        <v>658</v>
      </c>
      <c r="Z1045" s="296">
        <v>1</v>
      </c>
      <c r="AA1045" s="296">
        <v>1</v>
      </c>
      <c r="AB1045" s="296">
        <v>19277.199298</v>
      </c>
      <c r="AC1045" s="296">
        <v>19277</v>
      </c>
      <c r="AD1045" s="296">
        <v>1424</v>
      </c>
      <c r="AE1045" s="296">
        <v>17853</v>
      </c>
      <c r="AG1045" s="295"/>
      <c r="AH1045" s="295"/>
      <c r="AL1045" s="297">
        <v>0</v>
      </c>
      <c r="AN1045" s="297">
        <v>0</v>
      </c>
      <c r="AP1045" s="297"/>
    </row>
    <row r="1046" spans="1:42" s="296" customFormat="1">
      <c r="A1046" s="293" t="s">
        <v>969</v>
      </c>
      <c r="B1046" s="247">
        <v>3519348215</v>
      </c>
      <c r="C1046" s="252" t="s">
        <v>613</v>
      </c>
      <c r="D1046" s="251">
        <v>0</v>
      </c>
      <c r="E1046" s="251">
        <v>0</v>
      </c>
      <c r="F1046" s="251">
        <v>0</v>
      </c>
      <c r="G1046" s="251">
        <v>3</v>
      </c>
      <c r="H1046" s="251">
        <v>0</v>
      </c>
      <c r="I1046" s="251">
        <v>0</v>
      </c>
      <c r="J1046" s="251">
        <v>0</v>
      </c>
      <c r="K1046" s="294">
        <v>0.11899999999999999</v>
      </c>
      <c r="L1046" s="251">
        <v>0</v>
      </c>
      <c r="M1046" s="251">
        <v>2</v>
      </c>
      <c r="N1046" s="251">
        <v>0</v>
      </c>
      <c r="O1046" s="251">
        <v>0</v>
      </c>
      <c r="P1046" s="251">
        <v>3</v>
      </c>
      <c r="Q1046" s="251">
        <v>3</v>
      </c>
      <c r="R1046" s="294">
        <v>1</v>
      </c>
      <c r="S1046" s="251">
        <v>9</v>
      </c>
      <c r="T1046" s="247"/>
      <c r="V1046" s="293">
        <v>3519348215</v>
      </c>
      <c r="W1046" s="296" t="s">
        <v>969</v>
      </c>
      <c r="X1046" s="247" t="s">
        <v>720</v>
      </c>
      <c r="Y1046" s="247" t="s">
        <v>922</v>
      </c>
      <c r="Z1046" s="296">
        <v>1</v>
      </c>
      <c r="AA1046" s="296">
        <v>3</v>
      </c>
      <c r="AB1046" s="296">
        <v>62097.566460000002</v>
      </c>
      <c r="AC1046" s="296">
        <v>20699</v>
      </c>
      <c r="AD1046" s="296">
        <v>1112</v>
      </c>
      <c r="AE1046" s="296">
        <v>19587</v>
      </c>
      <c r="AG1046" s="295"/>
      <c r="AH1046" s="295"/>
      <c r="AL1046" s="297">
        <v>0</v>
      </c>
      <c r="AN1046" s="297">
        <v>0</v>
      </c>
      <c r="AP1046" s="297"/>
    </row>
    <row r="1047" spans="1:42" s="296" customFormat="1">
      <c r="A1047" s="293" t="s">
        <v>969</v>
      </c>
      <c r="B1047" s="247">
        <v>3519348226</v>
      </c>
      <c r="C1047" s="252" t="s">
        <v>613</v>
      </c>
      <c r="D1047" s="251">
        <v>0</v>
      </c>
      <c r="E1047" s="251">
        <v>0</v>
      </c>
      <c r="F1047" s="251">
        <v>0</v>
      </c>
      <c r="G1047" s="251">
        <v>1</v>
      </c>
      <c r="H1047" s="251">
        <v>0</v>
      </c>
      <c r="I1047" s="251">
        <v>0</v>
      </c>
      <c r="J1047" s="251">
        <v>0</v>
      </c>
      <c r="K1047" s="294">
        <v>3.9699999999999999E-2</v>
      </c>
      <c r="L1047" s="251">
        <v>0</v>
      </c>
      <c r="M1047" s="251">
        <v>0</v>
      </c>
      <c r="N1047" s="251">
        <v>0</v>
      </c>
      <c r="O1047" s="251">
        <v>0</v>
      </c>
      <c r="P1047" s="251">
        <v>0</v>
      </c>
      <c r="Q1047" s="251">
        <v>1</v>
      </c>
      <c r="R1047" s="294">
        <v>1</v>
      </c>
      <c r="S1047" s="251">
        <v>9</v>
      </c>
      <c r="T1047" s="247"/>
      <c r="V1047" s="293">
        <v>3519348226</v>
      </c>
      <c r="W1047" s="296" t="s">
        <v>969</v>
      </c>
      <c r="X1047" s="247" t="s">
        <v>720</v>
      </c>
      <c r="Y1047" s="247" t="s">
        <v>813</v>
      </c>
      <c r="Z1047" s="296">
        <v>1</v>
      </c>
      <c r="AA1047" s="296">
        <v>1</v>
      </c>
      <c r="AB1047" s="296">
        <v>11462.169298000001</v>
      </c>
      <c r="AC1047" s="296">
        <v>11462</v>
      </c>
      <c r="AD1047" s="296">
        <v>-1463</v>
      </c>
      <c r="AE1047" s="296">
        <v>12925</v>
      </c>
      <c r="AG1047" s="295"/>
      <c r="AH1047" s="295"/>
      <c r="AL1047" s="297">
        <v>0</v>
      </c>
      <c r="AN1047" s="297">
        <v>0</v>
      </c>
      <c r="AP1047" s="297"/>
    </row>
    <row r="1048" spans="1:42" s="296" customFormat="1">
      <c r="A1048" s="293" t="s">
        <v>969</v>
      </c>
      <c r="B1048" s="247">
        <v>3519348271</v>
      </c>
      <c r="C1048" s="252" t="s">
        <v>613</v>
      </c>
      <c r="D1048" s="251">
        <v>0</v>
      </c>
      <c r="E1048" s="251">
        <v>0</v>
      </c>
      <c r="F1048" s="251">
        <v>1</v>
      </c>
      <c r="G1048" s="251">
        <v>0</v>
      </c>
      <c r="H1048" s="251">
        <v>0</v>
      </c>
      <c r="I1048" s="251">
        <v>0</v>
      </c>
      <c r="J1048" s="251">
        <v>0</v>
      </c>
      <c r="K1048" s="294">
        <v>3.9699999999999999E-2</v>
      </c>
      <c r="L1048" s="251">
        <v>0</v>
      </c>
      <c r="M1048" s="251">
        <v>1</v>
      </c>
      <c r="N1048" s="251">
        <v>0</v>
      </c>
      <c r="O1048" s="251">
        <v>0</v>
      </c>
      <c r="P1048" s="251">
        <v>1</v>
      </c>
      <c r="Q1048" s="251">
        <v>1</v>
      </c>
      <c r="R1048" s="294">
        <v>1</v>
      </c>
      <c r="S1048" s="251">
        <v>4</v>
      </c>
      <c r="T1048" s="247"/>
      <c r="V1048" s="293">
        <v>3519348271</v>
      </c>
      <c r="W1048" s="296" t="s">
        <v>969</v>
      </c>
      <c r="X1048" s="247" t="s">
        <v>720</v>
      </c>
      <c r="Y1048" s="247" t="s">
        <v>760</v>
      </c>
      <c r="Z1048" s="296">
        <v>1</v>
      </c>
      <c r="AA1048" s="296">
        <v>1</v>
      </c>
      <c r="AB1048" s="296">
        <v>19216.179298000003</v>
      </c>
      <c r="AC1048" s="296">
        <v>19216</v>
      </c>
      <c r="AD1048" s="296">
        <v>271</v>
      </c>
      <c r="AE1048" s="296">
        <v>18945</v>
      </c>
      <c r="AG1048" s="295"/>
      <c r="AH1048" s="295"/>
      <c r="AL1048" s="297">
        <v>0</v>
      </c>
      <c r="AN1048" s="297">
        <v>0</v>
      </c>
      <c r="AP1048" s="297"/>
    </row>
    <row r="1049" spans="1:42" s="296" customFormat="1">
      <c r="A1049" s="293" t="s">
        <v>969</v>
      </c>
      <c r="B1049" s="247">
        <v>3519348277</v>
      </c>
      <c r="C1049" s="252" t="s">
        <v>613</v>
      </c>
      <c r="D1049" s="251">
        <v>0</v>
      </c>
      <c r="E1049" s="251">
        <v>0</v>
      </c>
      <c r="F1049" s="251">
        <v>1</v>
      </c>
      <c r="G1049" s="251">
        <v>2</v>
      </c>
      <c r="H1049" s="251">
        <v>0</v>
      </c>
      <c r="I1049" s="251">
        <v>0</v>
      </c>
      <c r="J1049" s="251">
        <v>0</v>
      </c>
      <c r="K1049" s="294">
        <v>0.11899999999999999</v>
      </c>
      <c r="L1049" s="251">
        <v>0</v>
      </c>
      <c r="M1049" s="251">
        <v>1</v>
      </c>
      <c r="N1049" s="251">
        <v>0</v>
      </c>
      <c r="O1049" s="251">
        <v>0</v>
      </c>
      <c r="P1049" s="251">
        <v>0</v>
      </c>
      <c r="Q1049" s="251">
        <v>3</v>
      </c>
      <c r="R1049" s="294">
        <v>1</v>
      </c>
      <c r="S1049" s="251">
        <v>12</v>
      </c>
      <c r="T1049" s="247"/>
      <c r="V1049" s="293">
        <v>3519348277</v>
      </c>
      <c r="W1049" s="296" t="s">
        <v>969</v>
      </c>
      <c r="X1049" s="247" t="s">
        <v>720</v>
      </c>
      <c r="Y1049" s="247" t="s">
        <v>923</v>
      </c>
      <c r="Z1049" s="296">
        <v>1</v>
      </c>
      <c r="AA1049" s="296">
        <v>3</v>
      </c>
      <c r="AB1049" s="296">
        <v>37270.266459999999</v>
      </c>
      <c r="AC1049" s="296">
        <v>12423</v>
      </c>
      <c r="AD1049" s="296">
        <v>-502</v>
      </c>
      <c r="AE1049" s="296">
        <v>12925</v>
      </c>
      <c r="AG1049" s="295"/>
      <c r="AH1049" s="295"/>
      <c r="AL1049" s="297">
        <v>0</v>
      </c>
      <c r="AN1049" s="297">
        <v>0</v>
      </c>
      <c r="AP1049" s="297"/>
    </row>
    <row r="1050" spans="1:42" s="296" customFormat="1">
      <c r="A1050" s="293" t="s">
        <v>969</v>
      </c>
      <c r="B1050" s="247">
        <v>3519348290</v>
      </c>
      <c r="C1050" s="252" t="s">
        <v>613</v>
      </c>
      <c r="D1050" s="251">
        <v>0</v>
      </c>
      <c r="E1050" s="251">
        <v>0</v>
      </c>
      <c r="F1050" s="251">
        <v>1</v>
      </c>
      <c r="G1050" s="251">
        <v>0</v>
      </c>
      <c r="H1050" s="251">
        <v>0</v>
      </c>
      <c r="I1050" s="251">
        <v>0</v>
      </c>
      <c r="J1050" s="251">
        <v>0</v>
      </c>
      <c r="K1050" s="294">
        <v>3.9699999999999999E-2</v>
      </c>
      <c r="L1050" s="251">
        <v>0</v>
      </c>
      <c r="M1050" s="251">
        <v>0</v>
      </c>
      <c r="N1050" s="251">
        <v>0</v>
      </c>
      <c r="O1050" s="251">
        <v>0</v>
      </c>
      <c r="P1050" s="251">
        <v>1</v>
      </c>
      <c r="Q1050" s="251">
        <v>1</v>
      </c>
      <c r="R1050" s="294">
        <v>1</v>
      </c>
      <c r="S1050" s="251">
        <v>4</v>
      </c>
      <c r="T1050" s="247"/>
      <c r="V1050" s="293">
        <v>3519348290</v>
      </c>
      <c r="W1050" s="296" t="s">
        <v>969</v>
      </c>
      <c r="X1050" s="247" t="s">
        <v>720</v>
      </c>
      <c r="Y1050" s="247" t="s">
        <v>981</v>
      </c>
      <c r="Z1050" s="296">
        <v>1</v>
      </c>
      <c r="AA1050" s="296">
        <v>1</v>
      </c>
      <c r="AB1050" s="296">
        <v>16274.439298000001</v>
      </c>
      <c r="AC1050" s="296">
        <v>16274</v>
      </c>
      <c r="AD1050" s="296">
        <v>-2213</v>
      </c>
      <c r="AE1050" s="296">
        <v>18487</v>
      </c>
      <c r="AG1050" s="295"/>
      <c r="AH1050" s="295"/>
      <c r="AL1050" s="297">
        <v>0</v>
      </c>
      <c r="AN1050" s="297">
        <v>0</v>
      </c>
      <c r="AP1050" s="297"/>
    </row>
    <row r="1051" spans="1:42" s="296" customFormat="1">
      <c r="A1051" s="293" t="s">
        <v>969</v>
      </c>
      <c r="B1051" s="247">
        <v>3519348321</v>
      </c>
      <c r="C1051" s="252" t="s">
        <v>613</v>
      </c>
      <c r="D1051" s="251">
        <v>0</v>
      </c>
      <c r="E1051" s="251">
        <v>0</v>
      </c>
      <c r="F1051" s="251">
        <v>0</v>
      </c>
      <c r="G1051" s="251">
        <v>2</v>
      </c>
      <c r="H1051" s="251">
        <v>0</v>
      </c>
      <c r="I1051" s="251">
        <v>0</v>
      </c>
      <c r="J1051" s="251">
        <v>0</v>
      </c>
      <c r="K1051" s="294">
        <v>7.9299999999999995E-2</v>
      </c>
      <c r="L1051" s="251">
        <v>0</v>
      </c>
      <c r="M1051" s="251">
        <v>0</v>
      </c>
      <c r="N1051" s="251">
        <v>0</v>
      </c>
      <c r="O1051" s="251">
        <v>0</v>
      </c>
      <c r="P1051" s="251">
        <v>0</v>
      </c>
      <c r="Q1051" s="251">
        <v>2</v>
      </c>
      <c r="R1051" s="294">
        <v>1</v>
      </c>
      <c r="S1051" s="251">
        <v>4</v>
      </c>
      <c r="T1051" s="247"/>
      <c r="V1051" s="293">
        <v>3519348321</v>
      </c>
      <c r="W1051" s="296" t="s">
        <v>969</v>
      </c>
      <c r="X1051" s="247" t="s">
        <v>720</v>
      </c>
      <c r="Y1051" s="247" t="s">
        <v>719</v>
      </c>
      <c r="Z1051" s="296">
        <v>1</v>
      </c>
      <c r="AA1051" s="296">
        <v>2</v>
      </c>
      <c r="AB1051" s="296">
        <v>22921.127162000001</v>
      </c>
      <c r="AC1051" s="296">
        <v>11461</v>
      </c>
      <c r="AD1051" s="296">
        <v>-6501</v>
      </c>
      <c r="AE1051" s="296">
        <v>17962</v>
      </c>
      <c r="AG1051" s="295"/>
      <c r="AH1051" s="295"/>
      <c r="AL1051" s="297">
        <v>0</v>
      </c>
      <c r="AN1051" s="297">
        <v>0</v>
      </c>
      <c r="AP1051" s="297"/>
    </row>
    <row r="1052" spans="1:42" s="296" customFormat="1">
      <c r="A1052" s="293" t="s">
        <v>969</v>
      </c>
      <c r="B1052" s="247">
        <v>3519348348</v>
      </c>
      <c r="C1052" s="252" t="s">
        <v>613</v>
      </c>
      <c r="D1052" s="251">
        <v>0</v>
      </c>
      <c r="E1052" s="251">
        <v>0</v>
      </c>
      <c r="F1052" s="251">
        <v>37</v>
      </c>
      <c r="G1052" s="251">
        <v>140</v>
      </c>
      <c r="H1052" s="251">
        <v>0</v>
      </c>
      <c r="I1052" s="251">
        <v>0</v>
      </c>
      <c r="J1052" s="251">
        <v>0</v>
      </c>
      <c r="K1052" s="294">
        <v>7.0180999999999996</v>
      </c>
      <c r="L1052" s="251">
        <v>0</v>
      </c>
      <c r="M1052" s="251">
        <v>88</v>
      </c>
      <c r="N1052" s="251">
        <v>0</v>
      </c>
      <c r="O1052" s="251">
        <v>0</v>
      </c>
      <c r="P1052" s="251">
        <v>147</v>
      </c>
      <c r="Q1052" s="251">
        <v>177</v>
      </c>
      <c r="R1052" s="294">
        <v>1</v>
      </c>
      <c r="S1052" s="251">
        <v>11</v>
      </c>
      <c r="T1052" s="247"/>
      <c r="V1052" s="293">
        <v>3519348348</v>
      </c>
      <c r="W1052" s="296" t="s">
        <v>969</v>
      </c>
      <c r="X1052" s="247" t="s">
        <v>720</v>
      </c>
      <c r="Y1052" s="247" t="s">
        <v>720</v>
      </c>
      <c r="Z1052" s="296">
        <v>1</v>
      </c>
      <c r="AA1052" s="296">
        <v>177</v>
      </c>
      <c r="AB1052" s="296">
        <v>3561211.8595539997</v>
      </c>
      <c r="AC1052" s="296">
        <v>20120</v>
      </c>
      <c r="AD1052" s="296">
        <v>718</v>
      </c>
      <c r="AE1052" s="296">
        <v>19402</v>
      </c>
      <c r="AG1052" s="295"/>
      <c r="AH1052" s="295"/>
      <c r="AL1052" s="297">
        <v>0</v>
      </c>
      <c r="AN1052" s="297">
        <v>0</v>
      </c>
      <c r="AP1052" s="297"/>
    </row>
    <row r="1053" spans="1:42" s="296" customFormat="1">
      <c r="A1053" s="293" t="s">
        <v>969</v>
      </c>
      <c r="B1053" s="247">
        <v>3519348710</v>
      </c>
      <c r="C1053" s="252" t="s">
        <v>613</v>
      </c>
      <c r="D1053" s="251">
        <v>0</v>
      </c>
      <c r="E1053" s="251">
        <v>0</v>
      </c>
      <c r="F1053" s="251">
        <v>0</v>
      </c>
      <c r="G1053" s="251">
        <v>1</v>
      </c>
      <c r="H1053" s="251">
        <v>0</v>
      </c>
      <c r="I1053" s="251">
        <v>0</v>
      </c>
      <c r="J1053" s="251">
        <v>0</v>
      </c>
      <c r="K1053" s="294">
        <v>3.9699999999999999E-2</v>
      </c>
      <c r="L1053" s="251">
        <v>0</v>
      </c>
      <c r="M1053" s="251">
        <v>1</v>
      </c>
      <c r="N1053" s="251">
        <v>0</v>
      </c>
      <c r="O1053" s="251">
        <v>0</v>
      </c>
      <c r="P1053" s="251">
        <v>1</v>
      </c>
      <c r="Q1053" s="251">
        <v>1</v>
      </c>
      <c r="R1053" s="294">
        <v>1</v>
      </c>
      <c r="S1053" s="251">
        <v>3</v>
      </c>
      <c r="T1053" s="247"/>
      <c r="V1053" s="293">
        <v>3519348710</v>
      </c>
      <c r="W1053" s="296" t="s">
        <v>969</v>
      </c>
      <c r="X1053" s="247" t="s">
        <v>720</v>
      </c>
      <c r="Y1053" s="247" t="s">
        <v>764</v>
      </c>
      <c r="Z1053" s="296">
        <v>1</v>
      </c>
      <c r="AA1053" s="296">
        <v>1</v>
      </c>
      <c r="AB1053" s="296">
        <v>19046.779298000001</v>
      </c>
      <c r="AC1053" s="296">
        <v>19047</v>
      </c>
      <c r="AD1053" s="296">
        <v>4107</v>
      </c>
      <c r="AE1053" s="296">
        <v>14940</v>
      </c>
      <c r="AG1053" s="295"/>
      <c r="AH1053" s="295"/>
      <c r="AL1053" s="297">
        <v>0</v>
      </c>
      <c r="AN1053" s="297">
        <v>0</v>
      </c>
      <c r="AP1053" s="297"/>
    </row>
    <row r="1054" spans="1:42" s="296" customFormat="1">
      <c r="A1054" s="293" t="s">
        <v>969</v>
      </c>
      <c r="B1054" s="247">
        <v>3519348767</v>
      </c>
      <c r="C1054" s="252" t="s">
        <v>613</v>
      </c>
      <c r="D1054" s="251">
        <v>0</v>
      </c>
      <c r="E1054" s="251">
        <v>0</v>
      </c>
      <c r="F1054" s="251">
        <v>1</v>
      </c>
      <c r="G1054" s="251">
        <v>1</v>
      </c>
      <c r="H1054" s="251">
        <v>0</v>
      </c>
      <c r="I1054" s="251">
        <v>0</v>
      </c>
      <c r="J1054" s="251">
        <v>0</v>
      </c>
      <c r="K1054" s="294">
        <v>7.9299999999999995E-2</v>
      </c>
      <c r="L1054" s="251">
        <v>0</v>
      </c>
      <c r="M1054" s="251">
        <v>0</v>
      </c>
      <c r="N1054" s="251">
        <v>0</v>
      </c>
      <c r="O1054" s="251">
        <v>0</v>
      </c>
      <c r="P1054" s="251">
        <v>0</v>
      </c>
      <c r="Q1054" s="251">
        <v>2</v>
      </c>
      <c r="R1054" s="294">
        <v>1</v>
      </c>
      <c r="S1054" s="251">
        <v>10</v>
      </c>
      <c r="T1054" s="247"/>
      <c r="V1054" s="293">
        <v>3519348767</v>
      </c>
      <c r="W1054" s="296" t="s">
        <v>969</v>
      </c>
      <c r="X1054" s="247" t="s">
        <v>720</v>
      </c>
      <c r="Y1054" s="247" t="s">
        <v>818</v>
      </c>
      <c r="Z1054" s="296">
        <v>1</v>
      </c>
      <c r="AA1054" s="296">
        <v>2</v>
      </c>
      <c r="AB1054" s="296">
        <v>22866.357162</v>
      </c>
      <c r="AC1054" s="296">
        <v>11433</v>
      </c>
      <c r="AD1054" s="296">
        <v>-4592</v>
      </c>
      <c r="AE1054" s="296">
        <v>16025</v>
      </c>
      <c r="AG1054" s="295"/>
      <c r="AH1054" s="295"/>
      <c r="AL1054" s="297">
        <v>0</v>
      </c>
      <c r="AN1054" s="297">
        <v>0</v>
      </c>
      <c r="AP1054" s="297"/>
    </row>
    <row r="1055" spans="1:42" s="296" customFormat="1">
      <c r="A1055" s="293"/>
      <c r="B1055" s="247"/>
      <c r="C1055" s="252"/>
      <c r="D1055" s="251"/>
      <c r="E1055" s="251"/>
      <c r="F1055" s="251"/>
      <c r="G1055" s="251"/>
      <c r="H1055" s="251"/>
      <c r="I1055" s="251"/>
      <c r="J1055" s="251"/>
      <c r="K1055" s="294"/>
      <c r="L1055" s="251"/>
      <c r="M1055" s="251"/>
      <c r="N1055" s="251"/>
      <c r="O1055" s="251"/>
      <c r="P1055" s="251"/>
      <c r="Q1055" s="251"/>
      <c r="R1055" s="294"/>
      <c r="S1055" s="251"/>
      <c r="T1055" s="247"/>
      <c r="V1055" s="293"/>
      <c r="X1055" s="247"/>
      <c r="Y1055" s="247"/>
      <c r="AG1055" s="295"/>
      <c r="AH1055" s="295"/>
      <c r="AL1055" s="297"/>
      <c r="AN1055" s="297"/>
      <c r="AP1055" s="297"/>
    </row>
    <row r="1056" spans="1:42" s="296" customFormat="1">
      <c r="A1056" s="293"/>
      <c r="B1056" s="247"/>
      <c r="C1056" s="252"/>
      <c r="D1056" s="251"/>
      <c r="E1056" s="251"/>
      <c r="F1056" s="251"/>
      <c r="G1056" s="251"/>
      <c r="H1056" s="251"/>
      <c r="I1056" s="251"/>
      <c r="J1056" s="251"/>
      <c r="K1056" s="294"/>
      <c r="L1056" s="251"/>
      <c r="M1056" s="251"/>
      <c r="N1056" s="251"/>
      <c r="O1056" s="251"/>
      <c r="P1056" s="251"/>
      <c r="Q1056" s="251"/>
      <c r="R1056" s="294"/>
      <c r="S1056" s="251"/>
      <c r="T1056" s="247"/>
      <c r="V1056" s="293"/>
      <c r="X1056" s="247"/>
      <c r="Y1056" s="247"/>
      <c r="AG1056" s="295"/>
      <c r="AH1056" s="295"/>
      <c r="AL1056" s="297"/>
      <c r="AN1056" s="297"/>
      <c r="AP1056" s="297"/>
    </row>
    <row r="1057" spans="1:42" s="296" customFormat="1">
      <c r="A1057" s="293"/>
      <c r="B1057" s="247"/>
      <c r="C1057" s="252"/>
      <c r="D1057" s="251"/>
      <c r="E1057" s="251"/>
      <c r="F1057" s="251"/>
      <c r="G1057" s="251"/>
      <c r="H1057" s="251"/>
      <c r="I1057" s="251"/>
      <c r="J1057" s="251"/>
      <c r="K1057" s="294"/>
      <c r="L1057" s="251"/>
      <c r="M1057" s="251"/>
      <c r="N1057" s="251"/>
      <c r="O1057" s="251"/>
      <c r="P1057" s="251"/>
      <c r="Q1057" s="251"/>
      <c r="R1057" s="294"/>
      <c r="S1057" s="251"/>
      <c r="T1057" s="247"/>
      <c r="V1057" s="293"/>
      <c r="X1057" s="247"/>
      <c r="Y1057" s="247"/>
      <c r="AG1057" s="295"/>
      <c r="AH1057" s="295"/>
      <c r="AL1057" s="297"/>
      <c r="AN1057" s="297"/>
      <c r="AP1057" s="297"/>
    </row>
    <row r="1058" spans="1:42" s="296" customFormat="1">
      <c r="A1058" s="293"/>
      <c r="B1058" s="247"/>
      <c r="C1058" s="252"/>
      <c r="D1058" s="251"/>
      <c r="E1058" s="251"/>
      <c r="F1058" s="251"/>
      <c r="G1058" s="251"/>
      <c r="H1058" s="251"/>
      <c r="I1058" s="251"/>
      <c r="J1058" s="251"/>
      <c r="K1058" s="294"/>
      <c r="L1058" s="251"/>
      <c r="M1058" s="251"/>
      <c r="N1058" s="251"/>
      <c r="O1058" s="251"/>
      <c r="P1058" s="251"/>
      <c r="Q1058" s="251"/>
      <c r="R1058" s="294"/>
      <c r="S1058" s="251"/>
      <c r="T1058" s="247"/>
      <c r="V1058" s="293"/>
      <c r="X1058" s="247"/>
      <c r="Y1058" s="247"/>
      <c r="AG1058" s="295"/>
      <c r="AH1058" s="295"/>
      <c r="AL1058" s="297"/>
      <c r="AN1058" s="297"/>
      <c r="AP1058" s="297"/>
    </row>
    <row r="1059" spans="1:42" s="296" customFormat="1">
      <c r="A1059" s="293"/>
      <c r="B1059" s="247"/>
      <c r="C1059" s="252"/>
      <c r="D1059" s="251"/>
      <c r="E1059" s="251"/>
      <c r="F1059" s="251"/>
      <c r="G1059" s="251"/>
      <c r="H1059" s="251"/>
      <c r="I1059" s="251"/>
      <c r="J1059" s="251"/>
      <c r="K1059" s="294"/>
      <c r="L1059" s="251"/>
      <c r="M1059" s="251"/>
      <c r="N1059" s="251"/>
      <c r="O1059" s="251"/>
      <c r="P1059" s="251"/>
      <c r="Q1059" s="251"/>
      <c r="R1059" s="294"/>
      <c r="S1059" s="251"/>
      <c r="T1059" s="247"/>
      <c r="X1059" s="247"/>
      <c r="Y1059" s="247"/>
      <c r="AE1059" s="247"/>
    </row>
    <row r="1060" spans="1:42" s="296" customFormat="1">
      <c r="A1060" s="293"/>
      <c r="B1060" s="247"/>
      <c r="C1060" s="252"/>
      <c r="D1060" s="251"/>
      <c r="E1060" s="251"/>
      <c r="F1060" s="251"/>
      <c r="G1060" s="251"/>
      <c r="H1060" s="251"/>
      <c r="I1060" s="251"/>
      <c r="J1060" s="251"/>
      <c r="K1060" s="294"/>
      <c r="L1060" s="251"/>
      <c r="M1060" s="251"/>
      <c r="N1060" s="251"/>
      <c r="O1060" s="251"/>
      <c r="P1060" s="251"/>
      <c r="Q1060" s="251"/>
      <c r="R1060" s="294"/>
      <c r="S1060" s="251"/>
      <c r="T1060" s="247"/>
      <c r="X1060" s="247"/>
      <c r="Y1060" s="247"/>
      <c r="AE1060" s="247"/>
    </row>
    <row r="1061" spans="1:42" s="296" customFormat="1">
      <c r="A1061" s="293"/>
      <c r="B1061" s="247"/>
      <c r="C1061" s="252"/>
      <c r="D1061" s="251"/>
      <c r="E1061" s="251"/>
      <c r="F1061" s="251"/>
      <c r="G1061" s="251"/>
      <c r="H1061" s="251"/>
      <c r="I1061" s="251"/>
      <c r="J1061" s="251"/>
      <c r="K1061" s="294"/>
      <c r="L1061" s="251"/>
      <c r="M1061" s="251"/>
      <c r="N1061" s="251"/>
      <c r="O1061" s="251"/>
      <c r="P1061" s="251"/>
      <c r="Q1061" s="251"/>
      <c r="R1061" s="294"/>
      <c r="S1061" s="251"/>
      <c r="T1061" s="247"/>
      <c r="X1061" s="247"/>
      <c r="Y1061" s="247"/>
      <c r="AE1061" s="247"/>
    </row>
    <row r="1062" spans="1:42" s="296" customFormat="1">
      <c r="A1062" s="293"/>
      <c r="B1062" s="247"/>
      <c r="C1062" s="252"/>
      <c r="D1062" s="251"/>
      <c r="E1062" s="251"/>
      <c r="F1062" s="251"/>
      <c r="G1062" s="251"/>
      <c r="H1062" s="251"/>
      <c r="I1062" s="251"/>
      <c r="J1062" s="251"/>
      <c r="K1062" s="294"/>
      <c r="L1062" s="251"/>
      <c r="M1062" s="251"/>
      <c r="N1062" s="251"/>
      <c r="O1062" s="251"/>
      <c r="P1062" s="251"/>
      <c r="Q1062" s="251"/>
      <c r="R1062" s="294"/>
      <c r="S1062" s="251"/>
      <c r="T1062" s="247"/>
      <c r="X1062" s="247"/>
      <c r="Y1062" s="247"/>
      <c r="AE1062" s="247"/>
    </row>
    <row r="1063" spans="1:42" s="296" customFormat="1">
      <c r="A1063" s="293"/>
      <c r="B1063" s="247"/>
      <c r="C1063" s="252"/>
      <c r="D1063" s="251"/>
      <c r="E1063" s="251"/>
      <c r="F1063" s="251"/>
      <c r="G1063" s="251"/>
      <c r="H1063" s="251"/>
      <c r="I1063" s="251"/>
      <c r="J1063" s="251"/>
      <c r="K1063" s="294"/>
      <c r="L1063" s="251"/>
      <c r="M1063" s="251"/>
      <c r="N1063" s="251"/>
      <c r="O1063" s="251"/>
      <c r="P1063" s="251"/>
      <c r="Q1063" s="251"/>
      <c r="R1063" s="294"/>
      <c r="S1063" s="251"/>
      <c r="T1063" s="247"/>
      <c r="X1063" s="247"/>
      <c r="Y1063" s="247"/>
      <c r="AE1063" s="247"/>
    </row>
    <row r="1064" spans="1:42" s="296" customFormat="1">
      <c r="A1064" s="293"/>
      <c r="B1064" s="247"/>
      <c r="C1064" s="252"/>
      <c r="D1064" s="251"/>
      <c r="E1064" s="251"/>
      <c r="F1064" s="251"/>
      <c r="G1064" s="251"/>
      <c r="H1064" s="251"/>
      <c r="I1064" s="251"/>
      <c r="J1064" s="251"/>
      <c r="K1064" s="294"/>
      <c r="L1064" s="251"/>
      <c r="M1064" s="251"/>
      <c r="N1064" s="251"/>
      <c r="O1064" s="251"/>
      <c r="P1064" s="251"/>
      <c r="Q1064" s="251"/>
      <c r="R1064" s="294"/>
      <c r="S1064" s="251"/>
      <c r="T1064" s="247"/>
      <c r="X1064" s="247"/>
      <c r="Y1064" s="247"/>
      <c r="AE1064" s="247"/>
    </row>
    <row r="1065" spans="1:42" s="296" customFormat="1">
      <c r="A1065" s="293"/>
      <c r="B1065" s="247"/>
      <c r="C1065" s="252"/>
      <c r="D1065" s="251"/>
      <c r="E1065" s="251"/>
      <c r="F1065" s="251"/>
      <c r="G1065" s="251"/>
      <c r="H1065" s="251"/>
      <c r="I1065" s="251"/>
      <c r="J1065" s="251"/>
      <c r="K1065" s="294"/>
      <c r="L1065" s="251"/>
      <c r="M1065" s="251"/>
      <c r="N1065" s="251"/>
      <c r="O1065" s="251"/>
      <c r="P1065" s="251"/>
      <c r="Q1065" s="251"/>
      <c r="R1065" s="294"/>
      <c r="S1065" s="251"/>
      <c r="T1065" s="247"/>
      <c r="X1065" s="247"/>
      <c r="Y1065" s="247"/>
      <c r="AE1065" s="247"/>
    </row>
    <row r="1066" spans="1:42" s="296" customFormat="1">
      <c r="A1066" s="293"/>
      <c r="B1066" s="247"/>
      <c r="C1066" s="252"/>
      <c r="D1066" s="251"/>
      <c r="E1066" s="251"/>
      <c r="F1066" s="251"/>
      <c r="G1066" s="251"/>
      <c r="H1066" s="251"/>
      <c r="I1066" s="251"/>
      <c r="J1066" s="251"/>
      <c r="K1066" s="294"/>
      <c r="L1066" s="251"/>
      <c r="M1066" s="251"/>
      <c r="N1066" s="251"/>
      <c r="O1066" s="251"/>
      <c r="P1066" s="251"/>
      <c r="Q1066" s="251"/>
      <c r="R1066" s="294"/>
      <c r="S1066" s="251"/>
      <c r="T1066" s="247"/>
      <c r="X1066" s="247"/>
      <c r="Y1066" s="247"/>
      <c r="AE1066" s="247"/>
    </row>
    <row r="1067" spans="1:42" s="296" customFormat="1">
      <c r="A1067" s="293"/>
      <c r="B1067" s="247"/>
      <c r="C1067" s="252"/>
      <c r="D1067" s="251"/>
      <c r="E1067" s="251"/>
      <c r="F1067" s="251"/>
      <c r="G1067" s="251"/>
      <c r="H1067" s="251"/>
      <c r="I1067" s="251"/>
      <c r="J1067" s="251"/>
      <c r="K1067" s="294"/>
      <c r="L1067" s="251"/>
      <c r="M1067" s="251"/>
      <c r="N1067" s="251"/>
      <c r="O1067" s="251"/>
      <c r="P1067" s="251"/>
      <c r="Q1067" s="251"/>
      <c r="R1067" s="294"/>
      <c r="S1067" s="251"/>
      <c r="T1067" s="247"/>
      <c r="X1067" s="247"/>
      <c r="Y1067" s="247"/>
      <c r="AE1067" s="247"/>
    </row>
    <row r="1068" spans="1:42" s="296" customFormat="1">
      <c r="A1068" s="293"/>
      <c r="B1068" s="247"/>
      <c r="C1068" s="252"/>
      <c r="D1068" s="251"/>
      <c r="E1068" s="251"/>
      <c r="F1068" s="251"/>
      <c r="G1068" s="251"/>
      <c r="H1068" s="251"/>
      <c r="I1068" s="251"/>
      <c r="J1068" s="251"/>
      <c r="K1068" s="294"/>
      <c r="L1068" s="251"/>
      <c r="M1068" s="251"/>
      <c r="N1068" s="251"/>
      <c r="O1068" s="251"/>
      <c r="P1068" s="251"/>
      <c r="Q1068" s="251"/>
      <c r="R1068" s="294"/>
      <c r="S1068" s="251"/>
      <c r="T1068" s="247"/>
      <c r="X1068" s="247"/>
      <c r="Y1068" s="247"/>
      <c r="AE1068" s="247"/>
    </row>
    <row r="1069" spans="1:42" s="296" customFormat="1">
      <c r="A1069" s="293"/>
      <c r="B1069" s="247"/>
      <c r="C1069" s="252"/>
      <c r="D1069" s="251"/>
      <c r="E1069" s="251"/>
      <c r="F1069" s="251"/>
      <c r="G1069" s="251"/>
      <c r="H1069" s="251"/>
      <c r="I1069" s="251"/>
      <c r="J1069" s="251"/>
      <c r="K1069" s="294"/>
      <c r="L1069" s="251"/>
      <c r="M1069" s="251"/>
      <c r="N1069" s="251"/>
      <c r="O1069" s="251"/>
      <c r="P1069" s="251"/>
      <c r="Q1069" s="251"/>
      <c r="R1069" s="294"/>
      <c r="S1069" s="251"/>
      <c r="T1069" s="247"/>
      <c r="X1069" s="247"/>
      <c r="Y1069" s="247"/>
      <c r="AE1069" s="247"/>
    </row>
    <row r="1070" spans="1:42" s="296" customFormat="1">
      <c r="A1070" s="293"/>
      <c r="B1070" s="247"/>
      <c r="C1070" s="252"/>
      <c r="D1070" s="251"/>
      <c r="E1070" s="251"/>
      <c r="F1070" s="251"/>
      <c r="G1070" s="251"/>
      <c r="H1070" s="251"/>
      <c r="I1070" s="251"/>
      <c r="J1070" s="251"/>
      <c r="K1070" s="294"/>
      <c r="L1070" s="251"/>
      <c r="M1070" s="251"/>
      <c r="N1070" s="251"/>
      <c r="O1070" s="251"/>
      <c r="P1070" s="251"/>
      <c r="Q1070" s="251"/>
      <c r="R1070" s="294"/>
      <c r="S1070" s="251"/>
      <c r="T1070" s="247"/>
      <c r="X1070" s="247"/>
      <c r="Y1070" s="247"/>
      <c r="AE1070" s="247"/>
    </row>
    <row r="1071" spans="1:42" s="296" customFormat="1">
      <c r="A1071" s="293"/>
      <c r="B1071" s="247"/>
      <c r="C1071" s="252"/>
      <c r="D1071" s="251"/>
      <c r="E1071" s="251"/>
      <c r="F1071" s="251"/>
      <c r="G1071" s="251"/>
      <c r="H1071" s="251"/>
      <c r="I1071" s="251"/>
      <c r="J1071" s="251"/>
      <c r="K1071" s="294"/>
      <c r="L1071" s="251"/>
      <c r="M1071" s="251"/>
      <c r="N1071" s="251"/>
      <c r="O1071" s="251"/>
      <c r="P1071" s="251"/>
      <c r="Q1071" s="251"/>
      <c r="R1071" s="294"/>
      <c r="S1071" s="251"/>
      <c r="T1071" s="247"/>
      <c r="X1071" s="247"/>
      <c r="Y1071" s="247"/>
      <c r="AE1071" s="247"/>
    </row>
    <row r="1072" spans="1:42" s="296" customFormat="1">
      <c r="A1072" s="293"/>
      <c r="B1072" s="247"/>
      <c r="C1072" s="252"/>
      <c r="D1072" s="251"/>
      <c r="E1072" s="251"/>
      <c r="F1072" s="251"/>
      <c r="G1072" s="251"/>
      <c r="H1072" s="251"/>
      <c r="I1072" s="251"/>
      <c r="J1072" s="251"/>
      <c r="K1072" s="294"/>
      <c r="L1072" s="251"/>
      <c r="M1072" s="251"/>
      <c r="N1072" s="251"/>
      <c r="O1072" s="251"/>
      <c r="P1072" s="251"/>
      <c r="Q1072" s="251"/>
      <c r="R1072" s="294"/>
      <c r="S1072" s="251"/>
      <c r="T1072" s="247"/>
      <c r="X1072" s="247"/>
      <c r="Y1072" s="247"/>
      <c r="AE1072" s="247"/>
    </row>
    <row r="1073" spans="1:31" s="296" customFormat="1">
      <c r="A1073" s="293"/>
      <c r="B1073" s="247"/>
      <c r="C1073" s="252"/>
      <c r="D1073" s="251"/>
      <c r="E1073" s="251"/>
      <c r="F1073" s="251"/>
      <c r="G1073" s="251"/>
      <c r="H1073" s="251"/>
      <c r="I1073" s="251"/>
      <c r="J1073" s="251"/>
      <c r="K1073" s="294"/>
      <c r="L1073" s="251"/>
      <c r="M1073" s="251"/>
      <c r="N1073" s="251"/>
      <c r="O1073" s="251"/>
      <c r="P1073" s="251"/>
      <c r="Q1073" s="251"/>
      <c r="R1073" s="294"/>
      <c r="S1073" s="251"/>
      <c r="T1073" s="247"/>
      <c r="X1073" s="247"/>
      <c r="Y1073" s="247"/>
      <c r="AE1073" s="247"/>
    </row>
    <row r="1074" spans="1:31" s="296" customFormat="1">
      <c r="A1074" s="293"/>
      <c r="B1074" s="247"/>
      <c r="C1074" s="252"/>
      <c r="D1074" s="251"/>
      <c r="E1074" s="251"/>
      <c r="F1074" s="251"/>
      <c r="G1074" s="251"/>
      <c r="H1074" s="251"/>
      <c r="I1074" s="251"/>
      <c r="J1074" s="251"/>
      <c r="K1074" s="294"/>
      <c r="L1074" s="251"/>
      <c r="M1074" s="251"/>
      <c r="N1074" s="251"/>
      <c r="O1074" s="251"/>
      <c r="P1074" s="251"/>
      <c r="Q1074" s="251"/>
      <c r="R1074" s="294"/>
      <c r="S1074" s="251"/>
      <c r="T1074" s="247"/>
      <c r="X1074" s="247"/>
      <c r="Y1074" s="247"/>
      <c r="AE1074" s="247"/>
    </row>
    <row r="1075" spans="1:31" s="296" customFormat="1">
      <c r="A1075" s="293"/>
      <c r="B1075" s="247"/>
      <c r="C1075" s="252"/>
      <c r="D1075" s="251"/>
      <c r="E1075" s="251"/>
      <c r="F1075" s="251"/>
      <c r="G1075" s="251"/>
      <c r="H1075" s="251"/>
      <c r="I1075" s="251"/>
      <c r="J1075" s="251"/>
      <c r="K1075" s="294"/>
      <c r="L1075" s="251"/>
      <c r="M1075" s="251"/>
      <c r="N1075" s="251"/>
      <c r="O1075" s="251"/>
      <c r="P1075" s="251"/>
      <c r="Q1075" s="251"/>
      <c r="R1075" s="294"/>
      <c r="S1075" s="251"/>
      <c r="T1075" s="247"/>
      <c r="X1075" s="247"/>
      <c r="Y1075" s="247"/>
      <c r="AE1075" s="247"/>
    </row>
    <row r="1076" spans="1:31" s="296" customFormat="1">
      <c r="A1076" s="293"/>
      <c r="B1076" s="247"/>
      <c r="C1076" s="252"/>
      <c r="D1076" s="251"/>
      <c r="E1076" s="251"/>
      <c r="F1076" s="251"/>
      <c r="G1076" s="251"/>
      <c r="H1076" s="251"/>
      <c r="I1076" s="251"/>
      <c r="J1076" s="251"/>
      <c r="K1076" s="294"/>
      <c r="L1076" s="251"/>
      <c r="M1076" s="251"/>
      <c r="N1076" s="251"/>
      <c r="O1076" s="251"/>
      <c r="P1076" s="251"/>
      <c r="Q1076" s="251"/>
      <c r="R1076" s="294"/>
      <c r="S1076" s="251"/>
      <c r="T1076" s="247"/>
      <c r="X1076" s="247"/>
      <c r="Y1076" s="247"/>
      <c r="AE1076" s="247"/>
    </row>
    <row r="1077" spans="1:31" s="296" customFormat="1">
      <c r="A1077" s="293"/>
      <c r="B1077" s="247"/>
      <c r="C1077" s="252"/>
      <c r="D1077" s="251"/>
      <c r="E1077" s="251"/>
      <c r="F1077" s="251"/>
      <c r="G1077" s="251"/>
      <c r="H1077" s="251"/>
      <c r="I1077" s="251"/>
      <c r="J1077" s="251"/>
      <c r="K1077" s="294"/>
      <c r="L1077" s="251"/>
      <c r="M1077" s="251"/>
      <c r="N1077" s="251"/>
      <c r="O1077" s="251"/>
      <c r="P1077" s="251"/>
      <c r="Q1077" s="251"/>
      <c r="R1077" s="294"/>
      <c r="S1077" s="251"/>
      <c r="T1077" s="247"/>
      <c r="X1077" s="247"/>
      <c r="Y1077" s="247"/>
      <c r="AE1077" s="247"/>
    </row>
    <row r="1078" spans="1:31" s="296" customFormat="1">
      <c r="A1078" s="293"/>
      <c r="B1078" s="247"/>
      <c r="C1078" s="252"/>
      <c r="D1078" s="251"/>
      <c r="E1078" s="251"/>
      <c r="F1078" s="251"/>
      <c r="G1078" s="251"/>
      <c r="H1078" s="251"/>
      <c r="I1078" s="251"/>
      <c r="J1078" s="251"/>
      <c r="K1078" s="294"/>
      <c r="L1078" s="251"/>
      <c r="M1078" s="251"/>
      <c r="N1078" s="251"/>
      <c r="O1078" s="251"/>
      <c r="P1078" s="251"/>
      <c r="Q1078" s="251"/>
      <c r="R1078" s="294"/>
      <c r="S1078" s="251"/>
      <c r="T1078" s="247"/>
      <c r="X1078" s="247"/>
      <c r="Y1078" s="247"/>
      <c r="AE1078" s="247"/>
    </row>
    <row r="1079" spans="1:31" s="296" customFormat="1">
      <c r="A1079" s="293"/>
      <c r="B1079" s="247"/>
      <c r="C1079" s="252"/>
      <c r="D1079" s="251"/>
      <c r="E1079" s="251"/>
      <c r="F1079" s="251"/>
      <c r="G1079" s="251"/>
      <c r="H1079" s="251"/>
      <c r="I1079" s="251"/>
      <c r="J1079" s="251"/>
      <c r="K1079" s="294"/>
      <c r="L1079" s="251"/>
      <c r="M1079" s="251"/>
      <c r="N1079" s="251"/>
      <c r="O1079" s="251"/>
      <c r="P1079" s="251"/>
      <c r="Q1079" s="251"/>
      <c r="R1079" s="294"/>
      <c r="S1079" s="251"/>
      <c r="T1079" s="247"/>
      <c r="X1079" s="247"/>
      <c r="Y1079" s="247"/>
      <c r="AE1079" s="247"/>
    </row>
    <row r="1080" spans="1:31" s="296" customFormat="1">
      <c r="A1080" s="293"/>
      <c r="B1080" s="247"/>
      <c r="C1080" s="252"/>
      <c r="D1080" s="251"/>
      <c r="E1080" s="251"/>
      <c r="F1080" s="251"/>
      <c r="G1080" s="251"/>
      <c r="H1080" s="251"/>
      <c r="I1080" s="251"/>
      <c r="J1080" s="251"/>
      <c r="K1080" s="294"/>
      <c r="L1080" s="251"/>
      <c r="M1080" s="251"/>
      <c r="N1080" s="251"/>
      <c r="O1080" s="251"/>
      <c r="P1080" s="251"/>
      <c r="Q1080" s="251"/>
      <c r="R1080" s="294"/>
      <c r="S1080" s="251"/>
      <c r="T1080" s="247"/>
      <c r="X1080" s="247"/>
      <c r="Y1080" s="247"/>
      <c r="AE1080" s="247"/>
    </row>
    <row r="1081" spans="1:31" s="296" customFormat="1">
      <c r="A1081" s="293"/>
      <c r="B1081" s="247"/>
      <c r="C1081" s="252"/>
      <c r="D1081" s="251"/>
      <c r="E1081" s="251"/>
      <c r="F1081" s="251"/>
      <c r="G1081" s="251"/>
      <c r="H1081" s="251"/>
      <c r="I1081" s="251"/>
      <c r="J1081" s="251"/>
      <c r="K1081" s="294"/>
      <c r="L1081" s="251"/>
      <c r="M1081" s="251"/>
      <c r="N1081" s="251"/>
      <c r="O1081" s="251"/>
      <c r="P1081" s="251"/>
      <c r="Q1081" s="251"/>
      <c r="R1081" s="294"/>
      <c r="S1081" s="251"/>
      <c r="T1081" s="247"/>
      <c r="X1081" s="247"/>
      <c r="Y1081" s="247"/>
      <c r="AE1081" s="247"/>
    </row>
    <row r="1082" spans="1:31" s="296" customFormat="1">
      <c r="A1082" s="293"/>
      <c r="B1082" s="247"/>
      <c r="C1082" s="252"/>
      <c r="D1082" s="251"/>
      <c r="E1082" s="251"/>
      <c r="F1082" s="251"/>
      <c r="G1082" s="251"/>
      <c r="H1082" s="251"/>
      <c r="I1082" s="251"/>
      <c r="J1082" s="251"/>
      <c r="K1082" s="294"/>
      <c r="L1082" s="251"/>
      <c r="M1082" s="251"/>
      <c r="N1082" s="251"/>
      <c r="O1082" s="251"/>
      <c r="P1082" s="251"/>
      <c r="Q1082" s="251"/>
      <c r="R1082" s="294"/>
      <c r="S1082" s="251"/>
      <c r="T1082" s="247"/>
      <c r="X1082" s="247"/>
      <c r="Y1082" s="247"/>
      <c r="AE1082" s="247"/>
    </row>
    <row r="1083" spans="1:31" s="296" customFormat="1">
      <c r="A1083" s="293"/>
      <c r="B1083" s="247"/>
      <c r="C1083" s="252"/>
      <c r="D1083" s="251"/>
      <c r="E1083" s="251"/>
      <c r="F1083" s="251"/>
      <c r="G1083" s="251"/>
      <c r="H1083" s="251"/>
      <c r="I1083" s="251"/>
      <c r="J1083" s="251"/>
      <c r="K1083" s="294"/>
      <c r="L1083" s="251"/>
      <c r="M1083" s="251"/>
      <c r="N1083" s="251"/>
      <c r="O1083" s="251"/>
      <c r="P1083" s="251"/>
      <c r="Q1083" s="251"/>
      <c r="R1083" s="294"/>
      <c r="S1083" s="251"/>
      <c r="T1083" s="247"/>
      <c r="X1083" s="247"/>
      <c r="Y1083" s="247"/>
      <c r="AE1083" s="247"/>
    </row>
    <row r="1084" spans="1:31" s="296" customFormat="1">
      <c r="A1084" s="293"/>
      <c r="B1084" s="247"/>
      <c r="C1084" s="252"/>
      <c r="D1084" s="251"/>
      <c r="E1084" s="251"/>
      <c r="F1084" s="251"/>
      <c r="G1084" s="251"/>
      <c r="H1084" s="251"/>
      <c r="I1084" s="251"/>
      <c r="J1084" s="251"/>
      <c r="K1084" s="294"/>
      <c r="L1084" s="251"/>
      <c r="M1084" s="251"/>
      <c r="N1084" s="251"/>
      <c r="O1084" s="251"/>
      <c r="P1084" s="251"/>
      <c r="Q1084" s="251"/>
      <c r="R1084" s="294"/>
      <c r="S1084" s="251"/>
      <c r="T1084" s="247"/>
      <c r="X1084" s="247"/>
      <c r="Y1084" s="247"/>
      <c r="AE1084" s="247"/>
    </row>
    <row r="1085" spans="1:31" s="296" customFormat="1">
      <c r="A1085" s="293"/>
      <c r="B1085" s="247"/>
      <c r="C1085" s="252"/>
      <c r="D1085" s="251"/>
      <c r="E1085" s="251"/>
      <c r="F1085" s="251"/>
      <c r="G1085" s="251"/>
      <c r="H1085" s="251"/>
      <c r="I1085" s="251"/>
      <c r="J1085" s="251"/>
      <c r="K1085" s="294"/>
      <c r="L1085" s="251"/>
      <c r="M1085" s="251"/>
      <c r="N1085" s="251"/>
      <c r="O1085" s="251"/>
      <c r="P1085" s="251"/>
      <c r="Q1085" s="251"/>
      <c r="R1085" s="294"/>
      <c r="S1085" s="251"/>
      <c r="T1085" s="247"/>
      <c r="X1085" s="247"/>
      <c r="Y1085" s="247"/>
      <c r="AE1085" s="247"/>
    </row>
    <row r="1086" spans="1:31" s="296" customFormat="1">
      <c r="A1086" s="293"/>
      <c r="B1086" s="247"/>
      <c r="C1086" s="252"/>
      <c r="D1086" s="251"/>
      <c r="E1086" s="251"/>
      <c r="F1086" s="251"/>
      <c r="G1086" s="251"/>
      <c r="H1086" s="251"/>
      <c r="I1086" s="251"/>
      <c r="J1086" s="251"/>
      <c r="K1086" s="294"/>
      <c r="L1086" s="251"/>
      <c r="M1086" s="251"/>
      <c r="N1086" s="251"/>
      <c r="O1086" s="251"/>
      <c r="P1086" s="251"/>
      <c r="Q1086" s="251"/>
      <c r="R1086" s="294"/>
      <c r="S1086" s="251"/>
      <c r="T1086" s="247"/>
      <c r="X1086" s="247"/>
      <c r="Y1086" s="247"/>
      <c r="AE1086" s="247"/>
    </row>
    <row r="1087" spans="1:31" s="296" customFormat="1">
      <c r="A1087" s="293"/>
      <c r="B1087" s="247"/>
      <c r="C1087" s="252"/>
      <c r="D1087" s="251"/>
      <c r="E1087" s="251"/>
      <c r="F1087" s="251"/>
      <c r="G1087" s="251"/>
      <c r="H1087" s="251"/>
      <c r="I1087" s="251"/>
      <c r="J1087" s="251"/>
      <c r="K1087" s="294"/>
      <c r="L1087" s="251"/>
      <c r="M1087" s="251"/>
      <c r="N1087" s="251"/>
      <c r="O1087" s="251"/>
      <c r="P1087" s="251"/>
      <c r="Q1087" s="251"/>
      <c r="R1087" s="294"/>
      <c r="S1087" s="251"/>
      <c r="T1087" s="247"/>
      <c r="X1087" s="247"/>
      <c r="Y1087" s="247"/>
      <c r="AE1087" s="247"/>
    </row>
    <row r="1088" spans="1:31" s="296" customFormat="1">
      <c r="A1088" s="293"/>
      <c r="B1088" s="247"/>
      <c r="C1088" s="252"/>
      <c r="D1088" s="251"/>
      <c r="E1088" s="251"/>
      <c r="F1088" s="251"/>
      <c r="G1088" s="251"/>
      <c r="H1088" s="251"/>
      <c r="I1088" s="251"/>
      <c r="J1088" s="251"/>
      <c r="K1088" s="294"/>
      <c r="L1088" s="251"/>
      <c r="M1088" s="251"/>
      <c r="N1088" s="251"/>
      <c r="O1088" s="251"/>
      <c r="P1088" s="251"/>
      <c r="Q1088" s="251"/>
      <c r="R1088" s="294"/>
      <c r="S1088" s="251"/>
      <c r="T1088" s="247"/>
      <c r="X1088" s="247"/>
      <c r="Y1088" s="247"/>
      <c r="AE1088" s="247"/>
    </row>
    <row r="1089" spans="1:31" s="296" customFormat="1">
      <c r="A1089" s="293"/>
      <c r="B1089" s="247"/>
      <c r="C1089" s="252"/>
      <c r="D1089" s="251"/>
      <c r="E1089" s="251"/>
      <c r="F1089" s="251"/>
      <c r="G1089" s="251"/>
      <c r="H1089" s="251"/>
      <c r="I1089" s="251"/>
      <c r="J1089" s="251"/>
      <c r="K1089" s="294"/>
      <c r="L1089" s="251"/>
      <c r="M1089" s="251"/>
      <c r="N1089" s="251"/>
      <c r="O1089" s="251"/>
      <c r="P1089" s="251"/>
      <c r="Q1089" s="251"/>
      <c r="R1089" s="294"/>
      <c r="S1089" s="251"/>
      <c r="T1089" s="247"/>
      <c r="X1089" s="247"/>
      <c r="Y1089" s="247"/>
      <c r="AE1089" s="247"/>
    </row>
    <row r="1090" spans="1:31" s="296" customFormat="1">
      <c r="A1090" s="293"/>
      <c r="B1090" s="247"/>
      <c r="C1090" s="252"/>
      <c r="D1090" s="251"/>
      <c r="E1090" s="251"/>
      <c r="F1090" s="251"/>
      <c r="G1090" s="251"/>
      <c r="H1090" s="251"/>
      <c r="I1090" s="251"/>
      <c r="J1090" s="251"/>
      <c r="K1090" s="294"/>
      <c r="L1090" s="251"/>
      <c r="M1090" s="251"/>
      <c r="N1090" s="251"/>
      <c r="O1090" s="251"/>
      <c r="P1090" s="251"/>
      <c r="Q1090" s="251"/>
      <c r="R1090" s="294"/>
      <c r="S1090" s="251"/>
      <c r="T1090" s="247"/>
      <c r="X1090" s="247"/>
      <c r="Y1090" s="247"/>
      <c r="AE1090" s="247"/>
    </row>
    <row r="1091" spans="1:31" s="296" customFormat="1">
      <c r="A1091" s="293"/>
      <c r="B1091" s="247"/>
      <c r="C1091" s="252"/>
      <c r="D1091" s="251"/>
      <c r="E1091" s="251"/>
      <c r="F1091" s="251"/>
      <c r="G1091" s="251"/>
      <c r="H1091" s="251"/>
      <c r="I1091" s="251"/>
      <c r="J1091" s="251"/>
      <c r="K1091" s="294"/>
      <c r="L1091" s="251"/>
      <c r="M1091" s="251"/>
      <c r="N1091" s="251"/>
      <c r="O1091" s="251"/>
      <c r="P1091" s="251"/>
      <c r="Q1091" s="251"/>
      <c r="R1091" s="294"/>
      <c r="S1091" s="251"/>
      <c r="T1091" s="247"/>
      <c r="X1091" s="247"/>
      <c r="Y1091" s="247"/>
      <c r="AE1091" s="247"/>
    </row>
    <row r="1092" spans="1:31" s="296" customFormat="1">
      <c r="A1092" s="293"/>
      <c r="B1092" s="247"/>
      <c r="C1092" s="252"/>
      <c r="D1092" s="251"/>
      <c r="E1092" s="251"/>
      <c r="F1092" s="251"/>
      <c r="G1092" s="251"/>
      <c r="H1092" s="251"/>
      <c r="I1092" s="251"/>
      <c r="J1092" s="251"/>
      <c r="K1092" s="294"/>
      <c r="L1092" s="251"/>
      <c r="M1092" s="251"/>
      <c r="N1092" s="251"/>
      <c r="O1092" s="251"/>
      <c r="P1092" s="251"/>
      <c r="Q1092" s="251"/>
      <c r="R1092" s="294"/>
      <c r="S1092" s="251"/>
      <c r="T1092" s="247"/>
      <c r="X1092" s="247"/>
      <c r="Y1092" s="247"/>
      <c r="AE1092" s="247"/>
    </row>
    <row r="1093" spans="1:31" s="296" customFormat="1">
      <c r="A1093" s="293"/>
      <c r="B1093" s="247"/>
      <c r="C1093" s="252"/>
      <c r="D1093" s="251"/>
      <c r="E1093" s="251"/>
      <c r="F1093" s="251"/>
      <c r="G1093" s="251"/>
      <c r="H1093" s="251"/>
      <c r="I1093" s="251"/>
      <c r="J1093" s="251"/>
      <c r="K1093" s="294"/>
      <c r="L1093" s="251"/>
      <c r="M1093" s="251"/>
      <c r="N1093" s="251"/>
      <c r="O1093" s="251"/>
      <c r="P1093" s="251"/>
      <c r="Q1093" s="251"/>
      <c r="R1093" s="294"/>
      <c r="S1093" s="251"/>
      <c r="T1093" s="247"/>
      <c r="X1093" s="247"/>
      <c r="Y1093" s="247"/>
      <c r="AE1093" s="247"/>
    </row>
    <row r="1094" spans="1:31" s="296" customFormat="1">
      <c r="A1094" s="293"/>
      <c r="B1094" s="247"/>
      <c r="C1094" s="252"/>
      <c r="D1094" s="251"/>
      <c r="E1094" s="251"/>
      <c r="F1094" s="251"/>
      <c r="G1094" s="251"/>
      <c r="H1094" s="251"/>
      <c r="I1094" s="251"/>
      <c r="J1094" s="251"/>
      <c r="K1094" s="294"/>
      <c r="L1094" s="251"/>
      <c r="M1094" s="251"/>
      <c r="N1094" s="251"/>
      <c r="O1094" s="251"/>
      <c r="P1094" s="251"/>
      <c r="Q1094" s="251"/>
      <c r="R1094" s="294"/>
      <c r="S1094" s="251"/>
      <c r="T1094" s="247"/>
      <c r="X1094" s="247"/>
      <c r="Y1094" s="247"/>
      <c r="AE1094" s="247"/>
    </row>
    <row r="1095" spans="1:31" s="296" customFormat="1">
      <c r="A1095" s="293"/>
      <c r="B1095" s="247"/>
      <c r="C1095" s="252"/>
      <c r="D1095" s="251"/>
      <c r="E1095" s="251"/>
      <c r="F1095" s="251"/>
      <c r="G1095" s="251"/>
      <c r="H1095" s="251"/>
      <c r="I1095" s="251"/>
      <c r="J1095" s="251"/>
      <c r="K1095" s="294"/>
      <c r="L1095" s="251"/>
      <c r="M1095" s="251"/>
      <c r="N1095" s="251"/>
      <c r="O1095" s="251"/>
      <c r="P1095" s="251"/>
      <c r="Q1095" s="251"/>
      <c r="R1095" s="294"/>
      <c r="S1095" s="251"/>
      <c r="T1095" s="247"/>
      <c r="X1095" s="247"/>
      <c r="Y1095" s="247"/>
      <c r="AE1095" s="247"/>
    </row>
    <row r="1096" spans="1:31" s="296" customFormat="1">
      <c r="A1096" s="293"/>
      <c r="B1096" s="247"/>
      <c r="C1096" s="252"/>
      <c r="D1096" s="251"/>
      <c r="E1096" s="251"/>
      <c r="F1096" s="251"/>
      <c r="G1096" s="251"/>
      <c r="H1096" s="251"/>
      <c r="I1096" s="251"/>
      <c r="J1096" s="251"/>
      <c r="K1096" s="294"/>
      <c r="L1096" s="251"/>
      <c r="M1096" s="251"/>
      <c r="N1096" s="251"/>
      <c r="O1096" s="251"/>
      <c r="P1096" s="251"/>
      <c r="Q1096" s="251"/>
      <c r="R1096" s="294"/>
      <c r="S1096" s="251"/>
      <c r="T1096" s="247"/>
      <c r="X1096" s="247"/>
      <c r="Y1096" s="247"/>
      <c r="AE1096" s="247"/>
    </row>
    <row r="1097" spans="1:31" s="296" customFormat="1">
      <c r="A1097" s="293"/>
      <c r="B1097" s="247"/>
      <c r="C1097" s="252"/>
      <c r="D1097" s="251"/>
      <c r="E1097" s="251"/>
      <c r="F1097" s="251"/>
      <c r="G1097" s="251"/>
      <c r="H1097" s="251"/>
      <c r="I1097" s="251"/>
      <c r="J1097" s="251"/>
      <c r="K1097" s="294"/>
      <c r="L1097" s="251"/>
      <c r="M1097" s="251"/>
      <c r="N1097" s="251"/>
      <c r="O1097" s="251"/>
      <c r="P1097" s="251"/>
      <c r="Q1097" s="251"/>
      <c r="R1097" s="294"/>
      <c r="S1097" s="251"/>
      <c r="T1097" s="247"/>
      <c r="X1097" s="247"/>
      <c r="Y1097" s="247"/>
      <c r="AE1097" s="247"/>
    </row>
    <row r="1098" spans="1:31" s="296" customFormat="1">
      <c r="A1098" s="293"/>
      <c r="B1098" s="247"/>
      <c r="C1098" s="252"/>
      <c r="D1098" s="251"/>
      <c r="E1098" s="251"/>
      <c r="F1098" s="251"/>
      <c r="G1098" s="251"/>
      <c r="H1098" s="251"/>
      <c r="I1098" s="251"/>
      <c r="J1098" s="251"/>
      <c r="K1098" s="294"/>
      <c r="L1098" s="251"/>
      <c r="M1098" s="251"/>
      <c r="N1098" s="251"/>
      <c r="O1098" s="251"/>
      <c r="P1098" s="251"/>
      <c r="Q1098" s="251"/>
      <c r="R1098" s="294"/>
      <c r="S1098" s="251"/>
      <c r="T1098" s="247"/>
      <c r="X1098" s="247"/>
      <c r="Y1098" s="247"/>
      <c r="AE1098" s="247"/>
    </row>
    <row r="1099" spans="1:31" s="296" customFormat="1">
      <c r="A1099" s="293"/>
      <c r="B1099" s="247"/>
      <c r="C1099" s="252"/>
      <c r="D1099" s="251"/>
      <c r="E1099" s="251"/>
      <c r="F1099" s="251"/>
      <c r="G1099" s="251"/>
      <c r="H1099" s="251"/>
      <c r="I1099" s="251"/>
      <c r="J1099" s="251"/>
      <c r="K1099" s="294"/>
      <c r="L1099" s="251"/>
      <c r="M1099" s="251"/>
      <c r="N1099" s="251"/>
      <c r="O1099" s="251"/>
      <c r="P1099" s="251"/>
      <c r="Q1099" s="251"/>
      <c r="R1099" s="294"/>
      <c r="S1099" s="251"/>
      <c r="T1099" s="247"/>
      <c r="X1099" s="247"/>
      <c r="Y1099" s="247"/>
      <c r="AE1099" s="247"/>
    </row>
    <row r="1100" spans="1:31" s="296" customFormat="1">
      <c r="A1100" s="293"/>
      <c r="B1100" s="247"/>
      <c r="C1100" s="252"/>
      <c r="D1100" s="251"/>
      <c r="E1100" s="251"/>
      <c r="F1100" s="251"/>
      <c r="G1100" s="251"/>
      <c r="H1100" s="251"/>
      <c r="I1100" s="251"/>
      <c r="J1100" s="251"/>
      <c r="K1100" s="294"/>
      <c r="L1100" s="251"/>
      <c r="M1100" s="251"/>
      <c r="N1100" s="251"/>
      <c r="O1100" s="251"/>
      <c r="P1100" s="251"/>
      <c r="Q1100" s="251"/>
      <c r="R1100" s="294"/>
      <c r="S1100" s="251"/>
      <c r="T1100" s="247"/>
      <c r="X1100" s="247"/>
      <c r="Y1100" s="247"/>
      <c r="AE1100" s="247"/>
    </row>
    <row r="1101" spans="1:31" s="296" customFormat="1">
      <c r="A1101" s="293"/>
      <c r="B1101" s="247"/>
      <c r="C1101" s="252"/>
      <c r="D1101" s="251"/>
      <c r="E1101" s="251"/>
      <c r="F1101" s="251"/>
      <c r="G1101" s="251"/>
      <c r="H1101" s="251"/>
      <c r="I1101" s="251"/>
      <c r="J1101" s="251"/>
      <c r="K1101" s="294"/>
      <c r="L1101" s="251"/>
      <c r="M1101" s="251"/>
      <c r="N1101" s="251"/>
      <c r="O1101" s="251"/>
      <c r="P1101" s="251"/>
      <c r="Q1101" s="251"/>
      <c r="R1101" s="294"/>
      <c r="S1101" s="251"/>
      <c r="T1101" s="247"/>
      <c r="X1101" s="247"/>
      <c r="Y1101" s="247"/>
      <c r="AE1101" s="247"/>
    </row>
    <row r="1102" spans="1:31" s="296" customFormat="1">
      <c r="A1102" s="293"/>
      <c r="B1102" s="247"/>
      <c r="C1102" s="252"/>
      <c r="D1102" s="251"/>
      <c r="E1102" s="251"/>
      <c r="F1102" s="251"/>
      <c r="G1102" s="251"/>
      <c r="H1102" s="251"/>
      <c r="I1102" s="251"/>
      <c r="J1102" s="251"/>
      <c r="K1102" s="294"/>
      <c r="L1102" s="251"/>
      <c r="M1102" s="251"/>
      <c r="N1102" s="251"/>
      <c r="O1102" s="251"/>
      <c r="P1102" s="251"/>
      <c r="Q1102" s="251"/>
      <c r="R1102" s="294"/>
      <c r="S1102" s="251"/>
      <c r="T1102" s="247"/>
      <c r="X1102" s="247"/>
      <c r="Y1102" s="247"/>
      <c r="AE1102" s="247"/>
    </row>
    <row r="1103" spans="1:31" s="296" customFormat="1">
      <c r="A1103" s="293"/>
      <c r="B1103" s="247"/>
      <c r="C1103" s="252"/>
      <c r="D1103" s="251"/>
      <c r="E1103" s="251"/>
      <c r="F1103" s="251"/>
      <c r="G1103" s="251"/>
      <c r="H1103" s="251"/>
      <c r="I1103" s="251"/>
      <c r="J1103" s="251"/>
      <c r="K1103" s="294"/>
      <c r="L1103" s="251"/>
      <c r="M1103" s="251"/>
      <c r="N1103" s="251"/>
      <c r="O1103" s="251"/>
      <c r="P1103" s="251"/>
      <c r="Q1103" s="251"/>
      <c r="R1103" s="294"/>
      <c r="S1103" s="251"/>
      <c r="T1103" s="247"/>
      <c r="X1103" s="247"/>
      <c r="Y1103" s="247"/>
      <c r="AE1103" s="247"/>
    </row>
    <row r="1104" spans="1:31" s="296" customFormat="1">
      <c r="A1104" s="293"/>
      <c r="B1104" s="247"/>
      <c r="C1104" s="252"/>
      <c r="D1104" s="251"/>
      <c r="E1104" s="251"/>
      <c r="F1104" s="251"/>
      <c r="G1104" s="251"/>
      <c r="H1104" s="251"/>
      <c r="I1104" s="251"/>
      <c r="J1104" s="251"/>
      <c r="K1104" s="294"/>
      <c r="L1104" s="251"/>
      <c r="M1104" s="251"/>
      <c r="N1104" s="251"/>
      <c r="O1104" s="251"/>
      <c r="P1104" s="251"/>
      <c r="Q1104" s="251"/>
      <c r="R1104" s="294"/>
      <c r="S1104" s="251"/>
      <c r="T1104" s="247"/>
      <c r="X1104" s="247"/>
      <c r="Y1104" s="247"/>
      <c r="AE1104" s="247"/>
    </row>
    <row r="1105" spans="1:31" s="296" customFormat="1">
      <c r="A1105" s="293"/>
      <c r="B1105" s="247"/>
      <c r="C1105" s="252"/>
      <c r="D1105" s="251"/>
      <c r="E1105" s="251"/>
      <c r="F1105" s="251"/>
      <c r="G1105" s="251"/>
      <c r="H1105" s="251"/>
      <c r="I1105" s="251"/>
      <c r="J1105" s="251"/>
      <c r="K1105" s="294"/>
      <c r="L1105" s="251"/>
      <c r="M1105" s="251"/>
      <c r="N1105" s="251"/>
      <c r="O1105" s="251"/>
      <c r="P1105" s="251"/>
      <c r="Q1105" s="251"/>
      <c r="R1105" s="294"/>
      <c r="S1105" s="251"/>
      <c r="T1105" s="247"/>
      <c r="X1105" s="247"/>
      <c r="Y1105" s="247"/>
      <c r="AE1105" s="247"/>
    </row>
    <row r="1106" spans="1:31" s="296" customFormat="1">
      <c r="A1106" s="293"/>
      <c r="B1106" s="247"/>
      <c r="C1106" s="252"/>
      <c r="D1106" s="251"/>
      <c r="E1106" s="251"/>
      <c r="F1106" s="251"/>
      <c r="G1106" s="251"/>
      <c r="H1106" s="251"/>
      <c r="I1106" s="251"/>
      <c r="J1106" s="251"/>
      <c r="K1106" s="294"/>
      <c r="L1106" s="251"/>
      <c r="M1106" s="251"/>
      <c r="N1106" s="251"/>
      <c r="O1106" s="251"/>
      <c r="P1106" s="251"/>
      <c r="Q1106" s="251"/>
      <c r="R1106" s="294"/>
      <c r="S1106" s="251"/>
      <c r="T1106" s="247"/>
      <c r="X1106" s="247"/>
      <c r="Y1106" s="247"/>
      <c r="AE1106" s="247"/>
    </row>
    <row r="1107" spans="1:31" s="296" customFormat="1">
      <c r="A1107" s="293"/>
      <c r="B1107" s="247"/>
      <c r="C1107" s="252"/>
      <c r="D1107" s="251"/>
      <c r="E1107" s="251"/>
      <c r="F1107" s="251"/>
      <c r="G1107" s="251"/>
      <c r="H1107" s="251"/>
      <c r="I1107" s="251"/>
      <c r="J1107" s="251"/>
      <c r="K1107" s="294"/>
      <c r="L1107" s="251"/>
      <c r="M1107" s="251"/>
      <c r="N1107" s="251"/>
      <c r="O1107" s="251"/>
      <c r="P1107" s="251"/>
      <c r="Q1107" s="251"/>
      <c r="R1107" s="294"/>
      <c r="S1107" s="251"/>
      <c r="T1107" s="247"/>
      <c r="X1107" s="247"/>
      <c r="Y1107" s="247"/>
      <c r="AE1107" s="247"/>
    </row>
    <row r="1108" spans="1:31" s="296" customFormat="1">
      <c r="A1108" s="293"/>
      <c r="B1108" s="247"/>
      <c r="C1108" s="252"/>
      <c r="D1108" s="251"/>
      <c r="E1108" s="251"/>
      <c r="F1108" s="251"/>
      <c r="G1108" s="251"/>
      <c r="H1108" s="251"/>
      <c r="I1108" s="251"/>
      <c r="J1108" s="251"/>
      <c r="K1108" s="294"/>
      <c r="L1108" s="251"/>
      <c r="M1108" s="251"/>
      <c r="N1108" s="251"/>
      <c r="O1108" s="251"/>
      <c r="P1108" s="251"/>
      <c r="Q1108" s="251"/>
      <c r="R1108" s="294"/>
      <c r="S1108" s="251"/>
      <c r="T1108" s="247"/>
      <c r="X1108" s="247"/>
      <c r="Y1108" s="247"/>
      <c r="AE1108" s="247"/>
    </row>
    <row r="1109" spans="1:31" s="296" customFormat="1">
      <c r="A1109" s="293"/>
      <c r="B1109" s="247"/>
      <c r="C1109" s="252"/>
      <c r="D1109" s="251"/>
      <c r="E1109" s="251"/>
      <c r="F1109" s="251"/>
      <c r="G1109" s="251"/>
      <c r="H1109" s="251"/>
      <c r="I1109" s="251"/>
      <c r="J1109" s="251"/>
      <c r="K1109" s="294"/>
      <c r="L1109" s="251"/>
      <c r="M1109" s="251"/>
      <c r="N1109" s="251"/>
      <c r="O1109" s="251"/>
      <c r="P1109" s="251"/>
      <c r="Q1109" s="251"/>
      <c r="R1109" s="294"/>
      <c r="S1109" s="251"/>
      <c r="T1109" s="247"/>
      <c r="X1109" s="247"/>
      <c r="Y1109" s="247"/>
      <c r="AE1109" s="247"/>
    </row>
    <row r="1110" spans="1:31" s="296" customFormat="1">
      <c r="A1110" s="293"/>
      <c r="B1110" s="247"/>
      <c r="C1110" s="252"/>
      <c r="D1110" s="251"/>
      <c r="E1110" s="251"/>
      <c r="F1110" s="251"/>
      <c r="G1110" s="251"/>
      <c r="H1110" s="251"/>
      <c r="I1110" s="251"/>
      <c r="J1110" s="251"/>
      <c r="K1110" s="294"/>
      <c r="L1110" s="251"/>
      <c r="M1110" s="251"/>
      <c r="N1110" s="251"/>
      <c r="O1110" s="251"/>
      <c r="P1110" s="251"/>
      <c r="Q1110" s="251"/>
      <c r="R1110" s="294"/>
      <c r="S1110" s="251"/>
      <c r="T1110" s="247"/>
      <c r="X1110" s="247"/>
      <c r="Y1110" s="247"/>
      <c r="AE1110" s="247"/>
    </row>
    <row r="1111" spans="1:31" s="296" customFormat="1">
      <c r="A1111" s="293"/>
      <c r="B1111" s="247"/>
      <c r="C1111" s="252"/>
      <c r="D1111" s="251"/>
      <c r="E1111" s="251"/>
      <c r="F1111" s="251"/>
      <c r="G1111" s="251"/>
      <c r="H1111" s="251"/>
      <c r="I1111" s="251"/>
      <c r="J1111" s="251"/>
      <c r="K1111" s="294"/>
      <c r="L1111" s="251"/>
      <c r="M1111" s="251"/>
      <c r="N1111" s="251"/>
      <c r="O1111" s="251"/>
      <c r="P1111" s="251"/>
      <c r="Q1111" s="251"/>
      <c r="R1111" s="294"/>
      <c r="S1111" s="251"/>
      <c r="T1111" s="247"/>
      <c r="X1111" s="247"/>
      <c r="Y1111" s="247"/>
      <c r="AE1111" s="247"/>
    </row>
    <row r="1112" spans="1:31" s="296" customFormat="1">
      <c r="A1112" s="293"/>
      <c r="B1112" s="247"/>
      <c r="C1112" s="252"/>
      <c r="D1112" s="251"/>
      <c r="E1112" s="251"/>
      <c r="F1112" s="251"/>
      <c r="G1112" s="251"/>
      <c r="H1112" s="251"/>
      <c r="I1112" s="251"/>
      <c r="J1112" s="251"/>
      <c r="K1112" s="294"/>
      <c r="L1112" s="251"/>
      <c r="M1112" s="251"/>
      <c r="N1112" s="251"/>
      <c r="O1112" s="251"/>
      <c r="P1112" s="251"/>
      <c r="Q1112" s="251"/>
      <c r="R1112" s="294"/>
      <c r="S1112" s="251"/>
      <c r="T1112" s="247"/>
      <c r="X1112" s="247"/>
      <c r="Y1112" s="247"/>
      <c r="AE1112" s="247"/>
    </row>
    <row r="1113" spans="1:31" s="296" customFormat="1">
      <c r="A1113" s="293"/>
      <c r="B1113" s="247"/>
      <c r="C1113" s="252"/>
      <c r="D1113" s="251"/>
      <c r="E1113" s="251"/>
      <c r="F1113" s="251"/>
      <c r="G1113" s="251"/>
      <c r="H1113" s="251"/>
      <c r="I1113" s="251"/>
      <c r="J1113" s="251"/>
      <c r="K1113" s="294"/>
      <c r="L1113" s="251"/>
      <c r="M1113" s="251"/>
      <c r="N1113" s="251"/>
      <c r="O1113" s="251"/>
      <c r="P1113" s="251"/>
      <c r="Q1113" s="251"/>
      <c r="R1113" s="294"/>
      <c r="S1113" s="251"/>
      <c r="T1113" s="247"/>
      <c r="X1113" s="247"/>
      <c r="Y1113" s="247"/>
      <c r="AE1113" s="247"/>
    </row>
    <row r="1114" spans="1:31" s="296" customFormat="1">
      <c r="A1114" s="293"/>
      <c r="B1114" s="247"/>
      <c r="C1114" s="252"/>
      <c r="D1114" s="251"/>
      <c r="E1114" s="251"/>
      <c r="F1114" s="251"/>
      <c r="G1114" s="251"/>
      <c r="H1114" s="251"/>
      <c r="I1114" s="251"/>
      <c r="J1114" s="251"/>
      <c r="K1114" s="294"/>
      <c r="L1114" s="251"/>
      <c r="M1114" s="251"/>
      <c r="N1114" s="251"/>
      <c r="O1114" s="251"/>
      <c r="P1114" s="251"/>
      <c r="Q1114" s="251"/>
      <c r="R1114" s="294"/>
      <c r="S1114" s="251"/>
      <c r="T1114" s="247"/>
      <c r="X1114" s="247"/>
      <c r="Y1114" s="247"/>
      <c r="AE1114" s="247"/>
    </row>
    <row r="1115" spans="1:31" s="296" customFormat="1">
      <c r="A1115" s="293"/>
      <c r="B1115" s="247"/>
      <c r="C1115" s="252"/>
      <c r="D1115" s="251"/>
      <c r="E1115" s="251"/>
      <c r="F1115" s="251"/>
      <c r="G1115" s="251"/>
      <c r="H1115" s="251"/>
      <c r="I1115" s="251"/>
      <c r="J1115" s="251"/>
      <c r="K1115" s="294"/>
      <c r="L1115" s="251"/>
      <c r="M1115" s="251"/>
      <c r="N1115" s="251"/>
      <c r="O1115" s="251"/>
      <c r="P1115" s="251"/>
      <c r="Q1115" s="251"/>
      <c r="R1115" s="294"/>
      <c r="S1115" s="251"/>
      <c r="T1115" s="247"/>
      <c r="X1115" s="247"/>
      <c r="Y1115" s="247"/>
      <c r="AE1115" s="247"/>
    </row>
    <row r="1116" spans="1:31" s="296" customFormat="1">
      <c r="A1116" s="293"/>
      <c r="B1116" s="247"/>
      <c r="C1116" s="252"/>
      <c r="D1116" s="251"/>
      <c r="E1116" s="251"/>
      <c r="F1116" s="251"/>
      <c r="G1116" s="251"/>
      <c r="H1116" s="251"/>
      <c r="I1116" s="251"/>
      <c r="J1116" s="251"/>
      <c r="K1116" s="294"/>
      <c r="L1116" s="251"/>
      <c r="M1116" s="251"/>
      <c r="N1116" s="251"/>
      <c r="O1116" s="251"/>
      <c r="P1116" s="251"/>
      <c r="Q1116" s="251"/>
      <c r="R1116" s="294"/>
      <c r="S1116" s="251"/>
      <c r="T1116" s="247"/>
      <c r="X1116" s="247"/>
      <c r="Y1116" s="247"/>
      <c r="AE1116" s="247"/>
    </row>
    <row r="1117" spans="1:31" s="296" customFormat="1">
      <c r="A1117" s="293"/>
      <c r="B1117" s="247"/>
      <c r="C1117" s="252"/>
      <c r="D1117" s="251"/>
      <c r="E1117" s="251"/>
      <c r="F1117" s="251"/>
      <c r="G1117" s="251"/>
      <c r="H1117" s="251"/>
      <c r="I1117" s="251"/>
      <c r="J1117" s="251"/>
      <c r="K1117" s="294"/>
      <c r="L1117" s="251"/>
      <c r="M1117" s="251"/>
      <c r="N1117" s="251"/>
      <c r="O1117" s="251"/>
      <c r="P1117" s="251"/>
      <c r="Q1117" s="251"/>
      <c r="R1117" s="294"/>
      <c r="S1117" s="251"/>
      <c r="T1117" s="247"/>
      <c r="X1117" s="247"/>
      <c r="Y1117" s="247"/>
      <c r="AE1117" s="247"/>
    </row>
    <row r="1118" spans="1:31" s="296" customFormat="1">
      <c r="A1118" s="293"/>
      <c r="B1118" s="247"/>
      <c r="C1118" s="252"/>
      <c r="D1118" s="251"/>
      <c r="E1118" s="251"/>
      <c r="F1118" s="251"/>
      <c r="G1118" s="251"/>
      <c r="H1118" s="251"/>
      <c r="I1118" s="251"/>
      <c r="J1118" s="251"/>
      <c r="K1118" s="294"/>
      <c r="L1118" s="251"/>
      <c r="M1118" s="251"/>
      <c r="N1118" s="251"/>
      <c r="O1118" s="251"/>
      <c r="P1118" s="251"/>
      <c r="Q1118" s="251"/>
      <c r="R1118" s="294"/>
      <c r="S1118" s="251"/>
      <c r="T1118" s="247"/>
      <c r="X1118" s="247"/>
      <c r="Y1118" s="247"/>
      <c r="AE1118" s="247"/>
    </row>
    <row r="1119" spans="1:31" s="296" customFormat="1">
      <c r="A1119" s="293"/>
      <c r="B1119" s="247"/>
      <c r="C1119" s="252"/>
      <c r="D1119" s="251"/>
      <c r="E1119" s="251"/>
      <c r="F1119" s="251"/>
      <c r="G1119" s="251"/>
      <c r="H1119" s="251"/>
      <c r="I1119" s="251"/>
      <c r="J1119" s="251"/>
      <c r="K1119" s="294"/>
      <c r="L1119" s="251"/>
      <c r="M1119" s="251"/>
      <c r="N1119" s="251"/>
      <c r="O1119" s="251"/>
      <c r="P1119" s="251"/>
      <c r="Q1119" s="251"/>
      <c r="R1119" s="294"/>
      <c r="S1119" s="251"/>
      <c r="T1119" s="247"/>
      <c r="X1119" s="247"/>
      <c r="Y1119" s="247"/>
      <c r="AE1119" s="247"/>
    </row>
    <row r="1120" spans="1:31" s="296" customFormat="1">
      <c r="A1120" s="293"/>
      <c r="B1120" s="247"/>
      <c r="C1120" s="252"/>
      <c r="D1120" s="251"/>
      <c r="E1120" s="251"/>
      <c r="F1120" s="251"/>
      <c r="G1120" s="251"/>
      <c r="H1120" s="251"/>
      <c r="I1120" s="251"/>
      <c r="J1120" s="251"/>
      <c r="K1120" s="294"/>
      <c r="L1120" s="251"/>
      <c r="M1120" s="251"/>
      <c r="N1120" s="251"/>
      <c r="O1120" s="251"/>
      <c r="P1120" s="251"/>
      <c r="Q1120" s="251"/>
      <c r="R1120" s="294"/>
      <c r="S1120" s="251"/>
      <c r="T1120" s="247"/>
      <c r="X1120" s="247"/>
      <c r="Y1120" s="247"/>
      <c r="AE1120" s="247"/>
    </row>
    <row r="1121" spans="1:31" s="296" customFormat="1">
      <c r="A1121" s="293"/>
      <c r="B1121" s="247"/>
      <c r="C1121" s="252"/>
      <c r="D1121" s="251"/>
      <c r="E1121" s="251"/>
      <c r="F1121" s="251"/>
      <c r="G1121" s="251"/>
      <c r="H1121" s="251"/>
      <c r="I1121" s="251"/>
      <c r="J1121" s="251"/>
      <c r="K1121" s="294"/>
      <c r="L1121" s="251"/>
      <c r="M1121" s="251"/>
      <c r="N1121" s="251"/>
      <c r="O1121" s="251"/>
      <c r="P1121" s="251"/>
      <c r="Q1121" s="251"/>
      <c r="R1121" s="294"/>
      <c r="S1121" s="251"/>
      <c r="T1121" s="247"/>
      <c r="X1121" s="247"/>
      <c r="Y1121" s="247"/>
      <c r="AE1121" s="247"/>
    </row>
    <row r="1122" spans="1:31" s="296" customFormat="1">
      <c r="A1122" s="293"/>
      <c r="B1122" s="247"/>
      <c r="C1122" s="252"/>
      <c r="D1122" s="251"/>
      <c r="E1122" s="251"/>
      <c r="F1122" s="251"/>
      <c r="G1122" s="251"/>
      <c r="H1122" s="251"/>
      <c r="I1122" s="251"/>
      <c r="J1122" s="251"/>
      <c r="K1122" s="294"/>
      <c r="L1122" s="251"/>
      <c r="M1122" s="251"/>
      <c r="N1122" s="251"/>
      <c r="O1122" s="251"/>
      <c r="P1122" s="251"/>
      <c r="Q1122" s="251"/>
      <c r="R1122" s="294"/>
      <c r="S1122" s="251"/>
      <c r="T1122" s="247"/>
      <c r="X1122" s="247"/>
      <c r="Y1122" s="247"/>
      <c r="AE1122" s="247"/>
    </row>
    <row r="1123" spans="1:31" s="296" customFormat="1">
      <c r="A1123" s="293"/>
      <c r="B1123" s="247"/>
      <c r="C1123" s="252"/>
      <c r="D1123" s="251"/>
      <c r="E1123" s="251"/>
      <c r="F1123" s="251"/>
      <c r="G1123" s="251"/>
      <c r="H1123" s="251"/>
      <c r="I1123" s="251"/>
      <c r="J1123" s="251"/>
      <c r="K1123" s="294"/>
      <c r="L1123" s="251"/>
      <c r="M1123" s="251"/>
      <c r="N1123" s="251"/>
      <c r="O1123" s="251"/>
      <c r="P1123" s="251"/>
      <c r="Q1123" s="251"/>
      <c r="R1123" s="294"/>
      <c r="S1123" s="251"/>
      <c r="T1123" s="247"/>
      <c r="X1123" s="247"/>
      <c r="Y1123" s="247"/>
      <c r="AE1123" s="247"/>
    </row>
    <row r="1124" spans="1:31" s="296" customFormat="1">
      <c r="A1124" s="293"/>
      <c r="B1124" s="247"/>
      <c r="C1124" s="252"/>
      <c r="D1124" s="251"/>
      <c r="E1124" s="251"/>
      <c r="F1124" s="251"/>
      <c r="G1124" s="251"/>
      <c r="H1124" s="251"/>
      <c r="I1124" s="251"/>
      <c r="J1124" s="251"/>
      <c r="K1124" s="294"/>
      <c r="L1124" s="251"/>
      <c r="M1124" s="251"/>
      <c r="N1124" s="251"/>
      <c r="O1124" s="251"/>
      <c r="P1124" s="251"/>
      <c r="Q1124" s="251"/>
      <c r="R1124" s="294"/>
      <c r="S1124" s="251"/>
      <c r="T1124" s="247"/>
      <c r="X1124" s="247"/>
      <c r="Y1124" s="247"/>
      <c r="AE1124" s="247"/>
    </row>
    <row r="1125" spans="1:31" s="296" customFormat="1">
      <c r="A1125" s="293"/>
      <c r="B1125" s="247"/>
      <c r="C1125" s="252"/>
      <c r="D1125" s="251"/>
      <c r="E1125" s="251"/>
      <c r="F1125" s="251"/>
      <c r="G1125" s="251"/>
      <c r="H1125" s="251"/>
      <c r="I1125" s="251"/>
      <c r="J1125" s="251"/>
      <c r="K1125" s="294"/>
      <c r="L1125" s="251"/>
      <c r="M1125" s="251"/>
      <c r="N1125" s="251"/>
      <c r="O1125" s="251"/>
      <c r="P1125" s="251"/>
      <c r="Q1125" s="251"/>
      <c r="R1125" s="294"/>
      <c r="S1125" s="251"/>
      <c r="T1125" s="247"/>
      <c r="X1125" s="247"/>
      <c r="Y1125" s="247"/>
      <c r="AE1125" s="247"/>
    </row>
    <row r="1126" spans="1:31" s="296" customFormat="1">
      <c r="A1126" s="293"/>
      <c r="B1126" s="247"/>
      <c r="C1126" s="252"/>
      <c r="D1126" s="251"/>
      <c r="E1126" s="251"/>
      <c r="F1126" s="251"/>
      <c r="G1126" s="251"/>
      <c r="H1126" s="251"/>
      <c r="I1126" s="251"/>
      <c r="J1126" s="251"/>
      <c r="K1126" s="294"/>
      <c r="L1126" s="251"/>
      <c r="M1126" s="251"/>
      <c r="N1126" s="251"/>
      <c r="O1126" s="251"/>
      <c r="P1126" s="251"/>
      <c r="Q1126" s="251"/>
      <c r="R1126" s="294"/>
      <c r="S1126" s="251"/>
      <c r="T1126" s="247"/>
      <c r="X1126" s="247"/>
      <c r="Y1126" s="247"/>
      <c r="AE1126" s="247"/>
    </row>
    <row r="1127" spans="1:31" s="296" customFormat="1">
      <c r="A1127" s="293"/>
      <c r="B1127" s="247"/>
      <c r="C1127" s="252"/>
      <c r="D1127" s="251"/>
      <c r="E1127" s="251"/>
      <c r="F1127" s="251"/>
      <c r="G1127" s="251"/>
      <c r="H1127" s="251"/>
      <c r="I1127" s="251"/>
      <c r="J1127" s="251"/>
      <c r="K1127" s="294"/>
      <c r="L1127" s="251"/>
      <c r="M1127" s="251"/>
      <c r="N1127" s="251"/>
      <c r="O1127" s="251"/>
      <c r="P1127" s="251"/>
      <c r="Q1127" s="251"/>
      <c r="R1127" s="294"/>
      <c r="S1127" s="251"/>
      <c r="T1127" s="247"/>
      <c r="X1127" s="247"/>
      <c r="Y1127" s="247"/>
      <c r="AE1127" s="247"/>
    </row>
    <row r="1128" spans="1:31" s="296" customFormat="1">
      <c r="A1128" s="293"/>
      <c r="B1128" s="247"/>
      <c r="C1128" s="252"/>
      <c r="D1128" s="251"/>
      <c r="E1128" s="251"/>
      <c r="F1128" s="251"/>
      <c r="G1128" s="251"/>
      <c r="H1128" s="251"/>
      <c r="I1128" s="251"/>
      <c r="J1128" s="251"/>
      <c r="K1128" s="294"/>
      <c r="L1128" s="251"/>
      <c r="M1128" s="251"/>
      <c r="N1128" s="251"/>
      <c r="O1128" s="251"/>
      <c r="P1128" s="251"/>
      <c r="Q1128" s="251"/>
      <c r="R1128" s="294"/>
      <c r="S1128" s="251"/>
      <c r="T1128" s="247"/>
      <c r="X1128" s="247"/>
      <c r="Y1128" s="247"/>
      <c r="AE1128" s="247"/>
    </row>
    <row r="1129" spans="1:31" s="296" customFormat="1">
      <c r="A1129" s="293"/>
      <c r="B1129" s="247"/>
      <c r="C1129" s="252"/>
      <c r="D1129" s="251"/>
      <c r="E1129" s="251"/>
      <c r="F1129" s="251"/>
      <c r="G1129" s="251"/>
      <c r="H1129" s="251"/>
      <c r="I1129" s="251"/>
      <c r="J1129" s="251"/>
      <c r="K1129" s="294"/>
      <c r="L1129" s="251"/>
      <c r="M1129" s="251"/>
      <c r="N1129" s="251"/>
      <c r="O1129" s="251"/>
      <c r="P1129" s="251"/>
      <c r="Q1129" s="251"/>
      <c r="R1129" s="294"/>
      <c r="S1129" s="251"/>
      <c r="T1129" s="247"/>
      <c r="X1129" s="247"/>
      <c r="Y1129" s="247"/>
      <c r="AE1129" s="247"/>
    </row>
    <row r="1130" spans="1:31" s="296" customFormat="1">
      <c r="A1130" s="293"/>
      <c r="B1130" s="247"/>
      <c r="C1130" s="252"/>
      <c r="D1130" s="251"/>
      <c r="E1130" s="251"/>
      <c r="F1130" s="251"/>
      <c r="G1130" s="251"/>
      <c r="H1130" s="251"/>
      <c r="I1130" s="251"/>
      <c r="J1130" s="251"/>
      <c r="K1130" s="294"/>
      <c r="L1130" s="251"/>
      <c r="M1130" s="251"/>
      <c r="N1130" s="251"/>
      <c r="O1130" s="251"/>
      <c r="P1130" s="251"/>
      <c r="Q1130" s="251"/>
      <c r="R1130" s="294"/>
      <c r="S1130" s="251"/>
      <c r="T1130" s="247"/>
      <c r="X1130" s="247"/>
      <c r="Y1130" s="247"/>
      <c r="AE1130" s="247"/>
    </row>
    <row r="1131" spans="1:31" s="296" customFormat="1">
      <c r="A1131" s="293"/>
      <c r="B1131" s="247"/>
      <c r="C1131" s="252"/>
      <c r="D1131" s="251"/>
      <c r="E1131" s="251"/>
      <c r="F1131" s="251"/>
      <c r="G1131" s="251"/>
      <c r="H1131" s="251"/>
      <c r="I1131" s="251"/>
      <c r="J1131" s="251"/>
      <c r="K1131" s="294"/>
      <c r="L1131" s="251"/>
      <c r="M1131" s="251"/>
      <c r="N1131" s="251"/>
      <c r="O1131" s="251"/>
      <c r="P1131" s="251"/>
      <c r="Q1131" s="251"/>
      <c r="R1131" s="294"/>
      <c r="S1131" s="251"/>
      <c r="T1131" s="247"/>
      <c r="X1131" s="247"/>
      <c r="Y1131" s="247"/>
      <c r="AE1131" s="247"/>
    </row>
    <row r="1132" spans="1:31" s="296" customFormat="1">
      <c r="A1132" s="293"/>
      <c r="B1132" s="247"/>
      <c r="C1132" s="252"/>
      <c r="D1132" s="251"/>
      <c r="E1132" s="251"/>
      <c r="F1132" s="251"/>
      <c r="G1132" s="251"/>
      <c r="H1132" s="251"/>
      <c r="I1132" s="251"/>
      <c r="J1132" s="251"/>
      <c r="K1132" s="294"/>
      <c r="L1132" s="251"/>
      <c r="M1132" s="251"/>
      <c r="N1132" s="251"/>
      <c r="O1132" s="251"/>
      <c r="P1132" s="251"/>
      <c r="Q1132" s="251"/>
      <c r="R1132" s="294"/>
      <c r="S1132" s="251"/>
      <c r="T1132" s="247"/>
      <c r="X1132" s="247"/>
      <c r="Y1132" s="247"/>
      <c r="AE1132" s="247"/>
    </row>
    <row r="1133" spans="1:31" s="296" customFormat="1">
      <c r="A1133" s="293"/>
      <c r="B1133" s="247"/>
      <c r="C1133" s="252"/>
      <c r="D1133" s="251"/>
      <c r="E1133" s="251"/>
      <c r="F1133" s="251"/>
      <c r="G1133" s="251"/>
      <c r="H1133" s="251"/>
      <c r="I1133" s="251"/>
      <c r="J1133" s="251"/>
      <c r="K1133" s="294"/>
      <c r="L1133" s="251"/>
      <c r="M1133" s="251"/>
      <c r="N1133" s="251"/>
      <c r="O1133" s="251"/>
      <c r="P1133" s="251"/>
      <c r="Q1133" s="251"/>
      <c r="R1133" s="294"/>
      <c r="S1133" s="251"/>
      <c r="T1133" s="247"/>
      <c r="X1133" s="247"/>
      <c r="Y1133" s="247"/>
      <c r="AE1133" s="247"/>
    </row>
    <row r="1134" spans="1:31" s="296" customFormat="1">
      <c r="A1134" s="293"/>
      <c r="B1134" s="247"/>
      <c r="C1134" s="252"/>
      <c r="D1134" s="251"/>
      <c r="E1134" s="251"/>
      <c r="F1134" s="251"/>
      <c r="G1134" s="251"/>
      <c r="H1134" s="251"/>
      <c r="I1134" s="251"/>
      <c r="J1134" s="251"/>
      <c r="K1134" s="294"/>
      <c r="L1134" s="251"/>
      <c r="M1134" s="251"/>
      <c r="N1134" s="251"/>
      <c r="O1134" s="251"/>
      <c r="P1134" s="251"/>
      <c r="Q1134" s="251"/>
      <c r="R1134" s="294"/>
      <c r="S1134" s="251"/>
      <c r="T1134" s="247"/>
      <c r="X1134" s="247"/>
      <c r="Y1134" s="247"/>
      <c r="AE1134" s="247"/>
    </row>
    <row r="1135" spans="1:31" s="296" customFormat="1">
      <c r="A1135" s="293"/>
      <c r="B1135" s="247"/>
      <c r="C1135" s="252"/>
      <c r="D1135" s="251"/>
      <c r="E1135" s="251"/>
      <c r="F1135" s="251"/>
      <c r="G1135" s="251"/>
      <c r="H1135" s="251"/>
      <c r="I1135" s="251"/>
      <c r="J1135" s="251"/>
      <c r="K1135" s="294"/>
      <c r="L1135" s="251"/>
      <c r="M1135" s="251"/>
      <c r="N1135" s="251"/>
      <c r="O1135" s="251"/>
      <c r="P1135" s="251"/>
      <c r="Q1135" s="251"/>
      <c r="R1135" s="294"/>
      <c r="S1135" s="251"/>
      <c r="T1135" s="247"/>
      <c r="X1135" s="247"/>
      <c r="Y1135" s="247"/>
      <c r="AE1135" s="247"/>
    </row>
    <row r="1136" spans="1:31" s="296" customFormat="1">
      <c r="A1136" s="293"/>
      <c r="B1136" s="247"/>
      <c r="C1136" s="252"/>
      <c r="D1136" s="251"/>
      <c r="E1136" s="251"/>
      <c r="F1136" s="251"/>
      <c r="G1136" s="251"/>
      <c r="H1136" s="251"/>
      <c r="I1136" s="251"/>
      <c r="J1136" s="251"/>
      <c r="K1136" s="294"/>
      <c r="L1136" s="251"/>
      <c r="M1136" s="251"/>
      <c r="N1136" s="251"/>
      <c r="O1136" s="251"/>
      <c r="P1136" s="251"/>
      <c r="Q1136" s="251"/>
      <c r="R1136" s="294"/>
      <c r="S1136" s="251"/>
      <c r="T1136" s="247"/>
      <c r="X1136" s="247"/>
      <c r="Y1136" s="247"/>
      <c r="AE1136" s="247"/>
    </row>
    <row r="1137" spans="1:31" s="296" customFormat="1">
      <c r="A1137" s="293"/>
      <c r="B1137" s="247"/>
      <c r="C1137" s="252"/>
      <c r="D1137" s="251"/>
      <c r="E1137" s="251"/>
      <c r="F1137" s="251"/>
      <c r="G1137" s="251"/>
      <c r="H1137" s="251"/>
      <c r="I1137" s="251"/>
      <c r="J1137" s="251"/>
      <c r="K1137" s="294"/>
      <c r="L1137" s="251"/>
      <c r="M1137" s="251"/>
      <c r="N1137" s="251"/>
      <c r="O1137" s="251"/>
      <c r="P1137" s="251"/>
      <c r="Q1137" s="251"/>
      <c r="R1137" s="294"/>
      <c r="S1137" s="251"/>
      <c r="T1137" s="247"/>
      <c r="X1137" s="247"/>
      <c r="Y1137" s="247"/>
      <c r="AE1137" s="247"/>
    </row>
    <row r="1138" spans="1:31" s="296" customFormat="1">
      <c r="A1138" s="293"/>
      <c r="B1138" s="247"/>
      <c r="C1138" s="252"/>
      <c r="D1138" s="251"/>
      <c r="E1138" s="251"/>
      <c r="F1138" s="251"/>
      <c r="G1138" s="251"/>
      <c r="H1138" s="251"/>
      <c r="I1138" s="251"/>
      <c r="J1138" s="251"/>
      <c r="K1138" s="294"/>
      <c r="L1138" s="251"/>
      <c r="M1138" s="251"/>
      <c r="N1138" s="251"/>
      <c r="O1138" s="251"/>
      <c r="P1138" s="251"/>
      <c r="Q1138" s="251"/>
      <c r="R1138" s="294"/>
      <c r="S1138" s="251"/>
      <c r="T1138" s="247"/>
      <c r="X1138" s="247"/>
      <c r="Y1138" s="247"/>
      <c r="AE1138" s="247"/>
    </row>
    <row r="1139" spans="1:31" s="296" customFormat="1">
      <c r="A1139" s="293"/>
      <c r="B1139" s="247"/>
      <c r="C1139" s="252"/>
      <c r="D1139" s="251"/>
      <c r="E1139" s="251"/>
      <c r="F1139" s="251"/>
      <c r="G1139" s="251"/>
      <c r="H1139" s="251"/>
      <c r="I1139" s="251"/>
      <c r="J1139" s="251"/>
      <c r="K1139" s="294"/>
      <c r="L1139" s="251"/>
      <c r="M1139" s="251"/>
      <c r="N1139" s="251"/>
      <c r="O1139" s="251"/>
      <c r="P1139" s="251"/>
      <c r="Q1139" s="251"/>
      <c r="R1139" s="294"/>
      <c r="S1139" s="251"/>
      <c r="T1139" s="247"/>
      <c r="X1139" s="247"/>
      <c r="Y1139" s="247"/>
      <c r="AE1139" s="247"/>
    </row>
    <row r="1140" spans="1:31" s="296" customFormat="1">
      <c r="A1140" s="293"/>
      <c r="B1140" s="247"/>
      <c r="C1140" s="252"/>
      <c r="D1140" s="251"/>
      <c r="E1140" s="251"/>
      <c r="F1140" s="251"/>
      <c r="G1140" s="251"/>
      <c r="H1140" s="251"/>
      <c r="I1140" s="251"/>
      <c r="J1140" s="251"/>
      <c r="K1140" s="294"/>
      <c r="L1140" s="251"/>
      <c r="M1140" s="251"/>
      <c r="N1140" s="251"/>
      <c r="O1140" s="251"/>
      <c r="P1140" s="251"/>
      <c r="Q1140" s="251"/>
      <c r="R1140" s="294"/>
      <c r="S1140" s="251"/>
      <c r="T1140" s="247"/>
      <c r="X1140" s="247"/>
      <c r="Y1140" s="247"/>
      <c r="AE1140" s="247"/>
    </row>
    <row r="1141" spans="1:31" s="296" customFormat="1">
      <c r="A1141" s="293"/>
      <c r="B1141" s="247"/>
      <c r="C1141" s="252"/>
      <c r="D1141" s="251"/>
      <c r="E1141" s="251"/>
      <c r="F1141" s="251"/>
      <c r="G1141" s="251"/>
      <c r="H1141" s="251"/>
      <c r="I1141" s="251"/>
      <c r="J1141" s="251"/>
      <c r="K1141" s="294"/>
      <c r="L1141" s="251"/>
      <c r="M1141" s="251"/>
      <c r="N1141" s="251"/>
      <c r="O1141" s="251"/>
      <c r="P1141" s="251"/>
      <c r="Q1141" s="251"/>
      <c r="R1141" s="294"/>
      <c r="S1141" s="251"/>
      <c r="T1141" s="247"/>
      <c r="X1141" s="247"/>
      <c r="Y1141" s="247"/>
      <c r="AE1141" s="247"/>
    </row>
    <row r="1142" spans="1:31" s="296" customFormat="1">
      <c r="A1142" s="293"/>
      <c r="B1142" s="247"/>
      <c r="C1142" s="252"/>
      <c r="D1142" s="251"/>
      <c r="E1142" s="251"/>
      <c r="F1142" s="251"/>
      <c r="G1142" s="251"/>
      <c r="H1142" s="251"/>
      <c r="I1142" s="251"/>
      <c r="J1142" s="251"/>
      <c r="K1142" s="294"/>
      <c r="L1142" s="251"/>
      <c r="M1142" s="251"/>
      <c r="N1142" s="251"/>
      <c r="O1142" s="251"/>
      <c r="P1142" s="251"/>
      <c r="Q1142" s="251"/>
      <c r="R1142" s="294"/>
      <c r="S1142" s="251"/>
      <c r="T1142" s="247"/>
      <c r="X1142" s="247"/>
      <c r="Y1142" s="247"/>
      <c r="AE1142" s="247"/>
    </row>
    <row r="1143" spans="1:31" s="296" customFormat="1">
      <c r="A1143" s="293"/>
      <c r="B1143" s="247"/>
      <c r="C1143" s="252"/>
      <c r="D1143" s="251"/>
      <c r="E1143" s="251"/>
      <c r="F1143" s="251"/>
      <c r="G1143" s="251"/>
      <c r="H1143" s="251"/>
      <c r="I1143" s="251"/>
      <c r="J1143" s="251"/>
      <c r="K1143" s="294"/>
      <c r="L1143" s="251"/>
      <c r="M1143" s="251"/>
      <c r="N1143" s="251"/>
      <c r="O1143" s="251"/>
      <c r="P1143" s="251"/>
      <c r="Q1143" s="251"/>
      <c r="R1143" s="294"/>
      <c r="S1143" s="251"/>
      <c r="T1143" s="247"/>
      <c r="X1143" s="247"/>
      <c r="Y1143" s="247"/>
      <c r="AE1143" s="247"/>
    </row>
    <row r="1144" spans="1:31" s="296" customFormat="1">
      <c r="A1144" s="293"/>
      <c r="B1144" s="247"/>
      <c r="C1144" s="252"/>
      <c r="D1144" s="251"/>
      <c r="E1144" s="251"/>
      <c r="F1144" s="251"/>
      <c r="G1144" s="251"/>
      <c r="H1144" s="251"/>
      <c r="I1144" s="251"/>
      <c r="J1144" s="251"/>
      <c r="K1144" s="294"/>
      <c r="L1144" s="251"/>
      <c r="M1144" s="251"/>
      <c r="N1144" s="251"/>
      <c r="O1144" s="251"/>
      <c r="P1144" s="251"/>
      <c r="Q1144" s="251"/>
      <c r="R1144" s="294"/>
      <c r="S1144" s="251"/>
      <c r="T1144" s="247"/>
      <c r="X1144" s="247"/>
      <c r="Y1144" s="247"/>
      <c r="AE1144" s="247"/>
    </row>
    <row r="1145" spans="1:31" s="296" customFormat="1">
      <c r="A1145" s="293"/>
      <c r="B1145" s="247"/>
      <c r="C1145" s="252"/>
      <c r="D1145" s="251"/>
      <c r="E1145" s="251"/>
      <c r="F1145" s="251"/>
      <c r="G1145" s="251"/>
      <c r="H1145" s="251"/>
      <c r="I1145" s="251"/>
      <c r="J1145" s="251"/>
      <c r="K1145" s="294"/>
      <c r="L1145" s="251"/>
      <c r="M1145" s="251"/>
      <c r="N1145" s="251"/>
      <c r="O1145" s="251"/>
      <c r="P1145" s="251"/>
      <c r="Q1145" s="251"/>
      <c r="R1145" s="294"/>
      <c r="S1145" s="251"/>
      <c r="T1145" s="247"/>
      <c r="X1145" s="247"/>
      <c r="Y1145" s="247"/>
      <c r="AE1145" s="247"/>
    </row>
    <row r="1146" spans="1:31" s="296" customFormat="1">
      <c r="A1146" s="293"/>
      <c r="B1146" s="247"/>
      <c r="C1146" s="252"/>
      <c r="D1146" s="251"/>
      <c r="E1146" s="251"/>
      <c r="F1146" s="251"/>
      <c r="G1146" s="251"/>
      <c r="H1146" s="251"/>
      <c r="I1146" s="251"/>
      <c r="J1146" s="251"/>
      <c r="K1146" s="294"/>
      <c r="L1146" s="251"/>
      <c r="M1146" s="251"/>
      <c r="N1146" s="251"/>
      <c r="O1146" s="251"/>
      <c r="P1146" s="251"/>
      <c r="Q1146" s="251"/>
      <c r="R1146" s="294"/>
      <c r="S1146" s="251"/>
      <c r="T1146" s="247"/>
      <c r="X1146" s="247"/>
      <c r="Y1146" s="247"/>
      <c r="AE1146" s="247"/>
    </row>
    <row r="1147" spans="1:31" s="296" customFormat="1">
      <c r="A1147" s="293"/>
      <c r="B1147" s="247"/>
      <c r="C1147" s="252"/>
      <c r="D1147" s="251"/>
      <c r="E1147" s="251"/>
      <c r="F1147" s="251"/>
      <c r="G1147" s="251"/>
      <c r="H1147" s="251"/>
      <c r="I1147" s="251"/>
      <c r="J1147" s="251"/>
      <c r="K1147" s="294"/>
      <c r="L1147" s="251"/>
      <c r="M1147" s="251"/>
      <c r="N1147" s="251"/>
      <c r="O1147" s="251"/>
      <c r="P1147" s="251"/>
      <c r="Q1147" s="251"/>
      <c r="R1147" s="294"/>
      <c r="S1147" s="251"/>
      <c r="T1147" s="247"/>
      <c r="X1147" s="247"/>
      <c r="Y1147" s="247"/>
      <c r="AE1147" s="247"/>
    </row>
    <row r="1148" spans="1:31" s="296" customFormat="1">
      <c r="A1148" s="293"/>
      <c r="B1148" s="247"/>
      <c r="C1148" s="252"/>
      <c r="D1148" s="251"/>
      <c r="E1148" s="251"/>
      <c r="F1148" s="251"/>
      <c r="G1148" s="251"/>
      <c r="H1148" s="251"/>
      <c r="I1148" s="251"/>
      <c r="J1148" s="251"/>
      <c r="K1148" s="294"/>
      <c r="L1148" s="251"/>
      <c r="M1148" s="251"/>
      <c r="N1148" s="251"/>
      <c r="O1148" s="251"/>
      <c r="P1148" s="251"/>
      <c r="Q1148" s="251"/>
      <c r="R1148" s="294"/>
      <c r="S1148" s="251"/>
      <c r="T1148" s="247"/>
      <c r="X1148" s="247"/>
      <c r="Y1148" s="247"/>
      <c r="AE1148" s="247"/>
    </row>
    <row r="1149" spans="1:31" s="296" customFormat="1">
      <c r="A1149" s="293"/>
      <c r="B1149" s="247"/>
      <c r="C1149" s="252"/>
      <c r="D1149" s="251"/>
      <c r="E1149" s="251"/>
      <c r="F1149" s="251"/>
      <c r="G1149" s="251"/>
      <c r="H1149" s="251"/>
      <c r="I1149" s="251"/>
      <c r="J1149" s="251"/>
      <c r="K1149" s="294"/>
      <c r="L1149" s="251"/>
      <c r="M1149" s="251"/>
      <c r="N1149" s="251"/>
      <c r="O1149" s="251"/>
      <c r="P1149" s="251"/>
      <c r="Q1149" s="251"/>
      <c r="R1149" s="294"/>
      <c r="S1149" s="251"/>
      <c r="T1149" s="247"/>
      <c r="X1149" s="247"/>
      <c r="Y1149" s="247"/>
      <c r="AE1149" s="247"/>
    </row>
    <row r="1150" spans="1:31" s="296" customFormat="1">
      <c r="A1150" s="293"/>
      <c r="B1150" s="247"/>
      <c r="C1150" s="252"/>
      <c r="D1150" s="251"/>
      <c r="E1150" s="251"/>
      <c r="F1150" s="251"/>
      <c r="G1150" s="251"/>
      <c r="H1150" s="251"/>
      <c r="I1150" s="251"/>
      <c r="J1150" s="251"/>
      <c r="K1150" s="294"/>
      <c r="L1150" s="251"/>
      <c r="M1150" s="251"/>
      <c r="N1150" s="251"/>
      <c r="O1150" s="251"/>
      <c r="P1150" s="251"/>
      <c r="Q1150" s="251"/>
      <c r="R1150" s="294"/>
      <c r="S1150" s="251"/>
      <c r="T1150" s="247"/>
      <c r="X1150" s="247"/>
      <c r="Y1150" s="247"/>
      <c r="AE1150" s="247"/>
    </row>
    <row r="1151" spans="1:31" s="296" customFormat="1">
      <c r="A1151" s="293"/>
      <c r="B1151" s="247"/>
      <c r="C1151" s="252"/>
      <c r="D1151" s="251"/>
      <c r="E1151" s="251"/>
      <c r="F1151" s="251"/>
      <c r="G1151" s="251"/>
      <c r="H1151" s="251"/>
      <c r="I1151" s="251"/>
      <c r="J1151" s="251"/>
      <c r="K1151" s="294"/>
      <c r="L1151" s="251"/>
      <c r="M1151" s="251"/>
      <c r="N1151" s="251"/>
      <c r="O1151" s="251"/>
      <c r="P1151" s="251"/>
      <c r="Q1151" s="251"/>
      <c r="R1151" s="294"/>
      <c r="S1151" s="251"/>
      <c r="T1151" s="247"/>
      <c r="X1151" s="247"/>
      <c r="Y1151" s="247"/>
      <c r="AE1151" s="247"/>
    </row>
    <row r="1152" spans="1:31" s="296" customFormat="1">
      <c r="A1152" s="293"/>
      <c r="B1152" s="247"/>
      <c r="C1152" s="252"/>
      <c r="D1152" s="251"/>
      <c r="E1152" s="251"/>
      <c r="F1152" s="251"/>
      <c r="G1152" s="251"/>
      <c r="H1152" s="251"/>
      <c r="I1152" s="251"/>
      <c r="J1152" s="251"/>
      <c r="K1152" s="294"/>
      <c r="L1152" s="251"/>
      <c r="M1152" s="251"/>
      <c r="N1152" s="251"/>
      <c r="O1152" s="251"/>
      <c r="P1152" s="251"/>
      <c r="Q1152" s="251"/>
      <c r="R1152" s="294"/>
      <c r="S1152" s="251"/>
      <c r="T1152" s="247"/>
      <c r="X1152" s="247"/>
      <c r="Y1152" s="247"/>
      <c r="AE1152" s="247"/>
    </row>
    <row r="1153" spans="1:31" s="296" customFormat="1">
      <c r="A1153" s="293"/>
      <c r="B1153" s="247"/>
      <c r="C1153" s="252"/>
      <c r="D1153" s="251"/>
      <c r="E1153" s="251"/>
      <c r="F1153" s="251"/>
      <c r="G1153" s="251"/>
      <c r="H1153" s="251"/>
      <c r="I1153" s="251"/>
      <c r="J1153" s="251"/>
      <c r="K1153" s="294"/>
      <c r="L1153" s="251"/>
      <c r="M1153" s="251"/>
      <c r="N1153" s="251"/>
      <c r="O1153" s="251"/>
      <c r="P1153" s="251"/>
      <c r="Q1153" s="251"/>
      <c r="R1153" s="294"/>
      <c r="S1153" s="251"/>
      <c r="T1153" s="247"/>
      <c r="X1153" s="247"/>
      <c r="Y1153" s="247"/>
      <c r="AE1153" s="247"/>
    </row>
    <row r="1154" spans="1:31" s="296" customFormat="1">
      <c r="A1154" s="293"/>
      <c r="B1154" s="247"/>
      <c r="C1154" s="252"/>
      <c r="D1154" s="251"/>
      <c r="E1154" s="251"/>
      <c r="F1154" s="251"/>
      <c r="G1154" s="251"/>
      <c r="H1154" s="251"/>
      <c r="I1154" s="251"/>
      <c r="J1154" s="251"/>
      <c r="K1154" s="294"/>
      <c r="L1154" s="251"/>
      <c r="M1154" s="251"/>
      <c r="N1154" s="251"/>
      <c r="O1154" s="251"/>
      <c r="P1154" s="251"/>
      <c r="Q1154" s="251"/>
      <c r="R1154" s="294"/>
      <c r="S1154" s="251"/>
      <c r="T1154" s="247"/>
      <c r="X1154" s="247"/>
      <c r="Y1154" s="247"/>
      <c r="AE1154" s="247"/>
    </row>
    <row r="1155" spans="1:31" s="296" customFormat="1">
      <c r="A1155" s="293"/>
      <c r="B1155" s="247"/>
      <c r="C1155" s="252"/>
      <c r="D1155" s="251"/>
      <c r="E1155" s="251"/>
      <c r="F1155" s="251"/>
      <c r="G1155" s="251"/>
      <c r="H1155" s="251"/>
      <c r="I1155" s="251"/>
      <c r="J1155" s="251"/>
      <c r="K1155" s="294"/>
      <c r="L1155" s="251"/>
      <c r="M1155" s="251"/>
      <c r="N1155" s="251"/>
      <c r="O1155" s="251"/>
      <c r="P1155" s="251"/>
      <c r="Q1155" s="251"/>
      <c r="R1155" s="294"/>
      <c r="S1155" s="251"/>
      <c r="T1155" s="247"/>
      <c r="X1155" s="247"/>
      <c r="Y1155" s="247"/>
      <c r="AE1155" s="247"/>
    </row>
    <row r="1156" spans="1:31" s="296" customFormat="1">
      <c r="A1156" s="293"/>
      <c r="B1156" s="247"/>
      <c r="C1156" s="252"/>
      <c r="D1156" s="251"/>
      <c r="E1156" s="251"/>
      <c r="F1156" s="251"/>
      <c r="G1156" s="251"/>
      <c r="H1156" s="251"/>
      <c r="I1156" s="251"/>
      <c r="J1156" s="251"/>
      <c r="K1156" s="294"/>
      <c r="L1156" s="251"/>
      <c r="M1156" s="251"/>
      <c r="N1156" s="251"/>
      <c r="O1156" s="251"/>
      <c r="P1156" s="251"/>
      <c r="Q1156" s="251"/>
      <c r="R1156" s="294"/>
      <c r="S1156" s="251"/>
      <c r="T1156" s="247"/>
      <c r="X1156" s="247"/>
      <c r="Y1156" s="247"/>
      <c r="AE1156" s="247"/>
    </row>
    <row r="1157" spans="1:31" s="296" customFormat="1">
      <c r="A1157" s="293"/>
      <c r="B1157" s="247"/>
      <c r="C1157" s="252"/>
      <c r="D1157" s="251"/>
      <c r="E1157" s="251"/>
      <c r="F1157" s="251"/>
      <c r="G1157" s="251"/>
      <c r="H1157" s="251"/>
      <c r="I1157" s="251"/>
      <c r="J1157" s="251"/>
      <c r="K1157" s="294"/>
      <c r="L1157" s="251"/>
      <c r="M1157" s="251"/>
      <c r="N1157" s="251"/>
      <c r="O1157" s="251"/>
      <c r="P1157" s="251"/>
      <c r="Q1157" s="251"/>
      <c r="R1157" s="294"/>
      <c r="S1157" s="251"/>
      <c r="T1157" s="247"/>
      <c r="X1157" s="247"/>
      <c r="Y1157" s="247"/>
      <c r="AE1157" s="247"/>
    </row>
    <row r="1158" spans="1:31" s="296" customFormat="1">
      <c r="A1158" s="293"/>
      <c r="B1158" s="247"/>
      <c r="C1158" s="252"/>
      <c r="D1158" s="251"/>
      <c r="E1158" s="251"/>
      <c r="F1158" s="251"/>
      <c r="G1158" s="251"/>
      <c r="H1158" s="251"/>
      <c r="I1158" s="251"/>
      <c r="J1158" s="251"/>
      <c r="K1158" s="294"/>
      <c r="L1158" s="251"/>
      <c r="M1158" s="251"/>
      <c r="N1158" s="251"/>
      <c r="O1158" s="251"/>
      <c r="P1158" s="251"/>
      <c r="Q1158" s="251"/>
      <c r="R1158" s="294"/>
      <c r="S1158" s="251"/>
      <c r="T1158" s="247"/>
      <c r="X1158" s="247"/>
      <c r="Y1158" s="247"/>
      <c r="AE1158" s="247"/>
    </row>
    <row r="1159" spans="1:31" s="296" customFormat="1">
      <c r="A1159" s="293"/>
      <c r="B1159" s="247"/>
      <c r="C1159" s="252"/>
      <c r="D1159" s="251"/>
      <c r="E1159" s="251"/>
      <c r="F1159" s="251"/>
      <c r="G1159" s="251"/>
      <c r="H1159" s="251"/>
      <c r="I1159" s="251"/>
      <c r="J1159" s="251"/>
      <c r="K1159" s="294"/>
      <c r="L1159" s="251"/>
      <c r="M1159" s="251"/>
      <c r="N1159" s="251"/>
      <c r="O1159" s="251"/>
      <c r="P1159" s="251"/>
      <c r="Q1159" s="251"/>
      <c r="R1159" s="294"/>
      <c r="S1159" s="251"/>
      <c r="T1159" s="247"/>
      <c r="X1159" s="247"/>
      <c r="Y1159" s="247"/>
      <c r="AE1159" s="247"/>
    </row>
    <row r="1160" spans="1:31" s="296" customFormat="1">
      <c r="A1160" s="293"/>
      <c r="B1160" s="247"/>
      <c r="C1160" s="252"/>
      <c r="D1160" s="251"/>
      <c r="E1160" s="251"/>
      <c r="F1160" s="251"/>
      <c r="G1160" s="251"/>
      <c r="H1160" s="251"/>
      <c r="I1160" s="251"/>
      <c r="J1160" s="251"/>
      <c r="K1160" s="294"/>
      <c r="L1160" s="251"/>
      <c r="M1160" s="251"/>
      <c r="N1160" s="251"/>
      <c r="O1160" s="251"/>
      <c r="P1160" s="251"/>
      <c r="Q1160" s="251"/>
      <c r="R1160" s="294"/>
      <c r="S1160" s="251"/>
      <c r="T1160" s="247"/>
      <c r="X1160" s="247"/>
      <c r="Y1160" s="247"/>
      <c r="AE1160" s="247"/>
    </row>
    <row r="1161" spans="1:31" s="296" customFormat="1">
      <c r="A1161" s="293"/>
      <c r="B1161" s="247"/>
      <c r="C1161" s="252"/>
      <c r="D1161" s="251"/>
      <c r="E1161" s="251"/>
      <c r="F1161" s="251"/>
      <c r="G1161" s="251"/>
      <c r="H1161" s="251"/>
      <c r="I1161" s="251"/>
      <c r="J1161" s="251"/>
      <c r="K1161" s="294"/>
      <c r="L1161" s="251"/>
      <c r="M1161" s="251"/>
      <c r="N1161" s="251"/>
      <c r="O1161" s="251"/>
      <c r="P1161" s="251"/>
      <c r="Q1161" s="251"/>
      <c r="R1161" s="294"/>
      <c r="S1161" s="251"/>
      <c r="T1161" s="247"/>
      <c r="X1161" s="247"/>
      <c r="Y1161" s="247"/>
      <c r="AE1161" s="247"/>
    </row>
    <row r="1162" spans="1:31" s="296" customFormat="1">
      <c r="A1162" s="293"/>
      <c r="B1162" s="247"/>
      <c r="C1162" s="252"/>
      <c r="D1162" s="251"/>
      <c r="E1162" s="251"/>
      <c r="F1162" s="251"/>
      <c r="G1162" s="251"/>
      <c r="H1162" s="251"/>
      <c r="I1162" s="251"/>
      <c r="J1162" s="251"/>
      <c r="K1162" s="294"/>
      <c r="L1162" s="251"/>
      <c r="M1162" s="251"/>
      <c r="N1162" s="251"/>
      <c r="O1162" s="251"/>
      <c r="P1162" s="251"/>
      <c r="Q1162" s="251"/>
      <c r="R1162" s="294"/>
      <c r="S1162" s="251"/>
      <c r="T1162" s="247"/>
      <c r="X1162" s="247"/>
      <c r="Y1162" s="247"/>
      <c r="AE1162" s="247"/>
    </row>
    <row r="1163" spans="1:31" s="296" customFormat="1">
      <c r="A1163" s="293"/>
      <c r="B1163" s="247"/>
      <c r="C1163" s="252"/>
      <c r="D1163" s="251"/>
      <c r="E1163" s="251"/>
      <c r="F1163" s="251"/>
      <c r="G1163" s="251"/>
      <c r="H1163" s="251"/>
      <c r="I1163" s="251"/>
      <c r="J1163" s="251"/>
      <c r="K1163" s="294"/>
      <c r="L1163" s="251"/>
      <c r="M1163" s="251"/>
      <c r="N1163" s="251"/>
      <c r="O1163" s="251"/>
      <c r="P1163" s="251"/>
      <c r="Q1163" s="251"/>
      <c r="R1163" s="294"/>
      <c r="S1163" s="251"/>
      <c r="T1163" s="247"/>
      <c r="X1163" s="247"/>
      <c r="Y1163" s="247"/>
      <c r="AE1163" s="247"/>
    </row>
    <row r="1164" spans="1:31" s="296" customFormat="1">
      <c r="A1164" s="293"/>
      <c r="B1164" s="247"/>
      <c r="C1164" s="252"/>
      <c r="D1164" s="251"/>
      <c r="E1164" s="251"/>
      <c r="F1164" s="251"/>
      <c r="G1164" s="251"/>
      <c r="H1164" s="251"/>
      <c r="I1164" s="251"/>
      <c r="J1164" s="251"/>
      <c r="K1164" s="294"/>
      <c r="L1164" s="251"/>
      <c r="M1164" s="251"/>
      <c r="N1164" s="251"/>
      <c r="O1164" s="251"/>
      <c r="P1164" s="251"/>
      <c r="Q1164" s="251"/>
      <c r="R1164" s="294"/>
      <c r="S1164" s="251"/>
      <c r="T1164" s="247"/>
      <c r="X1164" s="247"/>
      <c r="Y1164" s="247"/>
      <c r="AE1164" s="247"/>
    </row>
    <row r="1165" spans="1:31" s="296" customFormat="1">
      <c r="A1165" s="293"/>
      <c r="B1165" s="247"/>
      <c r="C1165" s="252"/>
      <c r="D1165" s="251"/>
      <c r="E1165" s="251"/>
      <c r="F1165" s="251"/>
      <c r="G1165" s="251"/>
      <c r="H1165" s="251"/>
      <c r="I1165" s="251"/>
      <c r="J1165" s="251"/>
      <c r="K1165" s="294"/>
      <c r="L1165" s="251"/>
      <c r="M1165" s="251"/>
      <c r="N1165" s="251"/>
      <c r="O1165" s="251"/>
      <c r="P1165" s="251"/>
      <c r="Q1165" s="251"/>
      <c r="R1165" s="294"/>
      <c r="S1165" s="251"/>
      <c r="T1165" s="247"/>
      <c r="X1165" s="247"/>
      <c r="Y1165" s="247"/>
      <c r="AE1165" s="247"/>
    </row>
    <row r="1166" spans="1:31" s="296" customFormat="1">
      <c r="A1166" s="293"/>
      <c r="B1166" s="247"/>
      <c r="C1166" s="252"/>
      <c r="D1166" s="251"/>
      <c r="E1166" s="251"/>
      <c r="F1166" s="251"/>
      <c r="G1166" s="251"/>
      <c r="H1166" s="251"/>
      <c r="I1166" s="251"/>
      <c r="J1166" s="251"/>
      <c r="K1166" s="294"/>
      <c r="L1166" s="251"/>
      <c r="M1166" s="251"/>
      <c r="N1166" s="251"/>
      <c r="O1166" s="251"/>
      <c r="P1166" s="251"/>
      <c r="Q1166" s="251"/>
      <c r="R1166" s="294"/>
      <c r="S1166" s="251"/>
      <c r="T1166" s="247"/>
      <c r="X1166" s="247"/>
      <c r="Y1166" s="247"/>
      <c r="AE1166" s="247"/>
    </row>
    <row r="1167" spans="1:31" s="296" customFormat="1">
      <c r="A1167" s="293"/>
      <c r="B1167" s="247"/>
      <c r="C1167" s="252"/>
      <c r="D1167" s="251"/>
      <c r="E1167" s="251"/>
      <c r="F1167" s="251"/>
      <c r="G1167" s="251"/>
      <c r="H1167" s="251"/>
      <c r="I1167" s="251"/>
      <c r="J1167" s="251"/>
      <c r="K1167" s="294"/>
      <c r="L1167" s="251"/>
      <c r="M1167" s="251"/>
      <c r="N1167" s="251"/>
      <c r="O1167" s="251"/>
      <c r="P1167" s="251"/>
      <c r="Q1167" s="251"/>
      <c r="R1167" s="294"/>
      <c r="S1167" s="251"/>
      <c r="T1167" s="247"/>
      <c r="X1167" s="247"/>
      <c r="Y1167" s="247"/>
      <c r="AE1167" s="247"/>
    </row>
    <row r="1168" spans="1:31" s="296" customFormat="1">
      <c r="A1168" s="293"/>
      <c r="B1168" s="247"/>
      <c r="C1168" s="252"/>
      <c r="D1168" s="251"/>
      <c r="E1168" s="251"/>
      <c r="F1168" s="251"/>
      <c r="G1168" s="251"/>
      <c r="H1168" s="251"/>
      <c r="I1168" s="251"/>
      <c r="J1168" s="251"/>
      <c r="K1168" s="294"/>
      <c r="L1168" s="251"/>
      <c r="M1168" s="251"/>
      <c r="N1168" s="251"/>
      <c r="O1168" s="251"/>
      <c r="P1168" s="251"/>
      <c r="Q1168" s="251"/>
      <c r="R1168" s="294"/>
      <c r="S1168" s="251"/>
      <c r="T1168" s="247"/>
      <c r="X1168" s="247"/>
      <c r="Y1168" s="247"/>
      <c r="AE1168" s="247"/>
    </row>
    <row r="1169" spans="1:31" s="296" customFormat="1">
      <c r="A1169" s="293"/>
      <c r="B1169" s="247"/>
      <c r="C1169" s="252"/>
      <c r="D1169" s="251"/>
      <c r="E1169" s="251"/>
      <c r="F1169" s="251"/>
      <c r="G1169" s="251"/>
      <c r="H1169" s="251"/>
      <c r="I1169" s="251"/>
      <c r="J1169" s="251"/>
      <c r="K1169" s="294"/>
      <c r="L1169" s="251"/>
      <c r="M1169" s="251"/>
      <c r="N1169" s="251"/>
      <c r="O1169" s="251"/>
      <c r="P1169" s="251"/>
      <c r="Q1169" s="251"/>
      <c r="R1169" s="294"/>
      <c r="S1169" s="251"/>
      <c r="T1169" s="247"/>
      <c r="X1169" s="247"/>
      <c r="Y1169" s="247"/>
      <c r="AE1169" s="247"/>
    </row>
    <row r="1170" spans="1:31" s="296" customFormat="1">
      <c r="A1170" s="293"/>
      <c r="B1170" s="247"/>
      <c r="C1170" s="252"/>
      <c r="D1170" s="251"/>
      <c r="E1170" s="251"/>
      <c r="F1170" s="251"/>
      <c r="G1170" s="251"/>
      <c r="H1170" s="251"/>
      <c r="I1170" s="251"/>
      <c r="J1170" s="251"/>
      <c r="K1170" s="294"/>
      <c r="L1170" s="251"/>
      <c r="M1170" s="251"/>
      <c r="N1170" s="251"/>
      <c r="O1170" s="251"/>
      <c r="P1170" s="251"/>
      <c r="Q1170" s="251"/>
      <c r="R1170" s="294"/>
      <c r="S1170" s="251"/>
      <c r="T1170" s="247"/>
      <c r="X1170" s="247"/>
      <c r="Y1170" s="247"/>
      <c r="AE1170" s="247"/>
    </row>
    <row r="1171" spans="1:31" s="296" customFormat="1">
      <c r="A1171" s="293"/>
      <c r="B1171" s="247"/>
      <c r="C1171" s="252"/>
      <c r="D1171" s="251"/>
      <c r="E1171" s="251"/>
      <c r="F1171" s="251"/>
      <c r="G1171" s="251"/>
      <c r="H1171" s="251"/>
      <c r="I1171" s="251"/>
      <c r="J1171" s="251"/>
      <c r="K1171" s="294"/>
      <c r="L1171" s="251"/>
      <c r="M1171" s="251"/>
      <c r="N1171" s="251"/>
      <c r="O1171" s="251"/>
      <c r="P1171" s="251"/>
      <c r="Q1171" s="251"/>
      <c r="R1171" s="294"/>
      <c r="S1171" s="251"/>
      <c r="T1171" s="247"/>
      <c r="X1171" s="247"/>
      <c r="Y1171" s="247"/>
      <c r="AE1171" s="247"/>
    </row>
    <row r="1172" spans="1:31" s="296" customFormat="1">
      <c r="A1172" s="293"/>
      <c r="B1172" s="247"/>
      <c r="C1172" s="252"/>
      <c r="D1172" s="251"/>
      <c r="E1172" s="251"/>
      <c r="F1172" s="251"/>
      <c r="G1172" s="251"/>
      <c r="H1172" s="251"/>
      <c r="I1172" s="251"/>
      <c r="J1172" s="251"/>
      <c r="K1172" s="294"/>
      <c r="L1172" s="251"/>
      <c r="M1172" s="251"/>
      <c r="N1172" s="251"/>
      <c r="O1172" s="251"/>
      <c r="P1172" s="251"/>
      <c r="Q1172" s="251"/>
      <c r="R1172" s="294"/>
      <c r="S1172" s="251"/>
      <c r="T1172" s="247"/>
      <c r="X1172" s="247"/>
      <c r="Y1172" s="247"/>
      <c r="AE1172" s="247"/>
    </row>
    <row r="1173" spans="1:31" s="296" customFormat="1">
      <c r="A1173" s="293"/>
      <c r="B1173" s="247"/>
      <c r="C1173" s="252"/>
      <c r="D1173" s="251"/>
      <c r="E1173" s="251"/>
      <c r="F1173" s="251"/>
      <c r="G1173" s="251"/>
      <c r="H1173" s="251"/>
      <c r="I1173" s="251"/>
      <c r="J1173" s="251"/>
      <c r="K1173" s="294"/>
      <c r="L1173" s="251"/>
      <c r="M1173" s="251"/>
      <c r="N1173" s="251"/>
      <c r="O1173" s="251"/>
      <c r="P1173" s="251"/>
      <c r="Q1173" s="251"/>
      <c r="R1173" s="294"/>
      <c r="S1173" s="251"/>
      <c r="T1173" s="247"/>
      <c r="X1173" s="247"/>
      <c r="Y1173" s="247"/>
      <c r="AE1173" s="247"/>
    </row>
    <row r="1174" spans="1:31" s="296" customFormat="1">
      <c r="A1174" s="293"/>
      <c r="B1174" s="247"/>
      <c r="C1174" s="252"/>
      <c r="D1174" s="251"/>
      <c r="E1174" s="251"/>
      <c r="F1174" s="251"/>
      <c r="G1174" s="251"/>
      <c r="H1174" s="251"/>
      <c r="I1174" s="251"/>
      <c r="J1174" s="251"/>
      <c r="K1174" s="294"/>
      <c r="L1174" s="251"/>
      <c r="M1174" s="251"/>
      <c r="N1174" s="251"/>
      <c r="O1174" s="251"/>
      <c r="P1174" s="251"/>
      <c r="Q1174" s="251"/>
      <c r="R1174" s="294"/>
      <c r="S1174" s="251"/>
      <c r="T1174" s="247"/>
      <c r="X1174" s="247"/>
      <c r="Y1174" s="247"/>
      <c r="AE1174" s="247"/>
    </row>
    <row r="1175" spans="1:31" s="296" customFormat="1">
      <c r="A1175" s="293"/>
      <c r="B1175" s="247"/>
      <c r="C1175" s="252"/>
      <c r="D1175" s="251"/>
      <c r="E1175" s="251"/>
      <c r="F1175" s="251"/>
      <c r="G1175" s="251"/>
      <c r="H1175" s="251"/>
      <c r="I1175" s="251"/>
      <c r="J1175" s="251"/>
      <c r="K1175" s="294"/>
      <c r="L1175" s="251"/>
      <c r="M1175" s="251"/>
      <c r="N1175" s="251"/>
      <c r="O1175" s="251"/>
      <c r="P1175" s="251"/>
      <c r="Q1175" s="251"/>
      <c r="R1175" s="294"/>
      <c r="S1175" s="251"/>
      <c r="T1175" s="247"/>
      <c r="X1175" s="247"/>
      <c r="Y1175" s="247"/>
      <c r="AE1175" s="247"/>
    </row>
    <row r="1176" spans="1:31" s="296" customFormat="1">
      <c r="A1176" s="293"/>
      <c r="B1176" s="247"/>
      <c r="C1176" s="252"/>
      <c r="D1176" s="251"/>
      <c r="E1176" s="251"/>
      <c r="F1176" s="251"/>
      <c r="G1176" s="251"/>
      <c r="H1176" s="251"/>
      <c r="I1176" s="251"/>
      <c r="J1176" s="251"/>
      <c r="K1176" s="294"/>
      <c r="L1176" s="251"/>
      <c r="M1176" s="251"/>
      <c r="N1176" s="251"/>
      <c r="O1176" s="251"/>
      <c r="P1176" s="251"/>
      <c r="Q1176" s="251"/>
      <c r="R1176" s="294"/>
      <c r="S1176" s="251"/>
      <c r="T1176" s="247"/>
      <c r="X1176" s="247"/>
      <c r="Y1176" s="247"/>
      <c r="AE1176" s="247"/>
    </row>
    <row r="1177" spans="1:31" s="296" customFormat="1">
      <c r="A1177" s="293"/>
      <c r="B1177" s="247"/>
      <c r="C1177" s="252"/>
      <c r="D1177" s="251"/>
      <c r="E1177" s="251"/>
      <c r="F1177" s="251"/>
      <c r="G1177" s="251"/>
      <c r="H1177" s="251"/>
      <c r="I1177" s="251"/>
      <c r="J1177" s="251"/>
      <c r="K1177" s="294"/>
      <c r="L1177" s="251"/>
      <c r="M1177" s="251"/>
      <c r="N1177" s="251"/>
      <c r="O1177" s="251"/>
      <c r="P1177" s="251"/>
      <c r="Q1177" s="251"/>
      <c r="R1177" s="294"/>
      <c r="S1177" s="251"/>
      <c r="T1177" s="247"/>
      <c r="X1177" s="247"/>
      <c r="Y1177" s="247"/>
      <c r="AE1177" s="247"/>
    </row>
    <row r="1178" spans="1:31" s="296" customFormat="1">
      <c r="A1178" s="293"/>
      <c r="B1178" s="247"/>
      <c r="C1178" s="252"/>
      <c r="D1178" s="251"/>
      <c r="E1178" s="251"/>
      <c r="F1178" s="251"/>
      <c r="G1178" s="251"/>
      <c r="H1178" s="251"/>
      <c r="I1178" s="251"/>
      <c r="J1178" s="251"/>
      <c r="K1178" s="294"/>
      <c r="L1178" s="251"/>
      <c r="M1178" s="251"/>
      <c r="N1178" s="251"/>
      <c r="O1178" s="251"/>
      <c r="P1178" s="251"/>
      <c r="Q1178" s="251"/>
      <c r="R1178" s="294"/>
      <c r="S1178" s="251"/>
      <c r="T1178" s="247"/>
      <c r="X1178" s="247"/>
      <c r="Y1178" s="247"/>
      <c r="AE1178" s="247"/>
    </row>
    <row r="1179" spans="1:31" s="296" customFormat="1">
      <c r="A1179" s="293"/>
      <c r="B1179" s="247"/>
      <c r="C1179" s="252"/>
      <c r="D1179" s="251"/>
      <c r="E1179" s="251"/>
      <c r="F1179" s="251"/>
      <c r="G1179" s="251"/>
      <c r="H1179" s="251"/>
      <c r="I1179" s="251"/>
      <c r="J1179" s="251"/>
      <c r="K1179" s="294"/>
      <c r="L1179" s="251"/>
      <c r="M1179" s="251"/>
      <c r="N1179" s="251"/>
      <c r="O1179" s="251"/>
      <c r="P1179" s="251"/>
      <c r="Q1179" s="251"/>
      <c r="R1179" s="294"/>
      <c r="S1179" s="251"/>
      <c r="T1179" s="247"/>
      <c r="X1179" s="247"/>
      <c r="Y1179" s="247"/>
      <c r="AE1179" s="247"/>
    </row>
    <row r="1180" spans="1:31" s="296" customFormat="1">
      <c r="A1180" s="293"/>
      <c r="B1180" s="247"/>
      <c r="C1180" s="252"/>
      <c r="D1180" s="251"/>
      <c r="E1180" s="251"/>
      <c r="F1180" s="251"/>
      <c r="G1180" s="251"/>
      <c r="H1180" s="251"/>
      <c r="I1180" s="251"/>
      <c r="J1180" s="251"/>
      <c r="K1180" s="294"/>
      <c r="L1180" s="251"/>
      <c r="M1180" s="251"/>
      <c r="N1180" s="251"/>
      <c r="O1180" s="251"/>
      <c r="P1180" s="251"/>
      <c r="Q1180" s="251"/>
      <c r="R1180" s="294"/>
      <c r="S1180" s="251"/>
      <c r="T1180" s="247"/>
      <c r="X1180" s="247"/>
      <c r="Y1180" s="247"/>
      <c r="AE1180" s="247"/>
    </row>
    <row r="1181" spans="1:31" s="296" customFormat="1">
      <c r="A1181" s="293"/>
      <c r="B1181" s="247"/>
      <c r="C1181" s="252"/>
      <c r="D1181" s="251"/>
      <c r="E1181" s="251"/>
      <c r="F1181" s="251"/>
      <c r="G1181" s="251"/>
      <c r="H1181" s="251"/>
      <c r="I1181" s="251"/>
      <c r="J1181" s="251"/>
      <c r="K1181" s="294"/>
      <c r="L1181" s="251"/>
      <c r="M1181" s="251"/>
      <c r="N1181" s="251"/>
      <c r="O1181" s="251"/>
      <c r="P1181" s="251"/>
      <c r="Q1181" s="251"/>
      <c r="R1181" s="294"/>
      <c r="S1181" s="251"/>
      <c r="T1181" s="247"/>
      <c r="X1181" s="247"/>
      <c r="Y1181" s="247"/>
      <c r="AE1181" s="247"/>
    </row>
    <row r="1182" spans="1:31" s="296" customFormat="1">
      <c r="A1182" s="293"/>
      <c r="B1182" s="247"/>
      <c r="C1182" s="252"/>
      <c r="D1182" s="251"/>
      <c r="E1182" s="251"/>
      <c r="F1182" s="251"/>
      <c r="G1182" s="251"/>
      <c r="H1182" s="251"/>
      <c r="I1182" s="251"/>
      <c r="J1182" s="251"/>
      <c r="K1182" s="294"/>
      <c r="L1182" s="251"/>
      <c r="M1182" s="251"/>
      <c r="N1182" s="251"/>
      <c r="O1182" s="251"/>
      <c r="P1182" s="251"/>
      <c r="Q1182" s="251"/>
      <c r="R1182" s="294"/>
      <c r="S1182" s="251"/>
      <c r="T1182" s="247"/>
      <c r="X1182" s="247"/>
      <c r="Y1182" s="247"/>
      <c r="AE1182" s="247"/>
    </row>
    <row r="1183" spans="1:31" s="296" customFormat="1">
      <c r="A1183" s="293"/>
      <c r="B1183" s="247"/>
      <c r="C1183" s="252"/>
      <c r="D1183" s="251"/>
      <c r="E1183" s="251"/>
      <c r="F1183" s="251"/>
      <c r="G1183" s="251"/>
      <c r="H1183" s="251"/>
      <c r="I1183" s="251"/>
      <c r="J1183" s="251"/>
      <c r="K1183" s="294"/>
      <c r="L1183" s="251"/>
      <c r="M1183" s="251"/>
      <c r="N1183" s="251"/>
      <c r="O1183" s="251"/>
      <c r="P1183" s="251"/>
      <c r="Q1183" s="251"/>
      <c r="R1183" s="294"/>
      <c r="S1183" s="251"/>
      <c r="T1183" s="247"/>
      <c r="X1183" s="247"/>
      <c r="Y1183" s="247"/>
      <c r="AE1183" s="247"/>
    </row>
    <row r="1184" spans="1:31" s="296" customFormat="1">
      <c r="A1184" s="293"/>
      <c r="B1184" s="247"/>
      <c r="C1184" s="252"/>
      <c r="D1184" s="251"/>
      <c r="E1184" s="251"/>
      <c r="F1184" s="251"/>
      <c r="G1184" s="251"/>
      <c r="H1184" s="251"/>
      <c r="I1184" s="251"/>
      <c r="J1184" s="251"/>
      <c r="K1184" s="294"/>
      <c r="L1184" s="251"/>
      <c r="M1184" s="251"/>
      <c r="N1184" s="251"/>
      <c r="O1184" s="251"/>
      <c r="P1184" s="251"/>
      <c r="Q1184" s="251"/>
      <c r="R1184" s="294"/>
      <c r="S1184" s="251"/>
      <c r="T1184" s="247"/>
      <c r="X1184" s="247"/>
      <c r="Y1184" s="247"/>
      <c r="AE1184" s="247"/>
    </row>
    <row r="1185" spans="1:31" s="296" customFormat="1">
      <c r="A1185" s="293"/>
      <c r="B1185" s="247"/>
      <c r="C1185" s="252"/>
      <c r="D1185" s="251"/>
      <c r="E1185" s="251"/>
      <c r="F1185" s="251"/>
      <c r="G1185" s="251"/>
      <c r="H1185" s="251"/>
      <c r="I1185" s="251"/>
      <c r="J1185" s="251"/>
      <c r="K1185" s="294"/>
      <c r="L1185" s="251"/>
      <c r="M1185" s="251"/>
      <c r="N1185" s="251"/>
      <c r="O1185" s="251"/>
      <c r="P1185" s="251"/>
      <c r="Q1185" s="251"/>
      <c r="R1185" s="294"/>
      <c r="S1185" s="251"/>
      <c r="T1185" s="247"/>
      <c r="X1185" s="247"/>
      <c r="Y1185" s="247"/>
      <c r="AE1185" s="247"/>
    </row>
    <row r="1186" spans="1:31" s="296" customFormat="1">
      <c r="A1186" s="293"/>
      <c r="B1186" s="247"/>
      <c r="C1186" s="252"/>
      <c r="D1186" s="251"/>
      <c r="E1186" s="251"/>
      <c r="F1186" s="251"/>
      <c r="G1186" s="251"/>
      <c r="H1186" s="251"/>
      <c r="I1186" s="251"/>
      <c r="J1186" s="251"/>
      <c r="K1186" s="294"/>
      <c r="L1186" s="251"/>
      <c r="M1186" s="251"/>
      <c r="N1186" s="251"/>
      <c r="O1186" s="251"/>
      <c r="P1186" s="251"/>
      <c r="Q1186" s="251"/>
      <c r="R1186" s="294"/>
      <c r="S1186" s="251"/>
      <c r="T1186" s="247"/>
      <c r="X1186" s="247"/>
      <c r="Y1186" s="247"/>
      <c r="AE1186" s="247"/>
    </row>
    <row r="1187" spans="1:31" s="296" customFormat="1">
      <c r="A1187" s="293"/>
      <c r="B1187" s="247"/>
      <c r="C1187" s="252"/>
      <c r="D1187" s="251"/>
      <c r="E1187" s="251"/>
      <c r="F1187" s="251"/>
      <c r="G1187" s="251"/>
      <c r="H1187" s="251"/>
      <c r="I1187" s="251"/>
      <c r="J1187" s="251"/>
      <c r="K1187" s="294"/>
      <c r="L1187" s="251"/>
      <c r="M1187" s="251"/>
      <c r="N1187" s="251"/>
      <c r="O1187" s="251"/>
      <c r="P1187" s="251"/>
      <c r="Q1187" s="251"/>
      <c r="R1187" s="294"/>
      <c r="S1187" s="251"/>
      <c r="T1187" s="247"/>
      <c r="X1187" s="247"/>
      <c r="Y1187" s="247"/>
      <c r="AE1187" s="247"/>
    </row>
    <row r="1188" spans="1:31" s="296" customFormat="1">
      <c r="A1188" s="293"/>
      <c r="B1188" s="247"/>
      <c r="C1188" s="252"/>
      <c r="D1188" s="251"/>
      <c r="E1188" s="251"/>
      <c r="F1188" s="251"/>
      <c r="G1188" s="251"/>
      <c r="H1188" s="251"/>
      <c r="I1188" s="251"/>
      <c r="J1188" s="251"/>
      <c r="K1188" s="294"/>
      <c r="L1188" s="251"/>
      <c r="M1188" s="251"/>
      <c r="N1188" s="251"/>
      <c r="O1188" s="251"/>
      <c r="P1188" s="251"/>
      <c r="Q1188" s="251"/>
      <c r="R1188" s="294"/>
      <c r="S1188" s="251"/>
      <c r="T1188" s="247"/>
      <c r="X1188" s="247"/>
      <c r="Y1188" s="247"/>
      <c r="AE1188" s="247"/>
    </row>
    <row r="1189" spans="1:31" s="296" customFormat="1">
      <c r="A1189" s="293"/>
      <c r="B1189" s="247"/>
      <c r="C1189" s="252"/>
      <c r="D1189" s="251"/>
      <c r="E1189" s="251"/>
      <c r="F1189" s="251"/>
      <c r="G1189" s="251"/>
      <c r="H1189" s="251"/>
      <c r="I1189" s="251"/>
      <c r="J1189" s="251"/>
      <c r="K1189" s="294"/>
      <c r="L1189" s="251"/>
      <c r="M1189" s="251"/>
      <c r="N1189" s="251"/>
      <c r="O1189" s="251"/>
      <c r="P1189" s="251"/>
      <c r="Q1189" s="251"/>
      <c r="R1189" s="294"/>
      <c r="S1189" s="251"/>
      <c r="T1189" s="247"/>
      <c r="X1189" s="247"/>
      <c r="Y1189" s="247"/>
      <c r="AE1189" s="247"/>
    </row>
    <row r="1190" spans="1:31" s="296" customFormat="1">
      <c r="A1190" s="293"/>
      <c r="B1190" s="247"/>
      <c r="C1190" s="252"/>
      <c r="D1190" s="251"/>
      <c r="E1190" s="251"/>
      <c r="F1190" s="251"/>
      <c r="G1190" s="251"/>
      <c r="H1190" s="251"/>
      <c r="I1190" s="251"/>
      <c r="J1190" s="251"/>
      <c r="K1190" s="294"/>
      <c r="L1190" s="251"/>
      <c r="M1190" s="251"/>
      <c r="N1190" s="251"/>
      <c r="O1190" s="251"/>
      <c r="P1190" s="251"/>
      <c r="Q1190" s="251"/>
      <c r="R1190" s="294"/>
      <c r="S1190" s="251"/>
      <c r="T1190" s="247"/>
      <c r="X1190" s="247"/>
      <c r="Y1190" s="247"/>
      <c r="AE1190" s="247"/>
    </row>
    <row r="1191" spans="1:31" s="296" customFormat="1">
      <c r="A1191" s="293"/>
      <c r="B1191" s="247"/>
      <c r="C1191" s="252"/>
      <c r="D1191" s="251"/>
      <c r="E1191" s="251"/>
      <c r="F1191" s="251"/>
      <c r="G1191" s="251"/>
      <c r="H1191" s="251"/>
      <c r="I1191" s="251"/>
      <c r="J1191" s="251"/>
      <c r="K1191" s="294"/>
      <c r="L1191" s="251"/>
      <c r="M1191" s="251"/>
      <c r="N1191" s="251"/>
      <c r="O1191" s="251"/>
      <c r="P1191" s="251"/>
      <c r="Q1191" s="251"/>
      <c r="R1191" s="294"/>
      <c r="S1191" s="251"/>
      <c r="T1191" s="247"/>
      <c r="X1191" s="247"/>
      <c r="Y1191" s="247"/>
      <c r="AE1191" s="247"/>
    </row>
    <row r="1192" spans="1:31" s="296" customFormat="1">
      <c r="A1192" s="293"/>
      <c r="B1192" s="247"/>
      <c r="C1192" s="252"/>
      <c r="D1192" s="251"/>
      <c r="E1192" s="251"/>
      <c r="F1192" s="251"/>
      <c r="G1192" s="251"/>
      <c r="H1192" s="251"/>
      <c r="I1192" s="251"/>
      <c r="J1192" s="251"/>
      <c r="K1192" s="294"/>
      <c r="L1192" s="251"/>
      <c r="M1192" s="251"/>
      <c r="N1192" s="251"/>
      <c r="O1192" s="251"/>
      <c r="P1192" s="251"/>
      <c r="Q1192" s="251"/>
      <c r="R1192" s="294"/>
      <c r="S1192" s="251"/>
      <c r="T1192" s="247"/>
      <c r="X1192" s="247"/>
      <c r="Y1192" s="247"/>
      <c r="AE1192" s="247"/>
    </row>
    <row r="1193" spans="1:31" s="296" customFormat="1">
      <c r="A1193" s="293"/>
      <c r="B1193" s="247"/>
      <c r="C1193" s="252"/>
      <c r="D1193" s="251"/>
      <c r="E1193" s="251"/>
      <c r="F1193" s="251"/>
      <c r="G1193" s="251"/>
      <c r="H1193" s="251"/>
      <c r="I1193" s="251"/>
      <c r="J1193" s="251"/>
      <c r="K1193" s="294"/>
      <c r="L1193" s="251"/>
      <c r="M1193" s="251"/>
      <c r="N1193" s="251"/>
      <c r="O1193" s="251"/>
      <c r="P1193" s="251"/>
      <c r="Q1193" s="251"/>
      <c r="R1193" s="294"/>
      <c r="S1193" s="251"/>
      <c r="T1193" s="247"/>
      <c r="X1193" s="247"/>
      <c r="Y1193" s="247"/>
      <c r="AE1193" s="247"/>
    </row>
    <row r="1194" spans="1:31" s="296" customFormat="1">
      <c r="A1194" s="293"/>
      <c r="B1194" s="247"/>
      <c r="C1194" s="252"/>
      <c r="D1194" s="251"/>
      <c r="E1194" s="251"/>
      <c r="F1194" s="251"/>
      <c r="G1194" s="251"/>
      <c r="H1194" s="251"/>
      <c r="I1194" s="251"/>
      <c r="J1194" s="251"/>
      <c r="K1194" s="294"/>
      <c r="L1194" s="251"/>
      <c r="M1194" s="251"/>
      <c r="N1194" s="251"/>
      <c r="O1194" s="251"/>
      <c r="P1194" s="251"/>
      <c r="Q1194" s="251"/>
      <c r="R1194" s="294"/>
      <c r="S1194" s="251"/>
      <c r="T1194" s="247"/>
      <c r="X1194" s="247"/>
      <c r="Y1194" s="247"/>
      <c r="AE1194" s="247"/>
    </row>
    <row r="1195" spans="1:31" s="296" customFormat="1">
      <c r="A1195" s="293"/>
      <c r="B1195" s="247"/>
      <c r="C1195" s="252"/>
      <c r="D1195" s="251"/>
      <c r="E1195" s="251"/>
      <c r="F1195" s="251"/>
      <c r="G1195" s="251"/>
      <c r="H1195" s="251"/>
      <c r="I1195" s="251"/>
      <c r="J1195" s="251"/>
      <c r="K1195" s="294"/>
      <c r="L1195" s="251"/>
      <c r="M1195" s="251"/>
      <c r="N1195" s="251"/>
      <c r="O1195" s="251"/>
      <c r="P1195" s="251"/>
      <c r="Q1195" s="251"/>
      <c r="R1195" s="294"/>
      <c r="S1195" s="251"/>
      <c r="T1195" s="247"/>
      <c r="X1195" s="247"/>
      <c r="Y1195" s="247"/>
      <c r="AE1195" s="247"/>
    </row>
    <row r="1196" spans="1:31" s="296" customFormat="1">
      <c r="A1196" s="293"/>
      <c r="B1196" s="247"/>
      <c r="C1196" s="252"/>
      <c r="D1196" s="251"/>
      <c r="E1196" s="251"/>
      <c r="F1196" s="251"/>
      <c r="G1196" s="251"/>
      <c r="H1196" s="251"/>
      <c r="I1196" s="251"/>
      <c r="J1196" s="251"/>
      <c r="K1196" s="294"/>
      <c r="L1196" s="251"/>
      <c r="M1196" s="251"/>
      <c r="N1196" s="251"/>
      <c r="O1196" s="251"/>
      <c r="P1196" s="251"/>
      <c r="Q1196" s="251"/>
      <c r="R1196" s="294"/>
      <c r="S1196" s="251"/>
      <c r="T1196" s="247"/>
      <c r="X1196" s="247"/>
      <c r="Y1196" s="247"/>
      <c r="AE1196" s="247"/>
    </row>
    <row r="1197" spans="1:31" s="296" customFormat="1">
      <c r="A1197" s="293"/>
      <c r="B1197" s="247"/>
      <c r="C1197" s="252"/>
      <c r="D1197" s="251"/>
      <c r="E1197" s="251"/>
      <c r="F1197" s="251"/>
      <c r="G1197" s="251"/>
      <c r="H1197" s="251"/>
      <c r="I1197" s="251"/>
      <c r="J1197" s="251"/>
      <c r="K1197" s="294"/>
      <c r="L1197" s="251"/>
      <c r="M1197" s="251"/>
      <c r="N1197" s="251"/>
      <c r="O1197" s="251"/>
      <c r="P1197" s="251"/>
      <c r="Q1197" s="251"/>
      <c r="R1197" s="294"/>
      <c r="S1197" s="251"/>
      <c r="T1197" s="247"/>
      <c r="X1197" s="247"/>
      <c r="Y1197" s="247"/>
      <c r="AE1197" s="247"/>
    </row>
    <row r="1198" spans="1:31" s="296" customFormat="1">
      <c r="A1198" s="293"/>
      <c r="B1198" s="247"/>
      <c r="C1198" s="252"/>
      <c r="D1198" s="251"/>
      <c r="E1198" s="251"/>
      <c r="F1198" s="251"/>
      <c r="G1198" s="251"/>
      <c r="H1198" s="251"/>
      <c r="I1198" s="251"/>
      <c r="J1198" s="251"/>
      <c r="K1198" s="294"/>
      <c r="L1198" s="251"/>
      <c r="M1198" s="251"/>
      <c r="N1198" s="251"/>
      <c r="O1198" s="251"/>
      <c r="P1198" s="251"/>
      <c r="Q1198" s="251"/>
      <c r="R1198" s="294"/>
      <c r="S1198" s="251"/>
      <c r="T1198" s="247"/>
      <c r="X1198" s="247"/>
      <c r="Y1198" s="247"/>
      <c r="AE1198" s="247"/>
    </row>
    <row r="1199" spans="1:31" s="296" customFormat="1">
      <c r="A1199" s="293"/>
      <c r="B1199" s="247"/>
      <c r="C1199" s="252"/>
      <c r="D1199" s="251"/>
      <c r="E1199" s="251"/>
      <c r="F1199" s="251"/>
      <c r="G1199" s="251"/>
      <c r="H1199" s="251"/>
      <c r="I1199" s="251"/>
      <c r="J1199" s="251"/>
      <c r="K1199" s="294"/>
      <c r="L1199" s="251"/>
      <c r="M1199" s="251"/>
      <c r="N1199" s="251"/>
      <c r="O1199" s="251"/>
      <c r="P1199" s="251"/>
      <c r="Q1199" s="251"/>
      <c r="R1199" s="294"/>
      <c r="S1199" s="251"/>
      <c r="T1199" s="247"/>
      <c r="X1199" s="247"/>
      <c r="Y1199" s="247"/>
      <c r="AE1199" s="247"/>
    </row>
    <row r="1200" spans="1:31" s="296" customFormat="1">
      <c r="A1200" s="293"/>
      <c r="B1200" s="247"/>
      <c r="C1200" s="252"/>
      <c r="D1200" s="251"/>
      <c r="E1200" s="251"/>
      <c r="F1200" s="251"/>
      <c r="G1200" s="251"/>
      <c r="H1200" s="251"/>
      <c r="I1200" s="251"/>
      <c r="J1200" s="251"/>
      <c r="K1200" s="294"/>
      <c r="L1200" s="251"/>
      <c r="M1200" s="251"/>
      <c r="N1200" s="251"/>
      <c r="O1200" s="251"/>
      <c r="P1200" s="251"/>
      <c r="Q1200" s="251"/>
      <c r="R1200" s="294"/>
      <c r="S1200" s="251"/>
      <c r="T1200" s="247"/>
      <c r="X1200" s="247"/>
      <c r="Y1200" s="247"/>
      <c r="AE1200" s="247"/>
    </row>
    <row r="1201" spans="1:31" s="296" customFormat="1">
      <c r="A1201" s="293"/>
      <c r="B1201" s="247"/>
      <c r="C1201" s="252"/>
      <c r="D1201" s="251"/>
      <c r="E1201" s="251"/>
      <c r="F1201" s="251"/>
      <c r="G1201" s="251"/>
      <c r="H1201" s="251"/>
      <c r="I1201" s="251"/>
      <c r="J1201" s="251"/>
      <c r="K1201" s="294"/>
      <c r="L1201" s="251"/>
      <c r="M1201" s="251"/>
      <c r="N1201" s="251"/>
      <c r="O1201" s="251"/>
      <c r="P1201" s="251"/>
      <c r="Q1201" s="251"/>
      <c r="R1201" s="294"/>
      <c r="S1201" s="251"/>
      <c r="T1201" s="247"/>
      <c r="X1201" s="247"/>
      <c r="Y1201" s="247"/>
      <c r="AE1201" s="247"/>
    </row>
    <row r="1202" spans="1:31" s="296" customFormat="1">
      <c r="A1202" s="293"/>
      <c r="B1202" s="247"/>
      <c r="C1202" s="252"/>
      <c r="D1202" s="251"/>
      <c r="E1202" s="251"/>
      <c r="F1202" s="251"/>
      <c r="G1202" s="251"/>
      <c r="H1202" s="251"/>
      <c r="I1202" s="251"/>
      <c r="J1202" s="251"/>
      <c r="K1202" s="294"/>
      <c r="L1202" s="251"/>
      <c r="M1202" s="251"/>
      <c r="N1202" s="251"/>
      <c r="O1202" s="251"/>
      <c r="P1202" s="251"/>
      <c r="Q1202" s="251"/>
      <c r="R1202" s="294"/>
      <c r="S1202" s="251"/>
      <c r="T1202" s="247"/>
      <c r="X1202" s="247"/>
      <c r="Y1202" s="247"/>
      <c r="AE1202" s="247"/>
    </row>
    <row r="1203" spans="1:31" s="296" customFormat="1">
      <c r="A1203" s="293"/>
      <c r="B1203" s="247"/>
      <c r="C1203" s="252"/>
      <c r="D1203" s="251"/>
      <c r="E1203" s="251"/>
      <c r="F1203" s="251"/>
      <c r="G1203" s="251"/>
      <c r="H1203" s="251"/>
      <c r="I1203" s="251"/>
      <c r="J1203" s="251"/>
      <c r="K1203" s="294"/>
      <c r="L1203" s="251"/>
      <c r="M1203" s="251"/>
      <c r="N1203" s="251"/>
      <c r="O1203" s="251"/>
      <c r="P1203" s="251"/>
      <c r="Q1203" s="251"/>
      <c r="R1203" s="294"/>
      <c r="S1203" s="251"/>
      <c r="T1203" s="247"/>
      <c r="X1203" s="247"/>
      <c r="Y1203" s="247"/>
      <c r="AE1203" s="247"/>
    </row>
    <row r="1204" spans="1:31" s="296" customFormat="1">
      <c r="A1204" s="293"/>
      <c r="B1204" s="247"/>
      <c r="C1204" s="252"/>
      <c r="D1204" s="251"/>
      <c r="E1204" s="251"/>
      <c r="F1204" s="251"/>
      <c r="G1204" s="251"/>
      <c r="H1204" s="251"/>
      <c r="I1204" s="251"/>
      <c r="J1204" s="251"/>
      <c r="K1204" s="294"/>
      <c r="L1204" s="251"/>
      <c r="M1204" s="251"/>
      <c r="N1204" s="251"/>
      <c r="O1204" s="251"/>
      <c r="P1204" s="251"/>
      <c r="Q1204" s="251"/>
      <c r="R1204" s="294"/>
      <c r="S1204" s="251"/>
      <c r="T1204" s="247"/>
      <c r="X1204" s="247"/>
      <c r="Y1204" s="247"/>
      <c r="AE1204" s="247"/>
    </row>
    <row r="1205" spans="1:31" s="296" customFormat="1">
      <c r="A1205" s="293"/>
      <c r="B1205" s="247"/>
      <c r="C1205" s="252"/>
      <c r="D1205" s="251"/>
      <c r="E1205" s="251"/>
      <c r="F1205" s="251"/>
      <c r="G1205" s="251"/>
      <c r="H1205" s="251"/>
      <c r="I1205" s="251"/>
      <c r="J1205" s="251"/>
      <c r="K1205" s="294"/>
      <c r="L1205" s="251"/>
      <c r="M1205" s="251"/>
      <c r="N1205" s="251"/>
      <c r="O1205" s="251"/>
      <c r="P1205" s="251"/>
      <c r="Q1205" s="251"/>
      <c r="R1205" s="294"/>
      <c r="S1205" s="251"/>
      <c r="T1205" s="247"/>
      <c r="X1205" s="247"/>
      <c r="Y1205" s="247"/>
      <c r="AE1205" s="247"/>
    </row>
    <row r="1206" spans="1:31" s="296" customFormat="1">
      <c r="A1206" s="293"/>
      <c r="B1206" s="247"/>
      <c r="C1206" s="252"/>
      <c r="D1206" s="251"/>
      <c r="E1206" s="251"/>
      <c r="F1206" s="251"/>
      <c r="G1206" s="251"/>
      <c r="H1206" s="251"/>
      <c r="I1206" s="251"/>
      <c r="J1206" s="251"/>
      <c r="K1206" s="294"/>
      <c r="L1206" s="251"/>
      <c r="M1206" s="251"/>
      <c r="N1206" s="251"/>
      <c r="O1206" s="251"/>
      <c r="P1206" s="251"/>
      <c r="Q1206" s="251"/>
      <c r="R1206" s="294"/>
      <c r="S1206" s="251"/>
      <c r="T1206" s="247"/>
      <c r="X1206" s="247"/>
      <c r="Y1206" s="247"/>
      <c r="AE1206" s="247"/>
    </row>
    <row r="1207" spans="1:31" s="296" customFormat="1">
      <c r="A1207" s="293"/>
      <c r="B1207" s="247"/>
      <c r="C1207" s="252"/>
      <c r="D1207" s="251"/>
      <c r="E1207" s="251"/>
      <c r="F1207" s="251"/>
      <c r="G1207" s="251"/>
      <c r="H1207" s="251"/>
      <c r="I1207" s="251"/>
      <c r="J1207" s="251"/>
      <c r="K1207" s="294"/>
      <c r="L1207" s="251"/>
      <c r="M1207" s="251"/>
      <c r="N1207" s="251"/>
      <c r="O1207" s="251"/>
      <c r="P1207" s="251"/>
      <c r="Q1207" s="251"/>
      <c r="R1207" s="294"/>
      <c r="S1207" s="251"/>
      <c r="T1207" s="247"/>
      <c r="X1207" s="247"/>
      <c r="Y1207" s="247"/>
      <c r="AE1207" s="247"/>
    </row>
    <row r="1208" spans="1:31" s="296" customFormat="1">
      <c r="A1208" s="293"/>
      <c r="B1208" s="247"/>
      <c r="C1208" s="252"/>
      <c r="D1208" s="251"/>
      <c r="E1208" s="251"/>
      <c r="F1208" s="251"/>
      <c r="G1208" s="251"/>
      <c r="H1208" s="251"/>
      <c r="I1208" s="251"/>
      <c r="J1208" s="251"/>
      <c r="K1208" s="294"/>
      <c r="L1208" s="251"/>
      <c r="M1208" s="251"/>
      <c r="N1208" s="251"/>
      <c r="O1208" s="251"/>
      <c r="P1208" s="251"/>
      <c r="Q1208" s="251"/>
      <c r="R1208" s="294"/>
      <c r="S1208" s="251"/>
      <c r="T1208" s="247"/>
      <c r="X1208" s="247"/>
      <c r="Y1208" s="247"/>
      <c r="AE1208" s="247"/>
    </row>
    <row r="1209" spans="1:31" s="296" customFormat="1">
      <c r="A1209" s="293"/>
      <c r="B1209" s="247"/>
      <c r="C1209" s="252"/>
      <c r="D1209" s="251"/>
      <c r="E1209" s="251"/>
      <c r="F1209" s="251"/>
      <c r="G1209" s="251"/>
      <c r="H1209" s="251"/>
      <c r="I1209" s="251"/>
      <c r="J1209" s="251"/>
      <c r="K1209" s="294"/>
      <c r="L1209" s="251"/>
      <c r="M1209" s="251"/>
      <c r="N1209" s="251"/>
      <c r="O1209" s="251"/>
      <c r="P1209" s="251"/>
      <c r="Q1209" s="251"/>
      <c r="R1209" s="294"/>
      <c r="S1209" s="251"/>
      <c r="T1209" s="247"/>
      <c r="X1209" s="247"/>
      <c r="Y1209" s="247"/>
      <c r="AE1209" s="247"/>
    </row>
    <row r="1210" spans="1:31" s="296" customFormat="1">
      <c r="A1210" s="293"/>
      <c r="B1210" s="247"/>
      <c r="C1210" s="252"/>
      <c r="D1210" s="251"/>
      <c r="E1210" s="251"/>
      <c r="F1210" s="251"/>
      <c r="G1210" s="251"/>
      <c r="H1210" s="251"/>
      <c r="I1210" s="251"/>
      <c r="J1210" s="251"/>
      <c r="K1210" s="294"/>
      <c r="L1210" s="251"/>
      <c r="M1210" s="251"/>
      <c r="N1210" s="251"/>
      <c r="O1210" s="251"/>
      <c r="P1210" s="251"/>
      <c r="Q1210" s="251"/>
      <c r="R1210" s="294"/>
      <c r="S1210" s="251"/>
      <c r="T1210" s="247"/>
      <c r="X1210" s="247"/>
      <c r="Y1210" s="247"/>
      <c r="AE1210" s="247"/>
    </row>
    <row r="1211" spans="1:31" s="296" customFormat="1">
      <c r="A1211" s="293"/>
      <c r="B1211" s="247"/>
      <c r="C1211" s="252"/>
      <c r="D1211" s="251"/>
      <c r="E1211" s="251"/>
      <c r="F1211" s="251"/>
      <c r="G1211" s="251"/>
      <c r="H1211" s="251"/>
      <c r="I1211" s="251"/>
      <c r="J1211" s="251"/>
      <c r="K1211" s="294"/>
      <c r="L1211" s="251"/>
      <c r="M1211" s="251"/>
      <c r="N1211" s="251"/>
      <c r="O1211" s="251"/>
      <c r="P1211" s="251"/>
      <c r="Q1211" s="251"/>
      <c r="R1211" s="294"/>
      <c r="S1211" s="251"/>
      <c r="T1211" s="247"/>
      <c r="X1211" s="247"/>
      <c r="Y1211" s="247"/>
      <c r="AE1211" s="247"/>
    </row>
    <row r="1212" spans="1:31" s="296" customFormat="1">
      <c r="A1212" s="293"/>
      <c r="B1212" s="247"/>
      <c r="C1212" s="252"/>
      <c r="D1212" s="251"/>
      <c r="E1212" s="251"/>
      <c r="F1212" s="251"/>
      <c r="G1212" s="251"/>
      <c r="H1212" s="251"/>
      <c r="I1212" s="251"/>
      <c r="J1212" s="251"/>
      <c r="K1212" s="294"/>
      <c r="L1212" s="251"/>
      <c r="M1212" s="251"/>
      <c r="N1212" s="251"/>
      <c r="O1212" s="251"/>
      <c r="P1212" s="251"/>
      <c r="Q1212" s="251"/>
      <c r="R1212" s="294"/>
      <c r="S1212" s="251"/>
      <c r="T1212" s="247"/>
      <c r="X1212" s="247"/>
      <c r="Y1212" s="247"/>
      <c r="AE1212" s="247"/>
    </row>
    <row r="1213" spans="1:31" s="296" customFormat="1">
      <c r="A1213" s="293"/>
      <c r="B1213" s="247"/>
      <c r="C1213" s="252"/>
      <c r="D1213" s="251"/>
      <c r="E1213" s="251"/>
      <c r="F1213" s="251"/>
      <c r="G1213" s="251"/>
      <c r="H1213" s="251"/>
      <c r="I1213" s="251"/>
      <c r="J1213" s="251"/>
      <c r="K1213" s="294"/>
      <c r="L1213" s="251"/>
      <c r="M1213" s="251"/>
      <c r="N1213" s="251"/>
      <c r="O1213" s="251"/>
      <c r="P1213" s="251"/>
      <c r="Q1213" s="251"/>
      <c r="R1213" s="294"/>
      <c r="S1213" s="251"/>
      <c r="T1213" s="247"/>
      <c r="X1213" s="247"/>
      <c r="Y1213" s="247"/>
      <c r="AE1213" s="247"/>
    </row>
    <row r="1214" spans="1:31" s="296" customFormat="1">
      <c r="A1214" s="293"/>
      <c r="B1214" s="247"/>
      <c r="C1214" s="252"/>
      <c r="D1214" s="251"/>
      <c r="E1214" s="251"/>
      <c r="F1214" s="251"/>
      <c r="G1214" s="251"/>
      <c r="H1214" s="251"/>
      <c r="I1214" s="251"/>
      <c r="J1214" s="251"/>
      <c r="K1214" s="294"/>
      <c r="L1214" s="251"/>
      <c r="M1214" s="251"/>
      <c r="N1214" s="251"/>
      <c r="O1214" s="251"/>
      <c r="P1214" s="251"/>
      <c r="Q1214" s="251"/>
      <c r="R1214" s="294"/>
      <c r="S1214" s="251"/>
      <c r="T1214" s="247"/>
      <c r="X1214" s="247"/>
      <c r="Y1214" s="247"/>
      <c r="AE1214" s="247"/>
    </row>
    <row r="1215" spans="1:31" s="296" customFormat="1">
      <c r="A1215" s="293"/>
      <c r="B1215" s="247"/>
      <c r="C1215" s="252"/>
      <c r="D1215" s="251"/>
      <c r="E1215" s="251"/>
      <c r="F1215" s="251"/>
      <c r="G1215" s="251"/>
      <c r="H1215" s="251"/>
      <c r="I1215" s="251"/>
      <c r="J1215" s="251"/>
      <c r="K1215" s="294"/>
      <c r="L1215" s="251"/>
      <c r="M1215" s="251"/>
      <c r="N1215" s="251"/>
      <c r="O1215" s="251"/>
      <c r="P1215" s="251"/>
      <c r="Q1215" s="251"/>
      <c r="R1215" s="294"/>
      <c r="S1215" s="251"/>
      <c r="T1215" s="247"/>
      <c r="X1215" s="247"/>
      <c r="Y1215" s="247"/>
      <c r="AE1215" s="247"/>
    </row>
    <row r="1216" spans="1:31" s="296" customFormat="1">
      <c r="A1216" s="293"/>
      <c r="B1216" s="247"/>
      <c r="C1216" s="252"/>
      <c r="D1216" s="251"/>
      <c r="E1216" s="251"/>
      <c r="F1216" s="251"/>
      <c r="G1216" s="251"/>
      <c r="H1216" s="251"/>
      <c r="I1216" s="251"/>
      <c r="J1216" s="251"/>
      <c r="K1216" s="294"/>
      <c r="L1216" s="251"/>
      <c r="M1216" s="251"/>
      <c r="N1216" s="251"/>
      <c r="O1216" s="251"/>
      <c r="P1216" s="251"/>
      <c r="Q1216" s="251"/>
      <c r="R1216" s="294"/>
      <c r="S1216" s="251"/>
      <c r="T1216" s="247"/>
      <c r="X1216" s="247"/>
      <c r="Y1216" s="247"/>
      <c r="AE1216" s="247"/>
    </row>
    <row r="1217" spans="1:31" s="296" customFormat="1">
      <c r="A1217" s="293"/>
      <c r="B1217" s="247"/>
      <c r="C1217" s="252"/>
      <c r="D1217" s="251"/>
      <c r="E1217" s="251"/>
      <c r="F1217" s="251"/>
      <c r="G1217" s="251"/>
      <c r="H1217" s="251"/>
      <c r="I1217" s="251"/>
      <c r="J1217" s="251"/>
      <c r="K1217" s="294"/>
      <c r="L1217" s="251"/>
      <c r="M1217" s="251"/>
      <c r="N1217" s="251"/>
      <c r="O1217" s="251"/>
      <c r="P1217" s="251"/>
      <c r="Q1217" s="251"/>
      <c r="R1217" s="294"/>
      <c r="S1217" s="251"/>
      <c r="T1217" s="247"/>
      <c r="X1217" s="247"/>
      <c r="Y1217" s="247"/>
      <c r="AE1217" s="247"/>
    </row>
    <row r="1218" spans="1:31" s="296" customFormat="1">
      <c r="A1218" s="293"/>
      <c r="B1218" s="247"/>
      <c r="C1218" s="252"/>
      <c r="D1218" s="251"/>
      <c r="E1218" s="251"/>
      <c r="F1218" s="251"/>
      <c r="G1218" s="251"/>
      <c r="H1218" s="251"/>
      <c r="I1218" s="251"/>
      <c r="J1218" s="251"/>
      <c r="K1218" s="294"/>
      <c r="L1218" s="251"/>
      <c r="M1218" s="251"/>
      <c r="N1218" s="251"/>
      <c r="O1218" s="251"/>
      <c r="P1218" s="251"/>
      <c r="Q1218" s="251"/>
      <c r="R1218" s="294"/>
      <c r="S1218" s="251"/>
      <c r="T1218" s="247"/>
      <c r="X1218" s="247"/>
      <c r="Y1218" s="247"/>
      <c r="AE1218" s="247"/>
    </row>
    <row r="1219" spans="1:31" s="296" customFormat="1">
      <c r="A1219" s="293"/>
      <c r="B1219" s="247"/>
      <c r="C1219" s="252"/>
      <c r="D1219" s="251"/>
      <c r="E1219" s="251"/>
      <c r="F1219" s="251"/>
      <c r="G1219" s="251"/>
      <c r="H1219" s="251"/>
      <c r="I1219" s="251"/>
      <c r="J1219" s="251"/>
      <c r="K1219" s="294"/>
      <c r="L1219" s="251"/>
      <c r="M1219" s="251"/>
      <c r="N1219" s="251"/>
      <c r="O1219" s="251"/>
      <c r="P1219" s="251"/>
      <c r="Q1219" s="251"/>
      <c r="R1219" s="294"/>
      <c r="S1219" s="251"/>
      <c r="T1219" s="247"/>
      <c r="X1219" s="247"/>
      <c r="Y1219" s="247"/>
      <c r="AE1219" s="247"/>
    </row>
    <row r="1220" spans="1:31" s="296" customFormat="1">
      <c r="A1220" s="293"/>
      <c r="B1220" s="247"/>
      <c r="C1220" s="252"/>
      <c r="D1220" s="251"/>
      <c r="E1220" s="251"/>
      <c r="F1220" s="251"/>
      <c r="G1220" s="251"/>
      <c r="H1220" s="251"/>
      <c r="I1220" s="251"/>
      <c r="J1220" s="251"/>
      <c r="K1220" s="294"/>
      <c r="L1220" s="251"/>
      <c r="M1220" s="251"/>
      <c r="N1220" s="251"/>
      <c r="O1220" s="251"/>
      <c r="P1220" s="251"/>
      <c r="Q1220" s="251"/>
      <c r="R1220" s="294"/>
      <c r="S1220" s="251"/>
      <c r="T1220" s="247"/>
      <c r="X1220" s="247"/>
      <c r="Y1220" s="247"/>
      <c r="AE1220" s="247"/>
    </row>
    <row r="1221" spans="1:31" s="296" customFormat="1">
      <c r="A1221" s="293"/>
      <c r="B1221" s="247"/>
      <c r="C1221" s="252"/>
      <c r="D1221" s="251"/>
      <c r="E1221" s="251"/>
      <c r="F1221" s="251"/>
      <c r="G1221" s="251"/>
      <c r="H1221" s="251"/>
      <c r="I1221" s="251"/>
      <c r="J1221" s="251"/>
      <c r="K1221" s="294"/>
      <c r="L1221" s="251"/>
      <c r="M1221" s="251"/>
      <c r="N1221" s="251"/>
      <c r="O1221" s="251"/>
      <c r="P1221" s="251"/>
      <c r="Q1221" s="251"/>
      <c r="R1221" s="294"/>
      <c r="S1221" s="251"/>
      <c r="T1221" s="247"/>
      <c r="X1221" s="247"/>
      <c r="Y1221" s="247"/>
      <c r="AE1221" s="247"/>
    </row>
    <row r="1222" spans="1:31" s="296" customFormat="1">
      <c r="A1222" s="293"/>
      <c r="B1222" s="247"/>
      <c r="C1222" s="252"/>
      <c r="D1222" s="251"/>
      <c r="E1222" s="251"/>
      <c r="F1222" s="251"/>
      <c r="G1222" s="251"/>
      <c r="H1222" s="251"/>
      <c r="I1222" s="251"/>
      <c r="J1222" s="251"/>
      <c r="K1222" s="294"/>
      <c r="L1222" s="251"/>
      <c r="M1222" s="251"/>
      <c r="N1222" s="251"/>
      <c r="O1222" s="251"/>
      <c r="P1222" s="251"/>
      <c r="Q1222" s="251"/>
      <c r="R1222" s="294"/>
      <c r="S1222" s="251"/>
      <c r="T1222" s="247"/>
      <c r="X1222" s="247"/>
      <c r="Y1222" s="247"/>
      <c r="AE1222" s="247"/>
    </row>
    <row r="1223" spans="1:31" s="296" customFormat="1">
      <c r="A1223" s="293"/>
      <c r="B1223" s="247"/>
      <c r="C1223" s="252"/>
      <c r="D1223" s="251"/>
      <c r="E1223" s="251"/>
      <c r="F1223" s="251"/>
      <c r="G1223" s="251"/>
      <c r="H1223" s="251"/>
      <c r="I1223" s="251"/>
      <c r="J1223" s="251"/>
      <c r="K1223" s="294"/>
      <c r="L1223" s="251"/>
      <c r="M1223" s="251"/>
      <c r="N1223" s="251"/>
      <c r="O1223" s="251"/>
      <c r="P1223" s="251"/>
      <c r="Q1223" s="251"/>
      <c r="R1223" s="294"/>
      <c r="S1223" s="251"/>
      <c r="T1223" s="247"/>
      <c r="X1223" s="247"/>
      <c r="Y1223" s="247"/>
      <c r="AE1223" s="247"/>
    </row>
    <row r="1224" spans="1:31" s="296" customFormat="1">
      <c r="A1224" s="293"/>
      <c r="B1224" s="247"/>
      <c r="C1224" s="252"/>
      <c r="D1224" s="251"/>
      <c r="E1224" s="251"/>
      <c r="F1224" s="251"/>
      <c r="G1224" s="251"/>
      <c r="H1224" s="251"/>
      <c r="I1224" s="251"/>
      <c r="J1224" s="251"/>
      <c r="K1224" s="294"/>
      <c r="L1224" s="251"/>
      <c r="M1224" s="251"/>
      <c r="N1224" s="251"/>
      <c r="O1224" s="251"/>
      <c r="P1224" s="251"/>
      <c r="Q1224" s="251"/>
      <c r="R1224" s="294"/>
      <c r="S1224" s="251"/>
      <c r="T1224" s="247"/>
      <c r="X1224" s="247"/>
      <c r="Y1224" s="247"/>
      <c r="AE1224" s="247"/>
    </row>
    <row r="1225" spans="1:31" s="296" customFormat="1">
      <c r="A1225" s="293"/>
      <c r="B1225" s="247"/>
      <c r="C1225" s="252"/>
      <c r="D1225" s="251"/>
      <c r="E1225" s="251"/>
      <c r="F1225" s="251"/>
      <c r="G1225" s="251"/>
      <c r="H1225" s="251"/>
      <c r="I1225" s="251"/>
      <c r="J1225" s="251"/>
      <c r="K1225" s="294"/>
      <c r="L1225" s="251"/>
      <c r="M1225" s="251"/>
      <c r="N1225" s="251"/>
      <c r="O1225" s="251"/>
      <c r="P1225" s="251"/>
      <c r="Q1225" s="251"/>
      <c r="R1225" s="294"/>
      <c r="S1225" s="251"/>
      <c r="T1225" s="247"/>
      <c r="X1225" s="247"/>
      <c r="Y1225" s="247"/>
      <c r="AE1225" s="247"/>
    </row>
    <row r="1226" spans="1:31" s="296" customFormat="1">
      <c r="A1226" s="293"/>
      <c r="B1226" s="247"/>
      <c r="C1226" s="252"/>
      <c r="D1226" s="251"/>
      <c r="E1226" s="251"/>
      <c r="F1226" s="251"/>
      <c r="G1226" s="251"/>
      <c r="H1226" s="251"/>
      <c r="I1226" s="251"/>
      <c r="J1226" s="251"/>
      <c r="K1226" s="294"/>
      <c r="L1226" s="251"/>
      <c r="M1226" s="251"/>
      <c r="N1226" s="251"/>
      <c r="O1226" s="251"/>
      <c r="P1226" s="251"/>
      <c r="Q1226" s="251"/>
      <c r="R1226" s="294"/>
      <c r="S1226" s="251"/>
      <c r="T1226" s="247"/>
      <c r="X1226" s="247"/>
      <c r="Y1226" s="247"/>
      <c r="AE1226" s="247"/>
    </row>
    <row r="1227" spans="1:31" s="296" customFormat="1">
      <c r="A1227" s="293"/>
      <c r="B1227" s="247"/>
      <c r="C1227" s="252"/>
      <c r="D1227" s="251"/>
      <c r="E1227" s="251"/>
      <c r="F1227" s="251"/>
      <c r="G1227" s="251"/>
      <c r="H1227" s="251"/>
      <c r="I1227" s="251"/>
      <c r="J1227" s="251"/>
      <c r="K1227" s="294"/>
      <c r="L1227" s="251"/>
      <c r="M1227" s="251"/>
      <c r="N1227" s="251"/>
      <c r="O1227" s="251"/>
      <c r="P1227" s="251"/>
      <c r="Q1227" s="251"/>
      <c r="R1227" s="294"/>
      <c r="S1227" s="251"/>
      <c r="T1227" s="247"/>
      <c r="X1227" s="247"/>
      <c r="Y1227" s="247"/>
      <c r="AE1227" s="247"/>
    </row>
    <row r="1228" spans="1:31" s="296" customFormat="1">
      <c r="A1228" s="293"/>
      <c r="B1228" s="247"/>
      <c r="C1228" s="252"/>
      <c r="D1228" s="251"/>
      <c r="E1228" s="251"/>
      <c r="F1228" s="251"/>
      <c r="G1228" s="251"/>
      <c r="H1228" s="251"/>
      <c r="I1228" s="251"/>
      <c r="J1228" s="251"/>
      <c r="K1228" s="294"/>
      <c r="L1228" s="251"/>
      <c r="M1228" s="251"/>
      <c r="N1228" s="251"/>
      <c r="O1228" s="251"/>
      <c r="P1228" s="251"/>
      <c r="Q1228" s="251"/>
      <c r="R1228" s="294"/>
      <c r="S1228" s="251"/>
      <c r="T1228" s="247"/>
      <c r="X1228" s="247"/>
      <c r="Y1228" s="247"/>
      <c r="AE1228" s="247"/>
    </row>
    <row r="1229" spans="1:31" s="296" customFormat="1">
      <c r="A1229" s="293"/>
      <c r="B1229" s="247"/>
      <c r="C1229" s="252"/>
      <c r="D1229" s="251"/>
      <c r="E1229" s="251"/>
      <c r="F1229" s="251"/>
      <c r="G1229" s="251"/>
      <c r="H1229" s="251"/>
      <c r="I1229" s="251"/>
      <c r="J1229" s="251"/>
      <c r="K1229" s="294"/>
      <c r="L1229" s="251"/>
      <c r="M1229" s="251"/>
      <c r="N1229" s="251"/>
      <c r="O1229" s="251"/>
      <c r="P1229" s="251"/>
      <c r="Q1229" s="251"/>
      <c r="R1229" s="294"/>
      <c r="S1229" s="251"/>
      <c r="T1229" s="247"/>
      <c r="X1229" s="247"/>
      <c r="Y1229" s="247"/>
      <c r="AE1229" s="247"/>
    </row>
    <row r="1230" spans="1:31" s="296" customFormat="1">
      <c r="A1230" s="293"/>
      <c r="B1230" s="247"/>
      <c r="C1230" s="252"/>
      <c r="D1230" s="251"/>
      <c r="E1230" s="251"/>
      <c r="F1230" s="251"/>
      <c r="G1230" s="251"/>
      <c r="H1230" s="251"/>
      <c r="I1230" s="251"/>
      <c r="J1230" s="251"/>
      <c r="K1230" s="294"/>
      <c r="L1230" s="251"/>
      <c r="M1230" s="251"/>
      <c r="N1230" s="251"/>
      <c r="O1230" s="251"/>
      <c r="P1230" s="251"/>
      <c r="Q1230" s="251"/>
      <c r="R1230" s="294"/>
      <c r="S1230" s="251"/>
      <c r="T1230" s="247"/>
      <c r="X1230" s="247"/>
      <c r="Y1230" s="247"/>
      <c r="AE1230" s="247"/>
    </row>
    <row r="1231" spans="1:31" s="296" customFormat="1">
      <c r="A1231" s="293"/>
      <c r="B1231" s="247"/>
      <c r="C1231" s="252"/>
      <c r="D1231" s="251"/>
      <c r="E1231" s="251"/>
      <c r="F1231" s="251"/>
      <c r="G1231" s="251"/>
      <c r="H1231" s="251"/>
      <c r="I1231" s="251"/>
      <c r="J1231" s="251"/>
      <c r="K1231" s="294"/>
      <c r="L1231" s="251"/>
      <c r="M1231" s="251"/>
      <c r="N1231" s="251"/>
      <c r="O1231" s="251"/>
      <c r="P1231" s="251"/>
      <c r="Q1231" s="251"/>
      <c r="R1231" s="294"/>
      <c r="S1231" s="251"/>
      <c r="T1231" s="247"/>
      <c r="X1231" s="247"/>
      <c r="Y1231" s="247"/>
      <c r="AE1231" s="247"/>
    </row>
    <row r="1232" spans="1:31" s="296" customFormat="1">
      <c r="A1232" s="293"/>
      <c r="B1232" s="247"/>
      <c r="C1232" s="252"/>
      <c r="D1232" s="251"/>
      <c r="E1232" s="251"/>
      <c r="F1232" s="251"/>
      <c r="G1232" s="251"/>
      <c r="H1232" s="251"/>
      <c r="I1232" s="251"/>
      <c r="J1232" s="251"/>
      <c r="K1232" s="294"/>
      <c r="L1232" s="251"/>
      <c r="M1232" s="251"/>
      <c r="N1232" s="251"/>
      <c r="O1232" s="251"/>
      <c r="P1232" s="251"/>
      <c r="Q1232" s="251"/>
      <c r="R1232" s="294"/>
      <c r="S1232" s="251"/>
      <c r="T1232" s="247"/>
      <c r="X1232" s="247"/>
      <c r="Y1232" s="247"/>
      <c r="AE1232" s="247"/>
    </row>
    <row r="1233" spans="1:31" s="296" customFormat="1">
      <c r="A1233" s="293"/>
      <c r="B1233" s="247"/>
      <c r="C1233" s="252"/>
      <c r="D1233" s="251"/>
      <c r="E1233" s="251"/>
      <c r="F1233" s="251"/>
      <c r="G1233" s="251"/>
      <c r="H1233" s="251"/>
      <c r="I1233" s="251"/>
      <c r="J1233" s="251"/>
      <c r="K1233" s="294"/>
      <c r="L1233" s="251"/>
      <c r="M1233" s="251"/>
      <c r="N1233" s="251"/>
      <c r="O1233" s="251"/>
      <c r="P1233" s="251"/>
      <c r="Q1233" s="251"/>
      <c r="R1233" s="294"/>
      <c r="S1233" s="251"/>
      <c r="T1233" s="247"/>
      <c r="X1233" s="247"/>
      <c r="Y1233" s="247"/>
      <c r="AE1233" s="247"/>
    </row>
    <row r="1234" spans="1:31" s="296" customFormat="1">
      <c r="A1234" s="293"/>
      <c r="B1234" s="247"/>
      <c r="C1234" s="252"/>
      <c r="D1234" s="251"/>
      <c r="E1234" s="251"/>
      <c r="F1234" s="251"/>
      <c r="G1234" s="251"/>
      <c r="H1234" s="251"/>
      <c r="I1234" s="251"/>
      <c r="J1234" s="251"/>
      <c r="K1234" s="294"/>
      <c r="L1234" s="251"/>
      <c r="M1234" s="251"/>
      <c r="N1234" s="251"/>
      <c r="O1234" s="251"/>
      <c r="P1234" s="251"/>
      <c r="Q1234" s="251"/>
      <c r="R1234" s="294"/>
      <c r="S1234" s="251"/>
      <c r="T1234" s="247"/>
      <c r="X1234" s="247"/>
      <c r="Y1234" s="247"/>
      <c r="AE1234" s="247"/>
    </row>
    <row r="1235" spans="1:31" s="296" customFormat="1">
      <c r="A1235" s="293"/>
      <c r="B1235" s="247"/>
      <c r="C1235" s="252"/>
      <c r="D1235" s="251"/>
      <c r="E1235" s="251"/>
      <c r="F1235" s="251"/>
      <c r="G1235" s="251"/>
      <c r="H1235" s="251"/>
      <c r="I1235" s="251"/>
      <c r="J1235" s="251"/>
      <c r="K1235" s="294"/>
      <c r="L1235" s="251"/>
      <c r="M1235" s="251"/>
      <c r="N1235" s="251"/>
      <c r="O1235" s="251"/>
      <c r="P1235" s="251"/>
      <c r="Q1235" s="251"/>
      <c r="R1235" s="294"/>
      <c r="S1235" s="251"/>
      <c r="T1235" s="247"/>
      <c r="X1235" s="247"/>
      <c r="Y1235" s="247"/>
      <c r="AE1235" s="247"/>
    </row>
    <row r="1236" spans="1:31" s="296" customFormat="1">
      <c r="A1236" s="293"/>
      <c r="B1236" s="247"/>
      <c r="C1236" s="252"/>
      <c r="D1236" s="251"/>
      <c r="E1236" s="251"/>
      <c r="F1236" s="251"/>
      <c r="G1236" s="251"/>
      <c r="H1236" s="251"/>
      <c r="I1236" s="251"/>
      <c r="J1236" s="251"/>
      <c r="K1236" s="294"/>
      <c r="L1236" s="251"/>
      <c r="M1236" s="251"/>
      <c r="N1236" s="251"/>
      <c r="O1236" s="251"/>
      <c r="P1236" s="251"/>
      <c r="Q1236" s="251"/>
      <c r="R1236" s="294"/>
      <c r="S1236" s="251"/>
      <c r="T1236" s="247"/>
      <c r="X1236" s="247"/>
      <c r="Y1236" s="247"/>
      <c r="AE1236" s="247"/>
    </row>
    <row r="1237" spans="1:31" s="296" customFormat="1">
      <c r="A1237" s="293"/>
      <c r="B1237" s="247"/>
      <c r="C1237" s="252"/>
      <c r="D1237" s="251"/>
      <c r="E1237" s="251"/>
      <c r="F1237" s="251"/>
      <c r="G1237" s="251"/>
      <c r="H1237" s="251"/>
      <c r="I1237" s="251"/>
      <c r="J1237" s="251"/>
      <c r="K1237" s="294"/>
      <c r="L1237" s="251"/>
      <c r="M1237" s="251"/>
      <c r="N1237" s="251"/>
      <c r="O1237" s="251"/>
      <c r="P1237" s="251"/>
      <c r="Q1237" s="251"/>
      <c r="R1237" s="294"/>
      <c r="S1237" s="251"/>
      <c r="T1237" s="247"/>
      <c r="X1237" s="247"/>
      <c r="Y1237" s="247"/>
      <c r="AE1237" s="247"/>
    </row>
    <row r="1238" spans="1:31" s="296" customFormat="1">
      <c r="A1238" s="293"/>
      <c r="B1238" s="247"/>
      <c r="C1238" s="252"/>
      <c r="D1238" s="251"/>
      <c r="E1238" s="251"/>
      <c r="F1238" s="251"/>
      <c r="G1238" s="251"/>
      <c r="H1238" s="251"/>
      <c r="I1238" s="251"/>
      <c r="J1238" s="251"/>
      <c r="K1238" s="294"/>
      <c r="L1238" s="251"/>
      <c r="M1238" s="251"/>
      <c r="N1238" s="251"/>
      <c r="O1238" s="251"/>
      <c r="P1238" s="251"/>
      <c r="Q1238" s="251"/>
      <c r="R1238" s="294"/>
      <c r="S1238" s="251"/>
      <c r="T1238" s="247"/>
      <c r="X1238" s="247"/>
      <c r="Y1238" s="247"/>
      <c r="AE1238" s="247"/>
    </row>
    <row r="1239" spans="1:31" s="296" customFormat="1">
      <c r="A1239" s="293"/>
      <c r="B1239" s="247"/>
      <c r="C1239" s="252"/>
      <c r="D1239" s="251"/>
      <c r="E1239" s="251"/>
      <c r="F1239" s="251"/>
      <c r="G1239" s="251"/>
      <c r="H1239" s="251"/>
      <c r="I1239" s="251"/>
      <c r="J1239" s="251"/>
      <c r="K1239" s="294"/>
      <c r="L1239" s="251"/>
      <c r="M1239" s="251"/>
      <c r="N1239" s="251"/>
      <c r="O1239" s="251"/>
      <c r="P1239" s="251"/>
      <c r="Q1239" s="251"/>
      <c r="R1239" s="294"/>
      <c r="S1239" s="251"/>
      <c r="T1239" s="247"/>
      <c r="X1239" s="247"/>
      <c r="Y1239" s="247"/>
      <c r="AE1239" s="247"/>
    </row>
    <row r="1240" spans="1:31" s="296" customFormat="1">
      <c r="A1240" s="293"/>
      <c r="B1240" s="247"/>
      <c r="C1240" s="252"/>
      <c r="D1240" s="251"/>
      <c r="E1240" s="251"/>
      <c r="F1240" s="251"/>
      <c r="G1240" s="251"/>
      <c r="H1240" s="251"/>
      <c r="I1240" s="251"/>
      <c r="J1240" s="251"/>
      <c r="K1240" s="294"/>
      <c r="L1240" s="251"/>
      <c r="M1240" s="251"/>
      <c r="N1240" s="251"/>
      <c r="O1240" s="251"/>
      <c r="P1240" s="251"/>
      <c r="Q1240" s="251"/>
      <c r="R1240" s="294"/>
      <c r="S1240" s="251"/>
      <c r="T1240" s="247"/>
      <c r="X1240" s="247"/>
      <c r="Y1240" s="247"/>
      <c r="AE1240" s="247"/>
    </row>
    <row r="1241" spans="1:31" s="296" customFormat="1">
      <c r="A1241" s="293"/>
      <c r="B1241" s="247"/>
      <c r="C1241" s="252"/>
      <c r="D1241" s="251"/>
      <c r="E1241" s="251"/>
      <c r="F1241" s="251"/>
      <c r="G1241" s="251"/>
      <c r="H1241" s="251"/>
      <c r="I1241" s="251"/>
      <c r="J1241" s="251"/>
      <c r="K1241" s="294"/>
      <c r="L1241" s="251"/>
      <c r="M1241" s="251"/>
      <c r="N1241" s="251"/>
      <c r="O1241" s="251"/>
      <c r="P1241" s="251"/>
      <c r="Q1241" s="251"/>
      <c r="R1241" s="294"/>
      <c r="S1241" s="251"/>
      <c r="T1241" s="247"/>
      <c r="X1241" s="247"/>
      <c r="Y1241" s="247"/>
      <c r="AE1241" s="247"/>
    </row>
    <row r="1242" spans="1:31" s="296" customFormat="1">
      <c r="A1242" s="293"/>
      <c r="B1242" s="247"/>
      <c r="C1242" s="252"/>
      <c r="D1242" s="251"/>
      <c r="E1242" s="251"/>
      <c r="F1242" s="251"/>
      <c r="G1242" s="251"/>
      <c r="H1242" s="251"/>
      <c r="I1242" s="251"/>
      <c r="J1242" s="251"/>
      <c r="K1242" s="294"/>
      <c r="L1242" s="251"/>
      <c r="M1242" s="251"/>
      <c r="N1242" s="251"/>
      <c r="O1242" s="251"/>
      <c r="P1242" s="251"/>
      <c r="Q1242" s="251"/>
      <c r="R1242" s="294"/>
      <c r="S1242" s="251"/>
      <c r="T1242" s="247"/>
      <c r="X1242" s="247"/>
      <c r="Y1242" s="247"/>
      <c r="AE1242" s="247"/>
    </row>
    <row r="1243" spans="1:31" s="296" customFormat="1">
      <c r="A1243" s="293"/>
      <c r="B1243" s="247"/>
      <c r="C1243" s="252"/>
      <c r="D1243" s="251"/>
      <c r="E1243" s="251"/>
      <c r="F1243" s="251"/>
      <c r="G1243" s="251"/>
      <c r="H1243" s="251"/>
      <c r="I1243" s="251"/>
      <c r="J1243" s="251"/>
      <c r="K1243" s="294"/>
      <c r="L1243" s="251"/>
      <c r="M1243" s="251"/>
      <c r="N1243" s="251"/>
      <c r="O1243" s="251"/>
      <c r="P1243" s="251"/>
      <c r="Q1243" s="251"/>
      <c r="R1243" s="294"/>
      <c r="S1243" s="251"/>
      <c r="T1243" s="247"/>
      <c r="X1243" s="247"/>
      <c r="Y1243" s="247"/>
      <c r="AE1243" s="247"/>
    </row>
    <row r="1244" spans="1:31" s="296" customFormat="1">
      <c r="A1244" s="293"/>
      <c r="B1244" s="247"/>
      <c r="C1244" s="252"/>
      <c r="D1244" s="251"/>
      <c r="E1244" s="251"/>
      <c r="F1244" s="251"/>
      <c r="G1244" s="251"/>
      <c r="H1244" s="251"/>
      <c r="I1244" s="251"/>
      <c r="J1244" s="251"/>
      <c r="K1244" s="294"/>
      <c r="L1244" s="251"/>
      <c r="M1244" s="251"/>
      <c r="N1244" s="251"/>
      <c r="O1244" s="251"/>
      <c r="P1244" s="251"/>
      <c r="Q1244" s="251"/>
      <c r="R1244" s="294"/>
      <c r="S1244" s="251"/>
      <c r="T1244" s="247"/>
      <c r="X1244" s="247"/>
      <c r="Y1244" s="247"/>
      <c r="AE1244" s="247"/>
    </row>
    <row r="1245" spans="1:31" s="296" customFormat="1">
      <c r="A1245" s="293"/>
      <c r="B1245" s="247"/>
      <c r="C1245" s="252"/>
      <c r="D1245" s="251"/>
      <c r="E1245" s="251"/>
      <c r="F1245" s="251"/>
      <c r="G1245" s="251"/>
      <c r="H1245" s="251"/>
      <c r="I1245" s="251"/>
      <c r="J1245" s="251"/>
      <c r="K1245" s="294"/>
      <c r="L1245" s="251"/>
      <c r="M1245" s="251"/>
      <c r="N1245" s="251"/>
      <c r="O1245" s="251"/>
      <c r="P1245" s="251"/>
      <c r="Q1245" s="251"/>
      <c r="R1245" s="294"/>
      <c r="S1245" s="251"/>
      <c r="T1245" s="247"/>
      <c r="X1245" s="247"/>
      <c r="Y1245" s="247"/>
      <c r="AE1245" s="247"/>
    </row>
    <row r="1246" spans="1:31" s="296" customFormat="1">
      <c r="A1246" s="293"/>
      <c r="B1246" s="247"/>
      <c r="C1246" s="252"/>
      <c r="D1246" s="251"/>
      <c r="E1246" s="251"/>
      <c r="F1246" s="251"/>
      <c r="G1246" s="251"/>
      <c r="H1246" s="251"/>
      <c r="I1246" s="251"/>
      <c r="J1246" s="251"/>
      <c r="K1246" s="294"/>
      <c r="L1246" s="251"/>
      <c r="M1246" s="251"/>
      <c r="N1246" s="251"/>
      <c r="O1246" s="251"/>
      <c r="P1246" s="251"/>
      <c r="Q1246" s="251"/>
      <c r="R1246" s="294"/>
      <c r="S1246" s="251"/>
      <c r="T1246" s="247"/>
      <c r="X1246" s="247"/>
      <c r="Y1246" s="247"/>
      <c r="AE1246" s="247"/>
    </row>
    <row r="1247" spans="1:31" s="296" customFormat="1">
      <c r="A1247" s="293"/>
      <c r="B1247" s="247"/>
      <c r="C1247" s="252"/>
      <c r="D1247" s="251"/>
      <c r="E1247" s="251"/>
      <c r="F1247" s="251"/>
      <c r="G1247" s="251"/>
      <c r="H1247" s="251"/>
      <c r="I1247" s="251"/>
      <c r="J1247" s="251"/>
      <c r="K1247" s="294"/>
      <c r="L1247" s="251"/>
      <c r="M1247" s="251"/>
      <c r="N1247" s="251"/>
      <c r="O1247" s="251"/>
      <c r="P1247" s="251"/>
      <c r="Q1247" s="251"/>
      <c r="R1247" s="294"/>
      <c r="S1247" s="251"/>
      <c r="T1247" s="247"/>
      <c r="X1247" s="247"/>
      <c r="Y1247" s="247"/>
      <c r="AE1247" s="247"/>
    </row>
    <row r="1248" spans="1:31" s="296" customFormat="1">
      <c r="A1248" s="293"/>
      <c r="B1248" s="247"/>
      <c r="C1248" s="252"/>
      <c r="D1248" s="251"/>
      <c r="E1248" s="251"/>
      <c r="F1248" s="251"/>
      <c r="G1248" s="251"/>
      <c r="H1248" s="251"/>
      <c r="I1248" s="251"/>
      <c r="J1248" s="251"/>
      <c r="K1248" s="294"/>
      <c r="L1248" s="251"/>
      <c r="M1248" s="251"/>
      <c r="N1248" s="251"/>
      <c r="O1248" s="251"/>
      <c r="P1248" s="251"/>
      <c r="Q1248" s="251"/>
      <c r="R1248" s="294"/>
      <c r="S1248" s="251"/>
      <c r="T1248" s="247"/>
      <c r="X1248" s="247"/>
      <c r="Y1248" s="247"/>
      <c r="AE1248" s="247"/>
    </row>
    <row r="1249" spans="1:31" s="296" customFormat="1">
      <c r="A1249" s="293"/>
      <c r="B1249" s="247"/>
      <c r="C1249" s="252"/>
      <c r="D1249" s="251"/>
      <c r="E1249" s="251"/>
      <c r="F1249" s="251"/>
      <c r="G1249" s="251"/>
      <c r="H1249" s="251"/>
      <c r="I1249" s="251"/>
      <c r="J1249" s="251"/>
      <c r="K1249" s="294"/>
      <c r="L1249" s="251"/>
      <c r="M1249" s="251"/>
      <c r="N1249" s="251"/>
      <c r="O1249" s="251"/>
      <c r="P1249" s="251"/>
      <c r="Q1249" s="251"/>
      <c r="R1249" s="294"/>
      <c r="S1249" s="251"/>
      <c r="T1249" s="247"/>
      <c r="X1249" s="247"/>
      <c r="Y1249" s="247"/>
      <c r="AE1249" s="247"/>
    </row>
    <row r="1250" spans="1:31" s="296" customFormat="1">
      <c r="A1250" s="293"/>
      <c r="B1250" s="247"/>
      <c r="C1250" s="252"/>
      <c r="D1250" s="251"/>
      <c r="E1250" s="251"/>
      <c r="F1250" s="251"/>
      <c r="G1250" s="251"/>
      <c r="H1250" s="251"/>
      <c r="I1250" s="251"/>
      <c r="J1250" s="251"/>
      <c r="K1250" s="294"/>
      <c r="L1250" s="251"/>
      <c r="M1250" s="251"/>
      <c r="N1250" s="251"/>
      <c r="O1250" s="251"/>
      <c r="P1250" s="251"/>
      <c r="Q1250" s="251"/>
      <c r="R1250" s="294"/>
      <c r="S1250" s="251"/>
      <c r="T1250" s="247"/>
      <c r="X1250" s="247"/>
      <c r="Y1250" s="247"/>
      <c r="AE1250" s="247"/>
    </row>
    <row r="1251" spans="1:31" s="296" customFormat="1">
      <c r="A1251" s="293"/>
      <c r="B1251" s="247"/>
      <c r="C1251" s="252"/>
      <c r="D1251" s="251"/>
      <c r="E1251" s="251"/>
      <c r="F1251" s="251"/>
      <c r="G1251" s="251"/>
      <c r="H1251" s="251"/>
      <c r="I1251" s="251"/>
      <c r="J1251" s="251"/>
      <c r="K1251" s="294"/>
      <c r="L1251" s="251"/>
      <c r="M1251" s="251"/>
      <c r="N1251" s="251"/>
      <c r="O1251" s="251"/>
      <c r="P1251" s="251"/>
      <c r="Q1251" s="251"/>
      <c r="R1251" s="294"/>
      <c r="S1251" s="251"/>
      <c r="T1251" s="247"/>
      <c r="X1251" s="247"/>
      <c r="Y1251" s="247"/>
      <c r="AE1251" s="247"/>
    </row>
    <row r="1252" spans="1:31" s="296" customFormat="1">
      <c r="A1252" s="293"/>
      <c r="B1252" s="247"/>
      <c r="C1252" s="252"/>
      <c r="D1252" s="251"/>
      <c r="E1252" s="251"/>
      <c r="F1252" s="251"/>
      <c r="G1252" s="251"/>
      <c r="H1252" s="251"/>
      <c r="I1252" s="251"/>
      <c r="J1252" s="251"/>
      <c r="K1252" s="294"/>
      <c r="L1252" s="251"/>
      <c r="M1252" s="251"/>
      <c r="N1252" s="251"/>
      <c r="O1252" s="251"/>
      <c r="P1252" s="251"/>
      <c r="Q1252" s="251"/>
      <c r="R1252" s="294"/>
      <c r="S1252" s="251"/>
      <c r="T1252" s="247"/>
      <c r="X1252" s="247"/>
      <c r="Y1252" s="247"/>
      <c r="AE1252" s="247"/>
    </row>
    <row r="1253" spans="1:31" s="296" customFormat="1">
      <c r="A1253" s="293"/>
      <c r="B1253" s="247"/>
      <c r="C1253" s="252"/>
      <c r="D1253" s="251"/>
      <c r="E1253" s="251"/>
      <c r="F1253" s="251"/>
      <c r="G1253" s="251"/>
      <c r="H1253" s="251"/>
      <c r="I1253" s="251"/>
      <c r="J1253" s="251"/>
      <c r="K1253" s="294"/>
      <c r="L1253" s="251"/>
      <c r="M1253" s="251"/>
      <c r="N1253" s="251"/>
      <c r="O1253" s="251"/>
      <c r="P1253" s="251"/>
      <c r="Q1253" s="251"/>
      <c r="R1253" s="294"/>
      <c r="S1253" s="251"/>
      <c r="T1253" s="247"/>
      <c r="X1253" s="247"/>
      <c r="Y1253" s="247"/>
      <c r="AE1253" s="247"/>
    </row>
    <row r="1254" spans="1:31" s="296" customFormat="1">
      <c r="A1254" s="293"/>
      <c r="B1254" s="247"/>
      <c r="C1254" s="252"/>
      <c r="D1254" s="251"/>
      <c r="E1254" s="251"/>
      <c r="F1254" s="251"/>
      <c r="G1254" s="251"/>
      <c r="H1254" s="251"/>
      <c r="I1254" s="251"/>
      <c r="J1254" s="251"/>
      <c r="K1254" s="294"/>
      <c r="L1254" s="251"/>
      <c r="M1254" s="251"/>
      <c r="N1254" s="251"/>
      <c r="O1254" s="251"/>
      <c r="P1254" s="251"/>
      <c r="Q1254" s="251"/>
      <c r="R1254" s="294"/>
      <c r="S1254" s="251"/>
      <c r="T1254" s="247"/>
      <c r="X1254" s="247"/>
      <c r="Y1254" s="247"/>
      <c r="AE1254" s="247"/>
    </row>
    <row r="1255" spans="1:31" s="296" customFormat="1">
      <c r="A1255" s="293"/>
      <c r="B1255" s="247"/>
      <c r="C1255" s="252"/>
      <c r="D1255" s="251"/>
      <c r="E1255" s="251"/>
      <c r="F1255" s="251"/>
      <c r="G1255" s="251"/>
      <c r="H1255" s="251"/>
      <c r="I1255" s="251"/>
      <c r="J1255" s="251"/>
      <c r="K1255" s="294"/>
      <c r="L1255" s="251"/>
      <c r="M1255" s="251"/>
      <c r="N1255" s="251"/>
      <c r="O1255" s="251"/>
      <c r="P1255" s="251"/>
      <c r="Q1255" s="251"/>
      <c r="R1255" s="294"/>
      <c r="S1255" s="251"/>
      <c r="T1255" s="247"/>
      <c r="X1255" s="247"/>
      <c r="Y1255" s="247"/>
      <c r="AE1255" s="247"/>
    </row>
    <row r="1256" spans="1:31" s="296" customFormat="1">
      <c r="A1256" s="293"/>
      <c r="B1256" s="247"/>
      <c r="C1256" s="252"/>
      <c r="D1256" s="251"/>
      <c r="E1256" s="251"/>
      <c r="F1256" s="251"/>
      <c r="G1256" s="251"/>
      <c r="H1256" s="251"/>
      <c r="I1256" s="251"/>
      <c r="J1256" s="251"/>
      <c r="K1256" s="294"/>
      <c r="L1256" s="251"/>
      <c r="M1256" s="251"/>
      <c r="N1256" s="251"/>
      <c r="O1256" s="251"/>
      <c r="P1256" s="251"/>
      <c r="Q1256" s="251"/>
      <c r="R1256" s="294"/>
      <c r="S1256" s="251"/>
      <c r="T1256" s="247"/>
      <c r="X1256" s="247"/>
      <c r="Y1256" s="247"/>
      <c r="AE1256" s="247"/>
    </row>
    <row r="1257" spans="1:31" s="296" customFormat="1">
      <c r="A1257" s="293"/>
      <c r="B1257" s="247"/>
      <c r="C1257" s="252"/>
      <c r="D1257" s="251"/>
      <c r="E1257" s="251"/>
      <c r="F1257" s="251"/>
      <c r="G1257" s="251"/>
      <c r="H1257" s="251"/>
      <c r="I1257" s="251"/>
      <c r="J1257" s="251"/>
      <c r="K1257" s="294"/>
      <c r="L1257" s="251"/>
      <c r="M1257" s="251"/>
      <c r="N1257" s="251"/>
      <c r="O1257" s="251"/>
      <c r="P1257" s="251"/>
      <c r="Q1257" s="251"/>
      <c r="R1257" s="294"/>
      <c r="S1257" s="251"/>
      <c r="T1257" s="247"/>
      <c r="X1257" s="247"/>
      <c r="Y1257" s="247"/>
      <c r="AE1257" s="247"/>
    </row>
    <row r="1258" spans="1:31" s="296" customFormat="1">
      <c r="A1258" s="293"/>
      <c r="B1258" s="247"/>
      <c r="C1258" s="252"/>
      <c r="D1258" s="251"/>
      <c r="E1258" s="251"/>
      <c r="F1258" s="251"/>
      <c r="G1258" s="251"/>
      <c r="H1258" s="251"/>
      <c r="I1258" s="251"/>
      <c r="J1258" s="251"/>
      <c r="K1258" s="294"/>
      <c r="L1258" s="251"/>
      <c r="M1258" s="251"/>
      <c r="N1258" s="251"/>
      <c r="O1258" s="251"/>
      <c r="P1258" s="251"/>
      <c r="Q1258" s="251"/>
      <c r="R1258" s="294"/>
      <c r="S1258" s="251"/>
      <c r="T1258" s="247"/>
      <c r="X1258" s="247"/>
      <c r="Y1258" s="247"/>
      <c r="AE1258" s="247"/>
    </row>
    <row r="1259" spans="1:31" s="296" customFormat="1">
      <c r="A1259" s="293"/>
      <c r="B1259" s="247"/>
      <c r="C1259" s="252"/>
      <c r="D1259" s="251"/>
      <c r="E1259" s="251"/>
      <c r="F1259" s="251"/>
      <c r="G1259" s="251"/>
      <c r="H1259" s="251"/>
      <c r="I1259" s="251"/>
      <c r="J1259" s="251"/>
      <c r="K1259" s="294"/>
      <c r="L1259" s="251"/>
      <c r="M1259" s="251"/>
      <c r="N1259" s="251"/>
      <c r="O1259" s="251"/>
      <c r="P1259" s="251"/>
      <c r="Q1259" s="251"/>
      <c r="R1259" s="294"/>
      <c r="S1259" s="251"/>
      <c r="T1259" s="247"/>
      <c r="X1259" s="247"/>
      <c r="Y1259" s="247"/>
      <c r="AE1259" s="247"/>
    </row>
    <row r="1260" spans="1:31" s="296" customFormat="1">
      <c r="A1260" s="293"/>
      <c r="B1260" s="247"/>
      <c r="C1260" s="252"/>
      <c r="D1260" s="251"/>
      <c r="E1260" s="251"/>
      <c r="F1260" s="251"/>
      <c r="G1260" s="251"/>
      <c r="H1260" s="251"/>
      <c r="I1260" s="251"/>
      <c r="J1260" s="251"/>
      <c r="K1260" s="294"/>
      <c r="L1260" s="251"/>
      <c r="M1260" s="251"/>
      <c r="N1260" s="251"/>
      <c r="O1260" s="251"/>
      <c r="P1260" s="251"/>
      <c r="Q1260" s="251"/>
      <c r="R1260" s="294"/>
      <c r="S1260" s="251"/>
      <c r="T1260" s="247"/>
      <c r="X1260" s="247"/>
      <c r="Y1260" s="247"/>
      <c r="AE1260" s="247"/>
    </row>
    <row r="1261" spans="1:31" s="296" customFormat="1">
      <c r="A1261" s="293"/>
      <c r="B1261" s="247"/>
      <c r="C1261" s="252"/>
      <c r="D1261" s="251"/>
      <c r="E1261" s="251"/>
      <c r="F1261" s="251"/>
      <c r="G1261" s="251"/>
      <c r="H1261" s="251"/>
      <c r="I1261" s="251"/>
      <c r="J1261" s="251"/>
      <c r="K1261" s="294"/>
      <c r="L1261" s="251"/>
      <c r="M1261" s="251"/>
      <c r="N1261" s="251"/>
      <c r="O1261" s="251"/>
      <c r="P1261" s="251"/>
      <c r="Q1261" s="251"/>
      <c r="R1261" s="294"/>
      <c r="S1261" s="251"/>
      <c r="T1261" s="247"/>
      <c r="X1261" s="247"/>
      <c r="Y1261" s="247"/>
      <c r="AE1261" s="247"/>
    </row>
    <row r="1262" spans="1:31" s="296" customFormat="1">
      <c r="A1262" s="293"/>
      <c r="B1262" s="247"/>
      <c r="C1262" s="252"/>
      <c r="D1262" s="251"/>
      <c r="E1262" s="251"/>
      <c r="F1262" s="251"/>
      <c r="G1262" s="251"/>
      <c r="H1262" s="251"/>
      <c r="I1262" s="251"/>
      <c r="J1262" s="251"/>
      <c r="K1262" s="294"/>
      <c r="L1262" s="251"/>
      <c r="M1262" s="251"/>
      <c r="N1262" s="251"/>
      <c r="O1262" s="251"/>
      <c r="P1262" s="251"/>
      <c r="Q1262" s="251"/>
      <c r="R1262" s="294"/>
      <c r="S1262" s="251"/>
      <c r="T1262" s="247"/>
      <c r="X1262" s="247"/>
      <c r="Y1262" s="247"/>
      <c r="AE1262" s="247"/>
    </row>
    <row r="1263" spans="1:31" s="296" customFormat="1">
      <c r="A1263" s="293"/>
      <c r="B1263" s="247"/>
      <c r="C1263" s="252"/>
      <c r="D1263" s="251"/>
      <c r="E1263" s="251"/>
      <c r="F1263" s="251"/>
      <c r="G1263" s="251"/>
      <c r="H1263" s="251"/>
      <c r="I1263" s="251"/>
      <c r="J1263" s="251"/>
      <c r="K1263" s="294"/>
      <c r="L1263" s="251"/>
      <c r="M1263" s="251"/>
      <c r="N1263" s="251"/>
      <c r="O1263" s="251"/>
      <c r="P1263" s="251"/>
      <c r="Q1263" s="251"/>
      <c r="R1263" s="294"/>
      <c r="S1263" s="251"/>
      <c r="T1263" s="247"/>
      <c r="X1263" s="247"/>
      <c r="Y1263" s="247"/>
      <c r="AE1263" s="247"/>
    </row>
    <row r="1264" spans="1:31" s="296" customFormat="1">
      <c r="A1264" s="293"/>
      <c r="B1264" s="247"/>
      <c r="C1264" s="252"/>
      <c r="D1264" s="251"/>
      <c r="E1264" s="251"/>
      <c r="F1264" s="251"/>
      <c r="G1264" s="251"/>
      <c r="H1264" s="251"/>
      <c r="I1264" s="251"/>
      <c r="J1264" s="251"/>
      <c r="K1264" s="294"/>
      <c r="L1264" s="251"/>
      <c r="M1264" s="251"/>
      <c r="N1264" s="251"/>
      <c r="O1264" s="251"/>
      <c r="P1264" s="251"/>
      <c r="Q1264" s="251"/>
      <c r="R1264" s="294"/>
      <c r="S1264" s="251"/>
      <c r="T1264" s="247"/>
      <c r="X1264" s="247"/>
      <c r="Y1264" s="247"/>
      <c r="AE1264" s="247"/>
    </row>
    <row r="1265" spans="1:31" s="296" customFormat="1">
      <c r="A1265" s="293"/>
      <c r="B1265" s="247"/>
      <c r="C1265" s="252"/>
      <c r="D1265" s="251"/>
      <c r="E1265" s="251"/>
      <c r="F1265" s="251"/>
      <c r="G1265" s="251"/>
      <c r="H1265" s="251"/>
      <c r="I1265" s="251"/>
      <c r="J1265" s="251"/>
      <c r="K1265" s="294"/>
      <c r="L1265" s="251"/>
      <c r="M1265" s="251"/>
      <c r="N1265" s="251"/>
      <c r="O1265" s="251"/>
      <c r="P1265" s="251"/>
      <c r="Q1265" s="251"/>
      <c r="R1265" s="294"/>
      <c r="S1265" s="251"/>
      <c r="T1265" s="247"/>
      <c r="X1265" s="247"/>
      <c r="Y1265" s="247"/>
      <c r="AE1265" s="247"/>
    </row>
    <row r="1266" spans="1:31" s="296" customFormat="1">
      <c r="A1266" s="293"/>
      <c r="B1266" s="247"/>
      <c r="C1266" s="252"/>
      <c r="D1266" s="251"/>
      <c r="E1266" s="251"/>
      <c r="F1266" s="251"/>
      <c r="G1266" s="251"/>
      <c r="H1266" s="251"/>
      <c r="I1266" s="251"/>
      <c r="J1266" s="251"/>
      <c r="K1266" s="294"/>
      <c r="L1266" s="251"/>
      <c r="M1266" s="251"/>
      <c r="N1266" s="251"/>
      <c r="O1266" s="251"/>
      <c r="P1266" s="251"/>
      <c r="Q1266" s="251"/>
      <c r="R1266" s="294"/>
      <c r="S1266" s="251"/>
      <c r="T1266" s="247"/>
      <c r="X1266" s="247"/>
      <c r="Y1266" s="247"/>
      <c r="AE1266" s="247"/>
    </row>
    <row r="1267" spans="1:31" s="296" customFormat="1">
      <c r="A1267" s="293"/>
      <c r="B1267" s="247"/>
      <c r="C1267" s="252"/>
      <c r="D1267" s="251"/>
      <c r="E1267" s="251"/>
      <c r="F1267" s="251"/>
      <c r="G1267" s="251"/>
      <c r="H1267" s="251"/>
      <c r="I1267" s="251"/>
      <c r="J1267" s="251"/>
      <c r="K1267" s="294"/>
      <c r="L1267" s="251"/>
      <c r="M1267" s="251"/>
      <c r="N1267" s="251"/>
      <c r="O1267" s="251"/>
      <c r="P1267" s="251"/>
      <c r="Q1267" s="251"/>
      <c r="R1267" s="294"/>
      <c r="S1267" s="251"/>
      <c r="T1267" s="247"/>
      <c r="X1267" s="247"/>
      <c r="Y1267" s="247"/>
      <c r="AE1267" s="247"/>
    </row>
    <row r="1268" spans="1:31" s="296" customFormat="1">
      <c r="A1268" s="293"/>
      <c r="B1268" s="247"/>
      <c r="C1268" s="252"/>
      <c r="D1268" s="251"/>
      <c r="E1268" s="251"/>
      <c r="F1268" s="251"/>
      <c r="G1268" s="251"/>
      <c r="H1268" s="251"/>
      <c r="I1268" s="251"/>
      <c r="J1268" s="251"/>
      <c r="K1268" s="294"/>
      <c r="L1268" s="251"/>
      <c r="M1268" s="251"/>
      <c r="N1268" s="251"/>
      <c r="O1268" s="251"/>
      <c r="P1268" s="251"/>
      <c r="Q1268" s="251"/>
      <c r="R1268" s="294"/>
      <c r="S1268" s="251"/>
      <c r="T1268" s="247"/>
      <c r="X1268" s="247"/>
      <c r="Y1268" s="247"/>
      <c r="AE1268" s="247"/>
    </row>
    <row r="1269" spans="1:31" s="296" customFormat="1">
      <c r="A1269" s="293"/>
      <c r="B1269" s="247"/>
      <c r="C1269" s="252"/>
      <c r="D1269" s="251"/>
      <c r="E1269" s="251"/>
      <c r="F1269" s="251"/>
      <c r="G1269" s="251"/>
      <c r="H1269" s="251"/>
      <c r="I1269" s="251"/>
      <c r="J1269" s="251"/>
      <c r="K1269" s="294"/>
      <c r="L1269" s="251"/>
      <c r="M1269" s="251"/>
      <c r="N1269" s="251"/>
      <c r="O1269" s="251"/>
      <c r="P1269" s="251"/>
      <c r="Q1269" s="251"/>
      <c r="R1269" s="294"/>
      <c r="S1269" s="251"/>
      <c r="T1269" s="247"/>
      <c r="X1269" s="247"/>
      <c r="Y1269" s="247"/>
      <c r="AE1269" s="247"/>
    </row>
    <row r="1270" spans="1:31" s="296" customFormat="1">
      <c r="A1270" s="293"/>
      <c r="B1270" s="247"/>
      <c r="C1270" s="252"/>
      <c r="D1270" s="251"/>
      <c r="E1270" s="251"/>
      <c r="F1270" s="251"/>
      <c r="G1270" s="251"/>
      <c r="H1270" s="251"/>
      <c r="I1270" s="251"/>
      <c r="J1270" s="251"/>
      <c r="K1270" s="294"/>
      <c r="L1270" s="251"/>
      <c r="M1270" s="251"/>
      <c r="N1270" s="251"/>
      <c r="O1270" s="251"/>
      <c r="P1270" s="251"/>
      <c r="Q1270" s="251"/>
      <c r="R1270" s="294"/>
      <c r="S1270" s="251"/>
      <c r="T1270" s="247"/>
      <c r="X1270" s="247"/>
      <c r="Y1270" s="247"/>
      <c r="AE1270" s="247"/>
    </row>
    <row r="1271" spans="1:31" s="296" customFormat="1">
      <c r="A1271" s="293"/>
      <c r="B1271" s="247"/>
      <c r="C1271" s="252"/>
      <c r="D1271" s="251"/>
      <c r="E1271" s="251"/>
      <c r="F1271" s="251"/>
      <c r="G1271" s="251"/>
      <c r="H1271" s="251"/>
      <c r="I1271" s="251"/>
      <c r="J1271" s="251"/>
      <c r="K1271" s="294"/>
      <c r="L1271" s="251"/>
      <c r="M1271" s="251"/>
      <c r="N1271" s="251"/>
      <c r="O1271" s="251"/>
      <c r="P1271" s="251"/>
      <c r="Q1271" s="251"/>
      <c r="R1271" s="294"/>
      <c r="S1271" s="251"/>
      <c r="T1271" s="247"/>
      <c r="X1271" s="247"/>
      <c r="Y1271" s="247"/>
      <c r="AE1271" s="247"/>
    </row>
    <row r="1272" spans="1:31" s="296" customFormat="1">
      <c r="A1272" s="293"/>
      <c r="B1272" s="247"/>
      <c r="C1272" s="252"/>
      <c r="D1272" s="251"/>
      <c r="E1272" s="251"/>
      <c r="F1272" s="251"/>
      <c r="G1272" s="251"/>
      <c r="H1272" s="251"/>
      <c r="I1272" s="251"/>
      <c r="J1272" s="251"/>
      <c r="K1272" s="294"/>
      <c r="L1272" s="251"/>
      <c r="M1272" s="251"/>
      <c r="N1272" s="251"/>
      <c r="O1272" s="251"/>
      <c r="P1272" s="251"/>
      <c r="Q1272" s="251"/>
      <c r="R1272" s="294"/>
      <c r="S1272" s="251"/>
      <c r="T1272" s="247"/>
      <c r="X1272" s="247"/>
      <c r="Y1272" s="247"/>
      <c r="AE1272" s="247"/>
    </row>
    <row r="1273" spans="1:31" s="296" customFormat="1">
      <c r="A1273" s="293"/>
      <c r="B1273" s="247"/>
      <c r="C1273" s="252"/>
      <c r="D1273" s="251"/>
      <c r="E1273" s="251"/>
      <c r="F1273" s="251"/>
      <c r="G1273" s="251"/>
      <c r="H1273" s="251"/>
      <c r="I1273" s="251"/>
      <c r="J1273" s="251"/>
      <c r="K1273" s="294"/>
      <c r="L1273" s="251"/>
      <c r="M1273" s="251"/>
      <c r="N1273" s="251"/>
      <c r="O1273" s="251"/>
      <c r="P1273" s="251"/>
      <c r="Q1273" s="251"/>
      <c r="R1273" s="294"/>
      <c r="S1273" s="251"/>
      <c r="T1273" s="247"/>
      <c r="X1273" s="247"/>
      <c r="Y1273" s="247"/>
      <c r="AE1273" s="247"/>
    </row>
    <row r="1274" spans="1:31" s="296" customFormat="1">
      <c r="A1274" s="293"/>
      <c r="B1274" s="247"/>
      <c r="C1274" s="252"/>
      <c r="D1274" s="251"/>
      <c r="E1274" s="251"/>
      <c r="F1274" s="251"/>
      <c r="G1274" s="251"/>
      <c r="H1274" s="251"/>
      <c r="I1274" s="251"/>
      <c r="J1274" s="251"/>
      <c r="K1274" s="294"/>
      <c r="L1274" s="251"/>
      <c r="M1274" s="251"/>
      <c r="N1274" s="251"/>
      <c r="O1274" s="251"/>
      <c r="P1274" s="251"/>
      <c r="Q1274" s="251"/>
      <c r="R1274" s="294"/>
      <c r="S1274" s="251"/>
      <c r="T1274" s="247"/>
      <c r="X1274" s="247"/>
      <c r="Y1274" s="247"/>
      <c r="AE1274" s="247"/>
    </row>
    <row r="1275" spans="1:31" s="296" customFormat="1">
      <c r="A1275" s="293"/>
      <c r="B1275" s="247"/>
      <c r="C1275" s="252"/>
      <c r="D1275" s="251"/>
      <c r="E1275" s="251"/>
      <c r="F1275" s="251"/>
      <c r="G1275" s="251"/>
      <c r="H1275" s="251"/>
      <c r="I1275" s="251"/>
      <c r="J1275" s="251"/>
      <c r="K1275" s="294"/>
      <c r="L1275" s="251"/>
      <c r="M1275" s="251"/>
      <c r="N1275" s="251"/>
      <c r="O1275" s="251"/>
      <c r="P1275" s="251"/>
      <c r="Q1275" s="251"/>
      <c r="R1275" s="294"/>
      <c r="S1275" s="251"/>
      <c r="T1275" s="247"/>
      <c r="X1275" s="247"/>
      <c r="Y1275" s="247"/>
      <c r="AE1275" s="247"/>
    </row>
    <row r="1276" spans="1:31" s="296" customFormat="1">
      <c r="A1276" s="293"/>
      <c r="B1276" s="247"/>
      <c r="C1276" s="252"/>
      <c r="D1276" s="251"/>
      <c r="E1276" s="251"/>
      <c r="F1276" s="251"/>
      <c r="G1276" s="251"/>
      <c r="H1276" s="251"/>
      <c r="I1276" s="251"/>
      <c r="J1276" s="251"/>
      <c r="K1276" s="294"/>
      <c r="L1276" s="251"/>
      <c r="M1276" s="251"/>
      <c r="N1276" s="251"/>
      <c r="O1276" s="251"/>
      <c r="P1276" s="251"/>
      <c r="Q1276" s="251"/>
      <c r="R1276" s="294"/>
      <c r="S1276" s="251"/>
      <c r="T1276" s="247"/>
      <c r="X1276" s="247"/>
      <c r="Y1276" s="247"/>
      <c r="AE1276" s="247"/>
    </row>
    <row r="1277" spans="1:31" s="296" customFormat="1">
      <c r="A1277" s="293"/>
      <c r="B1277" s="247"/>
      <c r="C1277" s="252"/>
      <c r="D1277" s="251"/>
      <c r="E1277" s="251"/>
      <c r="F1277" s="251"/>
      <c r="G1277" s="251"/>
      <c r="H1277" s="251"/>
      <c r="I1277" s="251"/>
      <c r="J1277" s="251"/>
      <c r="K1277" s="294"/>
      <c r="L1277" s="251"/>
      <c r="M1277" s="251"/>
      <c r="N1277" s="251"/>
      <c r="O1277" s="251"/>
      <c r="P1277" s="251"/>
      <c r="Q1277" s="251"/>
      <c r="R1277" s="294"/>
      <c r="S1277" s="251"/>
      <c r="T1277" s="247"/>
      <c r="X1277" s="247"/>
      <c r="Y1277" s="247"/>
      <c r="AE1277" s="247"/>
    </row>
    <row r="1278" spans="1:31" s="296" customFormat="1">
      <c r="A1278" s="293"/>
      <c r="B1278" s="247"/>
      <c r="C1278" s="252"/>
      <c r="D1278" s="251"/>
      <c r="E1278" s="251"/>
      <c r="F1278" s="251"/>
      <c r="G1278" s="251"/>
      <c r="H1278" s="251"/>
      <c r="I1278" s="251"/>
      <c r="J1278" s="251"/>
      <c r="K1278" s="294"/>
      <c r="L1278" s="251"/>
      <c r="M1278" s="251"/>
      <c r="N1278" s="251"/>
      <c r="O1278" s="251"/>
      <c r="P1278" s="251"/>
      <c r="Q1278" s="251"/>
      <c r="R1278" s="294"/>
      <c r="S1278" s="251"/>
      <c r="T1278" s="247"/>
      <c r="X1278" s="247"/>
      <c r="Y1278" s="247"/>
      <c r="AE1278" s="247"/>
    </row>
    <row r="1279" spans="1:31" s="296" customFormat="1">
      <c r="A1279" s="293"/>
      <c r="B1279" s="247"/>
      <c r="C1279" s="252"/>
      <c r="D1279" s="251"/>
      <c r="E1279" s="251"/>
      <c r="F1279" s="251"/>
      <c r="G1279" s="251"/>
      <c r="H1279" s="251"/>
      <c r="I1279" s="251"/>
      <c r="J1279" s="251"/>
      <c r="K1279" s="294"/>
      <c r="L1279" s="251"/>
      <c r="M1279" s="251"/>
      <c r="N1279" s="251"/>
      <c r="O1279" s="251"/>
      <c r="P1279" s="251"/>
      <c r="Q1279" s="251"/>
      <c r="R1279" s="294"/>
      <c r="S1279" s="251"/>
      <c r="T1279" s="247"/>
      <c r="X1279" s="247"/>
      <c r="Y1279" s="247"/>
      <c r="AE1279" s="247"/>
    </row>
    <row r="1280" spans="1:31" s="296" customFormat="1">
      <c r="A1280" s="293"/>
      <c r="B1280" s="247"/>
      <c r="C1280" s="252"/>
      <c r="D1280" s="251"/>
      <c r="E1280" s="251"/>
      <c r="F1280" s="251"/>
      <c r="G1280" s="251"/>
      <c r="H1280" s="251"/>
      <c r="I1280" s="251"/>
      <c r="J1280" s="251"/>
      <c r="K1280" s="294"/>
      <c r="L1280" s="251"/>
      <c r="M1280" s="251"/>
      <c r="N1280" s="251"/>
      <c r="O1280" s="251"/>
      <c r="P1280" s="251"/>
      <c r="Q1280" s="251"/>
      <c r="R1280" s="294"/>
      <c r="S1280" s="251"/>
      <c r="T1280" s="247"/>
      <c r="X1280" s="247"/>
      <c r="Y1280" s="247"/>
      <c r="AE1280" s="247"/>
    </row>
    <row r="1281" spans="1:31" s="296" customFormat="1">
      <c r="A1281" s="293"/>
      <c r="B1281" s="247"/>
      <c r="C1281" s="252"/>
      <c r="D1281" s="251"/>
      <c r="E1281" s="251"/>
      <c r="F1281" s="251"/>
      <c r="G1281" s="251"/>
      <c r="H1281" s="251"/>
      <c r="I1281" s="251"/>
      <c r="J1281" s="251"/>
      <c r="K1281" s="294"/>
      <c r="L1281" s="251"/>
      <c r="M1281" s="251"/>
      <c r="N1281" s="251"/>
      <c r="O1281" s="251"/>
      <c r="P1281" s="251"/>
      <c r="Q1281" s="251"/>
      <c r="R1281" s="294"/>
      <c r="S1281" s="251"/>
      <c r="T1281" s="247"/>
      <c r="X1281" s="247"/>
      <c r="Y1281" s="247"/>
      <c r="AE1281" s="247"/>
    </row>
    <row r="1282" spans="1:31" s="296" customFormat="1">
      <c r="A1282" s="293"/>
      <c r="B1282" s="247"/>
      <c r="C1282" s="252"/>
      <c r="D1282" s="251"/>
      <c r="E1282" s="251"/>
      <c r="F1282" s="251"/>
      <c r="G1282" s="251"/>
      <c r="H1282" s="251"/>
      <c r="I1282" s="251"/>
      <c r="J1282" s="251"/>
      <c r="K1282" s="294"/>
      <c r="L1282" s="251"/>
      <c r="M1282" s="251"/>
      <c r="N1282" s="251"/>
      <c r="O1282" s="251"/>
      <c r="P1282" s="251"/>
      <c r="Q1282" s="251"/>
      <c r="R1282" s="294"/>
      <c r="S1282" s="251"/>
      <c r="T1282" s="247"/>
      <c r="X1282" s="247"/>
      <c r="Y1282" s="247"/>
      <c r="AE1282" s="247"/>
    </row>
    <row r="1283" spans="1:31" s="296" customFormat="1">
      <c r="A1283" s="293"/>
      <c r="B1283" s="247"/>
      <c r="C1283" s="252"/>
      <c r="D1283" s="251"/>
      <c r="E1283" s="251"/>
      <c r="F1283" s="251"/>
      <c r="G1283" s="251"/>
      <c r="H1283" s="251"/>
      <c r="I1283" s="251"/>
      <c r="J1283" s="251"/>
      <c r="K1283" s="294"/>
      <c r="L1283" s="251"/>
      <c r="M1283" s="251"/>
      <c r="N1283" s="251"/>
      <c r="O1283" s="251"/>
      <c r="P1283" s="251"/>
      <c r="Q1283" s="251"/>
      <c r="R1283" s="294"/>
      <c r="S1283" s="251"/>
      <c r="T1283" s="247"/>
      <c r="X1283" s="247"/>
      <c r="Y1283" s="247"/>
      <c r="AE1283" s="247"/>
    </row>
    <row r="1284" spans="1:31" s="296" customFormat="1">
      <c r="A1284" s="293"/>
      <c r="B1284" s="247"/>
      <c r="C1284" s="252"/>
      <c r="D1284" s="251"/>
      <c r="E1284" s="251"/>
      <c r="F1284" s="251"/>
      <c r="G1284" s="251"/>
      <c r="H1284" s="251"/>
      <c r="I1284" s="251"/>
      <c r="J1284" s="251"/>
      <c r="K1284" s="294"/>
      <c r="L1284" s="251"/>
      <c r="M1284" s="251"/>
      <c r="N1284" s="251"/>
      <c r="O1284" s="251"/>
      <c r="P1284" s="251"/>
      <c r="Q1284" s="251"/>
      <c r="R1284" s="294"/>
      <c r="S1284" s="251"/>
      <c r="T1284" s="247"/>
      <c r="X1284" s="247"/>
      <c r="Y1284" s="247"/>
      <c r="AE1284" s="247"/>
    </row>
    <row r="1285" spans="1:31" s="296" customFormat="1">
      <c r="A1285" s="293"/>
      <c r="B1285" s="247"/>
      <c r="C1285" s="252"/>
      <c r="D1285" s="251"/>
      <c r="E1285" s="251"/>
      <c r="F1285" s="251"/>
      <c r="G1285" s="251"/>
      <c r="H1285" s="251"/>
      <c r="I1285" s="251"/>
      <c r="J1285" s="251"/>
      <c r="K1285" s="294"/>
      <c r="L1285" s="251"/>
      <c r="M1285" s="251"/>
      <c r="N1285" s="251"/>
      <c r="O1285" s="251"/>
      <c r="P1285" s="251"/>
      <c r="Q1285" s="251"/>
      <c r="R1285" s="294"/>
      <c r="S1285" s="251"/>
      <c r="T1285" s="247"/>
      <c r="X1285" s="247"/>
      <c r="Y1285" s="247"/>
      <c r="AE1285" s="247"/>
    </row>
    <row r="1286" spans="1:31" s="296" customFormat="1">
      <c r="A1286" s="293"/>
      <c r="B1286" s="247"/>
      <c r="C1286" s="252"/>
      <c r="D1286" s="251"/>
      <c r="E1286" s="251"/>
      <c r="F1286" s="251"/>
      <c r="G1286" s="251"/>
      <c r="H1286" s="251"/>
      <c r="I1286" s="251"/>
      <c r="J1286" s="251"/>
      <c r="K1286" s="294"/>
      <c r="L1286" s="251"/>
      <c r="M1286" s="251"/>
      <c r="N1286" s="251"/>
      <c r="O1286" s="251"/>
      <c r="P1286" s="251"/>
      <c r="Q1286" s="251"/>
      <c r="R1286" s="294"/>
      <c r="S1286" s="251"/>
      <c r="T1286" s="247"/>
      <c r="X1286" s="247"/>
      <c r="Y1286" s="247"/>
      <c r="AE1286" s="247"/>
    </row>
    <row r="1287" spans="1:31" s="296" customFormat="1">
      <c r="A1287" s="293"/>
      <c r="B1287" s="247"/>
      <c r="C1287" s="252"/>
      <c r="D1287" s="251"/>
      <c r="E1287" s="251"/>
      <c r="F1287" s="251"/>
      <c r="G1287" s="251"/>
      <c r="H1287" s="251"/>
      <c r="I1287" s="251"/>
      <c r="J1287" s="251"/>
      <c r="K1287" s="294"/>
      <c r="L1287" s="251"/>
      <c r="M1287" s="251"/>
      <c r="N1287" s="251"/>
      <c r="O1287" s="251"/>
      <c r="P1287" s="251"/>
      <c r="Q1287" s="251"/>
      <c r="R1287" s="294"/>
      <c r="S1287" s="251"/>
      <c r="T1287" s="247"/>
      <c r="X1287" s="247"/>
      <c r="Y1287" s="247"/>
      <c r="AE1287" s="247"/>
    </row>
    <row r="1288" spans="1:31" s="296" customFormat="1">
      <c r="A1288" s="293"/>
      <c r="B1288" s="247"/>
      <c r="C1288" s="252"/>
      <c r="D1288" s="251"/>
      <c r="E1288" s="251"/>
      <c r="F1288" s="251"/>
      <c r="G1288" s="251"/>
      <c r="H1288" s="251"/>
      <c r="I1288" s="251"/>
      <c r="J1288" s="251"/>
      <c r="K1288" s="294"/>
      <c r="L1288" s="251"/>
      <c r="M1288" s="251"/>
      <c r="N1288" s="251"/>
      <c r="O1288" s="251"/>
      <c r="P1288" s="251"/>
      <c r="Q1288" s="251"/>
      <c r="R1288" s="294"/>
      <c r="S1288" s="251"/>
      <c r="T1288" s="247"/>
      <c r="X1288" s="247"/>
      <c r="Y1288" s="247"/>
      <c r="AE1288" s="247"/>
    </row>
    <row r="1289" spans="1:31" s="296" customFormat="1">
      <c r="A1289" s="293"/>
      <c r="B1289" s="247"/>
      <c r="C1289" s="252"/>
      <c r="D1289" s="251"/>
      <c r="E1289" s="251"/>
      <c r="F1289" s="251"/>
      <c r="G1289" s="251"/>
      <c r="H1289" s="251"/>
      <c r="I1289" s="251"/>
      <c r="J1289" s="251"/>
      <c r="K1289" s="294"/>
      <c r="L1289" s="251"/>
      <c r="M1289" s="251"/>
      <c r="N1289" s="251"/>
      <c r="O1289" s="251"/>
      <c r="P1289" s="251"/>
      <c r="Q1289" s="251"/>
      <c r="R1289" s="294"/>
      <c r="S1289" s="251"/>
      <c r="T1289" s="247"/>
      <c r="X1289" s="247"/>
      <c r="Y1289" s="247"/>
      <c r="AE1289" s="247"/>
    </row>
    <row r="1290" spans="1:31" s="296" customFormat="1">
      <c r="A1290" s="293"/>
      <c r="B1290" s="247"/>
      <c r="C1290" s="252"/>
      <c r="D1290" s="251"/>
      <c r="E1290" s="251"/>
      <c r="F1290" s="251"/>
      <c r="G1290" s="251"/>
      <c r="H1290" s="251"/>
      <c r="I1290" s="251"/>
      <c r="J1290" s="251"/>
      <c r="K1290" s="294"/>
      <c r="L1290" s="251"/>
      <c r="M1290" s="251"/>
      <c r="N1290" s="251"/>
      <c r="O1290" s="251"/>
      <c r="P1290" s="251"/>
      <c r="Q1290" s="251"/>
      <c r="R1290" s="294"/>
      <c r="S1290" s="251"/>
      <c r="T1290" s="247"/>
      <c r="X1290" s="247"/>
      <c r="Y1290" s="247"/>
      <c r="AE1290" s="247"/>
    </row>
    <row r="1291" spans="1:31" s="296" customFormat="1">
      <c r="A1291" s="293"/>
      <c r="B1291" s="247"/>
      <c r="C1291" s="252"/>
      <c r="D1291" s="251"/>
      <c r="E1291" s="251"/>
      <c r="F1291" s="251"/>
      <c r="G1291" s="251"/>
      <c r="H1291" s="251"/>
      <c r="I1291" s="251"/>
      <c r="J1291" s="251"/>
      <c r="K1291" s="294"/>
      <c r="L1291" s="251"/>
      <c r="M1291" s="251"/>
      <c r="N1291" s="251"/>
      <c r="O1291" s="251"/>
      <c r="P1291" s="251"/>
      <c r="Q1291" s="251"/>
      <c r="R1291" s="294"/>
      <c r="S1291" s="251"/>
      <c r="T1291" s="247"/>
      <c r="X1291" s="247"/>
      <c r="Y1291" s="247"/>
      <c r="AE1291" s="247"/>
    </row>
    <row r="1292" spans="1:31" s="296" customFormat="1">
      <c r="A1292" s="293"/>
      <c r="B1292" s="247"/>
      <c r="C1292" s="252"/>
      <c r="D1292" s="251"/>
      <c r="E1292" s="251"/>
      <c r="F1292" s="251"/>
      <c r="G1292" s="251"/>
      <c r="H1292" s="251"/>
      <c r="I1292" s="251"/>
      <c r="J1292" s="251"/>
      <c r="K1292" s="294"/>
      <c r="L1292" s="251"/>
      <c r="M1292" s="251"/>
      <c r="N1292" s="251"/>
      <c r="O1292" s="251"/>
      <c r="P1292" s="251"/>
      <c r="Q1292" s="251"/>
      <c r="R1292" s="294"/>
      <c r="S1292" s="251"/>
      <c r="T1292" s="247"/>
      <c r="X1292" s="247"/>
      <c r="Y1292" s="247"/>
      <c r="AE1292" s="247"/>
    </row>
    <row r="1293" spans="1:31" s="296" customFormat="1">
      <c r="A1293" s="293"/>
      <c r="B1293" s="247"/>
      <c r="C1293" s="252"/>
      <c r="D1293" s="251"/>
      <c r="E1293" s="251"/>
      <c r="F1293" s="251"/>
      <c r="G1293" s="251"/>
      <c r="H1293" s="251"/>
      <c r="I1293" s="251"/>
      <c r="J1293" s="251"/>
      <c r="K1293" s="294"/>
      <c r="L1293" s="251"/>
      <c r="M1293" s="251"/>
      <c r="N1293" s="251"/>
      <c r="O1293" s="251"/>
      <c r="P1293" s="251"/>
      <c r="Q1293" s="251"/>
      <c r="R1293" s="294"/>
      <c r="S1293" s="251"/>
      <c r="T1293" s="247"/>
      <c r="X1293" s="247"/>
      <c r="Y1293" s="247"/>
      <c r="AE1293" s="247"/>
    </row>
    <row r="1294" spans="1:31" s="296" customFormat="1">
      <c r="A1294" s="293"/>
      <c r="B1294" s="247"/>
      <c r="C1294" s="252"/>
      <c r="D1294" s="251"/>
      <c r="E1294" s="251"/>
      <c r="F1294" s="251"/>
      <c r="G1294" s="251"/>
      <c r="H1294" s="251"/>
      <c r="I1294" s="251"/>
      <c r="J1294" s="251"/>
      <c r="K1294" s="294"/>
      <c r="L1294" s="251"/>
      <c r="M1294" s="251"/>
      <c r="N1294" s="251"/>
      <c r="O1294" s="251"/>
      <c r="P1294" s="251"/>
      <c r="Q1294" s="251"/>
      <c r="R1294" s="294"/>
      <c r="S1294" s="251"/>
      <c r="T1294" s="247"/>
      <c r="X1294" s="247"/>
      <c r="Y1294" s="247"/>
      <c r="AE1294" s="247"/>
    </row>
    <row r="1295" spans="1:31" s="296" customFormat="1">
      <c r="A1295" s="293"/>
      <c r="B1295" s="247"/>
      <c r="C1295" s="252"/>
      <c r="D1295" s="251"/>
      <c r="E1295" s="251"/>
      <c r="F1295" s="251"/>
      <c r="G1295" s="251"/>
      <c r="H1295" s="251"/>
      <c r="I1295" s="251"/>
      <c r="J1295" s="251"/>
      <c r="K1295" s="294"/>
      <c r="L1295" s="251"/>
      <c r="M1295" s="251"/>
      <c r="N1295" s="251"/>
      <c r="O1295" s="251"/>
      <c r="P1295" s="251"/>
      <c r="Q1295" s="251"/>
      <c r="R1295" s="294"/>
      <c r="S1295" s="251"/>
      <c r="T1295" s="247"/>
      <c r="X1295" s="247"/>
      <c r="Y1295" s="247"/>
      <c r="AE1295" s="247"/>
    </row>
    <row r="1296" spans="1:31" s="296" customFormat="1">
      <c r="A1296" s="293"/>
      <c r="B1296" s="247"/>
      <c r="C1296" s="252"/>
      <c r="D1296" s="251"/>
      <c r="E1296" s="251"/>
      <c r="F1296" s="251"/>
      <c r="G1296" s="251"/>
      <c r="H1296" s="251"/>
      <c r="I1296" s="251"/>
      <c r="J1296" s="251"/>
      <c r="K1296" s="294"/>
      <c r="L1296" s="251"/>
      <c r="M1296" s="251"/>
      <c r="N1296" s="251"/>
      <c r="O1296" s="251"/>
      <c r="P1296" s="251"/>
      <c r="Q1296" s="251"/>
      <c r="R1296" s="294"/>
      <c r="S1296" s="251"/>
      <c r="T1296" s="247"/>
      <c r="X1296" s="247"/>
      <c r="Y1296" s="247"/>
      <c r="AE1296" s="247"/>
    </row>
    <row r="1297" spans="1:31" s="296" customFormat="1">
      <c r="A1297" s="293"/>
      <c r="B1297" s="247"/>
      <c r="C1297" s="252"/>
      <c r="D1297" s="251"/>
      <c r="E1297" s="251"/>
      <c r="F1297" s="251"/>
      <c r="G1297" s="251"/>
      <c r="H1297" s="251"/>
      <c r="I1297" s="251"/>
      <c r="J1297" s="251"/>
      <c r="K1297" s="294"/>
      <c r="L1297" s="251"/>
      <c r="M1297" s="251"/>
      <c r="N1297" s="251"/>
      <c r="O1297" s="251"/>
      <c r="P1297" s="251"/>
      <c r="Q1297" s="251"/>
      <c r="R1297" s="294"/>
      <c r="S1297" s="251"/>
      <c r="T1297" s="247"/>
      <c r="X1297" s="247"/>
      <c r="Y1297" s="247"/>
      <c r="AE1297" s="247"/>
    </row>
    <row r="1298" spans="1:31" s="296" customFormat="1">
      <c r="A1298" s="293"/>
      <c r="B1298" s="247"/>
      <c r="C1298" s="252"/>
      <c r="D1298" s="251"/>
      <c r="E1298" s="251"/>
      <c r="F1298" s="251"/>
      <c r="G1298" s="251"/>
      <c r="H1298" s="251"/>
      <c r="I1298" s="251"/>
      <c r="J1298" s="251"/>
      <c r="K1298" s="294"/>
      <c r="L1298" s="251"/>
      <c r="M1298" s="251"/>
      <c r="N1298" s="251"/>
      <c r="O1298" s="251"/>
      <c r="P1298" s="251"/>
      <c r="Q1298" s="251"/>
      <c r="R1298" s="294"/>
      <c r="S1298" s="251"/>
      <c r="T1298" s="247"/>
      <c r="X1298" s="247"/>
      <c r="Y1298" s="247"/>
      <c r="AE1298" s="247"/>
    </row>
    <row r="1299" spans="1:31" s="296" customFormat="1">
      <c r="A1299" s="293"/>
      <c r="B1299" s="247"/>
      <c r="C1299" s="252"/>
      <c r="D1299" s="251"/>
      <c r="E1299" s="251"/>
      <c r="F1299" s="251"/>
      <c r="G1299" s="251"/>
      <c r="H1299" s="251"/>
      <c r="I1299" s="251"/>
      <c r="J1299" s="251"/>
      <c r="K1299" s="294"/>
      <c r="L1299" s="251"/>
      <c r="M1299" s="251"/>
      <c r="N1299" s="251"/>
      <c r="O1299" s="251"/>
      <c r="P1299" s="251"/>
      <c r="Q1299" s="251"/>
      <c r="R1299" s="294"/>
      <c r="S1299" s="251"/>
      <c r="T1299" s="247"/>
      <c r="X1299" s="247"/>
      <c r="Y1299" s="247"/>
      <c r="AE1299" s="247"/>
    </row>
    <row r="1300" spans="1:31" s="296" customFormat="1">
      <c r="A1300" s="293"/>
      <c r="B1300" s="247"/>
      <c r="C1300" s="252"/>
      <c r="D1300" s="251"/>
      <c r="E1300" s="251"/>
      <c r="F1300" s="251"/>
      <c r="G1300" s="251"/>
      <c r="H1300" s="251"/>
      <c r="I1300" s="251"/>
      <c r="J1300" s="251"/>
      <c r="K1300" s="294"/>
      <c r="L1300" s="251"/>
      <c r="M1300" s="251"/>
      <c r="N1300" s="251"/>
      <c r="O1300" s="251"/>
      <c r="P1300" s="251"/>
      <c r="Q1300" s="251"/>
      <c r="R1300" s="294"/>
      <c r="S1300" s="251"/>
      <c r="T1300" s="247"/>
      <c r="X1300" s="247"/>
      <c r="Y1300" s="247"/>
      <c r="AE1300" s="247"/>
    </row>
    <row r="1301" spans="1:31" s="296" customFormat="1">
      <c r="A1301" s="293"/>
      <c r="B1301" s="247"/>
      <c r="C1301" s="252"/>
      <c r="D1301" s="251"/>
      <c r="E1301" s="251"/>
      <c r="F1301" s="251"/>
      <c r="G1301" s="251"/>
      <c r="H1301" s="251"/>
      <c r="I1301" s="251"/>
      <c r="J1301" s="251"/>
      <c r="K1301" s="294"/>
      <c r="L1301" s="251"/>
      <c r="M1301" s="251"/>
      <c r="N1301" s="251"/>
      <c r="O1301" s="251"/>
      <c r="P1301" s="251"/>
      <c r="Q1301" s="251"/>
      <c r="R1301" s="294"/>
      <c r="S1301" s="251"/>
      <c r="T1301" s="247"/>
      <c r="X1301" s="247"/>
      <c r="Y1301" s="247"/>
      <c r="AE1301" s="247"/>
    </row>
    <row r="1302" spans="1:31" s="296" customFormat="1">
      <c r="A1302" s="293"/>
      <c r="B1302" s="247"/>
      <c r="C1302" s="252"/>
      <c r="D1302" s="251"/>
      <c r="E1302" s="251"/>
      <c r="F1302" s="251"/>
      <c r="G1302" s="251"/>
      <c r="H1302" s="251"/>
      <c r="I1302" s="251"/>
      <c r="J1302" s="251"/>
      <c r="K1302" s="294"/>
      <c r="L1302" s="251"/>
      <c r="M1302" s="251"/>
      <c r="N1302" s="251"/>
      <c r="O1302" s="251"/>
      <c r="P1302" s="251"/>
      <c r="Q1302" s="251"/>
      <c r="R1302" s="294"/>
      <c r="S1302" s="251"/>
      <c r="T1302" s="247"/>
      <c r="X1302" s="247"/>
      <c r="Y1302" s="247"/>
      <c r="AE1302" s="247"/>
    </row>
    <row r="1303" spans="1:31" s="296" customFormat="1">
      <c r="A1303" s="293"/>
      <c r="B1303" s="247"/>
      <c r="C1303" s="252"/>
      <c r="D1303" s="251"/>
      <c r="E1303" s="251"/>
      <c r="F1303" s="251"/>
      <c r="G1303" s="251"/>
      <c r="H1303" s="251"/>
      <c r="I1303" s="251"/>
      <c r="J1303" s="251"/>
      <c r="K1303" s="294"/>
      <c r="L1303" s="251"/>
      <c r="M1303" s="251"/>
      <c r="N1303" s="251"/>
      <c r="O1303" s="251"/>
      <c r="P1303" s="251"/>
      <c r="Q1303" s="251"/>
      <c r="R1303" s="294"/>
      <c r="S1303" s="251"/>
      <c r="T1303" s="247"/>
      <c r="X1303" s="247"/>
      <c r="Y1303" s="247"/>
      <c r="AE1303" s="247"/>
    </row>
    <row r="1304" spans="1:31" s="296" customFormat="1">
      <c r="A1304" s="293"/>
      <c r="B1304" s="247"/>
      <c r="C1304" s="252"/>
      <c r="D1304" s="251"/>
      <c r="E1304" s="251"/>
      <c r="F1304" s="251"/>
      <c r="G1304" s="251"/>
      <c r="H1304" s="251"/>
      <c r="I1304" s="251"/>
      <c r="J1304" s="251"/>
      <c r="K1304" s="294"/>
      <c r="L1304" s="251"/>
      <c r="M1304" s="251"/>
      <c r="N1304" s="251"/>
      <c r="O1304" s="251"/>
      <c r="P1304" s="251"/>
      <c r="Q1304" s="251"/>
      <c r="R1304" s="294"/>
      <c r="S1304" s="251"/>
      <c r="T1304" s="247"/>
      <c r="X1304" s="247"/>
      <c r="Y1304" s="247"/>
      <c r="AE1304" s="247"/>
    </row>
    <row r="1305" spans="1:31" s="296" customFormat="1">
      <c r="A1305" s="293"/>
      <c r="B1305" s="247"/>
      <c r="C1305" s="252"/>
      <c r="D1305" s="251"/>
      <c r="E1305" s="251"/>
      <c r="F1305" s="251"/>
      <c r="G1305" s="251"/>
      <c r="H1305" s="251"/>
      <c r="I1305" s="251"/>
      <c r="J1305" s="251"/>
      <c r="K1305" s="294"/>
      <c r="L1305" s="251"/>
      <c r="M1305" s="251"/>
      <c r="N1305" s="251"/>
      <c r="O1305" s="251"/>
      <c r="P1305" s="251"/>
      <c r="Q1305" s="251"/>
      <c r="R1305" s="294"/>
      <c r="S1305" s="251"/>
      <c r="T1305" s="247"/>
      <c r="X1305" s="247"/>
      <c r="Y1305" s="247"/>
      <c r="AE1305" s="247"/>
    </row>
    <row r="1306" spans="1:31" s="296" customFormat="1">
      <c r="A1306" s="293"/>
      <c r="B1306" s="247"/>
      <c r="C1306" s="252"/>
      <c r="D1306" s="251"/>
      <c r="E1306" s="251"/>
      <c r="F1306" s="251"/>
      <c r="G1306" s="251"/>
      <c r="H1306" s="251"/>
      <c r="I1306" s="251"/>
      <c r="J1306" s="251"/>
      <c r="K1306" s="294"/>
      <c r="L1306" s="251"/>
      <c r="M1306" s="251"/>
      <c r="N1306" s="251"/>
      <c r="O1306" s="251"/>
      <c r="P1306" s="251"/>
      <c r="Q1306" s="251"/>
      <c r="R1306" s="294"/>
      <c r="S1306" s="251"/>
      <c r="T1306" s="247"/>
      <c r="X1306" s="247"/>
      <c r="Y1306" s="247"/>
      <c r="AE1306" s="247"/>
    </row>
    <row r="1307" spans="1:31" s="296" customFormat="1">
      <c r="A1307" s="293"/>
      <c r="B1307" s="247"/>
      <c r="C1307" s="252"/>
      <c r="D1307" s="251"/>
      <c r="E1307" s="251"/>
      <c r="F1307" s="251"/>
      <c r="G1307" s="251"/>
      <c r="H1307" s="251"/>
      <c r="I1307" s="251"/>
      <c r="J1307" s="251"/>
      <c r="K1307" s="294"/>
      <c r="L1307" s="251"/>
      <c r="M1307" s="251"/>
      <c r="N1307" s="251"/>
      <c r="O1307" s="251"/>
      <c r="P1307" s="251"/>
      <c r="Q1307" s="251"/>
      <c r="R1307" s="294"/>
      <c r="S1307" s="251"/>
      <c r="T1307" s="247"/>
      <c r="X1307" s="247"/>
      <c r="Y1307" s="247"/>
      <c r="AE1307" s="247"/>
    </row>
    <row r="1308" spans="1:31" s="296" customFormat="1">
      <c r="A1308" s="293"/>
      <c r="B1308" s="247"/>
      <c r="C1308" s="252"/>
      <c r="D1308" s="251"/>
      <c r="E1308" s="251"/>
      <c r="F1308" s="251"/>
      <c r="G1308" s="251"/>
      <c r="H1308" s="251"/>
      <c r="I1308" s="251"/>
      <c r="J1308" s="251"/>
      <c r="K1308" s="294"/>
      <c r="L1308" s="251"/>
      <c r="M1308" s="251"/>
      <c r="N1308" s="251"/>
      <c r="O1308" s="251"/>
      <c r="P1308" s="251"/>
      <c r="Q1308" s="251"/>
      <c r="R1308" s="294"/>
      <c r="S1308" s="251"/>
      <c r="T1308" s="247"/>
      <c r="X1308" s="247"/>
      <c r="Y1308" s="247"/>
      <c r="AE1308" s="247"/>
    </row>
    <row r="1309" spans="1:31" s="296" customFormat="1">
      <c r="A1309" s="293"/>
      <c r="B1309" s="247"/>
      <c r="C1309" s="252"/>
      <c r="D1309" s="251"/>
      <c r="E1309" s="251"/>
      <c r="F1309" s="251"/>
      <c r="G1309" s="251"/>
      <c r="H1309" s="251"/>
      <c r="I1309" s="251"/>
      <c r="J1309" s="251"/>
      <c r="K1309" s="294"/>
      <c r="L1309" s="251"/>
      <c r="M1309" s="251"/>
      <c r="N1309" s="251"/>
      <c r="O1309" s="251"/>
      <c r="P1309" s="251"/>
      <c r="Q1309" s="251"/>
      <c r="R1309" s="294"/>
      <c r="S1309" s="251"/>
      <c r="T1309" s="247"/>
      <c r="X1309" s="247"/>
      <c r="Y1309" s="247"/>
      <c r="AE1309" s="247"/>
    </row>
    <row r="1310" spans="1:31" s="296" customFormat="1">
      <c r="A1310" s="293"/>
      <c r="B1310" s="247"/>
      <c r="C1310" s="252"/>
      <c r="D1310" s="251"/>
      <c r="E1310" s="251"/>
      <c r="F1310" s="251"/>
      <c r="G1310" s="251"/>
      <c r="H1310" s="251"/>
      <c r="I1310" s="251"/>
      <c r="J1310" s="251"/>
      <c r="K1310" s="294"/>
      <c r="L1310" s="251"/>
      <c r="M1310" s="251"/>
      <c r="N1310" s="251"/>
      <c r="O1310" s="251"/>
      <c r="P1310" s="251"/>
      <c r="Q1310" s="251"/>
      <c r="R1310" s="294"/>
      <c r="S1310" s="251"/>
      <c r="T1310" s="247"/>
      <c r="X1310" s="247"/>
      <c r="Y1310" s="247"/>
      <c r="AE1310" s="247"/>
    </row>
    <row r="1311" spans="1:31" s="296" customFormat="1">
      <c r="A1311" s="293"/>
      <c r="B1311" s="247"/>
      <c r="C1311" s="252"/>
      <c r="D1311" s="251"/>
      <c r="E1311" s="251"/>
      <c r="F1311" s="251"/>
      <c r="G1311" s="251"/>
      <c r="H1311" s="251"/>
      <c r="I1311" s="251"/>
      <c r="J1311" s="251"/>
      <c r="K1311" s="294"/>
      <c r="L1311" s="251"/>
      <c r="M1311" s="251"/>
      <c r="N1311" s="251"/>
      <c r="O1311" s="251"/>
      <c r="P1311" s="251"/>
      <c r="Q1311" s="251"/>
      <c r="R1311" s="294"/>
      <c r="S1311" s="251"/>
      <c r="T1311" s="247"/>
      <c r="X1311" s="247"/>
      <c r="Y1311" s="247"/>
      <c r="AE1311" s="247"/>
    </row>
    <row r="1312" spans="1:31" s="296" customFormat="1">
      <c r="A1312" s="293"/>
      <c r="B1312" s="247"/>
      <c r="C1312" s="252"/>
      <c r="D1312" s="251"/>
      <c r="E1312" s="251"/>
      <c r="F1312" s="251"/>
      <c r="G1312" s="251"/>
      <c r="H1312" s="251"/>
      <c r="I1312" s="251"/>
      <c r="J1312" s="251"/>
      <c r="K1312" s="294"/>
      <c r="L1312" s="251"/>
      <c r="M1312" s="251"/>
      <c r="N1312" s="251"/>
      <c r="O1312" s="251"/>
      <c r="P1312" s="251"/>
      <c r="Q1312" s="251"/>
      <c r="R1312" s="294"/>
      <c r="S1312" s="251"/>
      <c r="T1312" s="247"/>
      <c r="X1312" s="247"/>
      <c r="Y1312" s="247"/>
      <c r="AE1312" s="247"/>
    </row>
    <row r="1313" spans="1:31" s="296" customFormat="1">
      <c r="A1313" s="293"/>
      <c r="B1313" s="247"/>
      <c r="C1313" s="252"/>
      <c r="D1313" s="251"/>
      <c r="E1313" s="251"/>
      <c r="F1313" s="251"/>
      <c r="G1313" s="251"/>
      <c r="H1313" s="251"/>
      <c r="I1313" s="251"/>
      <c r="J1313" s="251"/>
      <c r="K1313" s="294"/>
      <c r="L1313" s="251"/>
      <c r="M1313" s="251"/>
      <c r="N1313" s="251"/>
      <c r="O1313" s="251"/>
      <c r="P1313" s="251"/>
      <c r="Q1313" s="251"/>
      <c r="R1313" s="294"/>
      <c r="S1313" s="251"/>
      <c r="T1313" s="247"/>
      <c r="X1313" s="247"/>
      <c r="Y1313" s="247"/>
      <c r="AE1313" s="247"/>
    </row>
    <row r="1314" spans="1:31" s="296" customFormat="1">
      <c r="A1314" s="293"/>
      <c r="B1314" s="247"/>
      <c r="C1314" s="252"/>
      <c r="D1314" s="251"/>
      <c r="E1314" s="251"/>
      <c r="F1314" s="251"/>
      <c r="G1314" s="251"/>
      <c r="H1314" s="251"/>
      <c r="I1314" s="251"/>
      <c r="J1314" s="251"/>
      <c r="K1314" s="294"/>
      <c r="L1314" s="251"/>
      <c r="M1314" s="251"/>
      <c r="N1314" s="251"/>
      <c r="O1314" s="251"/>
      <c r="P1314" s="251"/>
      <c r="Q1314" s="251"/>
      <c r="R1314" s="294"/>
      <c r="S1314" s="251"/>
      <c r="T1314" s="247"/>
      <c r="X1314" s="247"/>
      <c r="Y1314" s="247"/>
      <c r="AE1314" s="247"/>
    </row>
    <row r="1315" spans="1:31" s="296" customFormat="1">
      <c r="A1315" s="293"/>
      <c r="B1315" s="247"/>
      <c r="C1315" s="252"/>
      <c r="D1315" s="251"/>
      <c r="E1315" s="251"/>
      <c r="F1315" s="251"/>
      <c r="G1315" s="251"/>
      <c r="H1315" s="251"/>
      <c r="I1315" s="251"/>
      <c r="J1315" s="251"/>
      <c r="K1315" s="294"/>
      <c r="L1315" s="251"/>
      <c r="M1315" s="251"/>
      <c r="N1315" s="251"/>
      <c r="O1315" s="251"/>
      <c r="P1315" s="251"/>
      <c r="Q1315" s="251"/>
      <c r="R1315" s="294"/>
      <c r="S1315" s="251"/>
      <c r="T1315" s="247"/>
      <c r="X1315" s="247"/>
      <c r="Y1315" s="247"/>
      <c r="AE1315" s="247"/>
    </row>
    <row r="1316" spans="1:31" s="296" customFormat="1">
      <c r="A1316" s="293"/>
      <c r="B1316" s="247"/>
      <c r="C1316" s="252"/>
      <c r="D1316" s="251"/>
      <c r="E1316" s="251"/>
      <c r="F1316" s="251"/>
      <c r="G1316" s="251"/>
      <c r="H1316" s="251"/>
      <c r="I1316" s="251"/>
      <c r="J1316" s="251"/>
      <c r="K1316" s="294"/>
      <c r="L1316" s="251"/>
      <c r="M1316" s="251"/>
      <c r="N1316" s="251"/>
      <c r="O1316" s="251"/>
      <c r="P1316" s="251"/>
      <c r="Q1316" s="251"/>
      <c r="R1316" s="294"/>
      <c r="S1316" s="251"/>
      <c r="T1316" s="247"/>
      <c r="X1316" s="247"/>
      <c r="Y1316" s="247"/>
      <c r="AE1316" s="247"/>
    </row>
    <row r="1317" spans="1:31" s="296" customFormat="1">
      <c r="A1317" s="293"/>
      <c r="B1317" s="247"/>
      <c r="C1317" s="252"/>
      <c r="D1317" s="251"/>
      <c r="E1317" s="251"/>
      <c r="F1317" s="251"/>
      <c r="G1317" s="251"/>
      <c r="H1317" s="251"/>
      <c r="I1317" s="251"/>
      <c r="J1317" s="251"/>
      <c r="K1317" s="294"/>
      <c r="L1317" s="251"/>
      <c r="M1317" s="251"/>
      <c r="N1317" s="251"/>
      <c r="O1317" s="251"/>
      <c r="P1317" s="251"/>
      <c r="Q1317" s="251"/>
      <c r="R1317" s="294"/>
      <c r="S1317" s="251"/>
      <c r="T1317" s="247"/>
      <c r="X1317" s="247"/>
      <c r="Y1317" s="247"/>
      <c r="AE1317" s="247"/>
    </row>
    <row r="1318" spans="1:31" s="296" customFormat="1">
      <c r="A1318" s="293"/>
      <c r="B1318" s="247"/>
      <c r="C1318" s="252"/>
      <c r="D1318" s="251"/>
      <c r="E1318" s="251"/>
      <c r="F1318" s="251"/>
      <c r="G1318" s="251"/>
      <c r="H1318" s="251"/>
      <c r="I1318" s="251"/>
      <c r="J1318" s="251"/>
      <c r="K1318" s="294"/>
      <c r="L1318" s="251"/>
      <c r="M1318" s="251"/>
      <c r="N1318" s="251"/>
      <c r="O1318" s="251"/>
      <c r="P1318" s="251"/>
      <c r="Q1318" s="251"/>
      <c r="R1318" s="294"/>
      <c r="S1318" s="251"/>
      <c r="T1318" s="247"/>
      <c r="X1318" s="247"/>
      <c r="Y1318" s="247"/>
      <c r="AE1318" s="247"/>
    </row>
    <row r="1319" spans="1:31" s="296" customFormat="1">
      <c r="A1319" s="293"/>
      <c r="B1319" s="247"/>
      <c r="C1319" s="252"/>
      <c r="D1319" s="251"/>
      <c r="E1319" s="251"/>
      <c r="F1319" s="251"/>
      <c r="G1319" s="251"/>
      <c r="H1319" s="251"/>
      <c r="I1319" s="251"/>
      <c r="J1319" s="251"/>
      <c r="K1319" s="294"/>
      <c r="L1319" s="251"/>
      <c r="M1319" s="251"/>
      <c r="N1319" s="251"/>
      <c r="O1319" s="251"/>
      <c r="P1319" s="251"/>
      <c r="Q1319" s="251"/>
      <c r="R1319" s="294"/>
      <c r="S1319" s="251"/>
      <c r="T1319" s="247"/>
      <c r="X1319" s="247"/>
      <c r="Y1319" s="247"/>
      <c r="AE1319" s="247"/>
    </row>
    <row r="1320" spans="1:31" s="296" customFormat="1">
      <c r="A1320" s="293"/>
      <c r="B1320" s="247"/>
      <c r="C1320" s="252"/>
      <c r="D1320" s="251"/>
      <c r="E1320" s="251"/>
      <c r="F1320" s="251"/>
      <c r="G1320" s="251"/>
      <c r="H1320" s="251"/>
      <c r="I1320" s="251"/>
      <c r="J1320" s="251"/>
      <c r="K1320" s="294"/>
      <c r="L1320" s="251"/>
      <c r="M1320" s="251"/>
      <c r="N1320" s="251"/>
      <c r="O1320" s="251"/>
      <c r="P1320" s="251"/>
      <c r="Q1320" s="251"/>
      <c r="R1320" s="294"/>
      <c r="S1320" s="251"/>
      <c r="T1320" s="247"/>
      <c r="X1320" s="247"/>
      <c r="Y1320" s="247"/>
      <c r="AE1320" s="247"/>
    </row>
    <row r="1321" spans="1:31" s="296" customFormat="1">
      <c r="A1321" s="293"/>
      <c r="B1321" s="247"/>
      <c r="C1321" s="252"/>
      <c r="D1321" s="251"/>
      <c r="E1321" s="251"/>
      <c r="F1321" s="251"/>
      <c r="G1321" s="251"/>
      <c r="H1321" s="251"/>
      <c r="I1321" s="251"/>
      <c r="J1321" s="251"/>
      <c r="K1321" s="294"/>
      <c r="L1321" s="251"/>
      <c r="M1321" s="251"/>
      <c r="N1321" s="251"/>
      <c r="O1321" s="251"/>
      <c r="P1321" s="251"/>
      <c r="Q1321" s="251"/>
      <c r="R1321" s="294"/>
      <c r="S1321" s="251"/>
      <c r="T1321" s="247"/>
      <c r="X1321" s="247"/>
      <c r="Y1321" s="247"/>
      <c r="AE1321" s="247"/>
    </row>
    <row r="1322" spans="1:31" s="296" customFormat="1">
      <c r="A1322" s="293"/>
      <c r="B1322" s="247"/>
      <c r="C1322" s="252"/>
      <c r="D1322" s="251"/>
      <c r="E1322" s="251"/>
      <c r="F1322" s="251"/>
      <c r="G1322" s="251"/>
      <c r="H1322" s="251"/>
      <c r="I1322" s="251"/>
      <c r="J1322" s="251"/>
      <c r="K1322" s="294"/>
      <c r="L1322" s="251"/>
      <c r="M1322" s="251"/>
      <c r="N1322" s="251"/>
      <c r="O1322" s="251"/>
      <c r="P1322" s="251"/>
      <c r="Q1322" s="251"/>
      <c r="R1322" s="294"/>
      <c r="S1322" s="251"/>
      <c r="T1322" s="247"/>
      <c r="X1322" s="247"/>
      <c r="Y1322" s="247"/>
      <c r="AE1322" s="247"/>
    </row>
    <row r="1323" spans="1:31" s="296" customFormat="1">
      <c r="A1323" s="293"/>
      <c r="B1323" s="247"/>
      <c r="C1323" s="252"/>
      <c r="D1323" s="251"/>
      <c r="E1323" s="251"/>
      <c r="F1323" s="251"/>
      <c r="G1323" s="251"/>
      <c r="H1323" s="251"/>
      <c r="I1323" s="251"/>
      <c r="J1323" s="251"/>
      <c r="K1323" s="294"/>
      <c r="L1323" s="251"/>
      <c r="M1323" s="251"/>
      <c r="N1323" s="251"/>
      <c r="O1323" s="251"/>
      <c r="P1323" s="251"/>
      <c r="Q1323" s="251"/>
      <c r="R1323" s="294"/>
      <c r="S1323" s="251"/>
      <c r="T1323" s="247"/>
      <c r="X1323" s="247"/>
      <c r="Y1323" s="247"/>
      <c r="AE1323" s="247"/>
    </row>
    <row r="1324" spans="1:31" s="296" customFormat="1">
      <c r="A1324" s="293"/>
      <c r="B1324" s="247"/>
      <c r="C1324" s="252"/>
      <c r="D1324" s="251"/>
      <c r="E1324" s="251"/>
      <c r="F1324" s="251"/>
      <c r="G1324" s="251"/>
      <c r="H1324" s="251"/>
      <c r="I1324" s="251"/>
      <c r="J1324" s="251"/>
      <c r="K1324" s="294"/>
      <c r="L1324" s="251"/>
      <c r="M1324" s="251"/>
      <c r="N1324" s="251"/>
      <c r="O1324" s="251"/>
      <c r="P1324" s="251"/>
      <c r="Q1324" s="251"/>
      <c r="R1324" s="294"/>
      <c r="S1324" s="251"/>
      <c r="T1324" s="247"/>
      <c r="X1324" s="247"/>
      <c r="Y1324" s="247"/>
      <c r="AE1324" s="247"/>
    </row>
    <row r="1325" spans="1:31" s="296" customFormat="1">
      <c r="A1325" s="293"/>
      <c r="B1325" s="247"/>
      <c r="C1325" s="252"/>
      <c r="D1325" s="251"/>
      <c r="E1325" s="251"/>
      <c r="F1325" s="251"/>
      <c r="G1325" s="251"/>
      <c r="H1325" s="251"/>
      <c r="I1325" s="251"/>
      <c r="J1325" s="251"/>
      <c r="K1325" s="294"/>
      <c r="L1325" s="251"/>
      <c r="M1325" s="251"/>
      <c r="N1325" s="251"/>
      <c r="O1325" s="251"/>
      <c r="P1325" s="251"/>
      <c r="Q1325" s="251"/>
      <c r="R1325" s="294"/>
      <c r="S1325" s="251"/>
      <c r="T1325" s="247"/>
      <c r="X1325" s="247"/>
      <c r="Y1325" s="247"/>
      <c r="AE1325" s="247"/>
    </row>
    <row r="1326" spans="1:31" s="296" customFormat="1">
      <c r="A1326" s="293"/>
      <c r="B1326" s="247"/>
      <c r="C1326" s="252"/>
      <c r="D1326" s="251"/>
      <c r="E1326" s="251"/>
      <c r="F1326" s="251"/>
      <c r="G1326" s="251"/>
      <c r="H1326" s="251"/>
      <c r="I1326" s="251"/>
      <c r="J1326" s="251"/>
      <c r="K1326" s="294"/>
      <c r="L1326" s="251"/>
      <c r="M1326" s="251"/>
      <c r="N1326" s="251"/>
      <c r="O1326" s="251"/>
      <c r="P1326" s="251"/>
      <c r="Q1326" s="251"/>
      <c r="R1326" s="294"/>
      <c r="S1326" s="251"/>
      <c r="T1326" s="247"/>
      <c r="X1326" s="247"/>
      <c r="Y1326" s="247"/>
      <c r="AE1326" s="247"/>
    </row>
    <row r="1327" spans="1:31" s="296" customFormat="1">
      <c r="A1327" s="293"/>
      <c r="B1327" s="247"/>
      <c r="C1327" s="252"/>
      <c r="D1327" s="251"/>
      <c r="E1327" s="251"/>
      <c r="F1327" s="251"/>
      <c r="G1327" s="251"/>
      <c r="H1327" s="251"/>
      <c r="I1327" s="251"/>
      <c r="J1327" s="251"/>
      <c r="K1327" s="294"/>
      <c r="L1327" s="251"/>
      <c r="M1327" s="251"/>
      <c r="N1327" s="251"/>
      <c r="O1327" s="251"/>
      <c r="P1327" s="251"/>
      <c r="Q1327" s="251"/>
      <c r="R1327" s="294"/>
      <c r="S1327" s="251"/>
      <c r="T1327" s="247"/>
      <c r="X1327" s="247"/>
      <c r="Y1327" s="247"/>
      <c r="AE1327" s="247"/>
    </row>
    <row r="1328" spans="1:31" s="296" customFormat="1">
      <c r="A1328" s="293"/>
      <c r="B1328" s="247"/>
      <c r="C1328" s="252"/>
      <c r="D1328" s="251"/>
      <c r="E1328" s="251"/>
      <c r="F1328" s="251"/>
      <c r="G1328" s="251"/>
      <c r="H1328" s="251"/>
      <c r="I1328" s="251"/>
      <c r="J1328" s="251"/>
      <c r="K1328" s="294"/>
      <c r="L1328" s="251"/>
      <c r="M1328" s="251"/>
      <c r="N1328" s="251"/>
      <c r="O1328" s="251"/>
      <c r="P1328" s="251"/>
      <c r="Q1328" s="251"/>
      <c r="R1328" s="294"/>
      <c r="S1328" s="251"/>
      <c r="T1328" s="247"/>
      <c r="X1328" s="247"/>
      <c r="Y1328" s="247"/>
      <c r="AE1328" s="247"/>
    </row>
    <row r="1329" spans="1:43" s="296" customFormat="1">
      <c r="A1329" s="293"/>
      <c r="B1329" s="247"/>
      <c r="C1329" s="252"/>
      <c r="D1329" s="251"/>
      <c r="E1329" s="251"/>
      <c r="F1329" s="251"/>
      <c r="G1329" s="251"/>
      <c r="H1329" s="251"/>
      <c r="I1329" s="251"/>
      <c r="J1329" s="251"/>
      <c r="K1329" s="294"/>
      <c r="L1329" s="251"/>
      <c r="M1329" s="251"/>
      <c r="N1329" s="251"/>
      <c r="O1329" s="251"/>
      <c r="P1329" s="251"/>
      <c r="Q1329" s="251"/>
      <c r="R1329" s="294"/>
      <c r="S1329" s="251"/>
      <c r="T1329" s="247"/>
      <c r="X1329" s="247"/>
      <c r="Y1329" s="247"/>
      <c r="AE1329" s="247"/>
    </row>
    <row r="1330" spans="1:43" s="296" customFormat="1">
      <c r="A1330" s="293"/>
      <c r="B1330" s="247"/>
      <c r="C1330" s="252"/>
      <c r="D1330" s="251"/>
      <c r="E1330" s="251"/>
      <c r="F1330" s="251"/>
      <c r="G1330" s="251"/>
      <c r="H1330" s="251"/>
      <c r="I1330" s="251"/>
      <c r="J1330" s="251"/>
      <c r="K1330" s="294"/>
      <c r="L1330" s="251"/>
      <c r="M1330" s="251"/>
      <c r="N1330" s="251"/>
      <c r="O1330" s="251"/>
      <c r="P1330" s="251"/>
      <c r="Q1330" s="251"/>
      <c r="R1330" s="294"/>
      <c r="S1330" s="251"/>
      <c r="T1330" s="247"/>
      <c r="X1330" s="247"/>
      <c r="Y1330" s="247"/>
      <c r="AE1330" s="247"/>
    </row>
    <row r="1331" spans="1:43" s="296" customFormat="1">
      <c r="A1331" s="293"/>
      <c r="B1331" s="247"/>
      <c r="C1331" s="252"/>
      <c r="D1331" s="251"/>
      <c r="E1331" s="251"/>
      <c r="F1331" s="251"/>
      <c r="G1331" s="251"/>
      <c r="H1331" s="251"/>
      <c r="I1331" s="251"/>
      <c r="J1331" s="251"/>
      <c r="K1331" s="294"/>
      <c r="L1331" s="251"/>
      <c r="M1331" s="251"/>
      <c r="N1331" s="251"/>
      <c r="O1331" s="251"/>
      <c r="P1331" s="251"/>
      <c r="Q1331" s="251"/>
      <c r="R1331" s="294"/>
      <c r="S1331" s="251"/>
      <c r="T1331" s="247"/>
      <c r="X1331" s="247"/>
      <c r="Y1331" s="247"/>
      <c r="AE1331" s="247"/>
    </row>
    <row r="1332" spans="1:43" s="296" customFormat="1">
      <c r="A1332" s="293"/>
      <c r="B1332" s="247"/>
      <c r="C1332" s="252"/>
      <c r="D1332" s="251"/>
      <c r="E1332" s="251"/>
      <c r="F1332" s="251"/>
      <c r="G1332" s="251"/>
      <c r="H1332" s="251"/>
      <c r="I1332" s="251"/>
      <c r="J1332" s="251"/>
      <c r="K1332" s="294"/>
      <c r="L1332" s="251"/>
      <c r="M1332" s="251"/>
      <c r="N1332" s="251"/>
      <c r="O1332" s="251"/>
      <c r="P1332" s="251"/>
      <c r="Q1332" s="251"/>
      <c r="R1332" s="294"/>
      <c r="S1332" s="251"/>
      <c r="T1332" s="247"/>
      <c r="X1332" s="247"/>
      <c r="Y1332" s="247"/>
      <c r="AE1332" s="247"/>
    </row>
    <row r="1333" spans="1:43" s="296" customFormat="1">
      <c r="A1333" s="293"/>
      <c r="B1333" s="247"/>
      <c r="C1333" s="252"/>
      <c r="D1333" s="251"/>
      <c r="E1333" s="251"/>
      <c r="F1333" s="251"/>
      <c r="G1333" s="251"/>
      <c r="H1333" s="251"/>
      <c r="I1333" s="251"/>
      <c r="J1333" s="251"/>
      <c r="K1333" s="294"/>
      <c r="L1333" s="251"/>
      <c r="M1333" s="251"/>
      <c r="N1333" s="251"/>
      <c r="O1333" s="251"/>
      <c r="P1333" s="251"/>
      <c r="Q1333" s="251"/>
      <c r="R1333" s="294"/>
      <c r="S1333" s="251"/>
      <c r="T1333" s="247"/>
      <c r="X1333" s="247"/>
      <c r="Y1333" s="247"/>
      <c r="AE1333" s="247"/>
    </row>
    <row r="1334" spans="1:43">
      <c r="A1334" s="293"/>
      <c r="D1334" s="251"/>
      <c r="E1334" s="251"/>
      <c r="F1334" s="251"/>
      <c r="G1334" s="251"/>
      <c r="H1334" s="251"/>
      <c r="I1334" s="251"/>
      <c r="J1334" s="251"/>
      <c r="K1334" s="294"/>
      <c r="L1334" s="251"/>
      <c r="M1334" s="251"/>
      <c r="N1334" s="251"/>
      <c r="O1334" s="251"/>
      <c r="P1334" s="251"/>
      <c r="Q1334" s="251"/>
      <c r="R1334" s="294"/>
      <c r="S1334" s="251"/>
      <c r="U1334" s="296"/>
      <c r="V1334" s="296"/>
      <c r="W1334" s="296"/>
      <c r="Z1334" s="296"/>
      <c r="AA1334" s="296"/>
      <c r="AB1334" s="296"/>
      <c r="AC1334" s="296"/>
      <c r="AD1334" s="296"/>
      <c r="AF1334" s="296"/>
      <c r="AG1334" s="300"/>
      <c r="AK1334" s="296"/>
      <c r="AL1334" s="296"/>
      <c r="AM1334" s="296"/>
      <c r="AN1334" s="296"/>
      <c r="AO1334" s="296"/>
      <c r="AP1334" s="296"/>
      <c r="AQ1334" s="296"/>
    </row>
    <row r="1335" spans="1:43">
      <c r="A1335" s="293"/>
      <c r="D1335" s="251"/>
      <c r="E1335" s="251"/>
      <c r="F1335" s="251"/>
      <c r="G1335" s="251"/>
      <c r="H1335" s="251"/>
      <c r="I1335" s="251"/>
      <c r="J1335" s="251"/>
      <c r="K1335" s="294"/>
      <c r="L1335" s="251"/>
      <c r="M1335" s="251"/>
      <c r="N1335" s="251"/>
      <c r="O1335" s="251"/>
      <c r="P1335" s="251"/>
      <c r="Q1335" s="251"/>
      <c r="R1335" s="294"/>
      <c r="S1335" s="251"/>
      <c r="U1335" s="296"/>
      <c r="V1335" s="296"/>
      <c r="W1335" s="296"/>
      <c r="Z1335" s="296"/>
      <c r="AA1335" s="296"/>
      <c r="AB1335" s="296"/>
      <c r="AC1335" s="296"/>
      <c r="AD1335" s="296"/>
      <c r="AF1335" s="296"/>
      <c r="AG1335" s="300"/>
      <c r="AK1335" s="296"/>
      <c r="AL1335" s="296"/>
      <c r="AM1335" s="296"/>
      <c r="AN1335" s="296"/>
      <c r="AO1335" s="296"/>
      <c r="AP1335" s="296"/>
      <c r="AQ1335" s="296"/>
    </row>
    <row r="1336" spans="1:43">
      <c r="A1336" s="293"/>
      <c r="D1336" s="251"/>
      <c r="E1336" s="251"/>
      <c r="F1336" s="251"/>
      <c r="G1336" s="251"/>
      <c r="H1336" s="251"/>
      <c r="I1336" s="251"/>
      <c r="J1336" s="251"/>
      <c r="K1336" s="294"/>
      <c r="L1336" s="251"/>
      <c r="M1336" s="251"/>
      <c r="N1336" s="251"/>
      <c r="O1336" s="251"/>
      <c r="P1336" s="251"/>
      <c r="Q1336" s="251"/>
      <c r="R1336" s="294"/>
      <c r="S1336" s="251"/>
      <c r="U1336" s="296"/>
      <c r="V1336" s="296"/>
      <c r="W1336" s="296"/>
      <c r="Z1336" s="296"/>
      <c r="AA1336" s="296"/>
      <c r="AB1336" s="296"/>
      <c r="AC1336" s="296"/>
      <c r="AD1336" s="296"/>
      <c r="AF1336" s="296"/>
      <c r="AG1336" s="300"/>
      <c r="AK1336" s="296"/>
      <c r="AL1336" s="296"/>
      <c r="AM1336" s="296"/>
      <c r="AN1336" s="296"/>
      <c r="AO1336" s="296"/>
      <c r="AP1336" s="296"/>
      <c r="AQ1336" s="296"/>
    </row>
    <row r="1337" spans="1:43">
      <c r="A1337" s="293"/>
      <c r="D1337" s="251"/>
      <c r="E1337" s="251"/>
      <c r="F1337" s="251"/>
      <c r="G1337" s="251"/>
      <c r="H1337" s="251"/>
      <c r="I1337" s="251"/>
      <c r="J1337" s="251"/>
      <c r="K1337" s="294"/>
      <c r="L1337" s="251"/>
      <c r="M1337" s="251"/>
      <c r="N1337" s="251"/>
      <c r="O1337" s="251"/>
      <c r="P1337" s="251"/>
      <c r="Q1337" s="251"/>
      <c r="R1337" s="294"/>
      <c r="S1337" s="251"/>
      <c r="U1337" s="296"/>
      <c r="V1337" s="296"/>
      <c r="W1337" s="296"/>
      <c r="Z1337" s="296"/>
      <c r="AA1337" s="296"/>
      <c r="AB1337" s="296"/>
      <c r="AC1337" s="296"/>
      <c r="AD1337" s="296"/>
      <c r="AF1337" s="296"/>
      <c r="AG1337" s="300"/>
      <c r="AK1337" s="296"/>
      <c r="AL1337" s="296"/>
      <c r="AM1337" s="296"/>
      <c r="AN1337" s="296"/>
      <c r="AO1337" s="296"/>
      <c r="AP1337" s="296"/>
      <c r="AQ1337" s="296"/>
    </row>
    <row r="1338" spans="1:43">
      <c r="A1338" s="293"/>
      <c r="D1338" s="251"/>
      <c r="E1338" s="251"/>
      <c r="F1338" s="251"/>
      <c r="G1338" s="251"/>
      <c r="H1338" s="251"/>
      <c r="I1338" s="251"/>
      <c r="J1338" s="251"/>
      <c r="K1338" s="294"/>
      <c r="L1338" s="251"/>
      <c r="M1338" s="251"/>
      <c r="N1338" s="251"/>
      <c r="O1338" s="251"/>
      <c r="P1338" s="251"/>
      <c r="Q1338" s="251"/>
      <c r="R1338" s="294"/>
      <c r="S1338" s="251"/>
      <c r="U1338" s="296"/>
      <c r="V1338" s="296"/>
      <c r="W1338" s="296"/>
      <c r="Z1338" s="296"/>
      <c r="AA1338" s="296"/>
      <c r="AB1338" s="296"/>
      <c r="AC1338" s="296"/>
      <c r="AD1338" s="296"/>
      <c r="AF1338" s="296"/>
      <c r="AG1338" s="300"/>
      <c r="AK1338" s="296"/>
      <c r="AL1338" s="296"/>
      <c r="AM1338" s="296"/>
      <c r="AN1338" s="296"/>
      <c r="AO1338" s="296"/>
      <c r="AP1338" s="296"/>
      <c r="AQ1338" s="296"/>
    </row>
    <row r="1339" spans="1:43">
      <c r="A1339" s="293"/>
      <c r="D1339" s="251"/>
      <c r="E1339" s="251"/>
      <c r="F1339" s="251"/>
      <c r="G1339" s="251"/>
      <c r="H1339" s="251"/>
      <c r="I1339" s="251"/>
      <c r="J1339" s="251"/>
      <c r="K1339" s="294"/>
      <c r="L1339" s="251"/>
      <c r="M1339" s="251"/>
      <c r="N1339" s="251"/>
      <c r="O1339" s="251"/>
      <c r="P1339" s="251"/>
      <c r="Q1339" s="251"/>
      <c r="R1339" s="294"/>
      <c r="S1339" s="251"/>
      <c r="U1339" s="296"/>
      <c r="V1339" s="296"/>
      <c r="W1339" s="296"/>
      <c r="Z1339" s="296"/>
      <c r="AA1339" s="296"/>
      <c r="AB1339" s="296"/>
      <c r="AC1339" s="296"/>
      <c r="AD1339" s="296"/>
      <c r="AF1339" s="296"/>
      <c r="AG1339" s="300"/>
      <c r="AK1339" s="296"/>
      <c r="AL1339" s="296"/>
      <c r="AM1339" s="296"/>
      <c r="AN1339" s="296"/>
      <c r="AO1339" s="296"/>
      <c r="AP1339" s="296"/>
      <c r="AQ1339" s="296"/>
    </row>
    <row r="1340" spans="1:43">
      <c r="A1340" s="293"/>
      <c r="D1340" s="251"/>
      <c r="E1340" s="251"/>
      <c r="F1340" s="251"/>
      <c r="G1340" s="251"/>
      <c r="H1340" s="251"/>
      <c r="I1340" s="251"/>
      <c r="J1340" s="251"/>
      <c r="K1340" s="294"/>
      <c r="L1340" s="251"/>
      <c r="M1340" s="251"/>
      <c r="N1340" s="251"/>
      <c r="O1340" s="251"/>
      <c r="P1340" s="251"/>
      <c r="Q1340" s="251"/>
      <c r="R1340" s="294"/>
      <c r="S1340" s="251"/>
      <c r="U1340" s="296"/>
      <c r="V1340" s="296"/>
      <c r="W1340" s="296"/>
      <c r="Z1340" s="296"/>
      <c r="AA1340" s="296"/>
      <c r="AB1340" s="296"/>
      <c r="AC1340" s="296"/>
      <c r="AD1340" s="296"/>
      <c r="AF1340" s="296"/>
      <c r="AG1340" s="300"/>
      <c r="AK1340" s="296"/>
      <c r="AL1340" s="296"/>
      <c r="AM1340" s="296"/>
      <c r="AN1340" s="296"/>
      <c r="AO1340" s="296"/>
      <c r="AP1340" s="296"/>
      <c r="AQ1340" s="296"/>
    </row>
    <row r="1341" spans="1:43">
      <c r="A1341" s="293"/>
      <c r="D1341" s="251"/>
      <c r="E1341" s="251"/>
      <c r="F1341" s="251"/>
      <c r="G1341" s="251"/>
      <c r="H1341" s="251"/>
      <c r="I1341" s="251"/>
      <c r="J1341" s="251"/>
      <c r="K1341" s="294"/>
      <c r="L1341" s="251"/>
      <c r="M1341" s="251"/>
      <c r="N1341" s="251"/>
      <c r="O1341" s="251"/>
      <c r="P1341" s="251"/>
      <c r="Q1341" s="251"/>
      <c r="R1341" s="294"/>
      <c r="S1341" s="251"/>
      <c r="U1341" s="296"/>
      <c r="V1341" s="296"/>
      <c r="W1341" s="296"/>
      <c r="Z1341" s="296"/>
      <c r="AA1341" s="296"/>
      <c r="AB1341" s="296"/>
      <c r="AC1341" s="296"/>
      <c r="AD1341" s="296"/>
      <c r="AF1341" s="296"/>
      <c r="AG1341" s="300"/>
      <c r="AK1341" s="296"/>
      <c r="AL1341" s="296"/>
      <c r="AM1341" s="296"/>
      <c r="AN1341" s="296"/>
      <c r="AO1341" s="296"/>
      <c r="AP1341" s="296"/>
      <c r="AQ1341" s="296"/>
    </row>
    <row r="1342" spans="1:43">
      <c r="A1342" s="293"/>
      <c r="D1342" s="251"/>
      <c r="E1342" s="251"/>
      <c r="F1342" s="251"/>
      <c r="G1342" s="251"/>
      <c r="H1342" s="251"/>
      <c r="I1342" s="251"/>
      <c r="J1342" s="251"/>
      <c r="K1342" s="294"/>
      <c r="L1342" s="251"/>
      <c r="M1342" s="251"/>
      <c r="N1342" s="251"/>
      <c r="O1342" s="251"/>
      <c r="P1342" s="251"/>
      <c r="Q1342" s="251"/>
      <c r="R1342" s="294"/>
      <c r="S1342" s="251"/>
      <c r="U1342" s="296"/>
      <c r="V1342" s="296"/>
      <c r="W1342" s="296"/>
      <c r="Z1342" s="296"/>
      <c r="AA1342" s="296"/>
      <c r="AB1342" s="296"/>
      <c r="AC1342" s="296"/>
      <c r="AD1342" s="296"/>
      <c r="AF1342" s="296"/>
      <c r="AG1342" s="300"/>
      <c r="AK1342" s="296"/>
      <c r="AL1342" s="296"/>
      <c r="AM1342" s="296"/>
      <c r="AN1342" s="296"/>
      <c r="AO1342" s="296"/>
      <c r="AP1342" s="296"/>
      <c r="AQ1342" s="296"/>
    </row>
    <row r="1343" spans="1:43">
      <c r="A1343" s="293"/>
      <c r="D1343" s="251"/>
      <c r="E1343" s="251"/>
      <c r="F1343" s="251"/>
      <c r="G1343" s="251"/>
      <c r="H1343" s="251"/>
      <c r="I1343" s="251"/>
      <c r="J1343" s="251"/>
      <c r="K1343" s="294"/>
      <c r="L1343" s="251"/>
      <c r="M1343" s="251"/>
      <c r="N1343" s="251"/>
      <c r="O1343" s="251"/>
      <c r="P1343" s="251"/>
      <c r="Q1343" s="251"/>
      <c r="R1343" s="294"/>
      <c r="S1343" s="251"/>
      <c r="U1343" s="296"/>
      <c r="V1343" s="296"/>
      <c r="W1343" s="296"/>
      <c r="Z1343" s="296"/>
      <c r="AA1343" s="296"/>
      <c r="AB1343" s="296"/>
      <c r="AC1343" s="296"/>
      <c r="AD1343" s="296"/>
      <c r="AF1343" s="296"/>
      <c r="AG1343" s="300"/>
      <c r="AK1343" s="296"/>
      <c r="AL1343" s="296"/>
      <c r="AM1343" s="296"/>
      <c r="AN1343" s="296"/>
      <c r="AO1343" s="296"/>
      <c r="AP1343" s="296"/>
      <c r="AQ1343" s="296"/>
    </row>
    <row r="1344" spans="1:43">
      <c r="A1344" s="293"/>
      <c r="D1344" s="251"/>
      <c r="E1344" s="251"/>
      <c r="F1344" s="251"/>
      <c r="G1344" s="251"/>
      <c r="H1344" s="251"/>
      <c r="I1344" s="251"/>
      <c r="J1344" s="251"/>
      <c r="K1344" s="294"/>
      <c r="L1344" s="251"/>
      <c r="M1344" s="251"/>
      <c r="N1344" s="251"/>
      <c r="O1344" s="251"/>
      <c r="P1344" s="251"/>
      <c r="Q1344" s="251"/>
      <c r="R1344" s="294"/>
      <c r="S1344" s="251"/>
      <c r="U1344" s="296"/>
      <c r="V1344" s="296"/>
      <c r="W1344" s="296"/>
      <c r="Z1344" s="296"/>
      <c r="AA1344" s="296"/>
      <c r="AB1344" s="296"/>
      <c r="AC1344" s="296"/>
      <c r="AD1344" s="296"/>
      <c r="AF1344" s="296"/>
      <c r="AG1344" s="300"/>
      <c r="AK1344" s="296"/>
      <c r="AL1344" s="296"/>
      <c r="AM1344" s="296"/>
      <c r="AN1344" s="296"/>
      <c r="AO1344" s="296"/>
      <c r="AP1344" s="296"/>
      <c r="AQ1344" s="296"/>
    </row>
    <row r="1345" spans="1:43">
      <c r="A1345" s="293"/>
      <c r="D1345" s="251"/>
      <c r="E1345" s="251"/>
      <c r="F1345" s="251"/>
      <c r="G1345" s="251"/>
      <c r="H1345" s="251"/>
      <c r="I1345" s="251"/>
      <c r="J1345" s="251"/>
      <c r="K1345" s="294"/>
      <c r="L1345" s="251"/>
      <c r="M1345" s="251"/>
      <c r="N1345" s="251"/>
      <c r="O1345" s="251"/>
      <c r="P1345" s="251"/>
      <c r="Q1345" s="251"/>
      <c r="R1345" s="294"/>
      <c r="S1345" s="251"/>
      <c r="U1345" s="296"/>
      <c r="V1345" s="296"/>
      <c r="W1345" s="296"/>
      <c r="Z1345" s="296"/>
      <c r="AA1345" s="296"/>
      <c r="AB1345" s="296"/>
      <c r="AC1345" s="296"/>
      <c r="AD1345" s="296"/>
      <c r="AF1345" s="296"/>
      <c r="AG1345" s="300"/>
      <c r="AK1345" s="296"/>
      <c r="AL1345" s="296"/>
      <c r="AM1345" s="296"/>
      <c r="AN1345" s="296"/>
      <c r="AO1345" s="296"/>
      <c r="AP1345" s="296"/>
      <c r="AQ1345" s="296"/>
    </row>
    <row r="1346" spans="1:43">
      <c r="A1346" s="293"/>
      <c r="D1346" s="251"/>
      <c r="E1346" s="251"/>
      <c r="F1346" s="251"/>
      <c r="G1346" s="251"/>
      <c r="H1346" s="251"/>
      <c r="I1346" s="251"/>
      <c r="J1346" s="251"/>
      <c r="K1346" s="294"/>
      <c r="L1346" s="251"/>
      <c r="M1346" s="251"/>
      <c r="N1346" s="251"/>
      <c r="O1346" s="251"/>
      <c r="P1346" s="251"/>
      <c r="Q1346" s="251"/>
      <c r="R1346" s="294"/>
      <c r="S1346" s="251"/>
      <c r="U1346" s="296"/>
      <c r="V1346" s="296"/>
      <c r="W1346" s="296"/>
      <c r="Z1346" s="296"/>
      <c r="AA1346" s="296"/>
      <c r="AB1346" s="296"/>
      <c r="AC1346" s="296"/>
      <c r="AD1346" s="296"/>
      <c r="AF1346" s="296"/>
      <c r="AG1346" s="300"/>
      <c r="AK1346" s="296"/>
      <c r="AL1346" s="296"/>
      <c r="AM1346" s="296"/>
      <c r="AN1346" s="296"/>
      <c r="AO1346" s="296"/>
      <c r="AP1346" s="296"/>
      <c r="AQ1346" s="296"/>
    </row>
    <row r="1347" spans="1:43">
      <c r="A1347" s="293"/>
      <c r="D1347" s="251"/>
      <c r="E1347" s="251"/>
      <c r="F1347" s="251"/>
      <c r="G1347" s="251"/>
      <c r="H1347" s="251"/>
      <c r="I1347" s="251"/>
      <c r="J1347" s="251"/>
      <c r="K1347" s="294"/>
      <c r="L1347" s="251"/>
      <c r="M1347" s="251"/>
      <c r="N1347" s="251"/>
      <c r="O1347" s="251"/>
      <c r="P1347" s="251"/>
      <c r="Q1347" s="251"/>
      <c r="R1347" s="294"/>
      <c r="S1347" s="251"/>
      <c r="U1347" s="296"/>
      <c r="V1347" s="296"/>
      <c r="W1347" s="296"/>
      <c r="Z1347" s="296"/>
      <c r="AA1347" s="296"/>
      <c r="AB1347" s="296"/>
      <c r="AC1347" s="296"/>
      <c r="AD1347" s="296"/>
      <c r="AF1347" s="296"/>
      <c r="AG1347" s="300"/>
      <c r="AK1347" s="296"/>
      <c r="AL1347" s="296"/>
      <c r="AM1347" s="296"/>
      <c r="AN1347" s="296"/>
      <c r="AO1347" s="296"/>
      <c r="AP1347" s="296"/>
      <c r="AQ1347" s="296"/>
    </row>
    <row r="1348" spans="1:43">
      <c r="A1348" s="293"/>
      <c r="D1348" s="251"/>
      <c r="E1348" s="251"/>
      <c r="F1348" s="251"/>
      <c r="G1348" s="251"/>
      <c r="H1348" s="251"/>
      <c r="I1348" s="251"/>
      <c r="J1348" s="251"/>
      <c r="K1348" s="294"/>
      <c r="L1348" s="251"/>
      <c r="M1348" s="251"/>
      <c r="N1348" s="251"/>
      <c r="O1348" s="251"/>
      <c r="P1348" s="251"/>
      <c r="Q1348" s="251"/>
      <c r="R1348" s="294"/>
      <c r="S1348" s="251"/>
      <c r="U1348" s="296"/>
      <c r="V1348" s="296"/>
      <c r="W1348" s="296"/>
      <c r="Z1348" s="296"/>
      <c r="AA1348" s="296"/>
      <c r="AB1348" s="296"/>
      <c r="AC1348" s="296"/>
      <c r="AD1348" s="296"/>
      <c r="AF1348" s="296"/>
      <c r="AG1348" s="300"/>
      <c r="AK1348" s="296"/>
      <c r="AL1348" s="296"/>
      <c r="AM1348" s="296"/>
      <c r="AN1348" s="296"/>
      <c r="AO1348" s="296"/>
      <c r="AP1348" s="296"/>
      <c r="AQ1348" s="296"/>
    </row>
    <row r="1349" spans="1:43">
      <c r="A1349" s="293"/>
      <c r="D1349" s="251"/>
      <c r="E1349" s="251"/>
      <c r="F1349" s="251"/>
      <c r="G1349" s="251"/>
      <c r="H1349" s="251"/>
      <c r="I1349" s="251"/>
      <c r="J1349" s="251"/>
      <c r="K1349" s="294"/>
      <c r="L1349" s="251"/>
      <c r="M1349" s="251"/>
      <c r="N1349" s="251"/>
      <c r="O1349" s="251"/>
      <c r="P1349" s="251"/>
      <c r="Q1349" s="251"/>
      <c r="R1349" s="294"/>
      <c r="S1349" s="251"/>
      <c r="U1349" s="296"/>
      <c r="V1349" s="296"/>
      <c r="W1349" s="296"/>
      <c r="Z1349" s="296"/>
      <c r="AA1349" s="296"/>
      <c r="AB1349" s="296"/>
      <c r="AC1349" s="296"/>
      <c r="AD1349" s="296"/>
      <c r="AF1349" s="296"/>
      <c r="AG1349" s="300"/>
      <c r="AK1349" s="296"/>
      <c r="AL1349" s="296"/>
      <c r="AM1349" s="296"/>
      <c r="AN1349" s="296"/>
      <c r="AO1349" s="296"/>
      <c r="AP1349" s="296"/>
      <c r="AQ1349" s="296"/>
    </row>
    <row r="1350" spans="1:43">
      <c r="A1350" s="293"/>
      <c r="D1350" s="251"/>
      <c r="E1350" s="251"/>
      <c r="F1350" s="251"/>
      <c r="G1350" s="251"/>
      <c r="H1350" s="251"/>
      <c r="I1350" s="251"/>
      <c r="J1350" s="251"/>
      <c r="K1350" s="294"/>
      <c r="L1350" s="251"/>
      <c r="M1350" s="251"/>
      <c r="N1350" s="251"/>
      <c r="O1350" s="251"/>
      <c r="P1350" s="251"/>
      <c r="Q1350" s="251"/>
      <c r="R1350" s="294"/>
      <c r="S1350" s="251"/>
      <c r="U1350" s="296"/>
      <c r="V1350" s="296"/>
      <c r="W1350" s="296"/>
      <c r="Z1350" s="296"/>
      <c r="AA1350" s="296"/>
      <c r="AB1350" s="296"/>
      <c r="AC1350" s="296"/>
      <c r="AD1350" s="296"/>
      <c r="AF1350" s="296"/>
      <c r="AG1350" s="300"/>
      <c r="AK1350" s="296"/>
      <c r="AL1350" s="296"/>
      <c r="AM1350" s="296"/>
      <c r="AN1350" s="296"/>
      <c r="AO1350" s="296"/>
      <c r="AP1350" s="296"/>
      <c r="AQ1350" s="296"/>
    </row>
    <row r="1351" spans="1:43">
      <c r="A1351" s="293"/>
      <c r="D1351" s="251"/>
      <c r="E1351" s="251"/>
      <c r="F1351" s="251"/>
      <c r="G1351" s="251"/>
      <c r="H1351" s="251"/>
      <c r="I1351" s="251"/>
      <c r="J1351" s="251"/>
      <c r="K1351" s="294"/>
      <c r="L1351" s="251"/>
      <c r="M1351" s="251"/>
      <c r="N1351" s="251"/>
      <c r="O1351" s="251"/>
      <c r="P1351" s="251"/>
      <c r="Q1351" s="251"/>
      <c r="R1351" s="294"/>
      <c r="S1351" s="251"/>
      <c r="U1351" s="296"/>
      <c r="V1351" s="296"/>
      <c r="W1351" s="296"/>
      <c r="Z1351" s="296"/>
      <c r="AA1351" s="296"/>
      <c r="AB1351" s="296"/>
      <c r="AC1351" s="296"/>
      <c r="AD1351" s="296"/>
      <c r="AF1351" s="296"/>
      <c r="AG1351" s="300"/>
      <c r="AK1351" s="296"/>
      <c r="AL1351" s="296"/>
      <c r="AM1351" s="296"/>
      <c r="AN1351" s="296"/>
      <c r="AO1351" s="296"/>
      <c r="AP1351" s="296"/>
      <c r="AQ1351" s="296"/>
    </row>
    <row r="1352" spans="1:43">
      <c r="A1352" s="293"/>
      <c r="D1352" s="251"/>
      <c r="E1352" s="251"/>
      <c r="F1352" s="251"/>
      <c r="G1352" s="251"/>
      <c r="H1352" s="251"/>
      <c r="I1352" s="251"/>
      <c r="J1352" s="251"/>
      <c r="K1352" s="294"/>
      <c r="L1352" s="251"/>
      <c r="M1352" s="251"/>
      <c r="N1352" s="251"/>
      <c r="O1352" s="251"/>
      <c r="P1352" s="251"/>
      <c r="Q1352" s="251"/>
      <c r="R1352" s="294"/>
      <c r="S1352" s="251"/>
      <c r="U1352" s="296"/>
      <c r="V1352" s="296"/>
      <c r="W1352" s="296"/>
      <c r="Z1352" s="296"/>
      <c r="AA1352" s="296"/>
      <c r="AB1352" s="296"/>
      <c r="AC1352" s="296"/>
      <c r="AD1352" s="296"/>
      <c r="AF1352" s="296"/>
      <c r="AG1352" s="300"/>
      <c r="AK1352" s="296"/>
      <c r="AL1352" s="296"/>
      <c r="AM1352" s="296"/>
      <c r="AN1352" s="296"/>
      <c r="AO1352" s="296"/>
      <c r="AP1352" s="296"/>
      <c r="AQ1352" s="296"/>
    </row>
    <row r="1353" spans="1:43">
      <c r="A1353" s="293"/>
      <c r="D1353" s="251"/>
      <c r="E1353" s="251"/>
      <c r="F1353" s="251"/>
      <c r="G1353" s="251"/>
      <c r="H1353" s="251"/>
      <c r="I1353" s="251"/>
      <c r="J1353" s="251"/>
      <c r="K1353" s="294"/>
      <c r="L1353" s="251"/>
      <c r="M1353" s="251"/>
      <c r="N1353" s="251"/>
      <c r="O1353" s="251"/>
      <c r="P1353" s="251"/>
      <c r="Q1353" s="251"/>
      <c r="R1353" s="294"/>
      <c r="S1353" s="251"/>
      <c r="U1353" s="296"/>
      <c r="V1353" s="296"/>
      <c r="W1353" s="296"/>
      <c r="Z1353" s="296"/>
      <c r="AA1353" s="296"/>
      <c r="AB1353" s="296"/>
      <c r="AC1353" s="296"/>
      <c r="AD1353" s="296"/>
      <c r="AF1353" s="296"/>
      <c r="AG1353" s="300"/>
      <c r="AK1353" s="296"/>
      <c r="AL1353" s="296"/>
      <c r="AM1353" s="296"/>
      <c r="AN1353" s="296"/>
      <c r="AO1353" s="296"/>
      <c r="AP1353" s="296"/>
      <c r="AQ1353" s="296"/>
    </row>
    <row r="1354" spans="1:43">
      <c r="A1354" s="293"/>
      <c r="D1354" s="251"/>
      <c r="E1354" s="251"/>
      <c r="F1354" s="251"/>
      <c r="G1354" s="251"/>
      <c r="H1354" s="251"/>
      <c r="I1354" s="251"/>
      <c r="J1354" s="251"/>
      <c r="K1354" s="294"/>
      <c r="L1354" s="251"/>
      <c r="M1354" s="251"/>
      <c r="N1354" s="251"/>
      <c r="O1354" s="251"/>
      <c r="P1354" s="251"/>
      <c r="Q1354" s="251"/>
      <c r="R1354" s="294"/>
      <c r="S1354" s="251"/>
      <c r="U1354" s="296"/>
      <c r="V1354" s="296"/>
      <c r="W1354" s="296"/>
      <c r="Z1354" s="296"/>
      <c r="AA1354" s="296"/>
      <c r="AB1354" s="296"/>
      <c r="AC1354" s="296"/>
      <c r="AD1354" s="296"/>
      <c r="AF1354" s="296"/>
      <c r="AG1354" s="300"/>
      <c r="AK1354" s="296"/>
      <c r="AL1354" s="296"/>
      <c r="AM1354" s="296"/>
      <c r="AN1354" s="296"/>
      <c r="AO1354" s="296"/>
      <c r="AP1354" s="296"/>
      <c r="AQ1354" s="296"/>
    </row>
    <row r="1355" spans="1:43">
      <c r="A1355" s="293"/>
      <c r="D1355" s="251"/>
      <c r="E1355" s="251"/>
      <c r="F1355" s="251"/>
      <c r="G1355" s="251"/>
      <c r="H1355" s="251"/>
      <c r="I1355" s="251"/>
      <c r="J1355" s="251"/>
      <c r="K1355" s="294"/>
      <c r="L1355" s="251"/>
      <c r="M1355" s="251"/>
      <c r="N1355" s="251"/>
      <c r="O1355" s="251"/>
      <c r="P1355" s="251"/>
      <c r="Q1355" s="251"/>
      <c r="R1355" s="294"/>
      <c r="S1355" s="251"/>
      <c r="U1355" s="296"/>
      <c r="V1355" s="296"/>
      <c r="W1355" s="296"/>
      <c r="Z1355" s="296"/>
      <c r="AA1355" s="296"/>
      <c r="AB1355" s="296"/>
      <c r="AC1355" s="296"/>
      <c r="AD1355" s="296"/>
      <c r="AF1355" s="296"/>
      <c r="AG1355" s="300"/>
      <c r="AK1355" s="296"/>
      <c r="AL1355" s="296"/>
      <c r="AM1355" s="296"/>
      <c r="AN1355" s="296"/>
      <c r="AO1355" s="296"/>
      <c r="AP1355" s="296"/>
      <c r="AQ1355" s="296"/>
    </row>
    <row r="1356" spans="1:43">
      <c r="A1356" s="293"/>
      <c r="D1356" s="251"/>
      <c r="E1356" s="251"/>
      <c r="F1356" s="251"/>
      <c r="G1356" s="251"/>
      <c r="H1356" s="251"/>
      <c r="I1356" s="251"/>
      <c r="J1356" s="251"/>
      <c r="K1356" s="294"/>
      <c r="L1356" s="251"/>
      <c r="M1356" s="251"/>
      <c r="N1356" s="251"/>
      <c r="O1356" s="251"/>
      <c r="P1356" s="251"/>
      <c r="Q1356" s="251"/>
      <c r="R1356" s="294"/>
      <c r="S1356" s="251"/>
      <c r="U1356" s="296"/>
      <c r="V1356" s="296"/>
      <c r="W1356" s="296"/>
      <c r="Z1356" s="296"/>
      <c r="AA1356" s="296"/>
      <c r="AB1356" s="296"/>
      <c r="AC1356" s="296"/>
      <c r="AD1356" s="296"/>
      <c r="AF1356" s="296"/>
      <c r="AG1356" s="300"/>
      <c r="AK1356" s="296"/>
      <c r="AL1356" s="296"/>
      <c r="AM1356" s="296"/>
      <c r="AN1356" s="296"/>
      <c r="AO1356" s="296"/>
      <c r="AP1356" s="296"/>
      <c r="AQ1356" s="296"/>
    </row>
    <row r="1357" spans="1:43">
      <c r="A1357" s="293"/>
      <c r="D1357" s="251"/>
      <c r="E1357" s="251"/>
      <c r="F1357" s="251"/>
      <c r="G1357" s="251"/>
      <c r="H1357" s="251"/>
      <c r="I1357" s="251"/>
      <c r="J1357" s="251"/>
      <c r="K1357" s="294"/>
      <c r="L1357" s="251"/>
      <c r="M1357" s="251"/>
      <c r="N1357" s="251"/>
      <c r="O1357" s="251"/>
      <c r="P1357" s="251"/>
      <c r="Q1357" s="251"/>
      <c r="R1357" s="294"/>
      <c r="S1357" s="251"/>
      <c r="U1357" s="296"/>
      <c r="V1357" s="296"/>
      <c r="W1357" s="296"/>
      <c r="Z1357" s="296"/>
      <c r="AA1357" s="296"/>
      <c r="AB1357" s="296"/>
      <c r="AC1357" s="296"/>
      <c r="AD1357" s="296"/>
      <c r="AF1357" s="296"/>
      <c r="AG1357" s="300"/>
      <c r="AK1357" s="296"/>
      <c r="AL1357" s="296"/>
      <c r="AM1357" s="296"/>
      <c r="AN1357" s="296"/>
      <c r="AO1357" s="296"/>
      <c r="AP1357" s="296"/>
      <c r="AQ1357" s="296"/>
    </row>
    <row r="1358" spans="1:43">
      <c r="A1358" s="293"/>
      <c r="D1358" s="251"/>
      <c r="E1358" s="251"/>
      <c r="F1358" s="251"/>
      <c r="G1358" s="251"/>
      <c r="H1358" s="251"/>
      <c r="I1358" s="251"/>
      <c r="J1358" s="251"/>
      <c r="K1358" s="294"/>
      <c r="L1358" s="251"/>
      <c r="M1358" s="251"/>
      <c r="N1358" s="251"/>
      <c r="O1358" s="251"/>
      <c r="P1358" s="251"/>
      <c r="Q1358" s="251"/>
      <c r="R1358" s="294"/>
      <c r="S1358" s="251"/>
      <c r="U1358" s="296"/>
      <c r="V1358" s="296"/>
      <c r="W1358" s="296"/>
      <c r="Z1358" s="296"/>
      <c r="AA1358" s="296"/>
      <c r="AB1358" s="296"/>
      <c r="AC1358" s="296"/>
      <c r="AD1358" s="296"/>
      <c r="AF1358" s="296"/>
      <c r="AG1358" s="300"/>
      <c r="AK1358" s="296"/>
      <c r="AL1358" s="296"/>
      <c r="AM1358" s="296"/>
      <c r="AN1358" s="296"/>
      <c r="AO1358" s="296"/>
      <c r="AP1358" s="296"/>
      <c r="AQ1358" s="296"/>
    </row>
    <row r="1359" spans="1:43">
      <c r="A1359" s="293"/>
      <c r="D1359" s="251"/>
      <c r="E1359" s="251"/>
      <c r="F1359" s="251"/>
      <c r="G1359" s="251"/>
      <c r="H1359" s="251"/>
      <c r="I1359" s="251"/>
      <c r="J1359" s="251"/>
      <c r="K1359" s="294"/>
      <c r="L1359" s="251"/>
      <c r="M1359" s="251"/>
      <c r="N1359" s="251"/>
      <c r="O1359" s="251"/>
      <c r="P1359" s="251"/>
      <c r="Q1359" s="251"/>
      <c r="R1359" s="294"/>
      <c r="S1359" s="251"/>
      <c r="U1359" s="296"/>
      <c r="V1359" s="296"/>
      <c r="W1359" s="296"/>
      <c r="Z1359" s="296"/>
      <c r="AA1359" s="296"/>
      <c r="AB1359" s="296"/>
      <c r="AC1359" s="296"/>
      <c r="AD1359" s="296"/>
      <c r="AF1359" s="296"/>
      <c r="AG1359" s="300"/>
      <c r="AK1359" s="296"/>
      <c r="AL1359" s="296"/>
      <c r="AM1359" s="296"/>
      <c r="AN1359" s="296"/>
      <c r="AO1359" s="296"/>
      <c r="AP1359" s="296"/>
      <c r="AQ1359" s="296"/>
    </row>
    <row r="1360" spans="1:43">
      <c r="A1360" s="293"/>
      <c r="D1360" s="251"/>
      <c r="E1360" s="251"/>
      <c r="F1360" s="251"/>
      <c r="G1360" s="251"/>
      <c r="H1360" s="251"/>
      <c r="I1360" s="251"/>
      <c r="J1360" s="251"/>
      <c r="K1360" s="294"/>
      <c r="L1360" s="251"/>
      <c r="M1360" s="251"/>
      <c r="N1360" s="251"/>
      <c r="O1360" s="251"/>
      <c r="P1360" s="251"/>
      <c r="Q1360" s="251"/>
      <c r="R1360" s="294"/>
      <c r="S1360" s="251"/>
      <c r="U1360" s="296"/>
      <c r="V1360" s="296"/>
      <c r="W1360" s="296"/>
      <c r="Z1360" s="296"/>
      <c r="AA1360" s="296"/>
      <c r="AB1360" s="296"/>
      <c r="AC1360" s="296"/>
      <c r="AD1360" s="296"/>
      <c r="AF1360" s="296"/>
      <c r="AG1360" s="300"/>
      <c r="AK1360" s="296"/>
      <c r="AL1360" s="296"/>
      <c r="AM1360" s="296"/>
      <c r="AN1360" s="296"/>
      <c r="AO1360" s="296"/>
      <c r="AP1360" s="296"/>
      <c r="AQ1360" s="296"/>
    </row>
    <row r="1361" spans="1:43">
      <c r="A1361" s="293"/>
      <c r="D1361" s="251"/>
      <c r="E1361" s="251"/>
      <c r="F1361" s="251"/>
      <c r="G1361" s="251"/>
      <c r="H1361" s="251"/>
      <c r="I1361" s="251"/>
      <c r="J1361" s="251"/>
      <c r="K1361" s="294"/>
      <c r="L1361" s="251"/>
      <c r="M1361" s="251"/>
      <c r="N1361" s="251"/>
      <c r="O1361" s="251"/>
      <c r="P1361" s="251"/>
      <c r="Q1361" s="251"/>
      <c r="R1361" s="294"/>
      <c r="S1361" s="251"/>
      <c r="U1361" s="296"/>
      <c r="V1361" s="296"/>
      <c r="W1361" s="296"/>
      <c r="Z1361" s="296"/>
      <c r="AA1361" s="296"/>
      <c r="AB1361" s="296"/>
      <c r="AC1361" s="296"/>
      <c r="AD1361" s="296"/>
      <c r="AF1361" s="296"/>
      <c r="AG1361" s="300"/>
      <c r="AK1361" s="296"/>
      <c r="AL1361" s="296"/>
      <c r="AM1361" s="296"/>
      <c r="AN1361" s="296"/>
      <c r="AO1361" s="296"/>
      <c r="AP1361" s="296"/>
      <c r="AQ1361" s="296"/>
    </row>
    <row r="1362" spans="1:43">
      <c r="A1362" s="293"/>
      <c r="D1362" s="251"/>
      <c r="E1362" s="251"/>
      <c r="F1362" s="251"/>
      <c r="G1362" s="251"/>
      <c r="H1362" s="251"/>
      <c r="I1362" s="251"/>
      <c r="J1362" s="251"/>
      <c r="K1362" s="294"/>
      <c r="L1362" s="251"/>
      <c r="M1362" s="251"/>
      <c r="N1362" s="251"/>
      <c r="O1362" s="251"/>
      <c r="P1362" s="251"/>
      <c r="Q1362" s="251"/>
      <c r="R1362" s="294"/>
      <c r="S1362" s="251"/>
      <c r="U1362" s="296"/>
      <c r="V1362" s="296"/>
      <c r="W1362" s="296"/>
      <c r="Z1362" s="296"/>
      <c r="AA1362" s="296"/>
      <c r="AB1362" s="296"/>
      <c r="AC1362" s="296"/>
      <c r="AD1362" s="296"/>
      <c r="AF1362" s="296"/>
      <c r="AG1362" s="300"/>
      <c r="AK1362" s="296"/>
      <c r="AL1362" s="296"/>
      <c r="AM1362" s="296"/>
      <c r="AN1362" s="296"/>
      <c r="AO1362" s="296"/>
      <c r="AP1362" s="296"/>
      <c r="AQ1362" s="296"/>
    </row>
    <row r="1363" spans="1:43">
      <c r="A1363" s="293"/>
      <c r="D1363" s="251"/>
      <c r="E1363" s="251"/>
      <c r="F1363" s="251"/>
      <c r="G1363" s="251"/>
      <c r="H1363" s="251"/>
      <c r="I1363" s="251"/>
      <c r="J1363" s="251"/>
      <c r="K1363" s="294"/>
      <c r="L1363" s="251"/>
      <c r="M1363" s="251"/>
      <c r="N1363" s="251"/>
      <c r="O1363" s="251"/>
      <c r="P1363" s="251"/>
      <c r="Q1363" s="251"/>
      <c r="R1363" s="294"/>
      <c r="S1363" s="251"/>
      <c r="U1363" s="296"/>
      <c r="V1363" s="296"/>
      <c r="W1363" s="296"/>
      <c r="Z1363" s="296"/>
      <c r="AA1363" s="296"/>
      <c r="AB1363" s="296"/>
      <c r="AC1363" s="296"/>
      <c r="AD1363" s="296"/>
      <c r="AF1363" s="296"/>
      <c r="AG1363" s="300"/>
      <c r="AK1363" s="296"/>
      <c r="AL1363" s="296"/>
      <c r="AM1363" s="296"/>
      <c r="AN1363" s="296"/>
      <c r="AO1363" s="296"/>
      <c r="AP1363" s="296"/>
      <c r="AQ1363" s="296"/>
    </row>
    <row r="1364" spans="1:43">
      <c r="A1364" s="293"/>
      <c r="D1364" s="251"/>
      <c r="E1364" s="251"/>
      <c r="F1364" s="251"/>
      <c r="G1364" s="251"/>
      <c r="H1364" s="251"/>
      <c r="I1364" s="251"/>
      <c r="J1364" s="251"/>
      <c r="K1364" s="294"/>
      <c r="L1364" s="251"/>
      <c r="M1364" s="251"/>
      <c r="N1364" s="251"/>
      <c r="O1364" s="251"/>
      <c r="P1364" s="251"/>
      <c r="Q1364" s="251"/>
      <c r="R1364" s="294"/>
      <c r="S1364" s="251"/>
      <c r="U1364" s="296"/>
      <c r="V1364" s="296"/>
      <c r="W1364" s="296"/>
      <c r="Z1364" s="296"/>
      <c r="AA1364" s="296"/>
      <c r="AB1364" s="296"/>
      <c r="AC1364" s="296"/>
      <c r="AD1364" s="296"/>
      <c r="AF1364" s="296"/>
      <c r="AG1364" s="300"/>
      <c r="AK1364" s="296"/>
      <c r="AL1364" s="296"/>
      <c r="AM1364" s="296"/>
      <c r="AN1364" s="296"/>
      <c r="AO1364" s="296"/>
      <c r="AP1364" s="296"/>
      <c r="AQ1364" s="296"/>
    </row>
    <row r="1365" spans="1:43">
      <c r="A1365" s="293"/>
      <c r="D1365" s="251"/>
      <c r="E1365" s="251"/>
      <c r="F1365" s="251"/>
      <c r="G1365" s="251"/>
      <c r="H1365" s="251"/>
      <c r="I1365" s="251"/>
      <c r="J1365" s="251"/>
      <c r="K1365" s="294"/>
      <c r="L1365" s="251"/>
      <c r="M1365" s="251"/>
      <c r="N1365" s="251"/>
      <c r="O1365" s="251"/>
      <c r="P1365" s="251"/>
      <c r="Q1365" s="251"/>
      <c r="R1365" s="294"/>
      <c r="S1365" s="251"/>
      <c r="U1365" s="296"/>
      <c r="V1365" s="296"/>
      <c r="W1365" s="296"/>
      <c r="Z1365" s="296"/>
      <c r="AA1365" s="296"/>
      <c r="AB1365" s="296"/>
      <c r="AC1365" s="296"/>
      <c r="AD1365" s="296"/>
      <c r="AF1365" s="296"/>
      <c r="AG1365" s="300"/>
      <c r="AK1365" s="296"/>
      <c r="AL1365" s="296"/>
      <c r="AM1365" s="296"/>
      <c r="AN1365" s="296"/>
      <c r="AO1365" s="296"/>
      <c r="AP1365" s="296"/>
      <c r="AQ1365" s="296"/>
    </row>
    <row r="1366" spans="1:43">
      <c r="A1366" s="293"/>
      <c r="D1366" s="251"/>
      <c r="E1366" s="251"/>
      <c r="F1366" s="251"/>
      <c r="G1366" s="251"/>
      <c r="H1366" s="251"/>
      <c r="I1366" s="251"/>
      <c r="J1366" s="251"/>
      <c r="K1366" s="294"/>
      <c r="L1366" s="251"/>
      <c r="M1366" s="251"/>
      <c r="N1366" s="251"/>
      <c r="O1366" s="251"/>
      <c r="P1366" s="251"/>
      <c r="Q1366" s="251"/>
      <c r="R1366" s="294"/>
      <c r="S1366" s="251"/>
      <c r="U1366" s="296"/>
      <c r="V1366" s="296"/>
      <c r="W1366" s="296"/>
      <c r="Z1366" s="296"/>
      <c r="AA1366" s="296"/>
      <c r="AB1366" s="296"/>
      <c r="AC1366" s="296"/>
      <c r="AD1366" s="296"/>
      <c r="AF1366" s="296"/>
      <c r="AG1366" s="300"/>
      <c r="AK1366" s="296"/>
      <c r="AL1366" s="296"/>
      <c r="AM1366" s="296"/>
      <c r="AN1366" s="296"/>
      <c r="AO1366" s="296"/>
      <c r="AP1366" s="296"/>
      <c r="AQ1366" s="296"/>
    </row>
    <row r="1367" spans="1:43">
      <c r="A1367" s="293"/>
      <c r="D1367" s="251"/>
      <c r="E1367" s="251"/>
      <c r="F1367" s="251"/>
      <c r="G1367" s="251"/>
      <c r="H1367" s="251"/>
      <c r="I1367" s="251"/>
      <c r="J1367" s="251"/>
      <c r="K1367" s="294"/>
      <c r="L1367" s="251"/>
      <c r="M1367" s="251"/>
      <c r="N1367" s="251"/>
      <c r="O1367" s="251"/>
      <c r="P1367" s="251"/>
      <c r="Q1367" s="251"/>
      <c r="R1367" s="294"/>
      <c r="S1367" s="251"/>
      <c r="U1367" s="296"/>
      <c r="V1367" s="296"/>
      <c r="W1367" s="296"/>
      <c r="Z1367" s="296"/>
      <c r="AA1367" s="296"/>
      <c r="AB1367" s="296"/>
      <c r="AC1367" s="296"/>
      <c r="AD1367" s="296"/>
      <c r="AF1367" s="296"/>
      <c r="AG1367" s="300"/>
      <c r="AK1367" s="296"/>
      <c r="AL1367" s="296"/>
      <c r="AM1367" s="296"/>
      <c r="AN1367" s="296"/>
      <c r="AO1367" s="296"/>
      <c r="AP1367" s="296"/>
      <c r="AQ1367" s="296"/>
    </row>
    <row r="1368" spans="1:43">
      <c r="A1368" s="293"/>
      <c r="D1368" s="251"/>
      <c r="E1368" s="251"/>
      <c r="F1368" s="251"/>
      <c r="G1368" s="251"/>
      <c r="H1368" s="251"/>
      <c r="I1368" s="251"/>
      <c r="J1368" s="251"/>
      <c r="K1368" s="294"/>
      <c r="L1368" s="251"/>
      <c r="M1368" s="251"/>
      <c r="N1368" s="251"/>
      <c r="O1368" s="251"/>
      <c r="P1368" s="251"/>
      <c r="Q1368" s="251"/>
      <c r="R1368" s="294"/>
      <c r="S1368" s="251"/>
      <c r="U1368" s="296"/>
      <c r="V1368" s="296"/>
      <c r="W1368" s="296"/>
      <c r="Z1368" s="296"/>
      <c r="AA1368" s="296"/>
      <c r="AB1368" s="296"/>
      <c r="AC1368" s="296"/>
      <c r="AD1368" s="296"/>
      <c r="AF1368" s="296"/>
      <c r="AG1368" s="300"/>
      <c r="AK1368" s="296"/>
      <c r="AL1368" s="296"/>
      <c r="AM1368" s="296"/>
      <c r="AN1368" s="296"/>
      <c r="AO1368" s="296"/>
      <c r="AP1368" s="296"/>
      <c r="AQ1368" s="296"/>
    </row>
    <row r="1369" spans="1:43">
      <c r="A1369" s="293"/>
      <c r="D1369" s="251"/>
      <c r="E1369" s="251"/>
      <c r="F1369" s="251"/>
      <c r="G1369" s="251"/>
      <c r="H1369" s="251"/>
      <c r="I1369" s="251"/>
      <c r="J1369" s="251"/>
      <c r="K1369" s="294"/>
      <c r="L1369" s="251"/>
      <c r="M1369" s="251"/>
      <c r="N1369" s="251"/>
      <c r="O1369" s="251"/>
      <c r="P1369" s="251"/>
      <c r="Q1369" s="251"/>
      <c r="R1369" s="294"/>
      <c r="S1369" s="251"/>
      <c r="U1369" s="296"/>
      <c r="V1369" s="296"/>
      <c r="W1369" s="296"/>
      <c r="Z1369" s="296"/>
      <c r="AA1369" s="296"/>
      <c r="AB1369" s="296"/>
      <c r="AC1369" s="296"/>
      <c r="AD1369" s="296"/>
      <c r="AF1369" s="296"/>
      <c r="AG1369" s="300"/>
      <c r="AK1369" s="296"/>
      <c r="AL1369" s="296"/>
      <c r="AM1369" s="296"/>
      <c r="AN1369" s="296"/>
      <c r="AO1369" s="296"/>
      <c r="AP1369" s="296"/>
      <c r="AQ1369" s="296"/>
    </row>
    <row r="1370" spans="1:43">
      <c r="A1370" s="293"/>
      <c r="D1370" s="251"/>
      <c r="E1370" s="251"/>
      <c r="F1370" s="251"/>
      <c r="G1370" s="251"/>
      <c r="H1370" s="251"/>
      <c r="I1370" s="251"/>
      <c r="J1370" s="251"/>
      <c r="K1370" s="294"/>
      <c r="L1370" s="251"/>
      <c r="M1370" s="251"/>
      <c r="N1370" s="251"/>
      <c r="O1370" s="251"/>
      <c r="P1370" s="251"/>
      <c r="Q1370" s="251"/>
      <c r="R1370" s="294"/>
      <c r="S1370" s="251"/>
      <c r="U1370" s="296"/>
      <c r="V1370" s="296"/>
      <c r="W1370" s="296"/>
      <c r="Z1370" s="296"/>
      <c r="AA1370" s="296"/>
      <c r="AB1370" s="296"/>
      <c r="AC1370" s="296"/>
      <c r="AD1370" s="296"/>
      <c r="AF1370" s="296"/>
      <c r="AG1370" s="300"/>
      <c r="AK1370" s="296"/>
      <c r="AL1370" s="296"/>
      <c r="AM1370" s="296"/>
      <c r="AN1370" s="296"/>
      <c r="AO1370" s="296"/>
      <c r="AP1370" s="296"/>
      <c r="AQ1370" s="296"/>
    </row>
    <row r="1371" spans="1:43">
      <c r="A1371" s="293"/>
      <c r="D1371" s="251"/>
      <c r="E1371" s="251"/>
      <c r="F1371" s="251"/>
      <c r="G1371" s="251"/>
      <c r="H1371" s="251"/>
      <c r="I1371" s="251"/>
      <c r="J1371" s="251"/>
      <c r="K1371" s="294"/>
      <c r="L1371" s="251"/>
      <c r="M1371" s="251"/>
      <c r="N1371" s="251"/>
      <c r="O1371" s="251"/>
      <c r="P1371" s="251"/>
      <c r="Q1371" s="251"/>
      <c r="R1371" s="294"/>
      <c r="S1371" s="251"/>
      <c r="U1371" s="296"/>
      <c r="V1371" s="296"/>
      <c r="W1371" s="296"/>
      <c r="Z1371" s="296"/>
      <c r="AA1371" s="296"/>
      <c r="AB1371" s="296"/>
      <c r="AC1371" s="296"/>
      <c r="AD1371" s="296"/>
      <c r="AF1371" s="296"/>
      <c r="AG1371" s="300"/>
      <c r="AK1371" s="296"/>
      <c r="AL1371" s="296"/>
      <c r="AM1371" s="296"/>
      <c r="AN1371" s="296"/>
      <c r="AO1371" s="296"/>
      <c r="AP1371" s="296"/>
      <c r="AQ1371" s="296"/>
    </row>
    <row r="1372" spans="1:43">
      <c r="A1372" s="293"/>
      <c r="D1372" s="251"/>
      <c r="E1372" s="251"/>
      <c r="F1372" s="251"/>
      <c r="G1372" s="251"/>
      <c r="H1372" s="251"/>
      <c r="I1372" s="251"/>
      <c r="J1372" s="251"/>
      <c r="K1372" s="294"/>
      <c r="L1372" s="251"/>
      <c r="M1372" s="251"/>
      <c r="N1372" s="251"/>
      <c r="O1372" s="251"/>
      <c r="P1372" s="251"/>
      <c r="Q1372" s="251"/>
      <c r="R1372" s="294"/>
      <c r="S1372" s="251"/>
      <c r="U1372" s="296"/>
      <c r="V1372" s="296"/>
      <c r="W1372" s="296"/>
      <c r="Z1372" s="296"/>
      <c r="AA1372" s="296"/>
      <c r="AB1372" s="296"/>
      <c r="AC1372" s="296"/>
      <c r="AD1372" s="296"/>
      <c r="AF1372" s="296"/>
      <c r="AG1372" s="300"/>
      <c r="AK1372" s="296"/>
      <c r="AL1372" s="296"/>
      <c r="AM1372" s="296"/>
      <c r="AN1372" s="296"/>
      <c r="AO1372" s="296"/>
      <c r="AP1372" s="296"/>
      <c r="AQ1372" s="296"/>
    </row>
    <row r="1373" spans="1:43">
      <c r="A1373" s="293"/>
      <c r="D1373" s="251"/>
      <c r="E1373" s="251"/>
      <c r="F1373" s="251"/>
      <c r="G1373" s="251"/>
      <c r="H1373" s="251"/>
      <c r="I1373" s="251"/>
      <c r="J1373" s="251"/>
      <c r="K1373" s="294"/>
      <c r="L1373" s="251"/>
      <c r="M1373" s="251"/>
      <c r="N1373" s="251"/>
      <c r="O1373" s="251"/>
      <c r="P1373" s="251"/>
      <c r="Q1373" s="251"/>
      <c r="R1373" s="294"/>
      <c r="S1373" s="251"/>
      <c r="U1373" s="296"/>
      <c r="V1373" s="296"/>
      <c r="W1373" s="296"/>
      <c r="Z1373" s="296"/>
      <c r="AA1373" s="296"/>
      <c r="AB1373" s="296"/>
      <c r="AC1373" s="296"/>
      <c r="AD1373" s="296"/>
      <c r="AF1373" s="296"/>
      <c r="AG1373" s="300"/>
      <c r="AK1373" s="296"/>
      <c r="AL1373" s="296"/>
      <c r="AM1373" s="296"/>
      <c r="AN1373" s="296"/>
      <c r="AO1373" s="296"/>
      <c r="AP1373" s="296"/>
      <c r="AQ1373" s="296"/>
    </row>
    <row r="1374" spans="1:43">
      <c r="A1374" s="293"/>
      <c r="D1374" s="251"/>
      <c r="E1374" s="251"/>
      <c r="F1374" s="251"/>
      <c r="G1374" s="251"/>
      <c r="H1374" s="251"/>
      <c r="I1374" s="251"/>
      <c r="J1374" s="251"/>
      <c r="K1374" s="294"/>
      <c r="L1374" s="251"/>
      <c r="M1374" s="251"/>
      <c r="N1374" s="251"/>
      <c r="O1374" s="251"/>
      <c r="P1374" s="251"/>
      <c r="Q1374" s="251"/>
      <c r="R1374" s="294"/>
      <c r="S1374" s="251"/>
      <c r="U1374" s="296"/>
      <c r="V1374" s="296"/>
      <c r="W1374" s="296"/>
      <c r="Z1374" s="296"/>
      <c r="AA1374" s="296"/>
      <c r="AB1374" s="296"/>
      <c r="AC1374" s="296"/>
      <c r="AD1374" s="296"/>
      <c r="AF1374" s="296"/>
      <c r="AG1374" s="300"/>
      <c r="AK1374" s="296"/>
      <c r="AL1374" s="296"/>
      <c r="AM1374" s="296"/>
      <c r="AN1374" s="296"/>
      <c r="AO1374" s="296"/>
      <c r="AP1374" s="296"/>
      <c r="AQ1374" s="296"/>
    </row>
    <row r="1375" spans="1:43">
      <c r="A1375" s="293"/>
      <c r="D1375" s="251"/>
      <c r="E1375" s="251"/>
      <c r="F1375" s="251"/>
      <c r="G1375" s="251"/>
      <c r="H1375" s="251"/>
      <c r="I1375" s="251"/>
      <c r="J1375" s="251"/>
      <c r="K1375" s="294"/>
      <c r="L1375" s="251"/>
      <c r="M1375" s="251"/>
      <c r="N1375" s="251"/>
      <c r="O1375" s="251"/>
      <c r="P1375" s="251"/>
      <c r="Q1375" s="251"/>
      <c r="R1375" s="294"/>
      <c r="S1375" s="251"/>
      <c r="U1375" s="296"/>
      <c r="V1375" s="296"/>
      <c r="W1375" s="296"/>
      <c r="Z1375" s="296"/>
      <c r="AA1375" s="296"/>
      <c r="AB1375" s="296"/>
      <c r="AC1375" s="296"/>
      <c r="AD1375" s="296"/>
      <c r="AF1375" s="296"/>
      <c r="AG1375" s="300"/>
      <c r="AK1375" s="296"/>
      <c r="AL1375" s="296"/>
      <c r="AM1375" s="296"/>
      <c r="AN1375" s="296"/>
      <c r="AO1375" s="296"/>
      <c r="AP1375" s="296"/>
      <c r="AQ1375" s="296"/>
    </row>
    <row r="1376" spans="1:43">
      <c r="A1376" s="293"/>
      <c r="D1376" s="251"/>
      <c r="E1376" s="251"/>
      <c r="F1376" s="251"/>
      <c r="G1376" s="251"/>
      <c r="H1376" s="251"/>
      <c r="I1376" s="251"/>
      <c r="J1376" s="251"/>
      <c r="K1376" s="294"/>
      <c r="L1376" s="251"/>
      <c r="M1376" s="251"/>
      <c r="N1376" s="251"/>
      <c r="O1376" s="251"/>
      <c r="P1376" s="251"/>
      <c r="Q1376" s="251"/>
      <c r="R1376" s="294"/>
      <c r="S1376" s="251"/>
      <c r="U1376" s="296"/>
      <c r="V1376" s="296"/>
      <c r="W1376" s="296"/>
      <c r="Z1376" s="296"/>
      <c r="AA1376" s="296"/>
      <c r="AB1376" s="296"/>
      <c r="AC1376" s="296"/>
      <c r="AD1376" s="296"/>
      <c r="AF1376" s="296"/>
      <c r="AG1376" s="300"/>
      <c r="AK1376" s="296"/>
      <c r="AL1376" s="296"/>
      <c r="AM1376" s="296"/>
      <c r="AN1376" s="296"/>
      <c r="AO1376" s="296"/>
      <c r="AP1376" s="296"/>
      <c r="AQ1376" s="296"/>
    </row>
    <row r="1377" spans="1:43">
      <c r="A1377" s="293"/>
      <c r="D1377" s="251"/>
      <c r="E1377" s="251"/>
      <c r="F1377" s="251"/>
      <c r="G1377" s="251"/>
      <c r="H1377" s="251"/>
      <c r="I1377" s="251"/>
      <c r="J1377" s="251"/>
      <c r="K1377" s="294"/>
      <c r="L1377" s="251"/>
      <c r="M1377" s="251"/>
      <c r="N1377" s="251"/>
      <c r="O1377" s="251"/>
      <c r="P1377" s="251"/>
      <c r="Q1377" s="251"/>
      <c r="R1377" s="294"/>
      <c r="S1377" s="251"/>
      <c r="U1377" s="296"/>
      <c r="V1377" s="296"/>
      <c r="W1377" s="296"/>
      <c r="Z1377" s="296"/>
      <c r="AA1377" s="296"/>
      <c r="AB1377" s="296"/>
      <c r="AC1377" s="296"/>
      <c r="AD1377" s="296"/>
      <c r="AF1377" s="296"/>
      <c r="AG1377" s="300"/>
      <c r="AK1377" s="296"/>
      <c r="AL1377" s="296"/>
      <c r="AM1377" s="296"/>
      <c r="AN1377" s="296"/>
      <c r="AO1377" s="296"/>
      <c r="AP1377" s="296"/>
      <c r="AQ1377" s="296"/>
    </row>
    <row r="1378" spans="1:43">
      <c r="A1378" s="293"/>
      <c r="D1378" s="251"/>
      <c r="E1378" s="251"/>
      <c r="F1378" s="251"/>
      <c r="G1378" s="251"/>
      <c r="H1378" s="251"/>
      <c r="I1378" s="251"/>
      <c r="J1378" s="251"/>
      <c r="K1378" s="294"/>
      <c r="L1378" s="251"/>
      <c r="M1378" s="251"/>
      <c r="N1378" s="251"/>
      <c r="O1378" s="251"/>
      <c r="P1378" s="251"/>
      <c r="Q1378" s="251"/>
      <c r="R1378" s="294"/>
      <c r="S1378" s="251"/>
      <c r="U1378" s="296"/>
      <c r="V1378" s="296"/>
      <c r="W1378" s="296"/>
      <c r="Z1378" s="296"/>
      <c r="AA1378" s="296"/>
      <c r="AB1378" s="296"/>
      <c r="AC1378" s="296"/>
      <c r="AD1378" s="296"/>
      <c r="AF1378" s="296"/>
      <c r="AG1378" s="300"/>
      <c r="AK1378" s="296"/>
      <c r="AL1378" s="296"/>
      <c r="AM1378" s="296"/>
      <c r="AN1378" s="296"/>
      <c r="AO1378" s="296"/>
      <c r="AP1378" s="296"/>
      <c r="AQ1378" s="296"/>
    </row>
    <row r="1379" spans="1:43">
      <c r="A1379" s="293"/>
      <c r="D1379" s="251"/>
      <c r="E1379" s="251"/>
      <c r="F1379" s="251"/>
      <c r="G1379" s="251"/>
      <c r="H1379" s="251"/>
      <c r="I1379" s="251"/>
      <c r="J1379" s="251"/>
      <c r="K1379" s="294"/>
      <c r="L1379" s="251"/>
      <c r="M1379" s="251"/>
      <c r="N1379" s="251"/>
      <c r="O1379" s="251"/>
      <c r="P1379" s="251"/>
      <c r="Q1379" s="251"/>
      <c r="R1379" s="294"/>
      <c r="S1379" s="251"/>
      <c r="U1379" s="296"/>
      <c r="V1379" s="296"/>
      <c r="W1379" s="296"/>
      <c r="Z1379" s="296"/>
      <c r="AA1379" s="296"/>
      <c r="AB1379" s="296"/>
      <c r="AC1379" s="296"/>
      <c r="AD1379" s="296"/>
      <c r="AF1379" s="296"/>
      <c r="AG1379" s="300"/>
      <c r="AK1379" s="296"/>
      <c r="AL1379" s="296"/>
      <c r="AM1379" s="296"/>
      <c r="AN1379" s="296"/>
      <c r="AO1379" s="296"/>
      <c r="AP1379" s="296"/>
      <c r="AQ1379" s="296"/>
    </row>
    <row r="1380" spans="1:43">
      <c r="A1380" s="293"/>
      <c r="D1380" s="251"/>
      <c r="E1380" s="251"/>
      <c r="F1380" s="251"/>
      <c r="G1380" s="251"/>
      <c r="H1380" s="251"/>
      <c r="I1380" s="251"/>
      <c r="J1380" s="251"/>
      <c r="K1380" s="294"/>
      <c r="L1380" s="251"/>
      <c r="M1380" s="251"/>
      <c r="N1380" s="251"/>
      <c r="O1380" s="251"/>
      <c r="P1380" s="251"/>
      <c r="Q1380" s="251"/>
      <c r="R1380" s="294"/>
      <c r="S1380" s="251"/>
      <c r="U1380" s="296"/>
      <c r="V1380" s="296"/>
      <c r="W1380" s="296"/>
      <c r="Z1380" s="296"/>
      <c r="AA1380" s="296"/>
      <c r="AB1380" s="296"/>
      <c r="AC1380" s="296"/>
      <c r="AD1380" s="296"/>
      <c r="AF1380" s="296"/>
      <c r="AG1380" s="300"/>
      <c r="AK1380" s="296"/>
      <c r="AL1380" s="296"/>
      <c r="AM1380" s="296"/>
      <c r="AN1380" s="296"/>
      <c r="AO1380" s="296"/>
      <c r="AP1380" s="296"/>
      <c r="AQ1380" s="296"/>
    </row>
    <row r="1381" spans="1:43">
      <c r="A1381" s="293"/>
      <c r="D1381" s="251"/>
      <c r="E1381" s="251"/>
      <c r="F1381" s="251"/>
      <c r="G1381" s="251"/>
      <c r="H1381" s="251"/>
      <c r="I1381" s="251"/>
      <c r="J1381" s="251"/>
      <c r="K1381" s="294"/>
      <c r="L1381" s="251"/>
      <c r="M1381" s="251"/>
      <c r="N1381" s="251"/>
      <c r="O1381" s="251"/>
      <c r="P1381" s="251"/>
      <c r="Q1381" s="251"/>
      <c r="R1381" s="294"/>
      <c r="S1381" s="251"/>
      <c r="U1381" s="296"/>
      <c r="V1381" s="296"/>
      <c r="W1381" s="296"/>
      <c r="Z1381" s="296"/>
      <c r="AA1381" s="296"/>
      <c r="AB1381" s="296"/>
      <c r="AC1381" s="296"/>
      <c r="AD1381" s="296"/>
      <c r="AF1381" s="296"/>
      <c r="AG1381" s="300"/>
      <c r="AK1381" s="296"/>
      <c r="AL1381" s="296"/>
      <c r="AM1381" s="296"/>
      <c r="AN1381" s="296"/>
      <c r="AO1381" s="296"/>
      <c r="AP1381" s="296"/>
      <c r="AQ1381" s="296"/>
    </row>
    <row r="1382" spans="1:43">
      <c r="A1382" s="293"/>
      <c r="D1382" s="251"/>
      <c r="E1382" s="251"/>
      <c r="F1382" s="251"/>
      <c r="G1382" s="251"/>
      <c r="H1382" s="251"/>
      <c r="I1382" s="251"/>
      <c r="J1382" s="251"/>
      <c r="K1382" s="294"/>
      <c r="L1382" s="251"/>
      <c r="M1382" s="251"/>
      <c r="N1382" s="251"/>
      <c r="O1382" s="251"/>
      <c r="P1382" s="251"/>
      <c r="Q1382" s="251"/>
      <c r="R1382" s="294"/>
      <c r="S1382" s="251"/>
      <c r="U1382" s="296"/>
      <c r="V1382" s="296"/>
      <c r="W1382" s="296"/>
      <c r="Z1382" s="296"/>
      <c r="AA1382" s="296"/>
      <c r="AB1382" s="296"/>
      <c r="AC1382" s="296"/>
      <c r="AD1382" s="296"/>
      <c r="AF1382" s="296"/>
      <c r="AG1382" s="300"/>
      <c r="AK1382" s="296"/>
      <c r="AL1382" s="296"/>
      <c r="AM1382" s="296"/>
      <c r="AN1382" s="296"/>
      <c r="AO1382" s="296"/>
      <c r="AP1382" s="296"/>
      <c r="AQ1382" s="296"/>
    </row>
    <row r="1383" spans="1:43">
      <c r="A1383" s="293"/>
      <c r="D1383" s="251"/>
      <c r="E1383" s="251"/>
      <c r="F1383" s="251"/>
      <c r="G1383" s="251"/>
      <c r="H1383" s="251"/>
      <c r="I1383" s="251"/>
      <c r="J1383" s="251"/>
      <c r="K1383" s="294"/>
      <c r="L1383" s="251"/>
      <c r="M1383" s="251"/>
      <c r="N1383" s="251"/>
      <c r="O1383" s="251"/>
      <c r="P1383" s="251"/>
      <c r="Q1383" s="251"/>
      <c r="R1383" s="294"/>
      <c r="S1383" s="251"/>
      <c r="U1383" s="296"/>
      <c r="V1383" s="296"/>
      <c r="W1383" s="296"/>
      <c r="Z1383" s="296"/>
      <c r="AA1383" s="296"/>
      <c r="AB1383" s="296"/>
      <c r="AC1383" s="296"/>
      <c r="AD1383" s="296"/>
      <c r="AF1383" s="296"/>
      <c r="AG1383" s="300"/>
      <c r="AK1383" s="296"/>
      <c r="AL1383" s="296"/>
      <c r="AM1383" s="296"/>
      <c r="AN1383" s="296"/>
      <c r="AO1383" s="296"/>
      <c r="AP1383" s="296"/>
      <c r="AQ1383" s="296"/>
    </row>
    <row r="1384" spans="1:43">
      <c r="A1384" s="293"/>
      <c r="D1384" s="251"/>
      <c r="E1384" s="251"/>
      <c r="F1384" s="251"/>
      <c r="G1384" s="251"/>
      <c r="H1384" s="251"/>
      <c r="I1384" s="251"/>
      <c r="J1384" s="251"/>
      <c r="K1384" s="294"/>
      <c r="L1384" s="251"/>
      <c r="M1384" s="251"/>
      <c r="N1384" s="251"/>
      <c r="O1384" s="251"/>
      <c r="P1384" s="251"/>
      <c r="Q1384" s="251"/>
      <c r="R1384" s="294"/>
      <c r="S1384" s="251"/>
      <c r="U1384" s="296"/>
      <c r="V1384" s="296"/>
      <c r="W1384" s="296"/>
      <c r="Z1384" s="296"/>
      <c r="AA1384" s="296"/>
      <c r="AB1384" s="296"/>
      <c r="AC1384" s="296"/>
      <c r="AD1384" s="296"/>
      <c r="AF1384" s="296"/>
      <c r="AG1384" s="300"/>
      <c r="AK1384" s="296"/>
      <c r="AL1384" s="296"/>
      <c r="AM1384" s="296"/>
      <c r="AN1384" s="296"/>
      <c r="AO1384" s="296"/>
      <c r="AP1384" s="296"/>
      <c r="AQ1384" s="296"/>
    </row>
    <row r="1385" spans="1:43">
      <c r="A1385" s="293"/>
      <c r="D1385" s="251"/>
      <c r="E1385" s="251"/>
      <c r="F1385" s="251"/>
      <c r="G1385" s="251"/>
      <c r="H1385" s="251"/>
      <c r="I1385" s="251"/>
      <c r="J1385" s="251"/>
      <c r="K1385" s="294"/>
      <c r="L1385" s="251"/>
      <c r="M1385" s="251"/>
      <c r="N1385" s="251"/>
      <c r="O1385" s="251"/>
      <c r="P1385" s="251"/>
      <c r="Q1385" s="251"/>
      <c r="R1385" s="294"/>
      <c r="S1385" s="251"/>
      <c r="U1385" s="296"/>
      <c r="V1385" s="296"/>
      <c r="W1385" s="296"/>
      <c r="Z1385" s="296"/>
      <c r="AA1385" s="296"/>
      <c r="AB1385" s="296"/>
      <c r="AC1385" s="296"/>
      <c r="AD1385" s="296"/>
      <c r="AF1385" s="296"/>
      <c r="AG1385" s="300"/>
      <c r="AK1385" s="296"/>
      <c r="AL1385" s="296"/>
      <c r="AM1385" s="296"/>
      <c r="AN1385" s="296"/>
      <c r="AO1385" s="296"/>
      <c r="AP1385" s="296"/>
      <c r="AQ1385" s="296"/>
    </row>
    <row r="1386" spans="1:43">
      <c r="A1386" s="293"/>
      <c r="D1386" s="251"/>
      <c r="E1386" s="251"/>
      <c r="F1386" s="251"/>
      <c r="G1386" s="251"/>
      <c r="H1386" s="251"/>
      <c r="I1386" s="251"/>
      <c r="J1386" s="251"/>
      <c r="K1386" s="294"/>
      <c r="L1386" s="251"/>
      <c r="M1386" s="251"/>
      <c r="N1386" s="251"/>
      <c r="O1386" s="251"/>
      <c r="P1386" s="251"/>
      <c r="Q1386" s="251"/>
      <c r="R1386" s="294"/>
      <c r="S1386" s="251"/>
      <c r="U1386" s="296"/>
      <c r="V1386" s="296"/>
      <c r="W1386" s="296"/>
      <c r="Z1386" s="296"/>
      <c r="AA1386" s="296"/>
      <c r="AB1386" s="296"/>
      <c r="AC1386" s="296"/>
      <c r="AD1386" s="296"/>
      <c r="AF1386" s="296"/>
      <c r="AG1386" s="300"/>
      <c r="AK1386" s="296"/>
      <c r="AL1386" s="296"/>
      <c r="AM1386" s="296"/>
      <c r="AN1386" s="296"/>
      <c r="AO1386" s="296"/>
      <c r="AP1386" s="296"/>
      <c r="AQ1386" s="296"/>
    </row>
    <row r="1387" spans="1:43">
      <c r="A1387" s="293"/>
      <c r="D1387" s="251"/>
      <c r="E1387" s="251"/>
      <c r="F1387" s="251"/>
      <c r="G1387" s="251"/>
      <c r="H1387" s="251"/>
      <c r="I1387" s="251"/>
      <c r="J1387" s="251"/>
      <c r="K1387" s="294"/>
      <c r="L1387" s="251"/>
      <c r="M1387" s="251"/>
      <c r="N1387" s="251"/>
      <c r="O1387" s="251"/>
      <c r="P1387" s="251"/>
      <c r="Q1387" s="251"/>
      <c r="R1387" s="294"/>
      <c r="S1387" s="251"/>
      <c r="U1387" s="296"/>
      <c r="V1387" s="296"/>
      <c r="W1387" s="296"/>
      <c r="Z1387" s="296"/>
      <c r="AA1387" s="296"/>
      <c r="AB1387" s="296"/>
      <c r="AC1387" s="296"/>
      <c r="AD1387" s="296"/>
      <c r="AF1387" s="296"/>
      <c r="AG1387" s="300"/>
      <c r="AK1387" s="296"/>
      <c r="AL1387" s="296"/>
      <c r="AM1387" s="296"/>
      <c r="AN1387" s="296"/>
      <c r="AO1387" s="296"/>
      <c r="AP1387" s="296"/>
      <c r="AQ1387" s="296"/>
    </row>
    <row r="1388" spans="1:43">
      <c r="A1388" s="293"/>
      <c r="D1388" s="251"/>
      <c r="E1388" s="251"/>
      <c r="F1388" s="251"/>
      <c r="G1388" s="251"/>
      <c r="H1388" s="251"/>
      <c r="I1388" s="251"/>
      <c r="J1388" s="251"/>
      <c r="K1388" s="294"/>
      <c r="L1388" s="251"/>
      <c r="M1388" s="251"/>
      <c r="N1388" s="251"/>
      <c r="O1388" s="251"/>
      <c r="P1388" s="251"/>
      <c r="Q1388" s="251"/>
      <c r="R1388" s="294"/>
      <c r="S1388" s="251"/>
      <c r="U1388" s="296"/>
      <c r="V1388" s="296"/>
      <c r="W1388" s="296"/>
      <c r="Z1388" s="296"/>
      <c r="AA1388" s="296"/>
      <c r="AB1388" s="296"/>
      <c r="AC1388" s="296"/>
      <c r="AD1388" s="296"/>
      <c r="AF1388" s="296"/>
      <c r="AG1388" s="300"/>
      <c r="AK1388" s="296"/>
      <c r="AL1388" s="296"/>
      <c r="AM1388" s="296"/>
      <c r="AN1388" s="296"/>
      <c r="AO1388" s="296"/>
      <c r="AP1388" s="296"/>
      <c r="AQ1388" s="296"/>
    </row>
    <row r="1389" spans="1:43">
      <c r="A1389" s="293"/>
      <c r="D1389" s="251"/>
      <c r="E1389" s="251"/>
      <c r="F1389" s="251"/>
      <c r="G1389" s="251"/>
      <c r="H1389" s="251"/>
      <c r="I1389" s="251"/>
      <c r="J1389" s="251"/>
      <c r="K1389" s="294"/>
      <c r="L1389" s="251"/>
      <c r="M1389" s="251"/>
      <c r="N1389" s="251"/>
      <c r="O1389" s="251"/>
      <c r="P1389" s="251"/>
      <c r="Q1389" s="251"/>
      <c r="R1389" s="294"/>
      <c r="S1389" s="251"/>
      <c r="U1389" s="296"/>
      <c r="V1389" s="296"/>
      <c r="W1389" s="296"/>
      <c r="Z1389" s="296"/>
      <c r="AA1389" s="296"/>
      <c r="AB1389" s="296"/>
      <c r="AC1389" s="296"/>
      <c r="AD1389" s="296"/>
      <c r="AF1389" s="296"/>
      <c r="AG1389" s="300"/>
      <c r="AK1389" s="296"/>
      <c r="AL1389" s="296"/>
      <c r="AM1389" s="296"/>
      <c r="AN1389" s="296"/>
      <c r="AO1389" s="296"/>
      <c r="AP1389" s="296"/>
      <c r="AQ1389" s="296"/>
    </row>
    <row r="1390" spans="1:43">
      <c r="A1390" s="293"/>
      <c r="D1390" s="251"/>
      <c r="E1390" s="251"/>
      <c r="F1390" s="251"/>
      <c r="G1390" s="251"/>
      <c r="H1390" s="251"/>
      <c r="I1390" s="251"/>
      <c r="J1390" s="251"/>
      <c r="K1390" s="294"/>
      <c r="L1390" s="251"/>
      <c r="M1390" s="251"/>
      <c r="N1390" s="251"/>
      <c r="O1390" s="251"/>
      <c r="P1390" s="251"/>
      <c r="Q1390" s="251"/>
      <c r="R1390" s="294"/>
      <c r="S1390" s="251"/>
      <c r="U1390" s="296"/>
      <c r="V1390" s="296"/>
      <c r="W1390" s="296"/>
      <c r="Z1390" s="296"/>
      <c r="AA1390" s="296"/>
      <c r="AB1390" s="296"/>
      <c r="AC1390" s="296"/>
      <c r="AD1390" s="296"/>
      <c r="AF1390" s="296"/>
      <c r="AG1390" s="300"/>
      <c r="AK1390" s="296"/>
      <c r="AL1390" s="296"/>
      <c r="AM1390" s="296"/>
      <c r="AN1390" s="296"/>
      <c r="AO1390" s="296"/>
      <c r="AP1390" s="296"/>
      <c r="AQ1390" s="296"/>
    </row>
    <row r="1391" spans="1:43">
      <c r="A1391" s="293"/>
      <c r="D1391" s="251"/>
      <c r="E1391" s="251"/>
      <c r="F1391" s="251"/>
      <c r="G1391" s="251"/>
      <c r="H1391" s="251"/>
      <c r="I1391" s="251"/>
      <c r="J1391" s="251"/>
      <c r="K1391" s="294"/>
      <c r="L1391" s="251"/>
      <c r="M1391" s="251"/>
      <c r="N1391" s="251"/>
      <c r="O1391" s="251"/>
      <c r="P1391" s="251"/>
      <c r="Q1391" s="251"/>
      <c r="R1391" s="294"/>
      <c r="S1391" s="251"/>
      <c r="U1391" s="296"/>
      <c r="V1391" s="296"/>
      <c r="W1391" s="296"/>
      <c r="Z1391" s="296"/>
      <c r="AA1391" s="296"/>
      <c r="AB1391" s="296"/>
      <c r="AC1391" s="296"/>
      <c r="AD1391" s="296"/>
      <c r="AF1391" s="296"/>
      <c r="AG1391" s="300"/>
      <c r="AK1391" s="296"/>
      <c r="AL1391" s="296"/>
      <c r="AM1391" s="296"/>
      <c r="AN1391" s="296"/>
      <c r="AO1391" s="296"/>
      <c r="AP1391" s="296"/>
      <c r="AQ1391" s="296"/>
    </row>
    <row r="1392" spans="1:43">
      <c r="A1392" s="293"/>
      <c r="D1392" s="251"/>
      <c r="E1392" s="251"/>
      <c r="F1392" s="251"/>
      <c r="G1392" s="251"/>
      <c r="H1392" s="251"/>
      <c r="I1392" s="251"/>
      <c r="J1392" s="251"/>
      <c r="K1392" s="294"/>
      <c r="L1392" s="251"/>
      <c r="M1392" s="251"/>
      <c r="N1392" s="251"/>
      <c r="O1392" s="251"/>
      <c r="P1392" s="251"/>
      <c r="Q1392" s="251"/>
      <c r="R1392" s="294"/>
      <c r="S1392" s="251"/>
      <c r="U1392" s="296"/>
      <c r="V1392" s="296"/>
      <c r="W1392" s="296"/>
      <c r="Z1392" s="296"/>
      <c r="AA1392" s="296"/>
      <c r="AB1392" s="296"/>
      <c r="AC1392" s="296"/>
      <c r="AD1392" s="296"/>
      <c r="AF1392" s="296"/>
      <c r="AG1392" s="300"/>
      <c r="AK1392" s="296"/>
      <c r="AL1392" s="296"/>
      <c r="AM1392" s="296"/>
      <c r="AN1392" s="296"/>
      <c r="AO1392" s="296"/>
      <c r="AP1392" s="296"/>
      <c r="AQ1392" s="296"/>
    </row>
    <row r="1393" spans="1:43">
      <c r="A1393" s="293"/>
      <c r="D1393" s="251"/>
      <c r="E1393" s="251"/>
      <c r="F1393" s="251"/>
      <c r="G1393" s="251"/>
      <c r="H1393" s="251"/>
      <c r="I1393" s="251"/>
      <c r="J1393" s="251"/>
      <c r="K1393" s="294"/>
      <c r="L1393" s="251"/>
      <c r="M1393" s="251"/>
      <c r="N1393" s="251"/>
      <c r="O1393" s="251"/>
      <c r="P1393" s="251"/>
      <c r="Q1393" s="251"/>
      <c r="R1393" s="294"/>
      <c r="S1393" s="251"/>
      <c r="U1393" s="296"/>
      <c r="V1393" s="296"/>
      <c r="W1393" s="296"/>
      <c r="Z1393" s="296"/>
      <c r="AA1393" s="296"/>
      <c r="AB1393" s="296"/>
      <c r="AC1393" s="296"/>
      <c r="AD1393" s="296"/>
      <c r="AF1393" s="296"/>
      <c r="AG1393" s="300"/>
      <c r="AK1393" s="296"/>
      <c r="AL1393" s="296"/>
      <c r="AM1393" s="296"/>
      <c r="AN1393" s="296"/>
      <c r="AO1393" s="296"/>
      <c r="AP1393" s="296"/>
      <c r="AQ1393" s="296"/>
    </row>
    <row r="1394" spans="1:43">
      <c r="A1394" s="293"/>
      <c r="D1394" s="251"/>
      <c r="E1394" s="251"/>
      <c r="F1394" s="251"/>
      <c r="G1394" s="251"/>
      <c r="H1394" s="251"/>
      <c r="I1394" s="251"/>
      <c r="J1394" s="251"/>
      <c r="K1394" s="294"/>
      <c r="L1394" s="251"/>
      <c r="M1394" s="251"/>
      <c r="N1394" s="251"/>
      <c r="O1394" s="251"/>
      <c r="P1394" s="251"/>
      <c r="Q1394" s="251"/>
      <c r="R1394" s="294"/>
      <c r="S1394" s="251"/>
      <c r="U1394" s="296"/>
      <c r="V1394" s="296"/>
      <c r="W1394" s="296"/>
      <c r="Z1394" s="296"/>
      <c r="AA1394" s="296"/>
      <c r="AB1394" s="296"/>
      <c r="AC1394" s="296"/>
      <c r="AD1394" s="296"/>
      <c r="AF1394" s="296"/>
      <c r="AG1394" s="300"/>
      <c r="AK1394" s="296"/>
      <c r="AL1394" s="296"/>
      <c r="AM1394" s="296"/>
      <c r="AN1394" s="296"/>
      <c r="AO1394" s="296"/>
      <c r="AP1394" s="296"/>
      <c r="AQ1394" s="296"/>
    </row>
    <row r="1395" spans="1:43">
      <c r="A1395" s="293"/>
      <c r="D1395" s="251"/>
      <c r="E1395" s="251"/>
      <c r="F1395" s="251"/>
      <c r="G1395" s="251"/>
      <c r="H1395" s="251"/>
      <c r="I1395" s="251"/>
      <c r="J1395" s="251"/>
      <c r="K1395" s="294"/>
      <c r="L1395" s="251"/>
      <c r="M1395" s="251"/>
      <c r="N1395" s="251"/>
      <c r="O1395" s="251"/>
      <c r="P1395" s="251"/>
      <c r="Q1395" s="251"/>
      <c r="R1395" s="294"/>
      <c r="S1395" s="251"/>
      <c r="U1395" s="296"/>
      <c r="V1395" s="296"/>
      <c r="W1395" s="296"/>
      <c r="Z1395" s="296"/>
      <c r="AA1395" s="296"/>
      <c r="AB1395" s="296"/>
      <c r="AC1395" s="296"/>
      <c r="AD1395" s="296"/>
      <c r="AF1395" s="296"/>
      <c r="AG1395" s="300"/>
      <c r="AK1395" s="296"/>
      <c r="AL1395" s="296"/>
      <c r="AM1395" s="296"/>
      <c r="AN1395" s="296"/>
      <c r="AO1395" s="296"/>
      <c r="AP1395" s="296"/>
      <c r="AQ1395" s="296"/>
    </row>
    <row r="1396" spans="1:43">
      <c r="A1396" s="293"/>
      <c r="D1396" s="251"/>
      <c r="E1396" s="251"/>
      <c r="F1396" s="251"/>
      <c r="G1396" s="251"/>
      <c r="H1396" s="251"/>
      <c r="I1396" s="251"/>
      <c r="J1396" s="251"/>
      <c r="K1396" s="294"/>
      <c r="L1396" s="251"/>
      <c r="M1396" s="251"/>
      <c r="N1396" s="251"/>
      <c r="O1396" s="251"/>
      <c r="P1396" s="251"/>
      <c r="Q1396" s="251"/>
      <c r="R1396" s="294"/>
      <c r="S1396" s="251"/>
      <c r="U1396" s="296"/>
      <c r="V1396" s="296"/>
      <c r="W1396" s="296"/>
      <c r="Z1396" s="296"/>
      <c r="AA1396" s="296"/>
      <c r="AB1396" s="296"/>
      <c r="AC1396" s="296"/>
      <c r="AD1396" s="296"/>
      <c r="AF1396" s="296"/>
      <c r="AG1396" s="300"/>
      <c r="AK1396" s="296"/>
      <c r="AL1396" s="296"/>
      <c r="AM1396" s="296"/>
      <c r="AN1396" s="296"/>
      <c r="AO1396" s="296"/>
      <c r="AP1396" s="296"/>
      <c r="AQ1396" s="296"/>
    </row>
    <row r="1397" spans="1:43">
      <c r="A1397" s="293"/>
      <c r="D1397" s="251"/>
      <c r="E1397" s="251"/>
      <c r="F1397" s="251"/>
      <c r="G1397" s="251"/>
      <c r="H1397" s="251"/>
      <c r="I1397" s="251"/>
      <c r="J1397" s="251"/>
      <c r="K1397" s="294"/>
      <c r="L1397" s="251"/>
      <c r="M1397" s="251"/>
      <c r="N1397" s="251"/>
      <c r="O1397" s="251"/>
      <c r="P1397" s="251"/>
      <c r="Q1397" s="251"/>
      <c r="R1397" s="294"/>
      <c r="S1397" s="251"/>
      <c r="U1397" s="296"/>
      <c r="V1397" s="296"/>
      <c r="W1397" s="296"/>
      <c r="Z1397" s="296"/>
      <c r="AA1397" s="296"/>
      <c r="AB1397" s="296"/>
      <c r="AC1397" s="296"/>
      <c r="AD1397" s="296"/>
      <c r="AF1397" s="296"/>
      <c r="AG1397" s="300"/>
      <c r="AK1397" s="296"/>
      <c r="AL1397" s="296"/>
      <c r="AM1397" s="296"/>
      <c r="AN1397" s="296"/>
      <c r="AO1397" s="296"/>
      <c r="AP1397" s="296"/>
      <c r="AQ1397" s="296"/>
    </row>
    <row r="1398" spans="1:43">
      <c r="A1398" s="293"/>
      <c r="D1398" s="251"/>
      <c r="E1398" s="251"/>
      <c r="F1398" s="251"/>
      <c r="G1398" s="251"/>
      <c r="H1398" s="251"/>
      <c r="I1398" s="251"/>
      <c r="J1398" s="251"/>
      <c r="K1398" s="294"/>
      <c r="L1398" s="251"/>
      <c r="M1398" s="251"/>
      <c r="N1398" s="251"/>
      <c r="O1398" s="251"/>
      <c r="P1398" s="251"/>
      <c r="Q1398" s="251"/>
      <c r="R1398" s="294"/>
      <c r="S1398" s="251"/>
      <c r="U1398" s="296"/>
      <c r="V1398" s="296"/>
      <c r="W1398" s="296"/>
      <c r="Z1398" s="296"/>
      <c r="AA1398" s="296"/>
      <c r="AB1398" s="296"/>
      <c r="AC1398" s="296"/>
      <c r="AD1398" s="296"/>
      <c r="AF1398" s="296"/>
      <c r="AG1398" s="300"/>
      <c r="AK1398" s="296"/>
      <c r="AL1398" s="296"/>
      <c r="AM1398" s="296"/>
      <c r="AN1398" s="296"/>
      <c r="AO1398" s="296"/>
      <c r="AP1398" s="296"/>
      <c r="AQ1398" s="296"/>
    </row>
    <row r="1399" spans="1:43">
      <c r="A1399" s="293"/>
      <c r="D1399" s="251"/>
      <c r="E1399" s="251"/>
      <c r="F1399" s="251"/>
      <c r="G1399" s="251"/>
      <c r="H1399" s="251"/>
      <c r="I1399" s="251"/>
      <c r="J1399" s="251"/>
      <c r="K1399" s="294"/>
      <c r="L1399" s="251"/>
      <c r="M1399" s="251"/>
      <c r="N1399" s="251"/>
      <c r="O1399" s="251"/>
      <c r="P1399" s="251"/>
      <c r="Q1399" s="251"/>
      <c r="R1399" s="294"/>
      <c r="S1399" s="251"/>
      <c r="U1399" s="296"/>
      <c r="V1399" s="296"/>
      <c r="W1399" s="296"/>
      <c r="Z1399" s="296"/>
      <c r="AA1399" s="296"/>
      <c r="AB1399" s="296"/>
      <c r="AC1399" s="296"/>
      <c r="AD1399" s="296"/>
      <c r="AF1399" s="296"/>
      <c r="AG1399" s="300"/>
      <c r="AK1399" s="296"/>
      <c r="AL1399" s="296"/>
      <c r="AM1399" s="296"/>
      <c r="AN1399" s="296"/>
      <c r="AO1399" s="296"/>
      <c r="AP1399" s="296"/>
      <c r="AQ1399" s="296"/>
    </row>
    <row r="1400" spans="1:43">
      <c r="A1400" s="293"/>
      <c r="D1400" s="251"/>
      <c r="E1400" s="251"/>
      <c r="F1400" s="251"/>
      <c r="G1400" s="251"/>
      <c r="H1400" s="251"/>
      <c r="I1400" s="251"/>
      <c r="J1400" s="251"/>
      <c r="K1400" s="294"/>
      <c r="L1400" s="251"/>
      <c r="M1400" s="251"/>
      <c r="N1400" s="251"/>
      <c r="O1400" s="251"/>
      <c r="P1400" s="251"/>
      <c r="Q1400" s="251"/>
      <c r="R1400" s="294"/>
      <c r="S1400" s="251"/>
      <c r="U1400" s="296"/>
      <c r="V1400" s="296"/>
      <c r="W1400" s="296"/>
      <c r="Z1400" s="296"/>
      <c r="AA1400" s="296"/>
      <c r="AB1400" s="296"/>
      <c r="AC1400" s="296"/>
      <c r="AD1400" s="296"/>
      <c r="AF1400" s="296"/>
      <c r="AG1400" s="300"/>
      <c r="AK1400" s="296"/>
      <c r="AL1400" s="296"/>
      <c r="AM1400" s="296"/>
      <c r="AN1400" s="296"/>
      <c r="AO1400" s="296"/>
      <c r="AP1400" s="296"/>
      <c r="AQ1400" s="296"/>
    </row>
    <row r="1401" spans="1:43">
      <c r="A1401" s="293"/>
      <c r="D1401" s="251"/>
      <c r="E1401" s="251"/>
      <c r="F1401" s="251"/>
      <c r="G1401" s="251"/>
      <c r="H1401" s="251"/>
      <c r="I1401" s="251"/>
      <c r="J1401" s="251"/>
      <c r="K1401" s="294"/>
      <c r="L1401" s="251"/>
      <c r="M1401" s="251"/>
      <c r="N1401" s="251"/>
      <c r="O1401" s="251"/>
      <c r="P1401" s="251"/>
      <c r="Q1401" s="251"/>
      <c r="R1401" s="294"/>
      <c r="S1401" s="251"/>
      <c r="U1401" s="296"/>
      <c r="V1401" s="296"/>
      <c r="W1401" s="296"/>
      <c r="Z1401" s="296"/>
      <c r="AA1401" s="296"/>
      <c r="AB1401" s="296"/>
      <c r="AC1401" s="296"/>
      <c r="AD1401" s="296"/>
      <c r="AF1401" s="296"/>
      <c r="AG1401" s="300"/>
      <c r="AK1401" s="296"/>
      <c r="AL1401" s="296"/>
      <c r="AM1401" s="296"/>
      <c r="AN1401" s="296"/>
      <c r="AO1401" s="296"/>
      <c r="AP1401" s="296"/>
      <c r="AQ1401" s="296"/>
    </row>
    <row r="1402" spans="1:43">
      <c r="A1402" s="293"/>
      <c r="D1402" s="251"/>
      <c r="E1402" s="251"/>
      <c r="F1402" s="251"/>
      <c r="G1402" s="251"/>
      <c r="H1402" s="251"/>
      <c r="I1402" s="251"/>
      <c r="J1402" s="251"/>
      <c r="K1402" s="294"/>
      <c r="L1402" s="251"/>
      <c r="M1402" s="251"/>
      <c r="N1402" s="251"/>
      <c r="O1402" s="251"/>
      <c r="P1402" s="251"/>
      <c r="Q1402" s="251"/>
      <c r="R1402" s="294"/>
      <c r="S1402" s="251"/>
      <c r="U1402" s="296"/>
      <c r="V1402" s="296"/>
      <c r="W1402" s="296"/>
      <c r="Z1402" s="296"/>
      <c r="AA1402" s="296"/>
      <c r="AB1402" s="296"/>
      <c r="AC1402" s="296"/>
      <c r="AD1402" s="296"/>
      <c r="AF1402" s="296"/>
      <c r="AG1402" s="300"/>
      <c r="AK1402" s="296"/>
      <c r="AL1402" s="296"/>
      <c r="AM1402" s="296"/>
      <c r="AN1402" s="296"/>
      <c r="AO1402" s="296"/>
      <c r="AP1402" s="296"/>
      <c r="AQ1402" s="296"/>
    </row>
    <row r="1403" spans="1:43">
      <c r="A1403" s="293"/>
      <c r="D1403" s="251"/>
      <c r="E1403" s="251"/>
      <c r="F1403" s="251"/>
      <c r="G1403" s="251"/>
      <c r="H1403" s="251"/>
      <c r="I1403" s="251"/>
      <c r="J1403" s="251"/>
      <c r="K1403" s="294"/>
      <c r="L1403" s="251"/>
      <c r="M1403" s="251"/>
      <c r="N1403" s="251"/>
      <c r="O1403" s="251"/>
      <c r="P1403" s="251"/>
      <c r="Q1403" s="251"/>
      <c r="R1403" s="294"/>
      <c r="S1403" s="251"/>
      <c r="U1403" s="296"/>
      <c r="V1403" s="296"/>
      <c r="W1403" s="296"/>
      <c r="Z1403" s="296"/>
      <c r="AA1403" s="296"/>
      <c r="AB1403" s="296"/>
      <c r="AC1403" s="296"/>
      <c r="AD1403" s="296"/>
      <c r="AF1403" s="296"/>
      <c r="AG1403" s="300"/>
      <c r="AK1403" s="296"/>
      <c r="AL1403" s="296"/>
      <c r="AM1403" s="296"/>
      <c r="AN1403" s="296"/>
      <c r="AO1403" s="296"/>
      <c r="AP1403" s="296"/>
      <c r="AQ1403" s="296"/>
    </row>
    <row r="1404" spans="1:43">
      <c r="A1404" s="293"/>
      <c r="D1404" s="251"/>
      <c r="E1404" s="251"/>
      <c r="F1404" s="251"/>
      <c r="G1404" s="251"/>
      <c r="H1404" s="251"/>
      <c r="I1404" s="251"/>
      <c r="J1404" s="251"/>
      <c r="K1404" s="294"/>
      <c r="L1404" s="251"/>
      <c r="M1404" s="251"/>
      <c r="N1404" s="251"/>
      <c r="O1404" s="251"/>
      <c r="P1404" s="251"/>
      <c r="Q1404" s="251"/>
      <c r="R1404" s="294"/>
      <c r="S1404" s="251"/>
      <c r="U1404" s="296"/>
      <c r="V1404" s="296"/>
      <c r="W1404" s="296"/>
      <c r="Z1404" s="296"/>
      <c r="AA1404" s="296"/>
      <c r="AB1404" s="296"/>
      <c r="AC1404" s="296"/>
      <c r="AD1404" s="296"/>
      <c r="AF1404" s="296"/>
      <c r="AG1404" s="300"/>
      <c r="AK1404" s="296"/>
      <c r="AL1404" s="296"/>
      <c r="AM1404" s="296"/>
      <c r="AN1404" s="296"/>
      <c r="AO1404" s="296"/>
      <c r="AP1404" s="296"/>
      <c r="AQ1404" s="296"/>
    </row>
    <row r="1405" spans="1:43">
      <c r="A1405" s="293"/>
      <c r="D1405" s="251"/>
      <c r="E1405" s="251"/>
      <c r="F1405" s="251"/>
      <c r="G1405" s="251"/>
      <c r="H1405" s="251"/>
      <c r="I1405" s="251"/>
      <c r="J1405" s="251"/>
      <c r="K1405" s="294"/>
      <c r="L1405" s="251"/>
      <c r="M1405" s="251"/>
      <c r="N1405" s="251"/>
      <c r="O1405" s="251"/>
      <c r="P1405" s="251"/>
      <c r="Q1405" s="251"/>
      <c r="R1405" s="294"/>
      <c r="S1405" s="251"/>
      <c r="U1405" s="296"/>
      <c r="V1405" s="296"/>
      <c r="W1405" s="296"/>
      <c r="Z1405" s="296"/>
      <c r="AA1405" s="296"/>
      <c r="AB1405" s="296"/>
      <c r="AC1405" s="296"/>
      <c r="AD1405" s="296"/>
      <c r="AF1405" s="296"/>
      <c r="AG1405" s="300"/>
      <c r="AK1405" s="296"/>
      <c r="AL1405" s="296"/>
      <c r="AM1405" s="296"/>
      <c r="AN1405" s="296"/>
      <c r="AO1405" s="296"/>
      <c r="AP1405" s="296"/>
      <c r="AQ1405" s="296"/>
    </row>
    <row r="1406" spans="1:43">
      <c r="A1406" s="293"/>
      <c r="D1406" s="251"/>
      <c r="E1406" s="251"/>
      <c r="F1406" s="251"/>
      <c r="G1406" s="251"/>
      <c r="H1406" s="251"/>
      <c r="I1406" s="251"/>
      <c r="J1406" s="251"/>
      <c r="K1406" s="294"/>
      <c r="L1406" s="251"/>
      <c r="M1406" s="251"/>
      <c r="N1406" s="251"/>
      <c r="O1406" s="251"/>
      <c r="P1406" s="251"/>
      <c r="Q1406" s="251"/>
      <c r="R1406" s="294"/>
      <c r="S1406" s="251"/>
      <c r="U1406" s="296"/>
      <c r="V1406" s="296"/>
      <c r="W1406" s="296"/>
      <c r="Z1406" s="296"/>
      <c r="AA1406" s="296"/>
      <c r="AB1406" s="296"/>
      <c r="AC1406" s="296"/>
      <c r="AD1406" s="296"/>
      <c r="AF1406" s="296"/>
      <c r="AG1406" s="300"/>
      <c r="AK1406" s="296"/>
      <c r="AL1406" s="296"/>
      <c r="AM1406" s="296"/>
      <c r="AN1406" s="296"/>
      <c r="AO1406" s="296"/>
      <c r="AP1406" s="296"/>
      <c r="AQ1406" s="296"/>
    </row>
    <row r="1407" spans="1:43">
      <c r="A1407" s="293"/>
      <c r="D1407" s="251"/>
      <c r="E1407" s="251"/>
      <c r="F1407" s="251"/>
      <c r="G1407" s="251"/>
      <c r="H1407" s="251"/>
      <c r="I1407" s="251"/>
      <c r="J1407" s="251"/>
      <c r="K1407" s="294"/>
      <c r="L1407" s="251"/>
      <c r="M1407" s="251"/>
      <c r="N1407" s="251"/>
      <c r="O1407" s="251"/>
      <c r="P1407" s="251"/>
      <c r="Q1407" s="251"/>
      <c r="R1407" s="294"/>
      <c r="S1407" s="251"/>
      <c r="U1407" s="296"/>
      <c r="V1407" s="296"/>
      <c r="W1407" s="296"/>
      <c r="Z1407" s="296"/>
      <c r="AA1407" s="296"/>
      <c r="AB1407" s="296"/>
      <c r="AC1407" s="296"/>
      <c r="AD1407" s="296"/>
      <c r="AF1407" s="296"/>
      <c r="AG1407" s="300"/>
      <c r="AK1407" s="296"/>
      <c r="AL1407" s="296"/>
      <c r="AM1407" s="296"/>
      <c r="AN1407" s="296"/>
      <c r="AO1407" s="296"/>
      <c r="AP1407" s="296"/>
      <c r="AQ1407" s="296"/>
    </row>
    <row r="1408" spans="1:43">
      <c r="A1408" s="293"/>
      <c r="D1408" s="251"/>
      <c r="E1408" s="251"/>
      <c r="F1408" s="251"/>
      <c r="G1408" s="251"/>
      <c r="H1408" s="251"/>
      <c r="I1408" s="251"/>
      <c r="J1408" s="251"/>
      <c r="K1408" s="294"/>
      <c r="L1408" s="251"/>
      <c r="M1408" s="251"/>
      <c r="N1408" s="251"/>
      <c r="O1408" s="251"/>
      <c r="P1408" s="251"/>
      <c r="Q1408" s="251"/>
      <c r="R1408" s="294"/>
      <c r="S1408" s="251"/>
      <c r="U1408" s="296"/>
      <c r="V1408" s="296"/>
      <c r="W1408" s="296"/>
      <c r="Z1408" s="296"/>
      <c r="AA1408" s="296"/>
      <c r="AB1408" s="296"/>
      <c r="AC1408" s="296"/>
      <c r="AD1408" s="296"/>
      <c r="AF1408" s="296"/>
      <c r="AG1408" s="300"/>
      <c r="AK1408" s="296"/>
      <c r="AL1408" s="296"/>
      <c r="AM1408" s="296"/>
      <c r="AN1408" s="296"/>
      <c r="AO1408" s="296"/>
      <c r="AP1408" s="296"/>
      <c r="AQ1408" s="296"/>
    </row>
    <row r="1409" spans="1:43">
      <c r="A1409" s="293"/>
      <c r="D1409" s="251"/>
      <c r="E1409" s="251"/>
      <c r="F1409" s="251"/>
      <c r="G1409" s="251"/>
      <c r="H1409" s="251"/>
      <c r="I1409" s="251"/>
      <c r="J1409" s="251"/>
      <c r="K1409" s="294"/>
      <c r="L1409" s="251"/>
      <c r="M1409" s="251"/>
      <c r="N1409" s="251"/>
      <c r="O1409" s="251"/>
      <c r="P1409" s="251"/>
      <c r="Q1409" s="251"/>
      <c r="R1409" s="294"/>
      <c r="S1409" s="251"/>
      <c r="U1409" s="296"/>
      <c r="V1409" s="296"/>
      <c r="W1409" s="296"/>
      <c r="Z1409" s="296"/>
      <c r="AA1409" s="296"/>
      <c r="AB1409" s="296"/>
      <c r="AC1409" s="296"/>
      <c r="AD1409" s="296"/>
      <c r="AF1409" s="296"/>
      <c r="AG1409" s="300"/>
      <c r="AK1409" s="296"/>
      <c r="AL1409" s="296"/>
      <c r="AM1409" s="296"/>
      <c r="AN1409" s="296"/>
      <c r="AO1409" s="296"/>
      <c r="AP1409" s="296"/>
      <c r="AQ1409" s="296"/>
    </row>
    <row r="1410" spans="1:43">
      <c r="A1410" s="293"/>
      <c r="D1410" s="251"/>
      <c r="E1410" s="251"/>
      <c r="F1410" s="251"/>
      <c r="G1410" s="251"/>
      <c r="H1410" s="251"/>
      <c r="I1410" s="251"/>
      <c r="J1410" s="251"/>
      <c r="K1410" s="294"/>
      <c r="L1410" s="251"/>
      <c r="M1410" s="251"/>
      <c r="N1410" s="251"/>
      <c r="O1410" s="251"/>
      <c r="P1410" s="251"/>
      <c r="Q1410" s="251"/>
      <c r="R1410" s="294"/>
      <c r="S1410" s="251"/>
      <c r="U1410" s="296"/>
      <c r="V1410" s="296"/>
      <c r="W1410" s="296"/>
      <c r="Z1410" s="296"/>
      <c r="AA1410" s="296"/>
      <c r="AB1410" s="296"/>
      <c r="AC1410" s="296"/>
      <c r="AD1410" s="296"/>
      <c r="AF1410" s="296"/>
      <c r="AG1410" s="300"/>
      <c r="AK1410" s="296"/>
      <c r="AL1410" s="296"/>
      <c r="AM1410" s="296"/>
      <c r="AN1410" s="296"/>
      <c r="AO1410" s="296"/>
      <c r="AP1410" s="296"/>
      <c r="AQ1410" s="296"/>
    </row>
    <row r="1411" spans="1:43">
      <c r="A1411" s="293"/>
      <c r="D1411" s="251"/>
      <c r="E1411" s="251"/>
      <c r="F1411" s="251"/>
      <c r="G1411" s="251"/>
      <c r="H1411" s="251"/>
      <c r="I1411" s="251"/>
      <c r="J1411" s="251"/>
      <c r="K1411" s="294"/>
      <c r="L1411" s="251"/>
      <c r="M1411" s="251"/>
      <c r="N1411" s="251"/>
      <c r="O1411" s="251"/>
      <c r="P1411" s="251"/>
      <c r="Q1411" s="251"/>
      <c r="R1411" s="294"/>
      <c r="S1411" s="251"/>
      <c r="U1411" s="296"/>
      <c r="V1411" s="296"/>
      <c r="W1411" s="296"/>
      <c r="Z1411" s="296"/>
      <c r="AA1411" s="296"/>
      <c r="AB1411" s="296"/>
      <c r="AC1411" s="296"/>
      <c r="AD1411" s="296"/>
      <c r="AF1411" s="296"/>
      <c r="AG1411" s="300"/>
      <c r="AK1411" s="296"/>
      <c r="AL1411" s="296"/>
      <c r="AM1411" s="296"/>
      <c r="AN1411" s="296"/>
      <c r="AO1411" s="296"/>
      <c r="AP1411" s="296"/>
      <c r="AQ1411" s="296"/>
    </row>
    <row r="1412" spans="1:43">
      <c r="A1412" s="293"/>
      <c r="D1412" s="251"/>
      <c r="E1412" s="251"/>
      <c r="F1412" s="251"/>
      <c r="G1412" s="251"/>
      <c r="H1412" s="251"/>
      <c r="I1412" s="251"/>
      <c r="J1412" s="251"/>
      <c r="K1412" s="294"/>
      <c r="L1412" s="251"/>
      <c r="M1412" s="251"/>
      <c r="N1412" s="251"/>
      <c r="O1412" s="251"/>
      <c r="P1412" s="251"/>
      <c r="Q1412" s="251"/>
      <c r="R1412" s="294"/>
      <c r="S1412" s="251"/>
      <c r="U1412" s="296"/>
      <c r="V1412" s="296"/>
      <c r="W1412" s="296"/>
      <c r="Z1412" s="296"/>
      <c r="AA1412" s="296"/>
      <c r="AB1412" s="296"/>
      <c r="AC1412" s="296"/>
      <c r="AD1412" s="296"/>
      <c r="AF1412" s="296"/>
      <c r="AG1412" s="300"/>
      <c r="AK1412" s="296"/>
      <c r="AL1412" s="296"/>
      <c r="AM1412" s="296"/>
      <c r="AN1412" s="296"/>
      <c r="AO1412" s="296"/>
      <c r="AP1412" s="296"/>
      <c r="AQ1412" s="296"/>
    </row>
    <row r="1413" spans="1:43">
      <c r="A1413" s="293"/>
      <c r="D1413" s="251"/>
      <c r="E1413" s="251"/>
      <c r="F1413" s="251"/>
      <c r="G1413" s="251"/>
      <c r="H1413" s="251"/>
      <c r="I1413" s="251"/>
      <c r="J1413" s="251"/>
      <c r="K1413" s="294"/>
      <c r="L1413" s="251"/>
      <c r="M1413" s="251"/>
      <c r="N1413" s="251"/>
      <c r="O1413" s="251"/>
      <c r="P1413" s="251"/>
      <c r="Q1413" s="251"/>
      <c r="R1413" s="294"/>
      <c r="S1413" s="251"/>
      <c r="U1413" s="296"/>
      <c r="V1413" s="296"/>
      <c r="W1413" s="296"/>
      <c r="Z1413" s="296"/>
      <c r="AA1413" s="296"/>
      <c r="AB1413" s="296"/>
      <c r="AC1413" s="296"/>
      <c r="AD1413" s="296"/>
      <c r="AF1413" s="296"/>
      <c r="AG1413" s="300"/>
      <c r="AK1413" s="296"/>
      <c r="AL1413" s="296"/>
      <c r="AM1413" s="296"/>
      <c r="AN1413" s="296"/>
      <c r="AO1413" s="296"/>
      <c r="AP1413" s="296"/>
      <c r="AQ1413" s="296"/>
    </row>
    <row r="1414" spans="1:43">
      <c r="A1414" s="293"/>
      <c r="D1414" s="251"/>
      <c r="E1414" s="251"/>
      <c r="F1414" s="251"/>
      <c r="G1414" s="251"/>
      <c r="H1414" s="251"/>
      <c r="I1414" s="251"/>
      <c r="J1414" s="251"/>
      <c r="K1414" s="294"/>
      <c r="L1414" s="251"/>
      <c r="M1414" s="251"/>
      <c r="N1414" s="251"/>
      <c r="O1414" s="251"/>
      <c r="P1414" s="251"/>
      <c r="Q1414" s="251"/>
      <c r="R1414" s="294"/>
      <c r="S1414" s="251"/>
      <c r="U1414" s="296"/>
      <c r="V1414" s="296"/>
      <c r="W1414" s="296"/>
      <c r="Z1414" s="296"/>
      <c r="AA1414" s="296"/>
      <c r="AB1414" s="296"/>
      <c r="AC1414" s="296"/>
      <c r="AD1414" s="296"/>
      <c r="AF1414" s="296"/>
      <c r="AG1414" s="300"/>
      <c r="AK1414" s="296"/>
      <c r="AL1414" s="296"/>
      <c r="AM1414" s="296"/>
      <c r="AN1414" s="296"/>
      <c r="AO1414" s="296"/>
      <c r="AP1414" s="296"/>
      <c r="AQ1414" s="296"/>
    </row>
    <row r="1415" spans="1:43">
      <c r="A1415" s="293"/>
      <c r="D1415" s="251"/>
      <c r="E1415" s="251"/>
      <c r="F1415" s="251"/>
      <c r="G1415" s="251"/>
      <c r="H1415" s="251"/>
      <c r="I1415" s="251"/>
      <c r="J1415" s="251"/>
      <c r="K1415" s="294"/>
      <c r="L1415" s="251"/>
      <c r="M1415" s="251"/>
      <c r="N1415" s="251"/>
      <c r="O1415" s="251"/>
      <c r="P1415" s="251"/>
      <c r="Q1415" s="251"/>
      <c r="R1415" s="294"/>
      <c r="S1415" s="251"/>
      <c r="U1415" s="296"/>
      <c r="V1415" s="296"/>
      <c r="W1415" s="296"/>
      <c r="Z1415" s="296"/>
      <c r="AA1415" s="296"/>
      <c r="AB1415" s="296"/>
      <c r="AC1415" s="296"/>
      <c r="AD1415" s="296"/>
      <c r="AF1415" s="296"/>
      <c r="AG1415" s="300"/>
      <c r="AK1415" s="296"/>
      <c r="AL1415" s="296"/>
      <c r="AM1415" s="296"/>
      <c r="AN1415" s="296"/>
      <c r="AO1415" s="296"/>
      <c r="AP1415" s="296"/>
      <c r="AQ1415" s="296"/>
    </row>
    <row r="1416" spans="1:43">
      <c r="A1416" s="293"/>
      <c r="D1416" s="251"/>
      <c r="E1416" s="251"/>
      <c r="F1416" s="251"/>
      <c r="G1416" s="251"/>
      <c r="H1416" s="251"/>
      <c r="I1416" s="251"/>
      <c r="J1416" s="251"/>
      <c r="K1416" s="294"/>
      <c r="L1416" s="251"/>
      <c r="M1416" s="251"/>
      <c r="N1416" s="251"/>
      <c r="O1416" s="251"/>
      <c r="P1416" s="251"/>
      <c r="Q1416" s="251"/>
      <c r="R1416" s="294"/>
      <c r="S1416" s="251"/>
      <c r="U1416" s="296"/>
      <c r="V1416" s="296"/>
      <c r="W1416" s="296"/>
      <c r="Z1416" s="296"/>
      <c r="AA1416" s="296"/>
      <c r="AB1416" s="296"/>
      <c r="AC1416" s="296"/>
      <c r="AD1416" s="296"/>
      <c r="AF1416" s="296"/>
      <c r="AG1416" s="300"/>
      <c r="AK1416" s="296"/>
      <c r="AL1416" s="296"/>
      <c r="AM1416" s="296"/>
      <c r="AN1416" s="296"/>
      <c r="AO1416" s="296"/>
      <c r="AP1416" s="296"/>
      <c r="AQ1416" s="296"/>
    </row>
    <row r="1417" spans="1:43">
      <c r="A1417" s="293"/>
      <c r="D1417" s="251"/>
      <c r="E1417" s="251"/>
      <c r="F1417" s="251"/>
      <c r="G1417" s="251"/>
      <c r="H1417" s="251"/>
      <c r="I1417" s="251"/>
      <c r="J1417" s="251"/>
      <c r="K1417" s="294"/>
      <c r="L1417" s="251"/>
      <c r="M1417" s="251"/>
      <c r="N1417" s="251"/>
      <c r="O1417" s="251"/>
      <c r="P1417" s="251"/>
      <c r="Q1417" s="251"/>
      <c r="R1417" s="294"/>
      <c r="S1417" s="251"/>
      <c r="U1417" s="296"/>
      <c r="V1417" s="296"/>
      <c r="W1417" s="296"/>
      <c r="Z1417" s="296"/>
      <c r="AA1417" s="296"/>
      <c r="AB1417" s="296"/>
      <c r="AC1417" s="296"/>
      <c r="AD1417" s="296"/>
      <c r="AF1417" s="296"/>
      <c r="AG1417" s="300"/>
      <c r="AK1417" s="296"/>
      <c r="AL1417" s="296"/>
      <c r="AM1417" s="296"/>
      <c r="AN1417" s="296"/>
      <c r="AO1417" s="296"/>
      <c r="AP1417" s="296"/>
      <c r="AQ1417" s="296"/>
    </row>
    <row r="1418" spans="1:43">
      <c r="A1418" s="293"/>
      <c r="D1418" s="251"/>
      <c r="E1418" s="251"/>
      <c r="F1418" s="251"/>
      <c r="G1418" s="251"/>
      <c r="H1418" s="251"/>
      <c r="I1418" s="251"/>
      <c r="J1418" s="251"/>
      <c r="K1418" s="294"/>
      <c r="L1418" s="251"/>
      <c r="M1418" s="251"/>
      <c r="N1418" s="251"/>
      <c r="O1418" s="251"/>
      <c r="P1418" s="251"/>
      <c r="Q1418" s="251"/>
      <c r="R1418" s="294"/>
      <c r="S1418" s="251"/>
      <c r="U1418" s="296"/>
      <c r="V1418" s="296"/>
      <c r="W1418" s="296"/>
      <c r="Z1418" s="296"/>
      <c r="AA1418" s="296"/>
      <c r="AB1418" s="296"/>
      <c r="AC1418" s="296"/>
      <c r="AD1418" s="296"/>
      <c r="AF1418" s="296"/>
      <c r="AG1418" s="300"/>
      <c r="AK1418" s="296"/>
      <c r="AL1418" s="296"/>
      <c r="AM1418" s="296"/>
      <c r="AN1418" s="296"/>
      <c r="AO1418" s="296"/>
      <c r="AP1418" s="296"/>
      <c r="AQ1418" s="296"/>
    </row>
    <row r="1419" spans="1:43">
      <c r="A1419" s="293"/>
      <c r="D1419" s="251"/>
      <c r="E1419" s="251"/>
      <c r="F1419" s="251"/>
      <c r="G1419" s="251"/>
      <c r="H1419" s="251"/>
      <c r="I1419" s="251"/>
      <c r="J1419" s="251"/>
      <c r="K1419" s="294"/>
      <c r="L1419" s="251"/>
      <c r="M1419" s="251"/>
      <c r="N1419" s="251"/>
      <c r="O1419" s="251"/>
      <c r="P1419" s="251"/>
      <c r="Q1419" s="251"/>
      <c r="R1419" s="294"/>
      <c r="S1419" s="251"/>
      <c r="U1419" s="296"/>
      <c r="V1419" s="296"/>
      <c r="W1419" s="296"/>
      <c r="Z1419" s="296"/>
      <c r="AA1419" s="296"/>
      <c r="AB1419" s="296"/>
      <c r="AC1419" s="296"/>
      <c r="AD1419" s="296"/>
      <c r="AF1419" s="296"/>
      <c r="AG1419" s="300"/>
      <c r="AK1419" s="296"/>
      <c r="AL1419" s="296"/>
      <c r="AM1419" s="296"/>
      <c r="AN1419" s="296"/>
      <c r="AO1419" s="296"/>
      <c r="AP1419" s="296"/>
      <c r="AQ1419" s="296"/>
    </row>
    <row r="1420" spans="1:43">
      <c r="A1420" s="293"/>
      <c r="D1420" s="251"/>
      <c r="E1420" s="251"/>
      <c r="F1420" s="251"/>
      <c r="G1420" s="251"/>
      <c r="H1420" s="251"/>
      <c r="I1420" s="251"/>
      <c r="J1420" s="251"/>
      <c r="K1420" s="294"/>
      <c r="L1420" s="251"/>
      <c r="M1420" s="251"/>
      <c r="N1420" s="251"/>
      <c r="O1420" s="251"/>
      <c r="P1420" s="251"/>
      <c r="Q1420" s="251"/>
      <c r="R1420" s="294"/>
      <c r="S1420" s="251"/>
      <c r="U1420" s="296"/>
      <c r="V1420" s="296"/>
      <c r="W1420" s="296"/>
      <c r="Z1420" s="296"/>
      <c r="AA1420" s="296"/>
      <c r="AB1420" s="296"/>
      <c r="AC1420" s="296"/>
      <c r="AD1420" s="296"/>
      <c r="AF1420" s="296"/>
      <c r="AG1420" s="300"/>
      <c r="AK1420" s="296"/>
      <c r="AL1420" s="296"/>
      <c r="AM1420" s="296"/>
      <c r="AN1420" s="296"/>
      <c r="AO1420" s="296"/>
      <c r="AP1420" s="296"/>
      <c r="AQ1420" s="296"/>
    </row>
    <row r="1421" spans="1:43">
      <c r="A1421" s="293"/>
      <c r="D1421" s="251"/>
      <c r="E1421" s="251"/>
      <c r="F1421" s="251"/>
      <c r="G1421" s="251"/>
      <c r="H1421" s="251"/>
      <c r="I1421" s="251"/>
      <c r="J1421" s="251"/>
      <c r="K1421" s="294"/>
      <c r="L1421" s="251"/>
      <c r="M1421" s="251"/>
      <c r="N1421" s="251"/>
      <c r="O1421" s="251"/>
      <c r="P1421" s="251"/>
      <c r="Q1421" s="251"/>
      <c r="R1421" s="294"/>
      <c r="S1421" s="251"/>
      <c r="U1421" s="296"/>
      <c r="V1421" s="296"/>
      <c r="W1421" s="296"/>
      <c r="Z1421" s="296"/>
      <c r="AA1421" s="296"/>
      <c r="AB1421" s="296"/>
      <c r="AC1421" s="296"/>
      <c r="AD1421" s="296"/>
      <c r="AF1421" s="296"/>
      <c r="AG1421" s="300"/>
      <c r="AK1421" s="296"/>
      <c r="AL1421" s="296"/>
      <c r="AM1421" s="296"/>
      <c r="AN1421" s="296"/>
      <c r="AO1421" s="296"/>
      <c r="AP1421" s="296"/>
      <c r="AQ1421" s="296"/>
    </row>
    <row r="1422" spans="1:43">
      <c r="A1422" s="293"/>
      <c r="D1422" s="251"/>
      <c r="E1422" s="251"/>
      <c r="F1422" s="251"/>
      <c r="G1422" s="251"/>
      <c r="H1422" s="251"/>
      <c r="I1422" s="251"/>
      <c r="J1422" s="251"/>
      <c r="K1422" s="294"/>
      <c r="L1422" s="251"/>
      <c r="M1422" s="251"/>
      <c r="N1422" s="251"/>
      <c r="O1422" s="251"/>
      <c r="P1422" s="251"/>
      <c r="Q1422" s="251"/>
      <c r="R1422" s="294"/>
      <c r="S1422" s="251"/>
      <c r="U1422" s="296"/>
      <c r="V1422" s="296"/>
      <c r="W1422" s="296"/>
      <c r="Z1422" s="296"/>
      <c r="AA1422" s="296"/>
      <c r="AB1422" s="296"/>
      <c r="AC1422" s="296"/>
      <c r="AD1422" s="296"/>
      <c r="AF1422" s="296"/>
      <c r="AG1422" s="300"/>
      <c r="AK1422" s="296"/>
      <c r="AL1422" s="296"/>
      <c r="AM1422" s="296"/>
      <c r="AN1422" s="296"/>
      <c r="AO1422" s="296"/>
      <c r="AP1422" s="296"/>
      <c r="AQ1422" s="296"/>
    </row>
    <row r="1423" spans="1:43">
      <c r="A1423" s="293"/>
      <c r="D1423" s="251"/>
      <c r="E1423" s="251"/>
      <c r="F1423" s="251"/>
      <c r="G1423" s="251"/>
      <c r="H1423" s="251"/>
      <c r="I1423" s="251"/>
      <c r="J1423" s="251"/>
      <c r="K1423" s="294"/>
      <c r="L1423" s="251"/>
      <c r="M1423" s="251"/>
      <c r="N1423" s="251"/>
      <c r="O1423" s="251"/>
      <c r="P1423" s="251"/>
      <c r="Q1423" s="251"/>
      <c r="R1423" s="294"/>
      <c r="S1423" s="251"/>
      <c r="U1423" s="296"/>
      <c r="V1423" s="296"/>
      <c r="W1423" s="296"/>
      <c r="Z1423" s="296"/>
      <c r="AA1423" s="296"/>
      <c r="AB1423" s="296"/>
      <c r="AC1423" s="296"/>
      <c r="AD1423" s="296"/>
      <c r="AF1423" s="296"/>
      <c r="AG1423" s="300"/>
      <c r="AK1423" s="296"/>
      <c r="AL1423" s="296"/>
      <c r="AM1423" s="296"/>
      <c r="AN1423" s="296"/>
      <c r="AO1423" s="296"/>
      <c r="AP1423" s="296"/>
      <c r="AQ1423" s="296"/>
    </row>
    <row r="1424" spans="1:43">
      <c r="A1424" s="293"/>
      <c r="D1424" s="251"/>
      <c r="E1424" s="251"/>
      <c r="F1424" s="251"/>
      <c r="G1424" s="251"/>
      <c r="H1424" s="251"/>
      <c r="I1424" s="251"/>
      <c r="J1424" s="251"/>
      <c r="K1424" s="294"/>
      <c r="L1424" s="251"/>
      <c r="M1424" s="251"/>
      <c r="N1424" s="251"/>
      <c r="O1424" s="251"/>
      <c r="P1424" s="251"/>
      <c r="Q1424" s="251"/>
      <c r="R1424" s="294"/>
      <c r="S1424" s="251"/>
      <c r="U1424" s="296"/>
      <c r="V1424" s="296"/>
      <c r="W1424" s="296"/>
      <c r="Z1424" s="296"/>
      <c r="AA1424" s="296"/>
      <c r="AB1424" s="296"/>
      <c r="AC1424" s="296"/>
      <c r="AD1424" s="296"/>
      <c r="AF1424" s="296"/>
      <c r="AG1424" s="300"/>
      <c r="AK1424" s="296"/>
      <c r="AL1424" s="296"/>
      <c r="AM1424" s="296"/>
      <c r="AN1424" s="296"/>
      <c r="AO1424" s="296"/>
      <c r="AP1424" s="296"/>
      <c r="AQ1424" s="296"/>
    </row>
    <row r="1425" spans="1:43">
      <c r="A1425" s="293"/>
      <c r="D1425" s="251"/>
      <c r="E1425" s="251"/>
      <c r="F1425" s="251"/>
      <c r="G1425" s="251"/>
      <c r="H1425" s="251"/>
      <c r="I1425" s="251"/>
      <c r="J1425" s="251"/>
      <c r="K1425" s="294"/>
      <c r="L1425" s="251"/>
      <c r="M1425" s="251"/>
      <c r="N1425" s="251"/>
      <c r="O1425" s="251"/>
      <c r="P1425" s="251"/>
      <c r="Q1425" s="251"/>
      <c r="R1425" s="294"/>
      <c r="S1425" s="251"/>
      <c r="U1425" s="296"/>
      <c r="V1425" s="296"/>
      <c r="W1425" s="296"/>
      <c r="Z1425" s="296"/>
      <c r="AA1425" s="296"/>
      <c r="AB1425" s="296"/>
      <c r="AC1425" s="296"/>
      <c r="AD1425" s="296"/>
      <c r="AF1425" s="296"/>
      <c r="AG1425" s="300"/>
      <c r="AK1425" s="296"/>
      <c r="AL1425" s="296"/>
      <c r="AM1425" s="296"/>
      <c r="AN1425" s="296"/>
      <c r="AO1425" s="296"/>
      <c r="AP1425" s="296"/>
      <c r="AQ1425" s="296"/>
    </row>
    <row r="1426" spans="1:43">
      <c r="A1426" s="293"/>
      <c r="D1426" s="251"/>
      <c r="E1426" s="251"/>
      <c r="F1426" s="251"/>
      <c r="G1426" s="251"/>
      <c r="H1426" s="251"/>
      <c r="I1426" s="251"/>
      <c r="J1426" s="251"/>
      <c r="K1426" s="294"/>
      <c r="L1426" s="251"/>
      <c r="M1426" s="251"/>
      <c r="N1426" s="251"/>
      <c r="O1426" s="251"/>
      <c r="P1426" s="251"/>
      <c r="Q1426" s="251"/>
      <c r="R1426" s="294"/>
      <c r="S1426" s="251"/>
      <c r="U1426" s="296"/>
      <c r="V1426" s="296"/>
      <c r="W1426" s="296"/>
      <c r="Z1426" s="296"/>
      <c r="AA1426" s="296"/>
      <c r="AB1426" s="296"/>
      <c r="AC1426" s="296"/>
      <c r="AD1426" s="296"/>
      <c r="AF1426" s="296"/>
      <c r="AG1426" s="300"/>
      <c r="AK1426" s="296"/>
      <c r="AL1426" s="296"/>
      <c r="AM1426" s="296"/>
      <c r="AN1426" s="296"/>
      <c r="AO1426" s="296"/>
      <c r="AP1426" s="296"/>
      <c r="AQ1426" s="296"/>
    </row>
    <row r="1427" spans="1:43">
      <c r="A1427" s="293"/>
      <c r="D1427" s="251"/>
      <c r="E1427" s="251"/>
      <c r="F1427" s="251"/>
      <c r="G1427" s="251"/>
      <c r="H1427" s="251"/>
      <c r="I1427" s="251"/>
      <c r="J1427" s="251"/>
      <c r="K1427" s="294"/>
      <c r="L1427" s="251"/>
      <c r="M1427" s="251"/>
      <c r="N1427" s="251"/>
      <c r="O1427" s="251"/>
      <c r="P1427" s="251"/>
      <c r="Q1427" s="251"/>
      <c r="R1427" s="294"/>
      <c r="S1427" s="251"/>
      <c r="U1427" s="296"/>
      <c r="V1427" s="296"/>
      <c r="W1427" s="296"/>
      <c r="Z1427" s="296"/>
      <c r="AA1427" s="296"/>
      <c r="AB1427" s="296"/>
      <c r="AC1427" s="296"/>
      <c r="AD1427" s="296"/>
      <c r="AF1427" s="296"/>
      <c r="AG1427" s="300"/>
      <c r="AK1427" s="296"/>
      <c r="AL1427" s="296"/>
      <c r="AM1427" s="296"/>
      <c r="AN1427" s="296"/>
      <c r="AO1427" s="296"/>
      <c r="AP1427" s="296"/>
      <c r="AQ1427" s="296"/>
    </row>
    <row r="1428" spans="1:43">
      <c r="A1428" s="293"/>
      <c r="D1428" s="251"/>
      <c r="E1428" s="251"/>
      <c r="F1428" s="251"/>
      <c r="G1428" s="251"/>
      <c r="H1428" s="251"/>
      <c r="I1428" s="251"/>
      <c r="J1428" s="251"/>
      <c r="K1428" s="294"/>
      <c r="L1428" s="251"/>
      <c r="M1428" s="251"/>
      <c r="N1428" s="251"/>
      <c r="O1428" s="251"/>
      <c r="P1428" s="251"/>
      <c r="Q1428" s="251"/>
      <c r="R1428" s="294"/>
      <c r="S1428" s="251"/>
      <c r="U1428" s="296"/>
      <c r="V1428" s="296"/>
      <c r="W1428" s="296"/>
      <c r="Z1428" s="296"/>
      <c r="AA1428" s="296"/>
      <c r="AB1428" s="296"/>
      <c r="AC1428" s="296"/>
      <c r="AD1428" s="296"/>
      <c r="AF1428" s="296"/>
      <c r="AG1428" s="300"/>
      <c r="AK1428" s="296"/>
      <c r="AL1428" s="296"/>
      <c r="AM1428" s="296"/>
      <c r="AN1428" s="296"/>
      <c r="AO1428" s="296"/>
      <c r="AP1428" s="296"/>
      <c r="AQ1428" s="296"/>
    </row>
    <row r="1429" spans="1:43">
      <c r="A1429" s="293"/>
      <c r="D1429" s="251"/>
      <c r="E1429" s="251"/>
      <c r="F1429" s="251"/>
      <c r="G1429" s="251"/>
      <c r="H1429" s="251"/>
      <c r="I1429" s="251"/>
      <c r="J1429" s="251"/>
      <c r="K1429" s="294"/>
      <c r="L1429" s="251"/>
      <c r="M1429" s="251"/>
      <c r="N1429" s="251"/>
      <c r="O1429" s="251"/>
      <c r="P1429" s="251"/>
      <c r="Q1429" s="251"/>
      <c r="R1429" s="294"/>
      <c r="S1429" s="251"/>
      <c r="U1429" s="296"/>
      <c r="V1429" s="296"/>
      <c r="W1429" s="296"/>
      <c r="Z1429" s="296"/>
      <c r="AA1429" s="296"/>
      <c r="AB1429" s="296"/>
      <c r="AC1429" s="296"/>
      <c r="AD1429" s="296"/>
      <c r="AF1429" s="296"/>
      <c r="AG1429" s="300"/>
      <c r="AK1429" s="296"/>
      <c r="AL1429" s="296"/>
      <c r="AM1429" s="296"/>
      <c r="AN1429" s="296"/>
      <c r="AO1429" s="296"/>
      <c r="AP1429" s="296"/>
      <c r="AQ1429" s="296"/>
    </row>
    <row r="1430" spans="1:43">
      <c r="A1430" s="293"/>
      <c r="D1430" s="251"/>
      <c r="E1430" s="251"/>
      <c r="F1430" s="251"/>
      <c r="G1430" s="251"/>
      <c r="H1430" s="251"/>
      <c r="I1430" s="251"/>
      <c r="J1430" s="251"/>
      <c r="K1430" s="294"/>
      <c r="L1430" s="251"/>
      <c r="M1430" s="251"/>
      <c r="N1430" s="251"/>
      <c r="O1430" s="251"/>
      <c r="P1430" s="251"/>
      <c r="Q1430" s="251"/>
      <c r="R1430" s="294"/>
      <c r="S1430" s="251"/>
      <c r="U1430" s="296"/>
      <c r="V1430" s="296"/>
      <c r="W1430" s="296"/>
      <c r="Z1430" s="296"/>
      <c r="AA1430" s="296"/>
      <c r="AB1430" s="296"/>
      <c r="AC1430" s="296"/>
      <c r="AD1430" s="296"/>
      <c r="AF1430" s="296"/>
      <c r="AG1430" s="300"/>
      <c r="AK1430" s="296"/>
      <c r="AL1430" s="296"/>
      <c r="AM1430" s="296"/>
      <c r="AN1430" s="296"/>
      <c r="AO1430" s="296"/>
      <c r="AP1430" s="296"/>
      <c r="AQ1430" s="296"/>
    </row>
    <row r="1431" spans="1:43">
      <c r="A1431" s="293"/>
      <c r="D1431" s="251"/>
      <c r="E1431" s="251"/>
      <c r="F1431" s="251"/>
      <c r="G1431" s="251"/>
      <c r="H1431" s="251"/>
      <c r="I1431" s="251"/>
      <c r="J1431" s="251"/>
      <c r="K1431" s="294"/>
      <c r="L1431" s="251"/>
      <c r="M1431" s="251"/>
      <c r="N1431" s="251"/>
      <c r="O1431" s="251"/>
      <c r="P1431" s="251"/>
      <c r="Q1431" s="251"/>
      <c r="R1431" s="294"/>
      <c r="S1431" s="251"/>
      <c r="U1431" s="296"/>
      <c r="V1431" s="296"/>
      <c r="W1431" s="296"/>
      <c r="Z1431" s="296"/>
      <c r="AA1431" s="296"/>
      <c r="AB1431" s="296"/>
      <c r="AC1431" s="296"/>
      <c r="AD1431" s="296"/>
      <c r="AF1431" s="296"/>
      <c r="AG1431" s="300"/>
      <c r="AK1431" s="296"/>
      <c r="AL1431" s="296"/>
      <c r="AM1431" s="296"/>
      <c r="AN1431" s="296"/>
      <c r="AO1431" s="296"/>
      <c r="AP1431" s="296"/>
      <c r="AQ1431" s="296"/>
    </row>
    <row r="1432" spans="1:43">
      <c r="A1432" s="293"/>
      <c r="D1432" s="251"/>
      <c r="E1432" s="251"/>
      <c r="F1432" s="251"/>
      <c r="G1432" s="251"/>
      <c r="H1432" s="251"/>
      <c r="I1432" s="251"/>
      <c r="J1432" s="251"/>
      <c r="K1432" s="294"/>
      <c r="L1432" s="251"/>
      <c r="M1432" s="251"/>
      <c r="N1432" s="251"/>
      <c r="O1432" s="251"/>
      <c r="P1432" s="251"/>
      <c r="Q1432" s="251"/>
      <c r="R1432" s="294"/>
      <c r="S1432" s="251"/>
      <c r="U1432" s="296"/>
      <c r="V1432" s="296"/>
      <c r="W1432" s="296"/>
      <c r="Z1432" s="296"/>
      <c r="AA1432" s="296"/>
      <c r="AB1432" s="296"/>
      <c r="AC1432" s="296"/>
      <c r="AD1432" s="296"/>
      <c r="AF1432" s="296"/>
      <c r="AG1432" s="300"/>
      <c r="AK1432" s="296"/>
      <c r="AL1432" s="296"/>
      <c r="AM1432" s="296"/>
      <c r="AN1432" s="296"/>
      <c r="AO1432" s="296"/>
      <c r="AP1432" s="296"/>
      <c r="AQ1432" s="296"/>
    </row>
    <row r="1433" spans="1:43">
      <c r="A1433" s="293"/>
      <c r="D1433" s="251"/>
      <c r="E1433" s="251"/>
      <c r="F1433" s="251"/>
      <c r="G1433" s="251"/>
      <c r="H1433" s="251"/>
      <c r="I1433" s="251"/>
      <c r="J1433" s="251"/>
      <c r="K1433" s="294"/>
      <c r="L1433" s="251"/>
      <c r="M1433" s="251"/>
      <c r="N1433" s="251"/>
      <c r="O1433" s="251"/>
      <c r="P1433" s="251"/>
      <c r="Q1433" s="251"/>
      <c r="R1433" s="294"/>
      <c r="S1433" s="251"/>
      <c r="U1433" s="296"/>
      <c r="V1433" s="296"/>
      <c r="W1433" s="296"/>
      <c r="Z1433" s="296"/>
      <c r="AA1433" s="296"/>
      <c r="AB1433" s="296"/>
      <c r="AC1433" s="296"/>
      <c r="AD1433" s="296"/>
      <c r="AF1433" s="296"/>
      <c r="AG1433" s="300"/>
      <c r="AK1433" s="296"/>
      <c r="AL1433" s="296"/>
      <c r="AM1433" s="296"/>
      <c r="AN1433" s="296"/>
      <c r="AO1433" s="296"/>
      <c r="AP1433" s="296"/>
      <c r="AQ1433" s="296"/>
    </row>
    <row r="1434" spans="1:43">
      <c r="A1434" s="293"/>
      <c r="D1434" s="251"/>
      <c r="E1434" s="251"/>
      <c r="F1434" s="251"/>
      <c r="G1434" s="251"/>
      <c r="H1434" s="251"/>
      <c r="I1434" s="251"/>
      <c r="J1434" s="251"/>
      <c r="K1434" s="294"/>
      <c r="L1434" s="251"/>
      <c r="M1434" s="251"/>
      <c r="N1434" s="251"/>
      <c r="O1434" s="251"/>
      <c r="P1434" s="251"/>
      <c r="Q1434" s="251"/>
      <c r="R1434" s="294"/>
      <c r="S1434" s="251"/>
      <c r="U1434" s="296"/>
      <c r="V1434" s="296"/>
      <c r="W1434" s="296"/>
      <c r="Z1434" s="296"/>
      <c r="AA1434" s="296"/>
      <c r="AB1434" s="296"/>
      <c r="AC1434" s="296"/>
      <c r="AD1434" s="296"/>
      <c r="AF1434" s="296"/>
      <c r="AG1434" s="300"/>
      <c r="AK1434" s="296"/>
      <c r="AL1434" s="296"/>
      <c r="AM1434" s="296"/>
      <c r="AN1434" s="296"/>
      <c r="AO1434" s="296"/>
      <c r="AP1434" s="296"/>
      <c r="AQ1434" s="296"/>
    </row>
    <row r="1435" spans="1:43">
      <c r="A1435" s="293"/>
      <c r="D1435" s="251"/>
      <c r="E1435" s="251"/>
      <c r="F1435" s="251"/>
      <c r="G1435" s="251"/>
      <c r="H1435" s="251"/>
      <c r="I1435" s="251"/>
      <c r="J1435" s="251"/>
      <c r="K1435" s="294"/>
      <c r="L1435" s="251"/>
      <c r="M1435" s="251"/>
      <c r="N1435" s="251"/>
      <c r="O1435" s="251"/>
      <c r="P1435" s="251"/>
      <c r="Q1435" s="251"/>
      <c r="R1435" s="294"/>
      <c r="S1435" s="251"/>
      <c r="U1435" s="296"/>
      <c r="V1435" s="296"/>
      <c r="W1435" s="296"/>
      <c r="Z1435" s="296"/>
      <c r="AA1435" s="296"/>
      <c r="AB1435" s="296"/>
      <c r="AC1435" s="296"/>
      <c r="AD1435" s="296"/>
      <c r="AF1435" s="296"/>
      <c r="AG1435" s="300"/>
      <c r="AK1435" s="296"/>
      <c r="AL1435" s="296"/>
      <c r="AM1435" s="296"/>
      <c r="AN1435" s="296"/>
      <c r="AO1435" s="296"/>
      <c r="AP1435" s="296"/>
      <c r="AQ1435" s="296"/>
    </row>
    <row r="1436" spans="1:43">
      <c r="A1436" s="293"/>
      <c r="D1436" s="251"/>
      <c r="E1436" s="251"/>
      <c r="F1436" s="251"/>
      <c r="G1436" s="251"/>
      <c r="H1436" s="251"/>
      <c r="I1436" s="251"/>
      <c r="J1436" s="251"/>
      <c r="K1436" s="294"/>
      <c r="L1436" s="251"/>
      <c r="M1436" s="251"/>
      <c r="N1436" s="251"/>
      <c r="O1436" s="251"/>
      <c r="P1436" s="251"/>
      <c r="Q1436" s="251"/>
      <c r="R1436" s="294"/>
      <c r="S1436" s="251"/>
      <c r="U1436" s="296"/>
      <c r="V1436" s="296"/>
      <c r="W1436" s="296"/>
      <c r="Z1436" s="296"/>
      <c r="AA1436" s="296"/>
      <c r="AB1436" s="296"/>
      <c r="AC1436" s="296"/>
      <c r="AD1436" s="296"/>
      <c r="AF1436" s="296"/>
      <c r="AG1436" s="300"/>
      <c r="AK1436" s="296"/>
      <c r="AL1436" s="296"/>
      <c r="AM1436" s="296"/>
      <c r="AN1436" s="296"/>
      <c r="AO1436" s="296"/>
      <c r="AP1436" s="296"/>
      <c r="AQ1436" s="296"/>
    </row>
    <row r="1437" spans="1:43">
      <c r="A1437" s="293"/>
      <c r="D1437" s="251"/>
      <c r="E1437" s="251"/>
      <c r="F1437" s="251"/>
      <c r="G1437" s="251"/>
      <c r="H1437" s="251"/>
      <c r="I1437" s="251"/>
      <c r="J1437" s="251"/>
      <c r="K1437" s="294"/>
      <c r="L1437" s="251"/>
      <c r="M1437" s="251"/>
      <c r="N1437" s="251"/>
      <c r="O1437" s="251"/>
      <c r="P1437" s="251"/>
      <c r="Q1437" s="251"/>
      <c r="R1437" s="294"/>
      <c r="S1437" s="251"/>
      <c r="U1437" s="296"/>
      <c r="V1437" s="296"/>
      <c r="W1437" s="296"/>
      <c r="Z1437" s="296"/>
      <c r="AA1437" s="296"/>
      <c r="AB1437" s="296"/>
      <c r="AC1437" s="296"/>
      <c r="AD1437" s="296"/>
      <c r="AF1437" s="296"/>
      <c r="AG1437" s="300"/>
      <c r="AK1437" s="296"/>
      <c r="AL1437" s="296"/>
      <c r="AM1437" s="296"/>
      <c r="AN1437" s="296"/>
      <c r="AO1437" s="296"/>
      <c r="AP1437" s="296"/>
      <c r="AQ1437" s="296"/>
    </row>
    <row r="1438" spans="1:43">
      <c r="A1438" s="293"/>
      <c r="D1438" s="251"/>
      <c r="E1438" s="251"/>
      <c r="F1438" s="251"/>
      <c r="G1438" s="251"/>
      <c r="H1438" s="251"/>
      <c r="I1438" s="251"/>
      <c r="J1438" s="251"/>
      <c r="K1438" s="294"/>
      <c r="L1438" s="251"/>
      <c r="M1438" s="251"/>
      <c r="N1438" s="251"/>
      <c r="O1438" s="251"/>
      <c r="P1438" s="251"/>
      <c r="Q1438" s="251"/>
      <c r="R1438" s="294"/>
      <c r="S1438" s="251"/>
      <c r="U1438" s="296"/>
      <c r="V1438" s="296"/>
      <c r="W1438" s="296"/>
      <c r="Z1438" s="296"/>
      <c r="AA1438" s="296"/>
      <c r="AB1438" s="296"/>
      <c r="AC1438" s="296"/>
      <c r="AD1438" s="296"/>
      <c r="AF1438" s="296"/>
      <c r="AG1438" s="300"/>
      <c r="AK1438" s="296"/>
      <c r="AL1438" s="296"/>
      <c r="AM1438" s="296"/>
      <c r="AN1438" s="296"/>
      <c r="AO1438" s="296"/>
      <c r="AP1438" s="296"/>
      <c r="AQ1438" s="296"/>
    </row>
    <row r="1439" spans="1:43">
      <c r="A1439" s="293"/>
      <c r="D1439" s="251"/>
      <c r="E1439" s="251"/>
      <c r="F1439" s="251"/>
      <c r="G1439" s="251"/>
      <c r="H1439" s="251"/>
      <c r="I1439" s="251"/>
      <c r="J1439" s="251"/>
      <c r="K1439" s="294"/>
      <c r="L1439" s="251"/>
      <c r="M1439" s="251"/>
      <c r="N1439" s="251"/>
      <c r="O1439" s="251"/>
      <c r="P1439" s="251"/>
      <c r="Q1439" s="251"/>
      <c r="R1439" s="294"/>
      <c r="S1439" s="251"/>
      <c r="U1439" s="296"/>
      <c r="V1439" s="296"/>
      <c r="W1439" s="296"/>
      <c r="Z1439" s="296"/>
      <c r="AA1439" s="296"/>
      <c r="AB1439" s="296"/>
      <c r="AC1439" s="296"/>
      <c r="AD1439" s="296"/>
      <c r="AF1439" s="296"/>
      <c r="AG1439" s="300"/>
      <c r="AK1439" s="296"/>
      <c r="AL1439" s="296"/>
      <c r="AM1439" s="296"/>
      <c r="AN1439" s="296"/>
      <c r="AO1439" s="296"/>
      <c r="AP1439" s="296"/>
      <c r="AQ1439" s="296"/>
    </row>
    <row r="1440" spans="1:43">
      <c r="A1440" s="293"/>
      <c r="D1440" s="251"/>
      <c r="E1440" s="251"/>
      <c r="F1440" s="251"/>
      <c r="G1440" s="251"/>
      <c r="H1440" s="251"/>
      <c r="I1440" s="251"/>
      <c r="J1440" s="251"/>
      <c r="K1440" s="294"/>
      <c r="L1440" s="251"/>
      <c r="M1440" s="251"/>
      <c r="N1440" s="251"/>
      <c r="O1440" s="251"/>
      <c r="P1440" s="251"/>
      <c r="Q1440" s="251"/>
      <c r="R1440" s="294"/>
      <c r="S1440" s="251"/>
      <c r="U1440" s="296"/>
      <c r="V1440" s="296"/>
      <c r="W1440" s="296"/>
      <c r="Z1440" s="296"/>
      <c r="AA1440" s="296"/>
      <c r="AB1440" s="296"/>
      <c r="AC1440" s="296"/>
      <c r="AD1440" s="296"/>
      <c r="AF1440" s="296"/>
      <c r="AG1440" s="300"/>
      <c r="AK1440" s="296"/>
      <c r="AL1440" s="296"/>
      <c r="AM1440" s="296"/>
      <c r="AN1440" s="296"/>
      <c r="AO1440" s="296"/>
      <c r="AP1440" s="296"/>
      <c r="AQ1440" s="296"/>
    </row>
    <row r="1441" spans="1:43">
      <c r="A1441" s="293"/>
      <c r="D1441" s="251"/>
      <c r="E1441" s="251"/>
      <c r="F1441" s="251"/>
      <c r="G1441" s="251"/>
      <c r="H1441" s="251"/>
      <c r="I1441" s="251"/>
      <c r="J1441" s="251"/>
      <c r="K1441" s="294"/>
      <c r="L1441" s="251"/>
      <c r="M1441" s="251"/>
      <c r="N1441" s="251"/>
      <c r="O1441" s="251"/>
      <c r="P1441" s="251"/>
      <c r="Q1441" s="251"/>
      <c r="R1441" s="294"/>
      <c r="S1441" s="251"/>
      <c r="U1441" s="296"/>
      <c r="V1441" s="296"/>
      <c r="W1441" s="296"/>
      <c r="Z1441" s="296"/>
      <c r="AA1441" s="296"/>
      <c r="AB1441" s="296"/>
      <c r="AC1441" s="296"/>
      <c r="AD1441" s="296"/>
      <c r="AF1441" s="296"/>
      <c r="AG1441" s="300"/>
      <c r="AK1441" s="296"/>
      <c r="AL1441" s="296"/>
      <c r="AM1441" s="296"/>
      <c r="AN1441" s="296"/>
      <c r="AO1441" s="296"/>
      <c r="AP1441" s="296"/>
      <c r="AQ1441" s="296"/>
    </row>
    <row r="1442" spans="1:43">
      <c r="A1442" s="293"/>
      <c r="D1442" s="251"/>
      <c r="E1442" s="251"/>
      <c r="F1442" s="251"/>
      <c r="G1442" s="251"/>
      <c r="H1442" s="251"/>
      <c r="I1442" s="251"/>
      <c r="J1442" s="251"/>
      <c r="K1442" s="294"/>
      <c r="L1442" s="251"/>
      <c r="M1442" s="251"/>
      <c r="N1442" s="251"/>
      <c r="O1442" s="251"/>
      <c r="P1442" s="251"/>
      <c r="Q1442" s="251"/>
      <c r="R1442" s="294"/>
      <c r="S1442" s="251"/>
      <c r="U1442" s="296"/>
      <c r="V1442" s="296"/>
      <c r="W1442" s="296"/>
      <c r="Z1442" s="296"/>
      <c r="AA1442" s="296"/>
      <c r="AB1442" s="296"/>
      <c r="AC1442" s="296"/>
      <c r="AD1442" s="296"/>
      <c r="AF1442" s="296"/>
      <c r="AG1442" s="300"/>
      <c r="AK1442" s="296"/>
      <c r="AL1442" s="296"/>
      <c r="AM1442" s="296"/>
      <c r="AN1442" s="296"/>
      <c r="AO1442" s="296"/>
      <c r="AP1442" s="296"/>
      <c r="AQ1442" s="296"/>
    </row>
    <row r="1443" spans="1:43">
      <c r="A1443" s="293"/>
      <c r="D1443" s="251"/>
      <c r="E1443" s="251"/>
      <c r="F1443" s="251"/>
      <c r="G1443" s="251"/>
      <c r="H1443" s="251"/>
      <c r="I1443" s="251"/>
      <c r="J1443" s="251"/>
      <c r="K1443" s="294"/>
      <c r="L1443" s="251"/>
      <c r="M1443" s="251"/>
      <c r="N1443" s="251"/>
      <c r="O1443" s="251"/>
      <c r="P1443" s="251"/>
      <c r="Q1443" s="251"/>
      <c r="R1443" s="294"/>
      <c r="S1443" s="251"/>
      <c r="U1443" s="296"/>
      <c r="V1443" s="296"/>
      <c r="W1443" s="296"/>
      <c r="Z1443" s="296"/>
      <c r="AA1443" s="296"/>
      <c r="AB1443" s="296"/>
      <c r="AC1443" s="296"/>
      <c r="AD1443" s="296"/>
      <c r="AF1443" s="296"/>
      <c r="AG1443" s="300"/>
      <c r="AK1443" s="296"/>
      <c r="AL1443" s="296"/>
      <c r="AM1443" s="296"/>
      <c r="AN1443" s="296"/>
      <c r="AO1443" s="296"/>
      <c r="AP1443" s="296"/>
      <c r="AQ1443" s="296"/>
    </row>
    <row r="1444" spans="1:43">
      <c r="A1444" s="293"/>
      <c r="D1444" s="251"/>
      <c r="E1444" s="251"/>
      <c r="F1444" s="251"/>
      <c r="G1444" s="251"/>
      <c r="H1444" s="251"/>
      <c r="I1444" s="251"/>
      <c r="J1444" s="251"/>
      <c r="K1444" s="294"/>
      <c r="L1444" s="251"/>
      <c r="M1444" s="251"/>
      <c r="N1444" s="251"/>
      <c r="O1444" s="251"/>
      <c r="P1444" s="251"/>
      <c r="Q1444" s="251"/>
      <c r="R1444" s="294"/>
      <c r="S1444" s="251"/>
      <c r="U1444" s="296"/>
      <c r="V1444" s="296"/>
      <c r="W1444" s="296"/>
      <c r="Z1444" s="296"/>
      <c r="AA1444" s="296"/>
      <c r="AB1444" s="296"/>
      <c r="AC1444" s="296"/>
      <c r="AD1444" s="296"/>
      <c r="AF1444" s="296"/>
      <c r="AG1444" s="300"/>
      <c r="AK1444" s="296"/>
      <c r="AL1444" s="296"/>
      <c r="AM1444" s="296"/>
      <c r="AN1444" s="296"/>
      <c r="AO1444" s="296"/>
      <c r="AP1444" s="296"/>
      <c r="AQ1444" s="296"/>
    </row>
    <row r="1445" spans="1:43">
      <c r="A1445" s="293"/>
      <c r="D1445" s="251"/>
      <c r="E1445" s="251"/>
      <c r="F1445" s="251"/>
      <c r="G1445" s="251"/>
      <c r="H1445" s="251"/>
      <c r="I1445" s="251"/>
      <c r="J1445" s="251"/>
      <c r="K1445" s="294"/>
      <c r="L1445" s="251"/>
      <c r="M1445" s="251"/>
      <c r="N1445" s="251"/>
      <c r="O1445" s="251"/>
      <c r="P1445" s="251"/>
      <c r="Q1445" s="251"/>
      <c r="R1445" s="294"/>
      <c r="S1445" s="251"/>
      <c r="U1445" s="296"/>
      <c r="V1445" s="296"/>
      <c r="W1445" s="296"/>
      <c r="Z1445" s="296"/>
      <c r="AA1445" s="296"/>
      <c r="AB1445" s="296"/>
      <c r="AC1445" s="296"/>
      <c r="AD1445" s="296"/>
      <c r="AF1445" s="296"/>
      <c r="AG1445" s="300"/>
      <c r="AK1445" s="296"/>
      <c r="AL1445" s="296"/>
      <c r="AM1445" s="296"/>
      <c r="AN1445" s="296"/>
      <c r="AO1445" s="296"/>
      <c r="AP1445" s="296"/>
      <c r="AQ1445" s="296"/>
    </row>
    <row r="1446" spans="1:43">
      <c r="A1446" s="293"/>
      <c r="D1446" s="251"/>
      <c r="E1446" s="251"/>
      <c r="F1446" s="251"/>
      <c r="G1446" s="251"/>
      <c r="H1446" s="251"/>
      <c r="I1446" s="251"/>
      <c r="J1446" s="251"/>
      <c r="K1446" s="294"/>
      <c r="L1446" s="251"/>
      <c r="M1446" s="251"/>
      <c r="N1446" s="251"/>
      <c r="O1446" s="251"/>
      <c r="P1446" s="251"/>
      <c r="Q1446" s="251"/>
      <c r="R1446" s="294"/>
      <c r="S1446" s="251"/>
      <c r="U1446" s="296"/>
      <c r="V1446" s="296"/>
      <c r="W1446" s="296"/>
      <c r="Z1446" s="296"/>
      <c r="AA1446" s="296"/>
      <c r="AB1446" s="296"/>
      <c r="AC1446" s="296"/>
      <c r="AD1446" s="296"/>
      <c r="AF1446" s="296"/>
      <c r="AG1446" s="300"/>
      <c r="AK1446" s="296"/>
      <c r="AL1446" s="296"/>
      <c r="AM1446" s="296"/>
      <c r="AN1446" s="296"/>
      <c r="AO1446" s="296"/>
      <c r="AP1446" s="296"/>
      <c r="AQ1446" s="296"/>
    </row>
    <row r="1447" spans="1:43">
      <c r="A1447" s="293"/>
      <c r="D1447" s="251"/>
      <c r="E1447" s="251"/>
      <c r="F1447" s="251"/>
      <c r="G1447" s="251"/>
      <c r="H1447" s="251"/>
      <c r="I1447" s="251"/>
      <c r="J1447" s="251"/>
      <c r="K1447" s="294"/>
      <c r="L1447" s="251"/>
      <c r="M1447" s="251"/>
      <c r="N1447" s="251"/>
      <c r="O1447" s="251"/>
      <c r="P1447" s="251"/>
      <c r="Q1447" s="251"/>
      <c r="R1447" s="294"/>
      <c r="S1447" s="251"/>
      <c r="U1447" s="296"/>
      <c r="V1447" s="296"/>
      <c r="W1447" s="296"/>
      <c r="Z1447" s="296"/>
      <c r="AA1447" s="296"/>
      <c r="AB1447" s="296"/>
      <c r="AC1447" s="296"/>
      <c r="AD1447" s="296"/>
      <c r="AF1447" s="296"/>
      <c r="AG1447" s="300"/>
      <c r="AK1447" s="296"/>
      <c r="AL1447" s="296"/>
      <c r="AM1447" s="296"/>
      <c r="AN1447" s="296"/>
      <c r="AO1447" s="296"/>
      <c r="AP1447" s="296"/>
      <c r="AQ1447" s="296"/>
    </row>
    <row r="1448" spans="1:43">
      <c r="A1448" s="293"/>
      <c r="D1448" s="251"/>
      <c r="E1448" s="251"/>
      <c r="F1448" s="251"/>
      <c r="G1448" s="251"/>
      <c r="H1448" s="251"/>
      <c r="I1448" s="251"/>
      <c r="J1448" s="251"/>
      <c r="K1448" s="294"/>
      <c r="L1448" s="251"/>
      <c r="M1448" s="251"/>
      <c r="N1448" s="251"/>
      <c r="O1448" s="251"/>
      <c r="P1448" s="251"/>
      <c r="Q1448" s="251"/>
      <c r="R1448" s="294"/>
      <c r="S1448" s="251"/>
      <c r="U1448" s="296"/>
      <c r="V1448" s="296"/>
      <c r="W1448" s="296"/>
      <c r="Z1448" s="296"/>
      <c r="AA1448" s="296"/>
      <c r="AB1448" s="296"/>
      <c r="AC1448" s="296"/>
      <c r="AD1448" s="296"/>
      <c r="AF1448" s="296"/>
      <c r="AG1448" s="300"/>
      <c r="AK1448" s="296"/>
      <c r="AL1448" s="296"/>
      <c r="AM1448" s="296"/>
      <c r="AN1448" s="296"/>
      <c r="AO1448" s="296"/>
      <c r="AP1448" s="296"/>
      <c r="AQ1448" s="296"/>
    </row>
    <row r="1449" spans="1:43">
      <c r="A1449" s="293"/>
      <c r="D1449" s="251"/>
      <c r="E1449" s="251"/>
      <c r="F1449" s="251"/>
      <c r="G1449" s="251"/>
      <c r="H1449" s="251"/>
      <c r="I1449" s="251"/>
      <c r="J1449" s="251"/>
      <c r="K1449" s="294"/>
      <c r="L1449" s="251"/>
      <c r="M1449" s="251"/>
      <c r="N1449" s="251"/>
      <c r="O1449" s="251"/>
      <c r="P1449" s="251"/>
      <c r="Q1449" s="251"/>
      <c r="R1449" s="294"/>
      <c r="S1449" s="251"/>
      <c r="U1449" s="296"/>
      <c r="V1449" s="296"/>
      <c r="W1449" s="296"/>
      <c r="Z1449" s="296"/>
      <c r="AA1449" s="296"/>
      <c r="AB1449" s="296"/>
      <c r="AC1449" s="296"/>
      <c r="AD1449" s="296"/>
      <c r="AF1449" s="296"/>
      <c r="AG1449" s="300"/>
      <c r="AK1449" s="296"/>
      <c r="AL1449" s="296"/>
      <c r="AM1449" s="296"/>
      <c r="AN1449" s="296"/>
      <c r="AO1449" s="296"/>
      <c r="AP1449" s="296"/>
      <c r="AQ1449" s="296"/>
    </row>
    <row r="1450" spans="1:43">
      <c r="A1450" s="293"/>
      <c r="D1450" s="251"/>
      <c r="E1450" s="251"/>
      <c r="F1450" s="251"/>
      <c r="G1450" s="251"/>
      <c r="H1450" s="251"/>
      <c r="I1450" s="251"/>
      <c r="J1450" s="251"/>
      <c r="K1450" s="294"/>
      <c r="L1450" s="251"/>
      <c r="M1450" s="251"/>
      <c r="N1450" s="251"/>
      <c r="O1450" s="251"/>
      <c r="P1450" s="251"/>
      <c r="Q1450" s="251"/>
      <c r="R1450" s="294"/>
      <c r="S1450" s="251"/>
      <c r="U1450" s="296"/>
      <c r="V1450" s="296"/>
      <c r="W1450" s="296"/>
      <c r="Z1450" s="296"/>
      <c r="AA1450" s="296"/>
      <c r="AB1450" s="296"/>
      <c r="AC1450" s="296"/>
      <c r="AD1450" s="296"/>
      <c r="AF1450" s="296"/>
      <c r="AG1450" s="300"/>
      <c r="AK1450" s="296"/>
      <c r="AL1450" s="296"/>
      <c r="AM1450" s="296"/>
      <c r="AN1450" s="296"/>
      <c r="AO1450" s="296"/>
      <c r="AP1450" s="296"/>
      <c r="AQ1450" s="296"/>
    </row>
    <row r="1451" spans="1:43">
      <c r="A1451" s="293"/>
      <c r="D1451" s="251"/>
      <c r="E1451" s="251"/>
      <c r="F1451" s="251"/>
      <c r="G1451" s="251"/>
      <c r="H1451" s="251"/>
      <c r="I1451" s="251"/>
      <c r="J1451" s="251"/>
      <c r="K1451" s="294"/>
      <c r="L1451" s="251"/>
      <c r="M1451" s="251"/>
      <c r="N1451" s="251"/>
      <c r="O1451" s="251"/>
      <c r="P1451" s="251"/>
      <c r="Q1451" s="251"/>
      <c r="R1451" s="294"/>
      <c r="S1451" s="251"/>
      <c r="U1451" s="296"/>
      <c r="V1451" s="296"/>
      <c r="W1451" s="296"/>
      <c r="Z1451" s="296"/>
      <c r="AA1451" s="296"/>
      <c r="AB1451" s="296"/>
      <c r="AC1451" s="296"/>
      <c r="AD1451" s="296"/>
      <c r="AF1451" s="296"/>
      <c r="AG1451" s="300"/>
      <c r="AK1451" s="296"/>
      <c r="AL1451" s="296"/>
      <c r="AM1451" s="296"/>
      <c r="AN1451" s="296"/>
      <c r="AO1451" s="296"/>
      <c r="AP1451" s="296"/>
      <c r="AQ1451" s="296"/>
    </row>
    <row r="1452" spans="1:43">
      <c r="A1452" s="293"/>
      <c r="D1452" s="251"/>
      <c r="E1452" s="251"/>
      <c r="F1452" s="251"/>
      <c r="G1452" s="251"/>
      <c r="H1452" s="251"/>
      <c r="I1452" s="251"/>
      <c r="J1452" s="251"/>
      <c r="K1452" s="294"/>
      <c r="L1452" s="251"/>
      <c r="M1452" s="251"/>
      <c r="N1452" s="251"/>
      <c r="O1452" s="251"/>
      <c r="P1452" s="251"/>
      <c r="Q1452" s="251"/>
      <c r="R1452" s="294"/>
      <c r="S1452" s="251"/>
      <c r="U1452" s="296"/>
      <c r="V1452" s="296"/>
      <c r="W1452" s="296"/>
      <c r="Z1452" s="296"/>
      <c r="AA1452" s="296"/>
      <c r="AB1452" s="296"/>
      <c r="AC1452" s="296"/>
      <c r="AD1452" s="296"/>
      <c r="AF1452" s="296"/>
      <c r="AG1452" s="300"/>
      <c r="AK1452" s="296"/>
      <c r="AL1452" s="296"/>
      <c r="AM1452" s="296"/>
      <c r="AN1452" s="296"/>
      <c r="AO1452" s="296"/>
      <c r="AP1452" s="296"/>
      <c r="AQ1452" s="296"/>
    </row>
    <row r="1453" spans="1:43">
      <c r="A1453" s="293"/>
      <c r="D1453" s="251"/>
      <c r="E1453" s="251"/>
      <c r="F1453" s="251"/>
      <c r="G1453" s="251"/>
      <c r="H1453" s="251"/>
      <c r="I1453" s="251"/>
      <c r="J1453" s="251"/>
      <c r="K1453" s="294"/>
      <c r="L1453" s="251"/>
      <c r="M1453" s="251"/>
      <c r="N1453" s="251"/>
      <c r="O1453" s="251"/>
      <c r="P1453" s="251"/>
      <c r="Q1453" s="251"/>
      <c r="R1453" s="294"/>
      <c r="S1453" s="251"/>
      <c r="U1453" s="296"/>
      <c r="V1453" s="296"/>
      <c r="W1453" s="296"/>
      <c r="Z1453" s="296"/>
      <c r="AA1453" s="296"/>
      <c r="AB1453" s="296"/>
      <c r="AC1453" s="296"/>
      <c r="AD1453" s="296"/>
      <c r="AF1453" s="296"/>
      <c r="AG1453" s="300"/>
      <c r="AK1453" s="296"/>
      <c r="AL1453" s="296"/>
      <c r="AM1453" s="296"/>
      <c r="AN1453" s="296"/>
      <c r="AO1453" s="296"/>
      <c r="AP1453" s="296"/>
      <c r="AQ1453" s="296"/>
    </row>
    <row r="1454" spans="1:43">
      <c r="A1454" s="293"/>
      <c r="D1454" s="251"/>
      <c r="E1454" s="251"/>
      <c r="F1454" s="251"/>
      <c r="G1454" s="251"/>
      <c r="H1454" s="251"/>
      <c r="I1454" s="251"/>
      <c r="J1454" s="251"/>
      <c r="K1454" s="294"/>
      <c r="L1454" s="251"/>
      <c r="M1454" s="251"/>
      <c r="N1454" s="251"/>
      <c r="O1454" s="251"/>
      <c r="P1454" s="251"/>
      <c r="Q1454" s="251"/>
      <c r="R1454" s="294"/>
      <c r="S1454" s="251"/>
      <c r="U1454" s="296"/>
      <c r="V1454" s="296"/>
      <c r="W1454" s="296"/>
      <c r="Z1454" s="296"/>
      <c r="AA1454" s="296"/>
      <c r="AB1454" s="296"/>
      <c r="AC1454" s="296"/>
      <c r="AD1454" s="296"/>
      <c r="AF1454" s="296"/>
      <c r="AG1454" s="300"/>
      <c r="AK1454" s="296"/>
      <c r="AL1454" s="296"/>
      <c r="AM1454" s="296"/>
      <c r="AN1454" s="296"/>
      <c r="AO1454" s="296"/>
      <c r="AP1454" s="296"/>
      <c r="AQ1454" s="296"/>
    </row>
    <row r="1455" spans="1:43">
      <c r="A1455" s="293"/>
      <c r="D1455" s="251"/>
      <c r="E1455" s="251"/>
      <c r="F1455" s="251"/>
      <c r="G1455" s="251"/>
      <c r="H1455" s="251"/>
      <c r="I1455" s="251"/>
      <c r="J1455" s="251"/>
      <c r="K1455" s="294"/>
      <c r="L1455" s="251"/>
      <c r="M1455" s="251"/>
      <c r="N1455" s="251"/>
      <c r="O1455" s="251"/>
      <c r="P1455" s="251"/>
      <c r="Q1455" s="251"/>
      <c r="R1455" s="294"/>
      <c r="S1455" s="251"/>
      <c r="U1455" s="296"/>
      <c r="V1455" s="296"/>
      <c r="W1455" s="296"/>
      <c r="Z1455" s="296"/>
      <c r="AA1455" s="296"/>
      <c r="AB1455" s="296"/>
      <c r="AC1455" s="296"/>
      <c r="AD1455" s="296"/>
      <c r="AF1455" s="296"/>
      <c r="AG1455" s="300"/>
      <c r="AK1455" s="296"/>
      <c r="AL1455" s="296"/>
      <c r="AM1455" s="296"/>
      <c r="AN1455" s="296"/>
      <c r="AO1455" s="296"/>
      <c r="AP1455" s="296"/>
      <c r="AQ1455" s="296"/>
    </row>
    <row r="1456" spans="1:43">
      <c r="A1456" s="293"/>
      <c r="D1456" s="251"/>
      <c r="E1456" s="251"/>
      <c r="F1456" s="251"/>
      <c r="G1456" s="251"/>
      <c r="H1456" s="251"/>
      <c r="I1456" s="251"/>
      <c r="J1456" s="251"/>
      <c r="K1456" s="294"/>
      <c r="L1456" s="251"/>
      <c r="M1456" s="251"/>
      <c r="N1456" s="251"/>
      <c r="O1456" s="251"/>
      <c r="P1456" s="251"/>
      <c r="Q1456" s="251"/>
      <c r="R1456" s="294"/>
      <c r="S1456" s="251"/>
      <c r="U1456" s="296"/>
      <c r="V1456" s="296"/>
      <c r="W1456" s="296"/>
      <c r="Z1456" s="296"/>
      <c r="AA1456" s="296"/>
      <c r="AB1456" s="296"/>
      <c r="AC1456" s="296"/>
      <c r="AD1456" s="296"/>
      <c r="AF1456" s="296"/>
      <c r="AG1456" s="300"/>
      <c r="AK1456" s="296"/>
      <c r="AL1456" s="296"/>
      <c r="AM1456" s="296"/>
      <c r="AN1456" s="296"/>
      <c r="AO1456" s="296"/>
      <c r="AP1456" s="296"/>
      <c r="AQ1456" s="296"/>
    </row>
    <row r="1457" spans="1:43">
      <c r="A1457" s="293"/>
      <c r="D1457" s="251"/>
      <c r="E1457" s="251"/>
      <c r="F1457" s="251"/>
      <c r="G1457" s="251"/>
      <c r="H1457" s="251"/>
      <c r="I1457" s="251"/>
      <c r="J1457" s="251"/>
      <c r="K1457" s="294"/>
      <c r="L1457" s="251"/>
      <c r="M1457" s="251"/>
      <c r="N1457" s="251"/>
      <c r="O1457" s="251"/>
      <c r="P1457" s="251"/>
      <c r="Q1457" s="251"/>
      <c r="R1457" s="294"/>
      <c r="S1457" s="251"/>
      <c r="U1457" s="296"/>
      <c r="V1457" s="296"/>
      <c r="W1457" s="296"/>
      <c r="Z1457" s="296"/>
      <c r="AA1457" s="296"/>
      <c r="AB1457" s="296"/>
      <c r="AC1457" s="296"/>
      <c r="AD1457" s="296"/>
      <c r="AF1457" s="296"/>
      <c r="AG1457" s="300"/>
      <c r="AK1457" s="296"/>
      <c r="AL1457" s="296"/>
      <c r="AM1457" s="296"/>
      <c r="AN1457" s="296"/>
      <c r="AO1457" s="296"/>
      <c r="AP1457" s="296"/>
      <c r="AQ1457" s="296"/>
    </row>
    <row r="1458" spans="1:43">
      <c r="A1458" s="293"/>
      <c r="D1458" s="251"/>
      <c r="E1458" s="251"/>
      <c r="F1458" s="251"/>
      <c r="G1458" s="251"/>
      <c r="H1458" s="251"/>
      <c r="I1458" s="251"/>
      <c r="J1458" s="251"/>
      <c r="K1458" s="294"/>
      <c r="L1458" s="251"/>
      <c r="M1458" s="251"/>
      <c r="N1458" s="251"/>
      <c r="O1458" s="251"/>
      <c r="P1458" s="251"/>
      <c r="Q1458" s="251"/>
      <c r="R1458" s="294"/>
      <c r="S1458" s="251"/>
      <c r="U1458" s="296"/>
      <c r="V1458" s="296"/>
      <c r="W1458" s="296"/>
      <c r="Z1458" s="296"/>
      <c r="AA1458" s="296"/>
      <c r="AB1458" s="296"/>
      <c r="AC1458" s="296"/>
      <c r="AD1458" s="296"/>
      <c r="AF1458" s="296"/>
      <c r="AG1458" s="300"/>
      <c r="AK1458" s="296"/>
      <c r="AL1458" s="296"/>
      <c r="AM1458" s="296"/>
      <c r="AN1458" s="296"/>
      <c r="AO1458" s="296"/>
      <c r="AP1458" s="296"/>
      <c r="AQ1458" s="296"/>
    </row>
    <row r="1459" spans="1:43">
      <c r="A1459" s="293"/>
      <c r="D1459" s="251"/>
      <c r="E1459" s="251"/>
      <c r="F1459" s="251"/>
      <c r="G1459" s="251"/>
      <c r="H1459" s="251"/>
      <c r="I1459" s="251"/>
      <c r="J1459" s="251"/>
      <c r="K1459" s="294"/>
      <c r="L1459" s="251"/>
      <c r="M1459" s="251"/>
      <c r="N1459" s="251"/>
      <c r="O1459" s="251"/>
      <c r="P1459" s="251"/>
      <c r="Q1459" s="251"/>
      <c r="R1459" s="294"/>
      <c r="S1459" s="251"/>
      <c r="U1459" s="296"/>
      <c r="V1459" s="296"/>
      <c r="W1459" s="296"/>
      <c r="Z1459" s="296"/>
      <c r="AA1459" s="296"/>
      <c r="AB1459" s="296"/>
      <c r="AC1459" s="296"/>
      <c r="AD1459" s="296"/>
      <c r="AF1459" s="296"/>
      <c r="AG1459" s="300"/>
      <c r="AK1459" s="296"/>
      <c r="AL1459" s="296"/>
      <c r="AM1459" s="296"/>
      <c r="AN1459" s="296"/>
      <c r="AO1459" s="296"/>
      <c r="AP1459" s="296"/>
      <c r="AQ1459" s="296"/>
    </row>
    <row r="1460" spans="1:43">
      <c r="A1460" s="293"/>
      <c r="D1460" s="251"/>
      <c r="E1460" s="251"/>
      <c r="F1460" s="251"/>
      <c r="G1460" s="251"/>
      <c r="H1460" s="251"/>
      <c r="I1460" s="251"/>
      <c r="J1460" s="251"/>
      <c r="K1460" s="294"/>
      <c r="L1460" s="251"/>
      <c r="M1460" s="251"/>
      <c r="N1460" s="251"/>
      <c r="O1460" s="251"/>
      <c r="P1460" s="251"/>
      <c r="Q1460" s="251"/>
      <c r="R1460" s="294"/>
      <c r="S1460" s="251"/>
      <c r="U1460" s="296"/>
      <c r="V1460" s="296"/>
      <c r="W1460" s="296"/>
      <c r="Z1460" s="296"/>
      <c r="AA1460" s="296"/>
      <c r="AB1460" s="296"/>
      <c r="AC1460" s="296"/>
      <c r="AD1460" s="296"/>
      <c r="AF1460" s="296"/>
      <c r="AG1460" s="300"/>
      <c r="AK1460" s="296"/>
      <c r="AL1460" s="296"/>
      <c r="AM1460" s="296"/>
      <c r="AN1460" s="296"/>
      <c r="AO1460" s="296"/>
      <c r="AP1460" s="296"/>
      <c r="AQ1460" s="296"/>
    </row>
    <row r="1461" spans="1:43">
      <c r="A1461" s="293"/>
      <c r="D1461" s="251"/>
      <c r="E1461" s="251"/>
      <c r="F1461" s="251"/>
      <c r="G1461" s="251"/>
      <c r="H1461" s="251"/>
      <c r="I1461" s="251"/>
      <c r="J1461" s="251"/>
      <c r="K1461" s="294"/>
      <c r="L1461" s="251"/>
      <c r="M1461" s="251"/>
      <c r="N1461" s="251"/>
      <c r="O1461" s="251"/>
      <c r="P1461" s="251"/>
      <c r="Q1461" s="251"/>
      <c r="R1461" s="294"/>
      <c r="S1461" s="251"/>
      <c r="U1461" s="296"/>
      <c r="V1461" s="296"/>
      <c r="W1461" s="296"/>
      <c r="Z1461" s="296"/>
      <c r="AA1461" s="296"/>
      <c r="AB1461" s="296"/>
      <c r="AC1461" s="296"/>
      <c r="AD1461" s="296"/>
      <c r="AF1461" s="296"/>
      <c r="AG1461" s="300"/>
      <c r="AK1461" s="296"/>
      <c r="AL1461" s="296"/>
      <c r="AM1461" s="296"/>
      <c r="AN1461" s="296"/>
      <c r="AO1461" s="296"/>
      <c r="AP1461" s="296"/>
      <c r="AQ1461" s="296"/>
    </row>
    <row r="1462" spans="1:43">
      <c r="A1462" s="293"/>
      <c r="D1462" s="251"/>
      <c r="E1462" s="251"/>
      <c r="F1462" s="251"/>
      <c r="G1462" s="251"/>
      <c r="H1462" s="251"/>
      <c r="I1462" s="251"/>
      <c r="J1462" s="251"/>
      <c r="K1462" s="294"/>
      <c r="L1462" s="251"/>
      <c r="M1462" s="251"/>
      <c r="N1462" s="251"/>
      <c r="O1462" s="251"/>
      <c r="P1462" s="251"/>
      <c r="Q1462" s="251"/>
      <c r="R1462" s="294"/>
      <c r="S1462" s="251"/>
      <c r="U1462" s="296"/>
      <c r="V1462" s="296"/>
      <c r="W1462" s="296"/>
      <c r="Z1462" s="296"/>
      <c r="AA1462" s="296"/>
      <c r="AB1462" s="296"/>
      <c r="AC1462" s="296"/>
      <c r="AD1462" s="296"/>
      <c r="AF1462" s="296"/>
      <c r="AG1462" s="300"/>
      <c r="AK1462" s="296"/>
      <c r="AL1462" s="296"/>
      <c r="AM1462" s="296"/>
      <c r="AN1462" s="296"/>
      <c r="AO1462" s="296"/>
      <c r="AP1462" s="296"/>
      <c r="AQ1462" s="296"/>
    </row>
    <row r="1463" spans="1:43">
      <c r="A1463" s="293"/>
      <c r="D1463" s="251"/>
      <c r="E1463" s="251"/>
      <c r="F1463" s="251"/>
      <c r="G1463" s="251"/>
      <c r="H1463" s="251"/>
      <c r="I1463" s="251"/>
      <c r="J1463" s="251"/>
      <c r="K1463" s="294"/>
      <c r="L1463" s="251"/>
      <c r="M1463" s="251"/>
      <c r="N1463" s="251"/>
      <c r="O1463" s="251"/>
      <c r="P1463" s="251"/>
      <c r="Q1463" s="251"/>
      <c r="R1463" s="294"/>
      <c r="S1463" s="251"/>
      <c r="U1463" s="296"/>
      <c r="V1463" s="296"/>
      <c r="W1463" s="296"/>
      <c r="Z1463" s="296"/>
      <c r="AA1463" s="296"/>
      <c r="AB1463" s="296"/>
      <c r="AC1463" s="296"/>
      <c r="AD1463" s="296"/>
      <c r="AF1463" s="296"/>
      <c r="AG1463" s="300"/>
      <c r="AK1463" s="296"/>
      <c r="AL1463" s="296"/>
      <c r="AM1463" s="296"/>
      <c r="AN1463" s="296"/>
      <c r="AO1463" s="296"/>
      <c r="AP1463" s="296"/>
      <c r="AQ1463" s="296"/>
    </row>
    <row r="1464" spans="1:43">
      <c r="A1464" s="293"/>
      <c r="D1464" s="251"/>
      <c r="E1464" s="251"/>
      <c r="F1464" s="251"/>
      <c r="G1464" s="251"/>
      <c r="H1464" s="251"/>
      <c r="I1464" s="251"/>
      <c r="J1464" s="251"/>
      <c r="K1464" s="294"/>
      <c r="L1464" s="251"/>
      <c r="M1464" s="251"/>
      <c r="N1464" s="251"/>
      <c r="O1464" s="251"/>
      <c r="P1464" s="251"/>
      <c r="Q1464" s="251"/>
      <c r="R1464" s="294"/>
      <c r="S1464" s="251"/>
      <c r="U1464" s="296"/>
      <c r="V1464" s="296"/>
      <c r="W1464" s="296"/>
      <c r="Z1464" s="296"/>
      <c r="AA1464" s="296"/>
      <c r="AB1464" s="296"/>
      <c r="AC1464" s="296"/>
      <c r="AD1464" s="296"/>
      <c r="AF1464" s="296"/>
      <c r="AG1464" s="300"/>
      <c r="AK1464" s="296"/>
      <c r="AL1464" s="296"/>
      <c r="AM1464" s="296"/>
      <c r="AN1464" s="296"/>
      <c r="AO1464" s="296"/>
      <c r="AP1464" s="296"/>
      <c r="AQ1464" s="296"/>
    </row>
    <row r="1465" spans="1:43">
      <c r="A1465" s="293"/>
      <c r="D1465" s="251"/>
      <c r="E1465" s="251"/>
      <c r="F1465" s="251"/>
      <c r="G1465" s="251"/>
      <c r="H1465" s="251"/>
      <c r="I1465" s="251"/>
      <c r="J1465" s="251"/>
      <c r="K1465" s="294"/>
      <c r="L1465" s="251"/>
      <c r="M1465" s="251"/>
      <c r="N1465" s="251"/>
      <c r="O1465" s="251"/>
      <c r="P1465" s="251"/>
      <c r="Q1465" s="251"/>
      <c r="R1465" s="294"/>
      <c r="S1465" s="251"/>
      <c r="U1465" s="296"/>
      <c r="V1465" s="296"/>
      <c r="W1465" s="296"/>
      <c r="Z1465" s="296"/>
      <c r="AA1465" s="296"/>
      <c r="AB1465" s="296"/>
      <c r="AC1465" s="296"/>
      <c r="AD1465" s="296"/>
      <c r="AF1465" s="296"/>
      <c r="AG1465" s="300"/>
      <c r="AK1465" s="296"/>
      <c r="AL1465" s="296"/>
      <c r="AM1465" s="296"/>
      <c r="AN1465" s="296"/>
      <c r="AO1465" s="296"/>
      <c r="AP1465" s="296"/>
      <c r="AQ1465" s="296"/>
    </row>
    <row r="1466" spans="1:43">
      <c r="A1466" s="293"/>
      <c r="D1466" s="251"/>
      <c r="E1466" s="251"/>
      <c r="F1466" s="251"/>
      <c r="G1466" s="251"/>
      <c r="H1466" s="251"/>
      <c r="I1466" s="251"/>
      <c r="J1466" s="251"/>
      <c r="K1466" s="294"/>
      <c r="L1466" s="251"/>
      <c r="M1466" s="251"/>
      <c r="N1466" s="251"/>
      <c r="O1466" s="251"/>
      <c r="P1466" s="251"/>
      <c r="Q1466" s="251"/>
      <c r="R1466" s="294"/>
      <c r="S1466" s="251"/>
      <c r="U1466" s="296"/>
      <c r="V1466" s="296"/>
      <c r="W1466" s="296"/>
      <c r="Z1466" s="296"/>
      <c r="AA1466" s="296"/>
      <c r="AB1466" s="296"/>
      <c r="AC1466" s="296"/>
      <c r="AD1466" s="296"/>
      <c r="AF1466" s="296"/>
      <c r="AG1466" s="300"/>
      <c r="AK1466" s="296"/>
      <c r="AL1466" s="296"/>
      <c r="AM1466" s="296"/>
      <c r="AN1466" s="296"/>
      <c r="AO1466" s="296"/>
      <c r="AP1466" s="296"/>
      <c r="AQ1466" s="296"/>
    </row>
    <row r="1467" spans="1:43">
      <c r="A1467" s="293"/>
      <c r="D1467" s="251"/>
      <c r="E1467" s="251"/>
      <c r="F1467" s="251"/>
      <c r="G1467" s="251"/>
      <c r="H1467" s="251"/>
      <c r="I1467" s="251"/>
      <c r="J1467" s="251"/>
      <c r="K1467" s="294"/>
      <c r="L1467" s="251"/>
      <c r="M1467" s="251"/>
      <c r="N1467" s="251"/>
      <c r="O1467" s="251"/>
      <c r="P1467" s="251"/>
      <c r="Q1467" s="251"/>
      <c r="R1467" s="294"/>
      <c r="S1467" s="251"/>
      <c r="U1467" s="296"/>
      <c r="V1467" s="296"/>
      <c r="W1467" s="296"/>
      <c r="Z1467" s="296"/>
      <c r="AA1467" s="296"/>
      <c r="AB1467" s="296"/>
      <c r="AC1467" s="296"/>
      <c r="AD1467" s="296"/>
      <c r="AF1467" s="296"/>
      <c r="AG1467" s="300"/>
      <c r="AK1467" s="296"/>
      <c r="AL1467" s="296"/>
      <c r="AM1467" s="296"/>
      <c r="AN1467" s="296"/>
      <c r="AO1467" s="296"/>
      <c r="AP1467" s="296"/>
      <c r="AQ1467" s="296"/>
    </row>
    <row r="1468" spans="1:43">
      <c r="A1468" s="293"/>
      <c r="D1468" s="251"/>
      <c r="E1468" s="251"/>
      <c r="F1468" s="251"/>
      <c r="G1468" s="251"/>
      <c r="H1468" s="251"/>
      <c r="I1468" s="251"/>
      <c r="J1468" s="251"/>
      <c r="K1468" s="294"/>
      <c r="L1468" s="251"/>
      <c r="M1468" s="251"/>
      <c r="N1468" s="251"/>
      <c r="O1468" s="251"/>
      <c r="P1468" s="251"/>
      <c r="Q1468" s="251"/>
      <c r="R1468" s="294"/>
      <c r="S1468" s="251"/>
      <c r="U1468" s="296"/>
      <c r="V1468" s="296"/>
      <c r="W1468" s="296"/>
      <c r="Z1468" s="296"/>
      <c r="AA1468" s="296"/>
      <c r="AB1468" s="296"/>
      <c r="AC1468" s="296"/>
      <c r="AD1468" s="296"/>
      <c r="AF1468" s="296"/>
      <c r="AG1468" s="300"/>
      <c r="AK1468" s="296"/>
      <c r="AL1468" s="296"/>
      <c r="AM1468" s="296"/>
      <c r="AN1468" s="296"/>
      <c r="AO1468" s="296"/>
      <c r="AP1468" s="296"/>
      <c r="AQ1468" s="296"/>
    </row>
    <row r="1469" spans="1:43">
      <c r="A1469" s="293"/>
      <c r="D1469" s="251"/>
      <c r="E1469" s="251"/>
      <c r="F1469" s="251"/>
      <c r="G1469" s="251"/>
      <c r="H1469" s="251"/>
      <c r="I1469" s="251"/>
      <c r="J1469" s="251"/>
      <c r="K1469" s="294"/>
      <c r="L1469" s="251"/>
      <c r="M1469" s="251"/>
      <c r="N1469" s="251"/>
      <c r="O1469" s="251"/>
      <c r="P1469" s="251"/>
      <c r="Q1469" s="251"/>
      <c r="R1469" s="294"/>
      <c r="S1469" s="251"/>
      <c r="U1469" s="296"/>
      <c r="V1469" s="296"/>
      <c r="W1469" s="296"/>
      <c r="Z1469" s="296"/>
      <c r="AA1469" s="296"/>
      <c r="AB1469" s="296"/>
      <c r="AC1469" s="296"/>
      <c r="AD1469" s="296"/>
      <c r="AF1469" s="296"/>
      <c r="AG1469" s="300"/>
      <c r="AK1469" s="296"/>
      <c r="AL1469" s="296"/>
      <c r="AM1469" s="296"/>
      <c r="AN1469" s="296"/>
      <c r="AO1469" s="296"/>
      <c r="AP1469" s="296"/>
      <c r="AQ1469" s="296"/>
    </row>
    <row r="1470" spans="1:43">
      <c r="A1470" s="293"/>
      <c r="D1470" s="251"/>
      <c r="E1470" s="251"/>
      <c r="F1470" s="251"/>
      <c r="G1470" s="251"/>
      <c r="H1470" s="251"/>
      <c r="I1470" s="251"/>
      <c r="J1470" s="251"/>
      <c r="K1470" s="294"/>
      <c r="L1470" s="251"/>
      <c r="M1470" s="251"/>
      <c r="N1470" s="251"/>
      <c r="O1470" s="251"/>
      <c r="P1470" s="251"/>
      <c r="Q1470" s="251"/>
      <c r="R1470" s="294"/>
      <c r="S1470" s="251"/>
      <c r="U1470" s="296"/>
      <c r="V1470" s="296"/>
      <c r="W1470" s="296"/>
      <c r="Z1470" s="296"/>
      <c r="AA1470" s="296"/>
      <c r="AB1470" s="296"/>
      <c r="AC1470" s="296"/>
      <c r="AD1470" s="296"/>
      <c r="AF1470" s="296"/>
      <c r="AG1470" s="300"/>
      <c r="AK1470" s="296"/>
      <c r="AL1470" s="296"/>
      <c r="AM1470" s="296"/>
      <c r="AN1470" s="296"/>
      <c r="AO1470" s="296"/>
      <c r="AP1470" s="296"/>
      <c r="AQ1470" s="296"/>
    </row>
    <row r="1471" spans="1:43">
      <c r="A1471" s="293"/>
      <c r="D1471" s="251"/>
      <c r="E1471" s="251"/>
      <c r="F1471" s="251"/>
      <c r="G1471" s="251"/>
      <c r="H1471" s="251"/>
      <c r="I1471" s="251"/>
      <c r="J1471" s="251"/>
      <c r="K1471" s="294"/>
      <c r="L1471" s="251"/>
      <c r="M1471" s="251"/>
      <c r="N1471" s="251"/>
      <c r="O1471" s="251"/>
      <c r="P1471" s="251"/>
      <c r="Q1471" s="251"/>
      <c r="R1471" s="294"/>
      <c r="S1471" s="251"/>
      <c r="U1471" s="296"/>
      <c r="V1471" s="296"/>
      <c r="W1471" s="296"/>
      <c r="Z1471" s="296"/>
      <c r="AA1471" s="296"/>
      <c r="AB1471" s="296"/>
      <c r="AC1471" s="296"/>
      <c r="AD1471" s="296"/>
      <c r="AF1471" s="296"/>
      <c r="AG1471" s="300"/>
      <c r="AK1471" s="296"/>
      <c r="AL1471" s="296"/>
      <c r="AM1471" s="296"/>
      <c r="AN1471" s="296"/>
      <c r="AO1471" s="296"/>
      <c r="AP1471" s="296"/>
      <c r="AQ1471" s="296"/>
    </row>
    <row r="1472" spans="1:43">
      <c r="A1472" s="293"/>
      <c r="D1472" s="251"/>
      <c r="E1472" s="251"/>
      <c r="F1472" s="251"/>
      <c r="G1472" s="251"/>
      <c r="H1472" s="251"/>
      <c r="I1472" s="251"/>
      <c r="J1472" s="251"/>
      <c r="K1472" s="294"/>
      <c r="L1472" s="251"/>
      <c r="M1472" s="251"/>
      <c r="N1472" s="251"/>
      <c r="O1472" s="251"/>
      <c r="P1472" s="251"/>
      <c r="Q1472" s="251"/>
      <c r="R1472" s="294"/>
      <c r="S1472" s="251"/>
      <c r="U1472" s="296"/>
      <c r="V1472" s="296"/>
      <c r="W1472" s="296"/>
      <c r="Z1472" s="296"/>
      <c r="AA1472" s="296"/>
      <c r="AB1472" s="296"/>
      <c r="AC1472" s="296"/>
      <c r="AD1472" s="296"/>
      <c r="AF1472" s="296"/>
      <c r="AG1472" s="300"/>
      <c r="AK1472" s="296"/>
      <c r="AL1472" s="296"/>
      <c r="AM1472" s="296"/>
      <c r="AN1472" s="296"/>
      <c r="AO1472" s="296"/>
      <c r="AP1472" s="296"/>
      <c r="AQ1472" s="296"/>
    </row>
    <row r="1473" spans="1:43">
      <c r="A1473" s="293"/>
      <c r="D1473" s="251"/>
      <c r="E1473" s="251"/>
      <c r="F1473" s="251"/>
      <c r="G1473" s="251"/>
      <c r="H1473" s="251"/>
      <c r="I1473" s="251"/>
      <c r="J1473" s="251"/>
      <c r="K1473" s="294"/>
      <c r="L1473" s="251"/>
      <c r="M1473" s="251"/>
      <c r="N1473" s="251"/>
      <c r="O1473" s="251"/>
      <c r="P1473" s="251"/>
      <c r="Q1473" s="251"/>
      <c r="R1473" s="294"/>
      <c r="S1473" s="251"/>
      <c r="U1473" s="296"/>
      <c r="V1473" s="296"/>
      <c r="W1473" s="296"/>
      <c r="Z1473" s="296"/>
      <c r="AA1473" s="296"/>
      <c r="AB1473" s="296"/>
      <c r="AC1473" s="296"/>
      <c r="AD1473" s="296"/>
      <c r="AF1473" s="296"/>
      <c r="AG1473" s="300"/>
      <c r="AK1473" s="296"/>
      <c r="AL1473" s="296"/>
      <c r="AM1473" s="296"/>
      <c r="AN1473" s="296"/>
      <c r="AO1473" s="296"/>
      <c r="AP1473" s="296"/>
      <c r="AQ1473" s="296"/>
    </row>
    <row r="1474" spans="1:43">
      <c r="A1474" s="293"/>
      <c r="D1474" s="251"/>
      <c r="E1474" s="251"/>
      <c r="F1474" s="251"/>
      <c r="G1474" s="251"/>
      <c r="H1474" s="251"/>
      <c r="I1474" s="251"/>
      <c r="J1474" s="251"/>
      <c r="K1474" s="294"/>
      <c r="L1474" s="251"/>
      <c r="M1474" s="251"/>
      <c r="N1474" s="251"/>
      <c r="O1474" s="251"/>
      <c r="P1474" s="251"/>
      <c r="Q1474" s="251"/>
      <c r="R1474" s="294"/>
      <c r="S1474" s="251"/>
      <c r="U1474" s="296"/>
      <c r="V1474" s="296"/>
      <c r="W1474" s="296"/>
      <c r="Z1474" s="296"/>
      <c r="AA1474" s="296"/>
      <c r="AB1474" s="296"/>
      <c r="AC1474" s="296"/>
      <c r="AD1474" s="296"/>
      <c r="AF1474" s="296"/>
      <c r="AG1474" s="300"/>
      <c r="AK1474" s="296"/>
      <c r="AL1474" s="296"/>
      <c r="AM1474" s="296"/>
      <c r="AN1474" s="296"/>
      <c r="AO1474" s="296"/>
      <c r="AP1474" s="296"/>
      <c r="AQ1474" s="296"/>
    </row>
    <row r="1475" spans="1:43">
      <c r="A1475" s="293"/>
      <c r="D1475" s="251"/>
      <c r="E1475" s="251"/>
      <c r="F1475" s="251"/>
      <c r="G1475" s="251"/>
      <c r="H1475" s="251"/>
      <c r="I1475" s="251"/>
      <c r="J1475" s="251"/>
      <c r="K1475" s="294"/>
      <c r="L1475" s="251"/>
      <c r="M1475" s="251"/>
      <c r="N1475" s="251"/>
      <c r="O1475" s="251"/>
      <c r="P1475" s="251"/>
      <c r="Q1475" s="251"/>
      <c r="R1475" s="294"/>
      <c r="S1475" s="251"/>
      <c r="U1475" s="296"/>
      <c r="V1475" s="296"/>
      <c r="W1475" s="296"/>
      <c r="Z1475" s="296"/>
      <c r="AA1475" s="296"/>
      <c r="AB1475" s="296"/>
      <c r="AC1475" s="296"/>
      <c r="AD1475" s="296"/>
      <c r="AF1475" s="296"/>
      <c r="AG1475" s="300"/>
      <c r="AK1475" s="296"/>
      <c r="AL1475" s="296"/>
      <c r="AM1475" s="296"/>
      <c r="AN1475" s="296"/>
      <c r="AO1475" s="296"/>
      <c r="AP1475" s="296"/>
      <c r="AQ1475" s="296"/>
    </row>
    <row r="1476" spans="1:43">
      <c r="A1476" s="293"/>
      <c r="D1476" s="251"/>
      <c r="E1476" s="251"/>
      <c r="F1476" s="251"/>
      <c r="G1476" s="251"/>
      <c r="H1476" s="251"/>
      <c r="I1476" s="251"/>
      <c r="J1476" s="251"/>
      <c r="K1476" s="294"/>
      <c r="L1476" s="251"/>
      <c r="M1476" s="251"/>
      <c r="N1476" s="251"/>
      <c r="O1476" s="251"/>
      <c r="P1476" s="251"/>
      <c r="Q1476" s="251"/>
      <c r="R1476" s="294"/>
      <c r="S1476" s="251"/>
      <c r="U1476" s="296"/>
      <c r="V1476" s="296"/>
      <c r="W1476" s="296"/>
      <c r="Z1476" s="296"/>
      <c r="AA1476" s="296"/>
      <c r="AB1476" s="296"/>
      <c r="AC1476" s="296"/>
      <c r="AD1476" s="296"/>
      <c r="AF1476" s="296"/>
      <c r="AG1476" s="300"/>
      <c r="AK1476" s="296"/>
      <c r="AL1476" s="296"/>
      <c r="AM1476" s="296"/>
      <c r="AN1476" s="296"/>
      <c r="AO1476" s="296"/>
      <c r="AP1476" s="296"/>
      <c r="AQ1476" s="296"/>
    </row>
    <row r="1477" spans="1:43">
      <c r="A1477" s="293"/>
      <c r="D1477" s="251"/>
      <c r="E1477" s="251"/>
      <c r="F1477" s="251"/>
      <c r="G1477" s="251"/>
      <c r="H1477" s="251"/>
      <c r="I1477" s="251"/>
      <c r="J1477" s="251"/>
      <c r="K1477" s="294"/>
      <c r="L1477" s="251"/>
      <c r="M1477" s="251"/>
      <c r="N1477" s="251"/>
      <c r="O1477" s="251"/>
      <c r="P1477" s="251"/>
      <c r="Q1477" s="251"/>
      <c r="R1477" s="294"/>
      <c r="S1477" s="251"/>
      <c r="U1477" s="296"/>
      <c r="V1477" s="296"/>
      <c r="W1477" s="296"/>
      <c r="Z1477" s="296"/>
      <c r="AA1477" s="296"/>
      <c r="AB1477" s="296"/>
      <c r="AC1477" s="296"/>
      <c r="AD1477" s="296"/>
      <c r="AF1477" s="296"/>
      <c r="AG1477" s="300"/>
      <c r="AK1477" s="296"/>
      <c r="AL1477" s="296"/>
      <c r="AM1477" s="296"/>
      <c r="AN1477" s="296"/>
      <c r="AO1477" s="296"/>
      <c r="AP1477" s="296"/>
      <c r="AQ1477" s="296"/>
    </row>
    <row r="1478" spans="1:43">
      <c r="A1478" s="293"/>
      <c r="D1478" s="251"/>
      <c r="E1478" s="251"/>
      <c r="F1478" s="251"/>
      <c r="G1478" s="251"/>
      <c r="H1478" s="251"/>
      <c r="I1478" s="251"/>
      <c r="J1478" s="251"/>
      <c r="K1478" s="294"/>
      <c r="L1478" s="251"/>
      <c r="M1478" s="251"/>
      <c r="N1478" s="251"/>
      <c r="O1478" s="251"/>
      <c r="P1478" s="251"/>
      <c r="Q1478" s="251"/>
      <c r="R1478" s="294"/>
      <c r="S1478" s="251"/>
      <c r="U1478" s="296"/>
      <c r="V1478" s="296"/>
      <c r="W1478" s="296"/>
      <c r="Z1478" s="296"/>
      <c r="AA1478" s="296"/>
      <c r="AB1478" s="296"/>
      <c r="AC1478" s="296"/>
      <c r="AD1478" s="296"/>
      <c r="AF1478" s="296"/>
      <c r="AG1478" s="300"/>
      <c r="AK1478" s="296"/>
      <c r="AL1478" s="296"/>
      <c r="AM1478" s="296"/>
      <c r="AN1478" s="296"/>
      <c r="AO1478" s="296"/>
      <c r="AP1478" s="296"/>
      <c r="AQ1478" s="296"/>
    </row>
    <row r="1479" spans="1:43">
      <c r="A1479" s="293"/>
      <c r="D1479" s="251"/>
      <c r="E1479" s="251"/>
      <c r="F1479" s="251"/>
      <c r="G1479" s="251"/>
      <c r="H1479" s="251"/>
      <c r="I1479" s="251"/>
      <c r="J1479" s="251"/>
      <c r="K1479" s="294"/>
      <c r="L1479" s="251"/>
      <c r="M1479" s="251"/>
      <c r="N1479" s="251"/>
      <c r="O1479" s="251"/>
      <c r="P1479" s="251"/>
      <c r="Q1479" s="251"/>
      <c r="R1479" s="294"/>
      <c r="S1479" s="251"/>
      <c r="U1479" s="296"/>
      <c r="V1479" s="296"/>
      <c r="W1479" s="296"/>
      <c r="Z1479" s="296"/>
      <c r="AA1479" s="296"/>
      <c r="AB1479" s="296"/>
      <c r="AC1479" s="296"/>
      <c r="AD1479" s="296"/>
      <c r="AF1479" s="296"/>
      <c r="AG1479" s="300"/>
      <c r="AK1479" s="296"/>
      <c r="AL1479" s="296"/>
      <c r="AM1479" s="296"/>
      <c r="AN1479" s="296"/>
      <c r="AO1479" s="296"/>
      <c r="AP1479" s="296"/>
      <c r="AQ1479" s="296"/>
    </row>
    <row r="1480" spans="1:43">
      <c r="A1480" s="293"/>
      <c r="D1480" s="251"/>
      <c r="E1480" s="251"/>
      <c r="F1480" s="251"/>
      <c r="G1480" s="251"/>
      <c r="H1480" s="251"/>
      <c r="I1480" s="251"/>
      <c r="J1480" s="251"/>
      <c r="K1480" s="294"/>
      <c r="L1480" s="251"/>
      <c r="M1480" s="251"/>
      <c r="N1480" s="251"/>
      <c r="O1480" s="251"/>
      <c r="P1480" s="251"/>
      <c r="Q1480" s="251"/>
      <c r="R1480" s="294"/>
      <c r="S1480" s="251"/>
      <c r="U1480" s="296"/>
      <c r="V1480" s="296"/>
      <c r="W1480" s="296"/>
      <c r="Z1480" s="296"/>
      <c r="AA1480" s="296"/>
      <c r="AB1480" s="296"/>
      <c r="AC1480" s="296"/>
      <c r="AD1480" s="296"/>
      <c r="AF1480" s="296"/>
      <c r="AG1480" s="300"/>
      <c r="AK1480" s="296"/>
      <c r="AL1480" s="296"/>
      <c r="AM1480" s="296"/>
      <c r="AN1480" s="296"/>
      <c r="AO1480" s="296"/>
      <c r="AP1480" s="296"/>
      <c r="AQ1480" s="296"/>
    </row>
    <row r="1481" spans="1:43">
      <c r="A1481" s="293"/>
      <c r="D1481" s="251"/>
      <c r="E1481" s="251"/>
      <c r="F1481" s="251"/>
      <c r="G1481" s="251"/>
      <c r="H1481" s="251"/>
      <c r="I1481" s="251"/>
      <c r="J1481" s="251"/>
      <c r="K1481" s="294"/>
      <c r="L1481" s="251"/>
      <c r="M1481" s="251"/>
      <c r="N1481" s="251"/>
      <c r="O1481" s="251"/>
      <c r="P1481" s="251"/>
      <c r="Q1481" s="251"/>
      <c r="R1481" s="294"/>
      <c r="S1481" s="251"/>
      <c r="U1481" s="296"/>
      <c r="V1481" s="296"/>
      <c r="W1481" s="296"/>
      <c r="Z1481" s="296"/>
      <c r="AA1481" s="296"/>
      <c r="AB1481" s="296"/>
      <c r="AC1481" s="296"/>
      <c r="AD1481" s="296"/>
      <c r="AF1481" s="296"/>
      <c r="AG1481" s="300"/>
      <c r="AK1481" s="296"/>
      <c r="AL1481" s="296"/>
      <c r="AM1481" s="296"/>
      <c r="AN1481" s="296"/>
      <c r="AO1481" s="296"/>
      <c r="AP1481" s="296"/>
      <c r="AQ1481" s="296"/>
    </row>
    <row r="1482" spans="1:43">
      <c r="A1482" s="293"/>
      <c r="D1482" s="251"/>
      <c r="E1482" s="251"/>
      <c r="F1482" s="251"/>
      <c r="G1482" s="251"/>
      <c r="H1482" s="251"/>
      <c r="I1482" s="251"/>
      <c r="J1482" s="251"/>
      <c r="K1482" s="294"/>
      <c r="L1482" s="251"/>
      <c r="M1482" s="251"/>
      <c r="N1482" s="251"/>
      <c r="O1482" s="251"/>
      <c r="P1482" s="251"/>
      <c r="Q1482" s="251"/>
      <c r="R1482" s="294"/>
      <c r="S1482" s="251"/>
      <c r="U1482" s="296"/>
      <c r="V1482" s="296"/>
      <c r="W1482" s="296"/>
      <c r="Z1482" s="296"/>
      <c r="AA1482" s="296"/>
      <c r="AB1482" s="296"/>
      <c r="AC1482" s="296"/>
      <c r="AD1482" s="296"/>
      <c r="AF1482" s="296"/>
      <c r="AG1482" s="300"/>
      <c r="AK1482" s="296"/>
      <c r="AL1482" s="296"/>
      <c r="AM1482" s="296"/>
      <c r="AN1482" s="296"/>
      <c r="AO1482" s="296"/>
      <c r="AP1482" s="296"/>
      <c r="AQ1482" s="296"/>
    </row>
    <row r="1483" spans="1:43">
      <c r="A1483" s="293"/>
      <c r="D1483" s="251"/>
      <c r="E1483" s="251"/>
      <c r="F1483" s="251"/>
      <c r="G1483" s="251"/>
      <c r="H1483" s="251"/>
      <c r="I1483" s="251"/>
      <c r="J1483" s="251"/>
      <c r="K1483" s="294"/>
      <c r="L1483" s="251"/>
      <c r="M1483" s="251"/>
      <c r="N1483" s="251"/>
      <c r="O1483" s="251"/>
      <c r="P1483" s="251"/>
      <c r="Q1483" s="251"/>
      <c r="R1483" s="294"/>
      <c r="S1483" s="251"/>
      <c r="U1483" s="296"/>
      <c r="V1483" s="296"/>
      <c r="W1483" s="296"/>
      <c r="Z1483" s="296"/>
      <c r="AA1483" s="296"/>
      <c r="AB1483" s="296"/>
      <c r="AC1483" s="296"/>
      <c r="AD1483" s="296"/>
      <c r="AF1483" s="296"/>
      <c r="AG1483" s="300"/>
      <c r="AK1483" s="296"/>
      <c r="AL1483" s="296"/>
      <c r="AM1483" s="296"/>
      <c r="AN1483" s="296"/>
      <c r="AO1483" s="296"/>
      <c r="AP1483" s="296"/>
      <c r="AQ1483" s="296"/>
    </row>
    <row r="1484" spans="1:43">
      <c r="A1484" s="293"/>
      <c r="D1484" s="251"/>
      <c r="E1484" s="251"/>
      <c r="F1484" s="251"/>
      <c r="G1484" s="251"/>
      <c r="H1484" s="251"/>
      <c r="I1484" s="251"/>
      <c r="J1484" s="251"/>
      <c r="K1484" s="294"/>
      <c r="L1484" s="251"/>
      <c r="M1484" s="251"/>
      <c r="N1484" s="251"/>
      <c r="O1484" s="251"/>
      <c r="P1484" s="251"/>
      <c r="Q1484" s="251"/>
      <c r="R1484" s="294"/>
      <c r="S1484" s="251"/>
      <c r="U1484" s="296"/>
      <c r="V1484" s="296"/>
      <c r="W1484" s="296"/>
      <c r="Z1484" s="296"/>
      <c r="AA1484" s="296"/>
      <c r="AB1484" s="296"/>
      <c r="AC1484" s="296"/>
      <c r="AD1484" s="296"/>
      <c r="AF1484" s="296"/>
      <c r="AG1484" s="300"/>
      <c r="AK1484" s="296"/>
      <c r="AL1484" s="296"/>
      <c r="AM1484" s="296"/>
      <c r="AN1484" s="296"/>
      <c r="AO1484" s="296"/>
      <c r="AP1484" s="296"/>
      <c r="AQ1484" s="296"/>
    </row>
    <row r="1485" spans="1:43">
      <c r="A1485" s="293"/>
      <c r="D1485" s="251"/>
      <c r="E1485" s="251"/>
      <c r="F1485" s="251"/>
      <c r="G1485" s="251"/>
      <c r="H1485" s="251"/>
      <c r="I1485" s="251"/>
      <c r="J1485" s="251"/>
      <c r="K1485" s="294"/>
      <c r="L1485" s="251"/>
      <c r="M1485" s="251"/>
      <c r="N1485" s="251"/>
      <c r="O1485" s="251"/>
      <c r="P1485" s="251"/>
      <c r="Q1485" s="251"/>
      <c r="R1485" s="294"/>
      <c r="S1485" s="251"/>
      <c r="U1485" s="296"/>
      <c r="V1485" s="296"/>
      <c r="W1485" s="296"/>
      <c r="Z1485" s="296"/>
      <c r="AA1485" s="296"/>
      <c r="AB1485" s="296"/>
      <c r="AC1485" s="296"/>
      <c r="AD1485" s="296"/>
      <c r="AF1485" s="296"/>
      <c r="AG1485" s="300"/>
      <c r="AK1485" s="296"/>
      <c r="AL1485" s="296"/>
      <c r="AM1485" s="296"/>
      <c r="AN1485" s="296"/>
      <c r="AO1485" s="296"/>
      <c r="AP1485" s="296"/>
      <c r="AQ1485" s="296"/>
    </row>
    <row r="1486" spans="1:43">
      <c r="A1486" s="293"/>
      <c r="D1486" s="251"/>
      <c r="E1486" s="251"/>
      <c r="F1486" s="251"/>
      <c r="G1486" s="251"/>
      <c r="H1486" s="251"/>
      <c r="I1486" s="251"/>
      <c r="J1486" s="251"/>
      <c r="K1486" s="294"/>
      <c r="L1486" s="251"/>
      <c r="M1486" s="251"/>
      <c r="N1486" s="251"/>
      <c r="O1486" s="251"/>
      <c r="P1486" s="251"/>
      <c r="Q1486" s="251"/>
      <c r="R1486" s="294"/>
      <c r="S1486" s="251"/>
      <c r="U1486" s="296"/>
      <c r="V1486" s="296"/>
      <c r="W1486" s="296"/>
      <c r="Z1486" s="296"/>
      <c r="AA1486" s="296"/>
      <c r="AB1486" s="296"/>
      <c r="AC1486" s="296"/>
      <c r="AD1486" s="296"/>
      <c r="AF1486" s="296"/>
      <c r="AG1486" s="300"/>
      <c r="AK1486" s="296"/>
      <c r="AL1486" s="296"/>
      <c r="AM1486" s="296"/>
      <c r="AN1486" s="296"/>
      <c r="AO1486" s="296"/>
      <c r="AP1486" s="296"/>
      <c r="AQ1486" s="296"/>
    </row>
    <row r="1487" spans="1:43">
      <c r="A1487" s="293"/>
      <c r="D1487" s="251"/>
      <c r="E1487" s="251"/>
      <c r="F1487" s="251"/>
      <c r="G1487" s="251"/>
      <c r="H1487" s="251"/>
      <c r="I1487" s="251"/>
      <c r="J1487" s="251"/>
      <c r="K1487" s="294"/>
      <c r="L1487" s="251"/>
      <c r="M1487" s="251"/>
      <c r="N1487" s="251"/>
      <c r="O1487" s="251"/>
      <c r="P1487" s="251"/>
      <c r="Q1487" s="251"/>
      <c r="R1487" s="294"/>
      <c r="S1487" s="251"/>
      <c r="U1487" s="296"/>
      <c r="V1487" s="296"/>
      <c r="W1487" s="296"/>
      <c r="Z1487" s="296"/>
      <c r="AA1487" s="296"/>
      <c r="AB1487" s="296"/>
      <c r="AC1487" s="296"/>
      <c r="AD1487" s="296"/>
      <c r="AF1487" s="296"/>
      <c r="AG1487" s="300"/>
      <c r="AK1487" s="296"/>
      <c r="AL1487" s="296"/>
      <c r="AM1487" s="296"/>
      <c r="AN1487" s="296"/>
      <c r="AO1487" s="296"/>
      <c r="AP1487" s="296"/>
      <c r="AQ1487" s="296"/>
    </row>
    <row r="1488" spans="1:43">
      <c r="A1488" s="293"/>
      <c r="D1488" s="251"/>
      <c r="E1488" s="251"/>
      <c r="F1488" s="251"/>
      <c r="G1488" s="251"/>
      <c r="H1488" s="251"/>
      <c r="I1488" s="251"/>
      <c r="J1488" s="251"/>
      <c r="K1488" s="294"/>
      <c r="L1488" s="251"/>
      <c r="M1488" s="251"/>
      <c r="N1488" s="251"/>
      <c r="O1488" s="251"/>
      <c r="P1488" s="251"/>
      <c r="Q1488" s="251"/>
      <c r="R1488" s="294"/>
      <c r="S1488" s="251"/>
      <c r="U1488" s="296"/>
      <c r="V1488" s="296"/>
      <c r="W1488" s="296"/>
      <c r="Z1488" s="296"/>
      <c r="AA1488" s="296"/>
      <c r="AB1488" s="296"/>
      <c r="AC1488" s="296"/>
      <c r="AD1488" s="296"/>
      <c r="AF1488" s="296"/>
      <c r="AG1488" s="300"/>
      <c r="AK1488" s="296"/>
      <c r="AL1488" s="296"/>
      <c r="AM1488" s="296"/>
      <c r="AN1488" s="296"/>
      <c r="AO1488" s="296"/>
      <c r="AP1488" s="296"/>
      <c r="AQ1488" s="296"/>
    </row>
    <row r="1489" spans="1:43">
      <c r="A1489" s="293"/>
      <c r="D1489" s="251"/>
      <c r="E1489" s="251"/>
      <c r="F1489" s="251"/>
      <c r="G1489" s="251"/>
      <c r="H1489" s="251"/>
      <c r="I1489" s="251"/>
      <c r="J1489" s="251"/>
      <c r="K1489" s="294"/>
      <c r="L1489" s="251"/>
      <c r="M1489" s="251"/>
      <c r="N1489" s="251"/>
      <c r="O1489" s="251"/>
      <c r="P1489" s="251"/>
      <c r="Q1489" s="251"/>
      <c r="R1489" s="294"/>
      <c r="S1489" s="251"/>
      <c r="U1489" s="296"/>
      <c r="V1489" s="296"/>
      <c r="W1489" s="296"/>
      <c r="Z1489" s="296"/>
      <c r="AA1489" s="296"/>
      <c r="AB1489" s="296"/>
      <c r="AC1489" s="296"/>
      <c r="AD1489" s="296"/>
      <c r="AF1489" s="296"/>
      <c r="AG1489" s="300"/>
      <c r="AK1489" s="296"/>
      <c r="AL1489" s="296"/>
      <c r="AM1489" s="296"/>
      <c r="AN1489" s="296"/>
      <c r="AO1489" s="296"/>
      <c r="AP1489" s="296"/>
      <c r="AQ1489" s="296"/>
    </row>
    <row r="1490" spans="1:43">
      <c r="A1490" s="293"/>
      <c r="D1490" s="251"/>
      <c r="E1490" s="251"/>
      <c r="F1490" s="251"/>
      <c r="G1490" s="251"/>
      <c r="H1490" s="251"/>
      <c r="I1490" s="251"/>
      <c r="J1490" s="251"/>
      <c r="K1490" s="294"/>
      <c r="L1490" s="251"/>
      <c r="M1490" s="251"/>
      <c r="N1490" s="251"/>
      <c r="O1490" s="251"/>
      <c r="P1490" s="251"/>
      <c r="Q1490" s="251"/>
      <c r="R1490" s="294"/>
      <c r="S1490" s="251"/>
      <c r="U1490" s="296"/>
      <c r="V1490" s="296"/>
      <c r="W1490" s="296"/>
      <c r="Z1490" s="296"/>
      <c r="AA1490" s="296"/>
      <c r="AB1490" s="296"/>
      <c r="AC1490" s="296"/>
      <c r="AD1490" s="296"/>
      <c r="AF1490" s="296"/>
      <c r="AG1490" s="300"/>
      <c r="AK1490" s="296"/>
      <c r="AL1490" s="296"/>
      <c r="AM1490" s="296"/>
      <c r="AN1490" s="296"/>
      <c r="AO1490" s="296"/>
      <c r="AP1490" s="296"/>
      <c r="AQ1490" s="296"/>
    </row>
    <row r="1491" spans="1:43">
      <c r="A1491" s="293"/>
      <c r="D1491" s="251"/>
      <c r="E1491" s="251"/>
      <c r="F1491" s="251"/>
      <c r="G1491" s="251"/>
      <c r="H1491" s="251"/>
      <c r="I1491" s="251"/>
      <c r="J1491" s="251"/>
      <c r="K1491" s="294"/>
      <c r="L1491" s="251"/>
      <c r="M1491" s="251"/>
      <c r="N1491" s="251"/>
      <c r="O1491" s="251"/>
      <c r="P1491" s="251"/>
      <c r="Q1491" s="251"/>
      <c r="R1491" s="294"/>
      <c r="S1491" s="251"/>
      <c r="U1491" s="296"/>
      <c r="V1491" s="296"/>
      <c r="W1491" s="296"/>
      <c r="Z1491" s="296"/>
      <c r="AA1491" s="296"/>
      <c r="AB1491" s="296"/>
      <c r="AC1491" s="296"/>
      <c r="AD1491" s="296"/>
      <c r="AF1491" s="296"/>
      <c r="AG1491" s="300"/>
      <c r="AK1491" s="296"/>
      <c r="AL1491" s="296"/>
      <c r="AM1491" s="296"/>
      <c r="AN1491" s="296"/>
      <c r="AO1491" s="296"/>
      <c r="AP1491" s="296"/>
      <c r="AQ1491" s="296"/>
    </row>
    <row r="1492" spans="1:43">
      <c r="A1492" s="293"/>
      <c r="D1492" s="251"/>
      <c r="E1492" s="251"/>
      <c r="F1492" s="251"/>
      <c r="G1492" s="251"/>
      <c r="H1492" s="251"/>
      <c r="I1492" s="251"/>
      <c r="J1492" s="251"/>
      <c r="K1492" s="294"/>
      <c r="L1492" s="251"/>
      <c r="M1492" s="251"/>
      <c r="N1492" s="251"/>
      <c r="O1492" s="251"/>
      <c r="P1492" s="251"/>
      <c r="Q1492" s="251"/>
      <c r="R1492" s="294"/>
      <c r="S1492" s="251"/>
      <c r="U1492" s="296"/>
      <c r="V1492" s="296"/>
      <c r="W1492" s="296"/>
      <c r="Z1492" s="296"/>
      <c r="AA1492" s="296"/>
      <c r="AB1492" s="296"/>
      <c r="AC1492" s="296"/>
      <c r="AD1492" s="296"/>
      <c r="AF1492" s="296"/>
      <c r="AG1492" s="300"/>
      <c r="AK1492" s="296"/>
      <c r="AL1492" s="296"/>
      <c r="AM1492" s="296"/>
      <c r="AN1492" s="296"/>
      <c r="AO1492" s="296"/>
      <c r="AP1492" s="296"/>
      <c r="AQ1492" s="296"/>
    </row>
    <row r="1493" spans="1:43">
      <c r="A1493" s="293"/>
      <c r="D1493" s="251"/>
      <c r="E1493" s="251"/>
      <c r="F1493" s="251"/>
      <c r="G1493" s="251"/>
      <c r="H1493" s="251"/>
      <c r="I1493" s="251"/>
      <c r="J1493" s="251"/>
      <c r="K1493" s="294"/>
      <c r="L1493" s="251"/>
      <c r="M1493" s="251"/>
      <c r="N1493" s="251"/>
      <c r="O1493" s="251"/>
      <c r="P1493" s="251"/>
      <c r="Q1493" s="251"/>
      <c r="R1493" s="294"/>
      <c r="S1493" s="251"/>
      <c r="U1493" s="296"/>
      <c r="V1493" s="296"/>
      <c r="W1493" s="296"/>
      <c r="Z1493" s="296"/>
      <c r="AA1493" s="296"/>
      <c r="AB1493" s="296"/>
      <c r="AC1493" s="296"/>
      <c r="AD1493" s="296"/>
      <c r="AF1493" s="296"/>
      <c r="AG1493" s="300"/>
      <c r="AK1493" s="296"/>
      <c r="AL1493" s="296"/>
      <c r="AM1493" s="296"/>
      <c r="AN1493" s="296"/>
      <c r="AO1493" s="296"/>
      <c r="AP1493" s="296"/>
      <c r="AQ1493" s="296"/>
    </row>
    <row r="1494" spans="1:43">
      <c r="A1494" s="293"/>
      <c r="D1494" s="251"/>
      <c r="E1494" s="251"/>
      <c r="F1494" s="251"/>
      <c r="G1494" s="251"/>
      <c r="H1494" s="251"/>
      <c r="I1494" s="251"/>
      <c r="J1494" s="251"/>
      <c r="K1494" s="294"/>
      <c r="L1494" s="251"/>
      <c r="M1494" s="251"/>
      <c r="N1494" s="251"/>
      <c r="O1494" s="251"/>
      <c r="P1494" s="251"/>
      <c r="Q1494" s="251"/>
      <c r="R1494" s="294"/>
      <c r="S1494" s="251"/>
      <c r="U1494" s="296"/>
      <c r="V1494" s="296"/>
      <c r="W1494" s="296"/>
      <c r="Z1494" s="296"/>
      <c r="AA1494" s="296"/>
      <c r="AB1494" s="296"/>
      <c r="AC1494" s="296"/>
      <c r="AD1494" s="296"/>
      <c r="AF1494" s="296"/>
      <c r="AG1494" s="300"/>
      <c r="AK1494" s="296"/>
      <c r="AL1494" s="296"/>
      <c r="AM1494" s="296"/>
      <c r="AN1494" s="296"/>
      <c r="AO1494" s="296"/>
      <c r="AP1494" s="296"/>
      <c r="AQ1494" s="296"/>
    </row>
    <row r="1495" spans="1:43">
      <c r="A1495" s="293"/>
      <c r="D1495" s="251"/>
      <c r="E1495" s="251"/>
      <c r="F1495" s="251"/>
      <c r="G1495" s="251"/>
      <c r="H1495" s="251"/>
      <c r="I1495" s="251"/>
      <c r="J1495" s="251"/>
      <c r="K1495" s="294"/>
      <c r="L1495" s="251"/>
      <c r="M1495" s="251"/>
      <c r="N1495" s="251"/>
      <c r="O1495" s="251"/>
      <c r="P1495" s="251"/>
      <c r="Q1495" s="251"/>
      <c r="R1495" s="294"/>
      <c r="S1495" s="251"/>
      <c r="U1495" s="296"/>
      <c r="V1495" s="296"/>
      <c r="W1495" s="296"/>
      <c r="Z1495" s="296"/>
      <c r="AA1495" s="296"/>
      <c r="AB1495" s="296"/>
      <c r="AC1495" s="296"/>
      <c r="AD1495" s="296"/>
      <c r="AF1495" s="296"/>
      <c r="AG1495" s="300"/>
      <c r="AK1495" s="296"/>
      <c r="AL1495" s="296"/>
      <c r="AM1495" s="296"/>
      <c r="AN1495" s="296"/>
      <c r="AO1495" s="296"/>
      <c r="AP1495" s="296"/>
      <c r="AQ1495" s="296"/>
    </row>
    <row r="1496" spans="1:43">
      <c r="A1496" s="293"/>
      <c r="D1496" s="251"/>
      <c r="E1496" s="251"/>
      <c r="F1496" s="251"/>
      <c r="G1496" s="251"/>
      <c r="H1496" s="251"/>
      <c r="I1496" s="251"/>
      <c r="J1496" s="251"/>
      <c r="K1496" s="294"/>
      <c r="L1496" s="251"/>
      <c r="M1496" s="251"/>
      <c r="N1496" s="251"/>
      <c r="O1496" s="251"/>
      <c r="P1496" s="251"/>
      <c r="Q1496" s="251"/>
      <c r="R1496" s="294"/>
      <c r="S1496" s="251"/>
      <c r="U1496" s="296"/>
      <c r="V1496" s="296"/>
      <c r="W1496" s="296"/>
      <c r="Z1496" s="296"/>
      <c r="AA1496" s="296"/>
      <c r="AB1496" s="296"/>
      <c r="AC1496" s="296"/>
      <c r="AD1496" s="296"/>
      <c r="AF1496" s="296"/>
      <c r="AG1496" s="300"/>
      <c r="AK1496" s="296"/>
      <c r="AL1496" s="296"/>
      <c r="AM1496" s="296"/>
      <c r="AN1496" s="296"/>
      <c r="AO1496" s="296"/>
      <c r="AP1496" s="296"/>
      <c r="AQ1496" s="296"/>
    </row>
    <row r="1497" spans="1:43">
      <c r="A1497" s="293"/>
      <c r="D1497" s="251"/>
      <c r="E1497" s="251"/>
      <c r="F1497" s="251"/>
      <c r="G1497" s="251"/>
      <c r="H1497" s="251"/>
      <c r="I1497" s="251"/>
      <c r="J1497" s="251"/>
      <c r="K1497" s="294"/>
      <c r="L1497" s="251"/>
      <c r="M1497" s="251"/>
      <c r="N1497" s="251"/>
      <c r="O1497" s="251"/>
      <c r="P1497" s="251"/>
      <c r="Q1497" s="251"/>
      <c r="R1497" s="294"/>
      <c r="S1497" s="251"/>
      <c r="U1497" s="296"/>
      <c r="V1497" s="296"/>
      <c r="W1497" s="296"/>
      <c r="Z1497" s="296"/>
      <c r="AA1497" s="296"/>
      <c r="AB1497" s="296"/>
      <c r="AC1497" s="296"/>
      <c r="AD1497" s="296"/>
      <c r="AF1497" s="296"/>
      <c r="AG1497" s="300"/>
      <c r="AK1497" s="296"/>
      <c r="AL1497" s="296"/>
      <c r="AM1497" s="296"/>
      <c r="AN1497" s="296"/>
      <c r="AO1497" s="296"/>
      <c r="AP1497" s="296"/>
      <c r="AQ1497" s="296"/>
    </row>
    <row r="1498" spans="1:43">
      <c r="A1498" s="293"/>
      <c r="D1498" s="251"/>
      <c r="E1498" s="251"/>
      <c r="F1498" s="251"/>
      <c r="G1498" s="251"/>
      <c r="H1498" s="251"/>
      <c r="I1498" s="251"/>
      <c r="J1498" s="251"/>
      <c r="K1498" s="294"/>
      <c r="L1498" s="251"/>
      <c r="M1498" s="251"/>
      <c r="N1498" s="251"/>
      <c r="O1498" s="251"/>
      <c r="P1498" s="251"/>
      <c r="Q1498" s="251"/>
      <c r="R1498" s="294"/>
      <c r="S1498" s="251"/>
      <c r="U1498" s="296"/>
      <c r="V1498" s="296"/>
      <c r="W1498" s="296"/>
      <c r="Z1498" s="296"/>
      <c r="AA1498" s="296"/>
      <c r="AB1498" s="296"/>
      <c r="AC1498" s="296"/>
      <c r="AD1498" s="296"/>
      <c r="AF1498" s="296"/>
      <c r="AG1498" s="300"/>
      <c r="AK1498" s="296"/>
      <c r="AL1498" s="296"/>
      <c r="AM1498" s="296"/>
      <c r="AN1498" s="296"/>
      <c r="AO1498" s="296"/>
      <c r="AP1498" s="296"/>
      <c r="AQ1498" s="296"/>
    </row>
    <row r="1499" spans="1:43">
      <c r="A1499" s="293"/>
      <c r="D1499" s="251"/>
      <c r="E1499" s="251"/>
      <c r="F1499" s="251"/>
      <c r="G1499" s="251"/>
      <c r="H1499" s="251"/>
      <c r="I1499" s="251"/>
      <c r="J1499" s="251"/>
      <c r="K1499" s="294"/>
      <c r="L1499" s="251"/>
      <c r="M1499" s="251"/>
      <c r="N1499" s="251"/>
      <c r="O1499" s="251"/>
      <c r="P1499" s="251"/>
      <c r="Q1499" s="251"/>
      <c r="R1499" s="294"/>
      <c r="S1499" s="251"/>
      <c r="U1499" s="296"/>
      <c r="V1499" s="296"/>
      <c r="W1499" s="296"/>
      <c r="Z1499" s="296"/>
      <c r="AA1499" s="296"/>
      <c r="AB1499" s="296"/>
      <c r="AC1499" s="296"/>
      <c r="AD1499" s="296"/>
      <c r="AF1499" s="296"/>
      <c r="AG1499" s="300"/>
      <c r="AK1499" s="296"/>
      <c r="AL1499" s="296"/>
      <c r="AM1499" s="296"/>
      <c r="AN1499" s="296"/>
      <c r="AO1499" s="296"/>
      <c r="AP1499" s="296"/>
      <c r="AQ1499" s="296"/>
    </row>
    <row r="1500" spans="1:43">
      <c r="A1500" s="293"/>
      <c r="D1500" s="251"/>
      <c r="E1500" s="251"/>
      <c r="F1500" s="251"/>
      <c r="G1500" s="251"/>
      <c r="H1500" s="251"/>
      <c r="I1500" s="251"/>
      <c r="J1500" s="251"/>
      <c r="K1500" s="294"/>
      <c r="L1500" s="251"/>
      <c r="M1500" s="251"/>
      <c r="N1500" s="251"/>
      <c r="O1500" s="251"/>
      <c r="P1500" s="251"/>
      <c r="Q1500" s="251"/>
      <c r="R1500" s="294"/>
      <c r="S1500" s="251"/>
      <c r="U1500" s="296"/>
      <c r="V1500" s="296"/>
      <c r="W1500" s="296"/>
      <c r="Z1500" s="296"/>
      <c r="AA1500" s="296"/>
      <c r="AB1500" s="296"/>
      <c r="AC1500" s="296"/>
      <c r="AD1500" s="296"/>
      <c r="AF1500" s="296"/>
      <c r="AG1500" s="300"/>
      <c r="AK1500" s="296"/>
      <c r="AL1500" s="296"/>
      <c r="AM1500" s="296"/>
      <c r="AN1500" s="296"/>
      <c r="AO1500" s="296"/>
      <c r="AP1500" s="296"/>
      <c r="AQ1500" s="296"/>
    </row>
    <row r="1501" spans="1:43">
      <c r="A1501" s="293"/>
      <c r="D1501" s="251"/>
      <c r="E1501" s="251"/>
      <c r="F1501" s="251"/>
      <c r="G1501" s="251"/>
      <c r="H1501" s="251"/>
      <c r="I1501" s="251"/>
      <c r="J1501" s="251"/>
      <c r="K1501" s="294"/>
      <c r="L1501" s="251"/>
      <c r="M1501" s="251"/>
      <c r="N1501" s="251"/>
      <c r="O1501" s="251"/>
      <c r="P1501" s="251"/>
      <c r="Q1501" s="251"/>
      <c r="R1501" s="294"/>
      <c r="S1501" s="251"/>
      <c r="U1501" s="296"/>
      <c r="V1501" s="296"/>
      <c r="W1501" s="296"/>
      <c r="Z1501" s="296"/>
      <c r="AA1501" s="296"/>
      <c r="AB1501" s="296"/>
      <c r="AC1501" s="296"/>
      <c r="AD1501" s="296"/>
      <c r="AF1501" s="296"/>
      <c r="AG1501" s="300"/>
      <c r="AK1501" s="296"/>
      <c r="AL1501" s="296"/>
      <c r="AM1501" s="296"/>
      <c r="AN1501" s="296"/>
      <c r="AO1501" s="296"/>
      <c r="AP1501" s="296"/>
      <c r="AQ1501" s="296"/>
    </row>
    <row r="1502" spans="1:43">
      <c r="A1502" s="293"/>
      <c r="D1502" s="251"/>
      <c r="E1502" s="251"/>
      <c r="F1502" s="251"/>
      <c r="G1502" s="251"/>
      <c r="H1502" s="251"/>
      <c r="I1502" s="251"/>
      <c r="J1502" s="251"/>
      <c r="K1502" s="294"/>
      <c r="L1502" s="251"/>
      <c r="M1502" s="251"/>
      <c r="N1502" s="251"/>
      <c r="O1502" s="251"/>
      <c r="P1502" s="251"/>
      <c r="Q1502" s="251"/>
      <c r="R1502" s="294"/>
      <c r="S1502" s="251"/>
      <c r="U1502" s="296"/>
      <c r="V1502" s="296"/>
      <c r="W1502" s="296"/>
      <c r="Z1502" s="296"/>
      <c r="AA1502" s="296"/>
      <c r="AB1502" s="296"/>
      <c r="AC1502" s="296"/>
      <c r="AD1502" s="296"/>
      <c r="AF1502" s="296"/>
      <c r="AG1502" s="300"/>
      <c r="AK1502" s="296"/>
      <c r="AL1502" s="296"/>
      <c r="AM1502" s="296"/>
      <c r="AN1502" s="296"/>
      <c r="AO1502" s="296"/>
      <c r="AP1502" s="296"/>
      <c r="AQ1502" s="296"/>
    </row>
    <row r="1503" spans="1:43">
      <c r="A1503" s="293"/>
      <c r="D1503" s="251"/>
      <c r="E1503" s="251"/>
      <c r="F1503" s="251"/>
      <c r="G1503" s="251"/>
      <c r="H1503" s="251"/>
      <c r="I1503" s="251"/>
      <c r="J1503" s="251"/>
      <c r="K1503" s="294"/>
      <c r="L1503" s="251"/>
      <c r="M1503" s="251"/>
      <c r="N1503" s="251"/>
      <c r="O1503" s="251"/>
      <c r="P1503" s="251"/>
      <c r="Q1503" s="251"/>
      <c r="R1503" s="294"/>
      <c r="S1503" s="251"/>
      <c r="U1503" s="296"/>
      <c r="V1503" s="296"/>
      <c r="W1503" s="296"/>
      <c r="Z1503" s="296"/>
      <c r="AA1503" s="296"/>
      <c r="AB1503" s="296"/>
      <c r="AC1503" s="296"/>
      <c r="AD1503" s="296"/>
      <c r="AF1503" s="296"/>
      <c r="AG1503" s="300"/>
      <c r="AK1503" s="296"/>
      <c r="AL1503" s="296"/>
      <c r="AM1503" s="296"/>
      <c r="AN1503" s="296"/>
      <c r="AO1503" s="296"/>
      <c r="AP1503" s="296"/>
      <c r="AQ1503" s="296"/>
    </row>
    <row r="1504" spans="1:43">
      <c r="A1504" s="293"/>
      <c r="D1504" s="251"/>
      <c r="E1504" s="251"/>
      <c r="F1504" s="251"/>
      <c r="G1504" s="251"/>
      <c r="H1504" s="251"/>
      <c r="I1504" s="251"/>
      <c r="J1504" s="251"/>
      <c r="K1504" s="294"/>
      <c r="L1504" s="251"/>
      <c r="M1504" s="251"/>
      <c r="N1504" s="251"/>
      <c r="O1504" s="251"/>
      <c r="P1504" s="251"/>
      <c r="Q1504" s="251"/>
      <c r="R1504" s="294"/>
      <c r="S1504" s="251"/>
      <c r="U1504" s="296"/>
      <c r="V1504" s="296"/>
      <c r="W1504" s="296"/>
      <c r="Z1504" s="296"/>
      <c r="AA1504" s="296"/>
      <c r="AB1504" s="296"/>
      <c r="AC1504" s="296"/>
      <c r="AD1504" s="296"/>
      <c r="AF1504" s="296"/>
      <c r="AG1504" s="300"/>
      <c r="AK1504" s="296"/>
      <c r="AL1504" s="296"/>
      <c r="AM1504" s="296"/>
      <c r="AN1504" s="296"/>
      <c r="AO1504" s="296"/>
      <c r="AP1504" s="296"/>
      <c r="AQ1504" s="296"/>
    </row>
    <row r="1505" spans="1:43">
      <c r="A1505" s="293"/>
      <c r="D1505" s="251"/>
      <c r="E1505" s="251"/>
      <c r="F1505" s="251"/>
      <c r="G1505" s="251"/>
      <c r="H1505" s="251"/>
      <c r="I1505" s="251"/>
      <c r="J1505" s="251"/>
      <c r="K1505" s="294"/>
      <c r="L1505" s="251"/>
      <c r="M1505" s="251"/>
      <c r="N1505" s="251"/>
      <c r="O1505" s="251"/>
      <c r="P1505" s="251"/>
      <c r="Q1505" s="251"/>
      <c r="R1505" s="294"/>
      <c r="S1505" s="251"/>
      <c r="U1505" s="296"/>
      <c r="V1505" s="296"/>
      <c r="W1505" s="296"/>
      <c r="Z1505" s="296"/>
      <c r="AA1505" s="296"/>
      <c r="AB1505" s="296"/>
      <c r="AC1505" s="296"/>
      <c r="AD1505" s="296"/>
      <c r="AF1505" s="296"/>
      <c r="AG1505" s="300"/>
      <c r="AK1505" s="296"/>
      <c r="AL1505" s="296"/>
      <c r="AM1505" s="296"/>
      <c r="AN1505" s="296"/>
      <c r="AO1505" s="296"/>
      <c r="AP1505" s="296"/>
      <c r="AQ1505" s="296"/>
    </row>
    <row r="1506" spans="1:43">
      <c r="A1506" s="293"/>
      <c r="D1506" s="251"/>
      <c r="E1506" s="251"/>
      <c r="F1506" s="251"/>
      <c r="G1506" s="251"/>
      <c r="H1506" s="251"/>
      <c r="I1506" s="251"/>
      <c r="J1506" s="251"/>
      <c r="K1506" s="294"/>
      <c r="L1506" s="251"/>
      <c r="M1506" s="251"/>
      <c r="N1506" s="251"/>
      <c r="O1506" s="251"/>
      <c r="P1506" s="251"/>
      <c r="Q1506" s="251"/>
      <c r="R1506" s="294"/>
      <c r="S1506" s="251"/>
      <c r="U1506" s="296"/>
      <c r="V1506" s="296"/>
      <c r="W1506" s="296"/>
      <c r="Z1506" s="296"/>
      <c r="AA1506" s="296"/>
      <c r="AB1506" s="296"/>
      <c r="AC1506" s="296"/>
      <c r="AD1506" s="296"/>
      <c r="AF1506" s="296"/>
      <c r="AG1506" s="300"/>
      <c r="AK1506" s="296"/>
      <c r="AL1506" s="296"/>
      <c r="AM1506" s="296"/>
      <c r="AN1506" s="296"/>
      <c r="AO1506" s="296"/>
      <c r="AP1506" s="296"/>
      <c r="AQ1506" s="296"/>
    </row>
    <row r="1507" spans="1:43">
      <c r="A1507" s="293"/>
      <c r="D1507" s="251"/>
      <c r="E1507" s="251"/>
      <c r="F1507" s="251"/>
      <c r="G1507" s="251"/>
      <c r="H1507" s="251"/>
      <c r="I1507" s="251"/>
      <c r="J1507" s="251"/>
      <c r="K1507" s="294"/>
      <c r="L1507" s="251"/>
      <c r="M1507" s="251"/>
      <c r="N1507" s="251"/>
      <c r="O1507" s="251"/>
      <c r="P1507" s="251"/>
      <c r="Q1507" s="251"/>
      <c r="R1507" s="294"/>
      <c r="S1507" s="251"/>
      <c r="U1507" s="296"/>
      <c r="V1507" s="296"/>
      <c r="W1507" s="296"/>
      <c r="Z1507" s="296"/>
      <c r="AA1507" s="296"/>
      <c r="AB1507" s="296"/>
      <c r="AC1507" s="296"/>
      <c r="AD1507" s="296"/>
      <c r="AF1507" s="296"/>
      <c r="AG1507" s="300"/>
      <c r="AK1507" s="296"/>
      <c r="AL1507" s="296"/>
      <c r="AM1507" s="296"/>
      <c r="AN1507" s="296"/>
      <c r="AO1507" s="296"/>
      <c r="AP1507" s="296"/>
      <c r="AQ1507" s="296"/>
    </row>
    <row r="1508" spans="1:43">
      <c r="A1508" s="293"/>
      <c r="D1508" s="251"/>
      <c r="E1508" s="251"/>
      <c r="F1508" s="251"/>
      <c r="G1508" s="251"/>
      <c r="H1508" s="251"/>
      <c r="I1508" s="251"/>
      <c r="J1508" s="251"/>
      <c r="K1508" s="294"/>
      <c r="L1508" s="251"/>
      <c r="M1508" s="251"/>
      <c r="N1508" s="251"/>
      <c r="O1508" s="251"/>
      <c r="P1508" s="251"/>
      <c r="Q1508" s="251"/>
      <c r="R1508" s="294"/>
      <c r="S1508" s="251"/>
      <c r="U1508" s="296"/>
      <c r="V1508" s="296"/>
      <c r="W1508" s="296"/>
      <c r="Z1508" s="296"/>
      <c r="AA1508" s="296"/>
      <c r="AB1508" s="296"/>
      <c r="AC1508" s="296"/>
      <c r="AD1508" s="296"/>
      <c r="AF1508" s="296"/>
      <c r="AG1508" s="300"/>
      <c r="AK1508" s="296"/>
      <c r="AL1508" s="296"/>
      <c r="AM1508" s="296"/>
      <c r="AN1508" s="296"/>
      <c r="AO1508" s="296"/>
      <c r="AP1508" s="296"/>
      <c r="AQ1508" s="296"/>
    </row>
    <row r="1509" spans="1:43">
      <c r="A1509" s="293"/>
      <c r="D1509" s="251"/>
      <c r="E1509" s="251"/>
      <c r="F1509" s="251"/>
      <c r="G1509" s="251"/>
      <c r="H1509" s="251"/>
      <c r="I1509" s="251"/>
      <c r="J1509" s="251"/>
      <c r="K1509" s="294"/>
      <c r="L1509" s="251"/>
      <c r="M1509" s="251"/>
      <c r="N1509" s="251"/>
      <c r="O1509" s="251"/>
      <c r="P1509" s="251"/>
      <c r="Q1509" s="251"/>
      <c r="R1509" s="294"/>
      <c r="S1509" s="251"/>
      <c r="U1509" s="296"/>
      <c r="V1509" s="296"/>
      <c r="W1509" s="296"/>
      <c r="Z1509" s="296"/>
      <c r="AA1509" s="296"/>
      <c r="AB1509" s="296"/>
      <c r="AC1509" s="296"/>
      <c r="AD1509" s="296"/>
      <c r="AF1509" s="296"/>
      <c r="AG1509" s="300"/>
      <c r="AK1509" s="296"/>
      <c r="AL1509" s="296"/>
      <c r="AM1509" s="296"/>
      <c r="AN1509" s="296"/>
      <c r="AO1509" s="296"/>
      <c r="AP1509" s="296"/>
      <c r="AQ1509" s="296"/>
    </row>
    <row r="1510" spans="1:43">
      <c r="A1510" s="293"/>
      <c r="D1510" s="251"/>
      <c r="E1510" s="251"/>
      <c r="F1510" s="251"/>
      <c r="G1510" s="251"/>
      <c r="H1510" s="251"/>
      <c r="I1510" s="251"/>
      <c r="J1510" s="251"/>
      <c r="K1510" s="294"/>
      <c r="L1510" s="251"/>
      <c r="M1510" s="251"/>
      <c r="N1510" s="251"/>
      <c r="O1510" s="251"/>
      <c r="P1510" s="251"/>
      <c r="Q1510" s="251"/>
      <c r="R1510" s="294"/>
      <c r="S1510" s="251"/>
      <c r="U1510" s="296"/>
      <c r="V1510" s="296"/>
      <c r="W1510" s="296"/>
      <c r="Z1510" s="296"/>
      <c r="AA1510" s="296"/>
      <c r="AB1510" s="296"/>
      <c r="AC1510" s="296"/>
      <c r="AD1510" s="296"/>
      <c r="AF1510" s="296"/>
      <c r="AG1510" s="300"/>
      <c r="AK1510" s="296"/>
      <c r="AL1510" s="296"/>
      <c r="AM1510" s="296"/>
      <c r="AN1510" s="296"/>
      <c r="AO1510" s="296"/>
      <c r="AP1510" s="296"/>
      <c r="AQ1510" s="296"/>
    </row>
    <row r="1511" spans="1:43">
      <c r="A1511" s="293"/>
      <c r="D1511" s="251"/>
      <c r="E1511" s="251"/>
      <c r="F1511" s="251"/>
      <c r="G1511" s="251"/>
      <c r="H1511" s="251"/>
      <c r="I1511" s="251"/>
      <c r="J1511" s="251"/>
      <c r="K1511" s="294"/>
      <c r="L1511" s="251"/>
      <c r="M1511" s="251"/>
      <c r="N1511" s="251"/>
      <c r="O1511" s="251"/>
      <c r="P1511" s="251"/>
      <c r="Q1511" s="251"/>
      <c r="R1511" s="294"/>
      <c r="S1511" s="251"/>
      <c r="U1511" s="296"/>
      <c r="V1511" s="296"/>
      <c r="W1511" s="296"/>
      <c r="Z1511" s="296"/>
      <c r="AA1511" s="296"/>
      <c r="AB1511" s="296"/>
      <c r="AC1511" s="296"/>
      <c r="AD1511" s="296"/>
      <c r="AF1511" s="296"/>
      <c r="AG1511" s="300"/>
      <c r="AK1511" s="296"/>
      <c r="AL1511" s="296"/>
      <c r="AM1511" s="296"/>
      <c r="AN1511" s="296"/>
      <c r="AO1511" s="296"/>
      <c r="AP1511" s="296"/>
      <c r="AQ1511" s="296"/>
    </row>
    <row r="1512" spans="1:43">
      <c r="A1512" s="293"/>
      <c r="D1512" s="251"/>
      <c r="E1512" s="251"/>
      <c r="F1512" s="251"/>
      <c r="G1512" s="251"/>
      <c r="H1512" s="251"/>
      <c r="I1512" s="251"/>
      <c r="J1512" s="251"/>
      <c r="K1512" s="294"/>
      <c r="L1512" s="251"/>
      <c r="M1512" s="251"/>
      <c r="N1512" s="251"/>
      <c r="O1512" s="251"/>
      <c r="P1512" s="251"/>
      <c r="Q1512" s="251"/>
      <c r="R1512" s="294"/>
      <c r="S1512" s="251"/>
      <c r="U1512" s="296"/>
      <c r="V1512" s="296"/>
      <c r="W1512" s="296"/>
      <c r="Z1512" s="296"/>
      <c r="AA1512" s="296"/>
      <c r="AB1512" s="296"/>
      <c r="AC1512" s="296"/>
      <c r="AD1512" s="296"/>
      <c r="AF1512" s="296"/>
      <c r="AG1512" s="300"/>
      <c r="AK1512" s="296"/>
      <c r="AL1512" s="296"/>
      <c r="AM1512" s="296"/>
      <c r="AN1512" s="296"/>
      <c r="AO1512" s="296"/>
      <c r="AP1512" s="296"/>
      <c r="AQ1512" s="296"/>
    </row>
    <row r="1513" spans="1:43">
      <c r="A1513" s="293"/>
      <c r="D1513" s="251"/>
      <c r="E1513" s="251"/>
      <c r="F1513" s="251"/>
      <c r="G1513" s="251"/>
      <c r="H1513" s="251"/>
      <c r="I1513" s="251"/>
      <c r="J1513" s="251"/>
      <c r="K1513" s="294"/>
      <c r="L1513" s="251"/>
      <c r="M1513" s="251"/>
      <c r="N1513" s="251"/>
      <c r="O1513" s="251"/>
      <c r="P1513" s="251"/>
      <c r="Q1513" s="251"/>
      <c r="R1513" s="294"/>
      <c r="S1513" s="251"/>
      <c r="U1513" s="296"/>
      <c r="V1513" s="296"/>
      <c r="W1513" s="296"/>
      <c r="Z1513" s="296"/>
      <c r="AA1513" s="296"/>
      <c r="AB1513" s="296"/>
      <c r="AC1513" s="296"/>
      <c r="AD1513" s="296"/>
      <c r="AF1513" s="296"/>
      <c r="AG1513" s="300"/>
      <c r="AK1513" s="296"/>
      <c r="AL1513" s="296"/>
      <c r="AM1513" s="296"/>
      <c r="AN1513" s="296"/>
      <c r="AO1513" s="296"/>
      <c r="AP1513" s="296"/>
      <c r="AQ1513" s="296"/>
    </row>
    <row r="1514" spans="1:43">
      <c r="A1514" s="293"/>
      <c r="D1514" s="251"/>
      <c r="E1514" s="251"/>
      <c r="F1514" s="251"/>
      <c r="G1514" s="251"/>
      <c r="H1514" s="251"/>
      <c r="I1514" s="251"/>
      <c r="J1514" s="251"/>
      <c r="K1514" s="294"/>
      <c r="L1514" s="251"/>
      <c r="M1514" s="251"/>
      <c r="N1514" s="251"/>
      <c r="O1514" s="251"/>
      <c r="P1514" s="251"/>
      <c r="Q1514" s="251"/>
      <c r="R1514" s="294"/>
      <c r="S1514" s="251"/>
      <c r="U1514" s="296"/>
      <c r="V1514" s="296"/>
      <c r="W1514" s="296"/>
      <c r="Z1514" s="296"/>
      <c r="AA1514" s="296"/>
      <c r="AB1514" s="296"/>
      <c r="AC1514" s="296"/>
      <c r="AD1514" s="296"/>
      <c r="AF1514" s="296"/>
      <c r="AG1514" s="300"/>
      <c r="AK1514" s="296"/>
      <c r="AL1514" s="296"/>
      <c r="AM1514" s="296"/>
      <c r="AN1514" s="296"/>
      <c r="AO1514" s="296"/>
      <c r="AP1514" s="296"/>
      <c r="AQ1514" s="296"/>
    </row>
    <row r="1515" spans="1:43">
      <c r="A1515" s="293"/>
      <c r="D1515" s="251"/>
      <c r="E1515" s="251"/>
      <c r="F1515" s="251"/>
      <c r="G1515" s="251"/>
      <c r="H1515" s="251"/>
      <c r="I1515" s="251"/>
      <c r="J1515" s="251"/>
      <c r="K1515" s="294"/>
      <c r="L1515" s="251"/>
      <c r="M1515" s="251"/>
      <c r="N1515" s="251"/>
      <c r="O1515" s="251"/>
      <c r="P1515" s="251"/>
      <c r="Q1515" s="251"/>
      <c r="R1515" s="294"/>
      <c r="S1515" s="251"/>
      <c r="U1515" s="296"/>
      <c r="V1515" s="296"/>
      <c r="W1515" s="296"/>
      <c r="Z1515" s="296"/>
      <c r="AA1515" s="296"/>
      <c r="AB1515" s="296"/>
      <c r="AC1515" s="296"/>
      <c r="AD1515" s="296"/>
      <c r="AF1515" s="296"/>
      <c r="AG1515" s="300"/>
      <c r="AK1515" s="296"/>
      <c r="AL1515" s="296"/>
      <c r="AM1515" s="296"/>
      <c r="AN1515" s="296"/>
      <c r="AO1515" s="296"/>
      <c r="AP1515" s="296"/>
      <c r="AQ1515" s="296"/>
    </row>
    <row r="1516" spans="1:43">
      <c r="A1516" s="293"/>
      <c r="D1516" s="251"/>
      <c r="E1516" s="251"/>
      <c r="F1516" s="251"/>
      <c r="G1516" s="251"/>
      <c r="H1516" s="251"/>
      <c r="I1516" s="251"/>
      <c r="J1516" s="251"/>
      <c r="K1516" s="294"/>
      <c r="L1516" s="251"/>
      <c r="M1516" s="251"/>
      <c r="N1516" s="251"/>
      <c r="O1516" s="251"/>
      <c r="P1516" s="251"/>
      <c r="Q1516" s="251"/>
      <c r="R1516" s="294"/>
      <c r="S1516" s="251"/>
      <c r="U1516" s="296"/>
      <c r="V1516" s="296"/>
      <c r="W1516" s="296"/>
      <c r="Z1516" s="296"/>
      <c r="AA1516" s="296"/>
      <c r="AB1516" s="296"/>
      <c r="AC1516" s="296"/>
      <c r="AD1516" s="296"/>
      <c r="AF1516" s="296"/>
      <c r="AG1516" s="300"/>
      <c r="AK1516" s="296"/>
      <c r="AL1516" s="296"/>
      <c r="AM1516" s="296"/>
      <c r="AN1516" s="296"/>
      <c r="AO1516" s="296"/>
      <c r="AP1516" s="296"/>
      <c r="AQ1516" s="296"/>
    </row>
    <row r="1517" spans="1:43">
      <c r="A1517" s="293"/>
      <c r="D1517" s="251"/>
      <c r="E1517" s="251"/>
      <c r="F1517" s="251"/>
      <c r="G1517" s="251"/>
      <c r="H1517" s="251"/>
      <c r="I1517" s="251"/>
      <c r="J1517" s="251"/>
      <c r="K1517" s="294"/>
      <c r="L1517" s="251"/>
      <c r="M1517" s="251"/>
      <c r="N1517" s="251"/>
      <c r="O1517" s="251"/>
      <c r="P1517" s="251"/>
      <c r="Q1517" s="251"/>
      <c r="R1517" s="294"/>
      <c r="S1517" s="251"/>
      <c r="U1517" s="296"/>
      <c r="V1517" s="296"/>
      <c r="W1517" s="296"/>
      <c r="Z1517" s="296"/>
      <c r="AA1517" s="296"/>
      <c r="AB1517" s="296"/>
      <c r="AC1517" s="296"/>
      <c r="AD1517" s="296"/>
      <c r="AF1517" s="296"/>
      <c r="AG1517" s="300"/>
      <c r="AK1517" s="296"/>
      <c r="AL1517" s="296"/>
      <c r="AM1517" s="296"/>
      <c r="AN1517" s="296"/>
      <c r="AO1517" s="296"/>
      <c r="AP1517" s="296"/>
      <c r="AQ1517" s="296"/>
    </row>
    <row r="1518" spans="1:43">
      <c r="A1518" s="293"/>
      <c r="D1518" s="251"/>
      <c r="E1518" s="251"/>
      <c r="F1518" s="251"/>
      <c r="G1518" s="251"/>
      <c r="H1518" s="251"/>
      <c r="I1518" s="251"/>
      <c r="J1518" s="251"/>
      <c r="K1518" s="294"/>
      <c r="L1518" s="251"/>
      <c r="M1518" s="251"/>
      <c r="N1518" s="251"/>
      <c r="O1518" s="251"/>
      <c r="P1518" s="251"/>
      <c r="Q1518" s="251"/>
      <c r="R1518" s="294"/>
      <c r="S1518" s="251"/>
      <c r="U1518" s="296"/>
      <c r="V1518" s="296"/>
      <c r="W1518" s="296"/>
      <c r="Z1518" s="296"/>
      <c r="AA1518" s="296"/>
      <c r="AB1518" s="296"/>
      <c r="AC1518" s="296"/>
      <c r="AD1518" s="296"/>
      <c r="AF1518" s="296"/>
      <c r="AG1518" s="300"/>
      <c r="AK1518" s="296"/>
      <c r="AL1518" s="296"/>
      <c r="AM1518" s="296"/>
      <c r="AN1518" s="296"/>
      <c r="AO1518" s="296"/>
      <c r="AP1518" s="296"/>
      <c r="AQ1518" s="296"/>
    </row>
    <row r="1519" spans="1:43">
      <c r="A1519" s="293"/>
      <c r="D1519" s="251"/>
      <c r="E1519" s="251"/>
      <c r="F1519" s="251"/>
      <c r="G1519" s="251"/>
      <c r="H1519" s="251"/>
      <c r="I1519" s="251"/>
      <c r="J1519" s="251"/>
      <c r="K1519" s="294"/>
      <c r="L1519" s="251"/>
      <c r="M1519" s="251"/>
      <c r="N1519" s="251"/>
      <c r="O1519" s="251"/>
      <c r="P1519" s="251"/>
      <c r="Q1519" s="251"/>
      <c r="R1519" s="294"/>
      <c r="S1519" s="251"/>
      <c r="U1519" s="296"/>
      <c r="V1519" s="296"/>
      <c r="W1519" s="296"/>
      <c r="Z1519" s="296"/>
      <c r="AA1519" s="296"/>
      <c r="AB1519" s="296"/>
      <c r="AC1519" s="296"/>
      <c r="AD1519" s="296"/>
      <c r="AF1519" s="296"/>
      <c r="AG1519" s="300"/>
      <c r="AK1519" s="296"/>
      <c r="AL1519" s="296"/>
      <c r="AM1519" s="296"/>
      <c r="AN1519" s="296"/>
      <c r="AO1519" s="296"/>
      <c r="AP1519" s="296"/>
      <c r="AQ1519" s="296"/>
    </row>
    <row r="1520" spans="1:43">
      <c r="A1520" s="293"/>
      <c r="D1520" s="251"/>
      <c r="E1520" s="251"/>
      <c r="F1520" s="251"/>
      <c r="G1520" s="251"/>
      <c r="H1520" s="251"/>
      <c r="I1520" s="251"/>
      <c r="J1520" s="251"/>
      <c r="K1520" s="294"/>
      <c r="L1520" s="251"/>
      <c r="M1520" s="251"/>
      <c r="N1520" s="251"/>
      <c r="O1520" s="251"/>
      <c r="P1520" s="251"/>
      <c r="Q1520" s="251"/>
      <c r="R1520" s="294"/>
      <c r="S1520" s="251"/>
      <c r="U1520" s="296"/>
      <c r="V1520" s="296"/>
      <c r="W1520" s="296"/>
      <c r="Z1520" s="296"/>
      <c r="AA1520" s="296"/>
      <c r="AB1520" s="296"/>
      <c r="AC1520" s="296"/>
      <c r="AD1520" s="296"/>
      <c r="AF1520" s="296"/>
      <c r="AG1520" s="300"/>
      <c r="AK1520" s="296"/>
      <c r="AL1520" s="296"/>
      <c r="AM1520" s="296"/>
      <c r="AN1520" s="296"/>
      <c r="AO1520" s="296"/>
      <c r="AP1520" s="296"/>
      <c r="AQ1520" s="296"/>
    </row>
    <row r="1521" spans="1:43">
      <c r="A1521" s="293"/>
      <c r="D1521" s="251"/>
      <c r="E1521" s="251"/>
      <c r="F1521" s="251"/>
      <c r="G1521" s="251"/>
      <c r="H1521" s="251"/>
      <c r="I1521" s="251"/>
      <c r="J1521" s="251"/>
      <c r="K1521" s="294"/>
      <c r="L1521" s="251"/>
      <c r="M1521" s="251"/>
      <c r="N1521" s="251"/>
      <c r="O1521" s="251"/>
      <c r="P1521" s="251"/>
      <c r="Q1521" s="251"/>
      <c r="R1521" s="294"/>
      <c r="S1521" s="251"/>
      <c r="U1521" s="296"/>
      <c r="V1521" s="296"/>
      <c r="W1521" s="296"/>
      <c r="Z1521" s="296"/>
      <c r="AA1521" s="296"/>
      <c r="AB1521" s="296"/>
      <c r="AC1521" s="296"/>
      <c r="AD1521" s="296"/>
      <c r="AF1521" s="296"/>
      <c r="AG1521" s="300"/>
      <c r="AK1521" s="296"/>
      <c r="AL1521" s="296"/>
      <c r="AM1521" s="296"/>
      <c r="AN1521" s="296"/>
      <c r="AO1521" s="296"/>
      <c r="AP1521" s="296"/>
      <c r="AQ1521" s="296"/>
    </row>
    <row r="1522" spans="1:43">
      <c r="A1522" s="293"/>
      <c r="D1522" s="251"/>
      <c r="E1522" s="251"/>
      <c r="F1522" s="251"/>
      <c r="G1522" s="251"/>
      <c r="H1522" s="251"/>
      <c r="I1522" s="251"/>
      <c r="J1522" s="251"/>
      <c r="K1522" s="294"/>
      <c r="L1522" s="251"/>
      <c r="M1522" s="251"/>
      <c r="N1522" s="251"/>
      <c r="O1522" s="251"/>
      <c r="P1522" s="251"/>
      <c r="Q1522" s="251"/>
      <c r="R1522" s="294"/>
      <c r="S1522" s="251"/>
      <c r="U1522" s="296"/>
      <c r="V1522" s="296"/>
      <c r="W1522" s="296"/>
      <c r="Z1522" s="296"/>
      <c r="AA1522" s="296"/>
      <c r="AB1522" s="296"/>
      <c r="AC1522" s="296"/>
      <c r="AD1522" s="296"/>
      <c r="AF1522" s="296"/>
      <c r="AG1522" s="300"/>
      <c r="AK1522" s="296"/>
      <c r="AL1522" s="296"/>
      <c r="AM1522" s="296"/>
      <c r="AN1522" s="296"/>
      <c r="AO1522" s="296"/>
      <c r="AP1522" s="296"/>
      <c r="AQ1522" s="296"/>
    </row>
    <row r="1523" spans="1:43">
      <c r="A1523" s="293"/>
      <c r="D1523" s="251"/>
      <c r="E1523" s="251"/>
      <c r="F1523" s="251"/>
      <c r="G1523" s="251"/>
      <c r="H1523" s="251"/>
      <c r="I1523" s="251"/>
      <c r="J1523" s="251"/>
      <c r="K1523" s="294"/>
      <c r="L1523" s="251"/>
      <c r="M1523" s="251"/>
      <c r="N1523" s="251"/>
      <c r="O1523" s="251"/>
      <c r="P1523" s="251"/>
      <c r="Q1523" s="251"/>
      <c r="R1523" s="294"/>
      <c r="S1523" s="251"/>
      <c r="U1523" s="296"/>
      <c r="V1523" s="296"/>
      <c r="W1523" s="296"/>
      <c r="Z1523" s="296"/>
      <c r="AA1523" s="296"/>
      <c r="AB1523" s="296"/>
      <c r="AC1523" s="296"/>
      <c r="AD1523" s="296"/>
      <c r="AF1523" s="296"/>
      <c r="AG1523" s="300"/>
      <c r="AK1523" s="296"/>
      <c r="AL1523" s="296"/>
      <c r="AM1523" s="296"/>
      <c r="AN1523" s="296"/>
      <c r="AO1523" s="296"/>
      <c r="AP1523" s="296"/>
      <c r="AQ1523" s="296"/>
    </row>
    <row r="1524" spans="1:43">
      <c r="A1524" s="293"/>
      <c r="D1524" s="251"/>
      <c r="E1524" s="251"/>
      <c r="F1524" s="251"/>
      <c r="G1524" s="251"/>
      <c r="H1524" s="251"/>
      <c r="I1524" s="251"/>
      <c r="J1524" s="251"/>
      <c r="K1524" s="294"/>
      <c r="L1524" s="251"/>
      <c r="M1524" s="251"/>
      <c r="N1524" s="251"/>
      <c r="O1524" s="251"/>
      <c r="P1524" s="251"/>
      <c r="Q1524" s="251"/>
      <c r="R1524" s="294"/>
      <c r="S1524" s="251"/>
      <c r="U1524" s="296"/>
      <c r="V1524" s="296"/>
      <c r="W1524" s="296"/>
      <c r="Z1524" s="296"/>
      <c r="AA1524" s="296"/>
      <c r="AB1524" s="296"/>
      <c r="AC1524" s="296"/>
      <c r="AD1524" s="296"/>
      <c r="AF1524" s="296"/>
      <c r="AG1524" s="300"/>
      <c r="AK1524" s="296"/>
      <c r="AL1524" s="296"/>
      <c r="AM1524" s="296"/>
      <c r="AN1524" s="296"/>
      <c r="AO1524" s="296"/>
      <c r="AP1524" s="296"/>
      <c r="AQ1524" s="296"/>
    </row>
    <row r="1525" spans="1:43">
      <c r="A1525" s="293"/>
      <c r="D1525" s="251"/>
      <c r="E1525" s="251"/>
      <c r="F1525" s="251"/>
      <c r="G1525" s="251"/>
      <c r="H1525" s="251"/>
      <c r="I1525" s="251"/>
      <c r="J1525" s="251"/>
      <c r="K1525" s="294"/>
      <c r="L1525" s="251"/>
      <c r="M1525" s="251"/>
      <c r="N1525" s="251"/>
      <c r="O1525" s="251"/>
      <c r="P1525" s="251"/>
      <c r="Q1525" s="251"/>
      <c r="R1525" s="294"/>
      <c r="S1525" s="251"/>
      <c r="U1525" s="296"/>
      <c r="V1525" s="296"/>
      <c r="W1525" s="296"/>
      <c r="Z1525" s="296"/>
      <c r="AA1525" s="296"/>
      <c r="AB1525" s="296"/>
      <c r="AC1525" s="296"/>
      <c r="AD1525" s="296"/>
      <c r="AF1525" s="296"/>
      <c r="AG1525" s="300"/>
      <c r="AK1525" s="296"/>
      <c r="AL1525" s="296"/>
      <c r="AM1525" s="296"/>
      <c r="AN1525" s="296"/>
      <c r="AO1525" s="296"/>
      <c r="AP1525" s="296"/>
      <c r="AQ1525" s="296"/>
    </row>
    <row r="1526" spans="1:43">
      <c r="A1526" s="293"/>
      <c r="D1526" s="251"/>
      <c r="E1526" s="251"/>
      <c r="F1526" s="251"/>
      <c r="G1526" s="251"/>
      <c r="H1526" s="251"/>
      <c r="I1526" s="251"/>
      <c r="J1526" s="251"/>
      <c r="K1526" s="294"/>
      <c r="L1526" s="251"/>
      <c r="M1526" s="251"/>
      <c r="N1526" s="251"/>
      <c r="O1526" s="251"/>
      <c r="P1526" s="251"/>
      <c r="Q1526" s="251"/>
      <c r="R1526" s="294"/>
      <c r="S1526" s="251"/>
      <c r="U1526" s="296"/>
      <c r="V1526" s="296"/>
      <c r="W1526" s="296"/>
      <c r="Z1526" s="296"/>
      <c r="AA1526" s="296"/>
      <c r="AB1526" s="296"/>
      <c r="AC1526" s="296"/>
      <c r="AD1526" s="296"/>
      <c r="AF1526" s="296"/>
      <c r="AG1526" s="300"/>
      <c r="AK1526" s="296"/>
      <c r="AL1526" s="296"/>
      <c r="AM1526" s="296"/>
      <c r="AN1526" s="296"/>
      <c r="AO1526" s="296"/>
      <c r="AP1526" s="296"/>
      <c r="AQ1526" s="296"/>
    </row>
    <row r="1527" spans="1:43">
      <c r="A1527" s="293"/>
      <c r="D1527" s="251"/>
      <c r="E1527" s="251"/>
      <c r="F1527" s="251"/>
      <c r="G1527" s="251"/>
      <c r="H1527" s="251"/>
      <c r="I1527" s="251"/>
      <c r="J1527" s="251"/>
      <c r="K1527" s="294"/>
      <c r="L1527" s="251"/>
      <c r="M1527" s="251"/>
      <c r="N1527" s="251"/>
      <c r="O1527" s="251"/>
      <c r="P1527" s="251"/>
      <c r="Q1527" s="251"/>
      <c r="R1527" s="294"/>
      <c r="S1527" s="251"/>
      <c r="U1527" s="296"/>
      <c r="V1527" s="296"/>
      <c r="W1527" s="296"/>
      <c r="Z1527" s="296"/>
      <c r="AA1527" s="296"/>
      <c r="AB1527" s="296"/>
      <c r="AC1527" s="296"/>
      <c r="AD1527" s="296"/>
      <c r="AF1527" s="296"/>
      <c r="AG1527" s="300"/>
      <c r="AK1527" s="296"/>
      <c r="AL1527" s="296"/>
      <c r="AM1527" s="296"/>
      <c r="AN1527" s="296"/>
      <c r="AO1527" s="296"/>
      <c r="AP1527" s="296"/>
      <c r="AQ1527" s="296"/>
    </row>
    <row r="1528" spans="1:43">
      <c r="A1528" s="293"/>
      <c r="D1528" s="251"/>
      <c r="E1528" s="251"/>
      <c r="F1528" s="251"/>
      <c r="G1528" s="251"/>
      <c r="H1528" s="251"/>
      <c r="I1528" s="251"/>
      <c r="J1528" s="251"/>
      <c r="K1528" s="294"/>
      <c r="L1528" s="251"/>
      <c r="M1528" s="251"/>
      <c r="N1528" s="251"/>
      <c r="O1528" s="251"/>
      <c r="P1528" s="251"/>
      <c r="Q1528" s="251"/>
      <c r="R1528" s="294"/>
      <c r="S1528" s="251"/>
      <c r="U1528" s="296"/>
      <c r="V1528" s="296"/>
      <c r="W1528" s="296"/>
      <c r="Z1528" s="296"/>
      <c r="AA1528" s="296"/>
      <c r="AB1528" s="296"/>
      <c r="AC1528" s="296"/>
      <c r="AD1528" s="296"/>
      <c r="AF1528" s="296"/>
      <c r="AG1528" s="300"/>
      <c r="AK1528" s="296"/>
      <c r="AL1528" s="296"/>
      <c r="AM1528" s="296"/>
      <c r="AN1528" s="296"/>
      <c r="AO1528" s="296"/>
      <c r="AP1528" s="296"/>
      <c r="AQ1528" s="296"/>
    </row>
    <row r="1529" spans="1:43">
      <c r="A1529" s="293"/>
      <c r="D1529" s="251"/>
      <c r="E1529" s="251"/>
      <c r="F1529" s="251"/>
      <c r="G1529" s="251"/>
      <c r="H1529" s="251"/>
      <c r="I1529" s="251"/>
      <c r="J1529" s="251"/>
      <c r="K1529" s="294"/>
      <c r="L1529" s="251"/>
      <c r="M1529" s="251"/>
      <c r="N1529" s="251"/>
      <c r="O1529" s="251"/>
      <c r="P1529" s="251"/>
      <c r="Q1529" s="251"/>
      <c r="R1529" s="294"/>
      <c r="S1529" s="251"/>
      <c r="U1529" s="296"/>
      <c r="V1529" s="296"/>
      <c r="W1529" s="296"/>
      <c r="Z1529" s="296"/>
      <c r="AA1529" s="296"/>
      <c r="AB1529" s="296"/>
      <c r="AC1529" s="296"/>
      <c r="AD1529" s="296"/>
      <c r="AF1529" s="296"/>
      <c r="AG1529" s="300"/>
      <c r="AK1529" s="296"/>
      <c r="AL1529" s="296"/>
      <c r="AM1529" s="296"/>
      <c r="AN1529" s="296"/>
      <c r="AO1529" s="296"/>
      <c r="AP1529" s="296"/>
      <c r="AQ1529" s="296"/>
    </row>
    <row r="1530" spans="1:43">
      <c r="A1530" s="293"/>
      <c r="D1530" s="251"/>
      <c r="E1530" s="251"/>
      <c r="F1530" s="251"/>
      <c r="G1530" s="251"/>
      <c r="H1530" s="251"/>
      <c r="I1530" s="251"/>
      <c r="J1530" s="251"/>
      <c r="K1530" s="294"/>
      <c r="L1530" s="251"/>
      <c r="M1530" s="251"/>
      <c r="N1530" s="251"/>
      <c r="O1530" s="251"/>
      <c r="P1530" s="251"/>
      <c r="Q1530" s="251"/>
      <c r="R1530" s="294"/>
      <c r="S1530" s="251"/>
      <c r="U1530" s="296"/>
      <c r="V1530" s="296"/>
      <c r="W1530" s="296"/>
      <c r="Z1530" s="296"/>
      <c r="AA1530" s="296"/>
      <c r="AB1530" s="296"/>
      <c r="AC1530" s="296"/>
      <c r="AD1530" s="296"/>
      <c r="AF1530" s="296"/>
      <c r="AG1530" s="300"/>
      <c r="AK1530" s="296"/>
      <c r="AL1530" s="296"/>
      <c r="AM1530" s="296"/>
      <c r="AN1530" s="296"/>
      <c r="AO1530" s="296"/>
      <c r="AP1530" s="296"/>
      <c r="AQ1530" s="296"/>
    </row>
    <row r="1531" spans="1:43">
      <c r="A1531" s="293"/>
      <c r="D1531" s="251"/>
      <c r="E1531" s="251"/>
      <c r="F1531" s="251"/>
      <c r="G1531" s="251"/>
      <c r="H1531" s="251"/>
      <c r="I1531" s="251"/>
      <c r="J1531" s="251"/>
      <c r="K1531" s="294"/>
      <c r="L1531" s="251"/>
      <c r="M1531" s="251"/>
      <c r="N1531" s="251"/>
      <c r="O1531" s="251"/>
      <c r="P1531" s="251"/>
      <c r="Q1531" s="251"/>
      <c r="R1531" s="294"/>
      <c r="S1531" s="251"/>
      <c r="U1531" s="296"/>
      <c r="V1531" s="296"/>
      <c r="W1531" s="296"/>
      <c r="Z1531" s="296"/>
      <c r="AA1531" s="296"/>
      <c r="AB1531" s="296"/>
      <c r="AC1531" s="296"/>
      <c r="AD1531" s="296"/>
      <c r="AF1531" s="296"/>
      <c r="AG1531" s="300"/>
      <c r="AK1531" s="296"/>
      <c r="AL1531" s="296"/>
      <c r="AM1531" s="296"/>
      <c r="AN1531" s="296"/>
      <c r="AO1531" s="296"/>
      <c r="AP1531" s="296"/>
      <c r="AQ1531" s="296"/>
    </row>
    <row r="1532" spans="1:43">
      <c r="A1532" s="293"/>
      <c r="D1532" s="251"/>
      <c r="E1532" s="251"/>
      <c r="F1532" s="251"/>
      <c r="G1532" s="251"/>
      <c r="H1532" s="251"/>
      <c r="I1532" s="251"/>
      <c r="J1532" s="251"/>
      <c r="K1532" s="294"/>
      <c r="L1532" s="251"/>
      <c r="M1532" s="251"/>
      <c r="N1532" s="251"/>
      <c r="O1532" s="251"/>
      <c r="P1532" s="251"/>
      <c r="Q1532" s="251"/>
      <c r="R1532" s="294"/>
      <c r="S1532" s="251"/>
      <c r="U1532" s="296"/>
      <c r="V1532" s="296"/>
      <c r="W1532" s="296"/>
      <c r="Z1532" s="296"/>
      <c r="AA1532" s="296"/>
      <c r="AB1532" s="296"/>
      <c r="AC1532" s="296"/>
      <c r="AD1532" s="296"/>
      <c r="AF1532" s="296"/>
      <c r="AG1532" s="300"/>
      <c r="AK1532" s="296"/>
      <c r="AL1532" s="296"/>
      <c r="AM1532" s="296"/>
      <c r="AN1532" s="296"/>
      <c r="AO1532" s="296"/>
      <c r="AP1532" s="296"/>
      <c r="AQ1532" s="296"/>
    </row>
    <row r="1533" spans="1:43">
      <c r="A1533" s="293"/>
      <c r="D1533" s="251"/>
      <c r="E1533" s="251"/>
      <c r="F1533" s="251"/>
      <c r="G1533" s="251"/>
      <c r="H1533" s="251"/>
      <c r="I1533" s="251"/>
      <c r="J1533" s="251"/>
      <c r="K1533" s="294"/>
      <c r="L1533" s="251"/>
      <c r="M1533" s="251"/>
      <c r="N1533" s="251"/>
      <c r="O1533" s="251"/>
      <c r="P1533" s="251"/>
      <c r="Q1533" s="251"/>
      <c r="R1533" s="294"/>
      <c r="S1533" s="251"/>
      <c r="U1533" s="296"/>
      <c r="V1533" s="296"/>
      <c r="W1533" s="296"/>
      <c r="Z1533" s="296"/>
      <c r="AA1533" s="296"/>
      <c r="AB1533" s="296"/>
      <c r="AC1533" s="296"/>
      <c r="AD1533" s="296"/>
      <c r="AF1533" s="296"/>
      <c r="AG1533" s="300"/>
      <c r="AK1533" s="296"/>
      <c r="AL1533" s="296"/>
      <c r="AM1533" s="296"/>
      <c r="AN1533" s="296"/>
      <c r="AO1533" s="296"/>
      <c r="AP1533" s="296"/>
      <c r="AQ1533" s="296"/>
    </row>
    <row r="1534" spans="1:43">
      <c r="A1534" s="293"/>
      <c r="D1534" s="251"/>
      <c r="E1534" s="251"/>
      <c r="F1534" s="251"/>
      <c r="G1534" s="251"/>
      <c r="H1534" s="251"/>
      <c r="I1534" s="251"/>
      <c r="J1534" s="251"/>
      <c r="K1534" s="294"/>
      <c r="L1534" s="251"/>
      <c r="M1534" s="251"/>
      <c r="N1534" s="251"/>
      <c r="O1534" s="251"/>
      <c r="P1534" s="251"/>
      <c r="Q1534" s="251"/>
      <c r="R1534" s="294"/>
      <c r="S1534" s="251"/>
      <c r="U1534" s="296"/>
      <c r="V1534" s="296"/>
      <c r="W1534" s="296"/>
      <c r="Z1534" s="296"/>
      <c r="AA1534" s="296"/>
      <c r="AB1534" s="296"/>
      <c r="AC1534" s="296"/>
      <c r="AD1534" s="296"/>
      <c r="AF1534" s="296"/>
      <c r="AG1534" s="300"/>
      <c r="AK1534" s="296"/>
      <c r="AL1534" s="296"/>
      <c r="AM1534" s="296"/>
      <c r="AN1534" s="296"/>
      <c r="AO1534" s="296"/>
      <c r="AP1534" s="296"/>
      <c r="AQ1534" s="296"/>
    </row>
    <row r="1535" spans="1:43">
      <c r="A1535" s="293"/>
      <c r="D1535" s="251"/>
      <c r="E1535" s="251"/>
      <c r="F1535" s="251"/>
      <c r="G1535" s="251"/>
      <c r="H1535" s="251"/>
      <c r="I1535" s="251"/>
      <c r="J1535" s="251"/>
      <c r="K1535" s="294"/>
      <c r="L1535" s="251"/>
      <c r="M1535" s="251"/>
      <c r="N1535" s="251"/>
      <c r="O1535" s="251"/>
      <c r="P1535" s="251"/>
      <c r="Q1535" s="251"/>
      <c r="R1535" s="294"/>
      <c r="S1535" s="251"/>
      <c r="U1535" s="296"/>
      <c r="V1535" s="296"/>
      <c r="W1535" s="296"/>
      <c r="Z1535" s="296"/>
      <c r="AA1535" s="296"/>
      <c r="AB1535" s="296"/>
      <c r="AC1535" s="296"/>
      <c r="AD1535" s="296"/>
      <c r="AF1535" s="296"/>
      <c r="AG1535" s="300"/>
      <c r="AK1535" s="296"/>
      <c r="AL1535" s="296"/>
      <c r="AM1535" s="296"/>
      <c r="AN1535" s="296"/>
      <c r="AO1535" s="296"/>
      <c r="AP1535" s="296"/>
      <c r="AQ1535" s="296"/>
    </row>
    <row r="1536" spans="1:43">
      <c r="A1536" s="293"/>
      <c r="D1536" s="251"/>
      <c r="E1536" s="251"/>
      <c r="F1536" s="251"/>
      <c r="G1536" s="251"/>
      <c r="H1536" s="251"/>
      <c r="I1536" s="251"/>
      <c r="J1536" s="251"/>
      <c r="K1536" s="294"/>
      <c r="L1536" s="251"/>
      <c r="M1536" s="251"/>
      <c r="N1536" s="251"/>
      <c r="O1536" s="251"/>
      <c r="P1536" s="251"/>
      <c r="Q1536" s="251"/>
      <c r="R1536" s="294"/>
      <c r="S1536" s="251"/>
      <c r="U1536" s="296"/>
      <c r="V1536" s="296"/>
      <c r="W1536" s="296"/>
      <c r="Z1536" s="296"/>
      <c r="AA1536" s="296"/>
      <c r="AB1536" s="296"/>
      <c r="AC1536" s="296"/>
      <c r="AD1536" s="296"/>
      <c r="AF1536" s="296"/>
      <c r="AG1536" s="300"/>
      <c r="AK1536" s="296"/>
      <c r="AL1536" s="296"/>
      <c r="AM1536" s="296"/>
      <c r="AN1536" s="296"/>
      <c r="AO1536" s="296"/>
      <c r="AP1536" s="296"/>
      <c r="AQ1536" s="296"/>
    </row>
    <row r="1537" spans="1:43">
      <c r="A1537" s="293"/>
      <c r="D1537" s="251"/>
      <c r="E1537" s="251"/>
      <c r="F1537" s="251"/>
      <c r="G1537" s="251"/>
      <c r="H1537" s="251"/>
      <c r="I1537" s="251"/>
      <c r="J1537" s="251"/>
      <c r="K1537" s="294"/>
      <c r="L1537" s="251"/>
      <c r="M1537" s="251"/>
      <c r="N1537" s="251"/>
      <c r="O1537" s="251"/>
      <c r="P1537" s="251"/>
      <c r="Q1537" s="251"/>
      <c r="R1537" s="294"/>
      <c r="S1537" s="251"/>
      <c r="U1537" s="296"/>
      <c r="V1537" s="296"/>
      <c r="W1537" s="296"/>
      <c r="Z1537" s="296"/>
      <c r="AA1537" s="296"/>
      <c r="AB1537" s="296"/>
      <c r="AC1537" s="296"/>
      <c r="AD1537" s="296"/>
      <c r="AF1537" s="296"/>
      <c r="AG1537" s="300"/>
      <c r="AK1537" s="296"/>
      <c r="AL1537" s="296"/>
      <c r="AM1537" s="296"/>
      <c r="AN1537" s="296"/>
      <c r="AO1537" s="296"/>
      <c r="AP1537" s="296"/>
      <c r="AQ1537" s="296"/>
    </row>
    <row r="1538" spans="1:43">
      <c r="A1538" s="293"/>
      <c r="D1538" s="251"/>
      <c r="E1538" s="251"/>
      <c r="F1538" s="251"/>
      <c r="G1538" s="251"/>
      <c r="H1538" s="251"/>
      <c r="I1538" s="251"/>
      <c r="J1538" s="251"/>
      <c r="K1538" s="294"/>
      <c r="L1538" s="251"/>
      <c r="M1538" s="251"/>
      <c r="N1538" s="251"/>
      <c r="O1538" s="251"/>
      <c r="P1538" s="251"/>
      <c r="Q1538" s="251"/>
      <c r="R1538" s="294"/>
      <c r="S1538" s="251"/>
      <c r="U1538" s="296"/>
      <c r="V1538" s="296"/>
      <c r="W1538" s="296"/>
      <c r="Z1538" s="296"/>
      <c r="AA1538" s="296"/>
      <c r="AB1538" s="296"/>
      <c r="AC1538" s="296"/>
      <c r="AD1538" s="296"/>
      <c r="AF1538" s="296"/>
      <c r="AG1538" s="300"/>
      <c r="AK1538" s="296"/>
      <c r="AL1538" s="296"/>
      <c r="AM1538" s="296"/>
      <c r="AN1538" s="296"/>
      <c r="AO1538" s="296"/>
      <c r="AP1538" s="296"/>
      <c r="AQ1538" s="296"/>
    </row>
    <row r="1539" spans="1:43">
      <c r="A1539" s="293"/>
      <c r="D1539" s="251"/>
      <c r="E1539" s="251"/>
      <c r="F1539" s="251"/>
      <c r="G1539" s="251"/>
      <c r="H1539" s="251"/>
      <c r="I1539" s="251"/>
      <c r="J1539" s="251"/>
      <c r="K1539" s="294"/>
      <c r="L1539" s="251"/>
      <c r="M1539" s="251"/>
      <c r="N1539" s="251"/>
      <c r="O1539" s="251"/>
      <c r="P1539" s="251"/>
      <c r="Q1539" s="251"/>
      <c r="R1539" s="294"/>
      <c r="S1539" s="251"/>
      <c r="U1539" s="296"/>
      <c r="V1539" s="296"/>
      <c r="W1539" s="296"/>
      <c r="Z1539" s="296"/>
      <c r="AA1539" s="296"/>
      <c r="AB1539" s="296"/>
      <c r="AC1539" s="296"/>
      <c r="AD1539" s="296"/>
      <c r="AF1539" s="296"/>
      <c r="AG1539" s="300"/>
      <c r="AK1539" s="296"/>
      <c r="AL1539" s="296"/>
      <c r="AM1539" s="296"/>
      <c r="AN1539" s="296"/>
      <c r="AO1539" s="296"/>
      <c r="AP1539" s="296"/>
      <c r="AQ1539" s="296"/>
    </row>
    <row r="1540" spans="1:43">
      <c r="A1540" s="293"/>
      <c r="D1540" s="251"/>
      <c r="E1540" s="251"/>
      <c r="F1540" s="251"/>
      <c r="G1540" s="251"/>
      <c r="H1540" s="251"/>
      <c r="I1540" s="251"/>
      <c r="J1540" s="251"/>
      <c r="K1540" s="294"/>
      <c r="L1540" s="251"/>
      <c r="M1540" s="251"/>
      <c r="N1540" s="251"/>
      <c r="O1540" s="251"/>
      <c r="P1540" s="251"/>
      <c r="Q1540" s="251"/>
      <c r="R1540" s="294"/>
      <c r="S1540" s="251"/>
      <c r="U1540" s="296"/>
      <c r="V1540" s="296"/>
      <c r="W1540" s="296"/>
      <c r="Z1540" s="296"/>
      <c r="AA1540" s="296"/>
      <c r="AB1540" s="296"/>
      <c r="AC1540" s="296"/>
      <c r="AD1540" s="296"/>
      <c r="AF1540" s="296"/>
      <c r="AG1540" s="300"/>
      <c r="AK1540" s="296"/>
      <c r="AL1540" s="296"/>
      <c r="AM1540" s="296"/>
      <c r="AN1540" s="296"/>
      <c r="AO1540" s="296"/>
      <c r="AP1540" s="296"/>
      <c r="AQ1540" s="296"/>
    </row>
    <row r="1541" spans="1:43">
      <c r="A1541" s="293"/>
      <c r="D1541" s="251"/>
      <c r="E1541" s="251"/>
      <c r="F1541" s="251"/>
      <c r="G1541" s="251"/>
      <c r="H1541" s="251"/>
      <c r="I1541" s="251"/>
      <c r="J1541" s="251"/>
      <c r="K1541" s="294"/>
      <c r="L1541" s="251"/>
      <c r="M1541" s="251"/>
      <c r="N1541" s="251"/>
      <c r="O1541" s="251"/>
      <c r="P1541" s="251"/>
      <c r="Q1541" s="251"/>
      <c r="R1541" s="294"/>
      <c r="S1541" s="251"/>
      <c r="U1541" s="296"/>
      <c r="V1541" s="296"/>
      <c r="W1541" s="296"/>
      <c r="Z1541" s="296"/>
      <c r="AA1541" s="296"/>
      <c r="AB1541" s="296"/>
      <c r="AC1541" s="296"/>
      <c r="AD1541" s="296"/>
      <c r="AF1541" s="296"/>
      <c r="AG1541" s="300"/>
      <c r="AK1541" s="296"/>
      <c r="AL1541" s="296"/>
      <c r="AM1541" s="296"/>
      <c r="AN1541" s="296"/>
      <c r="AO1541" s="296"/>
      <c r="AP1541" s="296"/>
      <c r="AQ1541" s="296"/>
    </row>
    <row r="1542" spans="1:43">
      <c r="A1542" s="293"/>
      <c r="D1542" s="251"/>
      <c r="E1542" s="251"/>
      <c r="F1542" s="251"/>
      <c r="G1542" s="251"/>
      <c r="H1542" s="251"/>
      <c r="I1542" s="251"/>
      <c r="J1542" s="251"/>
      <c r="K1542" s="294"/>
      <c r="L1542" s="251"/>
      <c r="M1542" s="251"/>
      <c r="N1542" s="251"/>
      <c r="O1542" s="251"/>
      <c r="P1542" s="251"/>
      <c r="Q1542" s="251"/>
      <c r="R1542" s="294"/>
      <c r="S1542" s="251"/>
      <c r="U1542" s="296"/>
      <c r="V1542" s="296"/>
      <c r="W1542" s="296"/>
      <c r="Z1542" s="296"/>
      <c r="AA1542" s="296"/>
      <c r="AB1542" s="296"/>
      <c r="AC1542" s="296"/>
      <c r="AD1542" s="296"/>
      <c r="AF1542" s="296"/>
      <c r="AG1542" s="300"/>
      <c r="AK1542" s="296"/>
      <c r="AL1542" s="296"/>
      <c r="AM1542" s="296"/>
      <c r="AN1542" s="296"/>
      <c r="AO1542" s="296"/>
      <c r="AP1542" s="296"/>
      <c r="AQ1542" s="296"/>
    </row>
    <row r="1543" spans="1:43">
      <c r="A1543" s="293"/>
      <c r="D1543" s="251"/>
      <c r="E1543" s="251"/>
      <c r="F1543" s="251"/>
      <c r="G1543" s="251"/>
      <c r="H1543" s="251"/>
      <c r="I1543" s="251"/>
      <c r="J1543" s="251"/>
      <c r="K1543" s="294"/>
      <c r="L1543" s="251"/>
      <c r="M1543" s="251"/>
      <c r="N1543" s="251"/>
      <c r="O1543" s="251"/>
      <c r="P1543" s="251"/>
      <c r="Q1543" s="251"/>
      <c r="R1543" s="294"/>
      <c r="S1543" s="251"/>
      <c r="U1543" s="296"/>
      <c r="V1543" s="296"/>
      <c r="W1543" s="296"/>
      <c r="Z1543" s="296"/>
      <c r="AA1543" s="296"/>
      <c r="AB1543" s="296"/>
      <c r="AC1543" s="296"/>
      <c r="AD1543" s="296"/>
      <c r="AF1543" s="296"/>
      <c r="AG1543" s="300"/>
      <c r="AK1543" s="296"/>
      <c r="AL1543" s="296"/>
      <c r="AM1543" s="296"/>
      <c r="AN1543" s="296"/>
      <c r="AO1543" s="296"/>
      <c r="AP1543" s="296"/>
      <c r="AQ1543" s="296"/>
    </row>
    <row r="1544" spans="1:43">
      <c r="A1544" s="293"/>
      <c r="D1544" s="251"/>
      <c r="E1544" s="251"/>
      <c r="F1544" s="251"/>
      <c r="G1544" s="251"/>
      <c r="H1544" s="251"/>
      <c r="I1544" s="251"/>
      <c r="J1544" s="251"/>
      <c r="K1544" s="294"/>
      <c r="L1544" s="251"/>
      <c r="M1544" s="251"/>
      <c r="N1544" s="251"/>
      <c r="O1544" s="251"/>
      <c r="P1544" s="251"/>
      <c r="Q1544" s="251"/>
      <c r="R1544" s="294"/>
      <c r="S1544" s="251"/>
      <c r="U1544" s="296"/>
      <c r="V1544" s="296"/>
      <c r="W1544" s="296"/>
      <c r="Z1544" s="296"/>
      <c r="AA1544" s="296"/>
      <c r="AB1544" s="296"/>
      <c r="AC1544" s="296"/>
      <c r="AD1544" s="296"/>
      <c r="AF1544" s="296"/>
      <c r="AG1544" s="300"/>
      <c r="AK1544" s="296"/>
      <c r="AL1544" s="296"/>
      <c r="AM1544" s="296"/>
      <c r="AN1544" s="296"/>
      <c r="AO1544" s="296"/>
      <c r="AP1544" s="296"/>
      <c r="AQ1544" s="296"/>
    </row>
    <row r="1545" spans="1:43">
      <c r="A1545" s="293"/>
      <c r="D1545" s="251"/>
      <c r="E1545" s="251"/>
      <c r="F1545" s="251"/>
      <c r="G1545" s="251"/>
      <c r="H1545" s="251"/>
      <c r="I1545" s="251"/>
      <c r="J1545" s="251"/>
      <c r="K1545" s="294"/>
      <c r="L1545" s="251"/>
      <c r="M1545" s="251"/>
      <c r="N1545" s="251"/>
      <c r="O1545" s="251"/>
      <c r="P1545" s="251"/>
      <c r="Q1545" s="251"/>
      <c r="R1545" s="294"/>
      <c r="S1545" s="251"/>
      <c r="U1545" s="296"/>
      <c r="V1545" s="296"/>
      <c r="W1545" s="296"/>
      <c r="Z1545" s="296"/>
      <c r="AA1545" s="296"/>
      <c r="AB1545" s="296"/>
      <c r="AC1545" s="296"/>
      <c r="AD1545" s="296"/>
      <c r="AF1545" s="296"/>
      <c r="AG1545" s="300"/>
      <c r="AK1545" s="296"/>
      <c r="AL1545" s="296"/>
      <c r="AM1545" s="296"/>
      <c r="AN1545" s="296"/>
      <c r="AO1545" s="296"/>
      <c r="AP1545" s="296"/>
      <c r="AQ1545" s="296"/>
    </row>
    <row r="1546" spans="1:43">
      <c r="A1546" s="293"/>
      <c r="D1546" s="251"/>
      <c r="E1546" s="251"/>
      <c r="F1546" s="251"/>
      <c r="G1546" s="251"/>
      <c r="H1546" s="251"/>
      <c r="I1546" s="251"/>
      <c r="J1546" s="251"/>
      <c r="K1546" s="294"/>
      <c r="L1546" s="251"/>
      <c r="M1546" s="251"/>
      <c r="N1546" s="251"/>
      <c r="O1546" s="251"/>
      <c r="P1546" s="251"/>
      <c r="Q1546" s="251"/>
      <c r="R1546" s="294"/>
      <c r="S1546" s="251"/>
      <c r="U1546" s="296"/>
      <c r="V1546" s="296"/>
      <c r="W1546" s="296"/>
      <c r="Z1546" s="296"/>
      <c r="AA1546" s="296"/>
      <c r="AB1546" s="296"/>
      <c r="AC1546" s="296"/>
      <c r="AD1546" s="296"/>
      <c r="AF1546" s="296"/>
      <c r="AG1546" s="300"/>
      <c r="AK1546" s="296"/>
      <c r="AL1546" s="296"/>
      <c r="AM1546" s="296"/>
      <c r="AN1546" s="296"/>
      <c r="AO1546" s="296"/>
      <c r="AP1546" s="296"/>
      <c r="AQ1546" s="296"/>
    </row>
    <row r="1547" spans="1:43">
      <c r="A1547" s="293"/>
      <c r="D1547" s="251"/>
      <c r="E1547" s="251"/>
      <c r="F1547" s="251"/>
      <c r="G1547" s="251"/>
      <c r="H1547" s="251"/>
      <c r="I1547" s="251"/>
      <c r="J1547" s="251"/>
      <c r="K1547" s="294"/>
      <c r="L1547" s="251"/>
      <c r="M1547" s="251"/>
      <c r="N1547" s="251"/>
      <c r="O1547" s="251"/>
      <c r="P1547" s="251"/>
      <c r="Q1547" s="251"/>
      <c r="R1547" s="294"/>
      <c r="S1547" s="251"/>
      <c r="U1547" s="296"/>
      <c r="V1547" s="296"/>
      <c r="W1547" s="296"/>
      <c r="Z1547" s="296"/>
      <c r="AA1547" s="296"/>
      <c r="AB1547" s="296"/>
      <c r="AC1547" s="296"/>
      <c r="AD1547" s="296"/>
      <c r="AF1547" s="296"/>
      <c r="AG1547" s="300"/>
      <c r="AK1547" s="296"/>
      <c r="AL1547" s="296"/>
      <c r="AM1547" s="296"/>
      <c r="AN1547" s="296"/>
      <c r="AO1547" s="296"/>
      <c r="AP1547" s="296"/>
      <c r="AQ1547" s="296"/>
    </row>
    <row r="1548" spans="1:43">
      <c r="A1548" s="293"/>
      <c r="D1548" s="251"/>
      <c r="E1548" s="251"/>
      <c r="F1548" s="251"/>
      <c r="G1548" s="251"/>
      <c r="H1548" s="251"/>
      <c r="I1548" s="251"/>
      <c r="J1548" s="251"/>
      <c r="K1548" s="294"/>
      <c r="L1548" s="251"/>
      <c r="M1548" s="251"/>
      <c r="N1548" s="251"/>
      <c r="O1548" s="251"/>
      <c r="P1548" s="251"/>
      <c r="Q1548" s="251"/>
      <c r="R1548" s="294"/>
      <c r="S1548" s="251"/>
      <c r="U1548" s="296"/>
      <c r="V1548" s="296"/>
      <c r="W1548" s="296"/>
      <c r="Z1548" s="296"/>
      <c r="AA1548" s="296"/>
      <c r="AB1548" s="296"/>
      <c r="AC1548" s="296"/>
      <c r="AD1548" s="296"/>
      <c r="AF1548" s="296"/>
      <c r="AG1548" s="300"/>
      <c r="AK1548" s="296"/>
      <c r="AL1548" s="296"/>
      <c r="AM1548" s="296"/>
      <c r="AN1548" s="296"/>
      <c r="AO1548" s="296"/>
      <c r="AP1548" s="296"/>
      <c r="AQ1548" s="296"/>
    </row>
    <row r="1549" spans="1:43">
      <c r="A1549" s="293"/>
      <c r="D1549" s="251"/>
      <c r="E1549" s="251"/>
      <c r="F1549" s="251"/>
      <c r="G1549" s="251"/>
      <c r="H1549" s="251"/>
      <c r="I1549" s="251"/>
      <c r="J1549" s="251"/>
      <c r="K1549" s="294"/>
      <c r="L1549" s="251"/>
      <c r="M1549" s="251"/>
      <c r="N1549" s="251"/>
      <c r="O1549" s="251"/>
      <c r="P1549" s="251"/>
      <c r="Q1549" s="251"/>
      <c r="R1549" s="294"/>
      <c r="S1549" s="251"/>
      <c r="U1549" s="296"/>
      <c r="V1549" s="296"/>
      <c r="W1549" s="296"/>
      <c r="Z1549" s="296"/>
      <c r="AA1549" s="296"/>
      <c r="AB1549" s="296"/>
      <c r="AC1549" s="296"/>
      <c r="AD1549" s="296"/>
      <c r="AF1549" s="296"/>
      <c r="AG1549" s="300"/>
      <c r="AK1549" s="296"/>
      <c r="AL1549" s="296"/>
      <c r="AM1549" s="296"/>
      <c r="AN1549" s="296"/>
      <c r="AO1549" s="296"/>
      <c r="AP1549" s="296"/>
      <c r="AQ1549" s="296"/>
    </row>
    <row r="1550" spans="1:43">
      <c r="A1550" s="293"/>
      <c r="D1550" s="251"/>
      <c r="E1550" s="251"/>
      <c r="F1550" s="251"/>
      <c r="G1550" s="251"/>
      <c r="H1550" s="251"/>
      <c r="I1550" s="251"/>
      <c r="J1550" s="251"/>
      <c r="K1550" s="294"/>
      <c r="L1550" s="251"/>
      <c r="M1550" s="251"/>
      <c r="N1550" s="251"/>
      <c r="O1550" s="251"/>
      <c r="P1550" s="251"/>
      <c r="Q1550" s="251"/>
      <c r="R1550" s="294"/>
      <c r="S1550" s="251"/>
      <c r="U1550" s="296"/>
      <c r="V1550" s="296"/>
      <c r="W1550" s="296"/>
      <c r="Z1550" s="296"/>
      <c r="AA1550" s="296"/>
      <c r="AB1550" s="296"/>
      <c r="AC1550" s="296"/>
      <c r="AD1550" s="296"/>
      <c r="AF1550" s="296"/>
      <c r="AG1550" s="300"/>
      <c r="AK1550" s="296"/>
      <c r="AL1550" s="296"/>
      <c r="AM1550" s="296"/>
      <c r="AN1550" s="296"/>
      <c r="AO1550" s="296"/>
      <c r="AP1550" s="296"/>
      <c r="AQ1550" s="296"/>
    </row>
    <row r="1551" spans="1:43">
      <c r="A1551" s="293"/>
      <c r="D1551" s="251"/>
      <c r="E1551" s="251"/>
      <c r="F1551" s="251"/>
      <c r="G1551" s="251"/>
      <c r="H1551" s="251"/>
      <c r="I1551" s="251"/>
      <c r="J1551" s="251"/>
      <c r="K1551" s="294"/>
      <c r="L1551" s="251"/>
      <c r="M1551" s="251"/>
      <c r="N1551" s="251"/>
      <c r="O1551" s="251"/>
      <c r="P1551" s="251"/>
      <c r="Q1551" s="251"/>
      <c r="R1551" s="294"/>
      <c r="S1551" s="251"/>
      <c r="U1551" s="296"/>
      <c r="V1551" s="296"/>
      <c r="W1551" s="296"/>
      <c r="Z1551" s="296"/>
      <c r="AA1551" s="296"/>
      <c r="AB1551" s="296"/>
      <c r="AC1551" s="296"/>
      <c r="AD1551" s="296"/>
      <c r="AF1551" s="296"/>
      <c r="AG1551" s="300"/>
      <c r="AK1551" s="296"/>
      <c r="AL1551" s="296"/>
      <c r="AM1551" s="296"/>
      <c r="AN1551" s="296"/>
      <c r="AO1551" s="296"/>
      <c r="AP1551" s="296"/>
      <c r="AQ1551" s="296"/>
    </row>
    <row r="1552" spans="1:43">
      <c r="A1552" s="293"/>
      <c r="D1552" s="251"/>
      <c r="E1552" s="251"/>
      <c r="F1552" s="251"/>
      <c r="G1552" s="251"/>
      <c r="H1552" s="251"/>
      <c r="I1552" s="251"/>
      <c r="J1552" s="251"/>
      <c r="K1552" s="294"/>
      <c r="L1552" s="251"/>
      <c r="M1552" s="251"/>
      <c r="N1552" s="251"/>
      <c r="O1552" s="251"/>
      <c r="P1552" s="251"/>
      <c r="Q1552" s="251"/>
      <c r="R1552" s="294"/>
      <c r="S1552" s="251"/>
      <c r="U1552" s="296"/>
      <c r="V1552" s="296"/>
      <c r="W1552" s="296"/>
      <c r="Z1552" s="296"/>
      <c r="AA1552" s="296"/>
      <c r="AB1552" s="296"/>
      <c r="AC1552" s="296"/>
      <c r="AD1552" s="296"/>
      <c r="AF1552" s="296"/>
      <c r="AG1552" s="300"/>
      <c r="AK1552" s="296"/>
      <c r="AL1552" s="296"/>
      <c r="AM1552" s="296"/>
      <c r="AN1552" s="296"/>
      <c r="AO1552" s="296"/>
      <c r="AP1552" s="296"/>
      <c r="AQ1552" s="296"/>
    </row>
    <row r="1553" spans="1:43">
      <c r="A1553" s="293"/>
      <c r="D1553" s="251"/>
      <c r="E1553" s="251"/>
      <c r="F1553" s="251"/>
      <c r="G1553" s="251"/>
      <c r="H1553" s="251"/>
      <c r="I1553" s="251"/>
      <c r="J1553" s="251"/>
      <c r="K1553" s="294"/>
      <c r="L1553" s="251"/>
      <c r="M1553" s="251"/>
      <c r="N1553" s="251"/>
      <c r="O1553" s="251"/>
      <c r="P1553" s="251"/>
      <c r="Q1553" s="251"/>
      <c r="R1553" s="294"/>
      <c r="S1553" s="251"/>
      <c r="U1553" s="296"/>
      <c r="V1553" s="296"/>
      <c r="W1553" s="296"/>
      <c r="Z1553" s="296"/>
      <c r="AA1553" s="296"/>
      <c r="AB1553" s="296"/>
      <c r="AC1553" s="296"/>
      <c r="AD1553" s="296"/>
      <c r="AF1553" s="296"/>
      <c r="AG1553" s="300"/>
      <c r="AK1553" s="296"/>
      <c r="AL1553" s="296"/>
      <c r="AM1553" s="296"/>
      <c r="AN1553" s="296"/>
      <c r="AO1553" s="296"/>
      <c r="AP1553" s="296"/>
      <c r="AQ1553" s="296"/>
    </row>
    <row r="1554" spans="1:43">
      <c r="A1554" s="293"/>
      <c r="D1554" s="251"/>
      <c r="E1554" s="251"/>
      <c r="F1554" s="251"/>
      <c r="G1554" s="251"/>
      <c r="H1554" s="251"/>
      <c r="I1554" s="251"/>
      <c r="J1554" s="251"/>
      <c r="K1554" s="294"/>
      <c r="L1554" s="251"/>
      <c r="M1554" s="251"/>
      <c r="N1554" s="251"/>
      <c r="O1554" s="251"/>
      <c r="P1554" s="251"/>
      <c r="Q1554" s="251"/>
      <c r="R1554" s="294"/>
      <c r="S1554" s="251"/>
      <c r="U1554" s="296"/>
      <c r="V1554" s="296"/>
      <c r="W1554" s="296"/>
      <c r="Z1554" s="296"/>
      <c r="AA1554" s="296"/>
      <c r="AB1554" s="296"/>
      <c r="AC1554" s="296"/>
      <c r="AD1554" s="296"/>
      <c r="AF1554" s="296"/>
      <c r="AG1554" s="300"/>
      <c r="AK1554" s="296"/>
      <c r="AL1554" s="296"/>
      <c r="AM1554" s="296"/>
      <c r="AN1554" s="296"/>
      <c r="AO1554" s="296"/>
      <c r="AP1554" s="296"/>
      <c r="AQ1554" s="296"/>
    </row>
    <row r="1555" spans="1:43">
      <c r="A1555" s="293"/>
      <c r="D1555" s="251"/>
      <c r="E1555" s="251"/>
      <c r="F1555" s="251"/>
      <c r="G1555" s="251"/>
      <c r="H1555" s="251"/>
      <c r="I1555" s="251"/>
      <c r="J1555" s="251"/>
      <c r="K1555" s="294"/>
      <c r="L1555" s="251"/>
      <c r="M1555" s="251"/>
      <c r="N1555" s="251"/>
      <c r="O1555" s="251"/>
      <c r="P1555" s="251"/>
      <c r="Q1555" s="251"/>
      <c r="R1555" s="294"/>
      <c r="S1555" s="251"/>
      <c r="U1555" s="296"/>
      <c r="V1555" s="296"/>
      <c r="W1555" s="296"/>
      <c r="Z1555" s="296"/>
      <c r="AA1555" s="296"/>
      <c r="AB1555" s="296"/>
      <c r="AC1555" s="296"/>
      <c r="AD1555" s="296"/>
      <c r="AF1555" s="296"/>
      <c r="AG1555" s="300"/>
      <c r="AK1555" s="296"/>
      <c r="AL1555" s="296"/>
      <c r="AM1555" s="296"/>
      <c r="AN1555" s="296"/>
      <c r="AO1555" s="296"/>
      <c r="AP1555" s="296"/>
      <c r="AQ1555" s="296"/>
    </row>
    <row r="1556" spans="1:43">
      <c r="A1556" s="293"/>
      <c r="D1556" s="251"/>
      <c r="E1556" s="251"/>
      <c r="F1556" s="251"/>
      <c r="G1556" s="251"/>
      <c r="H1556" s="251"/>
      <c r="I1556" s="251"/>
      <c r="J1556" s="251"/>
      <c r="K1556" s="294"/>
      <c r="L1556" s="251"/>
      <c r="M1556" s="251"/>
      <c r="N1556" s="251"/>
      <c r="O1556" s="251"/>
      <c r="P1556" s="251"/>
      <c r="Q1556" s="251"/>
      <c r="R1556" s="294"/>
      <c r="S1556" s="251"/>
      <c r="U1556" s="296"/>
      <c r="V1556" s="296"/>
      <c r="W1556" s="296"/>
      <c r="Z1556" s="296"/>
      <c r="AA1556" s="296"/>
      <c r="AB1556" s="296"/>
      <c r="AC1556" s="296"/>
      <c r="AD1556" s="296"/>
      <c r="AF1556" s="296"/>
      <c r="AG1556" s="300"/>
      <c r="AK1556" s="296"/>
      <c r="AL1556" s="296"/>
      <c r="AM1556" s="296"/>
      <c r="AN1556" s="296"/>
      <c r="AO1556" s="296"/>
      <c r="AP1556" s="296"/>
      <c r="AQ1556" s="296"/>
    </row>
    <row r="1557" spans="1:43">
      <c r="A1557" s="293"/>
      <c r="D1557" s="251"/>
      <c r="E1557" s="251"/>
      <c r="F1557" s="251"/>
      <c r="G1557" s="251"/>
      <c r="H1557" s="251"/>
      <c r="I1557" s="251"/>
      <c r="J1557" s="251"/>
      <c r="K1557" s="294"/>
      <c r="L1557" s="251"/>
      <c r="M1557" s="251"/>
      <c r="N1557" s="251"/>
      <c r="O1557" s="251"/>
      <c r="P1557" s="251"/>
      <c r="Q1557" s="251"/>
      <c r="R1557" s="294"/>
      <c r="S1557" s="251"/>
      <c r="U1557" s="296"/>
      <c r="V1557" s="296"/>
      <c r="W1557" s="296"/>
      <c r="Z1557" s="296"/>
      <c r="AA1557" s="296"/>
      <c r="AB1557" s="296"/>
      <c r="AC1557" s="296"/>
      <c r="AD1557" s="296"/>
      <c r="AF1557" s="296"/>
      <c r="AG1557" s="300"/>
      <c r="AK1557" s="296"/>
      <c r="AL1557" s="296"/>
      <c r="AM1557" s="296"/>
      <c r="AN1557" s="296"/>
      <c r="AO1557" s="296"/>
      <c r="AP1557" s="296"/>
      <c r="AQ1557" s="296"/>
    </row>
    <row r="1558" spans="1:43">
      <c r="A1558" s="293"/>
      <c r="D1558" s="251"/>
      <c r="E1558" s="251"/>
      <c r="F1558" s="251"/>
      <c r="G1558" s="251"/>
      <c r="H1558" s="251"/>
      <c r="I1558" s="251"/>
      <c r="J1558" s="251"/>
      <c r="K1558" s="294"/>
      <c r="L1558" s="251"/>
      <c r="M1558" s="251"/>
      <c r="N1558" s="251"/>
      <c r="O1558" s="251"/>
      <c r="P1558" s="251"/>
      <c r="Q1558" s="251"/>
      <c r="R1558" s="294"/>
      <c r="S1558" s="251"/>
      <c r="U1558" s="296"/>
      <c r="V1558" s="296"/>
      <c r="W1558" s="296"/>
      <c r="Z1558" s="296"/>
      <c r="AA1558" s="296"/>
      <c r="AB1558" s="296"/>
      <c r="AC1558" s="296"/>
      <c r="AD1558" s="296"/>
      <c r="AF1558" s="296"/>
      <c r="AG1558" s="300"/>
      <c r="AK1558" s="296"/>
      <c r="AL1558" s="296"/>
      <c r="AM1558" s="296"/>
      <c r="AN1558" s="296"/>
      <c r="AO1558" s="296"/>
      <c r="AP1558" s="296"/>
      <c r="AQ1558" s="296"/>
    </row>
    <row r="1559" spans="1:43">
      <c r="A1559" s="293"/>
      <c r="D1559" s="251"/>
      <c r="E1559" s="251"/>
      <c r="F1559" s="251"/>
      <c r="G1559" s="251"/>
      <c r="H1559" s="251"/>
      <c r="I1559" s="251"/>
      <c r="J1559" s="251"/>
      <c r="K1559" s="294"/>
      <c r="L1559" s="251"/>
      <c r="M1559" s="251"/>
      <c r="N1559" s="251"/>
      <c r="O1559" s="251"/>
      <c r="P1559" s="251"/>
      <c r="Q1559" s="251"/>
      <c r="R1559" s="294"/>
      <c r="S1559" s="251"/>
      <c r="U1559" s="296"/>
      <c r="V1559" s="296"/>
      <c r="W1559" s="296"/>
      <c r="Z1559" s="296"/>
      <c r="AA1559" s="296"/>
      <c r="AB1559" s="296"/>
      <c r="AC1559" s="296"/>
      <c r="AD1559" s="296"/>
      <c r="AF1559" s="296"/>
      <c r="AG1559" s="300"/>
      <c r="AK1559" s="296"/>
      <c r="AL1559" s="296"/>
      <c r="AM1559" s="296"/>
      <c r="AN1559" s="296"/>
      <c r="AO1559" s="296"/>
      <c r="AP1559" s="296"/>
      <c r="AQ1559" s="296"/>
    </row>
    <row r="1560" spans="1:43">
      <c r="A1560" s="293"/>
      <c r="D1560" s="251"/>
      <c r="E1560" s="251"/>
      <c r="F1560" s="251"/>
      <c r="G1560" s="251"/>
      <c r="H1560" s="251"/>
      <c r="I1560" s="251"/>
      <c r="J1560" s="251"/>
      <c r="K1560" s="294"/>
      <c r="L1560" s="251"/>
      <c r="M1560" s="251"/>
      <c r="N1560" s="251"/>
      <c r="O1560" s="251"/>
      <c r="P1560" s="251"/>
      <c r="Q1560" s="251"/>
      <c r="R1560" s="294"/>
      <c r="S1560" s="251"/>
      <c r="U1560" s="296"/>
      <c r="V1560" s="296"/>
      <c r="W1560" s="296"/>
      <c r="Z1560" s="296"/>
      <c r="AA1560" s="296"/>
      <c r="AB1560" s="296"/>
      <c r="AC1560" s="296"/>
      <c r="AD1560" s="296"/>
      <c r="AF1560" s="296"/>
      <c r="AG1560" s="300"/>
      <c r="AK1560" s="296"/>
      <c r="AL1560" s="296"/>
      <c r="AM1560" s="296"/>
      <c r="AN1560" s="296"/>
      <c r="AO1560" s="296"/>
      <c r="AP1560" s="296"/>
      <c r="AQ1560" s="296"/>
    </row>
    <row r="1561" spans="1:43">
      <c r="A1561" s="293"/>
      <c r="D1561" s="251"/>
      <c r="E1561" s="251"/>
      <c r="F1561" s="251"/>
      <c r="G1561" s="251"/>
      <c r="H1561" s="251"/>
      <c r="I1561" s="251"/>
      <c r="J1561" s="251"/>
      <c r="K1561" s="294"/>
      <c r="L1561" s="251"/>
      <c r="M1561" s="251"/>
      <c r="N1561" s="251"/>
      <c r="O1561" s="251"/>
      <c r="P1561" s="251"/>
      <c r="Q1561" s="251"/>
      <c r="R1561" s="294"/>
      <c r="S1561" s="251"/>
      <c r="U1561" s="296"/>
      <c r="V1561" s="296"/>
      <c r="W1561" s="296"/>
      <c r="Z1561" s="296"/>
      <c r="AA1561" s="296"/>
      <c r="AB1561" s="296"/>
      <c r="AC1561" s="296"/>
      <c r="AD1561" s="296"/>
      <c r="AF1561" s="296"/>
      <c r="AG1561" s="300"/>
      <c r="AK1561" s="296"/>
      <c r="AL1561" s="296"/>
      <c r="AM1561" s="296"/>
      <c r="AN1561" s="296"/>
      <c r="AO1561" s="296"/>
      <c r="AP1561" s="296"/>
      <c r="AQ1561" s="296"/>
    </row>
    <row r="1562" spans="1:43">
      <c r="A1562" s="293"/>
      <c r="D1562" s="251"/>
      <c r="E1562" s="251"/>
      <c r="F1562" s="251"/>
      <c r="G1562" s="251"/>
      <c r="H1562" s="251"/>
      <c r="I1562" s="251"/>
      <c r="J1562" s="251"/>
      <c r="K1562" s="294"/>
      <c r="L1562" s="251"/>
      <c r="M1562" s="251"/>
      <c r="N1562" s="251"/>
      <c r="O1562" s="251"/>
      <c r="P1562" s="251"/>
      <c r="Q1562" s="251"/>
      <c r="R1562" s="294"/>
      <c r="S1562" s="251"/>
      <c r="U1562" s="296"/>
      <c r="V1562" s="296"/>
      <c r="W1562" s="296"/>
      <c r="Z1562" s="296"/>
      <c r="AA1562" s="296"/>
      <c r="AB1562" s="296"/>
      <c r="AC1562" s="296"/>
      <c r="AD1562" s="296"/>
      <c r="AF1562" s="296"/>
      <c r="AG1562" s="300"/>
      <c r="AK1562" s="296"/>
      <c r="AL1562" s="296"/>
      <c r="AM1562" s="296"/>
      <c r="AN1562" s="296"/>
      <c r="AO1562" s="296"/>
      <c r="AP1562" s="296"/>
      <c r="AQ1562" s="296"/>
    </row>
    <row r="1563" spans="1:43">
      <c r="A1563" s="293"/>
      <c r="D1563" s="251"/>
      <c r="E1563" s="251"/>
      <c r="F1563" s="251"/>
      <c r="G1563" s="251"/>
      <c r="H1563" s="251"/>
      <c r="I1563" s="251"/>
      <c r="J1563" s="251"/>
      <c r="K1563" s="294"/>
      <c r="L1563" s="251"/>
      <c r="M1563" s="251"/>
      <c r="N1563" s="251"/>
      <c r="O1563" s="251"/>
      <c r="P1563" s="251"/>
      <c r="Q1563" s="251"/>
      <c r="R1563" s="294"/>
      <c r="S1563" s="251"/>
      <c r="U1563" s="296"/>
      <c r="V1563" s="296"/>
      <c r="W1563" s="296"/>
      <c r="Z1563" s="296"/>
      <c r="AA1563" s="296"/>
      <c r="AB1563" s="296"/>
      <c r="AC1563" s="296"/>
      <c r="AD1563" s="296"/>
      <c r="AF1563" s="296"/>
      <c r="AG1563" s="300"/>
      <c r="AK1563" s="296"/>
      <c r="AL1563" s="296"/>
      <c r="AM1563" s="296"/>
      <c r="AN1563" s="296"/>
      <c r="AO1563" s="296"/>
      <c r="AP1563" s="296"/>
      <c r="AQ1563" s="296"/>
    </row>
    <row r="1564" spans="1:43">
      <c r="A1564" s="293"/>
      <c r="D1564" s="251"/>
      <c r="E1564" s="251"/>
      <c r="F1564" s="251"/>
      <c r="G1564" s="251"/>
      <c r="H1564" s="251"/>
      <c r="I1564" s="251"/>
      <c r="J1564" s="251"/>
      <c r="K1564" s="294"/>
      <c r="L1564" s="251"/>
      <c r="M1564" s="251"/>
      <c r="N1564" s="251"/>
      <c r="O1564" s="251"/>
      <c r="P1564" s="251"/>
      <c r="Q1564" s="251"/>
      <c r="R1564" s="294"/>
      <c r="S1564" s="251"/>
      <c r="U1564" s="296"/>
      <c r="V1564" s="296"/>
      <c r="W1564" s="296"/>
      <c r="Z1564" s="296"/>
      <c r="AA1564" s="296"/>
      <c r="AB1564" s="296"/>
      <c r="AC1564" s="296"/>
      <c r="AD1564" s="296"/>
      <c r="AF1564" s="296"/>
      <c r="AG1564" s="300"/>
      <c r="AK1564" s="296"/>
      <c r="AL1564" s="296"/>
      <c r="AM1564" s="296"/>
      <c r="AN1564" s="296"/>
      <c r="AO1564" s="296"/>
      <c r="AP1564" s="296"/>
      <c r="AQ1564" s="296"/>
    </row>
    <row r="1565" spans="1:43">
      <c r="A1565" s="293"/>
      <c r="D1565" s="251"/>
      <c r="E1565" s="251"/>
      <c r="F1565" s="251"/>
      <c r="G1565" s="251"/>
      <c r="H1565" s="251"/>
      <c r="I1565" s="251"/>
      <c r="J1565" s="251"/>
      <c r="K1565" s="294"/>
      <c r="L1565" s="251"/>
      <c r="M1565" s="251"/>
      <c r="N1565" s="251"/>
      <c r="O1565" s="251"/>
      <c r="P1565" s="251"/>
      <c r="Q1565" s="251"/>
      <c r="R1565" s="294"/>
      <c r="S1565" s="251"/>
      <c r="U1565" s="296"/>
      <c r="V1565" s="296"/>
      <c r="W1565" s="296"/>
      <c r="Z1565" s="296"/>
      <c r="AA1565" s="296"/>
      <c r="AB1565" s="296"/>
      <c r="AC1565" s="296"/>
      <c r="AD1565" s="296"/>
      <c r="AF1565" s="296"/>
      <c r="AG1565" s="300"/>
      <c r="AK1565" s="296"/>
      <c r="AL1565" s="296"/>
      <c r="AM1565" s="296"/>
      <c r="AN1565" s="296"/>
      <c r="AO1565" s="296"/>
      <c r="AP1565" s="296"/>
      <c r="AQ1565" s="296"/>
    </row>
    <row r="1566" spans="1:43">
      <c r="A1566" s="293"/>
      <c r="D1566" s="251"/>
      <c r="E1566" s="251"/>
      <c r="F1566" s="251"/>
      <c r="G1566" s="251"/>
      <c r="H1566" s="251"/>
      <c r="I1566" s="251"/>
      <c r="J1566" s="251"/>
      <c r="K1566" s="294"/>
      <c r="L1566" s="251"/>
      <c r="M1566" s="251"/>
      <c r="N1566" s="251"/>
      <c r="O1566" s="251"/>
      <c r="P1566" s="251"/>
      <c r="Q1566" s="251"/>
      <c r="R1566" s="294"/>
      <c r="S1566" s="251"/>
      <c r="U1566" s="296"/>
      <c r="V1566" s="296"/>
      <c r="W1566" s="296"/>
      <c r="Z1566" s="296"/>
      <c r="AA1566" s="296"/>
      <c r="AB1566" s="296"/>
      <c r="AC1566" s="296"/>
      <c r="AD1566" s="296"/>
      <c r="AF1566" s="296"/>
      <c r="AG1566" s="300"/>
      <c r="AK1566" s="296"/>
      <c r="AL1566" s="296"/>
      <c r="AM1566" s="296"/>
      <c r="AN1566" s="296"/>
      <c r="AO1566" s="296"/>
      <c r="AP1566" s="296"/>
      <c r="AQ1566" s="296"/>
    </row>
    <row r="1567" spans="1:43">
      <c r="A1567" s="293"/>
      <c r="D1567" s="251"/>
      <c r="E1567" s="251"/>
      <c r="F1567" s="251"/>
      <c r="G1567" s="251"/>
      <c r="H1567" s="251"/>
      <c r="I1567" s="251"/>
      <c r="J1567" s="251"/>
      <c r="K1567" s="294"/>
      <c r="L1567" s="251"/>
      <c r="M1567" s="251"/>
      <c r="N1567" s="251"/>
      <c r="O1567" s="251"/>
      <c r="P1567" s="251"/>
      <c r="Q1567" s="251"/>
      <c r="R1567" s="294"/>
      <c r="S1567" s="251"/>
      <c r="U1567" s="296"/>
      <c r="V1567" s="296"/>
      <c r="W1567" s="296"/>
      <c r="Z1567" s="296"/>
      <c r="AA1567" s="296"/>
      <c r="AB1567" s="296"/>
      <c r="AC1567" s="296"/>
      <c r="AD1567" s="296"/>
      <c r="AF1567" s="296"/>
      <c r="AG1567" s="300"/>
      <c r="AK1567" s="296"/>
      <c r="AL1567" s="296"/>
      <c r="AM1567" s="296"/>
      <c r="AN1567" s="296"/>
      <c r="AO1567" s="296"/>
      <c r="AP1567" s="296"/>
      <c r="AQ1567" s="296"/>
    </row>
    <row r="1568" spans="1:43">
      <c r="A1568" s="293"/>
      <c r="D1568" s="251"/>
      <c r="E1568" s="251"/>
      <c r="F1568" s="251"/>
      <c r="G1568" s="251"/>
      <c r="H1568" s="251"/>
      <c r="I1568" s="251"/>
      <c r="J1568" s="251"/>
      <c r="K1568" s="294"/>
      <c r="L1568" s="251"/>
      <c r="M1568" s="251"/>
      <c r="N1568" s="251"/>
      <c r="O1568" s="251"/>
      <c r="P1568" s="251"/>
      <c r="Q1568" s="251"/>
      <c r="R1568" s="294"/>
      <c r="S1568" s="251"/>
      <c r="U1568" s="296"/>
      <c r="V1568" s="296"/>
      <c r="W1568" s="296"/>
      <c r="Z1568" s="296"/>
      <c r="AA1568" s="296"/>
      <c r="AB1568" s="296"/>
      <c r="AC1568" s="296"/>
      <c r="AD1568" s="296"/>
      <c r="AF1568" s="296"/>
      <c r="AG1568" s="300"/>
      <c r="AK1568" s="296"/>
      <c r="AL1568" s="296"/>
      <c r="AM1568" s="296"/>
      <c r="AN1568" s="296"/>
      <c r="AO1568" s="296"/>
      <c r="AP1568" s="296"/>
      <c r="AQ1568" s="296"/>
    </row>
    <row r="1569" spans="1:43">
      <c r="A1569" s="293"/>
      <c r="D1569" s="251"/>
      <c r="E1569" s="251"/>
      <c r="F1569" s="251"/>
      <c r="G1569" s="251"/>
      <c r="H1569" s="251"/>
      <c r="I1569" s="251"/>
      <c r="J1569" s="251"/>
      <c r="K1569" s="294"/>
      <c r="L1569" s="251"/>
      <c r="M1569" s="251"/>
      <c r="N1569" s="251"/>
      <c r="O1569" s="251"/>
      <c r="P1569" s="251"/>
      <c r="Q1569" s="251"/>
      <c r="R1569" s="294"/>
      <c r="S1569" s="251"/>
      <c r="U1569" s="296"/>
      <c r="V1569" s="296"/>
      <c r="W1569" s="296"/>
      <c r="Z1569" s="296"/>
      <c r="AA1569" s="296"/>
      <c r="AB1569" s="296"/>
      <c r="AC1569" s="296"/>
      <c r="AD1569" s="296"/>
      <c r="AF1569" s="296"/>
      <c r="AG1569" s="300"/>
      <c r="AK1569" s="296"/>
      <c r="AL1569" s="296"/>
      <c r="AM1569" s="296"/>
      <c r="AN1569" s="296"/>
      <c r="AO1569" s="296"/>
      <c r="AP1569" s="296"/>
      <c r="AQ1569" s="296"/>
    </row>
    <row r="1570" spans="1:43">
      <c r="A1570" s="293"/>
      <c r="D1570" s="251"/>
      <c r="E1570" s="251"/>
      <c r="F1570" s="251"/>
      <c r="G1570" s="251"/>
      <c r="H1570" s="251"/>
      <c r="I1570" s="251"/>
      <c r="J1570" s="251"/>
      <c r="K1570" s="294"/>
      <c r="L1570" s="251"/>
      <c r="M1570" s="251"/>
      <c r="N1570" s="251"/>
      <c r="O1570" s="251"/>
      <c r="P1570" s="251"/>
      <c r="Q1570" s="251"/>
      <c r="R1570" s="294"/>
      <c r="S1570" s="251"/>
      <c r="U1570" s="296"/>
      <c r="V1570" s="296"/>
      <c r="W1570" s="296"/>
      <c r="Z1570" s="296"/>
      <c r="AA1570" s="296"/>
      <c r="AB1570" s="296"/>
      <c r="AC1570" s="296"/>
      <c r="AD1570" s="296"/>
      <c r="AF1570" s="296"/>
      <c r="AG1570" s="300"/>
      <c r="AK1570" s="296"/>
      <c r="AL1570" s="296"/>
      <c r="AM1570" s="296"/>
      <c r="AN1570" s="296"/>
      <c r="AO1570" s="296"/>
      <c r="AP1570" s="296"/>
      <c r="AQ1570" s="296"/>
    </row>
    <row r="1571" spans="1:43">
      <c r="A1571" s="293"/>
      <c r="D1571" s="251"/>
      <c r="E1571" s="251"/>
      <c r="F1571" s="251"/>
      <c r="G1571" s="251"/>
      <c r="H1571" s="251"/>
      <c r="I1571" s="251"/>
      <c r="J1571" s="251"/>
      <c r="K1571" s="294"/>
      <c r="L1571" s="251"/>
      <c r="M1571" s="251"/>
      <c r="N1571" s="251"/>
      <c r="O1571" s="251"/>
      <c r="P1571" s="251"/>
      <c r="Q1571" s="251"/>
      <c r="R1571" s="294"/>
      <c r="S1571" s="251"/>
      <c r="U1571" s="296"/>
      <c r="V1571" s="296"/>
      <c r="W1571" s="296"/>
      <c r="Z1571" s="296"/>
      <c r="AA1571" s="296"/>
      <c r="AB1571" s="296"/>
      <c r="AC1571" s="296"/>
      <c r="AD1571" s="296"/>
      <c r="AF1571" s="296"/>
      <c r="AG1571" s="300"/>
      <c r="AK1571" s="296"/>
      <c r="AL1571" s="296"/>
      <c r="AM1571" s="296"/>
      <c r="AN1571" s="296"/>
      <c r="AO1571" s="296"/>
      <c r="AP1571" s="296"/>
      <c r="AQ1571" s="296"/>
    </row>
    <row r="1572" spans="1:43">
      <c r="A1572" s="293"/>
      <c r="D1572" s="251"/>
      <c r="E1572" s="251"/>
      <c r="F1572" s="251"/>
      <c r="G1572" s="251"/>
      <c r="H1572" s="251"/>
      <c r="I1572" s="251"/>
      <c r="J1572" s="251"/>
      <c r="K1572" s="294"/>
      <c r="L1572" s="251"/>
      <c r="M1572" s="251"/>
      <c r="N1572" s="251"/>
      <c r="O1572" s="251"/>
      <c r="P1572" s="251"/>
      <c r="Q1572" s="251"/>
      <c r="R1572" s="294"/>
      <c r="S1572" s="251"/>
      <c r="U1572" s="296"/>
      <c r="V1572" s="296"/>
      <c r="W1572" s="296"/>
      <c r="Z1572" s="296"/>
      <c r="AA1572" s="296"/>
      <c r="AB1572" s="296"/>
      <c r="AC1572" s="296"/>
      <c r="AD1572" s="296"/>
      <c r="AF1572" s="296"/>
      <c r="AG1572" s="300"/>
      <c r="AK1572" s="296"/>
      <c r="AL1572" s="296"/>
      <c r="AM1572" s="296"/>
      <c r="AN1572" s="296"/>
      <c r="AO1572" s="296"/>
      <c r="AP1572" s="296"/>
      <c r="AQ1572" s="296"/>
    </row>
    <row r="1573" spans="1:43">
      <c r="A1573" s="293"/>
      <c r="D1573" s="251"/>
      <c r="E1573" s="251"/>
      <c r="F1573" s="251"/>
      <c r="G1573" s="251"/>
      <c r="H1573" s="251"/>
      <c r="I1573" s="251"/>
      <c r="J1573" s="251"/>
      <c r="K1573" s="294"/>
      <c r="L1573" s="251"/>
      <c r="M1573" s="251"/>
      <c r="N1573" s="251"/>
      <c r="O1573" s="251"/>
      <c r="P1573" s="251"/>
      <c r="Q1573" s="251"/>
      <c r="R1573" s="294"/>
      <c r="S1573" s="251"/>
      <c r="U1573" s="296"/>
      <c r="V1573" s="296"/>
      <c r="W1573" s="296"/>
      <c r="Z1573" s="296"/>
      <c r="AA1573" s="296"/>
      <c r="AB1573" s="296"/>
      <c r="AC1573" s="296"/>
      <c r="AD1573" s="296"/>
      <c r="AF1573" s="296"/>
      <c r="AG1573" s="300"/>
      <c r="AK1573" s="296"/>
      <c r="AL1573" s="296"/>
      <c r="AM1573" s="296"/>
      <c r="AN1573" s="296"/>
      <c r="AO1573" s="296"/>
      <c r="AP1573" s="296"/>
      <c r="AQ1573" s="296"/>
    </row>
    <row r="1574" spans="1:43">
      <c r="A1574" s="293"/>
      <c r="D1574" s="251"/>
      <c r="E1574" s="251"/>
      <c r="F1574" s="251"/>
      <c r="G1574" s="251"/>
      <c r="H1574" s="251"/>
      <c r="I1574" s="251"/>
      <c r="J1574" s="251"/>
      <c r="K1574" s="294"/>
      <c r="L1574" s="251"/>
      <c r="M1574" s="251"/>
      <c r="N1574" s="251"/>
      <c r="O1574" s="251"/>
      <c r="P1574" s="251"/>
      <c r="Q1574" s="251"/>
      <c r="R1574" s="294"/>
      <c r="S1574" s="251"/>
      <c r="U1574" s="296"/>
      <c r="V1574" s="296"/>
      <c r="W1574" s="296"/>
      <c r="Z1574" s="296"/>
      <c r="AA1574" s="296"/>
      <c r="AB1574" s="296"/>
      <c r="AC1574" s="296"/>
      <c r="AD1574" s="296"/>
      <c r="AF1574" s="296"/>
      <c r="AG1574" s="300"/>
      <c r="AK1574" s="296"/>
      <c r="AL1574" s="296"/>
      <c r="AM1574" s="296"/>
      <c r="AN1574" s="296"/>
      <c r="AO1574" s="296"/>
      <c r="AP1574" s="296"/>
      <c r="AQ1574" s="296"/>
    </row>
    <row r="1575" spans="1:43">
      <c r="A1575" s="293"/>
      <c r="D1575" s="251"/>
      <c r="E1575" s="251"/>
      <c r="F1575" s="251"/>
      <c r="G1575" s="251"/>
      <c r="H1575" s="251"/>
      <c r="I1575" s="251"/>
      <c r="J1575" s="251"/>
      <c r="K1575" s="294"/>
      <c r="L1575" s="251"/>
      <c r="M1575" s="251"/>
      <c r="N1575" s="251"/>
      <c r="O1575" s="251"/>
      <c r="P1575" s="251"/>
      <c r="Q1575" s="251"/>
      <c r="R1575" s="294"/>
      <c r="S1575" s="251"/>
      <c r="U1575" s="296"/>
      <c r="V1575" s="296"/>
      <c r="W1575" s="296"/>
      <c r="Z1575" s="296"/>
      <c r="AA1575" s="296"/>
      <c r="AB1575" s="296"/>
      <c r="AC1575" s="296"/>
      <c r="AD1575" s="296"/>
      <c r="AF1575" s="296"/>
      <c r="AG1575" s="300"/>
      <c r="AK1575" s="296"/>
      <c r="AL1575" s="296"/>
      <c r="AM1575" s="296"/>
      <c r="AN1575" s="296"/>
      <c r="AO1575" s="296"/>
      <c r="AP1575" s="296"/>
      <c r="AQ1575" s="296"/>
    </row>
    <row r="1576" spans="1:43">
      <c r="A1576" s="293"/>
      <c r="D1576" s="251"/>
      <c r="E1576" s="251"/>
      <c r="F1576" s="251"/>
      <c r="G1576" s="251"/>
      <c r="H1576" s="251"/>
      <c r="I1576" s="251"/>
      <c r="J1576" s="251"/>
      <c r="K1576" s="294"/>
      <c r="L1576" s="251"/>
      <c r="M1576" s="251"/>
      <c r="N1576" s="251"/>
      <c r="O1576" s="251"/>
      <c r="P1576" s="251"/>
      <c r="Q1576" s="251"/>
      <c r="R1576" s="294"/>
      <c r="S1576" s="251"/>
      <c r="U1576" s="296"/>
      <c r="V1576" s="296"/>
      <c r="W1576" s="296"/>
      <c r="Z1576" s="296"/>
      <c r="AA1576" s="296"/>
      <c r="AB1576" s="296"/>
      <c r="AC1576" s="296"/>
      <c r="AD1576" s="296"/>
      <c r="AF1576" s="296"/>
      <c r="AG1576" s="300"/>
      <c r="AK1576" s="296"/>
      <c r="AL1576" s="296"/>
      <c r="AM1576" s="296"/>
      <c r="AN1576" s="296"/>
      <c r="AO1576" s="296"/>
      <c r="AP1576" s="296"/>
      <c r="AQ1576" s="296"/>
    </row>
    <row r="1577" spans="1:43">
      <c r="A1577" s="293"/>
      <c r="D1577" s="251"/>
      <c r="E1577" s="251"/>
      <c r="F1577" s="251"/>
      <c r="G1577" s="251"/>
      <c r="H1577" s="251"/>
      <c r="I1577" s="251"/>
      <c r="J1577" s="251"/>
      <c r="K1577" s="294"/>
      <c r="L1577" s="251"/>
      <c r="M1577" s="251"/>
      <c r="N1577" s="251"/>
      <c r="O1577" s="251"/>
      <c r="P1577" s="251"/>
      <c r="Q1577" s="251"/>
      <c r="R1577" s="294"/>
      <c r="S1577" s="251"/>
      <c r="U1577" s="296"/>
      <c r="V1577" s="296"/>
      <c r="W1577" s="296"/>
      <c r="Z1577" s="296"/>
      <c r="AA1577" s="296"/>
      <c r="AB1577" s="296"/>
      <c r="AC1577" s="296"/>
      <c r="AD1577" s="296"/>
      <c r="AF1577" s="296"/>
      <c r="AG1577" s="300"/>
      <c r="AK1577" s="296"/>
      <c r="AL1577" s="296"/>
      <c r="AM1577" s="296"/>
      <c r="AN1577" s="296"/>
      <c r="AO1577" s="296"/>
      <c r="AP1577" s="296"/>
      <c r="AQ1577" s="296"/>
    </row>
    <row r="1578" spans="1:43">
      <c r="A1578" s="293"/>
      <c r="D1578" s="251"/>
      <c r="E1578" s="251"/>
      <c r="F1578" s="251"/>
      <c r="G1578" s="251"/>
      <c r="H1578" s="251"/>
      <c r="I1578" s="251"/>
      <c r="J1578" s="251"/>
      <c r="K1578" s="294"/>
      <c r="L1578" s="251"/>
      <c r="M1578" s="251"/>
      <c r="N1578" s="251"/>
      <c r="O1578" s="251"/>
      <c r="P1578" s="251"/>
      <c r="Q1578" s="251"/>
      <c r="R1578" s="294"/>
      <c r="S1578" s="251"/>
      <c r="U1578" s="296"/>
      <c r="V1578" s="296"/>
      <c r="W1578" s="296"/>
      <c r="Z1578" s="296"/>
      <c r="AA1578" s="296"/>
      <c r="AB1578" s="296"/>
      <c r="AC1578" s="296"/>
      <c r="AD1578" s="296"/>
      <c r="AF1578" s="296"/>
      <c r="AG1578" s="300"/>
      <c r="AK1578" s="296"/>
      <c r="AL1578" s="296"/>
      <c r="AM1578" s="296"/>
      <c r="AN1578" s="296"/>
      <c r="AO1578" s="296"/>
      <c r="AP1578" s="296"/>
      <c r="AQ1578" s="296"/>
    </row>
    <row r="1579" spans="1:43">
      <c r="A1579" s="293"/>
      <c r="D1579" s="251"/>
      <c r="E1579" s="251"/>
      <c r="F1579" s="251"/>
      <c r="G1579" s="251"/>
      <c r="H1579" s="251"/>
      <c r="I1579" s="251"/>
      <c r="J1579" s="251"/>
      <c r="K1579" s="294"/>
      <c r="L1579" s="251"/>
      <c r="M1579" s="251"/>
      <c r="N1579" s="251"/>
      <c r="O1579" s="251"/>
      <c r="P1579" s="251"/>
      <c r="Q1579" s="251"/>
      <c r="R1579" s="294"/>
      <c r="S1579" s="251"/>
      <c r="U1579" s="296"/>
      <c r="V1579" s="296"/>
      <c r="W1579" s="296"/>
      <c r="Z1579" s="296"/>
      <c r="AA1579" s="296"/>
      <c r="AB1579" s="296"/>
      <c r="AC1579" s="296"/>
      <c r="AD1579" s="296"/>
      <c r="AF1579" s="296"/>
      <c r="AG1579" s="300"/>
      <c r="AK1579" s="296"/>
      <c r="AL1579" s="296"/>
      <c r="AM1579" s="296"/>
      <c r="AN1579" s="296"/>
      <c r="AO1579" s="296"/>
      <c r="AP1579" s="296"/>
      <c r="AQ1579" s="296"/>
    </row>
    <row r="1580" spans="1:43">
      <c r="A1580" s="293"/>
      <c r="D1580" s="251"/>
      <c r="E1580" s="251"/>
      <c r="F1580" s="251"/>
      <c r="G1580" s="251"/>
      <c r="H1580" s="251"/>
      <c r="I1580" s="251"/>
      <c r="J1580" s="251"/>
      <c r="K1580" s="294"/>
      <c r="L1580" s="251"/>
      <c r="M1580" s="251"/>
      <c r="N1580" s="251"/>
      <c r="O1580" s="251"/>
      <c r="P1580" s="251"/>
      <c r="Q1580" s="251"/>
      <c r="R1580" s="294"/>
      <c r="S1580" s="251"/>
      <c r="U1580" s="296"/>
      <c r="V1580" s="296"/>
      <c r="W1580" s="296"/>
      <c r="Z1580" s="296"/>
      <c r="AA1580" s="296"/>
      <c r="AB1580" s="296"/>
      <c r="AC1580" s="296"/>
      <c r="AD1580" s="296"/>
      <c r="AF1580" s="296"/>
      <c r="AG1580" s="300"/>
      <c r="AK1580" s="296"/>
      <c r="AL1580" s="296"/>
      <c r="AM1580" s="296"/>
      <c r="AN1580" s="296"/>
      <c r="AO1580" s="296"/>
      <c r="AP1580" s="296"/>
      <c r="AQ1580" s="296"/>
    </row>
    <row r="1581" spans="1:43">
      <c r="A1581" s="293"/>
      <c r="D1581" s="251"/>
      <c r="E1581" s="251"/>
      <c r="F1581" s="251"/>
      <c r="G1581" s="251"/>
      <c r="H1581" s="251"/>
      <c r="I1581" s="251"/>
      <c r="J1581" s="251"/>
      <c r="K1581" s="294"/>
      <c r="L1581" s="251"/>
      <c r="M1581" s="251"/>
      <c r="N1581" s="251"/>
      <c r="O1581" s="251"/>
      <c r="P1581" s="251"/>
      <c r="Q1581" s="251"/>
      <c r="R1581" s="294"/>
      <c r="S1581" s="251"/>
      <c r="U1581" s="296"/>
      <c r="V1581" s="296"/>
      <c r="W1581" s="296"/>
      <c r="Z1581" s="296"/>
      <c r="AA1581" s="296"/>
      <c r="AB1581" s="296"/>
      <c r="AC1581" s="296"/>
      <c r="AD1581" s="296"/>
      <c r="AF1581" s="296"/>
      <c r="AG1581" s="300"/>
      <c r="AK1581" s="296"/>
      <c r="AL1581" s="296"/>
      <c r="AM1581" s="296"/>
      <c r="AN1581" s="296"/>
      <c r="AO1581" s="296"/>
      <c r="AP1581" s="296"/>
      <c r="AQ1581" s="296"/>
    </row>
    <row r="1582" spans="1:43">
      <c r="A1582" s="293"/>
      <c r="D1582" s="251"/>
      <c r="E1582" s="251"/>
      <c r="F1582" s="251"/>
      <c r="G1582" s="251"/>
      <c r="H1582" s="251"/>
      <c r="I1582" s="251"/>
      <c r="J1582" s="251"/>
      <c r="K1582" s="294"/>
      <c r="L1582" s="251"/>
      <c r="M1582" s="251"/>
      <c r="N1582" s="251"/>
      <c r="O1582" s="251"/>
      <c r="P1582" s="251"/>
      <c r="Q1582" s="251"/>
      <c r="R1582" s="294"/>
      <c r="S1582" s="251"/>
      <c r="U1582" s="296"/>
      <c r="V1582" s="296"/>
      <c r="W1582" s="296"/>
      <c r="Z1582" s="296"/>
      <c r="AA1582" s="296"/>
      <c r="AB1582" s="296"/>
      <c r="AC1582" s="296"/>
      <c r="AD1582" s="296"/>
      <c r="AF1582" s="296"/>
      <c r="AG1582" s="300"/>
      <c r="AK1582" s="296"/>
      <c r="AL1582" s="296"/>
      <c r="AM1582" s="296"/>
      <c r="AN1582" s="296"/>
      <c r="AO1582" s="296"/>
      <c r="AP1582" s="296"/>
      <c r="AQ1582" s="296"/>
    </row>
    <row r="1583" spans="1:43">
      <c r="A1583" s="293"/>
      <c r="D1583" s="251"/>
      <c r="E1583" s="251"/>
      <c r="F1583" s="251"/>
      <c r="G1583" s="251"/>
      <c r="H1583" s="251"/>
      <c r="I1583" s="251"/>
      <c r="J1583" s="251"/>
      <c r="K1583" s="294"/>
      <c r="L1583" s="251"/>
      <c r="M1583" s="251"/>
      <c r="N1583" s="251"/>
      <c r="O1583" s="251"/>
      <c r="P1583" s="251"/>
      <c r="Q1583" s="251"/>
      <c r="R1583" s="294"/>
      <c r="S1583" s="251"/>
      <c r="U1583" s="296"/>
      <c r="V1583" s="296"/>
      <c r="W1583" s="296"/>
      <c r="Z1583" s="296"/>
      <c r="AA1583" s="296"/>
      <c r="AB1583" s="296"/>
      <c r="AC1583" s="296"/>
      <c r="AD1583" s="296"/>
      <c r="AF1583" s="296"/>
      <c r="AG1583" s="300"/>
      <c r="AK1583" s="296"/>
      <c r="AL1583" s="296"/>
      <c r="AM1583" s="296"/>
      <c r="AN1583" s="296"/>
      <c r="AO1583" s="296"/>
      <c r="AP1583" s="296"/>
      <c r="AQ1583" s="296"/>
    </row>
    <row r="1584" spans="1:43">
      <c r="A1584" s="293"/>
      <c r="D1584" s="251"/>
      <c r="E1584" s="251"/>
      <c r="F1584" s="251"/>
      <c r="G1584" s="251"/>
      <c r="H1584" s="251"/>
      <c r="I1584" s="251"/>
      <c r="J1584" s="251"/>
      <c r="K1584" s="294"/>
      <c r="L1584" s="251"/>
      <c r="M1584" s="251"/>
      <c r="N1584" s="251"/>
      <c r="O1584" s="251"/>
      <c r="P1584" s="251"/>
      <c r="Q1584" s="251"/>
      <c r="R1584" s="294"/>
      <c r="S1584" s="251"/>
      <c r="U1584" s="296"/>
      <c r="V1584" s="296"/>
      <c r="W1584" s="296"/>
      <c r="Z1584" s="296"/>
      <c r="AA1584" s="296"/>
      <c r="AB1584" s="296"/>
      <c r="AC1584" s="296"/>
      <c r="AD1584" s="296"/>
      <c r="AF1584" s="296"/>
      <c r="AG1584" s="300"/>
      <c r="AK1584" s="296"/>
      <c r="AL1584" s="296"/>
      <c r="AM1584" s="296"/>
      <c r="AN1584" s="296"/>
      <c r="AO1584" s="296"/>
      <c r="AP1584" s="296"/>
      <c r="AQ1584" s="296"/>
    </row>
    <row r="1585" spans="1:43">
      <c r="A1585" s="293"/>
      <c r="D1585" s="251"/>
      <c r="E1585" s="251"/>
      <c r="F1585" s="251"/>
      <c r="G1585" s="251"/>
      <c r="H1585" s="251"/>
      <c r="I1585" s="251"/>
      <c r="J1585" s="251"/>
      <c r="K1585" s="294"/>
      <c r="L1585" s="251"/>
      <c r="M1585" s="251"/>
      <c r="N1585" s="251"/>
      <c r="O1585" s="251"/>
      <c r="P1585" s="251"/>
      <c r="Q1585" s="251"/>
      <c r="R1585" s="294"/>
      <c r="S1585" s="251"/>
      <c r="U1585" s="296"/>
      <c r="V1585" s="296"/>
      <c r="W1585" s="296"/>
      <c r="Z1585" s="296"/>
      <c r="AA1585" s="296"/>
      <c r="AB1585" s="296"/>
      <c r="AC1585" s="296"/>
      <c r="AD1585" s="296"/>
      <c r="AF1585" s="296"/>
      <c r="AG1585" s="300"/>
      <c r="AK1585" s="296"/>
      <c r="AL1585" s="296"/>
      <c r="AM1585" s="296"/>
      <c r="AN1585" s="296"/>
      <c r="AO1585" s="296"/>
      <c r="AP1585" s="296"/>
      <c r="AQ1585" s="296"/>
    </row>
    <row r="1586" spans="1:43">
      <c r="A1586" s="293"/>
      <c r="D1586" s="251"/>
      <c r="E1586" s="251"/>
      <c r="F1586" s="251"/>
      <c r="G1586" s="251"/>
      <c r="H1586" s="251"/>
      <c r="I1586" s="251"/>
      <c r="J1586" s="251"/>
      <c r="K1586" s="294"/>
      <c r="L1586" s="251"/>
      <c r="M1586" s="251"/>
      <c r="N1586" s="251"/>
      <c r="O1586" s="251"/>
      <c r="P1586" s="251"/>
      <c r="Q1586" s="251"/>
      <c r="R1586" s="294"/>
      <c r="S1586" s="251"/>
      <c r="U1586" s="296"/>
      <c r="V1586" s="296"/>
      <c r="W1586" s="296"/>
      <c r="Z1586" s="296"/>
      <c r="AA1586" s="296"/>
      <c r="AB1586" s="296"/>
      <c r="AC1586" s="296"/>
      <c r="AD1586" s="296"/>
      <c r="AF1586" s="296"/>
      <c r="AG1586" s="300"/>
      <c r="AK1586" s="296"/>
      <c r="AL1586" s="296"/>
      <c r="AM1586" s="296"/>
      <c r="AN1586" s="296"/>
      <c r="AO1586" s="296"/>
      <c r="AP1586" s="296"/>
      <c r="AQ1586" s="296"/>
    </row>
    <row r="1587" spans="1:43">
      <c r="A1587" s="293"/>
      <c r="D1587" s="251"/>
      <c r="E1587" s="251"/>
      <c r="F1587" s="251"/>
      <c r="G1587" s="251"/>
      <c r="H1587" s="251"/>
      <c r="I1587" s="251"/>
      <c r="J1587" s="251"/>
      <c r="K1587" s="294"/>
      <c r="L1587" s="251"/>
      <c r="M1587" s="251"/>
      <c r="N1587" s="251"/>
      <c r="O1587" s="251"/>
      <c r="P1587" s="251"/>
      <c r="Q1587" s="251"/>
      <c r="R1587" s="294"/>
      <c r="S1587" s="251"/>
      <c r="U1587" s="296"/>
      <c r="V1587" s="296"/>
      <c r="W1587" s="296"/>
      <c r="Z1587" s="296"/>
      <c r="AA1587" s="296"/>
      <c r="AB1587" s="296"/>
      <c r="AC1587" s="296"/>
      <c r="AD1587" s="296"/>
      <c r="AF1587" s="296"/>
      <c r="AG1587" s="300"/>
      <c r="AK1587" s="296"/>
      <c r="AL1587" s="296"/>
      <c r="AM1587" s="296"/>
      <c r="AN1587" s="296"/>
      <c r="AO1587" s="296"/>
      <c r="AP1587" s="296"/>
      <c r="AQ1587" s="296"/>
    </row>
    <row r="1588" spans="1:43">
      <c r="A1588" s="293"/>
      <c r="D1588" s="251"/>
      <c r="E1588" s="251"/>
      <c r="F1588" s="251"/>
      <c r="G1588" s="251"/>
      <c r="H1588" s="251"/>
      <c r="I1588" s="251"/>
      <c r="J1588" s="251"/>
      <c r="K1588" s="294"/>
      <c r="L1588" s="251"/>
      <c r="M1588" s="251"/>
      <c r="N1588" s="251"/>
      <c r="O1588" s="251"/>
      <c r="P1588" s="251"/>
      <c r="Q1588" s="251"/>
      <c r="R1588" s="294"/>
      <c r="S1588" s="251"/>
      <c r="U1588" s="296"/>
      <c r="V1588" s="296"/>
      <c r="W1588" s="296"/>
      <c r="Z1588" s="296"/>
      <c r="AA1588" s="296"/>
      <c r="AB1588" s="296"/>
      <c r="AC1588" s="296"/>
      <c r="AD1588" s="296"/>
      <c r="AF1588" s="296"/>
      <c r="AG1588" s="300"/>
      <c r="AK1588" s="296"/>
      <c r="AL1588" s="296"/>
      <c r="AM1588" s="296"/>
      <c r="AN1588" s="296"/>
      <c r="AO1588" s="296"/>
      <c r="AP1588" s="296"/>
      <c r="AQ1588" s="296"/>
    </row>
    <row r="1589" spans="1:43">
      <c r="A1589" s="293"/>
      <c r="D1589" s="251"/>
      <c r="E1589" s="251"/>
      <c r="F1589" s="251"/>
      <c r="G1589" s="251"/>
      <c r="H1589" s="251"/>
      <c r="I1589" s="251"/>
      <c r="J1589" s="251"/>
      <c r="K1589" s="294"/>
      <c r="L1589" s="251"/>
      <c r="M1589" s="251"/>
      <c r="N1589" s="251"/>
      <c r="O1589" s="251"/>
      <c r="P1589" s="251"/>
      <c r="Q1589" s="251"/>
      <c r="R1589" s="294"/>
      <c r="S1589" s="251"/>
      <c r="U1589" s="296"/>
      <c r="V1589" s="296"/>
      <c r="W1589" s="296"/>
      <c r="Z1589" s="296"/>
      <c r="AA1589" s="296"/>
      <c r="AB1589" s="296"/>
      <c r="AC1589" s="296"/>
      <c r="AD1589" s="296"/>
      <c r="AF1589" s="296"/>
      <c r="AG1589" s="300"/>
      <c r="AK1589" s="296"/>
      <c r="AL1589" s="296"/>
      <c r="AM1589" s="296"/>
      <c r="AN1589" s="296"/>
      <c r="AO1589" s="296"/>
      <c r="AP1589" s="296"/>
      <c r="AQ1589" s="296"/>
    </row>
    <row r="1590" spans="1:43">
      <c r="A1590" s="293"/>
      <c r="D1590" s="251"/>
      <c r="E1590" s="251"/>
      <c r="F1590" s="251"/>
      <c r="G1590" s="251"/>
      <c r="H1590" s="251"/>
      <c r="I1590" s="251"/>
      <c r="J1590" s="251"/>
      <c r="K1590" s="294"/>
      <c r="L1590" s="251"/>
      <c r="M1590" s="251"/>
      <c r="N1590" s="251"/>
      <c r="O1590" s="251"/>
      <c r="P1590" s="251"/>
      <c r="Q1590" s="251"/>
      <c r="R1590" s="294"/>
      <c r="S1590" s="251"/>
      <c r="U1590" s="296"/>
      <c r="V1590" s="296"/>
      <c r="W1590" s="296"/>
      <c r="Z1590" s="296"/>
      <c r="AA1590" s="296"/>
      <c r="AB1590" s="296"/>
      <c r="AC1590" s="296"/>
      <c r="AD1590" s="296"/>
      <c r="AF1590" s="296"/>
      <c r="AG1590" s="300"/>
      <c r="AK1590" s="296"/>
      <c r="AL1590" s="296"/>
      <c r="AM1590" s="296"/>
      <c r="AN1590" s="296"/>
      <c r="AO1590" s="296"/>
      <c r="AP1590" s="296"/>
      <c r="AQ1590" s="296"/>
    </row>
    <row r="1591" spans="1:43">
      <c r="A1591" s="293"/>
      <c r="D1591" s="251"/>
      <c r="E1591" s="251"/>
      <c r="F1591" s="251"/>
      <c r="G1591" s="251"/>
      <c r="H1591" s="251"/>
      <c r="I1591" s="251"/>
      <c r="J1591" s="251"/>
      <c r="K1591" s="294"/>
      <c r="L1591" s="251"/>
      <c r="M1591" s="251"/>
      <c r="N1591" s="251"/>
      <c r="O1591" s="251"/>
      <c r="P1591" s="251"/>
      <c r="Q1591" s="251"/>
      <c r="R1591" s="294"/>
      <c r="S1591" s="251"/>
      <c r="U1591" s="296"/>
      <c r="V1591" s="296"/>
      <c r="W1591" s="296"/>
      <c r="Z1591" s="296"/>
      <c r="AA1591" s="296"/>
      <c r="AB1591" s="296"/>
      <c r="AC1591" s="296"/>
      <c r="AD1591" s="296"/>
      <c r="AF1591" s="296"/>
      <c r="AG1591" s="300"/>
      <c r="AK1591" s="296"/>
      <c r="AL1591" s="296"/>
      <c r="AM1591" s="296"/>
      <c r="AN1591" s="296"/>
      <c r="AO1591" s="296"/>
      <c r="AP1591" s="296"/>
      <c r="AQ1591" s="296"/>
    </row>
    <row r="1592" spans="1:43">
      <c r="A1592" s="293"/>
      <c r="D1592" s="251"/>
      <c r="E1592" s="251"/>
      <c r="F1592" s="251"/>
      <c r="G1592" s="251"/>
      <c r="H1592" s="251"/>
      <c r="I1592" s="251"/>
      <c r="J1592" s="251"/>
      <c r="K1592" s="294"/>
      <c r="L1592" s="251"/>
      <c r="M1592" s="251"/>
      <c r="N1592" s="251"/>
      <c r="O1592" s="251"/>
      <c r="P1592" s="251"/>
      <c r="Q1592" s="251"/>
      <c r="R1592" s="294"/>
      <c r="S1592" s="251"/>
      <c r="U1592" s="296"/>
      <c r="V1592" s="296"/>
      <c r="W1592" s="296"/>
      <c r="Z1592" s="296"/>
      <c r="AA1592" s="296"/>
      <c r="AB1592" s="296"/>
      <c r="AC1592" s="296"/>
      <c r="AD1592" s="296"/>
      <c r="AF1592" s="296"/>
      <c r="AG1592" s="300"/>
      <c r="AK1592" s="296"/>
      <c r="AL1592" s="296"/>
      <c r="AM1592" s="296"/>
      <c r="AN1592" s="296"/>
      <c r="AO1592" s="296"/>
      <c r="AP1592" s="296"/>
      <c r="AQ1592" s="296"/>
    </row>
    <row r="1593" spans="1:43">
      <c r="A1593" s="293"/>
      <c r="D1593" s="251"/>
      <c r="E1593" s="251"/>
      <c r="F1593" s="251"/>
      <c r="G1593" s="251"/>
      <c r="H1593" s="251"/>
      <c r="I1593" s="251"/>
      <c r="J1593" s="251"/>
      <c r="K1593" s="294"/>
      <c r="L1593" s="251"/>
      <c r="M1593" s="251"/>
      <c r="N1593" s="251"/>
      <c r="O1593" s="251"/>
      <c r="P1593" s="251"/>
      <c r="Q1593" s="251"/>
      <c r="R1593" s="294"/>
      <c r="S1593" s="251"/>
      <c r="U1593" s="296"/>
      <c r="V1593" s="296"/>
      <c r="W1593" s="296"/>
      <c r="Z1593" s="296"/>
      <c r="AA1593" s="296"/>
      <c r="AB1593" s="296"/>
      <c r="AC1593" s="296"/>
      <c r="AD1593" s="296"/>
      <c r="AF1593" s="296"/>
      <c r="AG1593" s="300"/>
      <c r="AK1593" s="296"/>
      <c r="AL1593" s="296"/>
      <c r="AM1593" s="296"/>
      <c r="AN1593" s="296"/>
      <c r="AO1593" s="296"/>
      <c r="AP1593" s="296"/>
      <c r="AQ1593" s="296"/>
    </row>
    <row r="1594" spans="1:43">
      <c r="A1594" s="293"/>
      <c r="D1594" s="251"/>
      <c r="E1594" s="251"/>
      <c r="F1594" s="251"/>
      <c r="G1594" s="251"/>
      <c r="H1594" s="251"/>
      <c r="I1594" s="251"/>
      <c r="J1594" s="251"/>
      <c r="K1594" s="294"/>
      <c r="L1594" s="251"/>
      <c r="M1594" s="251"/>
      <c r="N1594" s="251"/>
      <c r="O1594" s="251"/>
      <c r="P1594" s="251"/>
      <c r="Q1594" s="251"/>
      <c r="R1594" s="294"/>
      <c r="S1594" s="251"/>
      <c r="U1594" s="296"/>
      <c r="V1594" s="296"/>
      <c r="W1594" s="296"/>
      <c r="Z1594" s="296"/>
      <c r="AA1594" s="296"/>
      <c r="AB1594" s="296"/>
      <c r="AC1594" s="296"/>
      <c r="AD1594" s="296"/>
      <c r="AF1594" s="296"/>
      <c r="AG1594" s="300"/>
      <c r="AK1594" s="296"/>
      <c r="AL1594" s="296"/>
      <c r="AM1594" s="296"/>
      <c r="AN1594" s="296"/>
      <c r="AO1594" s="296"/>
      <c r="AP1594" s="296"/>
      <c r="AQ1594" s="296"/>
    </row>
    <row r="1595" spans="1:43">
      <c r="A1595" s="293"/>
      <c r="D1595" s="251"/>
      <c r="E1595" s="251"/>
      <c r="F1595" s="251"/>
      <c r="G1595" s="251"/>
      <c r="H1595" s="251"/>
      <c r="I1595" s="251"/>
      <c r="J1595" s="251"/>
      <c r="K1595" s="294"/>
      <c r="L1595" s="251"/>
      <c r="M1595" s="251"/>
      <c r="N1595" s="251"/>
      <c r="O1595" s="251"/>
      <c r="P1595" s="251"/>
      <c r="Q1595" s="251"/>
      <c r="R1595" s="294"/>
      <c r="S1595" s="251"/>
      <c r="U1595" s="296"/>
      <c r="V1595" s="296"/>
      <c r="W1595" s="296"/>
      <c r="Z1595" s="296"/>
      <c r="AA1595" s="296"/>
      <c r="AB1595" s="296"/>
      <c r="AC1595" s="296"/>
      <c r="AD1595" s="296"/>
      <c r="AF1595" s="296"/>
      <c r="AG1595" s="300"/>
      <c r="AK1595" s="296"/>
      <c r="AL1595" s="296"/>
      <c r="AM1595" s="296"/>
      <c r="AN1595" s="296"/>
      <c r="AO1595" s="296"/>
      <c r="AP1595" s="296"/>
      <c r="AQ1595" s="296"/>
    </row>
    <row r="1596" spans="1:43">
      <c r="A1596" s="293"/>
      <c r="D1596" s="251"/>
      <c r="E1596" s="251"/>
      <c r="F1596" s="251"/>
      <c r="G1596" s="251"/>
      <c r="H1596" s="251"/>
      <c r="I1596" s="251"/>
      <c r="J1596" s="251"/>
      <c r="K1596" s="294"/>
      <c r="L1596" s="251"/>
      <c r="M1596" s="251"/>
      <c r="N1596" s="251"/>
      <c r="O1596" s="251"/>
      <c r="P1596" s="251"/>
      <c r="Q1596" s="251"/>
      <c r="R1596" s="294"/>
      <c r="S1596" s="251"/>
      <c r="U1596" s="296"/>
      <c r="V1596" s="296"/>
      <c r="W1596" s="296"/>
      <c r="Z1596" s="296"/>
      <c r="AA1596" s="296"/>
      <c r="AB1596" s="296"/>
      <c r="AC1596" s="296"/>
      <c r="AD1596" s="296"/>
      <c r="AF1596" s="296"/>
      <c r="AG1596" s="300"/>
      <c r="AK1596" s="296"/>
      <c r="AL1596" s="296"/>
      <c r="AM1596" s="296"/>
      <c r="AN1596" s="296"/>
      <c r="AO1596" s="296"/>
      <c r="AP1596" s="296"/>
      <c r="AQ1596" s="296"/>
    </row>
    <row r="1597" spans="1:43">
      <c r="A1597" s="293"/>
      <c r="D1597" s="251"/>
      <c r="E1597" s="251"/>
      <c r="F1597" s="251"/>
      <c r="G1597" s="251"/>
      <c r="H1597" s="251"/>
      <c r="I1597" s="251"/>
      <c r="J1597" s="251"/>
      <c r="K1597" s="294"/>
      <c r="L1597" s="251"/>
      <c r="M1597" s="251"/>
      <c r="N1597" s="251"/>
      <c r="O1597" s="251"/>
      <c r="P1597" s="251"/>
      <c r="Q1597" s="251"/>
      <c r="R1597" s="294"/>
      <c r="S1597" s="251"/>
      <c r="U1597" s="296"/>
      <c r="V1597" s="296"/>
      <c r="W1597" s="296"/>
      <c r="Z1597" s="296"/>
      <c r="AA1597" s="296"/>
      <c r="AB1597" s="296"/>
      <c r="AC1597" s="296"/>
      <c r="AD1597" s="296"/>
      <c r="AF1597" s="296"/>
      <c r="AG1597" s="300"/>
      <c r="AK1597" s="296"/>
      <c r="AL1597" s="296"/>
      <c r="AM1597" s="296"/>
      <c r="AN1597" s="296"/>
      <c r="AO1597" s="296"/>
      <c r="AP1597" s="296"/>
      <c r="AQ1597" s="296"/>
    </row>
    <row r="1598" spans="1:43">
      <c r="A1598" s="293"/>
      <c r="D1598" s="251"/>
      <c r="E1598" s="251"/>
      <c r="F1598" s="251"/>
      <c r="G1598" s="251"/>
      <c r="H1598" s="251"/>
      <c r="I1598" s="251"/>
      <c r="J1598" s="251"/>
      <c r="K1598" s="294"/>
      <c r="L1598" s="251"/>
      <c r="M1598" s="251"/>
      <c r="N1598" s="251"/>
      <c r="O1598" s="251"/>
      <c r="P1598" s="251"/>
      <c r="Q1598" s="251"/>
      <c r="R1598" s="294"/>
      <c r="S1598" s="251"/>
      <c r="U1598" s="296"/>
      <c r="V1598" s="296"/>
      <c r="W1598" s="296"/>
      <c r="Z1598" s="296"/>
      <c r="AA1598" s="296"/>
      <c r="AB1598" s="296"/>
      <c r="AC1598" s="296"/>
      <c r="AD1598" s="296"/>
      <c r="AF1598" s="296"/>
      <c r="AG1598" s="300"/>
      <c r="AK1598" s="296"/>
      <c r="AL1598" s="296"/>
      <c r="AM1598" s="296"/>
      <c r="AN1598" s="296"/>
      <c r="AO1598" s="296"/>
      <c r="AP1598" s="296"/>
      <c r="AQ1598" s="296"/>
    </row>
    <row r="1599" spans="1:43">
      <c r="A1599" s="293"/>
      <c r="D1599" s="251"/>
      <c r="E1599" s="251"/>
      <c r="F1599" s="251"/>
      <c r="G1599" s="251"/>
      <c r="H1599" s="251"/>
      <c r="I1599" s="251"/>
      <c r="J1599" s="251"/>
      <c r="K1599" s="294"/>
      <c r="L1599" s="251"/>
      <c r="M1599" s="251"/>
      <c r="N1599" s="251"/>
      <c r="O1599" s="251"/>
      <c r="P1599" s="251"/>
      <c r="Q1599" s="251"/>
      <c r="R1599" s="294"/>
      <c r="S1599" s="251"/>
      <c r="U1599" s="296"/>
      <c r="V1599" s="296"/>
      <c r="W1599" s="296"/>
      <c r="Z1599" s="296"/>
      <c r="AA1599" s="296"/>
      <c r="AB1599" s="296"/>
      <c r="AC1599" s="296"/>
      <c r="AD1599" s="296"/>
      <c r="AF1599" s="296"/>
      <c r="AG1599" s="300"/>
      <c r="AK1599" s="296"/>
      <c r="AL1599" s="296"/>
      <c r="AM1599" s="296"/>
      <c r="AN1599" s="296"/>
      <c r="AO1599" s="296"/>
      <c r="AP1599" s="296"/>
      <c r="AQ1599" s="296"/>
    </row>
    <row r="1600" spans="1:43">
      <c r="A1600" s="293"/>
      <c r="D1600" s="251"/>
      <c r="E1600" s="251"/>
      <c r="F1600" s="251"/>
      <c r="G1600" s="251"/>
      <c r="H1600" s="251"/>
      <c r="I1600" s="251"/>
      <c r="J1600" s="251"/>
      <c r="K1600" s="294"/>
      <c r="L1600" s="251"/>
      <c r="M1600" s="251"/>
      <c r="N1600" s="251"/>
      <c r="O1600" s="251"/>
      <c r="P1600" s="251"/>
      <c r="Q1600" s="251"/>
      <c r="R1600" s="294"/>
      <c r="S1600" s="251"/>
      <c r="U1600" s="296"/>
      <c r="V1600" s="296"/>
      <c r="W1600" s="296"/>
      <c r="Z1600" s="296"/>
      <c r="AA1600" s="296"/>
      <c r="AB1600" s="296"/>
      <c r="AC1600" s="296"/>
      <c r="AD1600" s="296"/>
      <c r="AF1600" s="296"/>
      <c r="AG1600" s="300"/>
      <c r="AK1600" s="296"/>
      <c r="AL1600" s="296"/>
      <c r="AM1600" s="296"/>
      <c r="AN1600" s="296"/>
      <c r="AO1600" s="296"/>
      <c r="AP1600" s="296"/>
      <c r="AQ1600" s="296"/>
    </row>
    <row r="1601" spans="1:43">
      <c r="A1601" s="293"/>
      <c r="D1601" s="251"/>
      <c r="E1601" s="251"/>
      <c r="F1601" s="251"/>
      <c r="G1601" s="251"/>
      <c r="H1601" s="251"/>
      <c r="I1601" s="251"/>
      <c r="J1601" s="251"/>
      <c r="K1601" s="294"/>
      <c r="L1601" s="251"/>
      <c r="M1601" s="251"/>
      <c r="N1601" s="251"/>
      <c r="O1601" s="251"/>
      <c r="P1601" s="251"/>
      <c r="Q1601" s="251"/>
      <c r="R1601" s="294"/>
      <c r="S1601" s="251"/>
      <c r="U1601" s="296"/>
      <c r="V1601" s="296"/>
      <c r="W1601" s="296"/>
      <c r="Z1601" s="296"/>
      <c r="AA1601" s="296"/>
      <c r="AB1601" s="296"/>
      <c r="AC1601" s="296"/>
      <c r="AD1601" s="296"/>
      <c r="AF1601" s="296"/>
      <c r="AG1601" s="300"/>
      <c r="AK1601" s="296"/>
      <c r="AL1601" s="296"/>
      <c r="AM1601" s="296"/>
      <c r="AN1601" s="296"/>
      <c r="AO1601" s="296"/>
      <c r="AP1601" s="296"/>
      <c r="AQ1601" s="296"/>
    </row>
    <row r="1602" spans="1:43">
      <c r="A1602" s="293"/>
      <c r="D1602" s="251"/>
      <c r="E1602" s="251"/>
      <c r="F1602" s="251"/>
      <c r="G1602" s="251"/>
      <c r="H1602" s="251"/>
      <c r="I1602" s="251"/>
      <c r="J1602" s="251"/>
      <c r="K1602" s="294"/>
      <c r="L1602" s="251"/>
      <c r="M1602" s="251"/>
      <c r="N1602" s="251"/>
      <c r="O1602" s="251"/>
      <c r="P1602" s="251"/>
      <c r="Q1602" s="251"/>
      <c r="R1602" s="294"/>
      <c r="S1602" s="251"/>
      <c r="U1602" s="296"/>
      <c r="V1602" s="296"/>
      <c r="W1602" s="296"/>
      <c r="Z1602" s="296"/>
      <c r="AA1602" s="296"/>
      <c r="AB1602" s="296"/>
      <c r="AC1602" s="296"/>
      <c r="AD1602" s="296"/>
      <c r="AF1602" s="296"/>
      <c r="AG1602" s="300"/>
      <c r="AK1602" s="296"/>
      <c r="AL1602" s="296"/>
      <c r="AM1602" s="296"/>
      <c r="AN1602" s="296"/>
      <c r="AO1602" s="296"/>
      <c r="AP1602" s="296"/>
      <c r="AQ1602" s="296"/>
    </row>
    <row r="1603" spans="1:43">
      <c r="A1603" s="293"/>
      <c r="D1603" s="251"/>
      <c r="E1603" s="251"/>
      <c r="F1603" s="251"/>
      <c r="G1603" s="251"/>
      <c r="H1603" s="251"/>
      <c r="I1603" s="251"/>
      <c r="J1603" s="251"/>
      <c r="K1603" s="294"/>
      <c r="L1603" s="251"/>
      <c r="M1603" s="251"/>
      <c r="N1603" s="251"/>
      <c r="O1603" s="251"/>
      <c r="P1603" s="251"/>
      <c r="Q1603" s="251"/>
      <c r="R1603" s="294"/>
      <c r="S1603" s="251"/>
      <c r="U1603" s="296"/>
      <c r="V1603" s="296"/>
      <c r="W1603" s="296"/>
      <c r="Z1603" s="296"/>
      <c r="AA1603" s="296"/>
      <c r="AB1603" s="296"/>
      <c r="AC1603" s="296"/>
      <c r="AD1603" s="296"/>
      <c r="AF1603" s="296"/>
      <c r="AG1603" s="300"/>
      <c r="AK1603" s="296"/>
      <c r="AL1603" s="296"/>
      <c r="AM1603" s="296"/>
      <c r="AN1603" s="296"/>
      <c r="AO1603" s="296"/>
      <c r="AP1603" s="296"/>
      <c r="AQ1603" s="296"/>
    </row>
    <row r="1604" spans="1:43">
      <c r="A1604" s="293"/>
      <c r="D1604" s="251"/>
      <c r="E1604" s="251"/>
      <c r="F1604" s="251"/>
      <c r="G1604" s="251"/>
      <c r="H1604" s="251"/>
      <c r="I1604" s="251"/>
      <c r="J1604" s="251"/>
      <c r="K1604" s="294"/>
      <c r="L1604" s="251"/>
      <c r="M1604" s="251"/>
      <c r="N1604" s="251"/>
      <c r="O1604" s="251"/>
      <c r="P1604" s="251"/>
      <c r="Q1604" s="251"/>
      <c r="R1604" s="294"/>
      <c r="S1604" s="251"/>
      <c r="U1604" s="296"/>
      <c r="V1604" s="296"/>
      <c r="W1604" s="296"/>
      <c r="Z1604" s="296"/>
      <c r="AA1604" s="296"/>
      <c r="AB1604" s="296"/>
      <c r="AC1604" s="296"/>
      <c r="AD1604" s="296"/>
      <c r="AF1604" s="296"/>
      <c r="AG1604" s="300"/>
      <c r="AK1604" s="296"/>
      <c r="AL1604" s="296"/>
      <c r="AM1604" s="296"/>
      <c r="AN1604" s="296"/>
      <c r="AO1604" s="296"/>
      <c r="AP1604" s="296"/>
      <c r="AQ1604" s="296"/>
    </row>
    <row r="1605" spans="1:43">
      <c r="A1605" s="293"/>
      <c r="D1605" s="251"/>
      <c r="E1605" s="251"/>
      <c r="F1605" s="251"/>
      <c r="G1605" s="251"/>
      <c r="H1605" s="251"/>
      <c r="I1605" s="251"/>
      <c r="J1605" s="251"/>
      <c r="K1605" s="294"/>
      <c r="L1605" s="251"/>
      <c r="M1605" s="251"/>
      <c r="N1605" s="251"/>
      <c r="O1605" s="251"/>
      <c r="P1605" s="251"/>
      <c r="Q1605" s="251"/>
      <c r="R1605" s="294"/>
      <c r="S1605" s="251"/>
      <c r="U1605" s="296"/>
      <c r="V1605" s="296"/>
      <c r="W1605" s="296"/>
      <c r="Z1605" s="296"/>
      <c r="AA1605" s="296"/>
      <c r="AB1605" s="296"/>
      <c r="AC1605" s="296"/>
      <c r="AD1605" s="296"/>
      <c r="AF1605" s="296"/>
      <c r="AG1605" s="300"/>
      <c r="AK1605" s="296"/>
      <c r="AL1605" s="296"/>
      <c r="AM1605" s="296"/>
      <c r="AN1605" s="296"/>
      <c r="AO1605" s="296"/>
      <c r="AP1605" s="296"/>
      <c r="AQ1605" s="296"/>
    </row>
    <row r="1606" spans="1:43">
      <c r="A1606" s="293"/>
      <c r="D1606" s="251"/>
      <c r="E1606" s="251"/>
      <c r="F1606" s="251"/>
      <c r="G1606" s="251"/>
      <c r="H1606" s="251"/>
      <c r="I1606" s="251"/>
      <c r="J1606" s="251"/>
      <c r="K1606" s="294"/>
      <c r="L1606" s="251"/>
      <c r="M1606" s="251"/>
      <c r="N1606" s="251"/>
      <c r="O1606" s="251"/>
      <c r="P1606" s="251"/>
      <c r="Q1606" s="251"/>
      <c r="R1606" s="294"/>
      <c r="S1606" s="251"/>
      <c r="U1606" s="296"/>
      <c r="V1606" s="296"/>
      <c r="W1606" s="296"/>
      <c r="Z1606" s="296"/>
      <c r="AA1606" s="296"/>
      <c r="AB1606" s="296"/>
      <c r="AC1606" s="296"/>
      <c r="AD1606" s="296"/>
      <c r="AF1606" s="296"/>
      <c r="AG1606" s="300"/>
      <c r="AK1606" s="296"/>
      <c r="AL1606" s="296"/>
      <c r="AM1606" s="296"/>
      <c r="AN1606" s="296"/>
      <c r="AO1606" s="296"/>
      <c r="AP1606" s="296"/>
      <c r="AQ1606" s="296"/>
    </row>
    <row r="1607" spans="1:43">
      <c r="A1607" s="293"/>
      <c r="D1607" s="251"/>
      <c r="E1607" s="251"/>
      <c r="F1607" s="251"/>
      <c r="G1607" s="251"/>
      <c r="H1607" s="251"/>
      <c r="I1607" s="251"/>
      <c r="J1607" s="251"/>
      <c r="K1607" s="294"/>
      <c r="L1607" s="251"/>
      <c r="M1607" s="251"/>
      <c r="N1607" s="251"/>
      <c r="O1607" s="251"/>
      <c r="P1607" s="251"/>
      <c r="Q1607" s="251"/>
      <c r="R1607" s="294"/>
      <c r="S1607" s="251"/>
      <c r="U1607" s="296"/>
      <c r="V1607" s="296"/>
      <c r="W1607" s="296"/>
      <c r="Z1607" s="296"/>
      <c r="AA1607" s="296"/>
      <c r="AB1607" s="296"/>
      <c r="AC1607" s="296"/>
      <c r="AD1607" s="296"/>
      <c r="AF1607" s="296"/>
      <c r="AG1607" s="300"/>
      <c r="AK1607" s="296"/>
      <c r="AL1607" s="296"/>
      <c r="AM1607" s="296"/>
      <c r="AN1607" s="296"/>
      <c r="AO1607" s="296"/>
      <c r="AP1607" s="296"/>
      <c r="AQ1607" s="296"/>
    </row>
    <row r="1608" spans="1:43">
      <c r="A1608" s="293"/>
      <c r="D1608" s="251"/>
      <c r="E1608" s="251"/>
      <c r="F1608" s="251"/>
      <c r="G1608" s="251"/>
      <c r="H1608" s="251"/>
      <c r="I1608" s="251"/>
      <c r="J1608" s="251"/>
      <c r="K1608" s="294"/>
      <c r="L1608" s="251"/>
      <c r="M1608" s="251"/>
      <c r="N1608" s="251"/>
      <c r="O1608" s="251"/>
      <c r="P1608" s="251"/>
      <c r="Q1608" s="251"/>
      <c r="R1608" s="294"/>
      <c r="S1608" s="251"/>
      <c r="U1608" s="296"/>
      <c r="V1608" s="296"/>
      <c r="W1608" s="296"/>
      <c r="Z1608" s="296"/>
      <c r="AA1608" s="296"/>
      <c r="AB1608" s="296"/>
      <c r="AC1608" s="296"/>
      <c r="AD1608" s="296"/>
      <c r="AF1608" s="296"/>
      <c r="AG1608" s="300"/>
      <c r="AK1608" s="296"/>
      <c r="AL1608" s="296"/>
      <c r="AM1608" s="296"/>
      <c r="AN1608" s="296"/>
      <c r="AO1608" s="296"/>
      <c r="AP1608" s="296"/>
      <c r="AQ1608" s="296"/>
    </row>
    <row r="1609" spans="1:43">
      <c r="A1609" s="293"/>
      <c r="D1609" s="251"/>
      <c r="E1609" s="251"/>
      <c r="F1609" s="251"/>
      <c r="G1609" s="251"/>
      <c r="H1609" s="251"/>
      <c r="I1609" s="251"/>
      <c r="J1609" s="251"/>
      <c r="K1609" s="294"/>
      <c r="L1609" s="251"/>
      <c r="M1609" s="251"/>
      <c r="N1609" s="251"/>
      <c r="O1609" s="251"/>
      <c r="P1609" s="251"/>
      <c r="Q1609" s="251"/>
      <c r="R1609" s="294"/>
      <c r="S1609" s="251"/>
      <c r="U1609" s="296"/>
      <c r="V1609" s="296"/>
      <c r="W1609" s="296"/>
      <c r="Z1609" s="296"/>
      <c r="AA1609" s="296"/>
      <c r="AB1609" s="296"/>
      <c r="AC1609" s="296"/>
      <c r="AD1609" s="296"/>
      <c r="AF1609" s="296"/>
      <c r="AG1609" s="300"/>
      <c r="AK1609" s="296"/>
      <c r="AL1609" s="296"/>
      <c r="AM1609" s="296"/>
      <c r="AN1609" s="296"/>
      <c r="AO1609" s="296"/>
      <c r="AP1609" s="296"/>
      <c r="AQ1609" s="296"/>
    </row>
    <row r="1610" spans="1:43">
      <c r="A1610" s="293"/>
      <c r="D1610" s="251"/>
      <c r="E1610" s="251"/>
      <c r="F1610" s="251"/>
      <c r="G1610" s="251"/>
      <c r="H1610" s="251"/>
      <c r="I1610" s="251"/>
      <c r="J1610" s="251"/>
      <c r="K1610" s="294"/>
      <c r="L1610" s="251"/>
      <c r="M1610" s="251"/>
      <c r="N1610" s="251"/>
      <c r="O1610" s="251"/>
      <c r="P1610" s="251"/>
      <c r="Q1610" s="251"/>
      <c r="R1610" s="294"/>
      <c r="S1610" s="251"/>
      <c r="U1610" s="296"/>
      <c r="V1610" s="296"/>
      <c r="W1610" s="296"/>
      <c r="Z1610" s="296"/>
      <c r="AA1610" s="296"/>
      <c r="AB1610" s="296"/>
      <c r="AC1610" s="296"/>
      <c r="AD1610" s="296"/>
      <c r="AF1610" s="296"/>
      <c r="AG1610" s="300"/>
      <c r="AK1610" s="296"/>
      <c r="AL1610" s="296"/>
      <c r="AM1610" s="296"/>
      <c r="AN1610" s="296"/>
      <c r="AO1610" s="296"/>
      <c r="AP1610" s="296"/>
      <c r="AQ1610" s="296"/>
    </row>
    <row r="1611" spans="1:43">
      <c r="A1611" s="293"/>
      <c r="D1611" s="251"/>
      <c r="E1611" s="251"/>
      <c r="F1611" s="251"/>
      <c r="G1611" s="251"/>
      <c r="H1611" s="251"/>
      <c r="I1611" s="251"/>
      <c r="J1611" s="251"/>
      <c r="K1611" s="294"/>
      <c r="L1611" s="251"/>
      <c r="M1611" s="251"/>
      <c r="N1611" s="251"/>
      <c r="O1611" s="251"/>
      <c r="P1611" s="251"/>
      <c r="Q1611" s="251"/>
      <c r="R1611" s="294"/>
      <c r="S1611" s="251"/>
      <c r="U1611" s="296"/>
      <c r="V1611" s="296"/>
      <c r="W1611" s="296"/>
      <c r="Z1611" s="296"/>
      <c r="AA1611" s="296"/>
      <c r="AB1611" s="296"/>
      <c r="AC1611" s="296"/>
      <c r="AD1611" s="296"/>
      <c r="AF1611" s="296"/>
      <c r="AG1611" s="300"/>
      <c r="AK1611" s="296"/>
      <c r="AL1611" s="296"/>
      <c r="AM1611" s="296"/>
      <c r="AN1611" s="296"/>
      <c r="AO1611" s="296"/>
      <c r="AP1611" s="296"/>
      <c r="AQ1611" s="296"/>
    </row>
    <row r="1612" spans="1:43">
      <c r="A1612" s="293"/>
      <c r="D1612" s="251"/>
      <c r="E1612" s="251"/>
      <c r="F1612" s="251"/>
      <c r="G1612" s="251"/>
      <c r="H1612" s="251"/>
      <c r="I1612" s="251"/>
      <c r="J1612" s="251"/>
      <c r="K1612" s="294"/>
      <c r="L1612" s="251"/>
      <c r="M1612" s="251"/>
      <c r="N1612" s="251"/>
      <c r="O1612" s="251"/>
      <c r="P1612" s="251"/>
      <c r="Q1612" s="251"/>
      <c r="R1612" s="294"/>
      <c r="S1612" s="251"/>
      <c r="U1612" s="296"/>
      <c r="V1612" s="296"/>
      <c r="W1612" s="296"/>
      <c r="Z1612" s="296"/>
      <c r="AA1612" s="296"/>
      <c r="AB1612" s="296"/>
      <c r="AC1612" s="296"/>
      <c r="AD1612" s="296"/>
      <c r="AF1612" s="296"/>
      <c r="AG1612" s="300"/>
      <c r="AK1612" s="296"/>
      <c r="AL1612" s="296"/>
      <c r="AM1612" s="296"/>
      <c r="AN1612" s="296"/>
      <c r="AO1612" s="296"/>
      <c r="AP1612" s="296"/>
      <c r="AQ1612" s="296"/>
    </row>
    <row r="1613" spans="1:43">
      <c r="A1613" s="293"/>
      <c r="D1613" s="251"/>
      <c r="E1613" s="251"/>
      <c r="F1613" s="251"/>
      <c r="G1613" s="251"/>
      <c r="H1613" s="251"/>
      <c r="I1613" s="251"/>
      <c r="J1613" s="251"/>
      <c r="K1613" s="294"/>
      <c r="L1613" s="251"/>
      <c r="M1613" s="251"/>
      <c r="N1613" s="251"/>
      <c r="O1613" s="251"/>
      <c r="P1613" s="251"/>
      <c r="Q1613" s="251"/>
      <c r="R1613" s="294"/>
      <c r="S1613" s="251"/>
      <c r="U1613" s="296"/>
      <c r="V1613" s="296"/>
      <c r="W1613" s="296"/>
      <c r="Z1613" s="296"/>
      <c r="AA1613" s="296"/>
      <c r="AB1613" s="296"/>
      <c r="AC1613" s="296"/>
      <c r="AD1613" s="296"/>
      <c r="AF1613" s="296"/>
      <c r="AG1613" s="300"/>
      <c r="AK1613" s="296"/>
      <c r="AL1613" s="296"/>
      <c r="AM1613" s="296"/>
      <c r="AN1613" s="296"/>
      <c r="AO1613" s="296"/>
      <c r="AP1613" s="296"/>
      <c r="AQ1613" s="296"/>
    </row>
    <row r="1614" spans="1:43">
      <c r="A1614" s="293"/>
      <c r="D1614" s="251"/>
      <c r="E1614" s="251"/>
      <c r="F1614" s="251"/>
      <c r="G1614" s="251"/>
      <c r="H1614" s="251"/>
      <c r="I1614" s="251"/>
      <c r="J1614" s="251"/>
      <c r="K1614" s="294"/>
      <c r="L1614" s="251"/>
      <c r="M1614" s="251"/>
      <c r="N1614" s="251"/>
      <c r="O1614" s="251"/>
      <c r="P1614" s="251"/>
      <c r="Q1614" s="251"/>
      <c r="R1614" s="294"/>
      <c r="S1614" s="251"/>
      <c r="U1614" s="296"/>
      <c r="V1614" s="296"/>
      <c r="W1614" s="296"/>
      <c r="Z1614" s="296"/>
      <c r="AA1614" s="296"/>
      <c r="AB1614" s="296"/>
      <c r="AC1614" s="296"/>
      <c r="AD1614" s="296"/>
      <c r="AF1614" s="296"/>
      <c r="AG1614" s="300"/>
      <c r="AK1614" s="296"/>
      <c r="AL1614" s="296"/>
      <c r="AM1614" s="296"/>
      <c r="AN1614" s="296"/>
      <c r="AO1614" s="296"/>
      <c r="AP1614" s="296"/>
      <c r="AQ1614" s="296"/>
    </row>
    <row r="1615" spans="1:43">
      <c r="A1615" s="293"/>
      <c r="D1615" s="251"/>
      <c r="E1615" s="251"/>
      <c r="F1615" s="251"/>
      <c r="G1615" s="251"/>
      <c r="H1615" s="251"/>
      <c r="I1615" s="251"/>
      <c r="J1615" s="251"/>
      <c r="K1615" s="294"/>
      <c r="L1615" s="251"/>
      <c r="M1615" s="251"/>
      <c r="N1615" s="251"/>
      <c r="O1615" s="251"/>
      <c r="P1615" s="251"/>
      <c r="Q1615" s="251"/>
      <c r="R1615" s="294"/>
      <c r="S1615" s="251"/>
      <c r="U1615" s="296"/>
      <c r="V1615" s="296"/>
      <c r="W1615" s="296"/>
      <c r="Z1615" s="296"/>
      <c r="AA1615" s="296"/>
      <c r="AB1615" s="296"/>
      <c r="AC1615" s="296"/>
      <c r="AD1615" s="296"/>
      <c r="AF1615" s="296"/>
      <c r="AG1615" s="300"/>
      <c r="AK1615" s="296"/>
      <c r="AL1615" s="296"/>
      <c r="AM1615" s="296"/>
      <c r="AN1615" s="296"/>
      <c r="AO1615" s="296"/>
      <c r="AP1615" s="296"/>
      <c r="AQ1615" s="296"/>
    </row>
    <row r="1616" spans="1:43">
      <c r="A1616" s="293"/>
      <c r="D1616" s="251"/>
      <c r="E1616" s="251"/>
      <c r="F1616" s="251"/>
      <c r="G1616" s="251"/>
      <c r="H1616" s="251"/>
      <c r="I1616" s="251"/>
      <c r="J1616" s="251"/>
      <c r="K1616" s="294"/>
      <c r="L1616" s="251"/>
      <c r="M1616" s="251"/>
      <c r="N1616" s="251"/>
      <c r="O1616" s="251"/>
      <c r="P1616" s="251"/>
      <c r="Q1616" s="251"/>
      <c r="R1616" s="294"/>
      <c r="S1616" s="251"/>
      <c r="U1616" s="296"/>
      <c r="V1616" s="296"/>
      <c r="W1616" s="296"/>
      <c r="Z1616" s="296"/>
      <c r="AA1616" s="296"/>
      <c r="AB1616" s="296"/>
      <c r="AC1616" s="296"/>
      <c r="AD1616" s="296"/>
      <c r="AF1616" s="296"/>
      <c r="AG1616" s="300"/>
      <c r="AK1616" s="296"/>
      <c r="AL1616" s="296"/>
      <c r="AM1616" s="296"/>
      <c r="AN1616" s="296"/>
      <c r="AO1616" s="296"/>
      <c r="AP1616" s="296"/>
      <c r="AQ1616" s="296"/>
    </row>
    <row r="1617" spans="1:43">
      <c r="A1617" s="293"/>
      <c r="D1617" s="251"/>
      <c r="E1617" s="251"/>
      <c r="F1617" s="251"/>
      <c r="G1617" s="251"/>
      <c r="H1617" s="251"/>
      <c r="I1617" s="251"/>
      <c r="J1617" s="251"/>
      <c r="K1617" s="294"/>
      <c r="L1617" s="251"/>
      <c r="M1617" s="251"/>
      <c r="N1617" s="251"/>
      <c r="O1617" s="251"/>
      <c r="P1617" s="251"/>
      <c r="Q1617" s="251"/>
      <c r="R1617" s="294"/>
      <c r="S1617" s="251"/>
      <c r="U1617" s="296"/>
      <c r="V1617" s="296"/>
      <c r="W1617" s="296"/>
      <c r="Z1617" s="296"/>
      <c r="AA1617" s="296"/>
      <c r="AB1617" s="296"/>
      <c r="AC1617" s="296"/>
      <c r="AD1617" s="296"/>
      <c r="AF1617" s="296"/>
      <c r="AG1617" s="300"/>
      <c r="AK1617" s="296"/>
      <c r="AL1617" s="296"/>
      <c r="AM1617" s="296"/>
      <c r="AN1617" s="296"/>
      <c r="AO1617" s="296"/>
      <c r="AP1617" s="296"/>
      <c r="AQ1617" s="296"/>
    </row>
    <row r="1618" spans="1:43">
      <c r="A1618" s="293"/>
      <c r="D1618" s="251"/>
      <c r="E1618" s="251"/>
      <c r="F1618" s="251"/>
      <c r="G1618" s="251"/>
      <c r="H1618" s="251"/>
      <c r="I1618" s="251"/>
      <c r="J1618" s="251"/>
      <c r="K1618" s="294"/>
      <c r="L1618" s="251"/>
      <c r="M1618" s="251"/>
      <c r="N1618" s="251"/>
      <c r="O1618" s="251"/>
      <c r="P1618" s="251"/>
      <c r="Q1618" s="251"/>
      <c r="R1618" s="294"/>
      <c r="S1618" s="251"/>
      <c r="U1618" s="296"/>
      <c r="V1618" s="296"/>
      <c r="W1618" s="296"/>
      <c r="Z1618" s="296"/>
      <c r="AA1618" s="296"/>
      <c r="AB1618" s="296"/>
      <c r="AC1618" s="296"/>
      <c r="AD1618" s="296"/>
      <c r="AF1618" s="296"/>
      <c r="AG1618" s="300"/>
      <c r="AK1618" s="296"/>
      <c r="AL1618" s="296"/>
      <c r="AM1618" s="296"/>
      <c r="AN1618" s="296"/>
      <c r="AO1618" s="296"/>
      <c r="AP1618" s="296"/>
      <c r="AQ1618" s="296"/>
    </row>
    <row r="1619" spans="1:43">
      <c r="A1619" s="293"/>
      <c r="D1619" s="251"/>
      <c r="E1619" s="251"/>
      <c r="F1619" s="251"/>
      <c r="G1619" s="251"/>
      <c r="H1619" s="251"/>
      <c r="I1619" s="251"/>
      <c r="J1619" s="251"/>
      <c r="K1619" s="294"/>
      <c r="L1619" s="251"/>
      <c r="M1619" s="251"/>
      <c r="N1619" s="251"/>
      <c r="O1619" s="251"/>
      <c r="P1619" s="251"/>
      <c r="Q1619" s="251"/>
      <c r="R1619" s="294"/>
      <c r="S1619" s="251"/>
      <c r="U1619" s="296"/>
      <c r="V1619" s="296"/>
      <c r="W1619" s="296"/>
      <c r="Z1619" s="296"/>
      <c r="AA1619" s="296"/>
      <c r="AB1619" s="296"/>
      <c r="AC1619" s="296"/>
      <c r="AD1619" s="296"/>
      <c r="AF1619" s="296"/>
      <c r="AG1619" s="300"/>
      <c r="AK1619" s="296"/>
      <c r="AL1619" s="296"/>
      <c r="AM1619" s="296"/>
      <c r="AN1619" s="296"/>
      <c r="AO1619" s="296"/>
      <c r="AP1619" s="296"/>
      <c r="AQ1619" s="296"/>
    </row>
    <row r="1620" spans="1:43">
      <c r="A1620" s="293"/>
      <c r="D1620" s="251"/>
      <c r="E1620" s="251"/>
      <c r="F1620" s="251"/>
      <c r="G1620" s="251"/>
      <c r="H1620" s="251"/>
      <c r="I1620" s="251"/>
      <c r="J1620" s="251"/>
      <c r="K1620" s="294"/>
      <c r="L1620" s="251"/>
      <c r="M1620" s="251"/>
      <c r="N1620" s="251"/>
      <c r="O1620" s="251"/>
      <c r="P1620" s="251"/>
      <c r="Q1620" s="251"/>
      <c r="R1620" s="294"/>
      <c r="S1620" s="251"/>
      <c r="U1620" s="296"/>
      <c r="V1620" s="296"/>
      <c r="W1620" s="296"/>
      <c r="Z1620" s="296"/>
      <c r="AA1620" s="296"/>
      <c r="AB1620" s="296"/>
      <c r="AC1620" s="296"/>
      <c r="AD1620" s="296"/>
      <c r="AF1620" s="296"/>
      <c r="AG1620" s="300"/>
      <c r="AK1620" s="296"/>
      <c r="AL1620" s="296"/>
      <c r="AM1620" s="296"/>
      <c r="AN1620" s="296"/>
      <c r="AO1620" s="296"/>
      <c r="AP1620" s="296"/>
      <c r="AQ1620" s="296"/>
    </row>
    <row r="1621" spans="1:43">
      <c r="A1621" s="293"/>
      <c r="D1621" s="251"/>
      <c r="E1621" s="251"/>
      <c r="F1621" s="251"/>
      <c r="G1621" s="251"/>
      <c r="H1621" s="251"/>
      <c r="I1621" s="251"/>
      <c r="J1621" s="251"/>
      <c r="K1621" s="294"/>
      <c r="L1621" s="251"/>
      <c r="M1621" s="251"/>
      <c r="N1621" s="251"/>
      <c r="O1621" s="251"/>
      <c r="P1621" s="251"/>
      <c r="Q1621" s="251"/>
      <c r="R1621" s="294"/>
      <c r="S1621" s="251"/>
      <c r="U1621" s="296"/>
      <c r="V1621" s="296"/>
      <c r="W1621" s="296"/>
      <c r="Z1621" s="296"/>
      <c r="AA1621" s="296"/>
      <c r="AB1621" s="296"/>
      <c r="AC1621" s="296"/>
      <c r="AD1621" s="296"/>
      <c r="AF1621" s="296"/>
      <c r="AG1621" s="300"/>
      <c r="AK1621" s="296"/>
      <c r="AL1621" s="296"/>
      <c r="AM1621" s="296"/>
      <c r="AN1621" s="296"/>
      <c r="AO1621" s="296"/>
      <c r="AP1621" s="296"/>
      <c r="AQ1621" s="296"/>
    </row>
    <row r="1622" spans="1:43">
      <c r="A1622" s="293"/>
      <c r="D1622" s="251"/>
      <c r="E1622" s="251"/>
      <c r="F1622" s="251"/>
      <c r="G1622" s="251"/>
      <c r="H1622" s="251"/>
      <c r="I1622" s="251"/>
      <c r="J1622" s="251"/>
      <c r="K1622" s="294"/>
      <c r="L1622" s="251"/>
      <c r="M1622" s="251"/>
      <c r="N1622" s="251"/>
      <c r="O1622" s="251"/>
      <c r="P1622" s="251"/>
      <c r="Q1622" s="251"/>
      <c r="R1622" s="294"/>
      <c r="S1622" s="251"/>
      <c r="U1622" s="296"/>
      <c r="V1622" s="296"/>
      <c r="W1622" s="296"/>
      <c r="Z1622" s="296"/>
      <c r="AA1622" s="296"/>
      <c r="AB1622" s="296"/>
      <c r="AC1622" s="296"/>
      <c r="AD1622" s="296"/>
      <c r="AF1622" s="296"/>
      <c r="AG1622" s="300"/>
      <c r="AK1622" s="296"/>
      <c r="AL1622" s="296"/>
      <c r="AM1622" s="296"/>
      <c r="AN1622" s="296"/>
      <c r="AO1622" s="296"/>
      <c r="AP1622" s="296"/>
      <c r="AQ1622" s="296"/>
    </row>
    <row r="1623" spans="1:43">
      <c r="A1623" s="293"/>
      <c r="D1623" s="251"/>
      <c r="E1623" s="251"/>
      <c r="F1623" s="251"/>
      <c r="G1623" s="251"/>
      <c r="H1623" s="251"/>
      <c r="I1623" s="251"/>
      <c r="J1623" s="251"/>
      <c r="K1623" s="294"/>
      <c r="L1623" s="251"/>
      <c r="M1623" s="251"/>
      <c r="N1623" s="251"/>
      <c r="O1623" s="251"/>
      <c r="P1623" s="251"/>
      <c r="Q1623" s="251"/>
      <c r="R1623" s="294"/>
      <c r="S1623" s="251"/>
      <c r="U1623" s="296"/>
      <c r="V1623" s="296"/>
      <c r="W1623" s="296"/>
      <c r="Z1623" s="296"/>
      <c r="AA1623" s="296"/>
      <c r="AB1623" s="296"/>
      <c r="AC1623" s="296"/>
      <c r="AD1623" s="296"/>
      <c r="AF1623" s="296"/>
      <c r="AG1623" s="300"/>
      <c r="AK1623" s="296"/>
      <c r="AL1623" s="296"/>
      <c r="AM1623" s="296"/>
      <c r="AN1623" s="296"/>
      <c r="AO1623" s="296"/>
      <c r="AP1623" s="296"/>
      <c r="AQ1623" s="296"/>
    </row>
    <row r="1624" spans="1:43">
      <c r="A1624" s="293"/>
      <c r="D1624" s="251"/>
      <c r="E1624" s="251"/>
      <c r="F1624" s="251"/>
      <c r="G1624" s="251"/>
      <c r="H1624" s="251"/>
      <c r="I1624" s="251"/>
      <c r="J1624" s="251"/>
      <c r="K1624" s="294"/>
      <c r="L1624" s="251"/>
      <c r="M1624" s="251"/>
      <c r="N1624" s="251"/>
      <c r="O1624" s="251"/>
      <c r="P1624" s="251"/>
      <c r="Q1624" s="251"/>
      <c r="R1624" s="294"/>
      <c r="S1624" s="251"/>
      <c r="U1624" s="296"/>
      <c r="V1624" s="296"/>
      <c r="W1624" s="296"/>
      <c r="Z1624" s="296"/>
      <c r="AA1624" s="296"/>
      <c r="AB1624" s="296"/>
      <c r="AC1624" s="296"/>
      <c r="AD1624" s="296"/>
      <c r="AF1624" s="296"/>
      <c r="AG1624" s="300"/>
      <c r="AK1624" s="296"/>
      <c r="AL1624" s="296"/>
      <c r="AM1624" s="296"/>
      <c r="AN1624" s="296"/>
      <c r="AO1624" s="296"/>
      <c r="AP1624" s="296"/>
      <c r="AQ1624" s="296"/>
    </row>
    <row r="1625" spans="1:43">
      <c r="A1625" s="293"/>
      <c r="D1625" s="251"/>
      <c r="E1625" s="251"/>
      <c r="F1625" s="251"/>
      <c r="G1625" s="251"/>
      <c r="H1625" s="251"/>
      <c r="I1625" s="251"/>
      <c r="J1625" s="251"/>
      <c r="K1625" s="294"/>
      <c r="L1625" s="251"/>
      <c r="M1625" s="251"/>
      <c r="N1625" s="251"/>
      <c r="O1625" s="251"/>
      <c r="P1625" s="251"/>
      <c r="Q1625" s="251"/>
      <c r="R1625" s="294"/>
      <c r="S1625" s="251"/>
      <c r="U1625" s="296"/>
      <c r="V1625" s="296"/>
      <c r="W1625" s="296"/>
      <c r="Z1625" s="296"/>
      <c r="AA1625" s="296"/>
      <c r="AB1625" s="296"/>
      <c r="AC1625" s="296"/>
      <c r="AD1625" s="296"/>
      <c r="AF1625" s="296"/>
      <c r="AG1625" s="300"/>
      <c r="AK1625" s="296"/>
      <c r="AL1625" s="296"/>
      <c r="AM1625" s="296"/>
      <c r="AN1625" s="296"/>
      <c r="AO1625" s="296"/>
      <c r="AP1625" s="296"/>
      <c r="AQ1625" s="296"/>
    </row>
    <row r="1626" spans="1:43">
      <c r="A1626" s="293"/>
      <c r="D1626" s="251"/>
      <c r="E1626" s="251"/>
      <c r="F1626" s="251"/>
      <c r="G1626" s="251"/>
      <c r="H1626" s="251"/>
      <c r="I1626" s="251"/>
      <c r="J1626" s="251"/>
      <c r="K1626" s="294"/>
      <c r="L1626" s="251"/>
      <c r="M1626" s="251"/>
      <c r="N1626" s="251"/>
      <c r="O1626" s="251"/>
      <c r="P1626" s="251"/>
      <c r="Q1626" s="251"/>
      <c r="R1626" s="294"/>
      <c r="S1626" s="251"/>
      <c r="U1626" s="296"/>
      <c r="V1626" s="296"/>
      <c r="W1626" s="296"/>
      <c r="Z1626" s="296"/>
      <c r="AA1626" s="296"/>
      <c r="AB1626" s="296"/>
      <c r="AC1626" s="296"/>
      <c r="AD1626" s="296"/>
      <c r="AF1626" s="296"/>
      <c r="AG1626" s="300"/>
      <c r="AK1626" s="296"/>
      <c r="AL1626" s="296"/>
      <c r="AM1626" s="296"/>
      <c r="AN1626" s="296"/>
      <c r="AO1626" s="296"/>
      <c r="AP1626" s="296"/>
      <c r="AQ1626" s="296"/>
    </row>
    <row r="1627" spans="1:43">
      <c r="A1627" s="293"/>
      <c r="D1627" s="251"/>
      <c r="E1627" s="251"/>
      <c r="F1627" s="251"/>
      <c r="G1627" s="251"/>
      <c r="H1627" s="251"/>
      <c r="I1627" s="251"/>
      <c r="J1627" s="251"/>
      <c r="K1627" s="294"/>
      <c r="L1627" s="251"/>
      <c r="M1627" s="251"/>
      <c r="N1627" s="251"/>
      <c r="O1627" s="251"/>
      <c r="P1627" s="251"/>
      <c r="Q1627" s="251"/>
      <c r="R1627" s="294"/>
      <c r="S1627" s="251"/>
      <c r="U1627" s="296"/>
      <c r="V1627" s="296"/>
      <c r="W1627" s="296"/>
      <c r="Z1627" s="296"/>
      <c r="AA1627" s="296"/>
      <c r="AB1627" s="296"/>
      <c r="AC1627" s="296"/>
      <c r="AD1627" s="296"/>
      <c r="AF1627" s="296"/>
      <c r="AG1627" s="300"/>
      <c r="AK1627" s="296"/>
      <c r="AL1627" s="296"/>
      <c r="AM1627" s="296"/>
      <c r="AN1627" s="296"/>
      <c r="AO1627" s="296"/>
      <c r="AP1627" s="296"/>
      <c r="AQ1627" s="296"/>
    </row>
    <row r="1628" spans="1:43">
      <c r="A1628" s="293"/>
      <c r="D1628" s="251"/>
      <c r="E1628" s="251"/>
      <c r="F1628" s="251"/>
      <c r="G1628" s="251"/>
      <c r="H1628" s="251"/>
      <c r="I1628" s="251"/>
      <c r="J1628" s="251"/>
      <c r="K1628" s="294"/>
      <c r="L1628" s="251"/>
      <c r="M1628" s="251"/>
      <c r="N1628" s="251"/>
      <c r="O1628" s="251"/>
      <c r="P1628" s="251"/>
      <c r="Q1628" s="251"/>
      <c r="R1628" s="294"/>
      <c r="S1628" s="251"/>
      <c r="U1628" s="296"/>
      <c r="V1628" s="296"/>
      <c r="W1628" s="296"/>
      <c r="Z1628" s="296"/>
      <c r="AA1628" s="296"/>
      <c r="AB1628" s="296"/>
      <c r="AC1628" s="296"/>
      <c r="AD1628" s="296"/>
      <c r="AF1628" s="296"/>
      <c r="AG1628" s="300"/>
      <c r="AK1628" s="296"/>
      <c r="AL1628" s="296"/>
      <c r="AM1628" s="296"/>
      <c r="AN1628" s="296"/>
      <c r="AO1628" s="296"/>
      <c r="AP1628" s="296"/>
      <c r="AQ1628" s="296"/>
    </row>
    <row r="1629" spans="1:43">
      <c r="A1629" s="293"/>
      <c r="D1629" s="251"/>
      <c r="E1629" s="251"/>
      <c r="F1629" s="251"/>
      <c r="G1629" s="251"/>
      <c r="H1629" s="251"/>
      <c r="I1629" s="251"/>
      <c r="J1629" s="251"/>
      <c r="K1629" s="294"/>
      <c r="L1629" s="251"/>
      <c r="M1629" s="251"/>
      <c r="N1629" s="251"/>
      <c r="O1629" s="251"/>
      <c r="P1629" s="251"/>
      <c r="Q1629" s="251"/>
      <c r="R1629" s="294"/>
      <c r="S1629" s="251"/>
      <c r="U1629" s="296"/>
      <c r="V1629" s="296"/>
      <c r="W1629" s="296"/>
      <c r="Z1629" s="296"/>
      <c r="AA1629" s="296"/>
      <c r="AB1629" s="296"/>
      <c r="AC1629" s="296"/>
      <c r="AD1629" s="296"/>
      <c r="AF1629" s="296"/>
      <c r="AG1629" s="300"/>
      <c r="AK1629" s="296"/>
      <c r="AL1629" s="296"/>
      <c r="AM1629" s="296"/>
      <c r="AN1629" s="296"/>
      <c r="AO1629" s="296"/>
      <c r="AP1629" s="296"/>
      <c r="AQ1629" s="296"/>
    </row>
    <row r="1630" spans="1:43">
      <c r="A1630" s="293"/>
      <c r="D1630" s="251"/>
      <c r="E1630" s="251"/>
      <c r="F1630" s="251"/>
      <c r="G1630" s="251"/>
      <c r="H1630" s="251"/>
      <c r="I1630" s="251"/>
      <c r="J1630" s="251"/>
      <c r="K1630" s="294"/>
      <c r="L1630" s="251"/>
      <c r="M1630" s="251"/>
      <c r="N1630" s="251"/>
      <c r="O1630" s="251"/>
      <c r="P1630" s="251"/>
      <c r="Q1630" s="251"/>
      <c r="R1630" s="294"/>
      <c r="S1630" s="251"/>
      <c r="U1630" s="296"/>
      <c r="V1630" s="296"/>
      <c r="W1630" s="296"/>
      <c r="Z1630" s="296"/>
      <c r="AA1630" s="296"/>
      <c r="AB1630" s="296"/>
      <c r="AC1630" s="296"/>
      <c r="AD1630" s="296"/>
      <c r="AF1630" s="296"/>
      <c r="AG1630" s="300"/>
      <c r="AK1630" s="296"/>
      <c r="AL1630" s="296"/>
      <c r="AM1630" s="296"/>
      <c r="AN1630" s="296"/>
      <c r="AO1630" s="296"/>
      <c r="AP1630" s="296"/>
      <c r="AQ1630" s="296"/>
    </row>
    <row r="1631" spans="1:43">
      <c r="A1631" s="293"/>
      <c r="D1631" s="251"/>
      <c r="E1631" s="251"/>
      <c r="F1631" s="251"/>
      <c r="G1631" s="251"/>
      <c r="H1631" s="251"/>
      <c r="I1631" s="251"/>
      <c r="J1631" s="251"/>
      <c r="K1631" s="294"/>
      <c r="L1631" s="251"/>
      <c r="M1631" s="251"/>
      <c r="N1631" s="251"/>
      <c r="O1631" s="251"/>
      <c r="P1631" s="251"/>
      <c r="Q1631" s="251"/>
      <c r="R1631" s="294"/>
      <c r="S1631" s="251"/>
      <c r="U1631" s="296"/>
      <c r="V1631" s="296"/>
      <c r="W1631" s="296"/>
      <c r="Z1631" s="296"/>
      <c r="AA1631" s="296"/>
      <c r="AB1631" s="296"/>
      <c r="AC1631" s="296"/>
      <c r="AD1631" s="296"/>
      <c r="AF1631" s="296"/>
      <c r="AG1631" s="300"/>
      <c r="AK1631" s="296"/>
      <c r="AL1631" s="296"/>
      <c r="AM1631" s="296"/>
      <c r="AN1631" s="296"/>
      <c r="AO1631" s="296"/>
      <c r="AP1631" s="296"/>
      <c r="AQ1631" s="296"/>
    </row>
    <row r="1632" spans="1:43">
      <c r="A1632" s="293"/>
      <c r="D1632" s="251"/>
      <c r="E1632" s="251"/>
      <c r="F1632" s="251"/>
      <c r="G1632" s="251"/>
      <c r="H1632" s="251"/>
      <c r="I1632" s="251"/>
      <c r="J1632" s="251"/>
      <c r="K1632" s="294"/>
      <c r="L1632" s="251"/>
      <c r="M1632" s="251"/>
      <c r="N1632" s="251"/>
      <c r="O1632" s="251"/>
      <c r="P1632" s="251"/>
      <c r="Q1632" s="251"/>
      <c r="R1632" s="294"/>
      <c r="S1632" s="251"/>
      <c r="U1632" s="296"/>
      <c r="V1632" s="296"/>
      <c r="W1632" s="296"/>
      <c r="Z1632" s="296"/>
      <c r="AA1632" s="296"/>
      <c r="AB1632" s="296"/>
      <c r="AC1632" s="296"/>
      <c r="AD1632" s="296"/>
      <c r="AF1632" s="296"/>
      <c r="AG1632" s="300"/>
      <c r="AK1632" s="296"/>
      <c r="AL1632" s="296"/>
      <c r="AM1632" s="296"/>
      <c r="AN1632" s="296"/>
      <c r="AO1632" s="296"/>
      <c r="AP1632" s="296"/>
      <c r="AQ1632" s="296"/>
    </row>
    <row r="1633" spans="1:43">
      <c r="A1633" s="293"/>
      <c r="D1633" s="251"/>
      <c r="E1633" s="251"/>
      <c r="F1633" s="251"/>
      <c r="G1633" s="251"/>
      <c r="H1633" s="251"/>
      <c r="I1633" s="251"/>
      <c r="J1633" s="251"/>
      <c r="K1633" s="294"/>
      <c r="L1633" s="251"/>
      <c r="M1633" s="251"/>
      <c r="N1633" s="251"/>
      <c r="O1633" s="251"/>
      <c r="P1633" s="251"/>
      <c r="Q1633" s="251"/>
      <c r="R1633" s="294"/>
      <c r="S1633" s="251"/>
      <c r="U1633" s="296"/>
      <c r="V1633" s="296"/>
      <c r="W1633" s="296"/>
      <c r="Z1633" s="296"/>
      <c r="AA1633" s="296"/>
      <c r="AB1633" s="296"/>
      <c r="AC1633" s="296"/>
      <c r="AD1633" s="296"/>
      <c r="AF1633" s="296"/>
      <c r="AG1633" s="300"/>
      <c r="AK1633" s="296"/>
      <c r="AL1633" s="296"/>
      <c r="AM1633" s="296"/>
      <c r="AN1633" s="296"/>
      <c r="AO1633" s="296"/>
      <c r="AP1633" s="296"/>
      <c r="AQ1633" s="296"/>
    </row>
    <row r="1634" spans="1:43">
      <c r="A1634" s="293"/>
      <c r="D1634" s="251"/>
      <c r="E1634" s="251"/>
      <c r="F1634" s="251"/>
      <c r="G1634" s="251"/>
      <c r="H1634" s="251"/>
      <c r="I1634" s="251"/>
      <c r="J1634" s="251"/>
      <c r="K1634" s="294"/>
      <c r="L1634" s="251"/>
      <c r="M1634" s="251"/>
      <c r="N1634" s="251"/>
      <c r="O1634" s="251"/>
      <c r="P1634" s="251"/>
      <c r="Q1634" s="251"/>
      <c r="R1634" s="294"/>
      <c r="S1634" s="251"/>
      <c r="U1634" s="296"/>
      <c r="V1634" s="296"/>
      <c r="W1634" s="296"/>
      <c r="Z1634" s="296"/>
      <c r="AA1634" s="296"/>
      <c r="AB1634" s="296"/>
      <c r="AC1634" s="296"/>
      <c r="AD1634" s="296"/>
      <c r="AF1634" s="296"/>
      <c r="AG1634" s="300"/>
      <c r="AK1634" s="296"/>
      <c r="AL1634" s="296"/>
      <c r="AM1634" s="296"/>
      <c r="AN1634" s="296"/>
      <c r="AO1634" s="296"/>
      <c r="AP1634" s="296"/>
      <c r="AQ1634" s="296"/>
    </row>
    <row r="1635" spans="1:43">
      <c r="A1635" s="293"/>
      <c r="D1635" s="251"/>
      <c r="E1635" s="251"/>
      <c r="F1635" s="251"/>
      <c r="G1635" s="251"/>
      <c r="H1635" s="251"/>
      <c r="I1635" s="251"/>
      <c r="J1635" s="251"/>
      <c r="K1635" s="294"/>
      <c r="L1635" s="251"/>
      <c r="M1635" s="251"/>
      <c r="N1635" s="251"/>
      <c r="O1635" s="251"/>
      <c r="P1635" s="251"/>
      <c r="Q1635" s="251"/>
      <c r="R1635" s="294"/>
      <c r="S1635" s="251"/>
      <c r="U1635" s="296"/>
      <c r="V1635" s="296"/>
      <c r="W1635" s="296"/>
      <c r="Z1635" s="296"/>
      <c r="AA1635" s="296"/>
      <c r="AB1635" s="296"/>
      <c r="AC1635" s="296"/>
      <c r="AD1635" s="296"/>
      <c r="AF1635" s="296"/>
      <c r="AG1635" s="300"/>
      <c r="AK1635" s="296"/>
      <c r="AL1635" s="296"/>
      <c r="AM1635" s="296"/>
      <c r="AN1635" s="296"/>
      <c r="AO1635" s="296"/>
      <c r="AP1635" s="296"/>
      <c r="AQ1635" s="296"/>
    </row>
    <row r="1636" spans="1:43">
      <c r="A1636" s="293"/>
      <c r="D1636" s="251"/>
      <c r="E1636" s="251"/>
      <c r="F1636" s="251"/>
      <c r="G1636" s="251"/>
      <c r="H1636" s="251"/>
      <c r="I1636" s="251"/>
      <c r="J1636" s="251"/>
      <c r="K1636" s="294"/>
      <c r="L1636" s="251"/>
      <c r="M1636" s="251"/>
      <c r="N1636" s="251"/>
      <c r="O1636" s="251"/>
      <c r="P1636" s="251"/>
      <c r="Q1636" s="251"/>
      <c r="R1636" s="294"/>
      <c r="S1636" s="251"/>
      <c r="U1636" s="296"/>
      <c r="V1636" s="296"/>
      <c r="W1636" s="296"/>
      <c r="Z1636" s="296"/>
      <c r="AA1636" s="296"/>
      <c r="AB1636" s="296"/>
      <c r="AC1636" s="296"/>
      <c r="AD1636" s="296"/>
      <c r="AF1636" s="296"/>
      <c r="AG1636" s="300"/>
      <c r="AK1636" s="296"/>
      <c r="AL1636" s="296"/>
      <c r="AM1636" s="296"/>
      <c r="AN1636" s="296"/>
      <c r="AO1636" s="296"/>
      <c r="AP1636" s="296"/>
      <c r="AQ1636" s="296"/>
    </row>
    <row r="1637" spans="1:43">
      <c r="A1637" s="293"/>
      <c r="D1637" s="251"/>
      <c r="E1637" s="251"/>
      <c r="F1637" s="251"/>
      <c r="G1637" s="251"/>
      <c r="H1637" s="251"/>
      <c r="I1637" s="251"/>
      <c r="J1637" s="251"/>
      <c r="K1637" s="294"/>
      <c r="L1637" s="251"/>
      <c r="M1637" s="251"/>
      <c r="N1637" s="251"/>
      <c r="O1637" s="251"/>
      <c r="P1637" s="251"/>
      <c r="Q1637" s="251"/>
      <c r="R1637" s="294"/>
      <c r="S1637" s="251"/>
      <c r="U1637" s="296"/>
      <c r="V1637" s="296"/>
      <c r="W1637" s="296"/>
      <c r="Z1637" s="296"/>
      <c r="AA1637" s="296"/>
      <c r="AB1637" s="296"/>
      <c r="AC1637" s="296"/>
      <c r="AD1637" s="296"/>
      <c r="AF1637" s="296"/>
      <c r="AG1637" s="300"/>
      <c r="AK1637" s="296"/>
      <c r="AL1637" s="296"/>
      <c r="AM1637" s="296"/>
      <c r="AN1637" s="296"/>
      <c r="AO1637" s="296"/>
      <c r="AP1637" s="296"/>
      <c r="AQ1637" s="296"/>
    </row>
    <row r="1638" spans="1:43">
      <c r="A1638" s="293"/>
      <c r="D1638" s="251"/>
      <c r="E1638" s="251"/>
      <c r="F1638" s="251"/>
      <c r="G1638" s="251"/>
      <c r="H1638" s="251"/>
      <c r="I1638" s="251"/>
      <c r="J1638" s="251"/>
      <c r="K1638" s="294"/>
      <c r="L1638" s="251"/>
      <c r="M1638" s="251"/>
      <c r="N1638" s="251"/>
      <c r="O1638" s="251"/>
      <c r="P1638" s="251"/>
      <c r="Q1638" s="251"/>
      <c r="R1638" s="294"/>
      <c r="S1638" s="251"/>
      <c r="U1638" s="296"/>
      <c r="V1638" s="296"/>
      <c r="W1638" s="296"/>
      <c r="Z1638" s="296"/>
      <c r="AA1638" s="296"/>
      <c r="AB1638" s="296"/>
      <c r="AC1638" s="296"/>
      <c r="AD1638" s="296"/>
      <c r="AF1638" s="296"/>
      <c r="AG1638" s="300"/>
      <c r="AK1638" s="296"/>
      <c r="AL1638" s="296"/>
      <c r="AM1638" s="296"/>
      <c r="AN1638" s="296"/>
      <c r="AO1638" s="296"/>
      <c r="AP1638" s="296"/>
      <c r="AQ1638" s="296"/>
    </row>
    <row r="1639" spans="1:43">
      <c r="A1639" s="293"/>
      <c r="D1639" s="251"/>
      <c r="E1639" s="251"/>
      <c r="F1639" s="251"/>
      <c r="G1639" s="251"/>
      <c r="H1639" s="251"/>
      <c r="I1639" s="251"/>
      <c r="J1639" s="251"/>
      <c r="K1639" s="294"/>
      <c r="L1639" s="251"/>
      <c r="M1639" s="251"/>
      <c r="N1639" s="251"/>
      <c r="O1639" s="251"/>
      <c r="P1639" s="251"/>
      <c r="Q1639" s="251"/>
      <c r="R1639" s="294"/>
      <c r="S1639" s="251"/>
      <c r="U1639" s="296"/>
      <c r="V1639" s="296"/>
      <c r="W1639" s="296"/>
      <c r="Z1639" s="296"/>
      <c r="AA1639" s="296"/>
      <c r="AB1639" s="296"/>
      <c r="AC1639" s="296"/>
      <c r="AD1639" s="296"/>
      <c r="AF1639" s="296"/>
      <c r="AG1639" s="300"/>
      <c r="AK1639" s="296"/>
      <c r="AL1639" s="296"/>
      <c r="AM1639" s="296"/>
      <c r="AN1639" s="296"/>
      <c r="AO1639" s="296"/>
      <c r="AP1639" s="296"/>
      <c r="AQ1639" s="296"/>
    </row>
    <row r="1640" spans="1:43">
      <c r="A1640" s="293"/>
      <c r="D1640" s="251"/>
      <c r="E1640" s="251"/>
      <c r="F1640" s="251"/>
      <c r="G1640" s="251"/>
      <c r="H1640" s="251"/>
      <c r="I1640" s="251"/>
      <c r="J1640" s="251"/>
      <c r="K1640" s="294"/>
      <c r="L1640" s="251"/>
      <c r="M1640" s="251"/>
      <c r="N1640" s="251"/>
      <c r="O1640" s="251"/>
      <c r="P1640" s="251"/>
      <c r="Q1640" s="251"/>
      <c r="R1640" s="294"/>
      <c r="S1640" s="251"/>
      <c r="U1640" s="296"/>
      <c r="V1640" s="296"/>
      <c r="W1640" s="296"/>
      <c r="Z1640" s="296"/>
      <c r="AA1640" s="296"/>
      <c r="AB1640" s="296"/>
      <c r="AC1640" s="296"/>
      <c r="AD1640" s="296"/>
      <c r="AF1640" s="296"/>
      <c r="AG1640" s="300"/>
      <c r="AK1640" s="296"/>
      <c r="AL1640" s="296"/>
      <c r="AM1640" s="296"/>
      <c r="AN1640" s="296"/>
      <c r="AO1640" s="296"/>
      <c r="AP1640" s="296"/>
      <c r="AQ1640" s="296"/>
    </row>
    <row r="1641" spans="1:43">
      <c r="A1641" s="293"/>
      <c r="D1641" s="251"/>
      <c r="E1641" s="251"/>
      <c r="F1641" s="251"/>
      <c r="G1641" s="251"/>
      <c r="H1641" s="251"/>
      <c r="I1641" s="251"/>
      <c r="J1641" s="251"/>
      <c r="K1641" s="294"/>
      <c r="L1641" s="251"/>
      <c r="M1641" s="251"/>
      <c r="N1641" s="251"/>
      <c r="O1641" s="251"/>
      <c r="P1641" s="251"/>
      <c r="Q1641" s="251"/>
      <c r="R1641" s="294"/>
      <c r="S1641" s="251"/>
      <c r="U1641" s="296"/>
      <c r="V1641" s="296"/>
      <c r="W1641" s="296"/>
      <c r="Z1641" s="296"/>
      <c r="AA1641" s="296"/>
      <c r="AB1641" s="296"/>
      <c r="AC1641" s="296"/>
      <c r="AD1641" s="296"/>
      <c r="AF1641" s="296"/>
      <c r="AG1641" s="300"/>
      <c r="AK1641" s="296"/>
      <c r="AL1641" s="296"/>
      <c r="AM1641" s="296"/>
      <c r="AN1641" s="296"/>
      <c r="AO1641" s="296"/>
      <c r="AP1641" s="296"/>
      <c r="AQ1641" s="296"/>
    </row>
    <row r="1642" spans="1:43">
      <c r="A1642" s="293"/>
      <c r="D1642" s="251"/>
      <c r="E1642" s="251"/>
      <c r="F1642" s="251"/>
      <c r="G1642" s="251"/>
      <c r="H1642" s="251"/>
      <c r="I1642" s="251"/>
      <c r="J1642" s="251"/>
      <c r="K1642" s="294"/>
      <c r="L1642" s="251"/>
      <c r="M1642" s="251"/>
      <c r="N1642" s="251"/>
      <c r="O1642" s="251"/>
      <c r="P1642" s="251"/>
      <c r="Q1642" s="251"/>
      <c r="R1642" s="294"/>
      <c r="S1642" s="251"/>
      <c r="U1642" s="296"/>
      <c r="V1642" s="296"/>
      <c r="W1642" s="296"/>
      <c r="Z1642" s="296"/>
      <c r="AA1642" s="296"/>
      <c r="AB1642" s="296"/>
      <c r="AC1642" s="296"/>
      <c r="AD1642" s="296"/>
      <c r="AF1642" s="296"/>
      <c r="AG1642" s="300"/>
      <c r="AK1642" s="296"/>
      <c r="AL1642" s="296"/>
      <c r="AM1642" s="296"/>
      <c r="AN1642" s="296"/>
      <c r="AO1642" s="296"/>
      <c r="AP1642" s="296"/>
      <c r="AQ1642" s="296"/>
    </row>
    <row r="1643" spans="1:43">
      <c r="A1643" s="293"/>
      <c r="D1643" s="251"/>
      <c r="E1643" s="251"/>
      <c r="F1643" s="251"/>
      <c r="G1643" s="251"/>
      <c r="H1643" s="251"/>
      <c r="I1643" s="251"/>
      <c r="J1643" s="251"/>
      <c r="K1643" s="294"/>
      <c r="L1643" s="251"/>
      <c r="M1643" s="251"/>
      <c r="N1643" s="251"/>
      <c r="O1643" s="251"/>
      <c r="P1643" s="251"/>
      <c r="Q1643" s="251"/>
      <c r="R1643" s="294"/>
      <c r="S1643" s="251"/>
      <c r="U1643" s="296"/>
      <c r="V1643" s="296"/>
      <c r="W1643" s="296"/>
      <c r="Z1643" s="296"/>
      <c r="AA1643" s="296"/>
      <c r="AB1643" s="296"/>
      <c r="AC1643" s="296"/>
      <c r="AD1643" s="296"/>
      <c r="AF1643" s="296"/>
      <c r="AG1643" s="300"/>
      <c r="AK1643" s="296"/>
      <c r="AL1643" s="296"/>
      <c r="AM1643" s="296"/>
      <c r="AN1643" s="296"/>
      <c r="AO1643" s="296"/>
      <c r="AP1643" s="296"/>
      <c r="AQ1643" s="296"/>
    </row>
    <row r="1644" spans="1:43">
      <c r="A1644" s="293"/>
      <c r="D1644" s="251"/>
      <c r="E1644" s="251"/>
      <c r="F1644" s="251"/>
      <c r="G1644" s="251"/>
      <c r="H1644" s="251"/>
      <c r="I1644" s="251"/>
      <c r="J1644" s="251"/>
      <c r="K1644" s="294"/>
      <c r="L1644" s="251"/>
      <c r="M1644" s="251"/>
      <c r="N1644" s="251"/>
      <c r="O1644" s="251"/>
      <c r="P1644" s="251"/>
      <c r="Q1644" s="251"/>
      <c r="R1644" s="294"/>
      <c r="S1644" s="251"/>
      <c r="U1644" s="296"/>
      <c r="V1644" s="296"/>
      <c r="W1644" s="296"/>
      <c r="Z1644" s="296"/>
      <c r="AA1644" s="296"/>
      <c r="AB1644" s="296"/>
      <c r="AC1644" s="296"/>
      <c r="AD1644" s="296"/>
      <c r="AF1644" s="296"/>
      <c r="AG1644" s="300"/>
      <c r="AK1644" s="296"/>
      <c r="AL1644" s="296"/>
      <c r="AM1644" s="296"/>
      <c r="AN1644" s="296"/>
      <c r="AO1644" s="296"/>
      <c r="AP1644" s="296"/>
      <c r="AQ1644" s="296"/>
    </row>
    <row r="1645" spans="1:43">
      <c r="A1645" s="293"/>
      <c r="D1645" s="251"/>
      <c r="E1645" s="251"/>
      <c r="F1645" s="251"/>
      <c r="G1645" s="251"/>
      <c r="H1645" s="251"/>
      <c r="I1645" s="251"/>
      <c r="J1645" s="251"/>
      <c r="K1645" s="294"/>
      <c r="L1645" s="251"/>
      <c r="M1645" s="251"/>
      <c r="N1645" s="251"/>
      <c r="O1645" s="251"/>
      <c r="P1645" s="251"/>
      <c r="Q1645" s="251"/>
      <c r="R1645" s="294"/>
      <c r="S1645" s="251"/>
      <c r="U1645" s="296"/>
      <c r="V1645" s="296"/>
      <c r="W1645" s="296"/>
      <c r="Z1645" s="296"/>
      <c r="AA1645" s="296"/>
      <c r="AB1645" s="296"/>
      <c r="AC1645" s="296"/>
      <c r="AD1645" s="296"/>
      <c r="AF1645" s="296"/>
      <c r="AG1645" s="300"/>
      <c r="AK1645" s="296"/>
      <c r="AL1645" s="296"/>
      <c r="AM1645" s="296"/>
      <c r="AN1645" s="296"/>
      <c r="AO1645" s="296"/>
      <c r="AP1645" s="296"/>
      <c r="AQ1645" s="296"/>
    </row>
    <row r="1646" spans="1:43">
      <c r="A1646" s="293"/>
      <c r="D1646" s="251"/>
      <c r="E1646" s="251"/>
      <c r="F1646" s="251"/>
      <c r="G1646" s="251"/>
      <c r="H1646" s="251"/>
      <c r="I1646" s="251"/>
      <c r="J1646" s="251"/>
      <c r="K1646" s="294"/>
      <c r="L1646" s="251"/>
      <c r="M1646" s="251"/>
      <c r="N1646" s="251"/>
      <c r="O1646" s="251"/>
      <c r="P1646" s="251"/>
      <c r="Q1646" s="251"/>
      <c r="R1646" s="294"/>
      <c r="S1646" s="251"/>
      <c r="U1646" s="296"/>
      <c r="V1646" s="296"/>
      <c r="W1646" s="296"/>
      <c r="Z1646" s="296"/>
      <c r="AA1646" s="296"/>
      <c r="AB1646" s="296"/>
      <c r="AC1646" s="296"/>
      <c r="AD1646" s="296"/>
      <c r="AF1646" s="296"/>
      <c r="AG1646" s="300"/>
      <c r="AK1646" s="296"/>
      <c r="AL1646" s="296"/>
      <c r="AM1646" s="296"/>
      <c r="AN1646" s="296"/>
      <c r="AO1646" s="296"/>
      <c r="AP1646" s="296"/>
      <c r="AQ1646" s="296"/>
    </row>
    <row r="1647" spans="1:43">
      <c r="A1647" s="293"/>
      <c r="D1647" s="251"/>
      <c r="E1647" s="251"/>
      <c r="F1647" s="251"/>
      <c r="G1647" s="251"/>
      <c r="H1647" s="251"/>
      <c r="I1647" s="251"/>
      <c r="J1647" s="251"/>
      <c r="K1647" s="294"/>
      <c r="L1647" s="251"/>
      <c r="M1647" s="251"/>
      <c r="N1647" s="251"/>
      <c r="O1647" s="251"/>
      <c r="P1647" s="251"/>
      <c r="Q1647" s="251"/>
      <c r="R1647" s="294"/>
      <c r="S1647" s="251"/>
      <c r="U1647" s="296"/>
      <c r="V1647" s="296"/>
      <c r="W1647" s="296"/>
      <c r="Z1647" s="296"/>
      <c r="AA1647" s="296"/>
      <c r="AB1647" s="296"/>
      <c r="AC1647" s="296"/>
      <c r="AD1647" s="296"/>
      <c r="AF1647" s="296"/>
      <c r="AG1647" s="300"/>
      <c r="AK1647" s="296"/>
      <c r="AL1647" s="296"/>
      <c r="AM1647" s="296"/>
      <c r="AN1647" s="296"/>
      <c r="AO1647" s="296"/>
      <c r="AP1647" s="296"/>
      <c r="AQ1647" s="296"/>
    </row>
    <row r="1648" spans="1:43">
      <c r="A1648" s="293"/>
      <c r="D1648" s="251"/>
      <c r="E1648" s="251"/>
      <c r="F1648" s="251"/>
      <c r="G1648" s="251"/>
      <c r="H1648" s="251"/>
      <c r="I1648" s="251"/>
      <c r="J1648" s="251"/>
      <c r="K1648" s="294"/>
      <c r="L1648" s="251"/>
      <c r="M1648" s="251"/>
      <c r="N1648" s="251"/>
      <c r="O1648" s="251"/>
      <c r="P1648" s="251"/>
      <c r="Q1648" s="251"/>
      <c r="R1648" s="294"/>
      <c r="S1648" s="251"/>
      <c r="U1648" s="296"/>
      <c r="V1648" s="296"/>
      <c r="W1648" s="296"/>
      <c r="Z1648" s="296"/>
      <c r="AA1648" s="296"/>
      <c r="AB1648" s="296"/>
      <c r="AC1648" s="296"/>
      <c r="AD1648" s="296"/>
      <c r="AF1648" s="296"/>
      <c r="AK1648" s="296"/>
      <c r="AL1648" s="296"/>
      <c r="AM1648" s="296"/>
      <c r="AN1648" s="296"/>
      <c r="AO1648" s="296"/>
      <c r="AP1648" s="296"/>
      <c r="AQ1648" s="296"/>
    </row>
    <row r="1649" spans="1:43">
      <c r="A1649" s="293"/>
      <c r="D1649" s="251"/>
      <c r="E1649" s="251"/>
      <c r="F1649" s="251"/>
      <c r="G1649" s="251"/>
      <c r="H1649" s="251"/>
      <c r="I1649" s="251"/>
      <c r="J1649" s="251"/>
      <c r="K1649" s="294"/>
      <c r="L1649" s="251"/>
      <c r="M1649" s="251"/>
      <c r="N1649" s="251"/>
      <c r="O1649" s="251"/>
      <c r="P1649" s="251"/>
      <c r="Q1649" s="251"/>
      <c r="R1649" s="294"/>
      <c r="S1649" s="251"/>
      <c r="U1649" s="296"/>
      <c r="V1649" s="296"/>
      <c r="W1649" s="296"/>
      <c r="Z1649" s="296"/>
      <c r="AA1649" s="296"/>
      <c r="AB1649" s="296"/>
      <c r="AC1649" s="296"/>
      <c r="AD1649" s="296"/>
      <c r="AF1649" s="296"/>
      <c r="AK1649" s="296"/>
      <c r="AL1649" s="296"/>
      <c r="AM1649" s="296"/>
      <c r="AN1649" s="296"/>
      <c r="AO1649" s="296"/>
      <c r="AP1649" s="296"/>
      <c r="AQ1649" s="296"/>
    </row>
    <row r="1650" spans="1:43">
      <c r="A1650" s="293"/>
      <c r="D1650" s="251"/>
      <c r="E1650" s="251"/>
      <c r="F1650" s="251"/>
      <c r="G1650" s="251"/>
      <c r="H1650" s="251"/>
      <c r="I1650" s="251"/>
      <c r="J1650" s="251"/>
      <c r="K1650" s="294"/>
      <c r="L1650" s="251"/>
      <c r="M1650" s="251"/>
      <c r="N1650" s="251"/>
      <c r="O1650" s="251"/>
      <c r="P1650" s="251"/>
      <c r="Q1650" s="251"/>
      <c r="R1650" s="294"/>
      <c r="S1650" s="251"/>
      <c r="U1650" s="296"/>
      <c r="V1650" s="296"/>
      <c r="W1650" s="296"/>
      <c r="Z1650" s="296"/>
      <c r="AA1650" s="296"/>
      <c r="AB1650" s="296"/>
      <c r="AC1650" s="296"/>
      <c r="AD1650" s="296"/>
      <c r="AF1650" s="296"/>
      <c r="AK1650" s="296"/>
      <c r="AL1650" s="296"/>
      <c r="AM1650" s="296"/>
      <c r="AN1650" s="296"/>
      <c r="AO1650" s="296"/>
      <c r="AP1650" s="296"/>
      <c r="AQ1650" s="296"/>
    </row>
    <row r="1651" spans="1:43">
      <c r="A1651" s="293"/>
      <c r="D1651" s="251"/>
      <c r="E1651" s="251"/>
      <c r="F1651" s="251"/>
      <c r="G1651" s="251"/>
      <c r="H1651" s="251"/>
      <c r="I1651" s="251"/>
      <c r="J1651" s="251"/>
      <c r="K1651" s="294"/>
      <c r="L1651" s="251"/>
      <c r="M1651" s="251"/>
      <c r="N1651" s="251"/>
      <c r="O1651" s="251"/>
      <c r="P1651" s="251"/>
      <c r="Q1651" s="251"/>
      <c r="R1651" s="294"/>
      <c r="S1651" s="251"/>
      <c r="U1651" s="296"/>
      <c r="V1651" s="296"/>
      <c r="W1651" s="296"/>
      <c r="Z1651" s="296"/>
      <c r="AA1651" s="296"/>
      <c r="AB1651" s="296"/>
      <c r="AC1651" s="296"/>
      <c r="AD1651" s="296"/>
      <c r="AF1651" s="296"/>
      <c r="AK1651" s="296"/>
      <c r="AL1651" s="296"/>
      <c r="AM1651" s="296"/>
      <c r="AN1651" s="296"/>
      <c r="AO1651" s="296"/>
      <c r="AP1651" s="296"/>
      <c r="AQ1651" s="296"/>
    </row>
    <row r="1652" spans="1:43">
      <c r="A1652" s="293"/>
      <c r="D1652" s="251"/>
      <c r="E1652" s="251"/>
      <c r="F1652" s="251"/>
      <c r="G1652" s="251"/>
      <c r="H1652" s="251"/>
      <c r="I1652" s="251"/>
      <c r="J1652" s="251"/>
      <c r="K1652" s="294"/>
      <c r="L1652" s="251"/>
      <c r="M1652" s="251"/>
      <c r="N1652" s="251"/>
      <c r="O1652" s="251"/>
      <c r="P1652" s="251"/>
      <c r="Q1652" s="251"/>
      <c r="R1652" s="294"/>
      <c r="S1652" s="251"/>
      <c r="U1652" s="296"/>
      <c r="V1652" s="296"/>
      <c r="W1652" s="296"/>
      <c r="Z1652" s="296"/>
      <c r="AA1652" s="296"/>
      <c r="AB1652" s="296"/>
      <c r="AC1652" s="296"/>
      <c r="AD1652" s="296"/>
      <c r="AF1652" s="296"/>
      <c r="AK1652" s="296"/>
      <c r="AL1652" s="296"/>
      <c r="AM1652" s="296"/>
      <c r="AN1652" s="296"/>
      <c r="AO1652" s="296"/>
      <c r="AP1652" s="296"/>
      <c r="AQ1652" s="296"/>
    </row>
    <row r="1653" spans="1:43">
      <c r="A1653" s="293"/>
      <c r="D1653" s="251"/>
      <c r="E1653" s="251"/>
      <c r="F1653" s="251"/>
      <c r="G1653" s="251"/>
      <c r="H1653" s="251"/>
      <c r="I1653" s="251"/>
      <c r="J1653" s="251"/>
      <c r="K1653" s="294"/>
      <c r="L1653" s="251"/>
      <c r="M1653" s="251"/>
      <c r="N1653" s="251"/>
      <c r="O1653" s="251"/>
      <c r="P1653" s="251"/>
      <c r="Q1653" s="251"/>
      <c r="R1653" s="294"/>
      <c r="S1653" s="251"/>
      <c r="U1653" s="296"/>
      <c r="V1653" s="296"/>
      <c r="W1653" s="296"/>
      <c r="Z1653" s="296"/>
      <c r="AA1653" s="296"/>
      <c r="AB1653" s="296"/>
      <c r="AC1653" s="296"/>
      <c r="AD1653" s="296"/>
      <c r="AF1653" s="296"/>
      <c r="AK1653" s="296"/>
      <c r="AL1653" s="296"/>
      <c r="AM1653" s="296"/>
      <c r="AN1653" s="296"/>
      <c r="AO1653" s="296"/>
      <c r="AP1653" s="296"/>
      <c r="AQ1653" s="296"/>
    </row>
    <row r="1654" spans="1:43">
      <c r="A1654" s="293"/>
      <c r="D1654" s="251"/>
      <c r="E1654" s="251"/>
      <c r="F1654" s="251"/>
      <c r="G1654" s="251"/>
      <c r="H1654" s="251"/>
      <c r="I1654" s="251"/>
      <c r="J1654" s="251"/>
      <c r="K1654" s="294"/>
      <c r="L1654" s="251"/>
      <c r="M1654" s="251"/>
      <c r="N1654" s="251"/>
      <c r="O1654" s="251"/>
      <c r="P1654" s="251"/>
      <c r="Q1654" s="251"/>
      <c r="R1654" s="294"/>
      <c r="S1654" s="251"/>
      <c r="U1654" s="296"/>
      <c r="V1654" s="296"/>
      <c r="W1654" s="296"/>
      <c r="Z1654" s="296"/>
      <c r="AA1654" s="296"/>
      <c r="AB1654" s="296"/>
      <c r="AC1654" s="296"/>
      <c r="AD1654" s="296"/>
      <c r="AF1654" s="296"/>
      <c r="AK1654" s="296"/>
      <c r="AL1654" s="296"/>
      <c r="AM1654" s="296"/>
      <c r="AN1654" s="296"/>
      <c r="AO1654" s="296"/>
      <c r="AP1654" s="296"/>
      <c r="AQ1654" s="296"/>
    </row>
    <row r="1655" spans="1:43">
      <c r="A1655" s="293"/>
      <c r="D1655" s="251"/>
      <c r="E1655" s="251"/>
      <c r="F1655" s="251"/>
      <c r="G1655" s="251"/>
      <c r="H1655" s="251"/>
      <c r="I1655" s="251"/>
      <c r="J1655" s="251"/>
      <c r="K1655" s="294"/>
      <c r="L1655" s="251"/>
      <c r="M1655" s="251"/>
      <c r="N1655" s="251"/>
      <c r="O1655" s="251"/>
      <c r="P1655" s="251"/>
      <c r="Q1655" s="251"/>
      <c r="R1655" s="294"/>
      <c r="S1655" s="251"/>
      <c r="U1655" s="296"/>
      <c r="V1655" s="296"/>
      <c r="W1655" s="296"/>
      <c r="Z1655" s="296"/>
      <c r="AA1655" s="296"/>
      <c r="AB1655" s="296"/>
      <c r="AC1655" s="296"/>
      <c r="AD1655" s="296"/>
      <c r="AF1655" s="296"/>
      <c r="AK1655" s="296"/>
      <c r="AL1655" s="296"/>
      <c r="AM1655" s="296"/>
      <c r="AN1655" s="296"/>
      <c r="AO1655" s="296"/>
      <c r="AP1655" s="296"/>
      <c r="AQ1655" s="296"/>
    </row>
    <row r="1656" spans="1:43">
      <c r="A1656" s="293"/>
      <c r="D1656" s="251"/>
      <c r="E1656" s="251"/>
      <c r="F1656" s="251"/>
      <c r="G1656" s="251"/>
      <c r="H1656" s="251"/>
      <c r="I1656" s="251"/>
      <c r="J1656" s="251"/>
      <c r="K1656" s="294"/>
      <c r="L1656" s="251"/>
      <c r="M1656" s="251"/>
      <c r="N1656" s="251"/>
      <c r="O1656" s="251"/>
      <c r="P1656" s="251"/>
      <c r="Q1656" s="251"/>
      <c r="R1656" s="294"/>
      <c r="S1656" s="251"/>
      <c r="U1656" s="296"/>
      <c r="V1656" s="296"/>
      <c r="W1656" s="296"/>
      <c r="Z1656" s="296"/>
      <c r="AA1656" s="296"/>
      <c r="AB1656" s="296"/>
      <c r="AC1656" s="296"/>
      <c r="AD1656" s="296"/>
      <c r="AF1656" s="296"/>
      <c r="AK1656" s="296"/>
      <c r="AL1656" s="296"/>
      <c r="AM1656" s="296"/>
      <c r="AN1656" s="296"/>
      <c r="AO1656" s="296"/>
      <c r="AP1656" s="296"/>
      <c r="AQ1656" s="296"/>
    </row>
    <row r="1657" spans="1:43">
      <c r="A1657" s="293"/>
      <c r="D1657" s="251"/>
      <c r="E1657" s="251"/>
      <c r="F1657" s="251"/>
      <c r="G1657" s="251"/>
      <c r="H1657" s="251"/>
      <c r="I1657" s="251"/>
      <c r="J1657" s="251"/>
      <c r="K1657" s="294"/>
      <c r="L1657" s="251"/>
      <c r="M1657" s="251"/>
      <c r="N1657" s="251"/>
      <c r="O1657" s="251"/>
      <c r="P1657" s="251"/>
      <c r="Q1657" s="251"/>
      <c r="R1657" s="294"/>
      <c r="S1657" s="251"/>
      <c r="U1657" s="296"/>
      <c r="V1657" s="296"/>
      <c r="W1657" s="296"/>
      <c r="Z1657" s="296"/>
      <c r="AA1657" s="296"/>
      <c r="AB1657" s="296"/>
      <c r="AC1657" s="296"/>
      <c r="AD1657" s="296"/>
      <c r="AF1657" s="296"/>
      <c r="AK1657" s="296"/>
      <c r="AL1657" s="296"/>
      <c r="AM1657" s="296"/>
      <c r="AN1657" s="296"/>
      <c r="AO1657" s="296"/>
      <c r="AP1657" s="296"/>
      <c r="AQ1657" s="296"/>
    </row>
    <row r="1658" spans="1:43">
      <c r="A1658" s="293"/>
      <c r="D1658" s="251"/>
      <c r="E1658" s="251"/>
      <c r="F1658" s="251"/>
      <c r="G1658" s="251"/>
      <c r="H1658" s="251"/>
      <c r="I1658" s="251"/>
      <c r="J1658" s="251"/>
      <c r="K1658" s="294"/>
      <c r="L1658" s="251"/>
      <c r="M1658" s="251"/>
      <c r="N1658" s="251"/>
      <c r="O1658" s="251"/>
      <c r="P1658" s="251"/>
      <c r="Q1658" s="251"/>
      <c r="R1658" s="294"/>
      <c r="S1658" s="251"/>
      <c r="U1658" s="296"/>
      <c r="V1658" s="296"/>
      <c r="W1658" s="296"/>
      <c r="Z1658" s="296"/>
      <c r="AA1658" s="296"/>
      <c r="AB1658" s="296"/>
      <c r="AC1658" s="296"/>
      <c r="AD1658" s="296"/>
      <c r="AF1658" s="296"/>
      <c r="AK1658" s="296"/>
      <c r="AL1658" s="296"/>
      <c r="AM1658" s="296"/>
      <c r="AN1658" s="296"/>
      <c r="AO1658" s="296"/>
      <c r="AP1658" s="296"/>
      <c r="AQ1658" s="296"/>
    </row>
    <row r="1659" spans="1:43">
      <c r="A1659" s="293"/>
      <c r="D1659" s="251"/>
      <c r="E1659" s="251"/>
      <c r="F1659" s="251"/>
      <c r="G1659" s="251"/>
      <c r="H1659" s="251"/>
      <c r="I1659" s="251"/>
      <c r="J1659" s="251"/>
      <c r="K1659" s="294"/>
      <c r="L1659" s="251"/>
      <c r="M1659" s="251"/>
      <c r="N1659" s="251"/>
      <c r="O1659" s="251"/>
      <c r="P1659" s="251"/>
      <c r="Q1659" s="251"/>
      <c r="R1659" s="294"/>
      <c r="S1659" s="251"/>
      <c r="U1659" s="296"/>
      <c r="V1659" s="296"/>
      <c r="W1659" s="296"/>
      <c r="Z1659" s="296"/>
      <c r="AA1659" s="296"/>
      <c r="AB1659" s="296"/>
      <c r="AC1659" s="296"/>
      <c r="AD1659" s="296"/>
      <c r="AF1659" s="296"/>
      <c r="AK1659" s="296"/>
      <c r="AL1659" s="296"/>
      <c r="AM1659" s="296"/>
      <c r="AN1659" s="296"/>
      <c r="AO1659" s="296"/>
      <c r="AP1659" s="296"/>
      <c r="AQ1659" s="296"/>
    </row>
    <row r="1660" spans="1:43">
      <c r="A1660" s="293"/>
      <c r="D1660" s="251"/>
      <c r="E1660" s="251"/>
      <c r="F1660" s="251"/>
      <c r="G1660" s="251"/>
      <c r="H1660" s="251"/>
      <c r="I1660" s="251"/>
      <c r="J1660" s="251"/>
      <c r="K1660" s="294"/>
      <c r="L1660" s="251"/>
      <c r="M1660" s="251"/>
      <c r="N1660" s="251"/>
      <c r="O1660" s="251"/>
      <c r="P1660" s="251"/>
      <c r="Q1660" s="251"/>
      <c r="R1660" s="294"/>
      <c r="S1660" s="251"/>
      <c r="U1660" s="296"/>
      <c r="V1660" s="296"/>
      <c r="W1660" s="296"/>
      <c r="Z1660" s="296"/>
      <c r="AA1660" s="296"/>
      <c r="AB1660" s="296"/>
      <c r="AC1660" s="296"/>
      <c r="AD1660" s="296"/>
      <c r="AF1660" s="296"/>
      <c r="AK1660" s="296"/>
      <c r="AL1660" s="296"/>
      <c r="AM1660" s="296"/>
      <c r="AN1660" s="296"/>
      <c r="AO1660" s="296"/>
      <c r="AP1660" s="296"/>
      <c r="AQ1660" s="296"/>
    </row>
    <row r="1661" spans="1:43">
      <c r="A1661" s="293"/>
      <c r="D1661" s="251"/>
      <c r="E1661" s="251"/>
      <c r="F1661" s="251"/>
      <c r="G1661" s="251"/>
      <c r="H1661" s="251"/>
      <c r="I1661" s="251"/>
      <c r="J1661" s="251"/>
      <c r="K1661" s="294"/>
      <c r="L1661" s="251"/>
      <c r="M1661" s="251"/>
      <c r="N1661" s="251"/>
      <c r="O1661" s="251"/>
      <c r="P1661" s="251"/>
      <c r="Q1661" s="251"/>
      <c r="R1661" s="294"/>
      <c r="S1661" s="251"/>
      <c r="U1661" s="296"/>
      <c r="V1661" s="296"/>
      <c r="W1661" s="296"/>
      <c r="Z1661" s="296"/>
      <c r="AA1661" s="296"/>
      <c r="AB1661" s="296"/>
      <c r="AC1661" s="296"/>
      <c r="AD1661" s="296"/>
      <c r="AF1661" s="296"/>
      <c r="AK1661" s="296"/>
      <c r="AL1661" s="296"/>
      <c r="AM1661" s="296"/>
      <c r="AN1661" s="296"/>
      <c r="AO1661" s="296"/>
      <c r="AP1661" s="296"/>
      <c r="AQ1661" s="296"/>
    </row>
    <row r="1662" spans="1:43">
      <c r="A1662" s="293"/>
      <c r="D1662" s="251"/>
      <c r="E1662" s="251"/>
      <c r="F1662" s="251"/>
      <c r="G1662" s="251"/>
      <c r="H1662" s="251"/>
      <c r="I1662" s="251"/>
      <c r="J1662" s="251"/>
      <c r="K1662" s="294"/>
      <c r="L1662" s="251"/>
      <c r="M1662" s="251"/>
      <c r="N1662" s="251"/>
      <c r="O1662" s="251"/>
      <c r="P1662" s="251"/>
      <c r="Q1662" s="251"/>
      <c r="R1662" s="294"/>
      <c r="S1662" s="251"/>
      <c r="U1662" s="296"/>
      <c r="V1662" s="296"/>
      <c r="W1662" s="296"/>
      <c r="Z1662" s="296"/>
      <c r="AA1662" s="296"/>
      <c r="AB1662" s="296"/>
      <c r="AC1662" s="296"/>
      <c r="AD1662" s="296"/>
      <c r="AF1662" s="296"/>
      <c r="AK1662" s="296"/>
      <c r="AL1662" s="296"/>
      <c r="AM1662" s="296"/>
      <c r="AN1662" s="296"/>
      <c r="AO1662" s="296"/>
      <c r="AP1662" s="296"/>
      <c r="AQ1662" s="296"/>
    </row>
    <row r="1663" spans="1:43">
      <c r="A1663" s="293"/>
      <c r="D1663" s="251"/>
      <c r="E1663" s="251"/>
      <c r="F1663" s="251"/>
      <c r="G1663" s="251"/>
      <c r="H1663" s="251"/>
      <c r="I1663" s="251"/>
      <c r="J1663" s="251"/>
      <c r="K1663" s="294"/>
      <c r="L1663" s="251"/>
      <c r="M1663" s="251"/>
      <c r="N1663" s="251"/>
      <c r="O1663" s="251"/>
      <c r="P1663" s="251"/>
      <c r="Q1663" s="251"/>
      <c r="R1663" s="294"/>
      <c r="S1663" s="251"/>
      <c r="U1663" s="296"/>
      <c r="V1663" s="296"/>
      <c r="W1663" s="296"/>
      <c r="Z1663" s="296"/>
      <c r="AA1663" s="296"/>
      <c r="AB1663" s="296"/>
      <c r="AC1663" s="296"/>
      <c r="AD1663" s="296"/>
      <c r="AF1663" s="296"/>
      <c r="AK1663" s="296"/>
      <c r="AL1663" s="296"/>
      <c r="AM1663" s="296"/>
      <c r="AN1663" s="296"/>
      <c r="AO1663" s="296"/>
      <c r="AP1663" s="296"/>
      <c r="AQ1663" s="296"/>
    </row>
    <row r="1664" spans="1:43">
      <c r="A1664" s="293"/>
      <c r="D1664" s="251"/>
      <c r="E1664" s="251"/>
      <c r="F1664" s="251"/>
      <c r="G1664" s="251"/>
      <c r="H1664" s="251"/>
      <c r="I1664" s="251"/>
      <c r="J1664" s="251"/>
      <c r="K1664" s="294"/>
      <c r="L1664" s="251"/>
      <c r="M1664" s="251"/>
      <c r="N1664" s="251"/>
      <c r="O1664" s="251"/>
      <c r="P1664" s="251"/>
      <c r="Q1664" s="251"/>
      <c r="R1664" s="294"/>
      <c r="S1664" s="251"/>
      <c r="U1664" s="296"/>
      <c r="V1664" s="296"/>
      <c r="W1664" s="296"/>
      <c r="Z1664" s="296"/>
      <c r="AA1664" s="296"/>
      <c r="AB1664" s="296"/>
      <c r="AC1664" s="296"/>
      <c r="AD1664" s="296"/>
      <c r="AF1664" s="296"/>
      <c r="AK1664" s="296"/>
      <c r="AL1664" s="296"/>
      <c r="AM1664" s="296"/>
      <c r="AN1664" s="296"/>
      <c r="AO1664" s="296"/>
      <c r="AP1664" s="296"/>
      <c r="AQ1664" s="296"/>
    </row>
    <row r="1665" spans="1:43">
      <c r="A1665" s="293"/>
      <c r="D1665" s="251"/>
      <c r="E1665" s="251"/>
      <c r="F1665" s="251"/>
      <c r="G1665" s="251"/>
      <c r="H1665" s="251"/>
      <c r="I1665" s="251"/>
      <c r="J1665" s="251"/>
      <c r="K1665" s="294"/>
      <c r="L1665" s="251"/>
      <c r="M1665" s="251"/>
      <c r="N1665" s="251"/>
      <c r="O1665" s="251"/>
      <c r="P1665" s="251"/>
      <c r="Q1665" s="251"/>
      <c r="R1665" s="294"/>
      <c r="S1665" s="251"/>
      <c r="U1665" s="296"/>
      <c r="V1665" s="296"/>
      <c r="W1665" s="296"/>
      <c r="Z1665" s="296"/>
      <c r="AA1665" s="296"/>
      <c r="AB1665" s="296"/>
      <c r="AC1665" s="296"/>
      <c r="AD1665" s="296"/>
      <c r="AF1665" s="296"/>
      <c r="AK1665" s="296"/>
      <c r="AL1665" s="296"/>
      <c r="AM1665" s="296"/>
      <c r="AN1665" s="296"/>
      <c r="AO1665" s="296"/>
      <c r="AP1665" s="296"/>
      <c r="AQ1665" s="296"/>
    </row>
    <row r="1666" spans="1:43">
      <c r="A1666" s="293"/>
      <c r="D1666" s="251"/>
      <c r="E1666" s="251"/>
      <c r="F1666" s="251"/>
      <c r="G1666" s="251"/>
      <c r="H1666" s="251"/>
      <c r="I1666" s="251"/>
      <c r="J1666" s="251"/>
      <c r="K1666" s="294"/>
      <c r="L1666" s="251"/>
      <c r="M1666" s="251"/>
      <c r="N1666" s="251"/>
      <c r="O1666" s="251"/>
      <c r="P1666" s="251"/>
      <c r="Q1666" s="251"/>
      <c r="R1666" s="294"/>
      <c r="S1666" s="251"/>
      <c r="U1666" s="296"/>
      <c r="V1666" s="296"/>
      <c r="W1666" s="296"/>
      <c r="Z1666" s="296"/>
      <c r="AA1666" s="296"/>
      <c r="AB1666" s="296"/>
      <c r="AC1666" s="296"/>
      <c r="AD1666" s="296"/>
      <c r="AF1666" s="296"/>
      <c r="AK1666" s="296"/>
      <c r="AL1666" s="296"/>
      <c r="AM1666" s="296"/>
      <c r="AN1666" s="296"/>
      <c r="AO1666" s="296"/>
      <c r="AP1666" s="296"/>
      <c r="AQ1666" s="296"/>
    </row>
    <row r="1667" spans="1:43">
      <c r="A1667" s="293"/>
      <c r="D1667" s="251"/>
      <c r="E1667" s="251"/>
      <c r="F1667" s="251"/>
      <c r="G1667" s="251"/>
      <c r="H1667" s="251"/>
      <c r="I1667" s="251"/>
      <c r="J1667" s="251"/>
      <c r="K1667" s="294"/>
      <c r="L1667" s="251"/>
      <c r="M1667" s="251"/>
      <c r="N1667" s="251"/>
      <c r="O1667" s="251"/>
      <c r="P1667" s="251"/>
      <c r="Q1667" s="251"/>
      <c r="R1667" s="294"/>
      <c r="S1667" s="251"/>
      <c r="U1667" s="296"/>
      <c r="V1667" s="296"/>
      <c r="W1667" s="296"/>
      <c r="Z1667" s="296"/>
      <c r="AA1667" s="296"/>
      <c r="AB1667" s="296"/>
      <c r="AC1667" s="296"/>
      <c r="AD1667" s="296"/>
      <c r="AF1667" s="296"/>
      <c r="AK1667" s="296"/>
      <c r="AL1667" s="296"/>
      <c r="AM1667" s="296"/>
      <c r="AN1667" s="296"/>
      <c r="AO1667" s="296"/>
      <c r="AP1667" s="296"/>
      <c r="AQ1667" s="296"/>
    </row>
    <row r="1668" spans="1:43">
      <c r="A1668" s="293"/>
      <c r="D1668" s="251"/>
      <c r="E1668" s="251"/>
      <c r="F1668" s="251"/>
      <c r="G1668" s="251"/>
      <c r="H1668" s="251"/>
      <c r="I1668" s="251"/>
      <c r="J1668" s="251"/>
      <c r="K1668" s="294"/>
      <c r="L1668" s="251"/>
      <c r="M1668" s="251"/>
      <c r="N1668" s="251"/>
      <c r="O1668" s="251"/>
      <c r="P1668" s="251"/>
      <c r="Q1668" s="251"/>
      <c r="R1668" s="294"/>
      <c r="S1668" s="251"/>
      <c r="U1668" s="296"/>
      <c r="V1668" s="296"/>
      <c r="W1668" s="296"/>
      <c r="Z1668" s="296"/>
      <c r="AA1668" s="296"/>
      <c r="AB1668" s="296"/>
      <c r="AC1668" s="296"/>
      <c r="AD1668" s="296"/>
      <c r="AF1668" s="296"/>
      <c r="AK1668" s="296"/>
      <c r="AL1668" s="296"/>
      <c r="AM1668" s="296"/>
      <c r="AN1668" s="296"/>
      <c r="AO1668" s="296"/>
      <c r="AP1668" s="296"/>
      <c r="AQ1668" s="296"/>
    </row>
    <row r="1669" spans="1:43">
      <c r="A1669" s="293"/>
      <c r="D1669" s="251"/>
      <c r="E1669" s="251"/>
      <c r="F1669" s="251"/>
      <c r="G1669" s="251"/>
      <c r="H1669" s="251"/>
      <c r="I1669" s="251"/>
      <c r="J1669" s="251"/>
      <c r="K1669" s="294"/>
      <c r="L1669" s="251"/>
      <c r="M1669" s="251"/>
      <c r="N1669" s="251"/>
      <c r="O1669" s="251"/>
      <c r="P1669" s="251"/>
      <c r="Q1669" s="251"/>
      <c r="R1669" s="294"/>
      <c r="S1669" s="251"/>
      <c r="U1669" s="296"/>
      <c r="V1669" s="296"/>
      <c r="W1669" s="296"/>
      <c r="Z1669" s="296"/>
      <c r="AA1669" s="296"/>
      <c r="AB1669" s="296"/>
      <c r="AC1669" s="296"/>
      <c r="AD1669" s="296"/>
      <c r="AF1669" s="296"/>
      <c r="AK1669" s="296"/>
      <c r="AL1669" s="296"/>
      <c r="AM1669" s="296"/>
      <c r="AN1669" s="296"/>
      <c r="AO1669" s="296"/>
      <c r="AP1669" s="296"/>
      <c r="AQ1669" s="296"/>
    </row>
    <row r="1670" spans="1:43">
      <c r="A1670" s="293"/>
      <c r="D1670" s="251"/>
      <c r="E1670" s="251"/>
      <c r="F1670" s="251"/>
      <c r="G1670" s="251"/>
      <c r="H1670" s="251"/>
      <c r="I1670" s="251"/>
      <c r="J1670" s="251"/>
      <c r="K1670" s="294"/>
      <c r="L1670" s="251"/>
      <c r="M1670" s="251"/>
      <c r="N1670" s="251"/>
      <c r="O1670" s="251"/>
      <c r="P1670" s="251"/>
      <c r="Q1670" s="251"/>
      <c r="R1670" s="294"/>
      <c r="S1670" s="251"/>
      <c r="U1670" s="296"/>
      <c r="V1670" s="296"/>
      <c r="W1670" s="296"/>
      <c r="Z1670" s="296"/>
      <c r="AA1670" s="296"/>
      <c r="AB1670" s="296"/>
      <c r="AC1670" s="296"/>
      <c r="AD1670" s="296"/>
      <c r="AF1670" s="296"/>
      <c r="AK1670" s="296"/>
      <c r="AL1670" s="296"/>
      <c r="AM1670" s="296"/>
      <c r="AN1670" s="296"/>
      <c r="AO1670" s="296"/>
      <c r="AP1670" s="296"/>
      <c r="AQ1670" s="296"/>
    </row>
    <row r="1671" spans="1:43">
      <c r="A1671" s="293"/>
      <c r="D1671" s="251"/>
      <c r="E1671" s="251"/>
      <c r="F1671" s="251"/>
      <c r="G1671" s="251"/>
      <c r="H1671" s="251"/>
      <c r="I1671" s="251"/>
      <c r="J1671" s="251"/>
      <c r="K1671" s="294"/>
      <c r="L1671" s="251"/>
      <c r="M1671" s="251"/>
      <c r="N1671" s="251"/>
      <c r="O1671" s="251"/>
      <c r="P1671" s="251"/>
      <c r="Q1671" s="251"/>
      <c r="R1671" s="294"/>
      <c r="S1671" s="251"/>
      <c r="U1671" s="296"/>
      <c r="V1671" s="296"/>
      <c r="W1671" s="296"/>
      <c r="Z1671" s="296"/>
      <c r="AA1671" s="296"/>
      <c r="AB1671" s="296"/>
      <c r="AC1671" s="296"/>
      <c r="AD1671" s="296"/>
      <c r="AF1671" s="296"/>
      <c r="AK1671" s="296"/>
      <c r="AL1671" s="296"/>
      <c r="AM1671" s="296"/>
      <c r="AN1671" s="296"/>
      <c r="AO1671" s="296"/>
      <c r="AP1671" s="296"/>
      <c r="AQ1671" s="296"/>
    </row>
    <row r="1672" spans="1:43">
      <c r="A1672" s="293"/>
      <c r="D1672" s="251"/>
      <c r="E1672" s="251"/>
      <c r="F1672" s="251"/>
      <c r="G1672" s="251"/>
      <c r="H1672" s="251"/>
      <c r="I1672" s="251"/>
      <c r="J1672" s="251"/>
      <c r="K1672" s="294"/>
      <c r="L1672" s="251"/>
      <c r="M1672" s="251"/>
      <c r="N1672" s="251"/>
      <c r="O1672" s="251"/>
      <c r="P1672" s="251"/>
      <c r="Q1672" s="251"/>
      <c r="R1672" s="294"/>
      <c r="S1672" s="251"/>
      <c r="U1672" s="296"/>
      <c r="V1672" s="296"/>
      <c r="W1672" s="296"/>
      <c r="Z1672" s="296"/>
      <c r="AA1672" s="296"/>
      <c r="AB1672" s="296"/>
      <c r="AC1672" s="296"/>
      <c r="AD1672" s="296"/>
      <c r="AF1672" s="296"/>
      <c r="AK1672" s="296"/>
      <c r="AL1672" s="296"/>
      <c r="AM1672" s="296"/>
      <c r="AN1672" s="296"/>
      <c r="AO1672" s="296"/>
      <c r="AP1672" s="296"/>
      <c r="AQ1672" s="296"/>
    </row>
    <row r="1673" spans="1:43">
      <c r="A1673" s="293"/>
      <c r="D1673" s="251"/>
      <c r="E1673" s="251"/>
      <c r="F1673" s="251"/>
      <c r="G1673" s="251"/>
      <c r="H1673" s="251"/>
      <c r="I1673" s="251"/>
      <c r="J1673" s="251"/>
      <c r="K1673" s="294"/>
      <c r="L1673" s="251"/>
      <c r="M1673" s="251"/>
      <c r="N1673" s="251"/>
      <c r="O1673" s="251"/>
      <c r="P1673" s="251"/>
      <c r="Q1673" s="251"/>
      <c r="R1673" s="294"/>
      <c r="S1673" s="251"/>
      <c r="U1673" s="296"/>
      <c r="V1673" s="296"/>
      <c r="W1673" s="296"/>
      <c r="Z1673" s="296"/>
      <c r="AA1673" s="296"/>
      <c r="AB1673" s="296"/>
      <c r="AC1673" s="296"/>
      <c r="AD1673" s="296"/>
      <c r="AF1673" s="296"/>
      <c r="AK1673" s="296"/>
      <c r="AL1673" s="296"/>
      <c r="AM1673" s="296"/>
      <c r="AN1673" s="296"/>
      <c r="AO1673" s="296"/>
      <c r="AP1673" s="296"/>
      <c r="AQ1673" s="296"/>
    </row>
    <row r="1674" spans="1:43">
      <c r="A1674" s="293"/>
      <c r="D1674" s="251"/>
      <c r="E1674" s="251"/>
      <c r="F1674" s="251"/>
      <c r="G1674" s="251"/>
      <c r="H1674" s="251"/>
      <c r="I1674" s="251"/>
      <c r="J1674" s="251"/>
      <c r="K1674" s="294"/>
      <c r="L1674" s="251"/>
      <c r="M1674" s="251"/>
      <c r="N1674" s="251"/>
      <c r="O1674" s="251"/>
      <c r="P1674" s="251"/>
      <c r="Q1674" s="251"/>
      <c r="R1674" s="294"/>
      <c r="S1674" s="251"/>
      <c r="U1674" s="296"/>
      <c r="V1674" s="296"/>
      <c r="W1674" s="296"/>
      <c r="Z1674" s="296"/>
      <c r="AA1674" s="296"/>
      <c r="AB1674" s="296"/>
      <c r="AC1674" s="296"/>
      <c r="AD1674" s="296"/>
      <c r="AF1674" s="296"/>
      <c r="AK1674" s="296"/>
      <c r="AL1674" s="296"/>
      <c r="AM1674" s="296"/>
      <c r="AN1674" s="296"/>
      <c r="AO1674" s="296"/>
      <c r="AP1674" s="296"/>
      <c r="AQ1674" s="296"/>
    </row>
    <row r="1675" spans="1:43">
      <c r="A1675" s="293"/>
      <c r="D1675" s="251"/>
      <c r="E1675" s="251"/>
      <c r="F1675" s="251"/>
      <c r="G1675" s="251"/>
      <c r="H1675" s="251"/>
      <c r="I1675" s="251"/>
      <c r="J1675" s="251"/>
      <c r="K1675" s="294"/>
      <c r="L1675" s="251"/>
      <c r="M1675" s="251"/>
      <c r="N1675" s="251"/>
      <c r="O1675" s="251"/>
      <c r="P1675" s="251"/>
      <c r="Q1675" s="251"/>
      <c r="R1675" s="294"/>
      <c r="S1675" s="251"/>
      <c r="U1675" s="296"/>
      <c r="V1675" s="296"/>
      <c r="W1675" s="296"/>
      <c r="Z1675" s="296"/>
      <c r="AA1675" s="296"/>
      <c r="AB1675" s="296"/>
      <c r="AC1675" s="296"/>
      <c r="AD1675" s="296"/>
      <c r="AF1675" s="296"/>
      <c r="AK1675" s="296"/>
      <c r="AL1675" s="296"/>
      <c r="AM1675" s="296"/>
      <c r="AN1675" s="296"/>
      <c r="AO1675" s="296"/>
      <c r="AP1675" s="296"/>
      <c r="AQ1675" s="296"/>
    </row>
    <row r="1676" spans="1:43">
      <c r="A1676" s="293"/>
      <c r="D1676" s="251"/>
      <c r="E1676" s="251"/>
      <c r="F1676" s="251"/>
      <c r="G1676" s="251"/>
      <c r="H1676" s="251"/>
      <c r="I1676" s="251"/>
      <c r="J1676" s="251"/>
      <c r="K1676" s="294"/>
      <c r="L1676" s="251"/>
      <c r="M1676" s="251"/>
      <c r="N1676" s="251"/>
      <c r="O1676" s="251"/>
      <c r="P1676" s="251"/>
      <c r="Q1676" s="251"/>
      <c r="R1676" s="294"/>
      <c r="S1676" s="251"/>
      <c r="U1676" s="296"/>
      <c r="V1676" s="296"/>
      <c r="W1676" s="296"/>
      <c r="Z1676" s="296"/>
      <c r="AA1676" s="296"/>
      <c r="AB1676" s="296"/>
      <c r="AC1676" s="296"/>
      <c r="AD1676" s="296"/>
      <c r="AF1676" s="296"/>
      <c r="AK1676" s="296"/>
      <c r="AL1676" s="296"/>
      <c r="AM1676" s="296"/>
      <c r="AN1676" s="296"/>
      <c r="AO1676" s="296"/>
      <c r="AP1676" s="296"/>
      <c r="AQ1676" s="296"/>
    </row>
    <row r="1677" spans="1:43">
      <c r="A1677" s="293"/>
      <c r="D1677" s="251"/>
      <c r="E1677" s="251"/>
      <c r="F1677" s="251"/>
      <c r="G1677" s="251"/>
      <c r="H1677" s="251"/>
      <c r="I1677" s="251"/>
      <c r="J1677" s="251"/>
      <c r="K1677" s="294"/>
      <c r="L1677" s="251"/>
      <c r="M1677" s="251"/>
      <c r="N1677" s="251"/>
      <c r="O1677" s="251"/>
      <c r="P1677" s="251"/>
      <c r="Q1677" s="251"/>
      <c r="R1677" s="294"/>
      <c r="S1677" s="251"/>
      <c r="U1677" s="296"/>
      <c r="V1677" s="296"/>
      <c r="W1677" s="296"/>
      <c r="Z1677" s="296"/>
      <c r="AA1677" s="296"/>
      <c r="AB1677" s="296"/>
      <c r="AC1677" s="296"/>
      <c r="AD1677" s="296"/>
      <c r="AF1677" s="296"/>
      <c r="AK1677" s="296"/>
      <c r="AL1677" s="296"/>
      <c r="AM1677" s="296"/>
      <c r="AN1677" s="296"/>
      <c r="AO1677" s="296"/>
      <c r="AP1677" s="296"/>
      <c r="AQ1677" s="296"/>
    </row>
    <row r="1678" spans="1:43">
      <c r="A1678" s="293"/>
      <c r="D1678" s="251"/>
      <c r="E1678" s="251"/>
      <c r="F1678" s="251"/>
      <c r="G1678" s="251"/>
      <c r="H1678" s="251"/>
      <c r="I1678" s="251"/>
      <c r="J1678" s="251"/>
      <c r="K1678" s="294"/>
      <c r="L1678" s="251"/>
      <c r="M1678" s="251"/>
      <c r="N1678" s="251"/>
      <c r="O1678" s="251"/>
      <c r="P1678" s="251"/>
      <c r="Q1678" s="251"/>
      <c r="R1678" s="294"/>
      <c r="S1678" s="251"/>
      <c r="U1678" s="296"/>
      <c r="V1678" s="296"/>
      <c r="W1678" s="296"/>
      <c r="Z1678" s="296"/>
      <c r="AA1678" s="296"/>
      <c r="AB1678" s="296"/>
      <c r="AC1678" s="296"/>
      <c r="AD1678" s="296"/>
      <c r="AF1678" s="296"/>
      <c r="AK1678" s="296"/>
      <c r="AL1678" s="296"/>
      <c r="AM1678" s="296"/>
      <c r="AN1678" s="296"/>
      <c r="AO1678" s="296"/>
      <c r="AP1678" s="296"/>
      <c r="AQ1678" s="296"/>
    </row>
    <row r="1679" spans="1:43">
      <c r="A1679" s="293"/>
      <c r="D1679" s="251"/>
      <c r="E1679" s="251"/>
      <c r="F1679" s="251"/>
      <c r="G1679" s="251"/>
      <c r="H1679" s="251"/>
      <c r="I1679" s="251"/>
      <c r="J1679" s="251"/>
      <c r="K1679" s="294"/>
      <c r="L1679" s="251"/>
      <c r="M1679" s="251"/>
      <c r="N1679" s="251"/>
      <c r="O1679" s="251"/>
      <c r="P1679" s="251"/>
      <c r="Q1679" s="251"/>
      <c r="R1679" s="294"/>
      <c r="S1679" s="251"/>
      <c r="U1679" s="296"/>
      <c r="V1679" s="296"/>
      <c r="W1679" s="296"/>
      <c r="Z1679" s="296"/>
      <c r="AA1679" s="296"/>
      <c r="AB1679" s="296"/>
      <c r="AC1679" s="296"/>
      <c r="AD1679" s="296"/>
      <c r="AF1679" s="296"/>
      <c r="AK1679" s="296"/>
      <c r="AL1679" s="296"/>
      <c r="AM1679" s="296"/>
      <c r="AN1679" s="296"/>
      <c r="AO1679" s="296"/>
      <c r="AP1679" s="296"/>
      <c r="AQ1679" s="296"/>
    </row>
    <row r="1680" spans="1:43">
      <c r="A1680" s="293"/>
      <c r="D1680" s="251"/>
      <c r="E1680" s="251"/>
      <c r="F1680" s="251"/>
      <c r="G1680" s="251"/>
      <c r="H1680" s="251"/>
      <c r="I1680" s="251"/>
      <c r="J1680" s="251"/>
      <c r="K1680" s="294"/>
      <c r="L1680" s="251"/>
      <c r="M1680" s="251"/>
      <c r="N1680" s="251"/>
      <c r="O1680" s="251"/>
      <c r="P1680" s="251"/>
      <c r="Q1680" s="251"/>
      <c r="R1680" s="294"/>
      <c r="S1680" s="251"/>
      <c r="U1680" s="296"/>
      <c r="V1680" s="296"/>
      <c r="W1680" s="296"/>
      <c r="Z1680" s="296"/>
      <c r="AA1680" s="296"/>
      <c r="AB1680" s="296"/>
      <c r="AC1680" s="296"/>
      <c r="AD1680" s="296"/>
      <c r="AF1680" s="296"/>
      <c r="AK1680" s="296"/>
      <c r="AL1680" s="296"/>
      <c r="AM1680" s="296"/>
      <c r="AN1680" s="296"/>
      <c r="AO1680" s="296"/>
      <c r="AP1680" s="296"/>
      <c r="AQ1680" s="296"/>
    </row>
    <row r="1681" spans="1:43">
      <c r="A1681" s="293"/>
      <c r="D1681" s="251"/>
      <c r="E1681" s="251"/>
      <c r="F1681" s="251"/>
      <c r="G1681" s="251"/>
      <c r="H1681" s="251"/>
      <c r="I1681" s="251"/>
      <c r="J1681" s="251"/>
      <c r="K1681" s="294"/>
      <c r="L1681" s="251"/>
      <c r="M1681" s="251"/>
      <c r="N1681" s="251"/>
      <c r="O1681" s="251"/>
      <c r="P1681" s="251"/>
      <c r="Q1681" s="251"/>
      <c r="R1681" s="294"/>
      <c r="S1681" s="251"/>
      <c r="U1681" s="296"/>
      <c r="V1681" s="296"/>
      <c r="W1681" s="296"/>
      <c r="Z1681" s="296"/>
      <c r="AA1681" s="296"/>
      <c r="AB1681" s="296"/>
      <c r="AC1681" s="296"/>
      <c r="AD1681" s="296"/>
      <c r="AF1681" s="296"/>
      <c r="AK1681" s="296"/>
      <c r="AL1681" s="296"/>
      <c r="AM1681" s="296"/>
      <c r="AN1681" s="296"/>
      <c r="AO1681" s="296"/>
      <c r="AP1681" s="296"/>
      <c r="AQ1681" s="296"/>
    </row>
    <row r="1682" spans="1:43">
      <c r="A1682" s="293"/>
      <c r="D1682" s="251"/>
      <c r="E1682" s="251"/>
      <c r="F1682" s="251"/>
      <c r="G1682" s="251"/>
      <c r="H1682" s="251"/>
      <c r="I1682" s="251"/>
      <c r="J1682" s="251"/>
      <c r="K1682" s="294"/>
      <c r="L1682" s="251"/>
      <c r="M1682" s="251"/>
      <c r="N1682" s="251"/>
      <c r="O1682" s="251"/>
      <c r="P1682" s="251"/>
      <c r="Q1682" s="251"/>
      <c r="R1682" s="294"/>
      <c r="S1682" s="251"/>
      <c r="U1682" s="296"/>
      <c r="V1682" s="296"/>
      <c r="W1682" s="296"/>
      <c r="Z1682" s="296"/>
      <c r="AA1682" s="296"/>
      <c r="AB1682" s="296"/>
      <c r="AC1682" s="296"/>
      <c r="AD1682" s="296"/>
      <c r="AF1682" s="296"/>
      <c r="AK1682" s="296"/>
      <c r="AL1682" s="296"/>
      <c r="AM1682" s="296"/>
      <c r="AN1682" s="296"/>
      <c r="AO1682" s="296"/>
      <c r="AP1682" s="296"/>
      <c r="AQ1682" s="296"/>
    </row>
    <row r="1683" spans="1:43">
      <c r="A1683" s="293"/>
      <c r="D1683" s="251"/>
      <c r="E1683" s="251"/>
      <c r="F1683" s="251"/>
      <c r="G1683" s="251"/>
      <c r="H1683" s="251"/>
      <c r="I1683" s="251"/>
      <c r="J1683" s="251"/>
      <c r="K1683" s="294"/>
      <c r="L1683" s="251"/>
      <c r="M1683" s="251"/>
      <c r="N1683" s="251"/>
      <c r="O1683" s="251"/>
      <c r="P1683" s="251"/>
      <c r="Q1683" s="251"/>
      <c r="R1683" s="294"/>
      <c r="S1683" s="251"/>
      <c r="U1683" s="296"/>
      <c r="V1683" s="296"/>
      <c r="W1683" s="296"/>
      <c r="Z1683" s="296"/>
      <c r="AA1683" s="296"/>
      <c r="AB1683" s="296"/>
      <c r="AC1683" s="296"/>
      <c r="AD1683" s="296"/>
      <c r="AF1683" s="296"/>
      <c r="AK1683" s="296"/>
      <c r="AL1683" s="296"/>
      <c r="AM1683" s="296"/>
      <c r="AN1683" s="296"/>
      <c r="AO1683" s="296"/>
      <c r="AP1683" s="296"/>
      <c r="AQ1683" s="296"/>
    </row>
    <row r="1684" spans="1:43">
      <c r="A1684" s="293"/>
      <c r="D1684" s="251"/>
      <c r="E1684" s="251"/>
      <c r="F1684" s="251"/>
      <c r="G1684" s="251"/>
      <c r="H1684" s="251"/>
      <c r="I1684" s="251"/>
      <c r="J1684" s="251"/>
      <c r="K1684" s="294"/>
      <c r="L1684" s="251"/>
      <c r="M1684" s="251"/>
      <c r="N1684" s="251"/>
      <c r="O1684" s="251"/>
      <c r="P1684" s="251"/>
      <c r="Q1684" s="251"/>
      <c r="R1684" s="294"/>
      <c r="S1684" s="251"/>
      <c r="U1684" s="296"/>
      <c r="V1684" s="296"/>
      <c r="W1684" s="296"/>
      <c r="Z1684" s="296"/>
      <c r="AA1684" s="296"/>
      <c r="AB1684" s="296"/>
      <c r="AC1684" s="296"/>
      <c r="AD1684" s="296"/>
      <c r="AF1684" s="296"/>
      <c r="AK1684" s="296"/>
      <c r="AL1684" s="296"/>
      <c r="AM1684" s="296"/>
      <c r="AN1684" s="296"/>
      <c r="AO1684" s="296"/>
      <c r="AP1684" s="296"/>
      <c r="AQ1684" s="296"/>
    </row>
    <row r="1685" spans="1:43">
      <c r="A1685" s="293"/>
      <c r="D1685" s="251"/>
      <c r="E1685" s="251"/>
      <c r="F1685" s="251"/>
      <c r="G1685" s="251"/>
      <c r="H1685" s="251"/>
      <c r="I1685" s="251"/>
      <c r="J1685" s="251"/>
      <c r="K1685" s="294"/>
      <c r="L1685" s="251"/>
      <c r="M1685" s="251"/>
      <c r="N1685" s="251"/>
      <c r="O1685" s="251"/>
      <c r="P1685" s="251"/>
      <c r="Q1685" s="251"/>
      <c r="R1685" s="294"/>
      <c r="S1685" s="251"/>
      <c r="U1685" s="296"/>
      <c r="V1685" s="296"/>
      <c r="W1685" s="296"/>
      <c r="Z1685" s="296"/>
      <c r="AA1685" s="296"/>
      <c r="AB1685" s="296"/>
      <c r="AC1685" s="296"/>
      <c r="AD1685" s="296"/>
      <c r="AF1685" s="296"/>
      <c r="AK1685" s="296"/>
      <c r="AL1685" s="296"/>
      <c r="AM1685" s="296"/>
      <c r="AN1685" s="296"/>
      <c r="AO1685" s="296"/>
      <c r="AP1685" s="296"/>
      <c r="AQ1685" s="296"/>
    </row>
    <row r="1686" spans="1:43">
      <c r="A1686" s="293"/>
      <c r="D1686" s="251"/>
      <c r="E1686" s="251"/>
      <c r="F1686" s="251"/>
      <c r="G1686" s="251"/>
      <c r="H1686" s="251"/>
      <c r="I1686" s="251"/>
      <c r="J1686" s="251"/>
      <c r="K1686" s="294"/>
      <c r="L1686" s="251"/>
      <c r="M1686" s="251"/>
      <c r="N1686" s="251"/>
      <c r="O1686" s="251"/>
      <c r="P1686" s="251"/>
      <c r="Q1686" s="251"/>
      <c r="R1686" s="294"/>
      <c r="S1686" s="251"/>
      <c r="U1686" s="296"/>
      <c r="V1686" s="296"/>
      <c r="W1686" s="296"/>
      <c r="Z1686" s="296"/>
      <c r="AA1686" s="296"/>
      <c r="AB1686" s="296"/>
      <c r="AC1686" s="296"/>
      <c r="AD1686" s="296"/>
      <c r="AF1686" s="296"/>
      <c r="AK1686" s="296"/>
      <c r="AL1686" s="296"/>
      <c r="AM1686" s="296"/>
      <c r="AN1686" s="296"/>
      <c r="AO1686" s="296"/>
      <c r="AP1686" s="296"/>
      <c r="AQ1686" s="296"/>
    </row>
    <row r="1687" spans="1:43">
      <c r="A1687" s="293"/>
      <c r="D1687" s="251"/>
      <c r="E1687" s="251"/>
      <c r="F1687" s="251"/>
      <c r="G1687" s="251"/>
      <c r="H1687" s="251"/>
      <c r="I1687" s="251"/>
      <c r="J1687" s="251"/>
      <c r="K1687" s="294"/>
      <c r="L1687" s="251"/>
      <c r="M1687" s="251"/>
      <c r="N1687" s="251"/>
      <c r="O1687" s="251"/>
      <c r="P1687" s="251"/>
      <c r="Q1687" s="251"/>
      <c r="R1687" s="294"/>
      <c r="S1687" s="251"/>
      <c r="U1687" s="296"/>
      <c r="V1687" s="296"/>
      <c r="W1687" s="296"/>
      <c r="Z1687" s="296"/>
      <c r="AA1687" s="296"/>
      <c r="AB1687" s="296"/>
      <c r="AC1687" s="296"/>
      <c r="AD1687" s="296"/>
      <c r="AF1687" s="296"/>
      <c r="AK1687" s="296"/>
      <c r="AL1687" s="296"/>
      <c r="AM1687" s="296"/>
      <c r="AN1687" s="296"/>
      <c r="AO1687" s="296"/>
      <c r="AP1687" s="296"/>
      <c r="AQ1687" s="296"/>
    </row>
    <row r="1688" spans="1:43">
      <c r="A1688" s="293"/>
      <c r="D1688" s="251"/>
      <c r="E1688" s="251"/>
      <c r="F1688" s="251"/>
      <c r="G1688" s="251"/>
      <c r="H1688" s="251"/>
      <c r="I1688" s="251"/>
      <c r="J1688" s="251"/>
      <c r="K1688" s="294"/>
      <c r="L1688" s="251"/>
      <c r="M1688" s="251"/>
      <c r="N1688" s="251"/>
      <c r="O1688" s="251"/>
      <c r="P1688" s="251"/>
      <c r="Q1688" s="251"/>
      <c r="R1688" s="294"/>
      <c r="S1688" s="251"/>
      <c r="U1688" s="296"/>
      <c r="V1688" s="296"/>
      <c r="W1688" s="296"/>
      <c r="Z1688" s="296"/>
      <c r="AA1688" s="296"/>
      <c r="AB1688" s="296"/>
      <c r="AC1688" s="296"/>
      <c r="AD1688" s="296"/>
      <c r="AF1688" s="296"/>
      <c r="AK1688" s="296"/>
      <c r="AL1688" s="296"/>
      <c r="AM1688" s="296"/>
      <c r="AN1688" s="296"/>
      <c r="AO1688" s="296"/>
      <c r="AP1688" s="296"/>
      <c r="AQ1688" s="296"/>
    </row>
    <row r="1689" spans="1:43">
      <c r="A1689" s="293"/>
      <c r="D1689" s="251"/>
      <c r="E1689" s="251"/>
      <c r="F1689" s="251"/>
      <c r="G1689" s="251"/>
      <c r="H1689" s="251"/>
      <c r="I1689" s="251"/>
      <c r="J1689" s="251"/>
      <c r="K1689" s="294"/>
      <c r="L1689" s="251"/>
      <c r="M1689" s="251"/>
      <c r="N1689" s="251"/>
      <c r="O1689" s="251"/>
      <c r="P1689" s="251"/>
      <c r="Q1689" s="251"/>
      <c r="R1689" s="294"/>
      <c r="S1689" s="251"/>
      <c r="U1689" s="296"/>
      <c r="V1689" s="296"/>
      <c r="W1689" s="296"/>
      <c r="Z1689" s="296"/>
      <c r="AA1689" s="296"/>
      <c r="AB1689" s="296"/>
      <c r="AC1689" s="296"/>
      <c r="AD1689" s="296"/>
      <c r="AF1689" s="296"/>
      <c r="AK1689" s="296"/>
      <c r="AL1689" s="296"/>
      <c r="AM1689" s="296"/>
      <c r="AN1689" s="296"/>
      <c r="AO1689" s="296"/>
      <c r="AP1689" s="296"/>
      <c r="AQ1689" s="296"/>
    </row>
    <row r="1690" spans="1:43">
      <c r="A1690" s="293"/>
      <c r="D1690" s="251"/>
      <c r="E1690" s="251"/>
      <c r="F1690" s="251"/>
      <c r="G1690" s="251"/>
      <c r="H1690" s="251"/>
      <c r="I1690" s="251"/>
      <c r="J1690" s="251"/>
      <c r="K1690" s="294"/>
      <c r="L1690" s="251"/>
      <c r="M1690" s="251"/>
      <c r="N1690" s="251"/>
      <c r="O1690" s="251"/>
      <c r="P1690" s="251"/>
      <c r="Q1690" s="251"/>
      <c r="R1690" s="294"/>
      <c r="S1690" s="251"/>
      <c r="U1690" s="296"/>
      <c r="V1690" s="296"/>
      <c r="W1690" s="296"/>
      <c r="Z1690" s="296"/>
      <c r="AA1690" s="296"/>
      <c r="AB1690" s="296"/>
      <c r="AC1690" s="296"/>
      <c r="AD1690" s="296"/>
      <c r="AF1690" s="296"/>
      <c r="AK1690" s="296"/>
      <c r="AL1690" s="296"/>
      <c r="AM1690" s="296"/>
      <c r="AN1690" s="296"/>
      <c r="AO1690" s="296"/>
      <c r="AP1690" s="296"/>
      <c r="AQ1690" s="296"/>
    </row>
    <row r="1691" spans="1:43">
      <c r="A1691" s="293"/>
      <c r="D1691" s="251"/>
      <c r="E1691" s="251"/>
      <c r="F1691" s="251"/>
      <c r="G1691" s="251"/>
      <c r="H1691" s="251"/>
      <c r="I1691" s="251"/>
      <c r="J1691" s="251"/>
      <c r="K1691" s="294"/>
      <c r="L1691" s="251"/>
      <c r="M1691" s="251"/>
      <c r="N1691" s="251"/>
      <c r="O1691" s="251"/>
      <c r="P1691" s="251"/>
      <c r="Q1691" s="251"/>
      <c r="R1691" s="294"/>
      <c r="S1691" s="251"/>
      <c r="U1691" s="296"/>
      <c r="V1691" s="296"/>
      <c r="W1691" s="296"/>
      <c r="Z1691" s="296"/>
      <c r="AA1691" s="296"/>
      <c r="AB1691" s="296"/>
      <c r="AC1691" s="296"/>
      <c r="AD1691" s="296"/>
      <c r="AF1691" s="296"/>
      <c r="AK1691" s="296"/>
      <c r="AL1691" s="296"/>
      <c r="AM1691" s="296"/>
      <c r="AN1691" s="296"/>
      <c r="AO1691" s="296"/>
      <c r="AP1691" s="296"/>
      <c r="AQ1691" s="296"/>
    </row>
    <row r="1692" spans="1:43">
      <c r="A1692" s="293"/>
      <c r="D1692" s="251"/>
      <c r="E1692" s="251"/>
      <c r="F1692" s="251"/>
      <c r="G1692" s="251"/>
      <c r="H1692" s="251"/>
      <c r="I1692" s="251"/>
      <c r="J1692" s="251"/>
      <c r="K1692" s="294"/>
      <c r="L1692" s="251"/>
      <c r="M1692" s="251"/>
      <c r="N1692" s="251"/>
      <c r="O1692" s="251"/>
      <c r="P1692" s="251"/>
      <c r="Q1692" s="251"/>
      <c r="R1692" s="294"/>
      <c r="S1692" s="251"/>
      <c r="U1692" s="296"/>
      <c r="V1692" s="296"/>
      <c r="W1692" s="296"/>
      <c r="Z1692" s="296"/>
      <c r="AA1692" s="296"/>
      <c r="AB1692" s="296"/>
      <c r="AC1692" s="296"/>
      <c r="AD1692" s="296"/>
      <c r="AF1692" s="296"/>
      <c r="AK1692" s="296"/>
      <c r="AL1692" s="296"/>
      <c r="AM1692" s="296"/>
      <c r="AN1692" s="296"/>
      <c r="AO1692" s="296"/>
      <c r="AP1692" s="296"/>
      <c r="AQ1692" s="296"/>
    </row>
    <row r="1693" spans="1:43">
      <c r="A1693" s="293"/>
      <c r="D1693" s="251"/>
      <c r="E1693" s="251"/>
      <c r="F1693" s="251"/>
      <c r="G1693" s="251"/>
      <c r="H1693" s="251"/>
      <c r="I1693" s="251"/>
      <c r="J1693" s="251"/>
      <c r="K1693" s="294"/>
      <c r="L1693" s="251"/>
      <c r="M1693" s="251"/>
      <c r="N1693" s="251"/>
      <c r="O1693" s="251"/>
      <c r="P1693" s="251"/>
      <c r="Q1693" s="251"/>
      <c r="R1693" s="294"/>
      <c r="S1693" s="251"/>
      <c r="U1693" s="296"/>
      <c r="V1693" s="296"/>
      <c r="W1693" s="296"/>
      <c r="Z1693" s="296"/>
      <c r="AA1693" s="296"/>
      <c r="AB1693" s="296"/>
      <c r="AC1693" s="296"/>
      <c r="AD1693" s="296"/>
      <c r="AF1693" s="296"/>
      <c r="AK1693" s="296"/>
      <c r="AL1693" s="296"/>
      <c r="AM1693" s="296"/>
      <c r="AN1693" s="296"/>
      <c r="AO1693" s="296"/>
      <c r="AP1693" s="296"/>
      <c r="AQ1693" s="296"/>
    </row>
    <row r="1694" spans="1:43">
      <c r="A1694" s="293"/>
      <c r="D1694" s="251"/>
      <c r="E1694" s="251"/>
      <c r="F1694" s="251"/>
      <c r="G1694" s="251"/>
      <c r="H1694" s="251"/>
      <c r="I1694" s="251"/>
      <c r="J1694" s="251"/>
      <c r="K1694" s="294"/>
      <c r="L1694" s="251"/>
      <c r="M1694" s="251"/>
      <c r="N1694" s="251"/>
      <c r="O1694" s="251"/>
      <c r="P1694" s="251"/>
      <c r="Q1694" s="251"/>
      <c r="R1694" s="294"/>
      <c r="S1694" s="251"/>
      <c r="U1694" s="296"/>
      <c r="V1694" s="296"/>
      <c r="W1694" s="296"/>
      <c r="Z1694" s="296"/>
      <c r="AA1694" s="296"/>
      <c r="AB1694" s="296"/>
      <c r="AC1694" s="296"/>
      <c r="AD1694" s="296"/>
      <c r="AF1694" s="296"/>
      <c r="AK1694" s="296"/>
      <c r="AL1694" s="296"/>
      <c r="AM1694" s="296"/>
      <c r="AN1694" s="296"/>
      <c r="AO1694" s="296"/>
      <c r="AP1694" s="296"/>
      <c r="AQ1694" s="296"/>
    </row>
    <row r="1695" spans="1:43">
      <c r="A1695" s="293"/>
      <c r="D1695" s="251"/>
      <c r="E1695" s="251"/>
      <c r="F1695" s="251"/>
      <c r="G1695" s="251"/>
      <c r="H1695" s="251"/>
      <c r="I1695" s="251"/>
      <c r="J1695" s="251"/>
      <c r="K1695" s="294"/>
      <c r="L1695" s="251"/>
      <c r="M1695" s="251"/>
      <c r="N1695" s="251"/>
      <c r="O1695" s="251"/>
      <c r="P1695" s="251"/>
      <c r="Q1695" s="251"/>
      <c r="R1695" s="294"/>
      <c r="S1695" s="251"/>
      <c r="U1695" s="296"/>
      <c r="V1695" s="296"/>
      <c r="W1695" s="296"/>
      <c r="Z1695" s="296"/>
      <c r="AA1695" s="296"/>
      <c r="AB1695" s="296"/>
      <c r="AC1695" s="296"/>
      <c r="AD1695" s="296"/>
      <c r="AF1695" s="296"/>
      <c r="AK1695" s="296"/>
      <c r="AL1695" s="296"/>
      <c r="AM1695" s="296"/>
      <c r="AN1695" s="296"/>
      <c r="AO1695" s="296"/>
      <c r="AP1695" s="296"/>
      <c r="AQ1695" s="296"/>
    </row>
    <row r="1696" spans="1:43">
      <c r="A1696" s="293"/>
      <c r="D1696" s="251"/>
      <c r="E1696" s="251"/>
      <c r="F1696" s="251"/>
      <c r="G1696" s="251"/>
      <c r="H1696" s="251"/>
      <c r="I1696" s="251"/>
      <c r="J1696" s="251"/>
      <c r="K1696" s="294"/>
      <c r="L1696" s="251"/>
      <c r="M1696" s="251"/>
      <c r="N1696" s="251"/>
      <c r="O1696" s="251"/>
      <c r="P1696" s="251"/>
      <c r="Q1696" s="251"/>
      <c r="R1696" s="294"/>
      <c r="S1696" s="251"/>
      <c r="U1696" s="296"/>
      <c r="V1696" s="296"/>
      <c r="W1696" s="296"/>
      <c r="Z1696" s="296"/>
      <c r="AA1696" s="296"/>
      <c r="AB1696" s="296"/>
      <c r="AC1696" s="296"/>
      <c r="AD1696" s="296"/>
      <c r="AF1696" s="296"/>
      <c r="AK1696" s="296"/>
      <c r="AL1696" s="296"/>
      <c r="AM1696" s="296"/>
      <c r="AN1696" s="296"/>
      <c r="AO1696" s="296"/>
      <c r="AP1696" s="296"/>
      <c r="AQ1696" s="296"/>
    </row>
    <row r="1697" spans="1:43">
      <c r="A1697" s="293"/>
      <c r="D1697" s="251"/>
      <c r="E1697" s="251"/>
      <c r="F1697" s="251"/>
      <c r="G1697" s="251"/>
      <c r="H1697" s="251"/>
      <c r="I1697" s="251"/>
      <c r="J1697" s="251"/>
      <c r="K1697" s="294"/>
      <c r="L1697" s="251"/>
      <c r="M1697" s="251"/>
      <c r="N1697" s="251"/>
      <c r="O1697" s="251"/>
      <c r="P1697" s="251"/>
      <c r="Q1697" s="251"/>
      <c r="R1697" s="294"/>
      <c r="S1697" s="251"/>
      <c r="U1697" s="296"/>
      <c r="V1697" s="296"/>
      <c r="W1697" s="296"/>
      <c r="Z1697" s="296"/>
      <c r="AA1697" s="296"/>
      <c r="AB1697" s="296"/>
      <c r="AC1697" s="296"/>
      <c r="AD1697" s="296"/>
      <c r="AF1697" s="296"/>
      <c r="AK1697" s="296"/>
      <c r="AL1697" s="296"/>
      <c r="AM1697" s="296"/>
      <c r="AN1697" s="296"/>
      <c r="AO1697" s="296"/>
      <c r="AP1697" s="296"/>
      <c r="AQ1697" s="296"/>
    </row>
    <row r="1698" spans="1:43">
      <c r="A1698" s="293"/>
      <c r="D1698" s="251"/>
      <c r="E1698" s="251"/>
      <c r="F1698" s="251"/>
      <c r="G1698" s="251"/>
      <c r="H1698" s="251"/>
      <c r="I1698" s="251"/>
      <c r="J1698" s="251"/>
      <c r="K1698" s="294"/>
      <c r="L1698" s="251"/>
      <c r="M1698" s="251"/>
      <c r="N1698" s="251"/>
      <c r="O1698" s="251"/>
      <c r="P1698" s="251"/>
      <c r="Q1698" s="251"/>
      <c r="R1698" s="294"/>
      <c r="S1698" s="251"/>
      <c r="U1698" s="296"/>
      <c r="V1698" s="296"/>
      <c r="W1698" s="296"/>
      <c r="Z1698" s="296"/>
      <c r="AA1698" s="296"/>
      <c r="AB1698" s="296"/>
      <c r="AC1698" s="296"/>
      <c r="AD1698" s="296"/>
      <c r="AF1698" s="296"/>
      <c r="AK1698" s="296"/>
      <c r="AL1698" s="296"/>
      <c r="AM1698" s="296"/>
      <c r="AN1698" s="296"/>
      <c r="AO1698" s="296"/>
      <c r="AP1698" s="296"/>
      <c r="AQ1698" s="296"/>
    </row>
    <row r="1699" spans="1:43">
      <c r="A1699" s="293"/>
      <c r="D1699" s="251"/>
      <c r="E1699" s="251"/>
      <c r="F1699" s="251"/>
      <c r="G1699" s="251"/>
      <c r="H1699" s="251"/>
      <c r="I1699" s="251"/>
      <c r="J1699" s="251"/>
      <c r="K1699" s="294"/>
      <c r="L1699" s="251"/>
      <c r="M1699" s="251"/>
      <c r="N1699" s="251"/>
      <c r="O1699" s="251"/>
      <c r="P1699" s="251"/>
      <c r="Q1699" s="251"/>
      <c r="R1699" s="294"/>
      <c r="S1699" s="251"/>
      <c r="U1699" s="296"/>
      <c r="V1699" s="296"/>
      <c r="W1699" s="296"/>
      <c r="Z1699" s="296"/>
      <c r="AA1699" s="296"/>
      <c r="AB1699" s="296"/>
      <c r="AC1699" s="296"/>
      <c r="AD1699" s="296"/>
      <c r="AF1699" s="296"/>
      <c r="AK1699" s="296"/>
      <c r="AL1699" s="296"/>
      <c r="AM1699" s="296"/>
      <c r="AN1699" s="296"/>
      <c r="AO1699" s="296"/>
      <c r="AP1699" s="296"/>
      <c r="AQ1699" s="296"/>
    </row>
    <row r="1700" spans="1:43">
      <c r="A1700" s="293"/>
      <c r="D1700" s="251"/>
      <c r="E1700" s="251"/>
      <c r="F1700" s="251"/>
      <c r="G1700" s="251"/>
      <c r="H1700" s="251"/>
      <c r="I1700" s="251"/>
      <c r="J1700" s="251"/>
      <c r="K1700" s="294"/>
      <c r="L1700" s="251"/>
      <c r="M1700" s="251"/>
      <c r="N1700" s="251"/>
      <c r="O1700" s="251"/>
      <c r="P1700" s="251"/>
      <c r="Q1700" s="251"/>
      <c r="R1700" s="294"/>
      <c r="S1700" s="251"/>
      <c r="U1700" s="296"/>
      <c r="V1700" s="296"/>
      <c r="W1700" s="296"/>
      <c r="Z1700" s="296"/>
      <c r="AA1700" s="296"/>
      <c r="AB1700" s="296"/>
      <c r="AC1700" s="296"/>
      <c r="AD1700" s="296"/>
      <c r="AF1700" s="296"/>
      <c r="AK1700" s="296"/>
      <c r="AL1700" s="296"/>
      <c r="AM1700" s="296"/>
      <c r="AN1700" s="296"/>
      <c r="AO1700" s="296"/>
      <c r="AP1700" s="296"/>
      <c r="AQ1700" s="296"/>
    </row>
    <row r="1701" spans="1:43">
      <c r="A1701" s="293"/>
      <c r="D1701" s="251"/>
      <c r="E1701" s="251"/>
      <c r="F1701" s="251"/>
      <c r="G1701" s="251"/>
      <c r="H1701" s="251"/>
      <c r="I1701" s="251"/>
      <c r="J1701" s="251"/>
      <c r="K1701" s="294"/>
      <c r="L1701" s="251"/>
      <c r="M1701" s="251"/>
      <c r="N1701" s="251"/>
      <c r="O1701" s="251"/>
      <c r="P1701" s="251"/>
      <c r="Q1701" s="251"/>
      <c r="R1701" s="294"/>
      <c r="S1701" s="251"/>
      <c r="U1701" s="296"/>
      <c r="V1701" s="296"/>
      <c r="W1701" s="296"/>
      <c r="Z1701" s="296"/>
      <c r="AA1701" s="296"/>
      <c r="AB1701" s="296"/>
      <c r="AC1701" s="296"/>
      <c r="AD1701" s="296"/>
      <c r="AF1701" s="296"/>
      <c r="AK1701" s="296"/>
      <c r="AL1701" s="296"/>
      <c r="AM1701" s="296"/>
      <c r="AN1701" s="296"/>
      <c r="AO1701" s="296"/>
      <c r="AP1701" s="296"/>
      <c r="AQ1701" s="296"/>
    </row>
    <row r="1702" spans="1:43">
      <c r="A1702" s="293"/>
      <c r="D1702" s="251"/>
      <c r="E1702" s="251"/>
      <c r="F1702" s="251"/>
      <c r="G1702" s="251"/>
      <c r="H1702" s="251"/>
      <c r="I1702" s="251"/>
      <c r="J1702" s="251"/>
      <c r="K1702" s="294"/>
      <c r="L1702" s="251"/>
      <c r="M1702" s="251"/>
      <c r="N1702" s="251"/>
      <c r="O1702" s="251"/>
      <c r="P1702" s="251"/>
      <c r="Q1702" s="251"/>
      <c r="R1702" s="294"/>
      <c r="S1702" s="251"/>
      <c r="U1702" s="296"/>
      <c r="V1702" s="296"/>
      <c r="W1702" s="296"/>
      <c r="Z1702" s="296"/>
      <c r="AA1702" s="296"/>
      <c r="AB1702" s="296"/>
      <c r="AC1702" s="296"/>
      <c r="AD1702" s="296"/>
      <c r="AF1702" s="296"/>
      <c r="AK1702" s="296"/>
      <c r="AL1702" s="296"/>
      <c r="AM1702" s="296"/>
      <c r="AN1702" s="296"/>
      <c r="AO1702" s="296"/>
      <c r="AP1702" s="296"/>
      <c r="AQ1702" s="296"/>
    </row>
    <row r="1703" spans="1:43">
      <c r="A1703" s="293"/>
      <c r="D1703" s="251"/>
      <c r="E1703" s="251"/>
      <c r="F1703" s="251"/>
      <c r="G1703" s="251"/>
      <c r="H1703" s="251"/>
      <c r="I1703" s="251"/>
      <c r="J1703" s="251"/>
      <c r="K1703" s="294"/>
      <c r="L1703" s="251"/>
      <c r="M1703" s="251"/>
      <c r="N1703" s="251"/>
      <c r="O1703" s="251"/>
      <c r="P1703" s="251"/>
      <c r="Q1703" s="251"/>
      <c r="R1703" s="294"/>
      <c r="S1703" s="251"/>
      <c r="U1703" s="296"/>
      <c r="V1703" s="296"/>
      <c r="W1703" s="296"/>
      <c r="Z1703" s="296"/>
      <c r="AA1703" s="296"/>
      <c r="AB1703" s="296"/>
      <c r="AC1703" s="296"/>
      <c r="AD1703" s="296"/>
      <c r="AF1703" s="296"/>
      <c r="AK1703" s="296"/>
      <c r="AL1703" s="296"/>
      <c r="AM1703" s="296"/>
      <c r="AN1703" s="296"/>
      <c r="AO1703" s="296"/>
      <c r="AP1703" s="296"/>
      <c r="AQ1703" s="296"/>
    </row>
    <row r="1704" spans="1:43">
      <c r="A1704" s="293"/>
      <c r="D1704" s="251"/>
      <c r="E1704" s="251"/>
      <c r="F1704" s="251"/>
      <c r="G1704" s="251"/>
      <c r="H1704" s="251"/>
      <c r="I1704" s="251"/>
      <c r="J1704" s="251"/>
      <c r="K1704" s="294"/>
      <c r="L1704" s="251"/>
      <c r="M1704" s="251"/>
      <c r="N1704" s="251"/>
      <c r="O1704" s="251"/>
      <c r="P1704" s="251"/>
      <c r="Q1704" s="251"/>
      <c r="R1704" s="294"/>
      <c r="S1704" s="251"/>
      <c r="U1704" s="296"/>
      <c r="V1704" s="296"/>
      <c r="W1704" s="296"/>
      <c r="Z1704" s="296"/>
      <c r="AA1704" s="296"/>
      <c r="AB1704" s="296"/>
      <c r="AC1704" s="296"/>
      <c r="AD1704" s="296"/>
      <c r="AF1704" s="296"/>
      <c r="AK1704" s="296"/>
      <c r="AL1704" s="296"/>
      <c r="AM1704" s="296"/>
      <c r="AN1704" s="296"/>
      <c r="AO1704" s="296"/>
      <c r="AP1704" s="296"/>
      <c r="AQ1704" s="296"/>
    </row>
    <row r="1705" spans="1:43">
      <c r="A1705" s="293"/>
      <c r="D1705" s="251"/>
      <c r="E1705" s="251"/>
      <c r="F1705" s="251"/>
      <c r="G1705" s="251"/>
      <c r="H1705" s="251"/>
      <c r="I1705" s="251"/>
      <c r="J1705" s="251"/>
      <c r="K1705" s="294"/>
      <c r="L1705" s="251"/>
      <c r="M1705" s="251"/>
      <c r="N1705" s="251"/>
      <c r="O1705" s="251"/>
      <c r="P1705" s="251"/>
      <c r="Q1705" s="251"/>
      <c r="R1705" s="294"/>
      <c r="S1705" s="251"/>
      <c r="U1705" s="296"/>
      <c r="V1705" s="296"/>
      <c r="W1705" s="296"/>
      <c r="Z1705" s="296"/>
      <c r="AA1705" s="296"/>
      <c r="AB1705" s="296"/>
      <c r="AC1705" s="296"/>
      <c r="AD1705" s="296"/>
      <c r="AF1705" s="296"/>
      <c r="AK1705" s="296"/>
      <c r="AL1705" s="296"/>
      <c r="AM1705" s="296"/>
      <c r="AN1705" s="296"/>
      <c r="AO1705" s="296"/>
      <c r="AP1705" s="296"/>
      <c r="AQ1705" s="296"/>
    </row>
    <row r="1706" spans="1:43">
      <c r="A1706" s="293"/>
      <c r="D1706" s="251"/>
      <c r="E1706" s="251"/>
      <c r="F1706" s="251"/>
      <c r="G1706" s="251"/>
      <c r="H1706" s="251"/>
      <c r="I1706" s="251"/>
      <c r="J1706" s="251"/>
      <c r="K1706" s="294"/>
      <c r="L1706" s="251"/>
      <c r="M1706" s="251"/>
      <c r="N1706" s="251"/>
      <c r="O1706" s="251"/>
      <c r="P1706" s="251"/>
      <c r="Q1706" s="251"/>
      <c r="R1706" s="294"/>
      <c r="S1706" s="251"/>
      <c r="U1706" s="296"/>
      <c r="V1706" s="296"/>
      <c r="W1706" s="296"/>
      <c r="Z1706" s="296"/>
      <c r="AA1706" s="296"/>
      <c r="AB1706" s="296"/>
      <c r="AC1706" s="296"/>
      <c r="AD1706" s="296"/>
      <c r="AF1706" s="296"/>
      <c r="AK1706" s="296"/>
      <c r="AL1706" s="296"/>
      <c r="AM1706" s="296"/>
      <c r="AN1706" s="296"/>
      <c r="AO1706" s="296"/>
      <c r="AP1706" s="296"/>
      <c r="AQ1706" s="296"/>
    </row>
    <row r="1707" spans="1:43">
      <c r="A1707" s="293"/>
      <c r="D1707" s="251"/>
      <c r="E1707" s="251"/>
      <c r="F1707" s="251"/>
      <c r="G1707" s="251"/>
      <c r="H1707" s="251"/>
      <c r="I1707" s="251"/>
      <c r="J1707" s="251"/>
      <c r="K1707" s="294"/>
      <c r="L1707" s="251"/>
      <c r="M1707" s="251"/>
      <c r="N1707" s="251"/>
      <c r="O1707" s="251"/>
      <c r="P1707" s="251"/>
      <c r="Q1707" s="251"/>
      <c r="R1707" s="294"/>
      <c r="S1707" s="251"/>
      <c r="U1707" s="296"/>
      <c r="V1707" s="296"/>
      <c r="W1707" s="296"/>
      <c r="Z1707" s="296"/>
      <c r="AA1707" s="296"/>
      <c r="AB1707" s="296"/>
      <c r="AC1707" s="296"/>
      <c r="AD1707" s="296"/>
      <c r="AF1707" s="296"/>
      <c r="AK1707" s="296"/>
      <c r="AL1707" s="296"/>
      <c r="AM1707" s="296"/>
      <c r="AN1707" s="296"/>
      <c r="AO1707" s="296"/>
      <c r="AP1707" s="296"/>
      <c r="AQ1707" s="296"/>
    </row>
    <row r="1708" spans="1:43">
      <c r="A1708" s="293"/>
      <c r="D1708" s="251"/>
      <c r="E1708" s="251"/>
      <c r="F1708" s="251"/>
      <c r="G1708" s="251"/>
      <c r="H1708" s="251"/>
      <c r="I1708" s="251"/>
      <c r="J1708" s="251"/>
      <c r="K1708" s="294"/>
      <c r="L1708" s="251"/>
      <c r="M1708" s="251"/>
      <c r="N1708" s="251"/>
      <c r="O1708" s="251"/>
      <c r="P1708" s="251"/>
      <c r="Q1708" s="251"/>
      <c r="R1708" s="294"/>
      <c r="S1708" s="251"/>
      <c r="U1708" s="296"/>
      <c r="V1708" s="296"/>
      <c r="W1708" s="296"/>
      <c r="Z1708" s="296"/>
      <c r="AA1708" s="296"/>
      <c r="AB1708" s="296"/>
      <c r="AC1708" s="296"/>
      <c r="AD1708" s="296"/>
      <c r="AF1708" s="296"/>
      <c r="AK1708" s="296"/>
      <c r="AL1708" s="296"/>
      <c r="AM1708" s="296"/>
      <c r="AN1708" s="296"/>
      <c r="AO1708" s="296"/>
      <c r="AP1708" s="296"/>
      <c r="AQ1708" s="296"/>
    </row>
    <row r="1709" spans="1:43">
      <c r="A1709" s="293"/>
      <c r="D1709" s="251"/>
      <c r="E1709" s="251"/>
      <c r="F1709" s="251"/>
      <c r="G1709" s="251"/>
      <c r="H1709" s="251"/>
      <c r="I1709" s="251"/>
      <c r="J1709" s="251"/>
      <c r="K1709" s="294"/>
      <c r="L1709" s="251"/>
      <c r="M1709" s="251"/>
      <c r="N1709" s="251"/>
      <c r="O1709" s="251"/>
      <c r="P1709" s="251"/>
      <c r="Q1709" s="251"/>
      <c r="R1709" s="294"/>
      <c r="S1709" s="251"/>
      <c r="U1709" s="296"/>
      <c r="V1709" s="296"/>
      <c r="W1709" s="296"/>
      <c r="Z1709" s="296"/>
      <c r="AA1709" s="296"/>
      <c r="AB1709" s="296"/>
      <c r="AC1709" s="296"/>
      <c r="AD1709" s="296"/>
      <c r="AF1709" s="296"/>
      <c r="AK1709" s="296"/>
      <c r="AL1709" s="296"/>
      <c r="AM1709" s="296"/>
      <c r="AN1709" s="296"/>
      <c r="AO1709" s="296"/>
      <c r="AP1709" s="296"/>
      <c r="AQ1709" s="296"/>
    </row>
    <row r="1710" spans="1:43">
      <c r="A1710" s="293"/>
      <c r="D1710" s="251"/>
      <c r="E1710" s="251"/>
      <c r="F1710" s="251"/>
      <c r="G1710" s="251"/>
      <c r="H1710" s="251"/>
      <c r="I1710" s="251"/>
      <c r="J1710" s="251"/>
      <c r="K1710" s="294"/>
      <c r="L1710" s="251"/>
      <c r="M1710" s="251"/>
      <c r="N1710" s="251"/>
      <c r="O1710" s="251"/>
      <c r="P1710" s="251"/>
      <c r="Q1710" s="251"/>
      <c r="R1710" s="294"/>
      <c r="S1710" s="251"/>
      <c r="U1710" s="296"/>
      <c r="V1710" s="296"/>
      <c r="W1710" s="296"/>
      <c r="Z1710" s="296"/>
      <c r="AA1710" s="296"/>
      <c r="AB1710" s="296"/>
      <c r="AC1710" s="296"/>
      <c r="AD1710" s="296"/>
      <c r="AF1710" s="296"/>
      <c r="AK1710" s="296"/>
      <c r="AL1710" s="296"/>
      <c r="AM1710" s="296"/>
      <c r="AN1710" s="296"/>
      <c r="AO1710" s="296"/>
      <c r="AP1710" s="296"/>
      <c r="AQ1710" s="296"/>
    </row>
    <row r="1711" spans="1:43">
      <c r="A1711" s="293"/>
      <c r="D1711" s="251"/>
      <c r="E1711" s="251"/>
      <c r="F1711" s="251"/>
      <c r="G1711" s="251"/>
      <c r="H1711" s="251"/>
      <c r="I1711" s="251"/>
      <c r="J1711" s="251"/>
      <c r="K1711" s="294"/>
      <c r="L1711" s="251"/>
      <c r="M1711" s="251"/>
      <c r="N1711" s="251"/>
      <c r="O1711" s="251"/>
      <c r="P1711" s="251"/>
      <c r="Q1711" s="251"/>
      <c r="R1711" s="294"/>
      <c r="S1711" s="251"/>
      <c r="U1711" s="296"/>
      <c r="V1711" s="296"/>
      <c r="W1711" s="296"/>
      <c r="Z1711" s="296"/>
      <c r="AA1711" s="296"/>
      <c r="AB1711" s="296"/>
      <c r="AC1711" s="296"/>
      <c r="AD1711" s="296"/>
      <c r="AF1711" s="296"/>
      <c r="AK1711" s="296"/>
      <c r="AL1711" s="296"/>
      <c r="AM1711" s="296"/>
      <c r="AN1711" s="296"/>
      <c r="AO1711" s="296"/>
      <c r="AP1711" s="296"/>
      <c r="AQ1711" s="296"/>
    </row>
    <row r="1712" spans="1:43">
      <c r="A1712" s="293"/>
      <c r="D1712" s="251"/>
      <c r="E1712" s="251"/>
      <c r="F1712" s="251"/>
      <c r="G1712" s="251"/>
      <c r="H1712" s="251"/>
      <c r="I1712" s="251"/>
      <c r="J1712" s="251"/>
      <c r="K1712" s="294"/>
      <c r="L1712" s="251"/>
      <c r="M1712" s="251"/>
      <c r="N1712" s="251"/>
      <c r="O1712" s="251"/>
      <c r="P1712" s="251"/>
      <c r="Q1712" s="251"/>
      <c r="R1712" s="294"/>
      <c r="S1712" s="251"/>
      <c r="U1712" s="296"/>
      <c r="V1712" s="296"/>
      <c r="W1712" s="296"/>
      <c r="Z1712" s="296"/>
      <c r="AA1712" s="296"/>
      <c r="AB1712" s="296"/>
      <c r="AC1712" s="296"/>
      <c r="AD1712" s="296"/>
      <c r="AF1712" s="296"/>
      <c r="AK1712" s="296"/>
      <c r="AL1712" s="296"/>
      <c r="AM1712" s="296"/>
      <c r="AN1712" s="296"/>
      <c r="AO1712" s="296"/>
      <c r="AP1712" s="296"/>
      <c r="AQ1712" s="296"/>
    </row>
    <row r="1713" spans="1:43">
      <c r="A1713" s="293"/>
      <c r="D1713" s="251"/>
      <c r="E1713" s="251"/>
      <c r="F1713" s="251"/>
      <c r="G1713" s="251"/>
      <c r="H1713" s="251"/>
      <c r="I1713" s="251"/>
      <c r="J1713" s="251"/>
      <c r="K1713" s="294"/>
      <c r="L1713" s="251"/>
      <c r="M1713" s="251"/>
      <c r="N1713" s="251"/>
      <c r="O1713" s="251"/>
      <c r="P1713" s="251"/>
      <c r="Q1713" s="251"/>
      <c r="R1713" s="294"/>
      <c r="S1713" s="251"/>
      <c r="U1713" s="296"/>
      <c r="V1713" s="296"/>
      <c r="W1713" s="296"/>
      <c r="Z1713" s="296"/>
      <c r="AA1713" s="296"/>
      <c r="AB1713" s="296"/>
      <c r="AC1713" s="296"/>
      <c r="AD1713" s="296"/>
      <c r="AF1713" s="296"/>
      <c r="AK1713" s="296"/>
      <c r="AL1713" s="296"/>
      <c r="AM1713" s="296"/>
      <c r="AN1713" s="296"/>
      <c r="AO1713" s="296"/>
      <c r="AP1713" s="296"/>
      <c r="AQ1713" s="296"/>
    </row>
    <row r="1714" spans="1:43">
      <c r="A1714" s="293"/>
      <c r="D1714" s="251"/>
      <c r="E1714" s="251"/>
      <c r="F1714" s="251"/>
      <c r="G1714" s="251"/>
      <c r="H1714" s="251"/>
      <c r="I1714" s="251"/>
      <c r="J1714" s="251"/>
      <c r="K1714" s="294"/>
      <c r="L1714" s="251"/>
      <c r="M1714" s="251"/>
      <c r="N1714" s="251"/>
      <c r="O1714" s="251"/>
      <c r="P1714" s="251"/>
      <c r="Q1714" s="251"/>
      <c r="R1714" s="294"/>
      <c r="S1714" s="251"/>
      <c r="U1714" s="296"/>
      <c r="V1714" s="296"/>
      <c r="W1714" s="296"/>
      <c r="Z1714" s="296"/>
      <c r="AA1714" s="296"/>
      <c r="AB1714" s="296"/>
      <c r="AC1714" s="296"/>
      <c r="AD1714" s="296"/>
      <c r="AF1714" s="296"/>
      <c r="AK1714" s="296"/>
      <c r="AL1714" s="296"/>
      <c r="AM1714" s="296"/>
      <c r="AN1714" s="296"/>
      <c r="AO1714" s="296"/>
      <c r="AP1714" s="296"/>
      <c r="AQ1714" s="296"/>
    </row>
    <row r="1715" spans="1:43">
      <c r="A1715" s="293"/>
      <c r="D1715" s="251"/>
      <c r="E1715" s="251"/>
      <c r="F1715" s="251"/>
      <c r="G1715" s="251"/>
      <c r="H1715" s="251"/>
      <c r="I1715" s="251"/>
      <c r="J1715" s="251"/>
      <c r="K1715" s="294"/>
      <c r="L1715" s="251"/>
      <c r="M1715" s="251"/>
      <c r="N1715" s="251"/>
      <c r="O1715" s="251"/>
      <c r="P1715" s="251"/>
      <c r="Q1715" s="251"/>
      <c r="R1715" s="294"/>
      <c r="S1715" s="251"/>
      <c r="U1715" s="296"/>
      <c r="V1715" s="296"/>
      <c r="W1715" s="296"/>
      <c r="Z1715" s="296"/>
      <c r="AA1715" s="296"/>
      <c r="AB1715" s="296"/>
      <c r="AC1715" s="296"/>
      <c r="AD1715" s="296"/>
      <c r="AF1715" s="296"/>
      <c r="AK1715" s="296"/>
      <c r="AL1715" s="296"/>
      <c r="AM1715" s="296"/>
      <c r="AN1715" s="296"/>
      <c r="AO1715" s="296"/>
      <c r="AP1715" s="296"/>
      <c r="AQ1715" s="296"/>
    </row>
    <row r="1716" spans="1:43">
      <c r="A1716" s="293"/>
      <c r="D1716" s="251"/>
      <c r="E1716" s="251"/>
      <c r="F1716" s="251"/>
      <c r="G1716" s="251"/>
      <c r="H1716" s="251"/>
      <c r="I1716" s="251"/>
      <c r="J1716" s="251"/>
      <c r="K1716" s="294"/>
      <c r="L1716" s="251"/>
      <c r="M1716" s="251"/>
      <c r="N1716" s="251"/>
      <c r="O1716" s="251"/>
      <c r="P1716" s="251"/>
      <c r="Q1716" s="251"/>
      <c r="R1716" s="294"/>
      <c r="S1716" s="251"/>
      <c r="U1716" s="296"/>
      <c r="V1716" s="296"/>
      <c r="W1716" s="296"/>
      <c r="Z1716" s="296"/>
      <c r="AA1716" s="296"/>
      <c r="AB1716" s="296"/>
      <c r="AC1716" s="296"/>
      <c r="AD1716" s="296"/>
      <c r="AF1716" s="296"/>
      <c r="AK1716" s="296"/>
      <c r="AL1716" s="296"/>
      <c r="AM1716" s="296"/>
      <c r="AN1716" s="296"/>
      <c r="AO1716" s="296"/>
      <c r="AP1716" s="296"/>
      <c r="AQ1716" s="296"/>
    </row>
    <row r="1717" spans="1:43">
      <c r="A1717" s="293"/>
      <c r="D1717" s="251"/>
      <c r="E1717" s="251"/>
      <c r="F1717" s="251"/>
      <c r="G1717" s="251"/>
      <c r="H1717" s="251"/>
      <c r="I1717" s="251"/>
      <c r="J1717" s="251"/>
      <c r="K1717" s="294"/>
      <c r="L1717" s="251"/>
      <c r="M1717" s="251"/>
      <c r="N1717" s="251"/>
      <c r="O1717" s="251"/>
      <c r="P1717" s="251"/>
      <c r="Q1717" s="251"/>
      <c r="R1717" s="294"/>
      <c r="S1717" s="251"/>
      <c r="U1717" s="296"/>
      <c r="V1717" s="296"/>
      <c r="W1717" s="296"/>
      <c r="Z1717" s="296"/>
      <c r="AA1717" s="296"/>
      <c r="AB1717" s="296"/>
      <c r="AC1717" s="296"/>
      <c r="AD1717" s="296"/>
      <c r="AF1717" s="296"/>
      <c r="AK1717" s="296"/>
      <c r="AL1717" s="296"/>
      <c r="AM1717" s="296"/>
      <c r="AN1717" s="296"/>
      <c r="AO1717" s="296"/>
      <c r="AP1717" s="296"/>
      <c r="AQ1717" s="296"/>
    </row>
    <row r="1718" spans="1:43">
      <c r="A1718" s="293"/>
      <c r="D1718" s="251"/>
      <c r="E1718" s="251"/>
      <c r="F1718" s="251"/>
      <c r="G1718" s="251"/>
      <c r="H1718" s="251"/>
      <c r="I1718" s="251"/>
      <c r="J1718" s="251"/>
      <c r="K1718" s="294"/>
      <c r="L1718" s="251"/>
      <c r="M1718" s="251"/>
      <c r="N1718" s="251"/>
      <c r="O1718" s="251"/>
      <c r="P1718" s="251"/>
      <c r="Q1718" s="251"/>
      <c r="R1718" s="294"/>
      <c r="S1718" s="251"/>
      <c r="U1718" s="296"/>
      <c r="V1718" s="296"/>
      <c r="W1718" s="296"/>
      <c r="Z1718" s="296"/>
      <c r="AA1718" s="296"/>
      <c r="AB1718" s="296"/>
      <c r="AC1718" s="296"/>
      <c r="AD1718" s="296"/>
      <c r="AF1718" s="296"/>
      <c r="AK1718" s="296"/>
      <c r="AL1718" s="296"/>
      <c r="AM1718" s="296"/>
      <c r="AN1718" s="296"/>
      <c r="AO1718" s="296"/>
      <c r="AP1718" s="296"/>
      <c r="AQ1718" s="296"/>
    </row>
    <row r="1719" spans="1:43">
      <c r="A1719" s="293"/>
      <c r="D1719" s="251"/>
      <c r="E1719" s="251"/>
      <c r="F1719" s="251"/>
      <c r="G1719" s="251"/>
      <c r="H1719" s="251"/>
      <c r="I1719" s="251"/>
      <c r="J1719" s="251"/>
      <c r="K1719" s="294"/>
      <c r="L1719" s="251"/>
      <c r="M1719" s="251"/>
      <c r="N1719" s="251"/>
      <c r="O1719" s="251"/>
      <c r="P1719" s="251"/>
      <c r="Q1719" s="251"/>
      <c r="R1719" s="294"/>
      <c r="S1719" s="251"/>
      <c r="U1719" s="296"/>
      <c r="V1719" s="296"/>
      <c r="W1719" s="296"/>
      <c r="Z1719" s="296"/>
      <c r="AA1719" s="296"/>
      <c r="AB1719" s="296"/>
      <c r="AC1719" s="296"/>
      <c r="AD1719" s="296"/>
      <c r="AF1719" s="296"/>
      <c r="AK1719" s="296"/>
      <c r="AL1719" s="296"/>
      <c r="AM1719" s="296"/>
      <c r="AN1719" s="296"/>
      <c r="AO1719" s="296"/>
      <c r="AP1719" s="296"/>
      <c r="AQ1719" s="296"/>
    </row>
    <row r="1720" spans="1:43">
      <c r="A1720" s="293"/>
      <c r="D1720" s="251"/>
      <c r="E1720" s="251"/>
      <c r="F1720" s="251"/>
      <c r="G1720" s="251"/>
      <c r="H1720" s="251"/>
      <c r="I1720" s="251"/>
      <c r="J1720" s="251"/>
      <c r="K1720" s="294"/>
      <c r="L1720" s="251"/>
      <c r="M1720" s="251"/>
      <c r="N1720" s="251"/>
      <c r="O1720" s="251"/>
      <c r="P1720" s="251"/>
      <c r="Q1720" s="251"/>
      <c r="R1720" s="294"/>
      <c r="S1720" s="251"/>
      <c r="U1720" s="296"/>
      <c r="V1720" s="296"/>
      <c r="W1720" s="296"/>
      <c r="Z1720" s="296"/>
      <c r="AA1720" s="296"/>
      <c r="AB1720" s="296"/>
      <c r="AC1720" s="296"/>
      <c r="AD1720" s="296"/>
      <c r="AF1720" s="296"/>
      <c r="AK1720" s="296"/>
      <c r="AL1720" s="296"/>
      <c r="AM1720" s="296"/>
      <c r="AN1720" s="296"/>
      <c r="AO1720" s="296"/>
      <c r="AP1720" s="296"/>
      <c r="AQ1720" s="296"/>
    </row>
    <row r="1721" spans="1:43">
      <c r="A1721" s="293"/>
      <c r="D1721" s="251"/>
      <c r="E1721" s="251"/>
      <c r="F1721" s="251"/>
      <c r="G1721" s="251"/>
      <c r="H1721" s="251"/>
      <c r="I1721" s="251"/>
      <c r="J1721" s="251"/>
      <c r="K1721" s="294"/>
      <c r="L1721" s="251"/>
      <c r="M1721" s="251"/>
      <c r="N1721" s="251"/>
      <c r="O1721" s="251"/>
      <c r="P1721" s="251"/>
      <c r="Q1721" s="251"/>
      <c r="R1721" s="294"/>
      <c r="S1721" s="251"/>
      <c r="U1721" s="296"/>
      <c r="V1721" s="296"/>
      <c r="W1721" s="296"/>
      <c r="Z1721" s="296"/>
      <c r="AA1721" s="296"/>
      <c r="AB1721" s="296"/>
      <c r="AC1721" s="296"/>
      <c r="AD1721" s="296"/>
      <c r="AF1721" s="296"/>
      <c r="AK1721" s="296"/>
      <c r="AL1721" s="296"/>
      <c r="AM1721" s="296"/>
      <c r="AN1721" s="296"/>
      <c r="AO1721" s="296"/>
      <c r="AP1721" s="296"/>
      <c r="AQ1721" s="296"/>
    </row>
    <row r="1722" spans="1:43">
      <c r="A1722" s="293"/>
      <c r="D1722" s="251"/>
      <c r="E1722" s="251"/>
      <c r="F1722" s="251"/>
      <c r="G1722" s="251"/>
      <c r="H1722" s="251"/>
      <c r="I1722" s="251"/>
      <c r="J1722" s="251"/>
      <c r="K1722" s="294"/>
      <c r="L1722" s="251"/>
      <c r="M1722" s="251"/>
      <c r="N1722" s="251"/>
      <c r="O1722" s="251"/>
      <c r="P1722" s="251"/>
      <c r="Q1722" s="251"/>
      <c r="R1722" s="294"/>
      <c r="S1722" s="251"/>
      <c r="U1722" s="296"/>
      <c r="V1722" s="296"/>
      <c r="W1722" s="296"/>
      <c r="Z1722" s="296"/>
      <c r="AA1722" s="296"/>
      <c r="AB1722" s="296"/>
      <c r="AC1722" s="296"/>
      <c r="AD1722" s="296"/>
      <c r="AF1722" s="296"/>
      <c r="AK1722" s="296"/>
      <c r="AL1722" s="296"/>
      <c r="AM1722" s="296"/>
      <c r="AN1722" s="296"/>
      <c r="AO1722" s="296"/>
      <c r="AP1722" s="296"/>
      <c r="AQ1722" s="296"/>
    </row>
    <row r="1723" spans="1:43">
      <c r="A1723" s="293"/>
      <c r="D1723" s="251"/>
      <c r="E1723" s="251"/>
      <c r="F1723" s="251"/>
      <c r="G1723" s="251"/>
      <c r="H1723" s="251"/>
      <c r="I1723" s="251"/>
      <c r="J1723" s="251"/>
      <c r="K1723" s="294"/>
      <c r="L1723" s="251"/>
      <c r="M1723" s="251"/>
      <c r="N1723" s="251"/>
      <c r="O1723" s="251"/>
      <c r="P1723" s="251"/>
      <c r="Q1723" s="251"/>
      <c r="R1723" s="294"/>
      <c r="S1723" s="251"/>
      <c r="U1723" s="296"/>
      <c r="V1723" s="296"/>
      <c r="W1723" s="296"/>
      <c r="Z1723" s="296"/>
      <c r="AA1723" s="296"/>
      <c r="AB1723" s="296"/>
      <c r="AC1723" s="296"/>
      <c r="AD1723" s="296"/>
      <c r="AF1723" s="296"/>
      <c r="AK1723" s="296"/>
      <c r="AL1723" s="296"/>
      <c r="AM1723" s="296"/>
      <c r="AN1723" s="296"/>
      <c r="AO1723" s="296"/>
      <c r="AP1723" s="296"/>
      <c r="AQ1723" s="296"/>
    </row>
    <row r="1724" spans="1:43">
      <c r="A1724" s="293"/>
      <c r="D1724" s="251"/>
      <c r="E1724" s="251"/>
      <c r="F1724" s="251"/>
      <c r="G1724" s="251"/>
      <c r="H1724" s="251"/>
      <c r="I1724" s="251"/>
      <c r="J1724" s="251"/>
      <c r="K1724" s="294"/>
      <c r="L1724" s="251"/>
      <c r="M1724" s="251"/>
      <c r="N1724" s="251"/>
      <c r="O1724" s="251"/>
      <c r="P1724" s="251"/>
      <c r="Q1724" s="251"/>
      <c r="R1724" s="294"/>
      <c r="S1724" s="251"/>
      <c r="U1724" s="296"/>
      <c r="V1724" s="296"/>
      <c r="W1724" s="296"/>
      <c r="Z1724" s="296"/>
      <c r="AA1724" s="296"/>
      <c r="AB1724" s="296"/>
      <c r="AC1724" s="296"/>
      <c r="AD1724" s="296"/>
      <c r="AF1724" s="296"/>
      <c r="AK1724" s="296"/>
      <c r="AL1724" s="296"/>
      <c r="AM1724" s="296"/>
      <c r="AN1724" s="296"/>
      <c r="AO1724" s="296"/>
      <c r="AP1724" s="296"/>
      <c r="AQ1724" s="296"/>
    </row>
    <row r="1725" spans="1:43">
      <c r="A1725" s="293"/>
      <c r="D1725" s="251"/>
      <c r="E1725" s="251"/>
      <c r="F1725" s="251"/>
      <c r="G1725" s="251"/>
      <c r="H1725" s="251"/>
      <c r="I1725" s="251"/>
      <c r="J1725" s="251"/>
      <c r="K1725" s="294"/>
      <c r="L1725" s="251"/>
      <c r="M1725" s="251"/>
      <c r="N1725" s="251"/>
      <c r="O1725" s="251"/>
      <c r="P1725" s="251"/>
      <c r="Q1725" s="251"/>
      <c r="R1725" s="294"/>
      <c r="S1725" s="251"/>
      <c r="U1725" s="296"/>
      <c r="V1725" s="296"/>
      <c r="W1725" s="296"/>
      <c r="Z1725" s="296"/>
      <c r="AA1725" s="296"/>
      <c r="AB1725" s="296"/>
      <c r="AC1725" s="296"/>
      <c r="AD1725" s="296"/>
      <c r="AF1725" s="296"/>
      <c r="AK1725" s="296"/>
      <c r="AL1725" s="296"/>
      <c r="AM1725" s="296"/>
      <c r="AN1725" s="296"/>
      <c r="AO1725" s="296"/>
      <c r="AP1725" s="296"/>
      <c r="AQ1725" s="296"/>
    </row>
    <row r="1726" spans="1:43">
      <c r="A1726" s="293"/>
      <c r="D1726" s="251"/>
      <c r="E1726" s="251"/>
      <c r="F1726" s="251"/>
      <c r="G1726" s="251"/>
      <c r="H1726" s="251"/>
      <c r="I1726" s="251"/>
      <c r="J1726" s="251"/>
      <c r="K1726" s="294"/>
      <c r="L1726" s="251"/>
      <c r="M1726" s="251"/>
      <c r="N1726" s="251"/>
      <c r="O1726" s="251"/>
      <c r="P1726" s="251"/>
      <c r="Q1726" s="251"/>
      <c r="R1726" s="294"/>
      <c r="S1726" s="251"/>
      <c r="U1726" s="296"/>
      <c r="V1726" s="296"/>
      <c r="W1726" s="296"/>
      <c r="Z1726" s="296"/>
      <c r="AA1726" s="296"/>
      <c r="AB1726" s="296"/>
      <c r="AC1726" s="296"/>
      <c r="AD1726" s="296"/>
      <c r="AF1726" s="296"/>
      <c r="AK1726" s="296"/>
      <c r="AL1726" s="296"/>
      <c r="AM1726" s="296"/>
      <c r="AN1726" s="296"/>
      <c r="AO1726" s="296"/>
      <c r="AP1726" s="296"/>
      <c r="AQ1726" s="296"/>
    </row>
    <row r="1727" spans="1:43">
      <c r="A1727" s="293"/>
      <c r="D1727" s="251"/>
      <c r="E1727" s="251"/>
      <c r="F1727" s="251"/>
      <c r="G1727" s="251"/>
      <c r="H1727" s="251"/>
      <c r="I1727" s="251"/>
      <c r="J1727" s="251"/>
      <c r="K1727" s="294"/>
      <c r="L1727" s="251"/>
      <c r="M1727" s="251"/>
      <c r="N1727" s="251"/>
      <c r="O1727" s="251"/>
      <c r="P1727" s="251"/>
      <c r="Q1727" s="251"/>
      <c r="R1727" s="294"/>
      <c r="S1727" s="251"/>
      <c r="U1727" s="296"/>
      <c r="V1727" s="296"/>
      <c r="W1727" s="296"/>
      <c r="Z1727" s="296"/>
      <c r="AA1727" s="296"/>
      <c r="AB1727" s="296"/>
      <c r="AC1727" s="296"/>
      <c r="AD1727" s="296"/>
      <c r="AF1727" s="296"/>
      <c r="AK1727" s="296"/>
      <c r="AL1727" s="296"/>
      <c r="AM1727" s="296"/>
      <c r="AN1727" s="296"/>
      <c r="AO1727" s="296"/>
      <c r="AP1727" s="296"/>
      <c r="AQ1727" s="296"/>
    </row>
    <row r="1728" spans="1:43">
      <c r="A1728" s="293"/>
      <c r="D1728" s="251"/>
      <c r="E1728" s="251"/>
      <c r="F1728" s="251"/>
      <c r="G1728" s="251"/>
      <c r="H1728" s="251"/>
      <c r="I1728" s="251"/>
      <c r="J1728" s="251"/>
      <c r="K1728" s="294"/>
      <c r="L1728" s="251"/>
      <c r="M1728" s="251"/>
      <c r="N1728" s="251"/>
      <c r="O1728" s="251"/>
      <c r="P1728" s="251"/>
      <c r="Q1728" s="251"/>
      <c r="R1728" s="294"/>
      <c r="S1728" s="251"/>
      <c r="U1728" s="296"/>
      <c r="V1728" s="296"/>
      <c r="W1728" s="296"/>
      <c r="Z1728" s="296"/>
      <c r="AA1728" s="296"/>
      <c r="AB1728" s="296"/>
      <c r="AC1728" s="296"/>
      <c r="AD1728" s="296"/>
      <c r="AF1728" s="296"/>
      <c r="AK1728" s="296"/>
      <c r="AL1728" s="296"/>
      <c r="AM1728" s="296"/>
      <c r="AN1728" s="296"/>
      <c r="AO1728" s="296"/>
      <c r="AP1728" s="296"/>
      <c r="AQ1728" s="296"/>
    </row>
    <row r="1729" spans="1:43">
      <c r="A1729" s="293"/>
      <c r="D1729" s="251"/>
      <c r="E1729" s="251"/>
      <c r="F1729" s="251"/>
      <c r="G1729" s="251"/>
      <c r="H1729" s="251"/>
      <c r="I1729" s="251"/>
      <c r="J1729" s="251"/>
      <c r="K1729" s="294"/>
      <c r="L1729" s="251"/>
      <c r="M1729" s="251"/>
      <c r="N1729" s="251"/>
      <c r="O1729" s="251"/>
      <c r="P1729" s="251"/>
      <c r="Q1729" s="251"/>
      <c r="R1729" s="294"/>
      <c r="S1729" s="251"/>
      <c r="U1729" s="296"/>
      <c r="V1729" s="296"/>
      <c r="W1729" s="296"/>
      <c r="Z1729" s="296"/>
      <c r="AA1729" s="296"/>
      <c r="AB1729" s="296"/>
      <c r="AC1729" s="296"/>
      <c r="AD1729" s="296"/>
      <c r="AF1729" s="296"/>
      <c r="AK1729" s="296"/>
      <c r="AL1729" s="296"/>
      <c r="AM1729" s="296"/>
      <c r="AN1729" s="296"/>
      <c r="AO1729" s="296"/>
      <c r="AP1729" s="296"/>
      <c r="AQ1729" s="296"/>
    </row>
    <row r="1730" spans="1:43">
      <c r="A1730" s="293"/>
      <c r="D1730" s="251"/>
      <c r="E1730" s="251"/>
      <c r="F1730" s="251"/>
      <c r="G1730" s="251"/>
      <c r="H1730" s="251"/>
      <c r="I1730" s="251"/>
      <c r="J1730" s="251"/>
      <c r="K1730" s="294"/>
      <c r="L1730" s="251"/>
      <c r="M1730" s="251"/>
      <c r="N1730" s="251"/>
      <c r="O1730" s="251"/>
      <c r="P1730" s="251"/>
      <c r="Q1730" s="251"/>
      <c r="R1730" s="294"/>
      <c r="S1730" s="251"/>
      <c r="U1730" s="296"/>
      <c r="V1730" s="296"/>
      <c r="W1730" s="296"/>
      <c r="Z1730" s="296"/>
      <c r="AA1730" s="296"/>
      <c r="AB1730" s="296"/>
      <c r="AC1730" s="296"/>
      <c r="AD1730" s="296"/>
      <c r="AF1730" s="296"/>
      <c r="AK1730" s="296"/>
      <c r="AL1730" s="296"/>
      <c r="AM1730" s="296"/>
      <c r="AN1730" s="296"/>
      <c r="AO1730" s="296"/>
      <c r="AP1730" s="296"/>
      <c r="AQ1730" s="296"/>
    </row>
    <row r="1731" spans="1:43">
      <c r="A1731" s="293"/>
      <c r="D1731" s="251"/>
      <c r="E1731" s="251"/>
      <c r="F1731" s="251"/>
      <c r="G1731" s="251"/>
      <c r="H1731" s="251"/>
      <c r="I1731" s="251"/>
      <c r="J1731" s="251"/>
      <c r="K1731" s="294"/>
      <c r="L1731" s="251"/>
      <c r="M1731" s="251"/>
      <c r="N1731" s="251"/>
      <c r="O1731" s="251"/>
      <c r="P1731" s="251"/>
      <c r="Q1731" s="251"/>
      <c r="R1731" s="294"/>
      <c r="S1731" s="251"/>
      <c r="U1731" s="296"/>
      <c r="V1731" s="296"/>
      <c r="W1731" s="296"/>
      <c r="Z1731" s="296"/>
      <c r="AA1731" s="296"/>
      <c r="AB1731" s="296"/>
      <c r="AC1731" s="296"/>
      <c r="AD1731" s="296"/>
      <c r="AF1731" s="296"/>
      <c r="AK1731" s="296"/>
      <c r="AL1731" s="296"/>
      <c r="AM1731" s="296"/>
      <c r="AN1731" s="296"/>
      <c r="AO1731" s="296"/>
      <c r="AP1731" s="296"/>
      <c r="AQ1731" s="296"/>
    </row>
    <row r="1732" spans="1:43">
      <c r="A1732" s="293"/>
      <c r="D1732" s="251"/>
      <c r="E1732" s="251"/>
      <c r="F1732" s="251"/>
      <c r="G1732" s="251"/>
      <c r="H1732" s="251"/>
      <c r="I1732" s="251"/>
      <c r="J1732" s="251"/>
      <c r="K1732" s="294"/>
      <c r="L1732" s="251"/>
      <c r="M1732" s="251"/>
      <c r="N1732" s="251"/>
      <c r="O1732" s="251"/>
      <c r="P1732" s="251"/>
      <c r="Q1732" s="251"/>
      <c r="R1732" s="294"/>
      <c r="S1732" s="251"/>
      <c r="U1732" s="296"/>
      <c r="V1732" s="296"/>
      <c r="W1732" s="296"/>
      <c r="Z1732" s="296"/>
      <c r="AA1732" s="296"/>
      <c r="AB1732" s="296"/>
      <c r="AC1732" s="296"/>
      <c r="AD1732" s="296"/>
      <c r="AF1732" s="296"/>
      <c r="AK1732" s="296"/>
      <c r="AL1732" s="296"/>
      <c r="AM1732" s="296"/>
      <c r="AN1732" s="296"/>
      <c r="AO1732" s="296"/>
      <c r="AP1732" s="296"/>
      <c r="AQ1732" s="296"/>
    </row>
    <row r="1733" spans="1:43">
      <c r="A1733" s="293"/>
      <c r="D1733" s="251"/>
      <c r="E1733" s="251"/>
      <c r="F1733" s="251"/>
      <c r="G1733" s="251"/>
      <c r="H1733" s="251"/>
      <c r="I1733" s="251"/>
      <c r="J1733" s="251"/>
      <c r="K1733" s="294"/>
      <c r="L1733" s="251"/>
      <c r="M1733" s="251"/>
      <c r="N1733" s="251"/>
      <c r="O1733" s="251"/>
      <c r="P1733" s="251"/>
      <c r="Q1733" s="251"/>
      <c r="R1733" s="294"/>
      <c r="S1733" s="251"/>
      <c r="U1733" s="296"/>
      <c r="V1733" s="296"/>
      <c r="W1733" s="296"/>
      <c r="Z1733" s="296"/>
      <c r="AA1733" s="296"/>
      <c r="AB1733" s="296"/>
      <c r="AC1733" s="296"/>
      <c r="AD1733" s="296"/>
      <c r="AF1733" s="296"/>
      <c r="AK1733" s="296"/>
      <c r="AL1733" s="296"/>
      <c r="AM1733" s="296"/>
      <c r="AN1733" s="296"/>
      <c r="AO1733" s="296"/>
      <c r="AP1733" s="296"/>
      <c r="AQ1733" s="296"/>
    </row>
    <row r="1734" spans="1:43">
      <c r="A1734" s="293"/>
      <c r="D1734" s="251"/>
      <c r="E1734" s="251"/>
      <c r="F1734" s="251"/>
      <c r="G1734" s="251"/>
      <c r="H1734" s="251"/>
      <c r="I1734" s="251"/>
      <c r="J1734" s="251"/>
      <c r="K1734" s="294"/>
      <c r="L1734" s="251"/>
      <c r="M1734" s="251"/>
      <c r="N1734" s="251"/>
      <c r="O1734" s="251"/>
      <c r="P1734" s="251"/>
      <c r="Q1734" s="251"/>
      <c r="R1734" s="294"/>
      <c r="S1734" s="251"/>
      <c r="U1734" s="296"/>
      <c r="V1734" s="296"/>
      <c r="W1734" s="296"/>
      <c r="Z1734" s="296"/>
      <c r="AA1734" s="296"/>
      <c r="AB1734" s="296"/>
      <c r="AC1734" s="296"/>
      <c r="AD1734" s="296"/>
      <c r="AF1734" s="296"/>
      <c r="AK1734" s="296"/>
      <c r="AL1734" s="296"/>
      <c r="AM1734" s="296"/>
      <c r="AN1734" s="296"/>
      <c r="AO1734" s="296"/>
      <c r="AP1734" s="296"/>
      <c r="AQ1734" s="296"/>
    </row>
    <row r="1735" spans="1:43">
      <c r="A1735" s="293"/>
      <c r="D1735" s="251"/>
      <c r="E1735" s="251"/>
      <c r="F1735" s="251"/>
      <c r="G1735" s="251"/>
      <c r="H1735" s="251"/>
      <c r="I1735" s="251"/>
      <c r="J1735" s="251"/>
      <c r="K1735" s="294"/>
      <c r="L1735" s="251"/>
      <c r="M1735" s="251"/>
      <c r="N1735" s="251"/>
      <c r="O1735" s="251"/>
      <c r="P1735" s="251"/>
      <c r="Q1735" s="251"/>
      <c r="R1735" s="294"/>
      <c r="S1735" s="251"/>
      <c r="U1735" s="296"/>
      <c r="V1735" s="296"/>
      <c r="W1735" s="296"/>
      <c r="Z1735" s="296"/>
      <c r="AA1735" s="296"/>
      <c r="AB1735" s="296"/>
      <c r="AC1735" s="296"/>
      <c r="AD1735" s="296"/>
      <c r="AF1735" s="296"/>
      <c r="AK1735" s="296"/>
      <c r="AL1735" s="296"/>
      <c r="AM1735" s="296"/>
      <c r="AN1735" s="296"/>
      <c r="AO1735" s="296"/>
      <c r="AP1735" s="296"/>
      <c r="AQ1735" s="296"/>
    </row>
    <row r="1736" spans="1:43">
      <c r="A1736" s="293"/>
      <c r="D1736" s="251"/>
      <c r="E1736" s="251"/>
      <c r="F1736" s="251"/>
      <c r="G1736" s="251"/>
      <c r="H1736" s="251"/>
      <c r="I1736" s="251"/>
      <c r="J1736" s="251"/>
      <c r="K1736" s="294"/>
      <c r="L1736" s="251"/>
      <c r="M1736" s="251"/>
      <c r="N1736" s="251"/>
      <c r="O1736" s="251"/>
      <c r="P1736" s="251"/>
      <c r="Q1736" s="251"/>
      <c r="R1736" s="294"/>
      <c r="S1736" s="251"/>
      <c r="U1736" s="296"/>
      <c r="V1736" s="296"/>
      <c r="W1736" s="296"/>
      <c r="Z1736" s="296"/>
      <c r="AA1736" s="296"/>
      <c r="AB1736" s="296"/>
      <c r="AC1736" s="296"/>
      <c r="AD1736" s="296"/>
      <c r="AF1736" s="296"/>
      <c r="AK1736" s="296"/>
      <c r="AL1736" s="296"/>
      <c r="AM1736" s="296"/>
      <c r="AN1736" s="296"/>
      <c r="AO1736" s="296"/>
      <c r="AP1736" s="296"/>
      <c r="AQ1736" s="296"/>
    </row>
    <row r="1737" spans="1:43">
      <c r="A1737" s="293"/>
      <c r="D1737" s="251"/>
      <c r="E1737" s="251"/>
      <c r="F1737" s="251"/>
      <c r="G1737" s="251"/>
      <c r="H1737" s="251"/>
      <c r="I1737" s="251"/>
      <c r="J1737" s="251"/>
      <c r="K1737" s="294"/>
      <c r="L1737" s="251"/>
      <c r="M1737" s="251"/>
      <c r="N1737" s="251"/>
      <c r="O1737" s="251"/>
      <c r="P1737" s="251"/>
      <c r="Q1737" s="251"/>
      <c r="R1737" s="294"/>
      <c r="S1737" s="251"/>
      <c r="U1737" s="296"/>
      <c r="V1737" s="296"/>
      <c r="W1737" s="296"/>
      <c r="Z1737" s="296"/>
      <c r="AA1737" s="296"/>
      <c r="AB1737" s="296"/>
      <c r="AC1737" s="296"/>
      <c r="AD1737" s="296"/>
      <c r="AF1737" s="296"/>
      <c r="AK1737" s="296"/>
      <c r="AL1737" s="296"/>
      <c r="AM1737" s="296"/>
      <c r="AN1737" s="296"/>
      <c r="AO1737" s="296"/>
      <c r="AP1737" s="296"/>
      <c r="AQ1737" s="296"/>
    </row>
    <row r="1738" spans="1:43">
      <c r="A1738" s="293"/>
      <c r="D1738" s="251"/>
      <c r="E1738" s="251"/>
      <c r="F1738" s="251"/>
      <c r="G1738" s="251"/>
      <c r="H1738" s="251"/>
      <c r="I1738" s="251"/>
      <c r="J1738" s="251"/>
      <c r="K1738" s="294"/>
      <c r="L1738" s="251"/>
      <c r="M1738" s="251"/>
      <c r="N1738" s="251"/>
      <c r="O1738" s="251"/>
      <c r="P1738" s="251"/>
      <c r="Q1738" s="251"/>
      <c r="R1738" s="294"/>
      <c r="S1738" s="251"/>
      <c r="U1738" s="296"/>
      <c r="V1738" s="296"/>
      <c r="W1738" s="296"/>
      <c r="Z1738" s="296"/>
      <c r="AA1738" s="296"/>
      <c r="AB1738" s="296"/>
      <c r="AC1738" s="296"/>
      <c r="AD1738" s="296"/>
      <c r="AF1738" s="296"/>
      <c r="AK1738" s="296"/>
      <c r="AL1738" s="296"/>
      <c r="AM1738" s="296"/>
      <c r="AN1738" s="296"/>
      <c r="AO1738" s="296"/>
      <c r="AP1738" s="296"/>
      <c r="AQ1738" s="296"/>
    </row>
    <row r="1739" spans="1:43">
      <c r="A1739" s="293"/>
      <c r="D1739" s="251"/>
      <c r="E1739" s="251"/>
      <c r="F1739" s="251"/>
      <c r="G1739" s="251"/>
      <c r="H1739" s="251"/>
      <c r="I1739" s="251"/>
      <c r="J1739" s="251"/>
      <c r="K1739" s="294"/>
      <c r="L1739" s="251"/>
      <c r="M1739" s="251"/>
      <c r="N1739" s="251"/>
      <c r="O1739" s="251"/>
      <c r="P1739" s="251"/>
      <c r="Q1739" s="251"/>
      <c r="R1739" s="294"/>
      <c r="S1739" s="251"/>
      <c r="T1739" s="301"/>
      <c r="U1739" s="296"/>
      <c r="V1739" s="296"/>
      <c r="W1739" s="296"/>
      <c r="Z1739" s="296"/>
      <c r="AA1739" s="296"/>
      <c r="AB1739" s="296"/>
      <c r="AC1739" s="296"/>
      <c r="AD1739" s="296"/>
      <c r="AF1739" s="296"/>
      <c r="AK1739" s="296"/>
      <c r="AL1739" s="296"/>
      <c r="AM1739" s="296"/>
      <c r="AN1739" s="296"/>
      <c r="AO1739" s="296"/>
      <c r="AP1739" s="296"/>
      <c r="AQ1739" s="296"/>
    </row>
    <row r="1740" spans="1:43">
      <c r="A1740" s="293"/>
      <c r="D1740" s="251"/>
      <c r="E1740" s="251"/>
      <c r="F1740" s="251"/>
      <c r="G1740" s="251"/>
      <c r="H1740" s="251"/>
      <c r="I1740" s="251"/>
      <c r="J1740" s="251"/>
      <c r="K1740" s="294"/>
      <c r="L1740" s="251"/>
      <c r="M1740" s="251"/>
      <c r="N1740" s="251"/>
      <c r="O1740" s="251"/>
      <c r="P1740" s="251"/>
      <c r="Q1740" s="251"/>
      <c r="R1740" s="294"/>
      <c r="S1740" s="251"/>
      <c r="U1740" s="296"/>
      <c r="V1740" s="296"/>
      <c r="W1740" s="296"/>
      <c r="Z1740" s="296"/>
      <c r="AA1740" s="296"/>
      <c r="AB1740" s="296"/>
      <c r="AC1740" s="296"/>
      <c r="AD1740" s="296"/>
      <c r="AF1740" s="296"/>
      <c r="AK1740" s="296"/>
      <c r="AL1740" s="296"/>
      <c r="AM1740" s="296"/>
      <c r="AN1740" s="296"/>
      <c r="AO1740" s="296"/>
      <c r="AP1740" s="296"/>
      <c r="AQ1740" s="296"/>
    </row>
    <row r="1741" spans="1:43">
      <c r="A1741" s="293"/>
      <c r="D1741" s="251"/>
      <c r="E1741" s="251"/>
      <c r="F1741" s="251"/>
      <c r="G1741" s="251"/>
      <c r="H1741" s="251"/>
      <c r="I1741" s="251"/>
      <c r="J1741" s="251"/>
      <c r="K1741" s="294"/>
      <c r="L1741" s="251"/>
      <c r="M1741" s="251"/>
      <c r="N1741" s="251"/>
      <c r="O1741" s="251"/>
      <c r="P1741" s="251"/>
      <c r="Q1741" s="251"/>
      <c r="R1741" s="294"/>
      <c r="S1741" s="251"/>
      <c r="U1741" s="296"/>
      <c r="V1741" s="296"/>
      <c r="W1741" s="296"/>
      <c r="Z1741" s="296"/>
      <c r="AA1741" s="296"/>
      <c r="AB1741" s="296"/>
      <c r="AC1741" s="296"/>
      <c r="AD1741" s="296"/>
      <c r="AF1741" s="296"/>
      <c r="AK1741" s="296"/>
      <c r="AL1741" s="296"/>
      <c r="AM1741" s="296"/>
      <c r="AN1741" s="296"/>
      <c r="AO1741" s="296"/>
      <c r="AP1741" s="296"/>
      <c r="AQ1741" s="296"/>
    </row>
    <row r="1742" spans="1:43">
      <c r="A1742" s="293"/>
      <c r="D1742" s="251"/>
      <c r="E1742" s="251"/>
      <c r="F1742" s="251"/>
      <c r="G1742" s="251"/>
      <c r="H1742" s="251"/>
      <c r="I1742" s="251"/>
      <c r="J1742" s="251"/>
      <c r="K1742" s="294"/>
      <c r="L1742" s="251"/>
      <c r="M1742" s="251"/>
      <c r="N1742" s="251"/>
      <c r="O1742" s="251"/>
      <c r="P1742" s="251"/>
      <c r="Q1742" s="251"/>
      <c r="R1742" s="294"/>
      <c r="S1742" s="251"/>
      <c r="U1742" s="296"/>
      <c r="V1742" s="296"/>
      <c r="W1742" s="296"/>
      <c r="Z1742" s="296"/>
      <c r="AA1742" s="296"/>
      <c r="AB1742" s="296"/>
      <c r="AC1742" s="296"/>
      <c r="AD1742" s="296"/>
      <c r="AF1742" s="296"/>
      <c r="AK1742" s="296"/>
      <c r="AL1742" s="296"/>
      <c r="AM1742" s="296"/>
      <c r="AN1742" s="296"/>
      <c r="AO1742" s="296"/>
      <c r="AP1742" s="296"/>
      <c r="AQ1742" s="296"/>
    </row>
    <row r="1743" spans="1:43">
      <c r="A1743" s="293"/>
      <c r="D1743" s="251"/>
      <c r="E1743" s="251"/>
      <c r="F1743" s="251"/>
      <c r="G1743" s="251"/>
      <c r="H1743" s="251"/>
      <c r="I1743" s="251"/>
      <c r="J1743" s="251"/>
      <c r="K1743" s="294"/>
      <c r="L1743" s="251"/>
      <c r="M1743" s="251"/>
      <c r="N1743" s="251"/>
      <c r="O1743" s="251"/>
      <c r="P1743" s="251"/>
      <c r="Q1743" s="251"/>
      <c r="R1743" s="294"/>
      <c r="S1743" s="251"/>
      <c r="U1743" s="296"/>
      <c r="V1743" s="296"/>
      <c r="W1743" s="296"/>
      <c r="Z1743" s="296"/>
      <c r="AA1743" s="296"/>
      <c r="AB1743" s="296"/>
      <c r="AC1743" s="296"/>
      <c r="AD1743" s="296"/>
      <c r="AF1743" s="296"/>
      <c r="AK1743" s="296"/>
      <c r="AL1743" s="296"/>
      <c r="AM1743" s="296"/>
      <c r="AN1743" s="296"/>
      <c r="AO1743" s="296"/>
      <c r="AP1743" s="296"/>
      <c r="AQ1743" s="296"/>
    </row>
    <row r="1744" spans="1:43">
      <c r="A1744" s="293"/>
      <c r="D1744" s="251"/>
      <c r="E1744" s="251"/>
      <c r="F1744" s="251"/>
      <c r="G1744" s="251"/>
      <c r="H1744" s="251"/>
      <c r="I1744" s="251"/>
      <c r="J1744" s="251"/>
      <c r="K1744" s="294"/>
      <c r="L1744" s="251"/>
      <c r="M1744" s="251"/>
      <c r="N1744" s="251"/>
      <c r="O1744" s="251"/>
      <c r="P1744" s="251"/>
      <c r="Q1744" s="251"/>
      <c r="R1744" s="294"/>
      <c r="S1744" s="251"/>
      <c r="U1744" s="296"/>
      <c r="V1744" s="296"/>
      <c r="W1744" s="296"/>
      <c r="Z1744" s="296"/>
      <c r="AA1744" s="296"/>
      <c r="AB1744" s="296"/>
      <c r="AC1744" s="296"/>
      <c r="AD1744" s="296"/>
      <c r="AF1744" s="296"/>
      <c r="AK1744" s="296"/>
      <c r="AL1744" s="296"/>
      <c r="AM1744" s="296"/>
      <c r="AN1744" s="296"/>
      <c r="AO1744" s="296"/>
      <c r="AP1744" s="296"/>
      <c r="AQ1744" s="296"/>
    </row>
    <row r="1745" spans="1:43">
      <c r="A1745" s="293"/>
      <c r="D1745" s="251"/>
      <c r="E1745" s="251"/>
      <c r="F1745" s="251"/>
      <c r="G1745" s="251"/>
      <c r="H1745" s="251"/>
      <c r="I1745" s="251"/>
      <c r="J1745" s="251"/>
      <c r="K1745" s="294"/>
      <c r="L1745" s="251"/>
      <c r="M1745" s="251"/>
      <c r="N1745" s="251"/>
      <c r="O1745" s="251"/>
      <c r="P1745" s="251"/>
      <c r="Q1745" s="251"/>
      <c r="R1745" s="294"/>
      <c r="S1745" s="251"/>
      <c r="U1745" s="296"/>
      <c r="V1745" s="296"/>
      <c r="W1745" s="296"/>
      <c r="Z1745" s="296"/>
      <c r="AA1745" s="296"/>
      <c r="AB1745" s="296"/>
      <c r="AC1745" s="296"/>
      <c r="AD1745" s="296"/>
      <c r="AF1745" s="296"/>
      <c r="AK1745" s="296"/>
      <c r="AL1745" s="296"/>
      <c r="AM1745" s="296"/>
      <c r="AN1745" s="296"/>
      <c r="AO1745" s="296"/>
      <c r="AP1745" s="296"/>
      <c r="AQ1745" s="296"/>
    </row>
    <row r="1746" spans="1:43">
      <c r="A1746" s="293"/>
      <c r="D1746" s="251"/>
      <c r="E1746" s="251"/>
      <c r="F1746" s="251"/>
      <c r="G1746" s="251"/>
      <c r="H1746" s="251"/>
      <c r="I1746" s="251"/>
      <c r="J1746" s="251"/>
      <c r="K1746" s="294"/>
      <c r="L1746" s="251"/>
      <c r="M1746" s="251"/>
      <c r="N1746" s="251"/>
      <c r="O1746" s="251"/>
      <c r="P1746" s="251"/>
      <c r="Q1746" s="251"/>
      <c r="R1746" s="294"/>
      <c r="S1746" s="251"/>
      <c r="U1746" s="296"/>
      <c r="V1746" s="296"/>
      <c r="W1746" s="296"/>
      <c r="Z1746" s="296"/>
      <c r="AA1746" s="296"/>
      <c r="AB1746" s="296"/>
      <c r="AC1746" s="296"/>
      <c r="AD1746" s="296"/>
      <c r="AF1746" s="296"/>
      <c r="AK1746" s="296"/>
      <c r="AL1746" s="296"/>
      <c r="AM1746" s="296"/>
      <c r="AN1746" s="296"/>
      <c r="AO1746" s="296"/>
      <c r="AP1746" s="296"/>
      <c r="AQ1746" s="296"/>
    </row>
    <row r="1747" spans="1:43">
      <c r="A1747" s="293"/>
      <c r="D1747" s="251"/>
      <c r="E1747" s="251"/>
      <c r="F1747" s="251"/>
      <c r="G1747" s="251"/>
      <c r="H1747" s="251"/>
      <c r="I1747" s="251"/>
      <c r="J1747" s="251"/>
      <c r="K1747" s="294"/>
      <c r="L1747" s="251"/>
      <c r="M1747" s="251"/>
      <c r="N1747" s="251"/>
      <c r="O1747" s="251"/>
      <c r="P1747" s="251"/>
      <c r="Q1747" s="251"/>
      <c r="R1747" s="294"/>
      <c r="S1747" s="251"/>
      <c r="U1747" s="296"/>
      <c r="V1747" s="296"/>
      <c r="W1747" s="296"/>
      <c r="Z1747" s="296"/>
      <c r="AA1747" s="296"/>
      <c r="AB1747" s="296"/>
      <c r="AC1747" s="296"/>
      <c r="AD1747" s="296"/>
      <c r="AF1747" s="296"/>
      <c r="AK1747" s="296"/>
      <c r="AL1747" s="296"/>
      <c r="AM1747" s="296"/>
      <c r="AN1747" s="296"/>
      <c r="AO1747" s="296"/>
      <c r="AP1747" s="296"/>
      <c r="AQ1747" s="296"/>
    </row>
    <row r="1748" spans="1:43">
      <c r="A1748" s="293"/>
      <c r="D1748" s="251"/>
      <c r="E1748" s="251"/>
      <c r="F1748" s="251"/>
      <c r="G1748" s="251"/>
      <c r="H1748" s="251"/>
      <c r="I1748" s="251"/>
      <c r="J1748" s="251"/>
      <c r="K1748" s="294"/>
      <c r="L1748" s="251"/>
      <c r="M1748" s="251"/>
      <c r="N1748" s="251"/>
      <c r="O1748" s="251"/>
      <c r="P1748" s="251"/>
      <c r="Q1748" s="251"/>
      <c r="R1748" s="294"/>
      <c r="S1748" s="251"/>
      <c r="U1748" s="296"/>
      <c r="V1748" s="296"/>
      <c r="W1748" s="296"/>
      <c r="Z1748" s="296"/>
      <c r="AA1748" s="296"/>
      <c r="AB1748" s="296"/>
      <c r="AC1748" s="296"/>
      <c r="AD1748" s="296"/>
      <c r="AF1748" s="296"/>
      <c r="AK1748" s="296"/>
      <c r="AL1748" s="296"/>
      <c r="AM1748" s="296"/>
      <c r="AN1748" s="296"/>
      <c r="AO1748" s="296"/>
      <c r="AP1748" s="296"/>
      <c r="AQ1748" s="296"/>
    </row>
    <row r="1749" spans="1:43">
      <c r="A1749" s="293"/>
      <c r="D1749" s="251"/>
      <c r="E1749" s="251"/>
      <c r="F1749" s="251"/>
      <c r="G1749" s="251"/>
      <c r="H1749" s="251"/>
      <c r="I1749" s="251"/>
      <c r="J1749" s="251"/>
      <c r="K1749" s="294"/>
      <c r="L1749" s="251"/>
      <c r="M1749" s="251"/>
      <c r="N1749" s="251"/>
      <c r="O1749" s="251"/>
      <c r="P1749" s="251"/>
      <c r="Q1749" s="251"/>
      <c r="R1749" s="294"/>
      <c r="S1749" s="251"/>
      <c r="U1749" s="296"/>
      <c r="V1749" s="296"/>
      <c r="W1749" s="296"/>
      <c r="Z1749" s="296"/>
      <c r="AA1749" s="296"/>
      <c r="AB1749" s="296"/>
      <c r="AC1749" s="296"/>
      <c r="AD1749" s="296"/>
      <c r="AF1749" s="296"/>
      <c r="AK1749" s="296"/>
      <c r="AL1749" s="296"/>
      <c r="AM1749" s="296"/>
      <c r="AN1749" s="296"/>
      <c r="AO1749" s="296"/>
      <c r="AP1749" s="296"/>
      <c r="AQ1749" s="296"/>
    </row>
    <row r="1750" spans="1:43">
      <c r="A1750" s="293"/>
      <c r="D1750" s="251"/>
      <c r="E1750" s="251"/>
      <c r="F1750" s="251"/>
      <c r="G1750" s="251"/>
      <c r="H1750" s="251"/>
      <c r="I1750" s="251"/>
      <c r="J1750" s="251"/>
      <c r="K1750" s="294"/>
      <c r="L1750" s="251"/>
      <c r="M1750" s="251"/>
      <c r="N1750" s="251"/>
      <c r="O1750" s="251"/>
      <c r="P1750" s="251"/>
      <c r="Q1750" s="251"/>
      <c r="R1750" s="294"/>
      <c r="S1750" s="251"/>
      <c r="U1750" s="296"/>
      <c r="V1750" s="296"/>
      <c r="W1750" s="296"/>
      <c r="Z1750" s="296"/>
      <c r="AA1750" s="296"/>
      <c r="AB1750" s="296"/>
      <c r="AC1750" s="296"/>
      <c r="AD1750" s="296"/>
      <c r="AF1750" s="296"/>
      <c r="AK1750" s="296"/>
      <c r="AL1750" s="296"/>
      <c r="AM1750" s="296"/>
      <c r="AN1750" s="296"/>
      <c r="AO1750" s="296"/>
      <c r="AP1750" s="296"/>
      <c r="AQ1750" s="296"/>
    </row>
    <row r="1751" spans="1:43">
      <c r="A1751" s="293"/>
      <c r="D1751" s="251"/>
      <c r="E1751" s="251"/>
      <c r="F1751" s="251"/>
      <c r="G1751" s="251"/>
      <c r="H1751" s="251"/>
      <c r="I1751" s="251"/>
      <c r="J1751" s="251"/>
      <c r="K1751" s="294"/>
      <c r="L1751" s="251"/>
      <c r="M1751" s="251"/>
      <c r="N1751" s="251"/>
      <c r="O1751" s="251"/>
      <c r="P1751" s="251"/>
      <c r="Q1751" s="251"/>
      <c r="R1751" s="294"/>
      <c r="S1751" s="251"/>
      <c r="U1751" s="296"/>
      <c r="V1751" s="296"/>
      <c r="W1751" s="296"/>
      <c r="Z1751" s="296"/>
      <c r="AA1751" s="296"/>
      <c r="AB1751" s="296"/>
      <c r="AC1751" s="296"/>
      <c r="AD1751" s="296"/>
      <c r="AF1751" s="296"/>
      <c r="AK1751" s="296"/>
      <c r="AL1751" s="296"/>
      <c r="AM1751" s="296"/>
      <c r="AN1751" s="296"/>
      <c r="AO1751" s="296"/>
      <c r="AP1751" s="296"/>
      <c r="AQ1751" s="296"/>
    </row>
    <row r="1752" spans="1:43">
      <c r="A1752" s="293"/>
      <c r="D1752" s="251"/>
      <c r="E1752" s="251"/>
      <c r="F1752" s="251"/>
      <c r="G1752" s="251"/>
      <c r="H1752" s="251"/>
      <c r="I1752" s="251"/>
      <c r="J1752" s="251"/>
      <c r="K1752" s="294"/>
      <c r="L1752" s="251"/>
      <c r="M1752" s="251"/>
      <c r="N1752" s="251"/>
      <c r="O1752" s="251"/>
      <c r="P1752" s="251"/>
      <c r="Q1752" s="251"/>
      <c r="R1752" s="294"/>
      <c r="S1752" s="251"/>
      <c r="U1752" s="296"/>
      <c r="V1752" s="296"/>
      <c r="W1752" s="296"/>
      <c r="Z1752" s="296"/>
      <c r="AA1752" s="296"/>
      <c r="AB1752" s="296"/>
      <c r="AC1752" s="296"/>
      <c r="AD1752" s="296"/>
      <c r="AF1752" s="296"/>
      <c r="AK1752" s="296"/>
      <c r="AL1752" s="296"/>
      <c r="AM1752" s="296"/>
      <c r="AN1752" s="296"/>
      <c r="AO1752" s="296"/>
      <c r="AP1752" s="296"/>
      <c r="AQ1752" s="296"/>
    </row>
    <row r="1753" spans="1:43">
      <c r="A1753" s="293"/>
      <c r="D1753" s="251"/>
      <c r="E1753" s="251"/>
      <c r="F1753" s="251"/>
      <c r="G1753" s="251"/>
      <c r="H1753" s="251"/>
      <c r="I1753" s="251"/>
      <c r="J1753" s="251"/>
      <c r="K1753" s="294"/>
      <c r="L1753" s="251"/>
      <c r="M1753" s="251"/>
      <c r="N1753" s="251"/>
      <c r="O1753" s="251"/>
      <c r="P1753" s="251"/>
      <c r="Q1753" s="251"/>
      <c r="R1753" s="294"/>
      <c r="S1753" s="251"/>
      <c r="U1753" s="296"/>
      <c r="V1753" s="296"/>
      <c r="W1753" s="296"/>
      <c r="Z1753" s="296"/>
      <c r="AA1753" s="296"/>
      <c r="AB1753" s="296"/>
      <c r="AC1753" s="296"/>
      <c r="AD1753" s="296"/>
      <c r="AF1753" s="296"/>
      <c r="AK1753" s="296"/>
      <c r="AL1753" s="296"/>
      <c r="AM1753" s="296"/>
      <c r="AN1753" s="296"/>
      <c r="AO1753" s="296"/>
      <c r="AP1753" s="296"/>
      <c r="AQ1753" s="296"/>
    </row>
    <row r="1754" spans="1:43">
      <c r="A1754" s="293"/>
      <c r="D1754" s="251"/>
      <c r="E1754" s="251"/>
      <c r="F1754" s="251"/>
      <c r="G1754" s="251"/>
      <c r="H1754" s="251"/>
      <c r="I1754" s="251"/>
      <c r="J1754" s="251"/>
      <c r="K1754" s="294"/>
      <c r="L1754" s="251"/>
      <c r="M1754" s="251"/>
      <c r="N1754" s="251"/>
      <c r="O1754" s="251"/>
      <c r="P1754" s="251"/>
      <c r="Q1754" s="251"/>
      <c r="R1754" s="294"/>
      <c r="S1754" s="251"/>
      <c r="U1754" s="296"/>
      <c r="V1754" s="296"/>
      <c r="W1754" s="296"/>
      <c r="Z1754" s="296"/>
      <c r="AA1754" s="296"/>
      <c r="AB1754" s="296"/>
      <c r="AC1754" s="296"/>
      <c r="AD1754" s="296"/>
      <c r="AF1754" s="296"/>
      <c r="AK1754" s="296"/>
      <c r="AL1754" s="296"/>
      <c r="AM1754" s="296"/>
      <c r="AN1754" s="296"/>
      <c r="AO1754" s="296"/>
      <c r="AP1754" s="296"/>
      <c r="AQ1754" s="296"/>
    </row>
    <row r="1755" spans="1:43">
      <c r="A1755" s="293"/>
      <c r="D1755" s="251"/>
      <c r="E1755" s="251"/>
      <c r="F1755" s="251"/>
      <c r="G1755" s="251"/>
      <c r="H1755" s="251"/>
      <c r="I1755" s="251"/>
      <c r="J1755" s="251"/>
      <c r="K1755" s="294"/>
      <c r="L1755" s="251"/>
      <c r="M1755" s="251"/>
      <c r="N1755" s="251"/>
      <c r="O1755" s="251"/>
      <c r="P1755" s="251"/>
      <c r="Q1755" s="251"/>
      <c r="R1755" s="294"/>
      <c r="S1755" s="251"/>
      <c r="U1755" s="296"/>
      <c r="V1755" s="296"/>
      <c r="W1755" s="296"/>
      <c r="Z1755" s="296"/>
      <c r="AA1755" s="296"/>
      <c r="AB1755" s="296"/>
      <c r="AC1755" s="296"/>
      <c r="AD1755" s="296"/>
      <c r="AF1755" s="296"/>
      <c r="AK1755" s="296"/>
      <c r="AL1755" s="296"/>
      <c r="AM1755" s="296"/>
      <c r="AN1755" s="296"/>
      <c r="AO1755" s="296"/>
      <c r="AP1755" s="296"/>
      <c r="AQ1755" s="296"/>
    </row>
    <row r="1756" spans="1:43">
      <c r="A1756" s="293"/>
      <c r="D1756" s="251"/>
      <c r="E1756" s="251"/>
      <c r="F1756" s="251"/>
      <c r="G1756" s="251"/>
      <c r="H1756" s="251"/>
      <c r="I1756" s="251"/>
      <c r="J1756" s="251"/>
      <c r="K1756" s="294"/>
      <c r="L1756" s="251"/>
      <c r="M1756" s="251"/>
      <c r="N1756" s="251"/>
      <c r="O1756" s="251"/>
      <c r="P1756" s="251"/>
      <c r="Q1756" s="251"/>
      <c r="R1756" s="294"/>
      <c r="S1756" s="251"/>
      <c r="U1756" s="296"/>
      <c r="V1756" s="296"/>
      <c r="W1756" s="296"/>
      <c r="Z1756" s="296"/>
      <c r="AA1756" s="296"/>
      <c r="AB1756" s="296"/>
      <c r="AC1756" s="296"/>
      <c r="AD1756" s="296"/>
      <c r="AF1756" s="296"/>
      <c r="AK1756" s="296"/>
      <c r="AL1756" s="296"/>
      <c r="AM1756" s="296"/>
      <c r="AN1756" s="296"/>
      <c r="AO1756" s="296"/>
      <c r="AP1756" s="296"/>
      <c r="AQ1756" s="296"/>
    </row>
    <row r="1757" spans="1:43">
      <c r="A1757" s="293"/>
      <c r="D1757" s="251"/>
      <c r="E1757" s="251"/>
      <c r="F1757" s="251"/>
      <c r="G1757" s="251"/>
      <c r="H1757" s="251"/>
      <c r="I1757" s="251"/>
      <c r="J1757" s="251"/>
      <c r="K1757" s="294"/>
      <c r="L1757" s="251"/>
      <c r="M1757" s="251"/>
      <c r="N1757" s="251"/>
      <c r="O1757" s="251"/>
      <c r="P1757" s="251"/>
      <c r="Q1757" s="251"/>
      <c r="R1757" s="294"/>
      <c r="S1757" s="251"/>
      <c r="U1757" s="296"/>
      <c r="V1757" s="296"/>
      <c r="W1757" s="296"/>
      <c r="Z1757" s="296"/>
      <c r="AA1757" s="296"/>
      <c r="AB1757" s="296"/>
      <c r="AC1757" s="296"/>
      <c r="AD1757" s="296"/>
      <c r="AF1757" s="296"/>
      <c r="AK1757" s="296"/>
      <c r="AL1757" s="296"/>
      <c r="AM1757" s="296"/>
      <c r="AN1757" s="296"/>
      <c r="AO1757" s="296"/>
      <c r="AP1757" s="296"/>
      <c r="AQ1757" s="296"/>
    </row>
    <row r="1758" spans="1:43">
      <c r="A1758" s="293"/>
      <c r="D1758" s="251"/>
      <c r="E1758" s="251"/>
      <c r="F1758" s="251"/>
      <c r="G1758" s="251"/>
      <c r="H1758" s="251"/>
      <c r="I1758" s="251"/>
      <c r="J1758" s="251"/>
      <c r="K1758" s="294"/>
      <c r="L1758" s="251"/>
      <c r="M1758" s="251"/>
      <c r="N1758" s="251"/>
      <c r="O1758" s="251"/>
      <c r="P1758" s="251"/>
      <c r="Q1758" s="251"/>
      <c r="R1758" s="294"/>
      <c r="S1758" s="251"/>
      <c r="U1758" s="296"/>
      <c r="V1758" s="296"/>
      <c r="W1758" s="296"/>
      <c r="Z1758" s="296"/>
      <c r="AA1758" s="296"/>
      <c r="AB1758" s="296"/>
      <c r="AC1758" s="296"/>
      <c r="AD1758" s="296"/>
      <c r="AF1758" s="296"/>
      <c r="AK1758" s="296"/>
      <c r="AL1758" s="296"/>
      <c r="AM1758" s="296"/>
      <c r="AN1758" s="296"/>
      <c r="AO1758" s="296"/>
      <c r="AP1758" s="296"/>
      <c r="AQ1758" s="296"/>
    </row>
    <row r="1759" spans="1:43">
      <c r="A1759" s="293"/>
      <c r="D1759" s="251"/>
      <c r="E1759" s="251"/>
      <c r="F1759" s="251"/>
      <c r="G1759" s="251"/>
      <c r="H1759" s="251"/>
      <c r="I1759" s="251"/>
      <c r="J1759" s="251"/>
      <c r="K1759" s="294"/>
      <c r="L1759" s="251"/>
      <c r="M1759" s="251"/>
      <c r="N1759" s="251"/>
      <c r="O1759" s="251"/>
      <c r="P1759" s="251"/>
      <c r="Q1759" s="251"/>
      <c r="R1759" s="294"/>
      <c r="S1759" s="251"/>
      <c r="U1759" s="296"/>
      <c r="V1759" s="296"/>
      <c r="W1759" s="296"/>
      <c r="Z1759" s="296"/>
      <c r="AA1759" s="296"/>
      <c r="AB1759" s="296"/>
      <c r="AC1759" s="296"/>
      <c r="AD1759" s="296"/>
      <c r="AF1759" s="296"/>
      <c r="AK1759" s="296"/>
      <c r="AL1759" s="296"/>
      <c r="AM1759" s="296"/>
      <c r="AN1759" s="296"/>
      <c r="AO1759" s="296"/>
      <c r="AP1759" s="296"/>
      <c r="AQ1759" s="296"/>
    </row>
    <row r="1760" spans="1:43">
      <c r="A1760" s="293"/>
      <c r="D1760" s="251"/>
      <c r="E1760" s="251"/>
      <c r="F1760" s="251"/>
      <c r="G1760" s="251"/>
      <c r="H1760" s="251"/>
      <c r="I1760" s="251"/>
      <c r="J1760" s="251"/>
      <c r="K1760" s="294"/>
      <c r="L1760" s="251"/>
      <c r="M1760" s="251"/>
      <c r="N1760" s="251"/>
      <c r="O1760" s="251"/>
      <c r="P1760" s="251"/>
      <c r="Q1760" s="251"/>
      <c r="R1760" s="294"/>
      <c r="S1760" s="251"/>
      <c r="U1760" s="296"/>
      <c r="V1760" s="296"/>
      <c r="W1760" s="296"/>
      <c r="Z1760" s="296"/>
      <c r="AA1760" s="296"/>
      <c r="AB1760" s="296"/>
      <c r="AC1760" s="296"/>
      <c r="AD1760" s="296"/>
      <c r="AF1760" s="296"/>
      <c r="AK1760" s="296"/>
      <c r="AL1760" s="296"/>
      <c r="AM1760" s="296"/>
      <c r="AN1760" s="296"/>
      <c r="AO1760" s="296"/>
      <c r="AP1760" s="296"/>
      <c r="AQ1760" s="296"/>
    </row>
    <row r="1761" spans="1:43">
      <c r="A1761" s="293"/>
      <c r="D1761" s="251"/>
      <c r="E1761" s="251"/>
      <c r="F1761" s="251"/>
      <c r="G1761" s="251"/>
      <c r="H1761" s="251"/>
      <c r="I1761" s="251"/>
      <c r="J1761" s="251"/>
      <c r="K1761" s="294"/>
      <c r="L1761" s="251"/>
      <c r="M1761" s="251"/>
      <c r="N1761" s="251"/>
      <c r="O1761" s="251"/>
      <c r="P1761" s="251"/>
      <c r="Q1761" s="251"/>
      <c r="R1761" s="294"/>
      <c r="S1761" s="251"/>
      <c r="U1761" s="296"/>
      <c r="V1761" s="296"/>
      <c r="W1761" s="296"/>
      <c r="Z1761" s="296"/>
      <c r="AA1761" s="296"/>
      <c r="AB1761" s="296"/>
      <c r="AC1761" s="296"/>
      <c r="AD1761" s="296"/>
      <c r="AF1761" s="296"/>
      <c r="AK1761" s="296"/>
      <c r="AL1761" s="296"/>
      <c r="AM1761" s="296"/>
      <c r="AN1761" s="296"/>
      <c r="AO1761" s="296"/>
      <c r="AP1761" s="296"/>
      <c r="AQ1761" s="296"/>
    </row>
    <row r="1762" spans="1:43">
      <c r="A1762" s="293"/>
      <c r="D1762" s="251"/>
      <c r="E1762" s="251"/>
      <c r="F1762" s="251"/>
      <c r="G1762" s="251"/>
      <c r="H1762" s="251"/>
      <c r="I1762" s="251"/>
      <c r="J1762" s="251"/>
      <c r="K1762" s="294"/>
      <c r="L1762" s="251"/>
      <c r="M1762" s="251"/>
      <c r="N1762" s="251"/>
      <c r="O1762" s="251"/>
      <c r="P1762" s="251"/>
      <c r="Q1762" s="251"/>
      <c r="R1762" s="294"/>
      <c r="S1762" s="251"/>
      <c r="U1762" s="296"/>
      <c r="V1762" s="296"/>
      <c r="W1762" s="296"/>
      <c r="Z1762" s="296"/>
      <c r="AA1762" s="296"/>
      <c r="AB1762" s="296"/>
      <c r="AC1762" s="296"/>
      <c r="AD1762" s="296"/>
      <c r="AF1762" s="296"/>
      <c r="AK1762" s="296"/>
      <c r="AL1762" s="296"/>
      <c r="AM1762" s="296"/>
      <c r="AN1762" s="296"/>
      <c r="AO1762" s="296"/>
      <c r="AP1762" s="296"/>
      <c r="AQ1762" s="296"/>
    </row>
    <row r="1763" spans="1:43">
      <c r="A1763" s="293"/>
      <c r="D1763" s="251"/>
      <c r="E1763" s="251"/>
      <c r="F1763" s="251"/>
      <c r="G1763" s="251"/>
      <c r="H1763" s="251"/>
      <c r="I1763" s="251"/>
      <c r="J1763" s="251"/>
      <c r="K1763" s="294"/>
      <c r="L1763" s="251"/>
      <c r="M1763" s="251"/>
      <c r="N1763" s="251"/>
      <c r="O1763" s="251"/>
      <c r="P1763" s="251"/>
      <c r="Q1763" s="251"/>
      <c r="R1763" s="294"/>
      <c r="S1763" s="251"/>
      <c r="U1763" s="296"/>
      <c r="V1763" s="296"/>
      <c r="W1763" s="296"/>
      <c r="Z1763" s="296"/>
      <c r="AA1763" s="296"/>
      <c r="AB1763" s="296"/>
      <c r="AC1763" s="296"/>
      <c r="AD1763" s="296"/>
      <c r="AF1763" s="296"/>
      <c r="AK1763" s="296"/>
      <c r="AL1763" s="296"/>
      <c r="AM1763" s="296"/>
      <c r="AN1763" s="296"/>
      <c r="AO1763" s="296"/>
      <c r="AP1763" s="296"/>
      <c r="AQ1763" s="296"/>
    </row>
    <row r="1764" spans="1:43">
      <c r="A1764" s="293"/>
      <c r="D1764" s="251"/>
      <c r="E1764" s="251"/>
      <c r="F1764" s="251"/>
      <c r="G1764" s="251"/>
      <c r="H1764" s="251"/>
      <c r="I1764" s="251"/>
      <c r="J1764" s="251"/>
      <c r="K1764" s="294"/>
      <c r="L1764" s="251"/>
      <c r="M1764" s="251"/>
      <c r="N1764" s="251"/>
      <c r="O1764" s="251"/>
      <c r="P1764" s="251"/>
      <c r="Q1764" s="251"/>
      <c r="R1764" s="294"/>
      <c r="S1764" s="251"/>
      <c r="U1764" s="296"/>
      <c r="V1764" s="296"/>
      <c r="W1764" s="296"/>
      <c r="Z1764" s="296"/>
      <c r="AA1764" s="296"/>
      <c r="AB1764" s="296"/>
      <c r="AC1764" s="296"/>
      <c r="AD1764" s="296"/>
      <c r="AF1764" s="296"/>
      <c r="AK1764" s="296"/>
      <c r="AL1764" s="296"/>
      <c r="AM1764" s="296"/>
      <c r="AN1764" s="296"/>
      <c r="AO1764" s="296"/>
      <c r="AP1764" s="296"/>
      <c r="AQ1764" s="296"/>
    </row>
    <row r="1765" spans="1:43">
      <c r="A1765" s="293"/>
      <c r="D1765" s="251"/>
      <c r="E1765" s="251"/>
      <c r="F1765" s="251"/>
      <c r="G1765" s="251"/>
      <c r="H1765" s="251"/>
      <c r="I1765" s="251"/>
      <c r="J1765" s="251"/>
      <c r="K1765" s="294"/>
      <c r="L1765" s="251"/>
      <c r="M1765" s="251"/>
      <c r="N1765" s="251"/>
      <c r="O1765" s="251"/>
      <c r="P1765" s="251"/>
      <c r="Q1765" s="251"/>
      <c r="R1765" s="294"/>
      <c r="S1765" s="251"/>
      <c r="U1765" s="296"/>
      <c r="V1765" s="296"/>
      <c r="W1765" s="296"/>
      <c r="Z1765" s="296"/>
      <c r="AA1765" s="296"/>
      <c r="AB1765" s="296"/>
      <c r="AC1765" s="296"/>
      <c r="AD1765" s="296"/>
      <c r="AF1765" s="296"/>
      <c r="AK1765" s="296"/>
      <c r="AL1765" s="296"/>
      <c r="AM1765" s="296"/>
      <c r="AN1765" s="296"/>
      <c r="AO1765" s="296"/>
      <c r="AP1765" s="296"/>
      <c r="AQ1765" s="296"/>
    </row>
    <row r="1766" spans="1:43">
      <c r="A1766" s="293"/>
      <c r="D1766" s="251"/>
      <c r="E1766" s="251"/>
      <c r="F1766" s="251"/>
      <c r="G1766" s="251"/>
      <c r="H1766" s="251"/>
      <c r="I1766" s="251"/>
      <c r="J1766" s="251"/>
      <c r="K1766" s="294"/>
      <c r="L1766" s="251"/>
      <c r="M1766" s="251"/>
      <c r="N1766" s="251"/>
      <c r="O1766" s="251"/>
      <c r="P1766" s="251"/>
      <c r="Q1766" s="251"/>
      <c r="R1766" s="294"/>
      <c r="S1766" s="251"/>
      <c r="U1766" s="296"/>
      <c r="V1766" s="296"/>
      <c r="W1766" s="296"/>
      <c r="Z1766" s="296"/>
      <c r="AA1766" s="296"/>
      <c r="AB1766" s="296"/>
      <c r="AC1766" s="296"/>
      <c r="AD1766" s="296"/>
      <c r="AF1766" s="296"/>
      <c r="AK1766" s="296"/>
      <c r="AL1766" s="296"/>
      <c r="AM1766" s="296"/>
      <c r="AN1766" s="296"/>
      <c r="AO1766" s="296"/>
      <c r="AP1766" s="296"/>
      <c r="AQ1766" s="296"/>
    </row>
    <row r="1767" spans="1:43">
      <c r="A1767" s="293"/>
      <c r="D1767" s="251"/>
      <c r="E1767" s="251"/>
      <c r="F1767" s="251"/>
      <c r="G1767" s="251"/>
      <c r="H1767" s="251"/>
      <c r="I1767" s="251"/>
      <c r="J1767" s="251"/>
      <c r="K1767" s="294"/>
      <c r="L1767" s="251"/>
      <c r="M1767" s="251"/>
      <c r="N1767" s="251"/>
      <c r="O1767" s="251"/>
      <c r="P1767" s="251"/>
      <c r="Q1767" s="251"/>
      <c r="R1767" s="294"/>
      <c r="S1767" s="251"/>
      <c r="U1767" s="296"/>
      <c r="V1767" s="296"/>
      <c r="W1767" s="296"/>
      <c r="Z1767" s="296"/>
      <c r="AA1767" s="296"/>
      <c r="AB1767" s="296"/>
      <c r="AC1767" s="296"/>
      <c r="AD1767" s="296"/>
      <c r="AF1767" s="296"/>
      <c r="AK1767" s="296"/>
      <c r="AL1767" s="296"/>
      <c r="AM1767" s="296"/>
      <c r="AN1767" s="296"/>
      <c r="AO1767" s="296"/>
      <c r="AP1767" s="296"/>
      <c r="AQ1767" s="296"/>
    </row>
    <row r="1768" spans="1:43">
      <c r="A1768" s="293"/>
      <c r="D1768" s="251"/>
      <c r="E1768" s="251"/>
      <c r="F1768" s="251"/>
      <c r="G1768" s="251"/>
      <c r="H1768" s="251"/>
      <c r="I1768" s="251"/>
      <c r="J1768" s="251"/>
      <c r="K1768" s="294"/>
      <c r="L1768" s="251"/>
      <c r="M1768" s="251"/>
      <c r="N1768" s="251"/>
      <c r="O1768" s="251"/>
      <c r="P1768" s="251"/>
      <c r="Q1768" s="251"/>
      <c r="R1768" s="294"/>
      <c r="S1768" s="251"/>
      <c r="U1768" s="296"/>
      <c r="V1768" s="296"/>
      <c r="W1768" s="296"/>
      <c r="Z1768" s="296"/>
      <c r="AA1768" s="296"/>
      <c r="AB1768" s="296"/>
      <c r="AC1768" s="296"/>
      <c r="AD1768" s="296"/>
      <c r="AF1768" s="296"/>
      <c r="AK1768" s="296"/>
      <c r="AL1768" s="296"/>
      <c r="AM1768" s="296"/>
      <c r="AN1768" s="296"/>
      <c r="AO1768" s="296"/>
      <c r="AP1768" s="296"/>
      <c r="AQ1768" s="296"/>
    </row>
    <row r="1769" spans="1:43">
      <c r="A1769" s="293"/>
      <c r="D1769" s="251"/>
      <c r="E1769" s="251"/>
      <c r="F1769" s="251"/>
      <c r="G1769" s="251"/>
      <c r="H1769" s="251"/>
      <c r="I1769" s="251"/>
      <c r="J1769" s="251"/>
      <c r="K1769" s="294"/>
      <c r="L1769" s="251"/>
      <c r="M1769" s="251"/>
      <c r="N1769" s="251"/>
      <c r="O1769" s="251"/>
      <c r="P1769" s="251"/>
      <c r="Q1769" s="251"/>
      <c r="R1769" s="294"/>
      <c r="S1769" s="251"/>
      <c r="U1769" s="296"/>
      <c r="V1769" s="296"/>
      <c r="W1769" s="296"/>
      <c r="Z1769" s="296"/>
      <c r="AA1769" s="296"/>
      <c r="AB1769" s="296"/>
      <c r="AC1769" s="296"/>
      <c r="AD1769" s="296"/>
      <c r="AF1769" s="296"/>
      <c r="AK1769" s="296"/>
      <c r="AL1769" s="296"/>
      <c r="AM1769" s="296"/>
      <c r="AN1769" s="296"/>
      <c r="AO1769" s="296"/>
      <c r="AP1769" s="296"/>
      <c r="AQ1769" s="296"/>
    </row>
    <row r="1770" spans="1:43">
      <c r="A1770" s="293"/>
      <c r="D1770" s="251"/>
      <c r="E1770" s="251"/>
      <c r="F1770" s="251"/>
      <c r="G1770" s="251"/>
      <c r="H1770" s="251"/>
      <c r="I1770" s="251"/>
      <c r="J1770" s="251"/>
      <c r="K1770" s="294"/>
      <c r="L1770" s="251"/>
      <c r="M1770" s="251"/>
      <c r="N1770" s="251"/>
      <c r="O1770" s="251"/>
      <c r="P1770" s="251"/>
      <c r="Q1770" s="251"/>
      <c r="R1770" s="294"/>
      <c r="S1770" s="251"/>
      <c r="U1770" s="296"/>
      <c r="V1770" s="296"/>
      <c r="W1770" s="296"/>
      <c r="Z1770" s="296"/>
      <c r="AA1770" s="296"/>
      <c r="AB1770" s="296"/>
      <c r="AC1770" s="296"/>
      <c r="AD1770" s="296"/>
      <c r="AF1770" s="296"/>
      <c r="AK1770" s="296"/>
      <c r="AL1770" s="296"/>
      <c r="AM1770" s="296"/>
      <c r="AN1770" s="296"/>
      <c r="AO1770" s="296"/>
      <c r="AP1770" s="296"/>
      <c r="AQ1770" s="296"/>
    </row>
    <row r="1771" spans="1:43">
      <c r="A1771" s="293"/>
      <c r="D1771" s="251"/>
      <c r="E1771" s="251"/>
      <c r="F1771" s="251"/>
      <c r="G1771" s="251"/>
      <c r="H1771" s="251"/>
      <c r="I1771" s="251"/>
      <c r="J1771" s="251"/>
      <c r="K1771" s="294"/>
      <c r="L1771" s="251"/>
      <c r="M1771" s="251"/>
      <c r="N1771" s="251"/>
      <c r="O1771" s="251"/>
      <c r="P1771" s="251"/>
      <c r="Q1771" s="251"/>
      <c r="R1771" s="294"/>
      <c r="S1771" s="251"/>
      <c r="U1771" s="296"/>
      <c r="V1771" s="296"/>
      <c r="W1771" s="296"/>
      <c r="Z1771" s="296"/>
      <c r="AA1771" s="296"/>
      <c r="AB1771" s="296"/>
      <c r="AC1771" s="296"/>
      <c r="AD1771" s="296"/>
      <c r="AF1771" s="296"/>
      <c r="AK1771" s="296"/>
      <c r="AL1771" s="296"/>
      <c r="AM1771" s="296"/>
      <c r="AN1771" s="296"/>
      <c r="AO1771" s="296"/>
      <c r="AP1771" s="296"/>
      <c r="AQ1771" s="296"/>
    </row>
    <row r="1772" spans="1:43">
      <c r="A1772" s="293"/>
      <c r="D1772" s="251"/>
      <c r="E1772" s="251"/>
      <c r="F1772" s="251"/>
      <c r="G1772" s="251"/>
      <c r="H1772" s="251"/>
      <c r="I1772" s="251"/>
      <c r="J1772" s="251"/>
      <c r="K1772" s="294"/>
      <c r="L1772" s="251"/>
      <c r="M1772" s="251"/>
      <c r="N1772" s="251"/>
      <c r="O1772" s="251"/>
      <c r="P1772" s="251"/>
      <c r="Q1772" s="251"/>
      <c r="R1772" s="294"/>
      <c r="S1772" s="251"/>
      <c r="U1772" s="296"/>
      <c r="V1772" s="296"/>
      <c r="W1772" s="296"/>
      <c r="Z1772" s="296"/>
      <c r="AA1772" s="296"/>
      <c r="AB1772" s="296"/>
      <c r="AC1772" s="296"/>
      <c r="AD1772" s="296"/>
      <c r="AF1772" s="296"/>
      <c r="AK1772" s="296"/>
      <c r="AL1772" s="296"/>
      <c r="AM1772" s="296"/>
      <c r="AN1772" s="296"/>
      <c r="AO1772" s="296"/>
      <c r="AP1772" s="296"/>
      <c r="AQ1772" s="296"/>
    </row>
    <row r="1773" spans="1:43">
      <c r="A1773" s="293"/>
      <c r="D1773" s="251"/>
      <c r="E1773" s="251"/>
      <c r="F1773" s="251"/>
      <c r="G1773" s="251"/>
      <c r="H1773" s="251"/>
      <c r="I1773" s="251"/>
      <c r="J1773" s="251"/>
      <c r="K1773" s="294"/>
      <c r="L1773" s="251"/>
      <c r="M1773" s="251"/>
      <c r="N1773" s="251"/>
      <c r="O1773" s="251"/>
      <c r="P1773" s="251"/>
      <c r="Q1773" s="251"/>
      <c r="R1773" s="294"/>
      <c r="S1773" s="251"/>
      <c r="U1773" s="296"/>
      <c r="V1773" s="296"/>
      <c r="W1773" s="296"/>
      <c r="Z1773" s="296"/>
      <c r="AA1773" s="296"/>
      <c r="AB1773" s="296"/>
      <c r="AC1773" s="296"/>
      <c r="AD1773" s="296"/>
      <c r="AF1773" s="296"/>
      <c r="AK1773" s="296"/>
      <c r="AL1773" s="296"/>
      <c r="AM1773" s="296"/>
      <c r="AN1773" s="296"/>
      <c r="AO1773" s="296"/>
      <c r="AP1773" s="296"/>
      <c r="AQ1773" s="296"/>
    </row>
    <row r="1774" spans="1:43">
      <c r="A1774" s="293"/>
      <c r="D1774" s="251"/>
      <c r="E1774" s="251"/>
      <c r="F1774" s="251"/>
      <c r="G1774" s="251"/>
      <c r="H1774" s="251"/>
      <c r="I1774" s="251"/>
      <c r="J1774" s="251"/>
      <c r="K1774" s="294"/>
      <c r="L1774" s="251"/>
      <c r="M1774" s="251"/>
      <c r="N1774" s="251"/>
      <c r="O1774" s="251"/>
      <c r="P1774" s="251"/>
      <c r="Q1774" s="251"/>
      <c r="R1774" s="294"/>
      <c r="S1774" s="251"/>
      <c r="U1774" s="296"/>
      <c r="V1774" s="296"/>
      <c r="W1774" s="296"/>
      <c r="Z1774" s="296"/>
      <c r="AA1774" s="296"/>
      <c r="AB1774" s="296"/>
      <c r="AC1774" s="296"/>
      <c r="AD1774" s="296"/>
      <c r="AF1774" s="296"/>
      <c r="AK1774" s="296"/>
      <c r="AL1774" s="296"/>
      <c r="AM1774" s="296"/>
      <c r="AN1774" s="296"/>
      <c r="AO1774" s="296"/>
      <c r="AP1774" s="296"/>
      <c r="AQ1774" s="296"/>
    </row>
    <row r="1775" spans="1:43">
      <c r="A1775" s="293"/>
      <c r="D1775" s="251"/>
      <c r="E1775" s="251"/>
      <c r="F1775" s="251"/>
      <c r="G1775" s="251"/>
      <c r="H1775" s="251"/>
      <c r="I1775" s="251"/>
      <c r="J1775" s="251"/>
      <c r="K1775" s="294"/>
      <c r="L1775" s="251"/>
      <c r="M1775" s="251"/>
      <c r="N1775" s="251"/>
      <c r="O1775" s="251"/>
      <c r="P1775" s="251"/>
      <c r="Q1775" s="251"/>
      <c r="R1775" s="294"/>
      <c r="S1775" s="251"/>
      <c r="U1775" s="296"/>
      <c r="V1775" s="296"/>
      <c r="W1775" s="296"/>
      <c r="Z1775" s="296"/>
      <c r="AA1775" s="296"/>
      <c r="AB1775" s="296"/>
      <c r="AC1775" s="296"/>
      <c r="AD1775" s="296"/>
      <c r="AF1775" s="296"/>
      <c r="AK1775" s="296"/>
      <c r="AL1775" s="296"/>
      <c r="AM1775" s="296"/>
      <c r="AN1775" s="296"/>
      <c r="AO1775" s="296"/>
      <c r="AP1775" s="296"/>
      <c r="AQ1775" s="296"/>
    </row>
    <row r="1776" spans="1:43">
      <c r="A1776" s="293"/>
      <c r="D1776" s="251"/>
      <c r="E1776" s="251"/>
      <c r="F1776" s="251"/>
      <c r="G1776" s="251"/>
      <c r="H1776" s="251"/>
      <c r="I1776" s="251"/>
      <c r="J1776" s="251"/>
      <c r="K1776" s="294"/>
      <c r="L1776" s="251"/>
      <c r="M1776" s="251"/>
      <c r="N1776" s="251"/>
      <c r="O1776" s="251"/>
      <c r="P1776" s="251"/>
      <c r="Q1776" s="251"/>
      <c r="R1776" s="294"/>
      <c r="S1776" s="251"/>
      <c r="U1776" s="296"/>
      <c r="V1776" s="296"/>
      <c r="W1776" s="296"/>
      <c r="Z1776" s="296"/>
      <c r="AA1776" s="296"/>
      <c r="AB1776" s="296"/>
      <c r="AC1776" s="296"/>
      <c r="AD1776" s="296"/>
      <c r="AF1776" s="296"/>
      <c r="AK1776" s="296"/>
      <c r="AL1776" s="296"/>
      <c r="AM1776" s="296"/>
      <c r="AN1776" s="296"/>
      <c r="AO1776" s="296"/>
      <c r="AP1776" s="296"/>
      <c r="AQ1776" s="296"/>
    </row>
    <row r="1777" spans="1:44">
      <c r="A1777" s="293"/>
      <c r="D1777" s="251"/>
      <c r="E1777" s="251"/>
      <c r="F1777" s="251"/>
      <c r="G1777" s="251"/>
      <c r="H1777" s="251"/>
      <c r="I1777" s="251"/>
      <c r="J1777" s="251"/>
      <c r="K1777" s="294"/>
      <c r="L1777" s="251"/>
      <c r="M1777" s="251"/>
      <c r="N1777" s="251"/>
      <c r="O1777" s="251"/>
      <c r="P1777" s="251"/>
      <c r="Q1777" s="251"/>
      <c r="R1777" s="294"/>
      <c r="S1777" s="251"/>
      <c r="U1777" s="296"/>
      <c r="V1777" s="296"/>
      <c r="W1777" s="296"/>
      <c r="Z1777" s="296"/>
      <c r="AA1777" s="296"/>
      <c r="AB1777" s="296"/>
      <c r="AC1777" s="296"/>
      <c r="AD1777" s="296"/>
      <c r="AF1777" s="296"/>
      <c r="AK1777" s="296"/>
      <c r="AL1777" s="296"/>
      <c r="AM1777" s="296"/>
      <c r="AN1777" s="296"/>
      <c r="AO1777" s="296"/>
      <c r="AP1777" s="296"/>
      <c r="AQ1777" s="296"/>
    </row>
    <row r="1778" spans="1:44">
      <c r="A1778" s="293"/>
      <c r="D1778" s="251"/>
      <c r="E1778" s="251"/>
      <c r="F1778" s="251"/>
      <c r="G1778" s="251"/>
      <c r="H1778" s="251"/>
      <c r="I1778" s="251"/>
      <c r="J1778" s="251"/>
      <c r="K1778" s="294"/>
      <c r="L1778" s="251"/>
      <c r="M1778" s="251"/>
      <c r="N1778" s="251"/>
      <c r="O1778" s="251"/>
      <c r="P1778" s="251"/>
      <c r="Q1778" s="251"/>
      <c r="R1778" s="294"/>
      <c r="S1778" s="251"/>
      <c r="U1778" s="296"/>
      <c r="V1778" s="296"/>
      <c r="W1778" s="296"/>
      <c r="Z1778" s="296"/>
      <c r="AA1778" s="296"/>
      <c r="AB1778" s="296"/>
      <c r="AC1778" s="296"/>
      <c r="AD1778" s="296"/>
      <c r="AF1778" s="296"/>
      <c r="AK1778" s="296"/>
      <c r="AL1778" s="296"/>
      <c r="AM1778" s="296"/>
      <c r="AN1778" s="296"/>
      <c r="AO1778" s="296"/>
      <c r="AP1778" s="296"/>
      <c r="AQ1778" s="296"/>
    </row>
    <row r="1779" spans="1:44">
      <c r="A1779" s="293"/>
      <c r="D1779" s="251"/>
      <c r="E1779" s="251"/>
      <c r="F1779" s="251"/>
      <c r="G1779" s="251"/>
      <c r="H1779" s="251"/>
      <c r="I1779" s="251"/>
      <c r="J1779" s="251"/>
      <c r="K1779" s="294"/>
      <c r="L1779" s="251"/>
      <c r="M1779" s="251"/>
      <c r="N1779" s="251"/>
      <c r="O1779" s="251"/>
      <c r="P1779" s="251"/>
      <c r="Q1779" s="251"/>
      <c r="R1779" s="294"/>
      <c r="S1779" s="251"/>
      <c r="U1779" s="296"/>
      <c r="V1779" s="296"/>
      <c r="W1779" s="296"/>
      <c r="Z1779" s="296"/>
      <c r="AA1779" s="296"/>
      <c r="AB1779" s="296"/>
      <c r="AC1779" s="296"/>
      <c r="AD1779" s="296"/>
      <c r="AF1779" s="296"/>
      <c r="AK1779" s="296"/>
      <c r="AL1779" s="296"/>
      <c r="AM1779" s="296"/>
      <c r="AN1779" s="296"/>
      <c r="AO1779" s="296"/>
      <c r="AP1779" s="296"/>
      <c r="AQ1779" s="296"/>
    </row>
    <row r="1780" spans="1:44">
      <c r="A1780" s="293"/>
      <c r="D1780" s="251"/>
      <c r="E1780" s="251"/>
      <c r="F1780" s="251"/>
      <c r="G1780" s="251"/>
      <c r="H1780" s="251"/>
      <c r="I1780" s="251"/>
      <c r="J1780" s="251"/>
      <c r="K1780" s="294"/>
      <c r="L1780" s="251"/>
      <c r="M1780" s="251"/>
      <c r="N1780" s="251"/>
      <c r="O1780" s="251"/>
      <c r="P1780" s="251"/>
      <c r="Q1780" s="251"/>
      <c r="R1780" s="294"/>
      <c r="S1780" s="251"/>
      <c r="U1780" s="296"/>
      <c r="V1780" s="296"/>
      <c r="W1780" s="296"/>
      <c r="Z1780" s="296"/>
      <c r="AA1780" s="296"/>
      <c r="AB1780" s="296"/>
      <c r="AC1780" s="296"/>
      <c r="AD1780" s="296"/>
      <c r="AF1780" s="296"/>
      <c r="AK1780" s="296"/>
      <c r="AL1780" s="296"/>
      <c r="AM1780" s="296"/>
      <c r="AN1780" s="296"/>
      <c r="AO1780" s="296"/>
      <c r="AP1780" s="296"/>
      <c r="AQ1780" s="296"/>
    </row>
    <row r="1781" spans="1:44">
      <c r="A1781" s="293"/>
      <c r="D1781" s="251"/>
      <c r="E1781" s="251"/>
      <c r="F1781" s="251"/>
      <c r="G1781" s="251"/>
      <c r="H1781" s="251"/>
      <c r="I1781" s="251"/>
      <c r="J1781" s="251"/>
      <c r="K1781" s="294"/>
      <c r="L1781" s="251"/>
      <c r="M1781" s="251"/>
      <c r="N1781" s="251"/>
      <c r="O1781" s="251"/>
      <c r="P1781" s="251"/>
      <c r="Q1781" s="251"/>
      <c r="R1781" s="294"/>
      <c r="S1781" s="251"/>
      <c r="U1781" s="296"/>
      <c r="V1781" s="296"/>
      <c r="W1781" s="296"/>
      <c r="Z1781" s="296"/>
      <c r="AA1781" s="296"/>
      <c r="AB1781" s="296"/>
      <c r="AC1781" s="296"/>
      <c r="AD1781" s="296"/>
      <c r="AF1781" s="296"/>
      <c r="AK1781" s="296"/>
      <c r="AL1781" s="296"/>
      <c r="AM1781" s="296"/>
      <c r="AN1781" s="296"/>
      <c r="AO1781" s="296"/>
      <c r="AP1781" s="296"/>
      <c r="AQ1781" s="296"/>
    </row>
    <row r="1782" spans="1:44">
      <c r="A1782" s="293"/>
      <c r="D1782" s="251"/>
      <c r="E1782" s="251"/>
      <c r="F1782" s="251"/>
      <c r="G1782" s="251"/>
      <c r="H1782" s="251"/>
      <c r="I1782" s="251"/>
      <c r="J1782" s="251"/>
      <c r="K1782" s="294"/>
      <c r="L1782" s="251"/>
      <c r="M1782" s="251"/>
      <c r="N1782" s="251"/>
      <c r="O1782" s="251"/>
      <c r="P1782" s="251"/>
      <c r="Q1782" s="251"/>
      <c r="R1782" s="294"/>
      <c r="S1782" s="251"/>
      <c r="U1782" s="296"/>
      <c r="V1782" s="296"/>
      <c r="W1782" s="296"/>
      <c r="Z1782" s="296"/>
      <c r="AA1782" s="296"/>
      <c r="AB1782" s="296"/>
      <c r="AC1782" s="296"/>
      <c r="AD1782" s="296"/>
      <c r="AF1782" s="296"/>
      <c r="AK1782" s="296"/>
      <c r="AL1782" s="296"/>
      <c r="AM1782" s="296"/>
      <c r="AN1782" s="296"/>
      <c r="AO1782" s="296"/>
      <c r="AP1782" s="296"/>
      <c r="AQ1782" s="296"/>
    </row>
    <row r="1783" spans="1:44">
      <c r="A1783" s="293"/>
      <c r="D1783" s="251"/>
      <c r="E1783" s="251"/>
      <c r="F1783" s="251"/>
      <c r="G1783" s="251"/>
      <c r="H1783" s="251"/>
      <c r="I1783" s="251"/>
      <c r="J1783" s="251"/>
      <c r="K1783" s="294"/>
      <c r="L1783" s="251"/>
      <c r="M1783" s="251"/>
      <c r="N1783" s="251"/>
      <c r="O1783" s="251"/>
      <c r="P1783" s="251"/>
      <c r="Q1783" s="251"/>
      <c r="R1783" s="294"/>
      <c r="S1783" s="251"/>
      <c r="U1783" s="296"/>
      <c r="V1783" s="296"/>
      <c r="W1783" s="296"/>
      <c r="Z1783" s="296"/>
      <c r="AA1783" s="296"/>
      <c r="AB1783" s="296"/>
      <c r="AC1783" s="296"/>
      <c r="AD1783" s="296"/>
      <c r="AF1783" s="296"/>
      <c r="AK1783" s="296"/>
      <c r="AL1783" s="296"/>
      <c r="AM1783" s="296"/>
      <c r="AN1783" s="296"/>
      <c r="AO1783" s="296"/>
      <c r="AP1783" s="296"/>
      <c r="AQ1783" s="296"/>
    </row>
    <row r="1784" spans="1:44">
      <c r="A1784" s="293"/>
      <c r="D1784" s="251"/>
      <c r="E1784" s="251"/>
      <c r="F1784" s="251"/>
      <c r="G1784" s="251"/>
      <c r="H1784" s="251"/>
      <c r="I1784" s="251"/>
      <c r="J1784" s="251"/>
      <c r="K1784" s="294"/>
      <c r="L1784" s="251"/>
      <c r="M1784" s="251"/>
      <c r="N1784" s="251"/>
      <c r="O1784" s="251"/>
      <c r="P1784" s="251"/>
      <c r="Q1784" s="251"/>
      <c r="R1784" s="294"/>
      <c r="S1784" s="251"/>
      <c r="U1784" s="296"/>
      <c r="V1784" s="296"/>
      <c r="W1784" s="296"/>
      <c r="Z1784" s="296"/>
      <c r="AA1784" s="296"/>
      <c r="AB1784" s="296"/>
      <c r="AC1784" s="296"/>
      <c r="AD1784" s="296"/>
      <c r="AF1784" s="296"/>
      <c r="AK1784" s="296"/>
      <c r="AL1784" s="296"/>
      <c r="AM1784" s="296"/>
      <c r="AN1784" s="296"/>
      <c r="AO1784" s="296"/>
      <c r="AP1784" s="296"/>
      <c r="AQ1784" s="296"/>
    </row>
    <row r="1785" spans="1:44">
      <c r="A1785" s="293"/>
      <c r="D1785" s="251"/>
      <c r="E1785" s="251"/>
      <c r="F1785" s="251"/>
      <c r="G1785" s="251"/>
      <c r="H1785" s="251"/>
      <c r="I1785" s="251"/>
      <c r="J1785" s="251"/>
      <c r="K1785" s="294"/>
      <c r="L1785" s="251"/>
      <c r="M1785" s="251"/>
      <c r="N1785" s="251"/>
      <c r="O1785" s="251"/>
      <c r="P1785" s="251"/>
      <c r="Q1785" s="251"/>
      <c r="R1785" s="294"/>
      <c r="S1785" s="251"/>
      <c r="U1785" s="296"/>
      <c r="V1785" s="296"/>
      <c r="W1785" s="296"/>
      <c r="Z1785" s="296"/>
      <c r="AA1785" s="296"/>
      <c r="AB1785" s="296"/>
      <c r="AC1785" s="296"/>
      <c r="AD1785" s="296"/>
      <c r="AF1785" s="296"/>
      <c r="AK1785" s="296"/>
      <c r="AL1785" s="296"/>
      <c r="AM1785" s="296"/>
      <c r="AN1785" s="296"/>
      <c r="AO1785" s="296"/>
      <c r="AP1785" s="296"/>
      <c r="AQ1785" s="296"/>
    </row>
    <row r="1786" spans="1:44">
      <c r="A1786" s="254"/>
      <c r="B1786" s="254"/>
      <c r="C1786" s="254"/>
      <c r="D1786" s="254"/>
      <c r="E1786" s="254"/>
      <c r="F1786" s="254"/>
      <c r="G1786" s="254"/>
      <c r="H1786" s="254"/>
      <c r="I1786" s="254"/>
      <c r="J1786" s="254"/>
      <c r="K1786" s="254"/>
      <c r="L1786" s="254"/>
      <c r="M1786" s="254"/>
      <c r="N1786" s="254"/>
      <c r="O1786" s="254"/>
      <c r="P1786" s="254"/>
      <c r="Q1786" s="254"/>
      <c r="R1786" s="254"/>
      <c r="S1786" s="254"/>
      <c r="T1786" s="254"/>
      <c r="U1786" s="254"/>
      <c r="V1786" s="254"/>
      <c r="W1786" s="254"/>
      <c r="X1786" s="254"/>
      <c r="Y1786" s="254"/>
      <c r="Z1786" s="254"/>
      <c r="AA1786" s="254"/>
      <c r="AB1786" s="254"/>
      <c r="AC1786" s="254"/>
      <c r="AD1786" s="254"/>
      <c r="AF1786" s="254"/>
      <c r="AG1786" s="254"/>
      <c r="AH1786" s="254"/>
      <c r="AI1786" s="254"/>
      <c r="AJ1786" s="254"/>
      <c r="AK1786" s="254"/>
      <c r="AL1786" s="254"/>
      <c r="AM1786" s="254"/>
      <c r="AN1786" s="254"/>
      <c r="AO1786" s="254"/>
      <c r="AP1786" s="254"/>
      <c r="AQ1786" s="254"/>
      <c r="AR1786" s="254"/>
    </row>
    <row r="1793" spans="4:4">
      <c r="D1793" s="248"/>
    </row>
  </sheetData>
  <autoFilter ref="A9:AR1058" xr:uid="{613FC775-A8D7-4F8B-9D4A-A68C71260F9B}"/>
  <mergeCells count="1">
    <mergeCell ref="B3:C4"/>
  </mergeCells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CE026-8D7E-49EF-8B5C-BFD92DF450CB}">
  <sheetPr codeName="Sheet11">
    <pageSetUpPr autoPageBreaks="0"/>
  </sheetPr>
  <dimension ref="A1:AP1801"/>
  <sheetViews>
    <sheetView showGridLines="0" workbookViewId="0">
      <pane xSplit="3" ySplit="9" topLeftCell="D921" activePane="bottomRight" state="frozen"/>
      <selection activeCell="C1069" sqref="C1069"/>
      <selection pane="topRight" activeCell="C1069" sqref="C1069"/>
      <selection pane="bottomLeft" activeCell="C1069" sqref="C1069"/>
      <selection pane="bottomRight" activeCell="O3" sqref="O3"/>
    </sheetView>
  </sheetViews>
  <sheetFormatPr defaultColWidth="7.5703125" defaultRowHeight="11.25"/>
  <cols>
    <col min="1" max="1" width="5.140625" style="190" customWidth="1"/>
    <col min="2" max="2" width="9.85546875" style="190" customWidth="1"/>
    <col min="3" max="3" width="25.42578125" style="191" customWidth="1"/>
    <col min="4" max="7" width="4.42578125" style="190" customWidth="1"/>
    <col min="8" max="8" width="5.7109375" style="190" customWidth="1"/>
    <col min="9" max="9" width="6" style="190" customWidth="1"/>
    <col min="10" max="10" width="6.5703125" style="190" customWidth="1"/>
    <col min="11" max="11" width="7.5703125" style="190" customWidth="1"/>
    <col min="12" max="12" width="8" style="190" customWidth="1"/>
    <col min="13" max="14" width="4.42578125" style="190" customWidth="1"/>
    <col min="15" max="15" width="5.7109375" style="190" customWidth="1"/>
    <col min="16" max="16" width="6.28515625" style="190" customWidth="1"/>
    <col min="17" max="17" width="6" style="190" customWidth="1"/>
    <col min="18" max="18" width="6.85546875" style="190" customWidth="1"/>
    <col min="19" max="19" width="6.5703125" style="190" customWidth="1"/>
    <col min="20" max="20" width="0.85546875" style="190" customWidth="1"/>
    <col min="21" max="21" width="10.5703125" style="190" customWidth="1"/>
    <col min="22" max="24" width="6.85546875" style="190" customWidth="1"/>
    <col min="25" max="25" width="6.5703125" style="190" customWidth="1"/>
    <col min="26" max="26" width="6.85546875" style="190" bestFit="1" customWidth="1"/>
    <col min="27" max="27" width="10.140625" style="190" customWidth="1"/>
    <col min="28" max="28" width="8.7109375" style="190" customWidth="1"/>
    <col min="29" max="29" width="6.85546875" style="190" hidden="1" customWidth="1"/>
    <col min="30" max="30" width="8" style="190" hidden="1" customWidth="1"/>
    <col min="31" max="31" width="7.5703125" style="190" hidden="1" customWidth="1"/>
    <col min="32" max="32" width="10.5703125" style="190" hidden="1" customWidth="1"/>
    <col min="33" max="33" width="7.5703125" style="190" hidden="1" customWidth="1"/>
    <col min="34" max="34" width="11.140625" style="190" hidden="1" customWidth="1"/>
    <col min="35" max="35" width="7.5703125" style="190" hidden="1" customWidth="1"/>
    <col min="36" max="36" width="8.85546875" style="190" hidden="1" customWidth="1"/>
    <col min="37" max="37" width="0" style="190" hidden="1" customWidth="1"/>
    <col min="38" max="38" width="9.42578125" style="190" hidden="1" customWidth="1"/>
    <col min="39" max="39" width="0" style="190" hidden="1" customWidth="1"/>
    <col min="40" max="40" width="9.85546875" style="190" hidden="1" customWidth="1"/>
    <col min="41" max="43" width="0" style="190" hidden="1" customWidth="1"/>
    <col min="44" max="16384" width="7.5703125" style="190"/>
  </cols>
  <sheetData>
    <row r="1" spans="1:42">
      <c r="A1" s="185" t="s">
        <v>466</v>
      </c>
      <c r="B1" s="185">
        <v>1</v>
      </c>
      <c r="C1" s="185">
        <v>2</v>
      </c>
      <c r="D1" s="185">
        <v>3</v>
      </c>
      <c r="E1" s="185">
        <v>4</v>
      </c>
      <c r="F1" s="185">
        <v>5</v>
      </c>
      <c r="G1" s="185">
        <v>6</v>
      </c>
      <c r="H1" s="185">
        <v>7</v>
      </c>
      <c r="I1" s="185">
        <v>8</v>
      </c>
      <c r="J1" s="185">
        <v>9</v>
      </c>
      <c r="K1" s="185">
        <v>10</v>
      </c>
      <c r="L1" s="185">
        <v>11</v>
      </c>
      <c r="M1" s="185">
        <v>12</v>
      </c>
      <c r="N1" s="185">
        <v>13</v>
      </c>
      <c r="O1" s="185">
        <v>14</v>
      </c>
      <c r="P1" s="185">
        <v>15</v>
      </c>
      <c r="Q1" s="185">
        <v>16</v>
      </c>
      <c r="R1" s="185">
        <v>17</v>
      </c>
      <c r="S1" s="185">
        <v>18</v>
      </c>
      <c r="T1" s="185">
        <v>19</v>
      </c>
      <c r="U1" s="185">
        <v>33</v>
      </c>
      <c r="V1" s="185">
        <v>34</v>
      </c>
      <c r="W1" s="185">
        <v>35</v>
      </c>
      <c r="X1" s="185">
        <v>36</v>
      </c>
      <c r="Y1" s="185">
        <v>37</v>
      </c>
      <c r="Z1" s="185">
        <v>38</v>
      </c>
      <c r="AA1" s="185">
        <v>39</v>
      </c>
      <c r="AB1" s="185">
        <v>40</v>
      </c>
      <c r="AC1" s="185">
        <v>41</v>
      </c>
      <c r="AD1" s="185">
        <v>42</v>
      </c>
      <c r="AE1" s="185">
        <v>43</v>
      </c>
      <c r="AF1" s="186" t="s">
        <v>623</v>
      </c>
      <c r="AG1" s="187">
        <v>1057</v>
      </c>
      <c r="AH1" s="188" t="s">
        <v>624</v>
      </c>
      <c r="AI1" s="189">
        <v>0</v>
      </c>
      <c r="AK1" s="191"/>
    </row>
    <row r="2" spans="1:42">
      <c r="A2" s="185"/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F2" s="188" t="s">
        <v>625</v>
      </c>
      <c r="AG2" s="189">
        <v>0</v>
      </c>
      <c r="AH2" s="192" t="s">
        <v>626</v>
      </c>
      <c r="AI2" s="193">
        <v>1057</v>
      </c>
      <c r="AK2" s="191"/>
    </row>
    <row r="3" spans="1:42" ht="11.25" customHeight="1">
      <c r="B3" s="367" t="s">
        <v>627</v>
      </c>
      <c r="C3" s="368"/>
      <c r="O3" s="195">
        <f>SUM(M4:O4)</f>
        <v>6538</v>
      </c>
      <c r="U3" s="194"/>
      <c r="AF3" s="192" t="s">
        <v>628</v>
      </c>
      <c r="AG3" s="193">
        <v>0</v>
      </c>
      <c r="AH3" s="192" t="s">
        <v>629</v>
      </c>
      <c r="AI3" s="193">
        <v>0</v>
      </c>
      <c r="AK3" s="191"/>
    </row>
    <row r="4" spans="1:42">
      <c r="A4" s="191"/>
      <c r="B4" s="369"/>
      <c r="C4" s="370"/>
      <c r="I4" s="195">
        <f>SUM(D10:I1066)</f>
        <v>45734</v>
      </c>
      <c r="K4" s="195">
        <f>SUM(K10:K1066)</f>
        <v>1773.1573999999951</v>
      </c>
      <c r="M4" s="195">
        <f t="shared" ref="M4:N4" si="0">SUM(M10:M1066)</f>
        <v>4142</v>
      </c>
      <c r="N4" s="195">
        <f t="shared" si="0"/>
        <v>1395</v>
      </c>
      <c r="O4" s="195">
        <f>SUM(O10:O1066)</f>
        <v>1001</v>
      </c>
      <c r="P4" s="195">
        <f>SUM(P10:P1066)</f>
        <v>29018</v>
      </c>
      <c r="Q4" s="195"/>
      <c r="U4" s="191"/>
      <c r="V4" s="191"/>
      <c r="W4" s="191"/>
      <c r="X4" s="191"/>
      <c r="AF4" s="192" t="s">
        <v>630</v>
      </c>
      <c r="AG4" s="193">
        <v>0</v>
      </c>
      <c r="AH4" s="192" t="s">
        <v>631</v>
      </c>
      <c r="AI4" s="193">
        <v>0</v>
      </c>
      <c r="AK4" s="191"/>
    </row>
    <row r="5" spans="1:42">
      <c r="A5" s="196" t="s">
        <v>632</v>
      </c>
      <c r="B5" s="197"/>
      <c r="C5" s="198"/>
      <c r="D5" s="199"/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1"/>
      <c r="S5" s="202"/>
      <c r="AF5" s="192" t="s">
        <v>633</v>
      </c>
      <c r="AG5" s="193">
        <v>0</v>
      </c>
      <c r="AH5" s="192" t="s">
        <v>634</v>
      </c>
      <c r="AI5" s="193">
        <v>0</v>
      </c>
      <c r="AK5" s="191"/>
    </row>
    <row r="6" spans="1:42">
      <c r="A6" s="203"/>
      <c r="B6" s="204"/>
      <c r="C6" s="205"/>
      <c r="D6" s="206"/>
      <c r="E6" s="207"/>
      <c r="F6" s="207"/>
      <c r="G6" s="207"/>
      <c r="H6" s="207"/>
      <c r="I6" s="207"/>
      <c r="J6" s="207"/>
      <c r="K6" s="207" t="s">
        <v>467</v>
      </c>
      <c r="L6" s="207" t="s">
        <v>467</v>
      </c>
      <c r="M6" s="207"/>
      <c r="N6" s="207"/>
      <c r="O6" s="207"/>
      <c r="P6" s="207"/>
      <c r="Q6" s="207" t="s">
        <v>468</v>
      </c>
      <c r="R6" s="208"/>
      <c r="S6" s="209" t="s">
        <v>555</v>
      </c>
      <c r="U6" s="201"/>
      <c r="V6" s="210"/>
      <c r="W6" s="210"/>
      <c r="X6" s="210"/>
      <c r="Y6" s="201" t="s">
        <v>635</v>
      </c>
      <c r="Z6" s="211">
        <v>45443</v>
      </c>
      <c r="AA6" s="212"/>
      <c r="AF6" s="192" t="s">
        <v>636</v>
      </c>
      <c r="AG6" s="193">
        <v>0</v>
      </c>
      <c r="AH6" s="192" t="s">
        <v>637</v>
      </c>
      <c r="AI6" s="193">
        <v>0</v>
      </c>
      <c r="AK6" s="191"/>
    </row>
    <row r="7" spans="1:42">
      <c r="A7" s="203"/>
      <c r="B7" s="204"/>
      <c r="C7" s="205"/>
      <c r="D7" s="206"/>
      <c r="E7" s="207"/>
      <c r="F7" s="207"/>
      <c r="G7" s="207"/>
      <c r="H7" s="207" t="s">
        <v>469</v>
      </c>
      <c r="I7" s="207" t="s">
        <v>470</v>
      </c>
      <c r="J7" s="207"/>
      <c r="K7" s="207" t="s">
        <v>471</v>
      </c>
      <c r="L7" s="207" t="s">
        <v>471</v>
      </c>
      <c r="M7" s="207" t="s">
        <v>472</v>
      </c>
      <c r="N7" s="207" t="s">
        <v>472</v>
      </c>
      <c r="O7" s="207" t="s">
        <v>472</v>
      </c>
      <c r="P7" s="207" t="s">
        <v>473</v>
      </c>
      <c r="Q7" s="207" t="s">
        <v>474</v>
      </c>
      <c r="R7" s="208" t="s">
        <v>475</v>
      </c>
      <c r="S7" s="209" t="s">
        <v>556</v>
      </c>
      <c r="U7" s="208"/>
      <c r="V7" s="213" t="s">
        <v>476</v>
      </c>
      <c r="W7" s="213" t="s">
        <v>477</v>
      </c>
      <c r="X7" s="213" t="s">
        <v>478</v>
      </c>
      <c r="Y7" s="208" t="s">
        <v>638</v>
      </c>
      <c r="Z7" s="208"/>
      <c r="AA7" s="208"/>
      <c r="AF7" s="214" t="s">
        <v>639</v>
      </c>
      <c r="AG7" s="215">
        <v>0</v>
      </c>
      <c r="AH7" s="214" t="s">
        <v>640</v>
      </c>
      <c r="AI7" s="216">
        <v>0</v>
      </c>
      <c r="AK7" s="191"/>
    </row>
    <row r="8" spans="1:42">
      <c r="A8" s="217" t="s">
        <v>479</v>
      </c>
      <c r="B8" s="218" t="s">
        <v>480</v>
      </c>
      <c r="C8" s="219" t="s">
        <v>481</v>
      </c>
      <c r="D8" s="220" t="s">
        <v>482</v>
      </c>
      <c r="E8" s="221" t="s">
        <v>483</v>
      </c>
      <c r="F8" s="221" t="s">
        <v>484</v>
      </c>
      <c r="G8" s="221" t="s">
        <v>485</v>
      </c>
      <c r="H8" s="221" t="s">
        <v>486</v>
      </c>
      <c r="I8" s="221" t="s">
        <v>487</v>
      </c>
      <c r="J8" s="221" t="s">
        <v>488</v>
      </c>
      <c r="K8" s="221" t="s">
        <v>489</v>
      </c>
      <c r="L8" s="221" t="s">
        <v>490</v>
      </c>
      <c r="M8" s="221" t="s">
        <v>491</v>
      </c>
      <c r="N8" s="221" t="s">
        <v>492</v>
      </c>
      <c r="O8" s="221" t="s">
        <v>493</v>
      </c>
      <c r="P8" s="221" t="s">
        <v>494</v>
      </c>
      <c r="Q8" s="221" t="s">
        <v>495</v>
      </c>
      <c r="R8" s="222" t="s">
        <v>496</v>
      </c>
      <c r="S8" s="223" t="s">
        <v>557</v>
      </c>
      <c r="U8" s="222" t="s">
        <v>480</v>
      </c>
      <c r="V8" s="224" t="s">
        <v>21</v>
      </c>
      <c r="W8" s="224" t="s">
        <v>21</v>
      </c>
      <c r="X8" s="224" t="s">
        <v>21</v>
      </c>
      <c r="Y8" s="222" t="s">
        <v>641</v>
      </c>
      <c r="Z8" s="222" t="s">
        <v>642</v>
      </c>
      <c r="AA8" s="222" t="s">
        <v>610</v>
      </c>
      <c r="AB8" s="225" t="s">
        <v>497</v>
      </c>
      <c r="AC8" s="225" t="s">
        <v>643</v>
      </c>
      <c r="AD8" s="225" t="s">
        <v>644</v>
      </c>
      <c r="AJ8" s="225"/>
      <c r="AK8" s="225" t="s">
        <v>643</v>
      </c>
      <c r="AL8" s="225"/>
      <c r="AM8" s="225" t="s">
        <v>643</v>
      </c>
      <c r="AN8" s="225"/>
      <c r="AO8" s="225" t="s">
        <v>643</v>
      </c>
      <c r="AP8" s="225"/>
    </row>
    <row r="9" spans="1:42" ht="15" customHeight="1">
      <c r="A9" s="226"/>
      <c r="B9" s="226"/>
      <c r="C9" s="227"/>
      <c r="D9" s="226"/>
      <c r="E9" s="226"/>
      <c r="F9" s="226"/>
      <c r="G9" s="226"/>
      <c r="H9" s="226"/>
      <c r="I9" s="226"/>
      <c r="J9" s="226"/>
      <c r="K9" s="226"/>
      <c r="L9" s="226"/>
      <c r="M9" s="226"/>
      <c r="N9" s="226"/>
      <c r="O9" s="226"/>
      <c r="P9" s="226"/>
      <c r="Q9" s="226"/>
      <c r="R9" s="226"/>
      <c r="S9" s="226"/>
      <c r="T9" s="226"/>
      <c r="U9" s="226"/>
      <c r="V9" s="226"/>
      <c r="W9" s="226"/>
      <c r="X9" s="226"/>
      <c r="Y9" s="226"/>
      <c r="Z9" s="226"/>
      <c r="AA9" s="226"/>
      <c r="AB9" s="226"/>
      <c r="AC9" s="226" t="s">
        <v>645</v>
      </c>
      <c r="AD9" s="226"/>
      <c r="AE9" s="190" t="s">
        <v>645</v>
      </c>
      <c r="AJ9" s="228"/>
      <c r="AK9" s="226" t="s">
        <v>645</v>
      </c>
      <c r="AL9" s="228"/>
      <c r="AM9" s="226" t="s">
        <v>645</v>
      </c>
      <c r="AN9" s="228"/>
      <c r="AO9" s="226" t="s">
        <v>645</v>
      </c>
      <c r="AP9" s="226"/>
    </row>
    <row r="10" spans="1:42" s="231" customFormat="1">
      <c r="A10" s="229" t="s">
        <v>647</v>
      </c>
      <c r="B10" s="190">
        <v>409201003</v>
      </c>
      <c r="C10" s="191" t="s">
        <v>498</v>
      </c>
      <c r="D10" s="195">
        <v>0</v>
      </c>
      <c r="E10" s="195">
        <v>0</v>
      </c>
      <c r="F10" s="195">
        <v>0</v>
      </c>
      <c r="G10" s="195">
        <v>1</v>
      </c>
      <c r="H10" s="195">
        <v>0</v>
      </c>
      <c r="I10" s="195">
        <v>0</v>
      </c>
      <c r="J10" s="195">
        <v>0</v>
      </c>
      <c r="K10" s="230">
        <v>3.9300000000000002E-2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1</v>
      </c>
      <c r="R10" s="230">
        <v>1</v>
      </c>
      <c r="S10" s="195">
        <v>7</v>
      </c>
      <c r="T10" s="190"/>
      <c r="U10" s="229">
        <v>409201003</v>
      </c>
      <c r="V10" s="231" t="s">
        <v>647</v>
      </c>
      <c r="W10" s="190" t="s">
        <v>648</v>
      </c>
      <c r="X10" s="190" t="s">
        <v>649</v>
      </c>
      <c r="Y10" s="231">
        <v>1</v>
      </c>
      <c r="Z10" s="231">
        <v>1</v>
      </c>
      <c r="AA10" s="231">
        <v>11036.911266000001</v>
      </c>
      <c r="AB10" s="231">
        <v>11037</v>
      </c>
      <c r="AC10" s="231">
        <v>0</v>
      </c>
      <c r="AD10" s="231">
        <v>11037</v>
      </c>
      <c r="AK10" s="232">
        <v>0</v>
      </c>
      <c r="AM10" s="232">
        <v>0</v>
      </c>
      <c r="AO10" s="232"/>
    </row>
    <row r="11" spans="1:42" s="231" customFormat="1">
      <c r="A11" s="229" t="s">
        <v>647</v>
      </c>
      <c r="B11" s="190">
        <v>409201072</v>
      </c>
      <c r="C11" s="191" t="s">
        <v>498</v>
      </c>
      <c r="D11" s="195">
        <v>0</v>
      </c>
      <c r="E11" s="195">
        <v>0</v>
      </c>
      <c r="F11" s="195">
        <v>0</v>
      </c>
      <c r="G11" s="195">
        <v>1</v>
      </c>
      <c r="H11" s="195">
        <v>1</v>
      </c>
      <c r="I11" s="195">
        <v>0</v>
      </c>
      <c r="J11" s="195">
        <v>0</v>
      </c>
      <c r="K11" s="230">
        <v>7.8600000000000003E-2</v>
      </c>
      <c r="L11" s="195">
        <v>0</v>
      </c>
      <c r="M11" s="195">
        <v>1</v>
      </c>
      <c r="N11" s="195">
        <v>1</v>
      </c>
      <c r="O11" s="195">
        <v>0</v>
      </c>
      <c r="P11" s="195">
        <v>2</v>
      </c>
      <c r="Q11" s="195">
        <v>2</v>
      </c>
      <c r="R11" s="230">
        <v>1</v>
      </c>
      <c r="S11" s="195">
        <v>6</v>
      </c>
      <c r="T11" s="190"/>
      <c r="U11" s="229">
        <v>409201072</v>
      </c>
      <c r="V11" s="231" t="s">
        <v>647</v>
      </c>
      <c r="W11" s="190" t="s">
        <v>648</v>
      </c>
      <c r="X11" s="190" t="s">
        <v>650</v>
      </c>
      <c r="Y11" s="231">
        <v>1</v>
      </c>
      <c r="Z11" s="231">
        <v>2</v>
      </c>
      <c r="AA11" s="231">
        <v>38306.772532000003</v>
      </c>
      <c r="AB11" s="231">
        <v>19153</v>
      </c>
      <c r="AC11" s="231">
        <v>0</v>
      </c>
      <c r="AD11" s="231">
        <v>19153</v>
      </c>
      <c r="AK11" s="232">
        <v>0</v>
      </c>
      <c r="AM11" s="232">
        <v>0</v>
      </c>
      <c r="AO11" s="232"/>
    </row>
    <row r="12" spans="1:42" s="231" customFormat="1">
      <c r="A12" s="229" t="s">
        <v>647</v>
      </c>
      <c r="B12" s="190">
        <v>409201095</v>
      </c>
      <c r="C12" s="191" t="s">
        <v>498</v>
      </c>
      <c r="D12" s="195">
        <v>0</v>
      </c>
      <c r="E12" s="195">
        <v>0</v>
      </c>
      <c r="F12" s="195">
        <v>0</v>
      </c>
      <c r="G12" s="195">
        <v>0</v>
      </c>
      <c r="H12" s="195">
        <v>1</v>
      </c>
      <c r="I12" s="195">
        <v>0</v>
      </c>
      <c r="J12" s="195">
        <v>0</v>
      </c>
      <c r="K12" s="230">
        <v>3.9300000000000002E-2</v>
      </c>
      <c r="L12" s="195">
        <v>0</v>
      </c>
      <c r="M12" s="195">
        <v>0</v>
      </c>
      <c r="N12" s="195">
        <v>0</v>
      </c>
      <c r="O12" s="195">
        <v>0</v>
      </c>
      <c r="P12" s="195">
        <v>1</v>
      </c>
      <c r="Q12" s="195">
        <v>1</v>
      </c>
      <c r="R12" s="230">
        <v>1</v>
      </c>
      <c r="S12" s="195">
        <v>12</v>
      </c>
      <c r="T12" s="190"/>
      <c r="U12" s="229">
        <v>409201095</v>
      </c>
      <c r="V12" s="231" t="s">
        <v>647</v>
      </c>
      <c r="W12" s="190" t="s">
        <v>648</v>
      </c>
      <c r="X12" s="190" t="s">
        <v>651</v>
      </c>
      <c r="Y12" s="231">
        <v>1</v>
      </c>
      <c r="Z12" s="231">
        <v>1</v>
      </c>
      <c r="AA12" s="231">
        <v>19178.461265999998</v>
      </c>
      <c r="AB12" s="231">
        <v>19178</v>
      </c>
      <c r="AC12" s="231">
        <v>0</v>
      </c>
      <c r="AD12" s="231">
        <v>19178</v>
      </c>
      <c r="AK12" s="232">
        <v>0</v>
      </c>
      <c r="AM12" s="232">
        <v>0</v>
      </c>
      <c r="AO12" s="232"/>
    </row>
    <row r="13" spans="1:42" s="231" customFormat="1">
      <c r="A13" s="229" t="s">
        <v>647</v>
      </c>
      <c r="B13" s="190">
        <v>409201201</v>
      </c>
      <c r="C13" s="191" t="s">
        <v>498</v>
      </c>
      <c r="D13" s="195">
        <v>0</v>
      </c>
      <c r="E13" s="195">
        <v>0</v>
      </c>
      <c r="F13" s="195">
        <v>100</v>
      </c>
      <c r="G13" s="195">
        <v>511</v>
      </c>
      <c r="H13" s="195">
        <v>424</v>
      </c>
      <c r="I13" s="195">
        <v>0</v>
      </c>
      <c r="J13" s="195">
        <v>0</v>
      </c>
      <c r="K13" s="230">
        <v>40.6755</v>
      </c>
      <c r="L13" s="195">
        <v>0</v>
      </c>
      <c r="M13" s="195">
        <v>248</v>
      </c>
      <c r="N13" s="195">
        <v>47</v>
      </c>
      <c r="O13" s="195">
        <v>0</v>
      </c>
      <c r="P13" s="195">
        <v>834</v>
      </c>
      <c r="Q13" s="195">
        <v>1035</v>
      </c>
      <c r="R13" s="230">
        <v>1</v>
      </c>
      <c r="S13" s="195">
        <v>12</v>
      </c>
      <c r="T13" s="190"/>
      <c r="U13" s="229">
        <v>409201201</v>
      </c>
      <c r="V13" s="231" t="s">
        <v>647</v>
      </c>
      <c r="W13" s="190" t="s">
        <v>648</v>
      </c>
      <c r="X13" s="190" t="s">
        <v>648</v>
      </c>
      <c r="Y13" s="231">
        <v>1</v>
      </c>
      <c r="Z13" s="231">
        <v>1035</v>
      </c>
      <c r="AA13" s="231">
        <v>19201754.870310001</v>
      </c>
      <c r="AB13" s="231">
        <v>18552</v>
      </c>
      <c r="AC13" s="231">
        <v>24</v>
      </c>
      <c r="AD13" s="231">
        <v>18528</v>
      </c>
      <c r="AK13" s="232">
        <v>0</v>
      </c>
      <c r="AM13" s="232">
        <v>0</v>
      </c>
      <c r="AO13" s="232"/>
    </row>
    <row r="14" spans="1:42" s="231" customFormat="1">
      <c r="A14" s="229" t="s">
        <v>647</v>
      </c>
      <c r="B14" s="190">
        <v>409201331</v>
      </c>
      <c r="C14" s="191" t="s">
        <v>498</v>
      </c>
      <c r="D14" s="195">
        <v>0</v>
      </c>
      <c r="E14" s="195">
        <v>0</v>
      </c>
      <c r="F14" s="195">
        <v>0</v>
      </c>
      <c r="G14" s="195">
        <v>1</v>
      </c>
      <c r="H14" s="195">
        <v>1</v>
      </c>
      <c r="I14" s="195">
        <v>0</v>
      </c>
      <c r="J14" s="195">
        <v>0</v>
      </c>
      <c r="K14" s="230">
        <v>7.8600000000000003E-2</v>
      </c>
      <c r="L14" s="195">
        <v>0</v>
      </c>
      <c r="M14" s="195">
        <v>0</v>
      </c>
      <c r="N14" s="195">
        <v>0</v>
      </c>
      <c r="O14" s="195">
        <v>0</v>
      </c>
      <c r="P14" s="195">
        <v>2</v>
      </c>
      <c r="Q14" s="195">
        <v>2</v>
      </c>
      <c r="R14" s="230">
        <v>1</v>
      </c>
      <c r="S14" s="195">
        <v>7</v>
      </c>
      <c r="T14" s="190"/>
      <c r="U14" s="229">
        <v>409201331</v>
      </c>
      <c r="V14" s="231" t="s">
        <v>647</v>
      </c>
      <c r="W14" s="190" t="s">
        <v>648</v>
      </c>
      <c r="X14" s="190" t="s">
        <v>652</v>
      </c>
      <c r="Y14" s="231">
        <v>1</v>
      </c>
      <c r="Z14" s="231">
        <v>2</v>
      </c>
      <c r="AA14" s="231">
        <v>33367.642531999998</v>
      </c>
      <c r="AB14" s="231">
        <v>16684</v>
      </c>
      <c r="AC14" s="231">
        <v>0</v>
      </c>
      <c r="AD14" s="231">
        <v>16684</v>
      </c>
      <c r="AK14" s="232">
        <v>0</v>
      </c>
      <c r="AM14" s="232">
        <v>0</v>
      </c>
      <c r="AO14" s="232"/>
    </row>
    <row r="15" spans="1:42" s="231" customFormat="1">
      <c r="A15" s="229" t="s">
        <v>653</v>
      </c>
      <c r="B15" s="190">
        <v>410035035</v>
      </c>
      <c r="C15" s="191" t="s">
        <v>499</v>
      </c>
      <c r="D15" s="195">
        <v>0</v>
      </c>
      <c r="E15" s="195">
        <v>0</v>
      </c>
      <c r="F15" s="195">
        <v>0</v>
      </c>
      <c r="G15" s="195">
        <v>91</v>
      </c>
      <c r="H15" s="195">
        <v>252</v>
      </c>
      <c r="I15" s="195">
        <v>322</v>
      </c>
      <c r="J15" s="195">
        <v>0</v>
      </c>
      <c r="K15" s="230">
        <v>26.134499999999999</v>
      </c>
      <c r="L15" s="195">
        <v>0</v>
      </c>
      <c r="M15" s="195">
        <v>25</v>
      </c>
      <c r="N15" s="195">
        <v>41</v>
      </c>
      <c r="O15" s="195">
        <v>42</v>
      </c>
      <c r="P15" s="195">
        <v>498</v>
      </c>
      <c r="Q15" s="195">
        <v>665</v>
      </c>
      <c r="R15" s="230">
        <v>1.087</v>
      </c>
      <c r="S15" s="195">
        <v>11</v>
      </c>
      <c r="T15" s="190"/>
      <c r="U15" s="229">
        <v>410035035</v>
      </c>
      <c r="V15" s="231" t="s">
        <v>653</v>
      </c>
      <c r="W15" s="190" t="s">
        <v>654</v>
      </c>
      <c r="X15" s="190" t="s">
        <v>654</v>
      </c>
      <c r="Y15" s="231">
        <v>1</v>
      </c>
      <c r="Z15" s="231">
        <v>665</v>
      </c>
      <c r="AA15" s="231">
        <v>12825175.162171979</v>
      </c>
      <c r="AB15" s="231">
        <v>19286</v>
      </c>
      <c r="AC15" s="231">
        <v>13</v>
      </c>
      <c r="AD15" s="231">
        <v>19273</v>
      </c>
      <c r="AK15" s="232">
        <v>0</v>
      </c>
      <c r="AM15" s="232">
        <v>0</v>
      </c>
      <c r="AO15" s="232"/>
    </row>
    <row r="16" spans="1:42" s="231" customFormat="1">
      <c r="A16" s="229" t="s">
        <v>653</v>
      </c>
      <c r="B16" s="190">
        <v>410035044</v>
      </c>
      <c r="C16" s="191" t="s">
        <v>499</v>
      </c>
      <c r="D16" s="195">
        <v>0</v>
      </c>
      <c r="E16" s="195">
        <v>0</v>
      </c>
      <c r="F16" s="195">
        <v>0</v>
      </c>
      <c r="G16" s="195">
        <v>0</v>
      </c>
      <c r="H16" s="195">
        <v>1</v>
      </c>
      <c r="I16" s="195">
        <v>1</v>
      </c>
      <c r="J16" s="195">
        <v>0</v>
      </c>
      <c r="K16" s="230">
        <v>7.8600000000000003E-2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2</v>
      </c>
      <c r="R16" s="230">
        <v>1.087</v>
      </c>
      <c r="S16" s="195">
        <v>11</v>
      </c>
      <c r="T16" s="190"/>
      <c r="U16" s="229">
        <v>410035044</v>
      </c>
      <c r="V16" s="231" t="s">
        <v>653</v>
      </c>
      <c r="W16" s="190" t="s">
        <v>654</v>
      </c>
      <c r="X16" s="190" t="s">
        <v>655</v>
      </c>
      <c r="Y16" s="231">
        <v>1</v>
      </c>
      <c r="Z16" s="231">
        <v>2</v>
      </c>
      <c r="AA16" s="231">
        <v>24813.663121223995</v>
      </c>
      <c r="AB16" s="231">
        <v>12407</v>
      </c>
      <c r="AC16" s="231">
        <v>0</v>
      </c>
      <c r="AD16" s="231">
        <v>12407</v>
      </c>
      <c r="AK16" s="232">
        <v>0</v>
      </c>
      <c r="AM16" s="232">
        <v>0</v>
      </c>
      <c r="AO16" s="232"/>
    </row>
    <row r="17" spans="1:41" s="231" customFormat="1">
      <c r="A17" s="229" t="s">
        <v>653</v>
      </c>
      <c r="B17" s="190">
        <v>410035057</v>
      </c>
      <c r="C17" s="191" t="s">
        <v>499</v>
      </c>
      <c r="D17" s="195">
        <v>0</v>
      </c>
      <c r="E17" s="195">
        <v>0</v>
      </c>
      <c r="F17" s="195">
        <v>0</v>
      </c>
      <c r="G17" s="195">
        <v>16</v>
      </c>
      <c r="H17" s="195">
        <v>57</v>
      </c>
      <c r="I17" s="195">
        <v>237</v>
      </c>
      <c r="J17" s="195">
        <v>0</v>
      </c>
      <c r="K17" s="230">
        <v>12.183</v>
      </c>
      <c r="L17" s="195">
        <v>0</v>
      </c>
      <c r="M17" s="195">
        <v>5</v>
      </c>
      <c r="N17" s="195">
        <v>15</v>
      </c>
      <c r="O17" s="195">
        <v>16</v>
      </c>
      <c r="P17" s="195">
        <v>216</v>
      </c>
      <c r="Q17" s="195">
        <v>310</v>
      </c>
      <c r="R17" s="230">
        <v>1.087</v>
      </c>
      <c r="S17" s="195">
        <v>12</v>
      </c>
      <c r="T17" s="190"/>
      <c r="U17" s="229">
        <v>410035057</v>
      </c>
      <c r="V17" s="231" t="s">
        <v>653</v>
      </c>
      <c r="W17" s="190" t="s">
        <v>654</v>
      </c>
      <c r="X17" s="190" t="s">
        <v>656</v>
      </c>
      <c r="Y17" s="231">
        <v>1</v>
      </c>
      <c r="Z17" s="231">
        <v>310</v>
      </c>
      <c r="AA17" s="231">
        <v>6121273.7461097203</v>
      </c>
      <c r="AB17" s="231">
        <v>19746</v>
      </c>
      <c r="AC17" s="231">
        <v>0</v>
      </c>
      <c r="AD17" s="231">
        <v>19746</v>
      </c>
      <c r="AK17" s="232">
        <v>0</v>
      </c>
      <c r="AM17" s="232">
        <v>0</v>
      </c>
      <c r="AO17" s="232"/>
    </row>
    <row r="18" spans="1:41" s="231" customFormat="1">
      <c r="A18" s="229" t="s">
        <v>653</v>
      </c>
      <c r="B18" s="190">
        <v>410035093</v>
      </c>
      <c r="C18" s="191" t="s">
        <v>499</v>
      </c>
      <c r="D18" s="195">
        <v>0</v>
      </c>
      <c r="E18" s="195">
        <v>0</v>
      </c>
      <c r="F18" s="195">
        <v>0</v>
      </c>
      <c r="G18" s="195">
        <v>0</v>
      </c>
      <c r="H18" s="195">
        <v>6</v>
      </c>
      <c r="I18" s="195">
        <v>9</v>
      </c>
      <c r="J18" s="195">
        <v>0</v>
      </c>
      <c r="K18" s="230">
        <v>0.58950000000000002</v>
      </c>
      <c r="L18" s="195">
        <v>0</v>
      </c>
      <c r="M18" s="195">
        <v>0</v>
      </c>
      <c r="N18" s="195">
        <v>1</v>
      </c>
      <c r="O18" s="195">
        <v>1</v>
      </c>
      <c r="P18" s="195">
        <v>14</v>
      </c>
      <c r="Q18" s="195">
        <v>15</v>
      </c>
      <c r="R18" s="230">
        <v>1.087</v>
      </c>
      <c r="S18" s="195">
        <v>11</v>
      </c>
      <c r="T18" s="190"/>
      <c r="U18" s="229">
        <v>410035093</v>
      </c>
      <c r="V18" s="231" t="s">
        <v>653</v>
      </c>
      <c r="W18" s="190" t="s">
        <v>654</v>
      </c>
      <c r="X18" s="190" t="s">
        <v>657</v>
      </c>
      <c r="Y18" s="231">
        <v>1</v>
      </c>
      <c r="Z18" s="231">
        <v>15</v>
      </c>
      <c r="AA18" s="231">
        <v>314091.48948418</v>
      </c>
      <c r="AB18" s="231">
        <v>20939</v>
      </c>
      <c r="AC18" s="231">
        <v>0</v>
      </c>
      <c r="AD18" s="231">
        <v>20939</v>
      </c>
      <c r="AK18" s="232">
        <v>0</v>
      </c>
      <c r="AM18" s="232">
        <v>0</v>
      </c>
      <c r="AO18" s="232"/>
    </row>
    <row r="19" spans="1:41" s="231" customFormat="1">
      <c r="A19" s="229" t="s">
        <v>653</v>
      </c>
      <c r="B19" s="190">
        <v>410035153</v>
      </c>
      <c r="C19" s="191" t="s">
        <v>499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2</v>
      </c>
      <c r="J19" s="195">
        <v>0</v>
      </c>
      <c r="K19" s="230">
        <v>7.8600000000000003E-2</v>
      </c>
      <c r="L19" s="195">
        <v>0</v>
      </c>
      <c r="M19" s="195">
        <v>0</v>
      </c>
      <c r="N19" s="195">
        <v>0</v>
      </c>
      <c r="O19" s="195">
        <v>0</v>
      </c>
      <c r="P19" s="195">
        <v>2</v>
      </c>
      <c r="Q19" s="195">
        <v>2</v>
      </c>
      <c r="R19" s="230">
        <v>1.087</v>
      </c>
      <c r="S19" s="195">
        <v>10</v>
      </c>
      <c r="T19" s="190"/>
      <c r="U19" s="229">
        <v>410035153</v>
      </c>
      <c r="V19" s="231" t="s">
        <v>653</v>
      </c>
      <c r="W19" s="190" t="s">
        <v>654</v>
      </c>
      <c r="X19" s="190" t="s">
        <v>658</v>
      </c>
      <c r="Y19" s="231">
        <v>1</v>
      </c>
      <c r="Z19" s="231">
        <v>2</v>
      </c>
      <c r="AA19" s="231">
        <v>42303.663691223992</v>
      </c>
      <c r="AB19" s="231">
        <v>21152</v>
      </c>
      <c r="AC19" s="231">
        <v>0</v>
      </c>
      <c r="AD19" s="231">
        <v>21152</v>
      </c>
      <c r="AK19" s="232">
        <v>0</v>
      </c>
      <c r="AM19" s="232">
        <v>0</v>
      </c>
      <c r="AO19" s="232"/>
    </row>
    <row r="20" spans="1:41" s="231" customFormat="1">
      <c r="A20" s="229" t="s">
        <v>653</v>
      </c>
      <c r="B20" s="190">
        <v>410035160</v>
      </c>
      <c r="C20" s="191" t="s">
        <v>499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1</v>
      </c>
      <c r="J20" s="195">
        <v>0</v>
      </c>
      <c r="K20" s="230">
        <v>3.9300000000000002E-2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1</v>
      </c>
      <c r="R20" s="230">
        <v>1.087</v>
      </c>
      <c r="S20" s="195">
        <v>11</v>
      </c>
      <c r="T20" s="190"/>
      <c r="U20" s="229">
        <v>410035160</v>
      </c>
      <c r="V20" s="231" t="s">
        <v>653</v>
      </c>
      <c r="W20" s="190" t="s">
        <v>654</v>
      </c>
      <c r="X20" s="190" t="s">
        <v>659</v>
      </c>
      <c r="Y20" s="231">
        <v>1</v>
      </c>
      <c r="Z20" s="231">
        <v>1</v>
      </c>
      <c r="AA20" s="231">
        <v>13434.426815612</v>
      </c>
      <c r="AB20" s="231">
        <v>13434</v>
      </c>
      <c r="AC20" s="231">
        <v>0</v>
      </c>
      <c r="AD20" s="231">
        <v>13434</v>
      </c>
      <c r="AK20" s="232">
        <v>0</v>
      </c>
      <c r="AM20" s="232">
        <v>0</v>
      </c>
      <c r="AO20" s="232"/>
    </row>
    <row r="21" spans="1:41" s="231" customFormat="1">
      <c r="A21" s="229" t="s">
        <v>653</v>
      </c>
      <c r="B21" s="190">
        <v>410035163</v>
      </c>
      <c r="C21" s="191" t="s">
        <v>499</v>
      </c>
      <c r="D21" s="195">
        <v>0</v>
      </c>
      <c r="E21" s="195">
        <v>0</v>
      </c>
      <c r="F21" s="195">
        <v>0</v>
      </c>
      <c r="G21" s="195">
        <v>2</v>
      </c>
      <c r="H21" s="195">
        <v>6</v>
      </c>
      <c r="I21" s="195">
        <v>26</v>
      </c>
      <c r="J21" s="195">
        <v>0</v>
      </c>
      <c r="K21" s="230">
        <v>1.3362000000000001</v>
      </c>
      <c r="L21" s="195">
        <v>0</v>
      </c>
      <c r="M21" s="195">
        <v>0</v>
      </c>
      <c r="N21" s="195">
        <v>0</v>
      </c>
      <c r="O21" s="195">
        <v>2</v>
      </c>
      <c r="P21" s="195">
        <v>27</v>
      </c>
      <c r="Q21" s="195">
        <v>34</v>
      </c>
      <c r="R21" s="230">
        <v>1.087</v>
      </c>
      <c r="S21" s="195">
        <v>11</v>
      </c>
      <c r="T21" s="190"/>
      <c r="U21" s="229">
        <v>410035163</v>
      </c>
      <c r="V21" s="231" t="s">
        <v>653</v>
      </c>
      <c r="W21" s="190" t="s">
        <v>654</v>
      </c>
      <c r="X21" s="190" t="s">
        <v>660</v>
      </c>
      <c r="Y21" s="231">
        <v>1</v>
      </c>
      <c r="Z21" s="231">
        <v>34</v>
      </c>
      <c r="AA21" s="231">
        <v>676081.04318080784</v>
      </c>
      <c r="AB21" s="231">
        <v>19885</v>
      </c>
      <c r="AC21" s="231">
        <v>0</v>
      </c>
      <c r="AD21" s="231">
        <v>19885</v>
      </c>
      <c r="AK21" s="232">
        <v>0</v>
      </c>
      <c r="AM21" s="232">
        <v>0</v>
      </c>
      <c r="AO21" s="232"/>
    </row>
    <row r="22" spans="1:41" s="231" customFormat="1">
      <c r="A22" s="229" t="s">
        <v>653</v>
      </c>
      <c r="B22" s="190">
        <v>410035165</v>
      </c>
      <c r="C22" s="191" t="s">
        <v>499</v>
      </c>
      <c r="D22" s="195">
        <v>0</v>
      </c>
      <c r="E22" s="195">
        <v>0</v>
      </c>
      <c r="F22" s="195">
        <v>0</v>
      </c>
      <c r="G22" s="195">
        <v>0</v>
      </c>
      <c r="H22" s="195">
        <v>2</v>
      </c>
      <c r="I22" s="195">
        <v>5</v>
      </c>
      <c r="J22" s="195">
        <v>0</v>
      </c>
      <c r="K22" s="230">
        <v>0.27510000000000001</v>
      </c>
      <c r="L22" s="195">
        <v>0</v>
      </c>
      <c r="M22" s="195">
        <v>0</v>
      </c>
      <c r="N22" s="195">
        <v>0</v>
      </c>
      <c r="O22" s="195">
        <v>0</v>
      </c>
      <c r="P22" s="195">
        <v>6</v>
      </c>
      <c r="Q22" s="195">
        <v>7</v>
      </c>
      <c r="R22" s="230">
        <v>1.087</v>
      </c>
      <c r="S22" s="195">
        <v>10</v>
      </c>
      <c r="T22" s="190"/>
      <c r="U22" s="229">
        <v>410035165</v>
      </c>
      <c r="V22" s="231" t="s">
        <v>653</v>
      </c>
      <c r="W22" s="190" t="s">
        <v>654</v>
      </c>
      <c r="X22" s="190" t="s">
        <v>661</v>
      </c>
      <c r="Y22" s="231">
        <v>1</v>
      </c>
      <c r="Z22" s="231">
        <v>7</v>
      </c>
      <c r="AA22" s="231">
        <v>136235.036869284</v>
      </c>
      <c r="AB22" s="231">
        <v>19462</v>
      </c>
      <c r="AC22" s="231">
        <v>0</v>
      </c>
      <c r="AD22" s="231">
        <v>19462</v>
      </c>
      <c r="AK22" s="232">
        <v>0</v>
      </c>
      <c r="AM22" s="232">
        <v>0</v>
      </c>
      <c r="AO22" s="232"/>
    </row>
    <row r="23" spans="1:41" s="231" customFormat="1">
      <c r="A23" s="229" t="s">
        <v>653</v>
      </c>
      <c r="B23" s="190">
        <v>410035176</v>
      </c>
      <c r="C23" s="191" t="s">
        <v>499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1</v>
      </c>
      <c r="J23" s="195">
        <v>0</v>
      </c>
      <c r="K23" s="230">
        <v>3.9300000000000002E-2</v>
      </c>
      <c r="L23" s="195">
        <v>0</v>
      </c>
      <c r="M23" s="195">
        <v>0</v>
      </c>
      <c r="N23" s="195">
        <v>0</v>
      </c>
      <c r="O23" s="195">
        <v>0</v>
      </c>
      <c r="P23" s="195">
        <v>1</v>
      </c>
      <c r="Q23" s="195">
        <v>1</v>
      </c>
      <c r="R23" s="230">
        <v>1.087</v>
      </c>
      <c r="S23" s="195">
        <v>8</v>
      </c>
      <c r="T23" s="190"/>
      <c r="U23" s="229">
        <v>410035176</v>
      </c>
      <c r="V23" s="231" t="s">
        <v>653</v>
      </c>
      <c r="W23" s="190" t="s">
        <v>654</v>
      </c>
      <c r="X23" s="190" t="s">
        <v>662</v>
      </c>
      <c r="Y23" s="231">
        <v>1</v>
      </c>
      <c r="Z23" s="231">
        <v>1</v>
      </c>
      <c r="AA23" s="231">
        <v>20196.355405612001</v>
      </c>
      <c r="AB23" s="231">
        <v>20196</v>
      </c>
      <c r="AC23" s="231">
        <v>0</v>
      </c>
      <c r="AD23" s="231">
        <v>20196</v>
      </c>
      <c r="AK23" s="232">
        <v>0</v>
      </c>
      <c r="AM23" s="232">
        <v>0</v>
      </c>
      <c r="AO23" s="232"/>
    </row>
    <row r="24" spans="1:41" s="231" customFormat="1">
      <c r="A24" s="229" t="s">
        <v>653</v>
      </c>
      <c r="B24" s="190">
        <v>410035229</v>
      </c>
      <c r="C24" s="191" t="s">
        <v>499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1</v>
      </c>
      <c r="J24" s="195">
        <v>0</v>
      </c>
      <c r="K24" s="230">
        <v>3.9300000000000002E-2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1</v>
      </c>
      <c r="R24" s="230">
        <v>1.087</v>
      </c>
      <c r="S24" s="195">
        <v>9</v>
      </c>
      <c r="T24" s="190"/>
      <c r="U24" s="229">
        <v>410035229</v>
      </c>
      <c r="V24" s="231" t="s">
        <v>653</v>
      </c>
      <c r="W24" s="190" t="s">
        <v>654</v>
      </c>
      <c r="X24" s="190" t="s">
        <v>663</v>
      </c>
      <c r="Y24" s="231">
        <v>1</v>
      </c>
      <c r="Z24" s="231">
        <v>1</v>
      </c>
      <c r="AA24" s="231">
        <v>13434.426815612</v>
      </c>
      <c r="AB24" s="231">
        <v>13434</v>
      </c>
      <c r="AC24" s="231">
        <v>0</v>
      </c>
      <c r="AD24" s="231">
        <v>13434</v>
      </c>
      <c r="AK24" s="232">
        <v>0</v>
      </c>
      <c r="AM24" s="232">
        <v>0</v>
      </c>
      <c r="AO24" s="232"/>
    </row>
    <row r="25" spans="1:41" s="231" customFormat="1">
      <c r="A25" s="229" t="s">
        <v>653</v>
      </c>
      <c r="B25" s="190">
        <v>410035244</v>
      </c>
      <c r="C25" s="191" t="s">
        <v>499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2</v>
      </c>
      <c r="J25" s="195">
        <v>0</v>
      </c>
      <c r="K25" s="230">
        <v>7.8600000000000003E-2</v>
      </c>
      <c r="L25" s="195">
        <v>0</v>
      </c>
      <c r="M25" s="195">
        <v>0</v>
      </c>
      <c r="N25" s="195">
        <v>0</v>
      </c>
      <c r="O25" s="195">
        <v>0</v>
      </c>
      <c r="P25" s="195">
        <v>1</v>
      </c>
      <c r="Q25" s="195">
        <v>2</v>
      </c>
      <c r="R25" s="230">
        <v>1.087</v>
      </c>
      <c r="S25" s="195">
        <v>10</v>
      </c>
      <c r="T25" s="190"/>
      <c r="U25" s="229">
        <v>410035244</v>
      </c>
      <c r="V25" s="231" t="s">
        <v>653</v>
      </c>
      <c r="W25" s="190" t="s">
        <v>654</v>
      </c>
      <c r="X25" s="190" t="s">
        <v>664</v>
      </c>
      <c r="Y25" s="231">
        <v>1</v>
      </c>
      <c r="Z25" s="231">
        <v>2</v>
      </c>
      <c r="AA25" s="231">
        <v>34586.258661223997</v>
      </c>
      <c r="AB25" s="231">
        <v>17293</v>
      </c>
      <c r="AC25" s="231">
        <v>0</v>
      </c>
      <c r="AD25" s="231">
        <v>17293</v>
      </c>
      <c r="AK25" s="232">
        <v>0</v>
      </c>
      <c r="AM25" s="232">
        <v>0</v>
      </c>
      <c r="AO25" s="232"/>
    </row>
    <row r="26" spans="1:41" s="231" customFormat="1">
      <c r="A26" s="229" t="s">
        <v>653</v>
      </c>
      <c r="B26" s="190">
        <v>410035248</v>
      </c>
      <c r="C26" s="191" t="s">
        <v>499</v>
      </c>
      <c r="D26" s="195">
        <v>0</v>
      </c>
      <c r="E26" s="195">
        <v>0</v>
      </c>
      <c r="F26" s="195">
        <v>0</v>
      </c>
      <c r="G26" s="195">
        <v>6</v>
      </c>
      <c r="H26" s="195">
        <v>17</v>
      </c>
      <c r="I26" s="195">
        <v>48</v>
      </c>
      <c r="J26" s="195">
        <v>0</v>
      </c>
      <c r="K26" s="230">
        <v>2.7902999999999998</v>
      </c>
      <c r="L26" s="195">
        <v>0</v>
      </c>
      <c r="M26" s="195">
        <v>1</v>
      </c>
      <c r="N26" s="195">
        <v>4</v>
      </c>
      <c r="O26" s="195">
        <v>4</v>
      </c>
      <c r="P26" s="195">
        <v>40</v>
      </c>
      <c r="Q26" s="195">
        <v>71</v>
      </c>
      <c r="R26" s="230">
        <v>1.087</v>
      </c>
      <c r="S26" s="195">
        <v>11</v>
      </c>
      <c r="T26" s="190"/>
      <c r="U26" s="229">
        <v>410035248</v>
      </c>
      <c r="V26" s="231" t="s">
        <v>653</v>
      </c>
      <c r="W26" s="190" t="s">
        <v>654</v>
      </c>
      <c r="X26" s="190" t="s">
        <v>665</v>
      </c>
      <c r="Y26" s="231">
        <v>1</v>
      </c>
      <c r="Z26" s="231">
        <v>71</v>
      </c>
      <c r="AA26" s="231">
        <v>1276596.3433284517</v>
      </c>
      <c r="AB26" s="231">
        <v>17980</v>
      </c>
      <c r="AC26" s="231">
        <v>0</v>
      </c>
      <c r="AD26" s="231">
        <v>17980</v>
      </c>
      <c r="AK26" s="232">
        <v>0</v>
      </c>
      <c r="AM26" s="232">
        <v>0</v>
      </c>
      <c r="AO26" s="232"/>
    </row>
    <row r="27" spans="1:41" s="231" customFormat="1">
      <c r="A27" s="229" t="s">
        <v>653</v>
      </c>
      <c r="B27" s="190">
        <v>410035262</v>
      </c>
      <c r="C27" s="191" t="s">
        <v>499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4</v>
      </c>
      <c r="J27" s="195">
        <v>0</v>
      </c>
      <c r="K27" s="230">
        <v>0.15720000000000001</v>
      </c>
      <c r="L27" s="195">
        <v>0</v>
      </c>
      <c r="M27" s="195">
        <v>0</v>
      </c>
      <c r="N27" s="195">
        <v>0</v>
      </c>
      <c r="O27" s="195">
        <v>0</v>
      </c>
      <c r="P27" s="195">
        <v>1</v>
      </c>
      <c r="Q27" s="195">
        <v>4</v>
      </c>
      <c r="R27" s="230">
        <v>1.087</v>
      </c>
      <c r="S27" s="195">
        <v>9</v>
      </c>
      <c r="T27" s="190"/>
      <c r="U27" s="229">
        <v>410035262</v>
      </c>
      <c r="V27" s="231" t="s">
        <v>653</v>
      </c>
      <c r="W27" s="190" t="s">
        <v>654</v>
      </c>
      <c r="X27" s="190" t="s">
        <v>666</v>
      </c>
      <c r="Y27" s="231">
        <v>1</v>
      </c>
      <c r="Z27" s="231">
        <v>4</v>
      </c>
      <c r="AA27" s="231">
        <v>60977.369942447993</v>
      </c>
      <c r="AB27" s="231">
        <v>15244</v>
      </c>
      <c r="AC27" s="231">
        <v>0</v>
      </c>
      <c r="AD27" s="231">
        <v>15244</v>
      </c>
      <c r="AK27" s="232">
        <v>0</v>
      </c>
      <c r="AM27" s="232">
        <v>0</v>
      </c>
      <c r="AO27" s="232"/>
    </row>
    <row r="28" spans="1:41" s="231" customFormat="1">
      <c r="A28" s="229" t="s">
        <v>653</v>
      </c>
      <c r="B28" s="190">
        <v>410035346</v>
      </c>
      <c r="C28" s="191" t="s">
        <v>499</v>
      </c>
      <c r="D28" s="195">
        <v>0</v>
      </c>
      <c r="E28" s="195">
        <v>0</v>
      </c>
      <c r="F28" s="195">
        <v>0</v>
      </c>
      <c r="G28" s="195">
        <v>2</v>
      </c>
      <c r="H28" s="195">
        <v>6</v>
      </c>
      <c r="I28" s="195">
        <v>8</v>
      </c>
      <c r="J28" s="195">
        <v>0</v>
      </c>
      <c r="K28" s="230">
        <v>0.62880000000000003</v>
      </c>
      <c r="L28" s="195">
        <v>0</v>
      </c>
      <c r="M28" s="195">
        <v>0</v>
      </c>
      <c r="N28" s="195">
        <v>0</v>
      </c>
      <c r="O28" s="195">
        <v>0</v>
      </c>
      <c r="P28" s="195">
        <v>8</v>
      </c>
      <c r="Q28" s="195">
        <v>16</v>
      </c>
      <c r="R28" s="230">
        <v>1.087</v>
      </c>
      <c r="S28" s="195">
        <v>8</v>
      </c>
      <c r="T28" s="190"/>
      <c r="U28" s="229">
        <v>410035346</v>
      </c>
      <c r="V28" s="231" t="s">
        <v>653</v>
      </c>
      <c r="W28" s="190" t="s">
        <v>654</v>
      </c>
      <c r="X28" s="190" t="s">
        <v>667</v>
      </c>
      <c r="Y28" s="231">
        <v>1</v>
      </c>
      <c r="Z28" s="231">
        <v>16</v>
      </c>
      <c r="AA28" s="231">
        <v>253433.77556979202</v>
      </c>
      <c r="AB28" s="231">
        <v>15840</v>
      </c>
      <c r="AC28" s="231">
        <v>0</v>
      </c>
      <c r="AD28" s="231">
        <v>15840</v>
      </c>
      <c r="AK28" s="232">
        <v>0</v>
      </c>
      <c r="AM28" s="232">
        <v>0</v>
      </c>
      <c r="AO28" s="232"/>
    </row>
    <row r="29" spans="1:41" s="231" customFormat="1">
      <c r="A29" s="229" t="s">
        <v>653</v>
      </c>
      <c r="B29" s="190">
        <v>410057035</v>
      </c>
      <c r="C29" s="191" t="s">
        <v>499</v>
      </c>
      <c r="D29" s="195">
        <v>0</v>
      </c>
      <c r="E29" s="195">
        <v>0</v>
      </c>
      <c r="F29" s="195">
        <v>0</v>
      </c>
      <c r="G29" s="195">
        <v>0</v>
      </c>
      <c r="H29" s="195">
        <v>10</v>
      </c>
      <c r="I29" s="195">
        <v>0</v>
      </c>
      <c r="J29" s="195">
        <v>0</v>
      </c>
      <c r="K29" s="230">
        <v>0.39300000000000002</v>
      </c>
      <c r="L29" s="195">
        <v>0</v>
      </c>
      <c r="M29" s="195">
        <v>0</v>
      </c>
      <c r="N29" s="195">
        <v>4</v>
      </c>
      <c r="O29" s="195">
        <v>0</v>
      </c>
      <c r="P29" s="195">
        <v>9</v>
      </c>
      <c r="Q29" s="195">
        <v>10</v>
      </c>
      <c r="R29" s="230">
        <v>1.04</v>
      </c>
      <c r="S29" s="195">
        <v>11</v>
      </c>
      <c r="T29" s="190"/>
      <c r="U29" s="229">
        <v>410057035</v>
      </c>
      <c r="V29" s="231" t="s">
        <v>653</v>
      </c>
      <c r="W29" s="190" t="s">
        <v>656</v>
      </c>
      <c r="X29" s="190" t="s">
        <v>654</v>
      </c>
      <c r="Y29" s="231">
        <v>1</v>
      </c>
      <c r="Z29" s="231">
        <v>10</v>
      </c>
      <c r="AA29" s="231">
        <v>195404.32669040002</v>
      </c>
      <c r="AB29" s="231">
        <v>19540</v>
      </c>
      <c r="AC29" s="231">
        <v>0</v>
      </c>
      <c r="AD29" s="231">
        <v>19540</v>
      </c>
      <c r="AK29" s="232">
        <v>0</v>
      </c>
      <c r="AM29" s="232">
        <v>0</v>
      </c>
      <c r="AO29" s="232"/>
    </row>
    <row r="30" spans="1:41" s="231" customFormat="1">
      <c r="A30" s="229" t="s">
        <v>653</v>
      </c>
      <c r="B30" s="190">
        <v>410057057</v>
      </c>
      <c r="C30" s="191" t="s">
        <v>499</v>
      </c>
      <c r="D30" s="195">
        <v>0</v>
      </c>
      <c r="E30" s="195">
        <v>0</v>
      </c>
      <c r="F30" s="195">
        <v>0</v>
      </c>
      <c r="G30" s="195">
        <v>54</v>
      </c>
      <c r="H30" s="195">
        <v>139</v>
      </c>
      <c r="I30" s="195">
        <v>0</v>
      </c>
      <c r="J30" s="195">
        <v>0</v>
      </c>
      <c r="K30" s="230">
        <v>7.5849000000000002</v>
      </c>
      <c r="L30" s="195">
        <v>0</v>
      </c>
      <c r="M30" s="195">
        <v>21</v>
      </c>
      <c r="N30" s="195">
        <v>18</v>
      </c>
      <c r="O30" s="195">
        <v>0</v>
      </c>
      <c r="P30" s="195">
        <v>150</v>
      </c>
      <c r="Q30" s="195">
        <v>193</v>
      </c>
      <c r="R30" s="230">
        <v>1.04</v>
      </c>
      <c r="S30" s="195">
        <v>12</v>
      </c>
      <c r="T30" s="190"/>
      <c r="U30" s="229">
        <v>410057057</v>
      </c>
      <c r="V30" s="231" t="s">
        <v>653</v>
      </c>
      <c r="W30" s="190" t="s">
        <v>656</v>
      </c>
      <c r="X30" s="190" t="s">
        <v>656</v>
      </c>
      <c r="Y30" s="231">
        <v>1</v>
      </c>
      <c r="Z30" s="231">
        <v>193</v>
      </c>
      <c r="AA30" s="231">
        <v>3582458.0332047199</v>
      </c>
      <c r="AB30" s="231">
        <v>18562</v>
      </c>
      <c r="AC30" s="231">
        <v>0</v>
      </c>
      <c r="AD30" s="231">
        <v>18562</v>
      </c>
      <c r="AK30" s="232">
        <v>0</v>
      </c>
      <c r="AM30" s="232">
        <v>0</v>
      </c>
      <c r="AO30" s="232"/>
    </row>
    <row r="31" spans="1:41" s="231" customFormat="1">
      <c r="A31" s="229" t="s">
        <v>653</v>
      </c>
      <c r="B31" s="190">
        <v>410057093</v>
      </c>
      <c r="C31" s="191" t="s">
        <v>499</v>
      </c>
      <c r="D31" s="195">
        <v>0</v>
      </c>
      <c r="E31" s="195">
        <v>0</v>
      </c>
      <c r="F31" s="195">
        <v>0</v>
      </c>
      <c r="G31" s="195">
        <v>1</v>
      </c>
      <c r="H31" s="195">
        <v>8</v>
      </c>
      <c r="I31" s="195">
        <v>0</v>
      </c>
      <c r="J31" s="195">
        <v>0</v>
      </c>
      <c r="K31" s="230">
        <v>0.35370000000000001</v>
      </c>
      <c r="L31" s="195">
        <v>0</v>
      </c>
      <c r="M31" s="195">
        <v>0</v>
      </c>
      <c r="N31" s="195">
        <v>1</v>
      </c>
      <c r="O31" s="195">
        <v>0</v>
      </c>
      <c r="P31" s="195">
        <v>6</v>
      </c>
      <c r="Q31" s="195">
        <v>9</v>
      </c>
      <c r="R31" s="230">
        <v>1.04</v>
      </c>
      <c r="S31" s="195">
        <v>11</v>
      </c>
      <c r="T31" s="190"/>
      <c r="U31" s="229">
        <v>410057093</v>
      </c>
      <c r="V31" s="231" t="s">
        <v>653</v>
      </c>
      <c r="W31" s="190" t="s">
        <v>656</v>
      </c>
      <c r="X31" s="190" t="s">
        <v>657</v>
      </c>
      <c r="Y31" s="231">
        <v>1</v>
      </c>
      <c r="Z31" s="231">
        <v>9</v>
      </c>
      <c r="AA31" s="231">
        <v>151138.10506135999</v>
      </c>
      <c r="AB31" s="231">
        <v>16793</v>
      </c>
      <c r="AC31" s="231">
        <v>0</v>
      </c>
      <c r="AD31" s="231">
        <v>16793</v>
      </c>
      <c r="AK31" s="232">
        <v>0</v>
      </c>
      <c r="AM31" s="232">
        <v>0</v>
      </c>
      <c r="AO31" s="232"/>
    </row>
    <row r="32" spans="1:41" s="231" customFormat="1">
      <c r="A32" s="229" t="s">
        <v>653</v>
      </c>
      <c r="B32" s="190">
        <v>410057160</v>
      </c>
      <c r="C32" s="191" t="s">
        <v>499</v>
      </c>
      <c r="D32" s="195">
        <v>0</v>
      </c>
      <c r="E32" s="195">
        <v>0</v>
      </c>
      <c r="F32" s="195">
        <v>0</v>
      </c>
      <c r="G32" s="195">
        <v>0</v>
      </c>
      <c r="H32" s="195">
        <v>1</v>
      </c>
      <c r="I32" s="195">
        <v>0</v>
      </c>
      <c r="J32" s="195">
        <v>0</v>
      </c>
      <c r="K32" s="230">
        <v>3.9300000000000002E-2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1</v>
      </c>
      <c r="R32" s="230">
        <v>1.04</v>
      </c>
      <c r="S32" s="195">
        <v>11</v>
      </c>
      <c r="T32" s="190"/>
      <c r="U32" s="229">
        <v>410057160</v>
      </c>
      <c r="V32" s="231" t="s">
        <v>653</v>
      </c>
      <c r="W32" s="190" t="s">
        <v>656</v>
      </c>
      <c r="X32" s="190" t="s">
        <v>659</v>
      </c>
      <c r="Y32" s="231">
        <v>1</v>
      </c>
      <c r="Z32" s="231">
        <v>1</v>
      </c>
      <c r="AA32" s="231">
        <v>10993.001629040002</v>
      </c>
      <c r="AB32" s="231">
        <v>10993</v>
      </c>
      <c r="AC32" s="231">
        <v>0</v>
      </c>
      <c r="AD32" s="231">
        <v>10993</v>
      </c>
      <c r="AK32" s="232">
        <v>0</v>
      </c>
      <c r="AM32" s="232">
        <v>0</v>
      </c>
      <c r="AO32" s="232"/>
    </row>
    <row r="33" spans="1:41" s="231" customFormat="1">
      <c r="A33" s="229" t="s">
        <v>653</v>
      </c>
      <c r="B33" s="190">
        <v>410057163</v>
      </c>
      <c r="C33" s="191" t="s">
        <v>499</v>
      </c>
      <c r="D33" s="195">
        <v>0</v>
      </c>
      <c r="E33" s="195">
        <v>0</v>
      </c>
      <c r="F33" s="195">
        <v>0</v>
      </c>
      <c r="G33" s="195">
        <v>0</v>
      </c>
      <c r="H33" s="195">
        <v>2</v>
      </c>
      <c r="I33" s="195">
        <v>0</v>
      </c>
      <c r="J33" s="195">
        <v>0</v>
      </c>
      <c r="K33" s="230">
        <v>7.8600000000000003E-2</v>
      </c>
      <c r="L33" s="195">
        <v>0</v>
      </c>
      <c r="M33" s="195">
        <v>0</v>
      </c>
      <c r="N33" s="195">
        <v>0</v>
      </c>
      <c r="O33" s="195">
        <v>0</v>
      </c>
      <c r="P33" s="195">
        <v>1</v>
      </c>
      <c r="Q33" s="195">
        <v>2</v>
      </c>
      <c r="R33" s="230">
        <v>1.04</v>
      </c>
      <c r="S33" s="195">
        <v>11</v>
      </c>
      <c r="T33" s="190"/>
      <c r="U33" s="229">
        <v>410057163</v>
      </c>
      <c r="V33" s="231" t="s">
        <v>653</v>
      </c>
      <c r="W33" s="190" t="s">
        <v>656</v>
      </c>
      <c r="X33" s="190" t="s">
        <v>660</v>
      </c>
      <c r="Y33" s="231">
        <v>1</v>
      </c>
      <c r="Z33" s="231">
        <v>2</v>
      </c>
      <c r="AA33" s="231">
        <v>30103.504058080001</v>
      </c>
      <c r="AB33" s="231">
        <v>15052</v>
      </c>
      <c r="AC33" s="231">
        <v>0</v>
      </c>
      <c r="AD33" s="231">
        <v>15052</v>
      </c>
      <c r="AK33" s="232">
        <v>0</v>
      </c>
      <c r="AM33" s="232">
        <v>0</v>
      </c>
      <c r="AO33" s="232"/>
    </row>
    <row r="34" spans="1:41" s="231" customFormat="1">
      <c r="A34" s="229" t="s">
        <v>653</v>
      </c>
      <c r="B34" s="190">
        <v>410057248</v>
      </c>
      <c r="C34" s="191" t="s">
        <v>499</v>
      </c>
      <c r="D34" s="195">
        <v>0</v>
      </c>
      <c r="E34" s="195">
        <v>0</v>
      </c>
      <c r="F34" s="195">
        <v>0</v>
      </c>
      <c r="G34" s="195">
        <v>3</v>
      </c>
      <c r="H34" s="195">
        <v>14</v>
      </c>
      <c r="I34" s="195">
        <v>0</v>
      </c>
      <c r="J34" s="195">
        <v>0</v>
      </c>
      <c r="K34" s="230">
        <v>0.66810000000000003</v>
      </c>
      <c r="L34" s="195">
        <v>0</v>
      </c>
      <c r="M34" s="195">
        <v>1</v>
      </c>
      <c r="N34" s="195">
        <v>0</v>
      </c>
      <c r="O34" s="195">
        <v>0</v>
      </c>
      <c r="P34" s="195">
        <v>15</v>
      </c>
      <c r="Q34" s="195">
        <v>17</v>
      </c>
      <c r="R34" s="230">
        <v>1.04</v>
      </c>
      <c r="S34" s="195">
        <v>11</v>
      </c>
      <c r="T34" s="190"/>
      <c r="U34" s="229">
        <v>410057248</v>
      </c>
      <c r="V34" s="231" t="s">
        <v>653</v>
      </c>
      <c r="W34" s="190" t="s">
        <v>656</v>
      </c>
      <c r="X34" s="190" t="s">
        <v>665</v>
      </c>
      <c r="Y34" s="231">
        <v>1</v>
      </c>
      <c r="Z34" s="231">
        <v>17</v>
      </c>
      <c r="AA34" s="231">
        <v>312735.89529368008</v>
      </c>
      <c r="AB34" s="231">
        <v>18396</v>
      </c>
      <c r="AC34" s="231">
        <v>0</v>
      </c>
      <c r="AD34" s="231">
        <v>18396</v>
      </c>
      <c r="AK34" s="232">
        <v>0</v>
      </c>
      <c r="AM34" s="232">
        <v>0</v>
      </c>
      <c r="AO34" s="232"/>
    </row>
    <row r="35" spans="1:41" s="231" customFormat="1">
      <c r="A35" s="229" t="s">
        <v>668</v>
      </c>
      <c r="B35" s="190">
        <v>412035035</v>
      </c>
      <c r="C35" s="191" t="s">
        <v>500</v>
      </c>
      <c r="D35" s="195">
        <v>0</v>
      </c>
      <c r="E35" s="195">
        <v>0</v>
      </c>
      <c r="F35" s="195">
        <v>0</v>
      </c>
      <c r="G35" s="195">
        <v>27</v>
      </c>
      <c r="H35" s="195">
        <v>162</v>
      </c>
      <c r="I35" s="195">
        <v>211</v>
      </c>
      <c r="J35" s="195">
        <v>0</v>
      </c>
      <c r="K35" s="230">
        <v>15.72</v>
      </c>
      <c r="L35" s="195">
        <v>0</v>
      </c>
      <c r="M35" s="195">
        <v>8</v>
      </c>
      <c r="N35" s="195">
        <v>23</v>
      </c>
      <c r="O35" s="195">
        <v>16</v>
      </c>
      <c r="P35" s="195">
        <v>286</v>
      </c>
      <c r="Q35" s="195">
        <v>400</v>
      </c>
      <c r="R35" s="230">
        <v>1.087</v>
      </c>
      <c r="S35" s="195">
        <v>11</v>
      </c>
      <c r="T35" s="190"/>
      <c r="U35" s="229">
        <v>412035035</v>
      </c>
      <c r="V35" s="231" t="s">
        <v>668</v>
      </c>
      <c r="W35" s="190" t="s">
        <v>654</v>
      </c>
      <c r="X35" s="190" t="s">
        <v>654</v>
      </c>
      <c r="Y35" s="231">
        <v>1</v>
      </c>
      <c r="Z35" s="231">
        <v>400</v>
      </c>
      <c r="AA35" s="231">
        <v>7565391.8848848008</v>
      </c>
      <c r="AB35" s="231">
        <v>18913</v>
      </c>
      <c r="AC35" s="231">
        <v>0</v>
      </c>
      <c r="AD35" s="231">
        <v>18913</v>
      </c>
      <c r="AK35" s="232">
        <v>0</v>
      </c>
      <c r="AM35" s="232">
        <v>0</v>
      </c>
      <c r="AO35" s="232"/>
    </row>
    <row r="36" spans="1:41" s="231" customFormat="1">
      <c r="A36" s="229" t="s">
        <v>668</v>
      </c>
      <c r="B36" s="190">
        <v>412035044</v>
      </c>
      <c r="C36" s="191" t="s">
        <v>500</v>
      </c>
      <c r="D36" s="195">
        <v>0</v>
      </c>
      <c r="E36" s="195">
        <v>0</v>
      </c>
      <c r="F36" s="195">
        <v>0</v>
      </c>
      <c r="G36" s="195">
        <v>1</v>
      </c>
      <c r="H36" s="195">
        <v>5</v>
      </c>
      <c r="I36" s="195">
        <v>8</v>
      </c>
      <c r="J36" s="195">
        <v>0</v>
      </c>
      <c r="K36" s="230">
        <v>0.55020000000000002</v>
      </c>
      <c r="L36" s="195">
        <v>0</v>
      </c>
      <c r="M36" s="195">
        <v>1</v>
      </c>
      <c r="N36" s="195">
        <v>0</v>
      </c>
      <c r="O36" s="195">
        <v>1</v>
      </c>
      <c r="P36" s="195">
        <v>7</v>
      </c>
      <c r="Q36" s="195">
        <v>14</v>
      </c>
      <c r="R36" s="230">
        <v>1.087</v>
      </c>
      <c r="S36" s="195">
        <v>11</v>
      </c>
      <c r="T36" s="190"/>
      <c r="U36" s="229">
        <v>412035044</v>
      </c>
      <c r="V36" s="231" t="s">
        <v>668</v>
      </c>
      <c r="W36" s="190" t="s">
        <v>654</v>
      </c>
      <c r="X36" s="190" t="s">
        <v>655</v>
      </c>
      <c r="Y36" s="231">
        <v>1</v>
      </c>
      <c r="Z36" s="231">
        <v>14</v>
      </c>
      <c r="AA36" s="231">
        <v>241762.70829856803</v>
      </c>
      <c r="AB36" s="231">
        <v>17269</v>
      </c>
      <c r="AC36" s="231">
        <v>0</v>
      </c>
      <c r="AD36" s="231">
        <v>17269</v>
      </c>
      <c r="AK36" s="232">
        <v>0</v>
      </c>
      <c r="AM36" s="232">
        <v>0</v>
      </c>
      <c r="AO36" s="232"/>
    </row>
    <row r="37" spans="1:41" s="231" customFormat="1">
      <c r="A37" s="229" t="s">
        <v>668</v>
      </c>
      <c r="B37" s="190">
        <v>412035050</v>
      </c>
      <c r="C37" s="191" t="s">
        <v>500</v>
      </c>
      <c r="D37" s="195">
        <v>0</v>
      </c>
      <c r="E37" s="195">
        <v>0</v>
      </c>
      <c r="F37" s="195">
        <v>0</v>
      </c>
      <c r="G37" s="195">
        <v>0</v>
      </c>
      <c r="H37" s="195">
        <v>1</v>
      </c>
      <c r="I37" s="195">
        <v>1</v>
      </c>
      <c r="J37" s="195">
        <v>0</v>
      </c>
      <c r="K37" s="230">
        <v>7.8600000000000003E-2</v>
      </c>
      <c r="L37" s="195">
        <v>0</v>
      </c>
      <c r="M37" s="195">
        <v>0</v>
      </c>
      <c r="N37" s="195">
        <v>0</v>
      </c>
      <c r="O37" s="195">
        <v>1</v>
      </c>
      <c r="P37" s="195">
        <v>2</v>
      </c>
      <c r="Q37" s="195">
        <v>2</v>
      </c>
      <c r="R37" s="230">
        <v>1.087</v>
      </c>
      <c r="S37" s="195">
        <v>5</v>
      </c>
      <c r="T37" s="190"/>
      <c r="U37" s="229">
        <v>412035050</v>
      </c>
      <c r="V37" s="231" t="s">
        <v>668</v>
      </c>
      <c r="W37" s="190" t="s">
        <v>654</v>
      </c>
      <c r="X37" s="190" t="s">
        <v>669</v>
      </c>
      <c r="Y37" s="231">
        <v>1</v>
      </c>
      <c r="Z37" s="231">
        <v>2</v>
      </c>
      <c r="AA37" s="231">
        <v>38786.515701224002</v>
      </c>
      <c r="AB37" s="231">
        <v>19393</v>
      </c>
      <c r="AC37" s="231">
        <v>0</v>
      </c>
      <c r="AD37" s="231">
        <v>19393</v>
      </c>
      <c r="AK37" s="232">
        <v>0</v>
      </c>
      <c r="AM37" s="232">
        <v>0</v>
      </c>
      <c r="AO37" s="232"/>
    </row>
    <row r="38" spans="1:41" s="231" customFormat="1">
      <c r="A38" s="229" t="s">
        <v>668</v>
      </c>
      <c r="B38" s="190">
        <v>412035073</v>
      </c>
      <c r="C38" s="191" t="s">
        <v>500</v>
      </c>
      <c r="D38" s="195">
        <v>0</v>
      </c>
      <c r="E38" s="195">
        <v>0</v>
      </c>
      <c r="F38" s="195">
        <v>0</v>
      </c>
      <c r="G38" s="195">
        <v>1</v>
      </c>
      <c r="H38" s="195">
        <v>2</v>
      </c>
      <c r="I38" s="195">
        <v>0</v>
      </c>
      <c r="J38" s="195">
        <v>0</v>
      </c>
      <c r="K38" s="230">
        <v>0.1179</v>
      </c>
      <c r="L38" s="195">
        <v>0</v>
      </c>
      <c r="M38" s="195">
        <v>1</v>
      </c>
      <c r="N38" s="195">
        <v>1</v>
      </c>
      <c r="O38" s="195">
        <v>0</v>
      </c>
      <c r="P38" s="195">
        <v>3</v>
      </c>
      <c r="Q38" s="195">
        <v>3</v>
      </c>
      <c r="R38" s="230">
        <v>1.087</v>
      </c>
      <c r="S38" s="195">
        <v>6</v>
      </c>
      <c r="T38" s="190"/>
      <c r="U38" s="229">
        <v>412035073</v>
      </c>
      <c r="V38" s="231" t="s">
        <v>668</v>
      </c>
      <c r="W38" s="190" t="s">
        <v>654</v>
      </c>
      <c r="X38" s="190" t="s">
        <v>670</v>
      </c>
      <c r="Y38" s="231">
        <v>1</v>
      </c>
      <c r="Z38" s="231">
        <v>3</v>
      </c>
      <c r="AA38" s="231">
        <v>58221.572516836</v>
      </c>
      <c r="AB38" s="231">
        <v>19407</v>
      </c>
      <c r="AC38" s="231">
        <v>0</v>
      </c>
      <c r="AD38" s="231">
        <v>19407</v>
      </c>
      <c r="AK38" s="232">
        <v>0</v>
      </c>
      <c r="AM38" s="232">
        <v>0</v>
      </c>
      <c r="AO38" s="232"/>
    </row>
    <row r="39" spans="1:41" s="231" customFormat="1">
      <c r="A39" s="229" t="s">
        <v>668</v>
      </c>
      <c r="B39" s="190">
        <v>412035095</v>
      </c>
      <c r="C39" s="191" t="s">
        <v>500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1</v>
      </c>
      <c r="J39" s="195">
        <v>0</v>
      </c>
      <c r="K39" s="230">
        <v>3.9300000000000002E-2</v>
      </c>
      <c r="L39" s="195">
        <v>0</v>
      </c>
      <c r="M39" s="195">
        <v>0</v>
      </c>
      <c r="N39" s="195">
        <v>0</v>
      </c>
      <c r="O39" s="195">
        <v>0</v>
      </c>
      <c r="P39" s="195">
        <v>1</v>
      </c>
      <c r="Q39" s="195">
        <v>1</v>
      </c>
      <c r="R39" s="230">
        <v>1.087</v>
      </c>
      <c r="S39" s="195">
        <v>12</v>
      </c>
      <c r="T39" s="190"/>
      <c r="U39" s="229">
        <v>412035095</v>
      </c>
      <c r="V39" s="231" t="s">
        <v>668</v>
      </c>
      <c r="W39" s="190" t="s">
        <v>654</v>
      </c>
      <c r="X39" s="190" t="s">
        <v>651</v>
      </c>
      <c r="Y39" s="231">
        <v>1</v>
      </c>
      <c r="Z39" s="231">
        <v>1</v>
      </c>
      <c r="AA39" s="231">
        <v>22606.825765611997</v>
      </c>
      <c r="AB39" s="231">
        <v>22607</v>
      </c>
      <c r="AC39" s="231">
        <v>0</v>
      </c>
      <c r="AD39" s="231">
        <v>22607</v>
      </c>
      <c r="AK39" s="232">
        <v>0</v>
      </c>
      <c r="AM39" s="232">
        <v>0</v>
      </c>
      <c r="AO39" s="232"/>
    </row>
    <row r="40" spans="1:41" s="231" customFormat="1">
      <c r="A40" s="229" t="s">
        <v>668</v>
      </c>
      <c r="B40" s="190">
        <v>412035189</v>
      </c>
      <c r="C40" s="191" t="s">
        <v>500</v>
      </c>
      <c r="D40" s="195">
        <v>0</v>
      </c>
      <c r="E40" s="195">
        <v>0</v>
      </c>
      <c r="F40" s="195">
        <v>0</v>
      </c>
      <c r="G40" s="195">
        <v>0</v>
      </c>
      <c r="H40" s="195">
        <v>2</v>
      </c>
      <c r="I40" s="195">
        <v>0</v>
      </c>
      <c r="J40" s="195">
        <v>0</v>
      </c>
      <c r="K40" s="230">
        <v>7.8600000000000003E-2</v>
      </c>
      <c r="L40" s="195">
        <v>0</v>
      </c>
      <c r="M40" s="195">
        <v>0</v>
      </c>
      <c r="N40" s="195">
        <v>1</v>
      </c>
      <c r="O40" s="195">
        <v>0</v>
      </c>
      <c r="P40" s="195">
        <v>2</v>
      </c>
      <c r="Q40" s="195">
        <v>2</v>
      </c>
      <c r="R40" s="230">
        <v>1.087</v>
      </c>
      <c r="S40" s="195">
        <v>3</v>
      </c>
      <c r="T40" s="190"/>
      <c r="U40" s="229">
        <v>412035189</v>
      </c>
      <c r="V40" s="231" t="s">
        <v>668</v>
      </c>
      <c r="W40" s="190" t="s">
        <v>654</v>
      </c>
      <c r="X40" s="190" t="s">
        <v>671</v>
      </c>
      <c r="Y40" s="231">
        <v>1</v>
      </c>
      <c r="Z40" s="231">
        <v>2</v>
      </c>
      <c r="AA40" s="231">
        <v>35702.048301223993</v>
      </c>
      <c r="AB40" s="231">
        <v>17851</v>
      </c>
      <c r="AC40" s="231">
        <v>0</v>
      </c>
      <c r="AD40" s="231">
        <v>17851</v>
      </c>
      <c r="AK40" s="232">
        <v>0</v>
      </c>
      <c r="AM40" s="232">
        <v>0</v>
      </c>
      <c r="AO40" s="232"/>
    </row>
    <row r="41" spans="1:41" s="231" customFormat="1">
      <c r="A41" s="229" t="s">
        <v>668</v>
      </c>
      <c r="B41" s="190">
        <v>412035207</v>
      </c>
      <c r="C41" s="191" t="s">
        <v>500</v>
      </c>
      <c r="D41" s="195">
        <v>0</v>
      </c>
      <c r="E41" s="195">
        <v>0</v>
      </c>
      <c r="F41" s="195">
        <v>0</v>
      </c>
      <c r="G41" s="195">
        <v>0</v>
      </c>
      <c r="H41" s="195">
        <v>1</v>
      </c>
      <c r="I41" s="195">
        <v>0</v>
      </c>
      <c r="J41" s="195">
        <v>0</v>
      </c>
      <c r="K41" s="230">
        <v>3.9300000000000002E-2</v>
      </c>
      <c r="L41" s="195">
        <v>0</v>
      </c>
      <c r="M41" s="195">
        <v>0</v>
      </c>
      <c r="N41" s="195">
        <v>0</v>
      </c>
      <c r="O41" s="195">
        <v>0</v>
      </c>
      <c r="P41" s="195">
        <v>1</v>
      </c>
      <c r="Q41" s="195">
        <v>1</v>
      </c>
      <c r="R41" s="230">
        <v>1.087</v>
      </c>
      <c r="S41" s="195">
        <v>3</v>
      </c>
      <c r="T41" s="190"/>
      <c r="U41" s="229">
        <v>412035207</v>
      </c>
      <c r="V41" s="231" t="s">
        <v>668</v>
      </c>
      <c r="W41" s="190" t="s">
        <v>654</v>
      </c>
      <c r="X41" s="190" t="s">
        <v>672</v>
      </c>
      <c r="Y41" s="231">
        <v>1</v>
      </c>
      <c r="Z41" s="231">
        <v>1</v>
      </c>
      <c r="AA41" s="231">
        <v>16239.885405612</v>
      </c>
      <c r="AB41" s="231">
        <v>16240</v>
      </c>
      <c r="AC41" s="231">
        <v>0</v>
      </c>
      <c r="AD41" s="231">
        <v>16240</v>
      </c>
      <c r="AK41" s="232">
        <v>0</v>
      </c>
      <c r="AM41" s="232">
        <v>0</v>
      </c>
      <c r="AO41" s="232"/>
    </row>
    <row r="42" spans="1:41" s="231" customFormat="1">
      <c r="A42" s="229" t="s">
        <v>668</v>
      </c>
      <c r="B42" s="190">
        <v>412035220</v>
      </c>
      <c r="C42" s="191" t="s">
        <v>500</v>
      </c>
      <c r="D42" s="195">
        <v>0</v>
      </c>
      <c r="E42" s="195">
        <v>0</v>
      </c>
      <c r="F42" s="195">
        <v>0</v>
      </c>
      <c r="G42" s="195">
        <v>0</v>
      </c>
      <c r="H42" s="195">
        <v>3</v>
      </c>
      <c r="I42" s="195">
        <v>1</v>
      </c>
      <c r="J42" s="195">
        <v>0</v>
      </c>
      <c r="K42" s="230">
        <v>0.15720000000000001</v>
      </c>
      <c r="L42" s="195">
        <v>0</v>
      </c>
      <c r="M42" s="195">
        <v>0</v>
      </c>
      <c r="N42" s="195">
        <v>0</v>
      </c>
      <c r="O42" s="195">
        <v>0</v>
      </c>
      <c r="P42" s="195">
        <v>4</v>
      </c>
      <c r="Q42" s="195">
        <v>4</v>
      </c>
      <c r="R42" s="230">
        <v>1.087</v>
      </c>
      <c r="S42" s="195">
        <v>8</v>
      </c>
      <c r="T42" s="190"/>
      <c r="U42" s="229">
        <v>412035220</v>
      </c>
      <c r="V42" s="231" t="s">
        <v>668</v>
      </c>
      <c r="W42" s="190" t="s">
        <v>654</v>
      </c>
      <c r="X42" s="190" t="s">
        <v>673</v>
      </c>
      <c r="Y42" s="231">
        <v>1</v>
      </c>
      <c r="Z42" s="231">
        <v>4</v>
      </c>
      <c r="AA42" s="231">
        <v>74619.850092448003</v>
      </c>
      <c r="AB42" s="231">
        <v>18655</v>
      </c>
      <c r="AC42" s="231">
        <v>0</v>
      </c>
      <c r="AD42" s="231">
        <v>18655</v>
      </c>
      <c r="AK42" s="232">
        <v>0</v>
      </c>
      <c r="AM42" s="232">
        <v>0</v>
      </c>
      <c r="AO42" s="232"/>
    </row>
    <row r="43" spans="1:41" s="231" customFormat="1">
      <c r="A43" s="229" t="s">
        <v>668</v>
      </c>
      <c r="B43" s="190">
        <v>412035243</v>
      </c>
      <c r="C43" s="191" t="s">
        <v>500</v>
      </c>
      <c r="D43" s="195">
        <v>0</v>
      </c>
      <c r="E43" s="195">
        <v>0</v>
      </c>
      <c r="F43" s="195">
        <v>0</v>
      </c>
      <c r="G43" s="195">
        <v>0</v>
      </c>
      <c r="H43" s="195">
        <v>1</v>
      </c>
      <c r="I43" s="195">
        <v>0</v>
      </c>
      <c r="J43" s="195">
        <v>0</v>
      </c>
      <c r="K43" s="230">
        <v>3.9300000000000002E-2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1</v>
      </c>
      <c r="R43" s="230">
        <v>1.087</v>
      </c>
      <c r="S43" s="195">
        <v>9</v>
      </c>
      <c r="T43" s="190"/>
      <c r="U43" s="229">
        <v>412035243</v>
      </c>
      <c r="V43" s="231" t="s">
        <v>668</v>
      </c>
      <c r="W43" s="190" t="s">
        <v>654</v>
      </c>
      <c r="X43" s="190" t="s">
        <v>674</v>
      </c>
      <c r="Y43" s="231">
        <v>1</v>
      </c>
      <c r="Z43" s="231">
        <v>1</v>
      </c>
      <c r="AA43" s="231">
        <v>11379.236305611999</v>
      </c>
      <c r="AB43" s="231">
        <v>11379</v>
      </c>
      <c r="AC43" s="231">
        <v>0</v>
      </c>
      <c r="AD43" s="231">
        <v>11379</v>
      </c>
      <c r="AK43" s="232">
        <v>0</v>
      </c>
      <c r="AM43" s="232">
        <v>0</v>
      </c>
      <c r="AO43" s="232"/>
    </row>
    <row r="44" spans="1:41" s="231" customFormat="1">
      <c r="A44" s="229" t="s">
        <v>668</v>
      </c>
      <c r="B44" s="190">
        <v>412035244</v>
      </c>
      <c r="C44" s="191" t="s">
        <v>500</v>
      </c>
      <c r="D44" s="195">
        <v>0</v>
      </c>
      <c r="E44" s="195">
        <v>0</v>
      </c>
      <c r="F44" s="195">
        <v>0</v>
      </c>
      <c r="G44" s="195">
        <v>0</v>
      </c>
      <c r="H44" s="195">
        <v>2</v>
      </c>
      <c r="I44" s="195">
        <v>2</v>
      </c>
      <c r="J44" s="195">
        <v>0</v>
      </c>
      <c r="K44" s="230">
        <v>0.15720000000000001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4</v>
      </c>
      <c r="R44" s="230">
        <v>1.087</v>
      </c>
      <c r="S44" s="195">
        <v>10</v>
      </c>
      <c r="T44" s="190"/>
      <c r="U44" s="229">
        <v>412035244</v>
      </c>
      <c r="V44" s="231" t="s">
        <v>668</v>
      </c>
      <c r="W44" s="190" t="s">
        <v>654</v>
      </c>
      <c r="X44" s="190" t="s">
        <v>664</v>
      </c>
      <c r="Y44" s="231">
        <v>1</v>
      </c>
      <c r="Z44" s="231">
        <v>4</v>
      </c>
      <c r="AA44" s="231">
        <v>49627.326242447991</v>
      </c>
      <c r="AB44" s="231">
        <v>12407</v>
      </c>
      <c r="AC44" s="231">
        <v>0</v>
      </c>
      <c r="AD44" s="231">
        <v>12407</v>
      </c>
      <c r="AK44" s="232">
        <v>0</v>
      </c>
      <c r="AM44" s="232">
        <v>0</v>
      </c>
      <c r="AO44" s="232"/>
    </row>
    <row r="45" spans="1:41" s="231" customFormat="1">
      <c r="A45" s="229" t="s">
        <v>668</v>
      </c>
      <c r="B45" s="190">
        <v>412035274</v>
      </c>
      <c r="C45" s="191" t="s">
        <v>500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1</v>
      </c>
      <c r="J45" s="195">
        <v>0</v>
      </c>
      <c r="K45" s="230">
        <v>3.9300000000000002E-2</v>
      </c>
      <c r="L45" s="195">
        <v>0</v>
      </c>
      <c r="M45" s="195">
        <v>0</v>
      </c>
      <c r="N45" s="195">
        <v>0</v>
      </c>
      <c r="O45" s="195">
        <v>0</v>
      </c>
      <c r="P45" s="195">
        <v>1</v>
      </c>
      <c r="Q45" s="195">
        <v>1</v>
      </c>
      <c r="R45" s="230">
        <v>1.087</v>
      </c>
      <c r="S45" s="195">
        <v>10</v>
      </c>
      <c r="T45" s="190"/>
      <c r="U45" s="229">
        <v>412035274</v>
      </c>
      <c r="V45" s="231" t="s">
        <v>668</v>
      </c>
      <c r="W45" s="190" t="s">
        <v>654</v>
      </c>
      <c r="X45" s="190" t="s">
        <v>675</v>
      </c>
      <c r="Y45" s="231">
        <v>1</v>
      </c>
      <c r="Z45" s="231">
        <v>1</v>
      </c>
      <c r="AA45" s="231">
        <v>21151.831845611996</v>
      </c>
      <c r="AB45" s="231">
        <v>21152</v>
      </c>
      <c r="AC45" s="231">
        <v>0</v>
      </c>
      <c r="AD45" s="231">
        <v>21152</v>
      </c>
      <c r="AK45" s="232">
        <v>0</v>
      </c>
      <c r="AM45" s="232">
        <v>0</v>
      </c>
      <c r="AO45" s="232"/>
    </row>
    <row r="46" spans="1:41" s="231" customFormat="1">
      <c r="A46" s="229" t="s">
        <v>668</v>
      </c>
      <c r="B46" s="190">
        <v>412035285</v>
      </c>
      <c r="C46" s="191" t="s">
        <v>500</v>
      </c>
      <c r="D46" s="195">
        <v>0</v>
      </c>
      <c r="E46" s="195">
        <v>0</v>
      </c>
      <c r="F46" s="195">
        <v>0</v>
      </c>
      <c r="G46" s="195">
        <v>0</v>
      </c>
      <c r="H46" s="195">
        <v>1</v>
      </c>
      <c r="I46" s="195">
        <v>1</v>
      </c>
      <c r="J46" s="195">
        <v>0</v>
      </c>
      <c r="K46" s="230">
        <v>7.8600000000000003E-2</v>
      </c>
      <c r="L46" s="195">
        <v>0</v>
      </c>
      <c r="M46" s="195">
        <v>0</v>
      </c>
      <c r="N46" s="195">
        <v>0</v>
      </c>
      <c r="O46" s="195">
        <v>0</v>
      </c>
      <c r="P46" s="195">
        <v>1</v>
      </c>
      <c r="Q46" s="195">
        <v>2</v>
      </c>
      <c r="R46" s="230">
        <v>1.087</v>
      </c>
      <c r="S46" s="195">
        <v>9</v>
      </c>
      <c r="T46" s="190"/>
      <c r="U46" s="229">
        <v>412035285</v>
      </c>
      <c r="V46" s="231" t="s">
        <v>668</v>
      </c>
      <c r="W46" s="190" t="s">
        <v>654</v>
      </c>
      <c r="X46" s="190" t="s">
        <v>676</v>
      </c>
      <c r="Y46" s="231">
        <v>1</v>
      </c>
      <c r="Z46" s="231">
        <v>2</v>
      </c>
      <c r="AA46" s="231">
        <v>32053.325801223997</v>
      </c>
      <c r="AB46" s="231">
        <v>16027</v>
      </c>
      <c r="AC46" s="231">
        <v>0</v>
      </c>
      <c r="AD46" s="231">
        <v>16027</v>
      </c>
      <c r="AK46" s="232">
        <v>0</v>
      </c>
      <c r="AM46" s="232">
        <v>0</v>
      </c>
      <c r="AO46" s="232"/>
    </row>
    <row r="47" spans="1:41" s="231" customFormat="1">
      <c r="A47" s="229" t="s">
        <v>668</v>
      </c>
      <c r="B47" s="190">
        <v>412035293</v>
      </c>
      <c r="C47" s="191" t="s">
        <v>500</v>
      </c>
      <c r="D47" s="195">
        <v>0</v>
      </c>
      <c r="E47" s="195">
        <v>0</v>
      </c>
      <c r="F47" s="195">
        <v>0</v>
      </c>
      <c r="G47" s="195">
        <v>1</v>
      </c>
      <c r="H47" s="195">
        <v>0</v>
      </c>
      <c r="I47" s="195">
        <v>3</v>
      </c>
      <c r="J47" s="195">
        <v>0</v>
      </c>
      <c r="K47" s="230">
        <v>0.15720000000000001</v>
      </c>
      <c r="L47" s="195">
        <v>0</v>
      </c>
      <c r="M47" s="195">
        <v>0</v>
      </c>
      <c r="N47" s="195">
        <v>0</v>
      </c>
      <c r="O47" s="195">
        <v>0</v>
      </c>
      <c r="P47" s="195">
        <v>2</v>
      </c>
      <c r="Q47" s="195">
        <v>4</v>
      </c>
      <c r="R47" s="230">
        <v>1.087</v>
      </c>
      <c r="S47" s="195">
        <v>10</v>
      </c>
      <c r="T47" s="190"/>
      <c r="U47" s="229">
        <v>412035293</v>
      </c>
      <c r="V47" s="231" t="s">
        <v>668</v>
      </c>
      <c r="W47" s="190" t="s">
        <v>654</v>
      </c>
      <c r="X47" s="190" t="s">
        <v>677</v>
      </c>
      <c r="Y47" s="231">
        <v>1</v>
      </c>
      <c r="Z47" s="231">
        <v>4</v>
      </c>
      <c r="AA47" s="231">
        <v>67531.847752447997</v>
      </c>
      <c r="AB47" s="231">
        <v>16883</v>
      </c>
      <c r="AC47" s="231">
        <v>0</v>
      </c>
      <c r="AD47" s="231">
        <v>16883</v>
      </c>
      <c r="AK47" s="232">
        <v>0</v>
      </c>
      <c r="AM47" s="232">
        <v>0</v>
      </c>
      <c r="AO47" s="232"/>
    </row>
    <row r="48" spans="1:41" s="231" customFormat="1">
      <c r="A48" s="229" t="s">
        <v>668</v>
      </c>
      <c r="B48" s="190">
        <v>412035625</v>
      </c>
      <c r="C48" s="191" t="s">
        <v>500</v>
      </c>
      <c r="D48" s="195">
        <v>0</v>
      </c>
      <c r="E48" s="195">
        <v>0</v>
      </c>
      <c r="F48" s="195">
        <v>0</v>
      </c>
      <c r="G48" s="195">
        <v>0</v>
      </c>
      <c r="H48" s="195">
        <v>1</v>
      </c>
      <c r="I48" s="195">
        <v>0</v>
      </c>
      <c r="J48" s="195">
        <v>0</v>
      </c>
      <c r="K48" s="230">
        <v>3.9300000000000002E-2</v>
      </c>
      <c r="L48" s="195">
        <v>0</v>
      </c>
      <c r="M48" s="195">
        <v>0</v>
      </c>
      <c r="N48" s="195">
        <v>0</v>
      </c>
      <c r="O48" s="195">
        <v>0</v>
      </c>
      <c r="P48" s="195">
        <v>1</v>
      </c>
      <c r="Q48" s="195">
        <v>1</v>
      </c>
      <c r="R48" s="230">
        <v>1.087</v>
      </c>
      <c r="S48" s="195">
        <v>6</v>
      </c>
      <c r="T48" s="190"/>
      <c r="U48" s="229">
        <v>412035625</v>
      </c>
      <c r="V48" s="231" t="s">
        <v>668</v>
      </c>
      <c r="W48" s="190" t="s">
        <v>654</v>
      </c>
      <c r="X48" s="190" t="s">
        <v>678</v>
      </c>
      <c r="Y48" s="231">
        <v>1</v>
      </c>
      <c r="Z48" s="231">
        <v>1</v>
      </c>
      <c r="AA48" s="231">
        <v>17185.709325611999</v>
      </c>
      <c r="AB48" s="231">
        <v>17186</v>
      </c>
      <c r="AC48" s="231">
        <v>0</v>
      </c>
      <c r="AD48" s="231">
        <v>17186</v>
      </c>
      <c r="AK48" s="232">
        <v>0</v>
      </c>
      <c r="AM48" s="232">
        <v>0</v>
      </c>
      <c r="AO48" s="232"/>
    </row>
    <row r="49" spans="1:41" s="231" customFormat="1">
      <c r="A49" s="229" t="s">
        <v>679</v>
      </c>
      <c r="B49" s="190">
        <v>413114091</v>
      </c>
      <c r="C49" s="191" t="s">
        <v>501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1</v>
      </c>
      <c r="J49" s="195">
        <v>0</v>
      </c>
      <c r="K49" s="230">
        <v>3.9300000000000002E-2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1</v>
      </c>
      <c r="R49" s="230">
        <v>1</v>
      </c>
      <c r="S49" s="195">
        <v>9</v>
      </c>
      <c r="T49" s="190"/>
      <c r="U49" s="229">
        <v>413114091</v>
      </c>
      <c r="V49" s="231" t="s">
        <v>679</v>
      </c>
      <c r="W49" s="190" t="s">
        <v>680</v>
      </c>
      <c r="X49" s="190" t="s">
        <v>681</v>
      </c>
      <c r="Y49" s="231">
        <v>1</v>
      </c>
      <c r="Z49" s="231">
        <v>1</v>
      </c>
      <c r="AA49" s="231">
        <v>12565.341266000001</v>
      </c>
      <c r="AB49" s="231">
        <v>12565</v>
      </c>
      <c r="AC49" s="231">
        <v>0</v>
      </c>
      <c r="AD49" s="231">
        <v>12565</v>
      </c>
      <c r="AK49" s="232">
        <v>0</v>
      </c>
      <c r="AM49" s="232">
        <v>0</v>
      </c>
      <c r="AO49" s="232"/>
    </row>
    <row r="50" spans="1:41" s="231" customFormat="1">
      <c r="A50" s="229" t="s">
        <v>679</v>
      </c>
      <c r="B50" s="190">
        <v>413114114</v>
      </c>
      <c r="C50" s="191" t="s">
        <v>501</v>
      </c>
      <c r="D50" s="195">
        <v>0</v>
      </c>
      <c r="E50" s="195">
        <v>0</v>
      </c>
      <c r="F50" s="195">
        <v>0</v>
      </c>
      <c r="G50" s="195">
        <v>0</v>
      </c>
      <c r="H50" s="195">
        <v>40</v>
      </c>
      <c r="I50" s="195">
        <v>51</v>
      </c>
      <c r="J50" s="195">
        <v>0</v>
      </c>
      <c r="K50" s="230">
        <v>3.5762999999999998</v>
      </c>
      <c r="L50" s="195">
        <v>0</v>
      </c>
      <c r="M50" s="195">
        <v>0</v>
      </c>
      <c r="N50" s="195">
        <v>0</v>
      </c>
      <c r="O50" s="195">
        <v>0</v>
      </c>
      <c r="P50" s="195">
        <v>35</v>
      </c>
      <c r="Q50" s="195">
        <v>91</v>
      </c>
      <c r="R50" s="230">
        <v>1</v>
      </c>
      <c r="S50" s="195">
        <v>10</v>
      </c>
      <c r="T50" s="190"/>
      <c r="U50" s="229">
        <v>413114114</v>
      </c>
      <c r="V50" s="231" t="s">
        <v>679</v>
      </c>
      <c r="W50" s="190" t="s">
        <v>680</v>
      </c>
      <c r="X50" s="190" t="s">
        <v>680</v>
      </c>
      <c r="Y50" s="231">
        <v>1</v>
      </c>
      <c r="Z50" s="231">
        <v>91</v>
      </c>
      <c r="AA50" s="231">
        <v>1318129.705206</v>
      </c>
      <c r="AB50" s="231">
        <v>14485</v>
      </c>
      <c r="AC50" s="231">
        <v>0</v>
      </c>
      <c r="AD50" s="231">
        <v>14485</v>
      </c>
      <c r="AK50" s="232">
        <v>0</v>
      </c>
      <c r="AM50" s="232">
        <v>0</v>
      </c>
      <c r="AO50" s="232"/>
    </row>
    <row r="51" spans="1:41" s="231" customFormat="1">
      <c r="A51" s="229" t="s">
        <v>679</v>
      </c>
      <c r="B51" s="190">
        <v>413114127</v>
      </c>
      <c r="C51" s="191" t="s">
        <v>501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1</v>
      </c>
      <c r="J51" s="195">
        <v>0</v>
      </c>
      <c r="K51" s="230">
        <v>3.9300000000000002E-2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1</v>
      </c>
      <c r="R51" s="230">
        <v>1</v>
      </c>
      <c r="S51" s="195">
        <v>4</v>
      </c>
      <c r="T51" s="190"/>
      <c r="U51" s="229">
        <v>413114127</v>
      </c>
      <c r="V51" s="231" t="s">
        <v>679</v>
      </c>
      <c r="W51" s="190" t="s">
        <v>680</v>
      </c>
      <c r="X51" s="190" t="s">
        <v>682</v>
      </c>
      <c r="Y51" s="231">
        <v>1</v>
      </c>
      <c r="Z51" s="231">
        <v>1</v>
      </c>
      <c r="AA51" s="231">
        <v>12565.341266000001</v>
      </c>
      <c r="AB51" s="231">
        <v>12565</v>
      </c>
      <c r="AC51" s="231">
        <v>0</v>
      </c>
      <c r="AD51" s="231">
        <v>12565</v>
      </c>
      <c r="AK51" s="232">
        <v>0</v>
      </c>
      <c r="AM51" s="232">
        <v>0</v>
      </c>
      <c r="AO51" s="232"/>
    </row>
    <row r="52" spans="1:41" s="231" customFormat="1">
      <c r="A52" s="229" t="s">
        <v>679</v>
      </c>
      <c r="B52" s="190">
        <v>413114210</v>
      </c>
      <c r="C52" s="191" t="s">
        <v>501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2</v>
      </c>
      <c r="J52" s="195">
        <v>0</v>
      </c>
      <c r="K52" s="230">
        <v>7.8600000000000003E-2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2</v>
      </c>
      <c r="R52" s="230">
        <v>1</v>
      </c>
      <c r="S52" s="195">
        <v>6</v>
      </c>
      <c r="T52" s="190"/>
      <c r="U52" s="229">
        <v>413114210</v>
      </c>
      <c r="V52" s="231" t="s">
        <v>679</v>
      </c>
      <c r="W52" s="190" t="s">
        <v>680</v>
      </c>
      <c r="X52" s="190" t="s">
        <v>683</v>
      </c>
      <c r="Y52" s="231">
        <v>1</v>
      </c>
      <c r="Z52" s="231">
        <v>2</v>
      </c>
      <c r="AA52" s="231">
        <v>25130.682532000003</v>
      </c>
      <c r="AB52" s="231">
        <v>12565</v>
      </c>
      <c r="AC52" s="231">
        <v>0</v>
      </c>
      <c r="AD52" s="231">
        <v>12565</v>
      </c>
      <c r="AK52" s="232">
        <v>0</v>
      </c>
      <c r="AM52" s="232">
        <v>0</v>
      </c>
      <c r="AO52" s="232"/>
    </row>
    <row r="53" spans="1:41" s="231" customFormat="1">
      <c r="A53" s="229" t="s">
        <v>679</v>
      </c>
      <c r="B53" s="190">
        <v>413114253</v>
      </c>
      <c r="C53" s="191" t="s">
        <v>501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1</v>
      </c>
      <c r="J53" s="195">
        <v>0</v>
      </c>
      <c r="K53" s="230">
        <v>3.9300000000000002E-2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1</v>
      </c>
      <c r="R53" s="230">
        <v>1</v>
      </c>
      <c r="S53" s="195">
        <v>10</v>
      </c>
      <c r="T53" s="190"/>
      <c r="U53" s="229">
        <v>413114253</v>
      </c>
      <c r="V53" s="231" t="s">
        <v>679</v>
      </c>
      <c r="W53" s="190" t="s">
        <v>680</v>
      </c>
      <c r="X53" s="190" t="s">
        <v>684</v>
      </c>
      <c r="Y53" s="231">
        <v>1</v>
      </c>
      <c r="Z53" s="231">
        <v>1</v>
      </c>
      <c r="AA53" s="231">
        <v>12565.341266000001</v>
      </c>
      <c r="AB53" s="231">
        <v>12565</v>
      </c>
      <c r="AC53" s="231">
        <v>0</v>
      </c>
      <c r="AD53" s="231">
        <v>12565</v>
      </c>
      <c r="AK53" s="232">
        <v>0</v>
      </c>
      <c r="AM53" s="232">
        <v>0</v>
      </c>
      <c r="AO53" s="232"/>
    </row>
    <row r="54" spans="1:41" s="231" customFormat="1">
      <c r="A54" s="229" t="s">
        <v>679</v>
      </c>
      <c r="B54" s="190">
        <v>413114312</v>
      </c>
      <c r="C54" s="191" t="s">
        <v>501</v>
      </c>
      <c r="D54" s="195">
        <v>0</v>
      </c>
      <c r="E54" s="195">
        <v>0</v>
      </c>
      <c r="F54" s="195">
        <v>0</v>
      </c>
      <c r="G54" s="195">
        <v>0</v>
      </c>
      <c r="H54" s="195">
        <v>1</v>
      </c>
      <c r="I54" s="195">
        <v>1</v>
      </c>
      <c r="J54" s="195">
        <v>0</v>
      </c>
      <c r="K54" s="230">
        <v>7.8600000000000003E-2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2</v>
      </c>
      <c r="R54" s="230">
        <v>1</v>
      </c>
      <c r="S54" s="195">
        <v>8</v>
      </c>
      <c r="T54" s="190"/>
      <c r="U54" s="229">
        <v>413114312</v>
      </c>
      <c r="V54" s="231" t="s">
        <v>679</v>
      </c>
      <c r="W54" s="190" t="s">
        <v>680</v>
      </c>
      <c r="X54" s="190" t="s">
        <v>685</v>
      </c>
      <c r="Y54" s="231">
        <v>1</v>
      </c>
      <c r="Z54" s="231">
        <v>2</v>
      </c>
      <c r="AA54" s="231">
        <v>23229.632531999996</v>
      </c>
      <c r="AB54" s="231">
        <v>11615</v>
      </c>
      <c r="AC54" s="231">
        <v>0</v>
      </c>
      <c r="AD54" s="231">
        <v>11615</v>
      </c>
      <c r="AK54" s="232">
        <v>0</v>
      </c>
      <c r="AM54" s="232">
        <v>0</v>
      </c>
      <c r="AO54" s="232"/>
    </row>
    <row r="55" spans="1:41" s="231" customFormat="1">
      <c r="A55" s="229" t="s">
        <v>679</v>
      </c>
      <c r="B55" s="190">
        <v>413114605</v>
      </c>
      <c r="C55" s="191" t="s">
        <v>501</v>
      </c>
      <c r="D55" s="195">
        <v>0</v>
      </c>
      <c r="E55" s="195">
        <v>0</v>
      </c>
      <c r="F55" s="195">
        <v>0</v>
      </c>
      <c r="G55" s="195">
        <v>0</v>
      </c>
      <c r="H55" s="195">
        <v>1</v>
      </c>
      <c r="I55" s="195">
        <v>0</v>
      </c>
      <c r="J55" s="195">
        <v>0</v>
      </c>
      <c r="K55" s="230">
        <v>3.9300000000000002E-2</v>
      </c>
      <c r="L55" s="195">
        <v>0</v>
      </c>
      <c r="M55" s="195">
        <v>0</v>
      </c>
      <c r="N55" s="195">
        <v>0</v>
      </c>
      <c r="O55" s="195">
        <v>0</v>
      </c>
      <c r="P55" s="195">
        <v>1</v>
      </c>
      <c r="Q55" s="195">
        <v>1</v>
      </c>
      <c r="R55" s="230">
        <v>1</v>
      </c>
      <c r="S55" s="195">
        <v>6</v>
      </c>
      <c r="T55" s="190"/>
      <c r="U55" s="229">
        <v>413114605</v>
      </c>
      <c r="V55" s="231" t="s">
        <v>679</v>
      </c>
      <c r="W55" s="190" t="s">
        <v>680</v>
      </c>
      <c r="X55" s="190" t="s">
        <v>686</v>
      </c>
      <c r="Y55" s="231">
        <v>1</v>
      </c>
      <c r="Z55" s="231">
        <v>1</v>
      </c>
      <c r="AA55" s="231">
        <v>16054.081265999999</v>
      </c>
      <c r="AB55" s="231">
        <v>16054</v>
      </c>
      <c r="AC55" s="231">
        <v>0</v>
      </c>
      <c r="AD55" s="231">
        <v>16054</v>
      </c>
      <c r="AK55" s="232">
        <v>0</v>
      </c>
      <c r="AM55" s="232">
        <v>0</v>
      </c>
      <c r="AO55" s="232"/>
    </row>
    <row r="56" spans="1:41" s="231" customFormat="1">
      <c r="A56" s="229" t="s">
        <v>679</v>
      </c>
      <c r="B56" s="190">
        <v>413114618</v>
      </c>
      <c r="C56" s="191" t="s">
        <v>501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1</v>
      </c>
      <c r="J56" s="195">
        <v>0</v>
      </c>
      <c r="K56" s="230">
        <v>3.9300000000000002E-2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1</v>
      </c>
      <c r="R56" s="230">
        <v>1</v>
      </c>
      <c r="S56" s="195">
        <v>8</v>
      </c>
      <c r="T56" s="190"/>
      <c r="U56" s="229">
        <v>413114618</v>
      </c>
      <c r="V56" s="231" t="s">
        <v>679</v>
      </c>
      <c r="W56" s="190" t="s">
        <v>680</v>
      </c>
      <c r="X56" s="190" t="s">
        <v>687</v>
      </c>
      <c r="Y56" s="231">
        <v>1</v>
      </c>
      <c r="Z56" s="231">
        <v>1</v>
      </c>
      <c r="AA56" s="231">
        <v>12565.341266000001</v>
      </c>
      <c r="AB56" s="231">
        <v>12565</v>
      </c>
      <c r="AC56" s="231">
        <v>0</v>
      </c>
      <c r="AD56" s="231">
        <v>12565</v>
      </c>
      <c r="AK56" s="232">
        <v>0</v>
      </c>
      <c r="AM56" s="232">
        <v>0</v>
      </c>
      <c r="AO56" s="232"/>
    </row>
    <row r="57" spans="1:41" s="231" customFormat="1">
      <c r="A57" s="229" t="s">
        <v>679</v>
      </c>
      <c r="B57" s="190">
        <v>413114670</v>
      </c>
      <c r="C57" s="191" t="s">
        <v>501</v>
      </c>
      <c r="D57" s="195">
        <v>0</v>
      </c>
      <c r="E57" s="195">
        <v>0</v>
      </c>
      <c r="F57" s="195">
        <v>0</v>
      </c>
      <c r="G57" s="195">
        <v>0</v>
      </c>
      <c r="H57" s="195">
        <v>3</v>
      </c>
      <c r="I57" s="195">
        <v>13</v>
      </c>
      <c r="J57" s="195">
        <v>0</v>
      </c>
      <c r="K57" s="230">
        <v>0.62880000000000003</v>
      </c>
      <c r="L57" s="195">
        <v>0</v>
      </c>
      <c r="M57" s="195">
        <v>0</v>
      </c>
      <c r="N57" s="195">
        <v>0</v>
      </c>
      <c r="O57" s="195">
        <v>0</v>
      </c>
      <c r="P57" s="195">
        <v>4</v>
      </c>
      <c r="Q57" s="195">
        <v>16</v>
      </c>
      <c r="R57" s="230">
        <v>1</v>
      </c>
      <c r="S57" s="195">
        <v>6</v>
      </c>
      <c r="T57" s="190"/>
      <c r="U57" s="229">
        <v>413114670</v>
      </c>
      <c r="V57" s="231" t="s">
        <v>679</v>
      </c>
      <c r="W57" s="190" t="s">
        <v>680</v>
      </c>
      <c r="X57" s="190" t="s">
        <v>688</v>
      </c>
      <c r="Y57" s="231">
        <v>1</v>
      </c>
      <c r="Z57" s="231">
        <v>16</v>
      </c>
      <c r="AA57" s="231">
        <v>216901.47025600006</v>
      </c>
      <c r="AB57" s="231">
        <v>13556</v>
      </c>
      <c r="AC57" s="231">
        <v>0</v>
      </c>
      <c r="AD57" s="231">
        <v>13556</v>
      </c>
      <c r="AK57" s="232">
        <v>0</v>
      </c>
      <c r="AM57" s="232">
        <v>0</v>
      </c>
      <c r="AO57" s="232"/>
    </row>
    <row r="58" spans="1:41" s="231" customFormat="1">
      <c r="A58" s="229" t="s">
        <v>679</v>
      </c>
      <c r="B58" s="190">
        <v>413114674</v>
      </c>
      <c r="C58" s="191" t="s">
        <v>501</v>
      </c>
      <c r="D58" s="195">
        <v>0</v>
      </c>
      <c r="E58" s="195">
        <v>0</v>
      </c>
      <c r="F58" s="195">
        <v>0</v>
      </c>
      <c r="G58" s="195">
        <v>0</v>
      </c>
      <c r="H58" s="195">
        <v>12</v>
      </c>
      <c r="I58" s="195">
        <v>29</v>
      </c>
      <c r="J58" s="195">
        <v>0</v>
      </c>
      <c r="K58" s="230">
        <v>1.6113</v>
      </c>
      <c r="L58" s="195">
        <v>0</v>
      </c>
      <c r="M58" s="195">
        <v>0</v>
      </c>
      <c r="N58" s="195">
        <v>0</v>
      </c>
      <c r="O58" s="195">
        <v>0</v>
      </c>
      <c r="P58" s="195">
        <v>19</v>
      </c>
      <c r="Q58" s="195">
        <v>41</v>
      </c>
      <c r="R58" s="230">
        <v>1</v>
      </c>
      <c r="S58" s="195">
        <v>10</v>
      </c>
      <c r="T58" s="190"/>
      <c r="U58" s="229">
        <v>413114674</v>
      </c>
      <c r="V58" s="231" t="s">
        <v>679</v>
      </c>
      <c r="W58" s="190" t="s">
        <v>680</v>
      </c>
      <c r="X58" s="190" t="s">
        <v>689</v>
      </c>
      <c r="Y58" s="231">
        <v>1</v>
      </c>
      <c r="Z58" s="231">
        <v>41</v>
      </c>
      <c r="AA58" s="231">
        <v>628474.60190599994</v>
      </c>
      <c r="AB58" s="231">
        <v>15329</v>
      </c>
      <c r="AC58" s="231">
        <v>0</v>
      </c>
      <c r="AD58" s="231">
        <v>15329</v>
      </c>
      <c r="AK58" s="232">
        <v>0</v>
      </c>
      <c r="AM58" s="232">
        <v>0</v>
      </c>
      <c r="AO58" s="232"/>
    </row>
    <row r="59" spans="1:41" s="231" customFormat="1">
      <c r="A59" s="229" t="s">
        <v>679</v>
      </c>
      <c r="B59" s="190">
        <v>413114717</v>
      </c>
      <c r="C59" s="191" t="s">
        <v>501</v>
      </c>
      <c r="D59" s="195">
        <v>0</v>
      </c>
      <c r="E59" s="195">
        <v>0</v>
      </c>
      <c r="F59" s="195">
        <v>0</v>
      </c>
      <c r="G59" s="195">
        <v>0</v>
      </c>
      <c r="H59" s="195">
        <v>7</v>
      </c>
      <c r="I59" s="195">
        <v>14</v>
      </c>
      <c r="J59" s="195">
        <v>0</v>
      </c>
      <c r="K59" s="230">
        <v>0.82530000000000003</v>
      </c>
      <c r="L59" s="195">
        <v>0</v>
      </c>
      <c r="M59" s="195">
        <v>0</v>
      </c>
      <c r="N59" s="195">
        <v>0</v>
      </c>
      <c r="O59" s="195">
        <v>0</v>
      </c>
      <c r="P59" s="195">
        <v>12</v>
      </c>
      <c r="Q59" s="195">
        <v>21</v>
      </c>
      <c r="R59" s="230">
        <v>1</v>
      </c>
      <c r="S59" s="195">
        <v>9</v>
      </c>
      <c r="T59" s="190"/>
      <c r="U59" s="229">
        <v>413114717</v>
      </c>
      <c r="V59" s="231" t="s">
        <v>679</v>
      </c>
      <c r="W59" s="190" t="s">
        <v>680</v>
      </c>
      <c r="X59" s="190" t="s">
        <v>690</v>
      </c>
      <c r="Y59" s="231">
        <v>1</v>
      </c>
      <c r="Z59" s="231">
        <v>21</v>
      </c>
      <c r="AA59" s="231">
        <v>331206.37658599997</v>
      </c>
      <c r="AB59" s="231">
        <v>15772</v>
      </c>
      <c r="AC59" s="231">
        <v>0</v>
      </c>
      <c r="AD59" s="231">
        <v>15772</v>
      </c>
      <c r="AK59" s="232">
        <v>0</v>
      </c>
      <c r="AM59" s="232">
        <v>0</v>
      </c>
      <c r="AO59" s="232"/>
    </row>
    <row r="60" spans="1:41" s="231" customFormat="1">
      <c r="A60" s="229" t="s">
        <v>679</v>
      </c>
      <c r="B60" s="190">
        <v>413114750</v>
      </c>
      <c r="C60" s="191" t="s">
        <v>501</v>
      </c>
      <c r="D60" s="195">
        <v>0</v>
      </c>
      <c r="E60" s="195">
        <v>0</v>
      </c>
      <c r="F60" s="195">
        <v>0</v>
      </c>
      <c r="G60" s="195">
        <v>0</v>
      </c>
      <c r="H60" s="195">
        <v>4</v>
      </c>
      <c r="I60" s="195">
        <v>14</v>
      </c>
      <c r="J60" s="195">
        <v>0</v>
      </c>
      <c r="K60" s="230">
        <v>0.70740000000000003</v>
      </c>
      <c r="L60" s="195">
        <v>0</v>
      </c>
      <c r="M60" s="195">
        <v>0</v>
      </c>
      <c r="N60" s="195">
        <v>0</v>
      </c>
      <c r="O60" s="195">
        <v>0</v>
      </c>
      <c r="P60" s="195">
        <v>8</v>
      </c>
      <c r="Q60" s="195">
        <v>18</v>
      </c>
      <c r="R60" s="230">
        <v>1</v>
      </c>
      <c r="S60" s="195">
        <v>7</v>
      </c>
      <c r="T60" s="190"/>
      <c r="U60" s="229">
        <v>413114750</v>
      </c>
      <c r="V60" s="231" t="s">
        <v>679</v>
      </c>
      <c r="W60" s="190" t="s">
        <v>680</v>
      </c>
      <c r="X60" s="190" t="s">
        <v>691</v>
      </c>
      <c r="Y60" s="231">
        <v>1</v>
      </c>
      <c r="Z60" s="231">
        <v>18</v>
      </c>
      <c r="AA60" s="231">
        <v>265237.702788</v>
      </c>
      <c r="AB60" s="231">
        <v>14735</v>
      </c>
      <c r="AC60" s="231">
        <v>0</v>
      </c>
      <c r="AD60" s="231">
        <v>14735</v>
      </c>
      <c r="AK60" s="232">
        <v>0</v>
      </c>
      <c r="AM60" s="232">
        <v>0</v>
      </c>
      <c r="AO60" s="232"/>
    </row>
    <row r="61" spans="1:41" s="231" customFormat="1">
      <c r="A61" s="229" t="s">
        <v>679</v>
      </c>
      <c r="B61" s="190">
        <v>413114755</v>
      </c>
      <c r="C61" s="191" t="s">
        <v>501</v>
      </c>
      <c r="D61" s="195">
        <v>0</v>
      </c>
      <c r="E61" s="195">
        <v>0</v>
      </c>
      <c r="F61" s="195">
        <v>0</v>
      </c>
      <c r="G61" s="195">
        <v>0</v>
      </c>
      <c r="H61" s="195">
        <v>9</v>
      </c>
      <c r="I61" s="195">
        <v>9</v>
      </c>
      <c r="J61" s="195">
        <v>0</v>
      </c>
      <c r="K61" s="230">
        <v>0.70740000000000003</v>
      </c>
      <c r="L61" s="195">
        <v>0</v>
      </c>
      <c r="M61" s="195">
        <v>0</v>
      </c>
      <c r="N61" s="195">
        <v>0</v>
      </c>
      <c r="O61" s="195">
        <v>0</v>
      </c>
      <c r="P61" s="195">
        <v>4</v>
      </c>
      <c r="Q61" s="195">
        <v>18</v>
      </c>
      <c r="R61" s="230">
        <v>1</v>
      </c>
      <c r="S61" s="195">
        <v>10</v>
      </c>
      <c r="T61" s="190"/>
      <c r="U61" s="229">
        <v>413114755</v>
      </c>
      <c r="V61" s="231" t="s">
        <v>679</v>
      </c>
      <c r="W61" s="190" t="s">
        <v>680</v>
      </c>
      <c r="X61" s="190" t="s">
        <v>692</v>
      </c>
      <c r="Y61" s="231">
        <v>1</v>
      </c>
      <c r="Z61" s="231">
        <v>18</v>
      </c>
      <c r="AA61" s="231">
        <v>237721.05278799997</v>
      </c>
      <c r="AB61" s="231">
        <v>13207</v>
      </c>
      <c r="AC61" s="231">
        <v>0</v>
      </c>
      <c r="AD61" s="231">
        <v>13207</v>
      </c>
      <c r="AK61" s="232">
        <v>0</v>
      </c>
      <c r="AM61" s="232">
        <v>0</v>
      </c>
      <c r="AO61" s="232"/>
    </row>
    <row r="62" spans="1:41" s="231" customFormat="1">
      <c r="A62" s="229" t="s">
        <v>693</v>
      </c>
      <c r="B62" s="190">
        <v>414603063</v>
      </c>
      <c r="C62" s="191" t="s">
        <v>502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3</v>
      </c>
      <c r="J62" s="195">
        <v>0</v>
      </c>
      <c r="K62" s="230">
        <v>0.1179</v>
      </c>
      <c r="L62" s="195">
        <v>0</v>
      </c>
      <c r="M62" s="195">
        <v>0</v>
      </c>
      <c r="N62" s="195">
        <v>0</v>
      </c>
      <c r="O62" s="195">
        <v>0</v>
      </c>
      <c r="P62" s="195">
        <v>1</v>
      </c>
      <c r="Q62" s="195">
        <v>3</v>
      </c>
      <c r="R62" s="230">
        <v>1</v>
      </c>
      <c r="S62" s="195">
        <v>8</v>
      </c>
      <c r="T62" s="190"/>
      <c r="U62" s="229">
        <v>414603063</v>
      </c>
      <c r="V62" s="231" t="s">
        <v>693</v>
      </c>
      <c r="W62" s="190" t="s">
        <v>694</v>
      </c>
      <c r="X62" s="190" t="s">
        <v>695</v>
      </c>
      <c r="Y62" s="231">
        <v>1</v>
      </c>
      <c r="Z62" s="231">
        <v>3</v>
      </c>
      <c r="AA62" s="231">
        <v>43972.703798000002</v>
      </c>
      <c r="AB62" s="231">
        <v>14658</v>
      </c>
      <c r="AC62" s="231">
        <v>0</v>
      </c>
      <c r="AD62" s="231">
        <v>14658</v>
      </c>
      <c r="AK62" s="232">
        <v>0</v>
      </c>
      <c r="AM62" s="232">
        <v>0</v>
      </c>
      <c r="AO62" s="232"/>
    </row>
    <row r="63" spans="1:41" s="231" customFormat="1">
      <c r="A63" s="229" t="s">
        <v>693</v>
      </c>
      <c r="B63" s="190">
        <v>414603098</v>
      </c>
      <c r="C63" s="191" t="s">
        <v>502</v>
      </c>
      <c r="D63" s="195">
        <v>0</v>
      </c>
      <c r="E63" s="195">
        <v>0</v>
      </c>
      <c r="F63" s="195">
        <v>0</v>
      </c>
      <c r="G63" s="195">
        <v>0</v>
      </c>
      <c r="H63" s="195">
        <v>1</v>
      </c>
      <c r="I63" s="195">
        <v>0</v>
      </c>
      <c r="J63" s="195">
        <v>0</v>
      </c>
      <c r="K63" s="230">
        <v>3.9300000000000002E-2</v>
      </c>
      <c r="L63" s="195">
        <v>0</v>
      </c>
      <c r="M63" s="195">
        <v>0</v>
      </c>
      <c r="N63" s="195">
        <v>0</v>
      </c>
      <c r="O63" s="195">
        <v>0</v>
      </c>
      <c r="P63" s="195">
        <v>1</v>
      </c>
      <c r="Q63" s="195">
        <v>1</v>
      </c>
      <c r="R63" s="230">
        <v>1</v>
      </c>
      <c r="S63" s="195">
        <v>8</v>
      </c>
      <c r="T63" s="190"/>
      <c r="U63" s="229">
        <v>414603098</v>
      </c>
      <c r="V63" s="231" t="s">
        <v>693</v>
      </c>
      <c r="W63" s="190" t="s">
        <v>694</v>
      </c>
      <c r="X63" s="190" t="s">
        <v>696</v>
      </c>
      <c r="Y63" s="231">
        <v>1</v>
      </c>
      <c r="Z63" s="231">
        <v>1</v>
      </c>
      <c r="AA63" s="231">
        <v>16940.971266</v>
      </c>
      <c r="AB63" s="231">
        <v>16941</v>
      </c>
      <c r="AC63" s="231">
        <v>0</v>
      </c>
      <c r="AD63" s="231">
        <v>16941</v>
      </c>
      <c r="AK63" s="232">
        <v>0</v>
      </c>
      <c r="AM63" s="232">
        <v>0</v>
      </c>
      <c r="AO63" s="232"/>
    </row>
    <row r="64" spans="1:41" s="231" customFormat="1">
      <c r="A64" s="229" t="s">
        <v>693</v>
      </c>
      <c r="B64" s="190">
        <v>414603121</v>
      </c>
      <c r="C64" s="191" t="s">
        <v>502</v>
      </c>
      <c r="D64" s="195">
        <v>0</v>
      </c>
      <c r="E64" s="195">
        <v>0</v>
      </c>
      <c r="F64" s="195">
        <v>0</v>
      </c>
      <c r="G64" s="195">
        <v>0</v>
      </c>
      <c r="H64" s="195">
        <v>1</v>
      </c>
      <c r="I64" s="195">
        <v>0</v>
      </c>
      <c r="J64" s="195">
        <v>0</v>
      </c>
      <c r="K64" s="230">
        <v>3.9300000000000002E-2</v>
      </c>
      <c r="L64" s="195">
        <v>0</v>
      </c>
      <c r="M64" s="195">
        <v>0</v>
      </c>
      <c r="N64" s="195">
        <v>0</v>
      </c>
      <c r="O64" s="195">
        <v>0</v>
      </c>
      <c r="P64" s="195">
        <v>1</v>
      </c>
      <c r="Q64" s="195">
        <v>1</v>
      </c>
      <c r="R64" s="230">
        <v>1</v>
      </c>
      <c r="S64" s="195">
        <v>9</v>
      </c>
      <c r="T64" s="190"/>
      <c r="U64" s="229">
        <v>414603121</v>
      </c>
      <c r="V64" s="231" t="s">
        <v>693</v>
      </c>
      <c r="W64" s="190" t="s">
        <v>694</v>
      </c>
      <c r="X64" s="190" t="s">
        <v>697</v>
      </c>
      <c r="Y64" s="231">
        <v>1</v>
      </c>
      <c r="Z64" s="231">
        <v>1</v>
      </c>
      <c r="AA64" s="231">
        <v>17384.421265999998</v>
      </c>
      <c r="AB64" s="231">
        <v>17384</v>
      </c>
      <c r="AC64" s="231">
        <v>0</v>
      </c>
      <c r="AD64" s="231">
        <v>17384</v>
      </c>
      <c r="AK64" s="232">
        <v>0</v>
      </c>
      <c r="AM64" s="232">
        <v>0</v>
      </c>
      <c r="AO64" s="232"/>
    </row>
    <row r="65" spans="1:41" s="231" customFormat="1">
      <c r="A65" s="229" t="s">
        <v>693</v>
      </c>
      <c r="B65" s="190">
        <v>414603150</v>
      </c>
      <c r="C65" s="191" t="s">
        <v>502</v>
      </c>
      <c r="D65" s="195">
        <v>0</v>
      </c>
      <c r="E65" s="195">
        <v>0</v>
      </c>
      <c r="F65" s="195">
        <v>0</v>
      </c>
      <c r="G65" s="195">
        <v>0</v>
      </c>
      <c r="H65" s="195">
        <v>1</v>
      </c>
      <c r="I65" s="195">
        <v>0</v>
      </c>
      <c r="J65" s="195">
        <v>0</v>
      </c>
      <c r="K65" s="230">
        <v>3.9300000000000002E-2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1</v>
      </c>
      <c r="R65" s="230">
        <v>1</v>
      </c>
      <c r="S65" s="195">
        <v>8</v>
      </c>
      <c r="T65" s="190"/>
      <c r="U65" s="229">
        <v>414603150</v>
      </c>
      <c r="V65" s="231" t="s">
        <v>693</v>
      </c>
      <c r="W65" s="190" t="s">
        <v>694</v>
      </c>
      <c r="X65" s="190" t="s">
        <v>698</v>
      </c>
      <c r="Y65" s="231">
        <v>1</v>
      </c>
      <c r="Z65" s="231">
        <v>1</v>
      </c>
      <c r="AA65" s="231">
        <v>10664.291266</v>
      </c>
      <c r="AB65" s="231">
        <v>10664</v>
      </c>
      <c r="AC65" s="231">
        <v>0</v>
      </c>
      <c r="AD65" s="231">
        <v>10664</v>
      </c>
      <c r="AK65" s="232">
        <v>0</v>
      </c>
      <c r="AM65" s="232">
        <v>0</v>
      </c>
      <c r="AO65" s="232"/>
    </row>
    <row r="66" spans="1:41" s="231" customFormat="1">
      <c r="A66" s="229" t="s">
        <v>693</v>
      </c>
      <c r="B66" s="190">
        <v>414603209</v>
      </c>
      <c r="C66" s="191" t="s">
        <v>502</v>
      </c>
      <c r="D66" s="195">
        <v>0</v>
      </c>
      <c r="E66" s="195">
        <v>0</v>
      </c>
      <c r="F66" s="195">
        <v>0</v>
      </c>
      <c r="G66" s="195">
        <v>0</v>
      </c>
      <c r="H66" s="195">
        <v>45</v>
      </c>
      <c r="I66" s="195">
        <v>37</v>
      </c>
      <c r="J66" s="195">
        <v>0</v>
      </c>
      <c r="K66" s="230">
        <v>3.2225999999999999</v>
      </c>
      <c r="L66" s="195">
        <v>0</v>
      </c>
      <c r="M66" s="195">
        <v>0</v>
      </c>
      <c r="N66" s="195">
        <v>0</v>
      </c>
      <c r="O66" s="195">
        <v>0</v>
      </c>
      <c r="P66" s="195">
        <v>62</v>
      </c>
      <c r="Q66" s="195">
        <v>82</v>
      </c>
      <c r="R66" s="230">
        <v>1</v>
      </c>
      <c r="S66" s="195">
        <v>11</v>
      </c>
      <c r="T66" s="190"/>
      <c r="U66" s="229">
        <v>414603209</v>
      </c>
      <c r="V66" s="231" t="s">
        <v>693</v>
      </c>
      <c r="W66" s="190" t="s">
        <v>694</v>
      </c>
      <c r="X66" s="190" t="s">
        <v>699</v>
      </c>
      <c r="Y66" s="231">
        <v>1</v>
      </c>
      <c r="Z66" s="231">
        <v>82</v>
      </c>
      <c r="AA66" s="231">
        <v>1430820.6738120001</v>
      </c>
      <c r="AB66" s="231">
        <v>17449</v>
      </c>
      <c r="AC66" s="231">
        <v>0</v>
      </c>
      <c r="AD66" s="231">
        <v>17449</v>
      </c>
      <c r="AK66" s="232">
        <v>0</v>
      </c>
      <c r="AM66" s="232">
        <v>0</v>
      </c>
      <c r="AO66" s="232"/>
    </row>
    <row r="67" spans="1:41" s="231" customFormat="1">
      <c r="A67" s="229" t="s">
        <v>693</v>
      </c>
      <c r="B67" s="190">
        <v>414603236</v>
      </c>
      <c r="C67" s="191" t="s">
        <v>502</v>
      </c>
      <c r="D67" s="195">
        <v>0</v>
      </c>
      <c r="E67" s="195">
        <v>0</v>
      </c>
      <c r="F67" s="195">
        <v>0</v>
      </c>
      <c r="G67" s="195">
        <v>0</v>
      </c>
      <c r="H67" s="195">
        <v>102</v>
      </c>
      <c r="I67" s="195">
        <v>67</v>
      </c>
      <c r="J67" s="195">
        <v>0</v>
      </c>
      <c r="K67" s="230">
        <v>6.6417000000000002</v>
      </c>
      <c r="L67" s="195">
        <v>0</v>
      </c>
      <c r="M67" s="195">
        <v>0</v>
      </c>
      <c r="N67" s="195">
        <v>2</v>
      </c>
      <c r="O67" s="195">
        <v>2</v>
      </c>
      <c r="P67" s="195">
        <v>122</v>
      </c>
      <c r="Q67" s="195">
        <v>169</v>
      </c>
      <c r="R67" s="230">
        <v>1</v>
      </c>
      <c r="S67" s="195">
        <v>11</v>
      </c>
      <c r="T67" s="190"/>
      <c r="U67" s="229">
        <v>414603236</v>
      </c>
      <c r="V67" s="231" t="s">
        <v>693</v>
      </c>
      <c r="W67" s="190" t="s">
        <v>694</v>
      </c>
      <c r="X67" s="190" t="s">
        <v>700</v>
      </c>
      <c r="Y67" s="231">
        <v>1</v>
      </c>
      <c r="Z67" s="231">
        <v>169</v>
      </c>
      <c r="AA67" s="231">
        <v>2898427.2939539999</v>
      </c>
      <c r="AB67" s="231">
        <v>17150</v>
      </c>
      <c r="AC67" s="231">
        <v>487</v>
      </c>
      <c r="AD67" s="231">
        <v>16663</v>
      </c>
      <c r="AK67" s="232">
        <v>0</v>
      </c>
      <c r="AM67" s="232">
        <v>0</v>
      </c>
      <c r="AO67" s="232"/>
    </row>
    <row r="68" spans="1:41" s="231" customFormat="1">
      <c r="A68" s="229" t="s">
        <v>693</v>
      </c>
      <c r="B68" s="190">
        <v>414603263</v>
      </c>
      <c r="C68" s="191" t="s">
        <v>502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1</v>
      </c>
      <c r="J68" s="195">
        <v>0</v>
      </c>
      <c r="K68" s="230">
        <v>3.9300000000000002E-2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1</v>
      </c>
      <c r="R68" s="230">
        <v>1</v>
      </c>
      <c r="S68" s="195">
        <v>11</v>
      </c>
      <c r="T68" s="190"/>
      <c r="U68" s="229">
        <v>414603263</v>
      </c>
      <c r="V68" s="231" t="s">
        <v>693</v>
      </c>
      <c r="W68" s="190" t="s">
        <v>694</v>
      </c>
      <c r="X68" s="190" t="s">
        <v>701</v>
      </c>
      <c r="Y68" s="231">
        <v>1</v>
      </c>
      <c r="Z68" s="231">
        <v>1</v>
      </c>
      <c r="AA68" s="231">
        <v>12565.341266000001</v>
      </c>
      <c r="AB68" s="231">
        <v>12565</v>
      </c>
      <c r="AC68" s="231">
        <v>0</v>
      </c>
      <c r="AD68" s="231">
        <v>12565</v>
      </c>
      <c r="AK68" s="232">
        <v>0</v>
      </c>
      <c r="AM68" s="232">
        <v>0</v>
      </c>
      <c r="AO68" s="232"/>
    </row>
    <row r="69" spans="1:41" s="231" customFormat="1">
      <c r="A69" s="229" t="s">
        <v>693</v>
      </c>
      <c r="B69" s="190">
        <v>414603603</v>
      </c>
      <c r="C69" s="191" t="s">
        <v>502</v>
      </c>
      <c r="D69" s="195">
        <v>0</v>
      </c>
      <c r="E69" s="195">
        <v>0</v>
      </c>
      <c r="F69" s="195">
        <v>0</v>
      </c>
      <c r="G69" s="195">
        <v>0</v>
      </c>
      <c r="H69" s="195">
        <v>43</v>
      </c>
      <c r="I69" s="195">
        <v>33</v>
      </c>
      <c r="J69" s="195">
        <v>0</v>
      </c>
      <c r="K69" s="230">
        <v>2.9868000000000001</v>
      </c>
      <c r="L69" s="195">
        <v>0</v>
      </c>
      <c r="M69" s="195">
        <v>0</v>
      </c>
      <c r="N69" s="195">
        <v>0</v>
      </c>
      <c r="O69" s="195">
        <v>0</v>
      </c>
      <c r="P69" s="195">
        <v>46</v>
      </c>
      <c r="Q69" s="195">
        <v>76</v>
      </c>
      <c r="R69" s="230">
        <v>1</v>
      </c>
      <c r="S69" s="195">
        <v>10</v>
      </c>
      <c r="T69" s="190"/>
      <c r="U69" s="229">
        <v>414603603</v>
      </c>
      <c r="V69" s="231" t="s">
        <v>693</v>
      </c>
      <c r="W69" s="190" t="s">
        <v>694</v>
      </c>
      <c r="X69" s="190" t="s">
        <v>694</v>
      </c>
      <c r="Y69" s="231">
        <v>1</v>
      </c>
      <c r="Z69" s="231">
        <v>76</v>
      </c>
      <c r="AA69" s="231">
        <v>1202745.926216</v>
      </c>
      <c r="AB69" s="231">
        <v>15826</v>
      </c>
      <c r="AC69" s="231">
        <v>0</v>
      </c>
      <c r="AD69" s="231">
        <v>15826</v>
      </c>
      <c r="AK69" s="232">
        <v>0</v>
      </c>
      <c r="AM69" s="232">
        <v>0</v>
      </c>
      <c r="AO69" s="232"/>
    </row>
    <row r="70" spans="1:41" s="231" customFormat="1">
      <c r="A70" s="229" t="s">
        <v>693</v>
      </c>
      <c r="B70" s="190">
        <v>414603635</v>
      </c>
      <c r="C70" s="191" t="s">
        <v>502</v>
      </c>
      <c r="D70" s="195">
        <v>0</v>
      </c>
      <c r="E70" s="195">
        <v>0</v>
      </c>
      <c r="F70" s="195">
        <v>0</v>
      </c>
      <c r="G70" s="195">
        <v>0</v>
      </c>
      <c r="H70" s="195">
        <v>7</v>
      </c>
      <c r="I70" s="195">
        <v>12</v>
      </c>
      <c r="J70" s="195">
        <v>0</v>
      </c>
      <c r="K70" s="230">
        <v>0.74670000000000003</v>
      </c>
      <c r="L70" s="195">
        <v>0</v>
      </c>
      <c r="M70" s="195">
        <v>0</v>
      </c>
      <c r="N70" s="195">
        <v>0</v>
      </c>
      <c r="O70" s="195">
        <v>0</v>
      </c>
      <c r="P70" s="195">
        <v>7</v>
      </c>
      <c r="Q70" s="195">
        <v>19</v>
      </c>
      <c r="R70" s="230">
        <v>1</v>
      </c>
      <c r="S70" s="195">
        <v>8</v>
      </c>
      <c r="T70" s="190"/>
      <c r="U70" s="229">
        <v>414603635</v>
      </c>
      <c r="V70" s="231" t="s">
        <v>693</v>
      </c>
      <c r="W70" s="190" t="s">
        <v>694</v>
      </c>
      <c r="X70" s="190" t="s">
        <v>702</v>
      </c>
      <c r="Y70" s="231">
        <v>1</v>
      </c>
      <c r="Z70" s="231">
        <v>19</v>
      </c>
      <c r="AA70" s="231">
        <v>269370.89405399997</v>
      </c>
      <c r="AB70" s="231">
        <v>14177</v>
      </c>
      <c r="AC70" s="231">
        <v>0</v>
      </c>
      <c r="AD70" s="231">
        <v>14177</v>
      </c>
      <c r="AK70" s="232">
        <v>0</v>
      </c>
      <c r="AM70" s="232">
        <v>0</v>
      </c>
      <c r="AO70" s="232"/>
    </row>
    <row r="71" spans="1:41" s="231" customFormat="1">
      <c r="A71" s="229" t="s">
        <v>693</v>
      </c>
      <c r="B71" s="190">
        <v>414603715</v>
      </c>
      <c r="C71" s="191" t="s">
        <v>502</v>
      </c>
      <c r="D71" s="195">
        <v>0</v>
      </c>
      <c r="E71" s="195">
        <v>0</v>
      </c>
      <c r="F71" s="195">
        <v>0</v>
      </c>
      <c r="G71" s="195">
        <v>0</v>
      </c>
      <c r="H71" s="195">
        <v>6</v>
      </c>
      <c r="I71" s="195">
        <v>6</v>
      </c>
      <c r="J71" s="195">
        <v>0</v>
      </c>
      <c r="K71" s="230">
        <v>0.47160000000000002</v>
      </c>
      <c r="L71" s="195">
        <v>0</v>
      </c>
      <c r="M71" s="195">
        <v>0</v>
      </c>
      <c r="N71" s="195">
        <v>0</v>
      </c>
      <c r="O71" s="195">
        <v>0</v>
      </c>
      <c r="P71" s="195">
        <v>6</v>
      </c>
      <c r="Q71" s="195">
        <v>12</v>
      </c>
      <c r="R71" s="230">
        <v>1</v>
      </c>
      <c r="S71" s="195">
        <v>6</v>
      </c>
      <c r="T71" s="190"/>
      <c r="U71" s="229">
        <v>414603715</v>
      </c>
      <c r="V71" s="231" t="s">
        <v>693</v>
      </c>
      <c r="W71" s="190" t="s">
        <v>694</v>
      </c>
      <c r="X71" s="190" t="s">
        <v>703</v>
      </c>
      <c r="Y71" s="231">
        <v>1</v>
      </c>
      <c r="Z71" s="231">
        <v>12</v>
      </c>
      <c r="AA71" s="231">
        <v>171716.53519199998</v>
      </c>
      <c r="AB71" s="231">
        <v>14310</v>
      </c>
      <c r="AC71" s="231">
        <v>0</v>
      </c>
      <c r="AD71" s="231">
        <v>14310</v>
      </c>
      <c r="AK71" s="232">
        <v>0</v>
      </c>
      <c r="AM71" s="232">
        <v>0</v>
      </c>
      <c r="AO71" s="232"/>
    </row>
    <row r="72" spans="1:41" s="231" customFormat="1">
      <c r="A72" s="229" t="s">
        <v>704</v>
      </c>
      <c r="B72" s="190">
        <v>416035018</v>
      </c>
      <c r="C72" s="191" t="s">
        <v>503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1</v>
      </c>
      <c r="J72" s="195">
        <v>0</v>
      </c>
      <c r="K72" s="230">
        <v>3.9300000000000002E-2</v>
      </c>
      <c r="L72" s="195">
        <v>0</v>
      </c>
      <c r="M72" s="195">
        <v>0</v>
      </c>
      <c r="N72" s="195">
        <v>0</v>
      </c>
      <c r="O72" s="195">
        <v>0</v>
      </c>
      <c r="P72" s="195">
        <v>1</v>
      </c>
      <c r="Q72" s="195">
        <v>1</v>
      </c>
      <c r="R72" s="230">
        <v>1.087</v>
      </c>
      <c r="S72" s="195">
        <v>9</v>
      </c>
      <c r="T72" s="190"/>
      <c r="U72" s="229">
        <v>416035018</v>
      </c>
      <c r="V72" s="231" t="s">
        <v>704</v>
      </c>
      <c r="W72" s="190" t="s">
        <v>654</v>
      </c>
      <c r="X72" s="190" t="s">
        <v>705</v>
      </c>
      <c r="Y72" s="231">
        <v>1</v>
      </c>
      <c r="Z72" s="231">
        <v>1</v>
      </c>
      <c r="AA72" s="231">
        <v>20674.089495611999</v>
      </c>
      <c r="AB72" s="231">
        <v>20674</v>
      </c>
      <c r="AC72" s="231">
        <v>0</v>
      </c>
      <c r="AD72" s="231">
        <v>20674</v>
      </c>
      <c r="AK72" s="232">
        <v>0</v>
      </c>
      <c r="AM72" s="232">
        <v>0</v>
      </c>
      <c r="AO72" s="232"/>
    </row>
    <row r="73" spans="1:41" s="231" customFormat="1">
      <c r="A73" s="229" t="s">
        <v>704</v>
      </c>
      <c r="B73" s="190">
        <v>416035030</v>
      </c>
      <c r="C73" s="191" t="s">
        <v>503</v>
      </c>
      <c r="D73" s="195">
        <v>0</v>
      </c>
      <c r="E73" s="195">
        <v>0</v>
      </c>
      <c r="F73" s="195">
        <v>0</v>
      </c>
      <c r="G73" s="195">
        <v>0</v>
      </c>
      <c r="H73" s="195">
        <v>1</v>
      </c>
      <c r="I73" s="195">
        <v>0</v>
      </c>
      <c r="J73" s="195">
        <v>0</v>
      </c>
      <c r="K73" s="230">
        <v>3.9300000000000002E-2</v>
      </c>
      <c r="L73" s="195">
        <v>0</v>
      </c>
      <c r="M73" s="195">
        <v>0</v>
      </c>
      <c r="N73" s="195">
        <v>0</v>
      </c>
      <c r="O73" s="195">
        <v>0</v>
      </c>
      <c r="P73" s="195">
        <v>1</v>
      </c>
      <c r="Q73" s="195">
        <v>1</v>
      </c>
      <c r="R73" s="230">
        <v>1.087</v>
      </c>
      <c r="S73" s="195">
        <v>7</v>
      </c>
      <c r="T73" s="190"/>
      <c r="U73" s="229">
        <v>416035030</v>
      </c>
      <c r="V73" s="231" t="s">
        <v>704</v>
      </c>
      <c r="W73" s="190" t="s">
        <v>654</v>
      </c>
      <c r="X73" s="190" t="s">
        <v>706</v>
      </c>
      <c r="Y73" s="231">
        <v>1</v>
      </c>
      <c r="Z73" s="231">
        <v>1</v>
      </c>
      <c r="AA73" s="231">
        <v>17663.421675612</v>
      </c>
      <c r="AB73" s="231">
        <v>17663</v>
      </c>
      <c r="AC73" s="231">
        <v>477</v>
      </c>
      <c r="AD73" s="231">
        <v>17186</v>
      </c>
      <c r="AK73" s="232">
        <v>0</v>
      </c>
      <c r="AM73" s="232">
        <v>0</v>
      </c>
      <c r="AO73" s="232"/>
    </row>
    <row r="74" spans="1:41" s="231" customFormat="1">
      <c r="A74" s="229" t="s">
        <v>704</v>
      </c>
      <c r="B74" s="190">
        <v>416035035</v>
      </c>
      <c r="C74" s="191" t="s">
        <v>503</v>
      </c>
      <c r="D74" s="195">
        <v>0</v>
      </c>
      <c r="E74" s="195">
        <v>0</v>
      </c>
      <c r="F74" s="195">
        <v>0</v>
      </c>
      <c r="G74" s="195">
        <v>0</v>
      </c>
      <c r="H74" s="195">
        <v>288</v>
      </c>
      <c r="I74" s="195">
        <v>385</v>
      </c>
      <c r="J74" s="195">
        <v>0</v>
      </c>
      <c r="K74" s="230">
        <v>26.448899999999998</v>
      </c>
      <c r="L74" s="195">
        <v>0</v>
      </c>
      <c r="M74" s="195">
        <v>0</v>
      </c>
      <c r="N74" s="195">
        <v>61</v>
      </c>
      <c r="O74" s="195">
        <v>45</v>
      </c>
      <c r="P74" s="195">
        <v>514</v>
      </c>
      <c r="Q74" s="195">
        <v>673</v>
      </c>
      <c r="R74" s="230">
        <v>1.087</v>
      </c>
      <c r="S74" s="195">
        <v>11</v>
      </c>
      <c r="T74" s="190"/>
      <c r="U74" s="229">
        <v>416035035</v>
      </c>
      <c r="V74" s="231" t="s">
        <v>704</v>
      </c>
      <c r="W74" s="190" t="s">
        <v>654</v>
      </c>
      <c r="X74" s="190" t="s">
        <v>654</v>
      </c>
      <c r="Y74" s="231">
        <v>1</v>
      </c>
      <c r="Z74" s="231">
        <v>673</v>
      </c>
      <c r="AA74" s="231">
        <v>13142203.712976873</v>
      </c>
      <c r="AB74" s="231">
        <v>19528</v>
      </c>
      <c r="AC74" s="231">
        <v>25</v>
      </c>
      <c r="AD74" s="231">
        <v>19503</v>
      </c>
      <c r="AK74" s="232">
        <v>0</v>
      </c>
      <c r="AM74" s="232">
        <v>0</v>
      </c>
      <c r="AO74" s="232"/>
    </row>
    <row r="75" spans="1:41" s="231" customFormat="1">
      <c r="A75" s="229" t="s">
        <v>704</v>
      </c>
      <c r="B75" s="190">
        <v>416035044</v>
      </c>
      <c r="C75" s="191" t="s">
        <v>503</v>
      </c>
      <c r="D75" s="195">
        <v>0</v>
      </c>
      <c r="E75" s="195">
        <v>0</v>
      </c>
      <c r="F75" s="195">
        <v>0</v>
      </c>
      <c r="G75" s="195">
        <v>0</v>
      </c>
      <c r="H75" s="195">
        <v>2</v>
      </c>
      <c r="I75" s="195">
        <v>2</v>
      </c>
      <c r="J75" s="195">
        <v>0</v>
      </c>
      <c r="K75" s="230">
        <v>0.15720000000000001</v>
      </c>
      <c r="L75" s="195">
        <v>0</v>
      </c>
      <c r="M75" s="195">
        <v>0</v>
      </c>
      <c r="N75" s="195">
        <v>1</v>
      </c>
      <c r="O75" s="195">
        <v>1</v>
      </c>
      <c r="P75" s="195">
        <v>2</v>
      </c>
      <c r="Q75" s="195">
        <v>4</v>
      </c>
      <c r="R75" s="230">
        <v>1.087</v>
      </c>
      <c r="S75" s="195">
        <v>11</v>
      </c>
      <c r="T75" s="190"/>
      <c r="U75" s="229">
        <v>416035044</v>
      </c>
      <c r="V75" s="231" t="s">
        <v>704</v>
      </c>
      <c r="W75" s="190" t="s">
        <v>654</v>
      </c>
      <c r="X75" s="190" t="s">
        <v>655</v>
      </c>
      <c r="Y75" s="231">
        <v>1</v>
      </c>
      <c r="Z75" s="231">
        <v>4</v>
      </c>
      <c r="AA75" s="231">
        <v>73194.852672448003</v>
      </c>
      <c r="AB75" s="231">
        <v>18299</v>
      </c>
      <c r="AC75" s="231">
        <v>0</v>
      </c>
      <c r="AD75" s="231">
        <v>18299</v>
      </c>
      <c r="AK75" s="232">
        <v>0</v>
      </c>
      <c r="AM75" s="232">
        <v>0</v>
      </c>
      <c r="AO75" s="232"/>
    </row>
    <row r="76" spans="1:41" s="231" customFormat="1">
      <c r="A76" s="229" t="s">
        <v>704</v>
      </c>
      <c r="B76" s="190">
        <v>416035050</v>
      </c>
      <c r="C76" s="191" t="s">
        <v>503</v>
      </c>
      <c r="D76" s="195">
        <v>0</v>
      </c>
      <c r="E76" s="195">
        <v>0</v>
      </c>
      <c r="F76" s="195">
        <v>0</v>
      </c>
      <c r="G76" s="195">
        <v>0</v>
      </c>
      <c r="H76" s="195">
        <v>1</v>
      </c>
      <c r="I76" s="195">
        <v>0</v>
      </c>
      <c r="J76" s="195">
        <v>0</v>
      </c>
      <c r="K76" s="230">
        <v>3.9300000000000002E-2</v>
      </c>
      <c r="L76" s="195">
        <v>0</v>
      </c>
      <c r="M76" s="195">
        <v>0</v>
      </c>
      <c r="N76" s="195">
        <v>1</v>
      </c>
      <c r="O76" s="195">
        <v>0</v>
      </c>
      <c r="P76" s="195">
        <v>1</v>
      </c>
      <c r="Q76" s="195">
        <v>1</v>
      </c>
      <c r="R76" s="230">
        <v>1.087</v>
      </c>
      <c r="S76" s="195">
        <v>5</v>
      </c>
      <c r="T76" s="190"/>
      <c r="U76" s="229">
        <v>416035050</v>
      </c>
      <c r="V76" s="231" t="s">
        <v>704</v>
      </c>
      <c r="W76" s="190" t="s">
        <v>654</v>
      </c>
      <c r="X76" s="190" t="s">
        <v>669</v>
      </c>
      <c r="Y76" s="231">
        <v>1</v>
      </c>
      <c r="Z76" s="231">
        <v>1</v>
      </c>
      <c r="AA76" s="231">
        <v>19860.207605611999</v>
      </c>
      <c r="AB76" s="231">
        <v>19860</v>
      </c>
      <c r="AC76" s="231">
        <v>0</v>
      </c>
      <c r="AD76" s="231">
        <v>19860</v>
      </c>
      <c r="AK76" s="232">
        <v>0</v>
      </c>
      <c r="AM76" s="232">
        <v>0</v>
      </c>
      <c r="AO76" s="232"/>
    </row>
    <row r="77" spans="1:41" s="231" customFormat="1">
      <c r="A77" s="229" t="s">
        <v>704</v>
      </c>
      <c r="B77" s="190">
        <v>416035073</v>
      </c>
      <c r="C77" s="191" t="s">
        <v>503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1</v>
      </c>
      <c r="J77" s="195">
        <v>0</v>
      </c>
      <c r="K77" s="230">
        <v>3.9300000000000002E-2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1</v>
      </c>
      <c r="R77" s="230">
        <v>1.087</v>
      </c>
      <c r="S77" s="195">
        <v>6</v>
      </c>
      <c r="T77" s="190"/>
      <c r="U77" s="229">
        <v>416035073</v>
      </c>
      <c r="V77" s="231" t="s">
        <v>704</v>
      </c>
      <c r="W77" s="190" t="s">
        <v>654</v>
      </c>
      <c r="X77" s="190" t="s">
        <v>670</v>
      </c>
      <c r="Y77" s="231">
        <v>1</v>
      </c>
      <c r="Z77" s="231">
        <v>1</v>
      </c>
      <c r="AA77" s="231">
        <v>13434.426815612</v>
      </c>
      <c r="AB77" s="231">
        <v>13434</v>
      </c>
      <c r="AC77" s="231">
        <v>0</v>
      </c>
      <c r="AD77" s="231">
        <v>13434</v>
      </c>
      <c r="AK77" s="232">
        <v>0</v>
      </c>
      <c r="AM77" s="232">
        <v>0</v>
      </c>
      <c r="AO77" s="232"/>
    </row>
    <row r="78" spans="1:41" s="231" customFormat="1">
      <c r="A78" s="229" t="s">
        <v>704</v>
      </c>
      <c r="B78" s="190">
        <v>416035133</v>
      </c>
      <c r="C78" s="191" t="s">
        <v>503</v>
      </c>
      <c r="D78" s="195">
        <v>0</v>
      </c>
      <c r="E78" s="195">
        <v>0</v>
      </c>
      <c r="F78" s="195">
        <v>0</v>
      </c>
      <c r="G78" s="195">
        <v>0</v>
      </c>
      <c r="H78" s="195">
        <v>1</v>
      </c>
      <c r="I78" s="195">
        <v>0</v>
      </c>
      <c r="J78" s="195">
        <v>0</v>
      </c>
      <c r="K78" s="230">
        <v>3.9300000000000002E-2</v>
      </c>
      <c r="L78" s="195">
        <v>0</v>
      </c>
      <c r="M78" s="195">
        <v>0</v>
      </c>
      <c r="N78" s="195">
        <v>1</v>
      </c>
      <c r="O78" s="195">
        <v>0</v>
      </c>
      <c r="P78" s="195">
        <v>0</v>
      </c>
      <c r="Q78" s="195">
        <v>1</v>
      </c>
      <c r="R78" s="230">
        <v>1.087</v>
      </c>
      <c r="S78" s="195">
        <v>9</v>
      </c>
      <c r="T78" s="190"/>
      <c r="U78" s="229">
        <v>416035133</v>
      </c>
      <c r="V78" s="231" t="s">
        <v>704</v>
      </c>
      <c r="W78" s="190" t="s">
        <v>654</v>
      </c>
      <c r="X78" s="190" t="s">
        <v>707</v>
      </c>
      <c r="Y78" s="231">
        <v>1</v>
      </c>
      <c r="Z78" s="231">
        <v>1</v>
      </c>
      <c r="AA78" s="231">
        <v>14601.513795612002</v>
      </c>
      <c r="AB78" s="231">
        <v>14602</v>
      </c>
      <c r="AC78" s="231">
        <v>0</v>
      </c>
      <c r="AD78" s="231">
        <v>14602</v>
      </c>
      <c r="AK78" s="232">
        <v>0</v>
      </c>
      <c r="AM78" s="232">
        <v>0</v>
      </c>
      <c r="AO78" s="232"/>
    </row>
    <row r="79" spans="1:41" s="231" customFormat="1">
      <c r="A79" s="229" t="s">
        <v>704</v>
      </c>
      <c r="B79" s="190">
        <v>416035189</v>
      </c>
      <c r="C79" s="191" t="s">
        <v>503</v>
      </c>
      <c r="D79" s="195">
        <v>0</v>
      </c>
      <c r="E79" s="195">
        <v>0</v>
      </c>
      <c r="F79" s="195">
        <v>0</v>
      </c>
      <c r="G79" s="195">
        <v>0</v>
      </c>
      <c r="H79" s="195">
        <v>1</v>
      </c>
      <c r="I79" s="195">
        <v>1</v>
      </c>
      <c r="J79" s="195">
        <v>0</v>
      </c>
      <c r="K79" s="230">
        <v>7.8600000000000003E-2</v>
      </c>
      <c r="L79" s="195">
        <v>0</v>
      </c>
      <c r="M79" s="195">
        <v>0</v>
      </c>
      <c r="N79" s="195">
        <v>0</v>
      </c>
      <c r="O79" s="195">
        <v>0</v>
      </c>
      <c r="P79" s="195">
        <v>2</v>
      </c>
      <c r="Q79" s="195">
        <v>2</v>
      </c>
      <c r="R79" s="230">
        <v>1.087</v>
      </c>
      <c r="S79" s="195">
        <v>3</v>
      </c>
      <c r="T79" s="190"/>
      <c r="U79" s="229">
        <v>416035189</v>
      </c>
      <c r="V79" s="231" t="s">
        <v>704</v>
      </c>
      <c r="W79" s="190" t="s">
        <v>654</v>
      </c>
      <c r="X79" s="190" t="s">
        <v>671</v>
      </c>
      <c r="Y79" s="231">
        <v>1</v>
      </c>
      <c r="Z79" s="231">
        <v>2</v>
      </c>
      <c r="AA79" s="231">
        <v>34534.961321224</v>
      </c>
      <c r="AB79" s="231">
        <v>17267</v>
      </c>
      <c r="AC79" s="231">
        <v>0</v>
      </c>
      <c r="AD79" s="231">
        <v>17267</v>
      </c>
      <c r="AK79" s="232">
        <v>0</v>
      </c>
      <c r="AM79" s="232">
        <v>0</v>
      </c>
      <c r="AO79" s="232"/>
    </row>
    <row r="80" spans="1:41" s="231" customFormat="1">
      <c r="A80" s="229" t="s">
        <v>704</v>
      </c>
      <c r="B80" s="190">
        <v>416035243</v>
      </c>
      <c r="C80" s="191" t="s">
        <v>503</v>
      </c>
      <c r="D80" s="195">
        <v>0</v>
      </c>
      <c r="E80" s="195">
        <v>0</v>
      </c>
      <c r="F80" s="195">
        <v>0</v>
      </c>
      <c r="G80" s="195">
        <v>0</v>
      </c>
      <c r="H80" s="195">
        <v>1</v>
      </c>
      <c r="I80" s="195">
        <v>1</v>
      </c>
      <c r="J80" s="195">
        <v>0</v>
      </c>
      <c r="K80" s="230">
        <v>7.8600000000000003E-2</v>
      </c>
      <c r="L80" s="195">
        <v>0</v>
      </c>
      <c r="M80" s="195">
        <v>0</v>
      </c>
      <c r="N80" s="195">
        <v>0</v>
      </c>
      <c r="O80" s="195">
        <v>0</v>
      </c>
      <c r="P80" s="195">
        <v>1</v>
      </c>
      <c r="Q80" s="195">
        <v>2</v>
      </c>
      <c r="R80" s="230">
        <v>1.087</v>
      </c>
      <c r="S80" s="195">
        <v>9</v>
      </c>
      <c r="T80" s="190"/>
      <c r="U80" s="229">
        <v>416035243</v>
      </c>
      <c r="V80" s="231" t="s">
        <v>704</v>
      </c>
      <c r="W80" s="190" t="s">
        <v>654</v>
      </c>
      <c r="X80" s="190" t="s">
        <v>674</v>
      </c>
      <c r="Y80" s="231">
        <v>1</v>
      </c>
      <c r="Z80" s="231">
        <v>2</v>
      </c>
      <c r="AA80" s="231">
        <v>32053.325801223997</v>
      </c>
      <c r="AB80" s="231">
        <v>16027</v>
      </c>
      <c r="AC80" s="231">
        <v>0</v>
      </c>
      <c r="AD80" s="231">
        <v>16027</v>
      </c>
      <c r="AK80" s="232">
        <v>0</v>
      </c>
      <c r="AM80" s="232">
        <v>0</v>
      </c>
      <c r="AO80" s="232"/>
    </row>
    <row r="81" spans="1:41" s="231" customFormat="1">
      <c r="A81" s="229" t="s">
        <v>704</v>
      </c>
      <c r="B81" s="190">
        <v>416035244</v>
      </c>
      <c r="C81" s="191" t="s">
        <v>503</v>
      </c>
      <c r="D81" s="195">
        <v>0</v>
      </c>
      <c r="E81" s="195">
        <v>0</v>
      </c>
      <c r="F81" s="195">
        <v>0</v>
      </c>
      <c r="G81" s="195">
        <v>0</v>
      </c>
      <c r="H81" s="195">
        <v>3</v>
      </c>
      <c r="I81" s="195">
        <v>4</v>
      </c>
      <c r="J81" s="195">
        <v>0</v>
      </c>
      <c r="K81" s="230">
        <v>0.27510000000000001</v>
      </c>
      <c r="L81" s="195">
        <v>0</v>
      </c>
      <c r="M81" s="195">
        <v>0</v>
      </c>
      <c r="N81" s="195">
        <v>1</v>
      </c>
      <c r="O81" s="195">
        <v>1</v>
      </c>
      <c r="P81" s="195">
        <v>6</v>
      </c>
      <c r="Q81" s="195">
        <v>7</v>
      </c>
      <c r="R81" s="230">
        <v>1.087</v>
      </c>
      <c r="S81" s="195">
        <v>10</v>
      </c>
      <c r="T81" s="190"/>
      <c r="U81" s="229">
        <v>416035244</v>
      </c>
      <c r="V81" s="231" t="s">
        <v>704</v>
      </c>
      <c r="W81" s="190" t="s">
        <v>654</v>
      </c>
      <c r="X81" s="190" t="s">
        <v>664</v>
      </c>
      <c r="Y81" s="231">
        <v>1</v>
      </c>
      <c r="Z81" s="231">
        <v>7</v>
      </c>
      <c r="AA81" s="231">
        <v>140857.588809284</v>
      </c>
      <c r="AB81" s="231">
        <v>20123</v>
      </c>
      <c r="AC81" s="231">
        <v>0</v>
      </c>
      <c r="AD81" s="231">
        <v>20123</v>
      </c>
      <c r="AK81" s="232">
        <v>0</v>
      </c>
      <c r="AM81" s="232">
        <v>0</v>
      </c>
      <c r="AO81" s="232"/>
    </row>
    <row r="82" spans="1:41" s="231" customFormat="1">
      <c r="A82" s="229" t="s">
        <v>704</v>
      </c>
      <c r="B82" s="190">
        <v>416035274</v>
      </c>
      <c r="C82" s="191" t="s">
        <v>503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1</v>
      </c>
      <c r="J82" s="195">
        <v>0</v>
      </c>
      <c r="K82" s="230">
        <v>3.9300000000000002E-2</v>
      </c>
      <c r="L82" s="195">
        <v>0</v>
      </c>
      <c r="M82" s="195">
        <v>0</v>
      </c>
      <c r="N82" s="195">
        <v>0</v>
      </c>
      <c r="O82" s="195">
        <v>0</v>
      </c>
      <c r="P82" s="195">
        <v>1</v>
      </c>
      <c r="Q82" s="195">
        <v>1</v>
      </c>
      <c r="R82" s="230">
        <v>1.087</v>
      </c>
      <c r="S82" s="195">
        <v>10</v>
      </c>
      <c r="T82" s="190"/>
      <c r="U82" s="229">
        <v>416035274</v>
      </c>
      <c r="V82" s="231" t="s">
        <v>704</v>
      </c>
      <c r="W82" s="190" t="s">
        <v>654</v>
      </c>
      <c r="X82" s="190" t="s">
        <v>675</v>
      </c>
      <c r="Y82" s="231">
        <v>1</v>
      </c>
      <c r="Z82" s="231">
        <v>1</v>
      </c>
      <c r="AA82" s="231">
        <v>21151.831845611996</v>
      </c>
      <c r="AB82" s="231">
        <v>21152</v>
      </c>
      <c r="AC82" s="231">
        <v>0</v>
      </c>
      <c r="AD82" s="231">
        <v>21152</v>
      </c>
      <c r="AK82" s="232">
        <v>0</v>
      </c>
      <c r="AM82" s="232">
        <v>0</v>
      </c>
      <c r="AO82" s="232"/>
    </row>
    <row r="83" spans="1:41" s="231" customFormat="1">
      <c r="A83" s="229" t="s">
        <v>704</v>
      </c>
      <c r="B83" s="190">
        <v>416035285</v>
      </c>
      <c r="C83" s="191" t="s">
        <v>503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1</v>
      </c>
      <c r="J83" s="195">
        <v>0</v>
      </c>
      <c r="K83" s="230">
        <v>3.9300000000000002E-2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1</v>
      </c>
      <c r="R83" s="230">
        <v>1.087</v>
      </c>
      <c r="S83" s="195">
        <v>9</v>
      </c>
      <c r="T83" s="190"/>
      <c r="U83" s="229">
        <v>416035285</v>
      </c>
      <c r="V83" s="231" t="s">
        <v>704</v>
      </c>
      <c r="W83" s="190" t="s">
        <v>654</v>
      </c>
      <c r="X83" s="190" t="s">
        <v>676</v>
      </c>
      <c r="Y83" s="231">
        <v>1</v>
      </c>
      <c r="Z83" s="231">
        <v>1</v>
      </c>
      <c r="AA83" s="231">
        <v>13434.426815612</v>
      </c>
      <c r="AB83" s="231">
        <v>13434</v>
      </c>
      <c r="AC83" s="231">
        <v>0</v>
      </c>
      <c r="AD83" s="231">
        <v>13434</v>
      </c>
      <c r="AK83" s="232">
        <v>0</v>
      </c>
      <c r="AM83" s="232">
        <v>0</v>
      </c>
      <c r="AO83" s="232"/>
    </row>
    <row r="84" spans="1:41" s="231" customFormat="1">
      <c r="A84" s="229" t="s">
        <v>708</v>
      </c>
      <c r="B84" s="190">
        <v>417035035</v>
      </c>
      <c r="C84" s="191" t="s">
        <v>504</v>
      </c>
      <c r="D84" s="195">
        <v>32</v>
      </c>
      <c r="E84" s="195">
        <v>0</v>
      </c>
      <c r="F84" s="195">
        <v>37</v>
      </c>
      <c r="G84" s="195">
        <v>180</v>
      </c>
      <c r="H84" s="195">
        <v>68</v>
      </c>
      <c r="I84" s="195">
        <v>0</v>
      </c>
      <c r="J84" s="195">
        <v>0</v>
      </c>
      <c r="K84" s="230">
        <v>11.2005</v>
      </c>
      <c r="L84" s="195">
        <v>0</v>
      </c>
      <c r="M84" s="195">
        <v>63</v>
      </c>
      <c r="N84" s="195">
        <v>7</v>
      </c>
      <c r="O84" s="195">
        <v>0</v>
      </c>
      <c r="P84" s="195">
        <v>256</v>
      </c>
      <c r="Q84" s="195">
        <v>301</v>
      </c>
      <c r="R84" s="230">
        <v>1.087</v>
      </c>
      <c r="S84" s="195">
        <v>11</v>
      </c>
      <c r="T84" s="190"/>
      <c r="U84" s="229">
        <v>417035035</v>
      </c>
      <c r="V84" s="231" t="s">
        <v>708</v>
      </c>
      <c r="W84" s="190" t="s">
        <v>654</v>
      </c>
      <c r="X84" s="190" t="s">
        <v>654</v>
      </c>
      <c r="Y84" s="231">
        <v>1</v>
      </c>
      <c r="Z84" s="231">
        <v>301</v>
      </c>
      <c r="AA84" s="231">
        <v>5872655.08068942</v>
      </c>
      <c r="AB84" s="231">
        <v>19510</v>
      </c>
      <c r="AC84" s="231">
        <v>84</v>
      </c>
      <c r="AD84" s="231">
        <v>19426</v>
      </c>
      <c r="AK84" s="232">
        <v>0</v>
      </c>
      <c r="AM84" s="232">
        <v>0</v>
      </c>
      <c r="AO84" s="232"/>
    </row>
    <row r="85" spans="1:41" s="231" customFormat="1">
      <c r="A85" s="229" t="s">
        <v>708</v>
      </c>
      <c r="B85" s="190">
        <v>417035040</v>
      </c>
      <c r="C85" s="191" t="s">
        <v>504</v>
      </c>
      <c r="D85" s="195">
        <v>0</v>
      </c>
      <c r="E85" s="195">
        <v>0</v>
      </c>
      <c r="F85" s="195">
        <v>0</v>
      </c>
      <c r="G85" s="195">
        <v>1</v>
      </c>
      <c r="H85" s="195">
        <v>0</v>
      </c>
      <c r="I85" s="195">
        <v>0</v>
      </c>
      <c r="J85" s="195">
        <v>0</v>
      </c>
      <c r="K85" s="230">
        <v>3.9300000000000002E-2</v>
      </c>
      <c r="L85" s="195">
        <v>0</v>
      </c>
      <c r="M85" s="195">
        <v>0</v>
      </c>
      <c r="N85" s="195">
        <v>0</v>
      </c>
      <c r="O85" s="195">
        <v>0</v>
      </c>
      <c r="P85" s="195">
        <v>1</v>
      </c>
      <c r="Q85" s="195">
        <v>1</v>
      </c>
      <c r="R85" s="230">
        <v>1.087</v>
      </c>
      <c r="S85" s="195">
        <v>6</v>
      </c>
      <c r="T85" s="190"/>
      <c r="U85" s="229">
        <v>417035040</v>
      </c>
      <c r="V85" s="231" t="s">
        <v>708</v>
      </c>
      <c r="W85" s="190" t="s">
        <v>654</v>
      </c>
      <c r="X85" s="190" t="s">
        <v>709</v>
      </c>
      <c r="Y85" s="231">
        <v>1</v>
      </c>
      <c r="Z85" s="231">
        <v>1</v>
      </c>
      <c r="AA85" s="231">
        <v>17600.230265612001</v>
      </c>
      <c r="AB85" s="231">
        <v>17600</v>
      </c>
      <c r="AC85" s="231">
        <v>0</v>
      </c>
      <c r="AD85" s="231">
        <v>17600</v>
      </c>
      <c r="AK85" s="232">
        <v>0</v>
      </c>
      <c r="AM85" s="232">
        <v>0</v>
      </c>
      <c r="AO85" s="232"/>
    </row>
    <row r="86" spans="1:41" s="231" customFormat="1">
      <c r="A86" s="229" t="s">
        <v>708</v>
      </c>
      <c r="B86" s="190">
        <v>417035044</v>
      </c>
      <c r="C86" s="191" t="s">
        <v>504</v>
      </c>
      <c r="D86" s="195">
        <v>0</v>
      </c>
      <c r="E86" s="195">
        <v>0</v>
      </c>
      <c r="F86" s="195">
        <v>0</v>
      </c>
      <c r="G86" s="195">
        <v>1</v>
      </c>
      <c r="H86" s="195">
        <v>0</v>
      </c>
      <c r="I86" s="195">
        <v>0</v>
      </c>
      <c r="J86" s="195">
        <v>0</v>
      </c>
      <c r="K86" s="230">
        <v>3.9300000000000002E-2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1</v>
      </c>
      <c r="R86" s="230">
        <v>1.087</v>
      </c>
      <c r="S86" s="195">
        <v>11</v>
      </c>
      <c r="T86" s="190"/>
      <c r="U86" s="229">
        <v>417035044</v>
      </c>
      <c r="V86" s="231" t="s">
        <v>708</v>
      </c>
      <c r="W86" s="190" t="s">
        <v>654</v>
      </c>
      <c r="X86" s="190" t="s">
        <v>655</v>
      </c>
      <c r="Y86" s="231">
        <v>1</v>
      </c>
      <c r="Z86" s="231">
        <v>1</v>
      </c>
      <c r="AA86" s="231">
        <v>11793.757245612001</v>
      </c>
      <c r="AB86" s="231">
        <v>11794</v>
      </c>
      <c r="AC86" s="231">
        <v>0</v>
      </c>
      <c r="AD86" s="231">
        <v>11794</v>
      </c>
      <c r="AK86" s="232">
        <v>0</v>
      </c>
      <c r="AM86" s="232">
        <v>0</v>
      </c>
      <c r="AO86" s="232"/>
    </row>
    <row r="87" spans="1:41" s="231" customFormat="1">
      <c r="A87" s="229" t="s">
        <v>708</v>
      </c>
      <c r="B87" s="190">
        <v>417035100</v>
      </c>
      <c r="C87" s="191" t="s">
        <v>504</v>
      </c>
      <c r="D87" s="195">
        <v>0</v>
      </c>
      <c r="E87" s="195">
        <v>0</v>
      </c>
      <c r="F87" s="195">
        <v>0</v>
      </c>
      <c r="G87" s="195">
        <v>2</v>
      </c>
      <c r="H87" s="195">
        <v>1</v>
      </c>
      <c r="I87" s="195">
        <v>0</v>
      </c>
      <c r="J87" s="195">
        <v>0</v>
      </c>
      <c r="K87" s="230">
        <v>0.1179</v>
      </c>
      <c r="L87" s="195">
        <v>0</v>
      </c>
      <c r="M87" s="195">
        <v>0</v>
      </c>
      <c r="N87" s="195">
        <v>0</v>
      </c>
      <c r="O87" s="195">
        <v>0</v>
      </c>
      <c r="P87" s="195">
        <v>3</v>
      </c>
      <c r="Q87" s="195">
        <v>3</v>
      </c>
      <c r="R87" s="230">
        <v>1.087</v>
      </c>
      <c r="S87" s="195">
        <v>10</v>
      </c>
      <c r="T87" s="190"/>
      <c r="U87" s="229">
        <v>417035100</v>
      </c>
      <c r="V87" s="231" t="s">
        <v>708</v>
      </c>
      <c r="W87" s="190" t="s">
        <v>654</v>
      </c>
      <c r="X87" s="190" t="s">
        <v>710</v>
      </c>
      <c r="Y87" s="231">
        <v>1</v>
      </c>
      <c r="Z87" s="231">
        <v>3</v>
      </c>
      <c r="AA87" s="231">
        <v>58118.965886835998</v>
      </c>
      <c r="AB87" s="231">
        <v>19373</v>
      </c>
      <c r="AC87" s="231">
        <v>0</v>
      </c>
      <c r="AD87" s="231">
        <v>19373</v>
      </c>
      <c r="AK87" s="232">
        <v>0</v>
      </c>
      <c r="AM87" s="232">
        <v>0</v>
      </c>
      <c r="AO87" s="232"/>
    </row>
    <row r="88" spans="1:41" s="231" customFormat="1">
      <c r="A88" s="229" t="s">
        <v>708</v>
      </c>
      <c r="B88" s="190">
        <v>417035133</v>
      </c>
      <c r="C88" s="191" t="s">
        <v>504</v>
      </c>
      <c r="D88" s="195">
        <v>0</v>
      </c>
      <c r="E88" s="195">
        <v>0</v>
      </c>
      <c r="F88" s="195">
        <v>0</v>
      </c>
      <c r="G88" s="195">
        <v>2</v>
      </c>
      <c r="H88" s="195">
        <v>1</v>
      </c>
      <c r="I88" s="195">
        <v>0</v>
      </c>
      <c r="J88" s="195">
        <v>0</v>
      </c>
      <c r="K88" s="230">
        <v>0.1179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3</v>
      </c>
      <c r="R88" s="230">
        <v>1.087</v>
      </c>
      <c r="S88" s="195">
        <v>9</v>
      </c>
      <c r="T88" s="190"/>
      <c r="U88" s="229">
        <v>417035133</v>
      </c>
      <c r="V88" s="231" t="s">
        <v>708</v>
      </c>
      <c r="W88" s="190" t="s">
        <v>654</v>
      </c>
      <c r="X88" s="190" t="s">
        <v>707</v>
      </c>
      <c r="Y88" s="231">
        <v>1</v>
      </c>
      <c r="Z88" s="231">
        <v>3</v>
      </c>
      <c r="AA88" s="231">
        <v>34966.750796836008</v>
      </c>
      <c r="AB88" s="231">
        <v>11656</v>
      </c>
      <c r="AC88" s="231">
        <v>0</v>
      </c>
      <c r="AD88" s="231">
        <v>11656</v>
      </c>
      <c r="AK88" s="232">
        <v>0</v>
      </c>
      <c r="AM88" s="232">
        <v>0</v>
      </c>
      <c r="AO88" s="232"/>
    </row>
    <row r="89" spans="1:41" s="231" customFormat="1">
      <c r="A89" s="229" t="s">
        <v>708</v>
      </c>
      <c r="B89" s="190">
        <v>417035244</v>
      </c>
      <c r="C89" s="191" t="s">
        <v>504</v>
      </c>
      <c r="D89" s="195">
        <v>1</v>
      </c>
      <c r="E89" s="195">
        <v>0</v>
      </c>
      <c r="F89" s="195">
        <v>0</v>
      </c>
      <c r="G89" s="195">
        <v>2</v>
      </c>
      <c r="H89" s="195">
        <v>2</v>
      </c>
      <c r="I89" s="195">
        <v>0</v>
      </c>
      <c r="J89" s="195">
        <v>0</v>
      </c>
      <c r="K89" s="230">
        <v>0.15720000000000001</v>
      </c>
      <c r="L89" s="195">
        <v>0</v>
      </c>
      <c r="M89" s="195">
        <v>2</v>
      </c>
      <c r="N89" s="195">
        <v>1</v>
      </c>
      <c r="O89" s="195">
        <v>0</v>
      </c>
      <c r="P89" s="195">
        <v>3</v>
      </c>
      <c r="Q89" s="195">
        <v>5</v>
      </c>
      <c r="R89" s="230">
        <v>1.087</v>
      </c>
      <c r="S89" s="195">
        <v>10</v>
      </c>
      <c r="T89" s="190"/>
      <c r="U89" s="229">
        <v>417035244</v>
      </c>
      <c r="V89" s="231" t="s">
        <v>708</v>
      </c>
      <c r="W89" s="190" t="s">
        <v>654</v>
      </c>
      <c r="X89" s="190" t="s">
        <v>664</v>
      </c>
      <c r="Y89" s="231">
        <v>1</v>
      </c>
      <c r="Z89" s="231">
        <v>5</v>
      </c>
      <c r="AA89" s="231">
        <v>83981.815642447997</v>
      </c>
      <c r="AB89" s="231">
        <v>16796</v>
      </c>
      <c r="AC89" s="231">
        <v>0</v>
      </c>
      <c r="AD89" s="231">
        <v>16796</v>
      </c>
      <c r="AK89" s="232">
        <v>0</v>
      </c>
      <c r="AM89" s="232">
        <v>0</v>
      </c>
      <c r="AO89" s="232"/>
    </row>
    <row r="90" spans="1:41" s="231" customFormat="1">
      <c r="A90" s="229" t="s">
        <v>708</v>
      </c>
      <c r="B90" s="190">
        <v>417035285</v>
      </c>
      <c r="C90" s="191" t="s">
        <v>504</v>
      </c>
      <c r="D90" s="195">
        <v>0</v>
      </c>
      <c r="E90" s="195">
        <v>0</v>
      </c>
      <c r="F90" s="195">
        <v>0</v>
      </c>
      <c r="G90" s="195">
        <v>3</v>
      </c>
      <c r="H90" s="195">
        <v>1</v>
      </c>
      <c r="I90" s="195">
        <v>0</v>
      </c>
      <c r="J90" s="195">
        <v>0</v>
      </c>
      <c r="K90" s="230">
        <v>0.15720000000000001</v>
      </c>
      <c r="L90" s="195">
        <v>0</v>
      </c>
      <c r="M90" s="195">
        <v>1</v>
      </c>
      <c r="N90" s="195">
        <v>0</v>
      </c>
      <c r="O90" s="195">
        <v>0</v>
      </c>
      <c r="P90" s="195">
        <v>1</v>
      </c>
      <c r="Q90" s="195">
        <v>4</v>
      </c>
      <c r="R90" s="230">
        <v>1.087</v>
      </c>
      <c r="S90" s="195">
        <v>9</v>
      </c>
      <c r="T90" s="190"/>
      <c r="U90" s="229">
        <v>417035285</v>
      </c>
      <c r="V90" s="231" t="s">
        <v>708</v>
      </c>
      <c r="W90" s="190" t="s">
        <v>654</v>
      </c>
      <c r="X90" s="190" t="s">
        <v>676</v>
      </c>
      <c r="Y90" s="231">
        <v>1</v>
      </c>
      <c r="Z90" s="231">
        <v>4</v>
      </c>
      <c r="AA90" s="231">
        <v>57027.816832447992</v>
      </c>
      <c r="AB90" s="231">
        <v>14257</v>
      </c>
      <c r="AC90" s="231">
        <v>0</v>
      </c>
      <c r="AD90" s="231">
        <v>14257</v>
      </c>
      <c r="AK90" s="232">
        <v>0</v>
      </c>
      <c r="AM90" s="232">
        <v>0</v>
      </c>
      <c r="AO90" s="232"/>
    </row>
    <row r="91" spans="1:41" s="231" customFormat="1">
      <c r="A91" s="229" t="s">
        <v>711</v>
      </c>
      <c r="B91" s="190">
        <v>418100014</v>
      </c>
      <c r="C91" s="191" t="s">
        <v>505</v>
      </c>
      <c r="D91" s="195">
        <v>0</v>
      </c>
      <c r="E91" s="195">
        <v>0</v>
      </c>
      <c r="F91" s="195">
        <v>0</v>
      </c>
      <c r="G91" s="195">
        <v>0</v>
      </c>
      <c r="H91" s="195">
        <v>1</v>
      </c>
      <c r="I91" s="195">
        <v>0</v>
      </c>
      <c r="J91" s="195">
        <v>0</v>
      </c>
      <c r="K91" s="230">
        <v>3.9300000000000002E-2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1</v>
      </c>
      <c r="R91" s="230">
        <v>1.0169999999999999</v>
      </c>
      <c r="S91" s="195">
        <v>5</v>
      </c>
      <c r="T91" s="190"/>
      <c r="U91" s="229">
        <v>418100014</v>
      </c>
      <c r="V91" s="231" t="s">
        <v>711</v>
      </c>
      <c r="W91" s="190" t="s">
        <v>710</v>
      </c>
      <c r="X91" s="190" t="s">
        <v>712</v>
      </c>
      <c r="Y91" s="231">
        <v>1</v>
      </c>
      <c r="Z91" s="231">
        <v>1</v>
      </c>
      <c r="AA91" s="231">
        <v>10803.993170291998</v>
      </c>
      <c r="AB91" s="231">
        <v>10804</v>
      </c>
      <c r="AC91" s="231">
        <v>0</v>
      </c>
      <c r="AD91" s="231">
        <v>10804</v>
      </c>
      <c r="AK91" s="232">
        <v>0</v>
      </c>
      <c r="AM91" s="232">
        <v>0</v>
      </c>
      <c r="AO91" s="232"/>
    </row>
    <row r="92" spans="1:41" s="231" customFormat="1">
      <c r="A92" s="229" t="s">
        <v>711</v>
      </c>
      <c r="B92" s="190">
        <v>418100100</v>
      </c>
      <c r="C92" s="191" t="s">
        <v>505</v>
      </c>
      <c r="D92" s="195">
        <v>0</v>
      </c>
      <c r="E92" s="195">
        <v>0</v>
      </c>
      <c r="F92" s="195">
        <v>0</v>
      </c>
      <c r="G92" s="195">
        <v>0</v>
      </c>
      <c r="H92" s="195">
        <v>263</v>
      </c>
      <c r="I92" s="195">
        <v>-1</v>
      </c>
      <c r="J92" s="195">
        <v>1</v>
      </c>
      <c r="K92" s="230">
        <v>10.385199999999999</v>
      </c>
      <c r="L92" s="195">
        <v>0</v>
      </c>
      <c r="M92" s="195">
        <v>0</v>
      </c>
      <c r="N92" s="195">
        <v>24</v>
      </c>
      <c r="O92" s="195">
        <v>0</v>
      </c>
      <c r="P92" s="195">
        <v>148</v>
      </c>
      <c r="Q92" s="195">
        <v>263</v>
      </c>
      <c r="R92" s="230">
        <v>1.0169999999999999</v>
      </c>
      <c r="S92" s="195">
        <v>10</v>
      </c>
      <c r="T92" s="190"/>
      <c r="U92" s="229">
        <v>418100100</v>
      </c>
      <c r="V92" s="231" t="s">
        <v>711</v>
      </c>
      <c r="W92" s="190" t="s">
        <v>710</v>
      </c>
      <c r="X92" s="190" t="s">
        <v>710</v>
      </c>
      <c r="Y92" s="231">
        <v>1</v>
      </c>
      <c r="Z92" s="231">
        <v>263</v>
      </c>
      <c r="AA92" s="231">
        <v>3997960.2621414876</v>
      </c>
      <c r="AB92" s="231">
        <v>15201</v>
      </c>
      <c r="AC92" s="231">
        <v>0</v>
      </c>
      <c r="AD92" s="231">
        <v>15201</v>
      </c>
      <c r="AK92" s="232">
        <v>0</v>
      </c>
      <c r="AM92" s="232">
        <v>0</v>
      </c>
      <c r="AO92" s="232"/>
    </row>
    <row r="93" spans="1:41" s="231" customFormat="1">
      <c r="A93" s="229" t="s">
        <v>711</v>
      </c>
      <c r="B93" s="190">
        <v>418100136</v>
      </c>
      <c r="C93" s="191" t="s">
        <v>505</v>
      </c>
      <c r="D93" s="195">
        <v>0</v>
      </c>
      <c r="E93" s="195">
        <v>0</v>
      </c>
      <c r="F93" s="195">
        <v>0</v>
      </c>
      <c r="G93" s="195">
        <v>0</v>
      </c>
      <c r="H93" s="195">
        <v>4</v>
      </c>
      <c r="I93" s="195">
        <v>0</v>
      </c>
      <c r="J93" s="195">
        <v>0</v>
      </c>
      <c r="K93" s="230">
        <v>0.15720000000000001</v>
      </c>
      <c r="L93" s="195">
        <v>0</v>
      </c>
      <c r="M93" s="195">
        <v>0</v>
      </c>
      <c r="N93" s="195">
        <v>0</v>
      </c>
      <c r="O93" s="195">
        <v>0</v>
      </c>
      <c r="P93" s="195">
        <v>1</v>
      </c>
      <c r="Q93" s="195">
        <v>4</v>
      </c>
      <c r="R93" s="230">
        <v>1.0169999999999999</v>
      </c>
      <c r="S93" s="195">
        <v>3</v>
      </c>
      <c r="T93" s="190"/>
      <c r="U93" s="229">
        <v>418100136</v>
      </c>
      <c r="V93" s="231" t="s">
        <v>711</v>
      </c>
      <c r="W93" s="190" t="s">
        <v>710</v>
      </c>
      <c r="X93" s="190" t="s">
        <v>713</v>
      </c>
      <c r="Y93" s="231">
        <v>1</v>
      </c>
      <c r="Z93" s="231">
        <v>4</v>
      </c>
      <c r="AA93" s="231">
        <v>47795.970781167998</v>
      </c>
      <c r="AB93" s="231">
        <v>11949</v>
      </c>
      <c r="AC93" s="231">
        <v>0</v>
      </c>
      <c r="AD93" s="231">
        <v>11949</v>
      </c>
      <c r="AK93" s="232">
        <v>0</v>
      </c>
      <c r="AM93" s="232">
        <v>0</v>
      </c>
      <c r="AO93" s="232"/>
    </row>
    <row r="94" spans="1:41" s="231" customFormat="1">
      <c r="A94" s="229" t="s">
        <v>711</v>
      </c>
      <c r="B94" s="190">
        <v>418100170</v>
      </c>
      <c r="C94" s="191" t="s">
        <v>505</v>
      </c>
      <c r="D94" s="195">
        <v>0</v>
      </c>
      <c r="E94" s="195">
        <v>0</v>
      </c>
      <c r="F94" s="195">
        <v>0</v>
      </c>
      <c r="G94" s="195">
        <v>0</v>
      </c>
      <c r="H94" s="195">
        <v>5</v>
      </c>
      <c r="I94" s="195">
        <v>0</v>
      </c>
      <c r="J94" s="195">
        <v>0</v>
      </c>
      <c r="K94" s="230">
        <v>0.19650000000000001</v>
      </c>
      <c r="L94" s="195">
        <v>0</v>
      </c>
      <c r="M94" s="195">
        <v>0</v>
      </c>
      <c r="N94" s="195">
        <v>0</v>
      </c>
      <c r="O94" s="195">
        <v>0</v>
      </c>
      <c r="P94" s="195">
        <v>2</v>
      </c>
      <c r="Q94" s="195">
        <v>5</v>
      </c>
      <c r="R94" s="230">
        <v>1.0169999999999999</v>
      </c>
      <c r="S94" s="195">
        <v>10</v>
      </c>
      <c r="T94" s="190"/>
      <c r="U94" s="229">
        <v>418100170</v>
      </c>
      <c r="V94" s="231" t="s">
        <v>711</v>
      </c>
      <c r="W94" s="190" t="s">
        <v>710</v>
      </c>
      <c r="X94" s="190" t="s">
        <v>714</v>
      </c>
      <c r="Y94" s="231">
        <v>1</v>
      </c>
      <c r="Z94" s="231">
        <v>5</v>
      </c>
      <c r="AA94" s="231">
        <v>68563.579311459995</v>
      </c>
      <c r="AB94" s="231">
        <v>13713</v>
      </c>
      <c r="AC94" s="231">
        <v>0</v>
      </c>
      <c r="AD94" s="231">
        <v>13713</v>
      </c>
      <c r="AK94" s="232">
        <v>0</v>
      </c>
      <c r="AM94" s="232">
        <v>0</v>
      </c>
      <c r="AO94" s="232"/>
    </row>
    <row r="95" spans="1:41" s="231" customFormat="1">
      <c r="A95" s="229" t="s">
        <v>711</v>
      </c>
      <c r="B95" s="190">
        <v>418100198</v>
      </c>
      <c r="C95" s="191" t="s">
        <v>505</v>
      </c>
      <c r="D95" s="195">
        <v>0</v>
      </c>
      <c r="E95" s="195">
        <v>0</v>
      </c>
      <c r="F95" s="195">
        <v>0</v>
      </c>
      <c r="G95" s="195">
        <v>0</v>
      </c>
      <c r="H95" s="195">
        <v>7</v>
      </c>
      <c r="I95" s="195">
        <v>0</v>
      </c>
      <c r="J95" s="195">
        <v>0</v>
      </c>
      <c r="K95" s="230">
        <v>0.27510000000000001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7</v>
      </c>
      <c r="R95" s="230">
        <v>1.0169999999999999</v>
      </c>
      <c r="S95" s="195">
        <v>3</v>
      </c>
      <c r="T95" s="190"/>
      <c r="U95" s="229">
        <v>418100198</v>
      </c>
      <c r="V95" s="231" t="s">
        <v>711</v>
      </c>
      <c r="W95" s="190" t="s">
        <v>710</v>
      </c>
      <c r="X95" s="190" t="s">
        <v>715</v>
      </c>
      <c r="Y95" s="231">
        <v>1</v>
      </c>
      <c r="Z95" s="231">
        <v>7</v>
      </c>
      <c r="AA95" s="231">
        <v>75627.952192044002</v>
      </c>
      <c r="AB95" s="231">
        <v>10804</v>
      </c>
      <c r="AC95" s="231">
        <v>0</v>
      </c>
      <c r="AD95" s="231">
        <v>10804</v>
      </c>
      <c r="AK95" s="232">
        <v>0</v>
      </c>
      <c r="AM95" s="232">
        <v>0</v>
      </c>
      <c r="AO95" s="232"/>
    </row>
    <row r="96" spans="1:41" s="231" customFormat="1">
      <c r="A96" s="229" t="s">
        <v>711</v>
      </c>
      <c r="B96" s="190">
        <v>418100276</v>
      </c>
      <c r="C96" s="191" t="s">
        <v>505</v>
      </c>
      <c r="D96" s="195">
        <v>0</v>
      </c>
      <c r="E96" s="195">
        <v>0</v>
      </c>
      <c r="F96" s="195">
        <v>0</v>
      </c>
      <c r="G96" s="195">
        <v>0</v>
      </c>
      <c r="H96" s="195">
        <v>1</v>
      </c>
      <c r="I96" s="195">
        <v>0</v>
      </c>
      <c r="J96" s="195">
        <v>0</v>
      </c>
      <c r="K96" s="230">
        <v>3.9300000000000002E-2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1</v>
      </c>
      <c r="R96" s="230">
        <v>1.0169999999999999</v>
      </c>
      <c r="S96" s="195">
        <v>2</v>
      </c>
      <c r="T96" s="190"/>
      <c r="U96" s="229">
        <v>418100276</v>
      </c>
      <c r="V96" s="231" t="s">
        <v>711</v>
      </c>
      <c r="W96" s="190" t="s">
        <v>710</v>
      </c>
      <c r="X96" s="190" t="s">
        <v>716</v>
      </c>
      <c r="Y96" s="231">
        <v>1</v>
      </c>
      <c r="Z96" s="231">
        <v>1</v>
      </c>
      <c r="AA96" s="231">
        <v>10803.993170291998</v>
      </c>
      <c r="AB96" s="231">
        <v>10804</v>
      </c>
      <c r="AC96" s="231">
        <v>0</v>
      </c>
      <c r="AD96" s="231">
        <v>10804</v>
      </c>
      <c r="AK96" s="232">
        <v>0</v>
      </c>
      <c r="AM96" s="232">
        <v>0</v>
      </c>
      <c r="AO96" s="232"/>
    </row>
    <row r="97" spans="1:41" s="231" customFormat="1">
      <c r="A97" s="229" t="s">
        <v>711</v>
      </c>
      <c r="B97" s="190">
        <v>418100308</v>
      </c>
      <c r="C97" s="191" t="s">
        <v>505</v>
      </c>
      <c r="D97" s="195">
        <v>0</v>
      </c>
      <c r="E97" s="195">
        <v>0</v>
      </c>
      <c r="F97" s="195">
        <v>0</v>
      </c>
      <c r="G97" s="195">
        <v>0</v>
      </c>
      <c r="H97" s="195">
        <v>2</v>
      </c>
      <c r="I97" s="195">
        <v>0</v>
      </c>
      <c r="J97" s="195">
        <v>0</v>
      </c>
      <c r="K97" s="230">
        <v>7.8600000000000003E-2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2</v>
      </c>
      <c r="R97" s="230">
        <v>1.0169999999999999</v>
      </c>
      <c r="S97" s="195">
        <v>10</v>
      </c>
      <c r="T97" s="190"/>
      <c r="U97" s="229">
        <v>418100308</v>
      </c>
      <c r="V97" s="231" t="s">
        <v>711</v>
      </c>
      <c r="W97" s="190" t="s">
        <v>710</v>
      </c>
      <c r="X97" s="190" t="s">
        <v>717</v>
      </c>
      <c r="Y97" s="231">
        <v>1</v>
      </c>
      <c r="Z97" s="231">
        <v>2</v>
      </c>
      <c r="AA97" s="231">
        <v>21607.986340583997</v>
      </c>
      <c r="AB97" s="231">
        <v>10804</v>
      </c>
      <c r="AC97" s="231">
        <v>0</v>
      </c>
      <c r="AD97" s="231">
        <v>10804</v>
      </c>
      <c r="AK97" s="232">
        <v>0</v>
      </c>
      <c r="AM97" s="232">
        <v>0</v>
      </c>
      <c r="AO97" s="232"/>
    </row>
    <row r="98" spans="1:41" s="231" customFormat="1">
      <c r="A98" s="229" t="s">
        <v>711</v>
      </c>
      <c r="B98" s="190">
        <v>418100315</v>
      </c>
      <c r="C98" s="191" t="s">
        <v>505</v>
      </c>
      <c r="D98" s="195">
        <v>0</v>
      </c>
      <c r="E98" s="195">
        <v>0</v>
      </c>
      <c r="F98" s="195">
        <v>0</v>
      </c>
      <c r="G98" s="195">
        <v>0</v>
      </c>
      <c r="H98" s="195">
        <v>1</v>
      </c>
      <c r="I98" s="195">
        <v>0</v>
      </c>
      <c r="J98" s="195">
        <v>0</v>
      </c>
      <c r="K98" s="230">
        <v>3.9300000000000002E-2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1</v>
      </c>
      <c r="R98" s="230">
        <v>1.0169999999999999</v>
      </c>
      <c r="S98" s="195">
        <v>2</v>
      </c>
      <c r="T98" s="190"/>
      <c r="U98" s="229">
        <v>418100315</v>
      </c>
      <c r="V98" s="231" t="s">
        <v>711</v>
      </c>
      <c r="W98" s="190" t="s">
        <v>710</v>
      </c>
      <c r="X98" s="190" t="s">
        <v>718</v>
      </c>
      <c r="Y98" s="231">
        <v>1</v>
      </c>
      <c r="Z98" s="231">
        <v>1</v>
      </c>
      <c r="AA98" s="231">
        <v>10803.993170291998</v>
      </c>
      <c r="AB98" s="231">
        <v>10804</v>
      </c>
      <c r="AC98" s="231">
        <v>0</v>
      </c>
      <c r="AD98" s="231">
        <v>10804</v>
      </c>
      <c r="AK98" s="232">
        <v>0</v>
      </c>
      <c r="AM98" s="232">
        <v>0</v>
      </c>
      <c r="AO98" s="232"/>
    </row>
    <row r="99" spans="1:41" s="231" customFormat="1">
      <c r="A99" s="229" t="s">
        <v>711</v>
      </c>
      <c r="B99" s="190">
        <v>418100321</v>
      </c>
      <c r="C99" s="191" t="s">
        <v>505</v>
      </c>
      <c r="D99" s="195">
        <v>0</v>
      </c>
      <c r="E99" s="195">
        <v>0</v>
      </c>
      <c r="F99" s="195">
        <v>0</v>
      </c>
      <c r="G99" s="195">
        <v>0</v>
      </c>
      <c r="H99" s="195">
        <v>1</v>
      </c>
      <c r="I99" s="195">
        <v>0</v>
      </c>
      <c r="J99" s="195">
        <v>0</v>
      </c>
      <c r="K99" s="230">
        <v>3.9300000000000002E-2</v>
      </c>
      <c r="L99" s="195">
        <v>0</v>
      </c>
      <c r="M99" s="195">
        <v>0</v>
      </c>
      <c r="N99" s="195">
        <v>0</v>
      </c>
      <c r="O99" s="195">
        <v>0</v>
      </c>
      <c r="P99" s="195">
        <v>0</v>
      </c>
      <c r="Q99" s="195">
        <v>1</v>
      </c>
      <c r="R99" s="230">
        <v>1.0169999999999999</v>
      </c>
      <c r="S99" s="195">
        <v>4</v>
      </c>
      <c r="T99" s="190"/>
      <c r="U99" s="229">
        <v>418100321</v>
      </c>
      <c r="V99" s="231" t="s">
        <v>711</v>
      </c>
      <c r="W99" s="190" t="s">
        <v>710</v>
      </c>
      <c r="X99" s="190" t="s">
        <v>719</v>
      </c>
      <c r="Y99" s="231">
        <v>1</v>
      </c>
      <c r="Z99" s="231">
        <v>1</v>
      </c>
      <c r="AA99" s="231">
        <v>10803.993170291998</v>
      </c>
      <c r="AB99" s="231">
        <v>10804</v>
      </c>
      <c r="AC99" s="231">
        <v>0</v>
      </c>
      <c r="AD99" s="231">
        <v>10804</v>
      </c>
      <c r="AK99" s="232">
        <v>0</v>
      </c>
      <c r="AM99" s="232">
        <v>0</v>
      </c>
      <c r="AO99" s="232"/>
    </row>
    <row r="100" spans="1:41" s="231" customFormat="1">
      <c r="A100" s="229" t="s">
        <v>711</v>
      </c>
      <c r="B100" s="190">
        <v>418100348</v>
      </c>
      <c r="C100" s="191" t="s">
        <v>505</v>
      </c>
      <c r="D100" s="195">
        <v>0</v>
      </c>
      <c r="E100" s="195">
        <v>0</v>
      </c>
      <c r="F100" s="195">
        <v>0</v>
      </c>
      <c r="G100" s="195">
        <v>0</v>
      </c>
      <c r="H100" s="195">
        <v>2</v>
      </c>
      <c r="I100" s="195">
        <v>0</v>
      </c>
      <c r="J100" s="195">
        <v>0</v>
      </c>
      <c r="K100" s="230">
        <v>7.8600000000000003E-2</v>
      </c>
      <c r="L100" s="195">
        <v>0</v>
      </c>
      <c r="M100" s="195">
        <v>0</v>
      </c>
      <c r="N100" s="195">
        <v>0</v>
      </c>
      <c r="O100" s="195">
        <v>0</v>
      </c>
      <c r="P100" s="195">
        <v>1</v>
      </c>
      <c r="Q100" s="195">
        <v>2</v>
      </c>
      <c r="R100" s="230">
        <v>1.0169999999999999</v>
      </c>
      <c r="S100" s="195">
        <v>11</v>
      </c>
      <c r="T100" s="190"/>
      <c r="U100" s="229">
        <v>418100348</v>
      </c>
      <c r="V100" s="231" t="s">
        <v>711</v>
      </c>
      <c r="W100" s="190" t="s">
        <v>710</v>
      </c>
      <c r="X100" s="190" t="s">
        <v>720</v>
      </c>
      <c r="Y100" s="231">
        <v>1</v>
      </c>
      <c r="Z100" s="231">
        <v>2</v>
      </c>
      <c r="AA100" s="231">
        <v>29565.274430583991</v>
      </c>
      <c r="AB100" s="231">
        <v>14783</v>
      </c>
      <c r="AC100" s="231">
        <v>0</v>
      </c>
      <c r="AD100" s="231">
        <v>14783</v>
      </c>
      <c r="AK100" s="232">
        <v>0</v>
      </c>
      <c r="AM100" s="232">
        <v>0</v>
      </c>
      <c r="AO100" s="232"/>
    </row>
    <row r="101" spans="1:41" s="231" customFormat="1">
      <c r="A101" s="229" t="s">
        <v>711</v>
      </c>
      <c r="B101" s="190">
        <v>418100690</v>
      </c>
      <c r="C101" s="191" t="s">
        <v>505</v>
      </c>
      <c r="D101" s="195">
        <v>0</v>
      </c>
      <c r="E101" s="195">
        <v>0</v>
      </c>
      <c r="F101" s="195">
        <v>0</v>
      </c>
      <c r="G101" s="195">
        <v>0</v>
      </c>
      <c r="H101" s="195">
        <v>2</v>
      </c>
      <c r="I101" s="195">
        <v>0</v>
      </c>
      <c r="J101" s="195">
        <v>0</v>
      </c>
      <c r="K101" s="230">
        <v>7.8600000000000003E-2</v>
      </c>
      <c r="L101" s="195">
        <v>0</v>
      </c>
      <c r="M101" s="195">
        <v>0</v>
      </c>
      <c r="N101" s="195">
        <v>0</v>
      </c>
      <c r="O101" s="195">
        <v>0</v>
      </c>
      <c r="P101" s="195">
        <v>0</v>
      </c>
      <c r="Q101" s="195">
        <v>2</v>
      </c>
      <c r="R101" s="230">
        <v>1.0169999999999999</v>
      </c>
      <c r="S101" s="195">
        <v>4</v>
      </c>
      <c r="T101" s="190"/>
      <c r="U101" s="229">
        <v>418100690</v>
      </c>
      <c r="V101" s="231" t="s">
        <v>711</v>
      </c>
      <c r="W101" s="190" t="s">
        <v>710</v>
      </c>
      <c r="X101" s="190" t="s">
        <v>721</v>
      </c>
      <c r="Y101" s="231">
        <v>1</v>
      </c>
      <c r="Z101" s="231">
        <v>2</v>
      </c>
      <c r="AA101" s="231">
        <v>21607.986340583997</v>
      </c>
      <c r="AB101" s="231">
        <v>10804</v>
      </c>
      <c r="AC101" s="231">
        <v>0</v>
      </c>
      <c r="AD101" s="231">
        <v>10804</v>
      </c>
      <c r="AK101" s="232">
        <v>0</v>
      </c>
      <c r="AM101" s="232">
        <v>0</v>
      </c>
      <c r="AO101" s="232"/>
    </row>
    <row r="102" spans="1:41" s="231" customFormat="1">
      <c r="A102" s="229" t="s">
        <v>722</v>
      </c>
      <c r="B102" s="190">
        <v>420049010</v>
      </c>
      <c r="C102" s="191" t="s">
        <v>506</v>
      </c>
      <c r="D102" s="195">
        <v>0</v>
      </c>
      <c r="E102" s="195">
        <v>0</v>
      </c>
      <c r="F102" s="195">
        <v>2</v>
      </c>
      <c r="G102" s="195">
        <v>4</v>
      </c>
      <c r="H102" s="195">
        <v>1</v>
      </c>
      <c r="I102" s="195">
        <v>0</v>
      </c>
      <c r="J102" s="195">
        <v>0</v>
      </c>
      <c r="K102" s="230">
        <v>0.27510000000000001</v>
      </c>
      <c r="L102" s="195">
        <v>0</v>
      </c>
      <c r="M102" s="195">
        <v>1</v>
      </c>
      <c r="N102" s="195">
        <v>0</v>
      </c>
      <c r="O102" s="195">
        <v>0</v>
      </c>
      <c r="P102" s="195">
        <v>4</v>
      </c>
      <c r="Q102" s="195">
        <v>7</v>
      </c>
      <c r="R102" s="230">
        <v>1.1120000000000001</v>
      </c>
      <c r="S102" s="195">
        <v>3</v>
      </c>
      <c r="T102" s="190"/>
      <c r="U102" s="229">
        <v>420049010</v>
      </c>
      <c r="V102" s="231" t="s">
        <v>722</v>
      </c>
      <c r="W102" s="190" t="s">
        <v>723</v>
      </c>
      <c r="X102" s="190" t="s">
        <v>724</v>
      </c>
      <c r="Y102" s="231">
        <v>1</v>
      </c>
      <c r="Z102" s="231">
        <v>7</v>
      </c>
      <c r="AA102" s="231">
        <v>106462.780857584</v>
      </c>
      <c r="AB102" s="231">
        <v>15209</v>
      </c>
      <c r="AC102" s="231">
        <v>-4303</v>
      </c>
      <c r="AD102" s="231">
        <v>19512</v>
      </c>
      <c r="AK102" s="232">
        <v>0</v>
      </c>
      <c r="AM102" s="232">
        <v>0</v>
      </c>
      <c r="AO102" s="232"/>
    </row>
    <row r="103" spans="1:41" s="231" customFormat="1">
      <c r="A103" s="229" t="s">
        <v>722</v>
      </c>
      <c r="B103" s="190">
        <v>420049016</v>
      </c>
      <c r="C103" s="191" t="s">
        <v>506</v>
      </c>
      <c r="D103" s="195">
        <v>0</v>
      </c>
      <c r="E103" s="195">
        <v>0</v>
      </c>
      <c r="F103" s="195">
        <v>0</v>
      </c>
      <c r="G103" s="195">
        <v>1</v>
      </c>
      <c r="H103" s="195">
        <v>1</v>
      </c>
      <c r="I103" s="195">
        <v>0</v>
      </c>
      <c r="J103" s="195">
        <v>0</v>
      </c>
      <c r="K103" s="230">
        <v>7.8600000000000003E-2</v>
      </c>
      <c r="L103" s="195">
        <v>0</v>
      </c>
      <c r="M103" s="195">
        <v>0</v>
      </c>
      <c r="N103" s="195">
        <v>0</v>
      </c>
      <c r="O103" s="195">
        <v>0</v>
      </c>
      <c r="P103" s="195">
        <v>2</v>
      </c>
      <c r="Q103" s="195">
        <v>2</v>
      </c>
      <c r="R103" s="230">
        <v>1.1120000000000001</v>
      </c>
      <c r="S103" s="195">
        <v>8</v>
      </c>
      <c r="T103" s="190"/>
      <c r="U103" s="229">
        <v>420049016</v>
      </c>
      <c r="V103" s="231" t="s">
        <v>722</v>
      </c>
      <c r="W103" s="190" t="s">
        <v>723</v>
      </c>
      <c r="X103" s="190" t="s">
        <v>725</v>
      </c>
      <c r="Y103" s="231">
        <v>1</v>
      </c>
      <c r="Z103" s="231">
        <v>2</v>
      </c>
      <c r="AA103" s="231">
        <v>37398.657685023994</v>
      </c>
      <c r="AB103" s="231">
        <v>18699</v>
      </c>
      <c r="AC103" s="231">
        <v>-1125</v>
      </c>
      <c r="AD103" s="231">
        <v>19824</v>
      </c>
      <c r="AK103" s="232">
        <v>0</v>
      </c>
      <c r="AM103" s="232">
        <v>0</v>
      </c>
      <c r="AO103" s="232"/>
    </row>
    <row r="104" spans="1:41" s="231" customFormat="1">
      <c r="A104" s="229" t="s">
        <v>722</v>
      </c>
      <c r="B104" s="190">
        <v>420049026</v>
      </c>
      <c r="C104" s="191" t="s">
        <v>506</v>
      </c>
      <c r="D104" s="195">
        <v>0</v>
      </c>
      <c r="E104" s="195">
        <v>0</v>
      </c>
      <c r="F104" s="195">
        <v>0</v>
      </c>
      <c r="G104" s="195">
        <v>4</v>
      </c>
      <c r="H104" s="195">
        <v>0</v>
      </c>
      <c r="I104" s="195">
        <v>0</v>
      </c>
      <c r="J104" s="195">
        <v>0</v>
      </c>
      <c r="K104" s="230">
        <v>0.15720000000000001</v>
      </c>
      <c r="L104" s="195">
        <v>0</v>
      </c>
      <c r="M104" s="195">
        <v>0</v>
      </c>
      <c r="N104" s="195">
        <v>0</v>
      </c>
      <c r="O104" s="195">
        <v>0</v>
      </c>
      <c r="P104" s="195">
        <v>1</v>
      </c>
      <c r="Q104" s="195">
        <v>4</v>
      </c>
      <c r="R104" s="230">
        <v>1.1120000000000001</v>
      </c>
      <c r="S104" s="195">
        <v>3</v>
      </c>
      <c r="T104" s="190"/>
      <c r="U104" s="229">
        <v>420049026</v>
      </c>
      <c r="V104" s="231" t="s">
        <v>722</v>
      </c>
      <c r="W104" s="190" t="s">
        <v>723</v>
      </c>
      <c r="X104" s="190" t="s">
        <v>726</v>
      </c>
      <c r="Y104" s="231">
        <v>1</v>
      </c>
      <c r="Z104" s="231">
        <v>4</v>
      </c>
      <c r="AA104" s="231">
        <v>53005.848490048003</v>
      </c>
      <c r="AB104" s="231">
        <v>13251</v>
      </c>
      <c r="AC104" s="231">
        <v>-2989</v>
      </c>
      <c r="AD104" s="231">
        <v>16240</v>
      </c>
      <c r="AK104" s="232">
        <v>0</v>
      </c>
      <c r="AM104" s="232">
        <v>0</v>
      </c>
      <c r="AO104" s="232"/>
    </row>
    <row r="105" spans="1:41" s="231" customFormat="1">
      <c r="A105" s="229" t="s">
        <v>722</v>
      </c>
      <c r="B105" s="190">
        <v>420049031</v>
      </c>
      <c r="C105" s="191" t="s">
        <v>506</v>
      </c>
      <c r="D105" s="195">
        <v>0</v>
      </c>
      <c r="E105" s="195">
        <v>0</v>
      </c>
      <c r="F105" s="195">
        <v>0</v>
      </c>
      <c r="G105" s="195">
        <v>1</v>
      </c>
      <c r="H105" s="195">
        <v>0</v>
      </c>
      <c r="I105" s="195">
        <v>0</v>
      </c>
      <c r="J105" s="195">
        <v>0</v>
      </c>
      <c r="K105" s="230">
        <v>3.9300000000000002E-2</v>
      </c>
      <c r="L105" s="195">
        <v>0</v>
      </c>
      <c r="M105" s="195">
        <v>0</v>
      </c>
      <c r="N105" s="195">
        <v>0</v>
      </c>
      <c r="O105" s="195">
        <v>0</v>
      </c>
      <c r="P105" s="195">
        <v>0</v>
      </c>
      <c r="Q105" s="195">
        <v>1</v>
      </c>
      <c r="R105" s="230">
        <v>1.1120000000000001</v>
      </c>
      <c r="S105" s="195">
        <v>5</v>
      </c>
      <c r="T105" s="190"/>
      <c r="U105" s="229">
        <v>420049031</v>
      </c>
      <c r="V105" s="231" t="s">
        <v>722</v>
      </c>
      <c r="W105" s="190" t="s">
        <v>723</v>
      </c>
      <c r="X105" s="190" t="s">
        <v>727</v>
      </c>
      <c r="Y105" s="231">
        <v>1</v>
      </c>
      <c r="Z105" s="231">
        <v>1</v>
      </c>
      <c r="AA105" s="231">
        <v>12011.241722512001</v>
      </c>
      <c r="AB105" s="231">
        <v>12011</v>
      </c>
      <c r="AC105" s="231">
        <v>-979</v>
      </c>
      <c r="AD105" s="231">
        <v>12990</v>
      </c>
      <c r="AK105" s="232">
        <v>0</v>
      </c>
      <c r="AM105" s="232">
        <v>0</v>
      </c>
      <c r="AO105" s="232"/>
    </row>
    <row r="106" spans="1:41" s="231" customFormat="1">
      <c r="A106" s="229" t="s">
        <v>722</v>
      </c>
      <c r="B106" s="190">
        <v>420049035</v>
      </c>
      <c r="C106" s="191" t="s">
        <v>506</v>
      </c>
      <c r="D106" s="195">
        <v>3</v>
      </c>
      <c r="E106" s="195">
        <v>0</v>
      </c>
      <c r="F106" s="195">
        <v>1</v>
      </c>
      <c r="G106" s="195">
        <v>17</v>
      </c>
      <c r="H106" s="195">
        <v>8</v>
      </c>
      <c r="I106" s="195">
        <v>0</v>
      </c>
      <c r="J106" s="195">
        <v>0</v>
      </c>
      <c r="K106" s="230">
        <v>1.0218</v>
      </c>
      <c r="L106" s="195">
        <v>0</v>
      </c>
      <c r="M106" s="195">
        <v>2</v>
      </c>
      <c r="N106" s="195">
        <v>0</v>
      </c>
      <c r="O106" s="195">
        <v>0</v>
      </c>
      <c r="P106" s="195">
        <v>18</v>
      </c>
      <c r="Q106" s="195">
        <v>28</v>
      </c>
      <c r="R106" s="230">
        <v>1.1120000000000001</v>
      </c>
      <c r="S106" s="195">
        <v>11</v>
      </c>
      <c r="T106" s="190"/>
      <c r="U106" s="229">
        <v>420049035</v>
      </c>
      <c r="V106" s="231" t="s">
        <v>722</v>
      </c>
      <c r="W106" s="190" t="s">
        <v>723</v>
      </c>
      <c r="X106" s="190" t="s">
        <v>654</v>
      </c>
      <c r="Y106" s="231">
        <v>1</v>
      </c>
      <c r="Z106" s="231">
        <v>28</v>
      </c>
      <c r="AA106" s="231">
        <v>486038.82926531188</v>
      </c>
      <c r="AB106" s="231">
        <v>17359</v>
      </c>
      <c r="AC106" s="231">
        <v>2150</v>
      </c>
      <c r="AD106" s="231">
        <v>15209</v>
      </c>
      <c r="AK106" s="232">
        <v>0</v>
      </c>
      <c r="AM106" s="232">
        <v>0</v>
      </c>
      <c r="AO106" s="232"/>
    </row>
    <row r="107" spans="1:41" s="231" customFormat="1">
      <c r="A107" s="229" t="s">
        <v>722</v>
      </c>
      <c r="B107" s="190">
        <v>420049044</v>
      </c>
      <c r="C107" s="191" t="s">
        <v>506</v>
      </c>
      <c r="D107" s="195">
        <v>0</v>
      </c>
      <c r="E107" s="195">
        <v>0</v>
      </c>
      <c r="F107" s="195">
        <v>0</v>
      </c>
      <c r="G107" s="195">
        <v>7</v>
      </c>
      <c r="H107" s="195">
        <v>1</v>
      </c>
      <c r="I107" s="195">
        <v>0</v>
      </c>
      <c r="J107" s="195">
        <v>0</v>
      </c>
      <c r="K107" s="230">
        <v>0.31440000000000001</v>
      </c>
      <c r="L107" s="195">
        <v>0</v>
      </c>
      <c r="M107" s="195">
        <v>0</v>
      </c>
      <c r="N107" s="195">
        <v>0</v>
      </c>
      <c r="O107" s="195">
        <v>0</v>
      </c>
      <c r="P107" s="195">
        <v>6</v>
      </c>
      <c r="Q107" s="195">
        <v>8</v>
      </c>
      <c r="R107" s="230">
        <v>1.1120000000000001</v>
      </c>
      <c r="S107" s="195">
        <v>11</v>
      </c>
      <c r="T107" s="190"/>
      <c r="U107" s="229">
        <v>420049044</v>
      </c>
      <c r="V107" s="231" t="s">
        <v>722</v>
      </c>
      <c r="W107" s="190" t="s">
        <v>723</v>
      </c>
      <c r="X107" s="190" t="s">
        <v>655</v>
      </c>
      <c r="Y107" s="231">
        <v>1</v>
      </c>
      <c r="Z107" s="231">
        <v>8</v>
      </c>
      <c r="AA107" s="231">
        <v>147377.58978009599</v>
      </c>
      <c r="AB107" s="231">
        <v>18422</v>
      </c>
      <c r="AC107" s="231">
        <v>-277</v>
      </c>
      <c r="AD107" s="231">
        <v>18699</v>
      </c>
      <c r="AK107" s="232">
        <v>0</v>
      </c>
      <c r="AM107" s="232">
        <v>0</v>
      </c>
      <c r="AO107" s="232"/>
    </row>
    <row r="108" spans="1:41" s="231" customFormat="1">
      <c r="A108" s="229" t="s">
        <v>722</v>
      </c>
      <c r="B108" s="190">
        <v>420049049</v>
      </c>
      <c r="C108" s="191" t="s">
        <v>506</v>
      </c>
      <c r="D108" s="195">
        <v>11</v>
      </c>
      <c r="E108" s="195">
        <v>0</v>
      </c>
      <c r="F108" s="195">
        <v>30</v>
      </c>
      <c r="G108" s="195">
        <v>153</v>
      </c>
      <c r="H108" s="195">
        <v>25</v>
      </c>
      <c r="I108" s="195">
        <v>0</v>
      </c>
      <c r="J108" s="195">
        <v>0</v>
      </c>
      <c r="K108" s="230">
        <v>8.1744000000000003</v>
      </c>
      <c r="L108" s="195">
        <v>0</v>
      </c>
      <c r="M108" s="195">
        <v>17</v>
      </c>
      <c r="N108" s="195">
        <v>0</v>
      </c>
      <c r="O108" s="195">
        <v>0</v>
      </c>
      <c r="P108" s="195">
        <v>171</v>
      </c>
      <c r="Q108" s="195">
        <v>214</v>
      </c>
      <c r="R108" s="230">
        <v>1.1120000000000001</v>
      </c>
      <c r="S108" s="195">
        <v>7</v>
      </c>
      <c r="T108" s="190"/>
      <c r="U108" s="229">
        <v>420049049</v>
      </c>
      <c r="V108" s="231" t="s">
        <v>722</v>
      </c>
      <c r="W108" s="190" t="s">
        <v>723</v>
      </c>
      <c r="X108" s="190" t="s">
        <v>723</v>
      </c>
      <c r="Y108" s="231">
        <v>1</v>
      </c>
      <c r="Z108" s="231">
        <v>214</v>
      </c>
      <c r="AA108" s="231">
        <v>3693420.0087624961</v>
      </c>
      <c r="AB108" s="231">
        <v>17259</v>
      </c>
      <c r="AC108" s="231">
        <v>4008</v>
      </c>
      <c r="AD108" s="231">
        <v>13251</v>
      </c>
      <c r="AK108" s="232">
        <v>0</v>
      </c>
      <c r="AM108" s="232">
        <v>0</v>
      </c>
      <c r="AO108" s="232"/>
    </row>
    <row r="109" spans="1:41" s="231" customFormat="1">
      <c r="A109" s="229" t="s">
        <v>722</v>
      </c>
      <c r="B109" s="190">
        <v>420049057</v>
      </c>
      <c r="C109" s="191" t="s">
        <v>506</v>
      </c>
      <c r="D109" s="195">
        <v>0</v>
      </c>
      <c r="E109" s="195">
        <v>0</v>
      </c>
      <c r="F109" s="195">
        <v>0</v>
      </c>
      <c r="G109" s="195">
        <v>3</v>
      </c>
      <c r="H109" s="195">
        <v>0</v>
      </c>
      <c r="I109" s="195">
        <v>0</v>
      </c>
      <c r="J109" s="195">
        <v>0</v>
      </c>
      <c r="K109" s="230">
        <v>0.1179</v>
      </c>
      <c r="L109" s="195">
        <v>0</v>
      </c>
      <c r="M109" s="195">
        <v>0</v>
      </c>
      <c r="N109" s="195">
        <v>0</v>
      </c>
      <c r="O109" s="195">
        <v>0</v>
      </c>
      <c r="P109" s="195">
        <v>0</v>
      </c>
      <c r="Q109" s="195">
        <v>3</v>
      </c>
      <c r="R109" s="230">
        <v>1.1120000000000001</v>
      </c>
      <c r="S109" s="195">
        <v>12</v>
      </c>
      <c r="T109" s="190"/>
      <c r="U109" s="229">
        <v>420049057</v>
      </c>
      <c r="V109" s="231" t="s">
        <v>722</v>
      </c>
      <c r="W109" s="190" t="s">
        <v>723</v>
      </c>
      <c r="X109" s="190" t="s">
        <v>656</v>
      </c>
      <c r="Y109" s="231">
        <v>1</v>
      </c>
      <c r="Z109" s="231">
        <v>3</v>
      </c>
      <c r="AA109" s="231">
        <v>36033.725167536002</v>
      </c>
      <c r="AB109" s="231">
        <v>12011</v>
      </c>
      <c r="AC109" s="231">
        <v>0</v>
      </c>
      <c r="AD109" s="231">
        <v>12011</v>
      </c>
      <c r="AK109" s="232">
        <v>0</v>
      </c>
      <c r="AM109" s="232">
        <v>0</v>
      </c>
      <c r="AO109" s="232"/>
    </row>
    <row r="110" spans="1:41" s="231" customFormat="1">
      <c r="A110" s="229" t="s">
        <v>722</v>
      </c>
      <c r="B110" s="190">
        <v>420049093</v>
      </c>
      <c r="C110" s="191" t="s">
        <v>506</v>
      </c>
      <c r="D110" s="195">
        <v>0</v>
      </c>
      <c r="E110" s="195">
        <v>0</v>
      </c>
      <c r="F110" s="195">
        <v>4</v>
      </c>
      <c r="G110" s="195">
        <v>5</v>
      </c>
      <c r="H110" s="195">
        <v>3</v>
      </c>
      <c r="I110" s="195">
        <v>0</v>
      </c>
      <c r="J110" s="195">
        <v>0</v>
      </c>
      <c r="K110" s="230">
        <v>0.47160000000000002</v>
      </c>
      <c r="L110" s="195">
        <v>0</v>
      </c>
      <c r="M110" s="195">
        <v>1</v>
      </c>
      <c r="N110" s="195">
        <v>0</v>
      </c>
      <c r="O110" s="195">
        <v>0</v>
      </c>
      <c r="P110" s="195">
        <v>5</v>
      </c>
      <c r="Q110" s="195">
        <v>12</v>
      </c>
      <c r="R110" s="230">
        <v>1.1120000000000001</v>
      </c>
      <c r="S110" s="195">
        <v>11</v>
      </c>
      <c r="T110" s="190"/>
      <c r="U110" s="229">
        <v>420049093</v>
      </c>
      <c r="V110" s="231" t="s">
        <v>722</v>
      </c>
      <c r="W110" s="190" t="s">
        <v>723</v>
      </c>
      <c r="X110" s="190" t="s">
        <v>657</v>
      </c>
      <c r="Y110" s="231">
        <v>1</v>
      </c>
      <c r="Z110" s="231">
        <v>12</v>
      </c>
      <c r="AA110" s="231">
        <v>188797.98587014398</v>
      </c>
      <c r="AB110" s="231">
        <v>15733</v>
      </c>
      <c r="AC110" s="231">
        <v>-1626</v>
      </c>
      <c r="AD110" s="231">
        <v>17359</v>
      </c>
      <c r="AK110" s="232">
        <v>0</v>
      </c>
      <c r="AM110" s="232">
        <v>0</v>
      </c>
      <c r="AO110" s="232"/>
    </row>
    <row r="111" spans="1:41" s="231" customFormat="1">
      <c r="A111" s="229" t="s">
        <v>722</v>
      </c>
      <c r="B111" s="190">
        <v>420049097</v>
      </c>
      <c r="C111" s="191" t="s">
        <v>506</v>
      </c>
      <c r="D111" s="195">
        <v>0</v>
      </c>
      <c r="E111" s="195">
        <v>0</v>
      </c>
      <c r="F111" s="195">
        <v>1</v>
      </c>
      <c r="G111" s="195">
        <v>0</v>
      </c>
      <c r="H111" s="195">
        <v>0</v>
      </c>
      <c r="I111" s="195">
        <v>0</v>
      </c>
      <c r="J111" s="195">
        <v>0</v>
      </c>
      <c r="K111" s="230">
        <v>3.9300000000000002E-2</v>
      </c>
      <c r="L111" s="195">
        <v>0</v>
      </c>
      <c r="M111" s="195">
        <v>0</v>
      </c>
      <c r="N111" s="195">
        <v>0</v>
      </c>
      <c r="O111" s="195">
        <v>0</v>
      </c>
      <c r="P111" s="195">
        <v>1</v>
      </c>
      <c r="Q111" s="195">
        <v>1</v>
      </c>
      <c r="R111" s="230">
        <v>1.1120000000000001</v>
      </c>
      <c r="S111" s="195">
        <v>11</v>
      </c>
      <c r="T111" s="190"/>
      <c r="U111" s="229">
        <v>420049097</v>
      </c>
      <c r="V111" s="231" t="s">
        <v>722</v>
      </c>
      <c r="W111" s="190" t="s">
        <v>723</v>
      </c>
      <c r="X111" s="190" t="s">
        <v>728</v>
      </c>
      <c r="Y111" s="231">
        <v>1</v>
      </c>
      <c r="Z111" s="231">
        <v>1</v>
      </c>
      <c r="AA111" s="231">
        <v>20570.510202512003</v>
      </c>
      <c r="AB111" s="231">
        <v>20571</v>
      </c>
      <c r="AC111" s="231">
        <v>2149</v>
      </c>
      <c r="AD111" s="231">
        <v>18422</v>
      </c>
      <c r="AK111" s="232">
        <v>0</v>
      </c>
      <c r="AM111" s="232">
        <v>0</v>
      </c>
      <c r="AO111" s="232"/>
    </row>
    <row r="112" spans="1:41" s="231" customFormat="1">
      <c r="A112" s="229" t="s">
        <v>722</v>
      </c>
      <c r="B112" s="190">
        <v>420049128</v>
      </c>
      <c r="C112" s="191" t="s">
        <v>506</v>
      </c>
      <c r="D112" s="195">
        <v>0</v>
      </c>
      <c r="E112" s="195">
        <v>0</v>
      </c>
      <c r="F112" s="195">
        <v>0</v>
      </c>
      <c r="G112" s="195">
        <v>1</v>
      </c>
      <c r="H112" s="195">
        <v>0</v>
      </c>
      <c r="I112" s="195">
        <v>0</v>
      </c>
      <c r="J112" s="195">
        <v>0</v>
      </c>
      <c r="K112" s="230">
        <v>3.9300000000000002E-2</v>
      </c>
      <c r="L112" s="195">
        <v>0</v>
      </c>
      <c r="M112" s="195">
        <v>0</v>
      </c>
      <c r="N112" s="195">
        <v>0</v>
      </c>
      <c r="O112" s="195">
        <v>0</v>
      </c>
      <c r="P112" s="195">
        <v>1</v>
      </c>
      <c r="Q112" s="195">
        <v>1</v>
      </c>
      <c r="R112" s="230">
        <v>1.1120000000000001</v>
      </c>
      <c r="S112" s="195">
        <v>10</v>
      </c>
      <c r="T112" s="190"/>
      <c r="U112" s="229">
        <v>420049128</v>
      </c>
      <c r="V112" s="231" t="s">
        <v>722</v>
      </c>
      <c r="W112" s="190" t="s">
        <v>723</v>
      </c>
      <c r="X112" s="190" t="s">
        <v>729</v>
      </c>
      <c r="Y112" s="231">
        <v>1</v>
      </c>
      <c r="Z112" s="231">
        <v>1</v>
      </c>
      <c r="AA112" s="231">
        <v>19887.789002512</v>
      </c>
      <c r="AB112" s="231">
        <v>19888</v>
      </c>
      <c r="AC112" s="231">
        <v>2689</v>
      </c>
      <c r="AD112" s="231">
        <v>17199</v>
      </c>
      <c r="AK112" s="232">
        <v>0</v>
      </c>
      <c r="AM112" s="232">
        <v>0</v>
      </c>
      <c r="AO112" s="232"/>
    </row>
    <row r="113" spans="1:41" s="231" customFormat="1">
      <c r="A113" s="229" t="s">
        <v>722</v>
      </c>
      <c r="B113" s="190">
        <v>420049153</v>
      </c>
      <c r="C113" s="191" t="s">
        <v>506</v>
      </c>
      <c r="D113" s="195">
        <v>0</v>
      </c>
      <c r="E113" s="195">
        <v>0</v>
      </c>
      <c r="F113" s="195">
        <v>1</v>
      </c>
      <c r="G113" s="195">
        <v>2</v>
      </c>
      <c r="H113" s="195">
        <v>0</v>
      </c>
      <c r="I113" s="195">
        <v>0</v>
      </c>
      <c r="J113" s="195">
        <v>0</v>
      </c>
      <c r="K113" s="230">
        <v>0.1179</v>
      </c>
      <c r="L113" s="195">
        <v>0</v>
      </c>
      <c r="M113" s="195">
        <v>0</v>
      </c>
      <c r="N113" s="195">
        <v>0</v>
      </c>
      <c r="O113" s="195">
        <v>0</v>
      </c>
      <c r="P113" s="195">
        <v>1</v>
      </c>
      <c r="Q113" s="195">
        <v>3</v>
      </c>
      <c r="R113" s="230">
        <v>1.1120000000000001</v>
      </c>
      <c r="S113" s="195">
        <v>10</v>
      </c>
      <c r="T113" s="190"/>
      <c r="U113" s="229">
        <v>420049153</v>
      </c>
      <c r="V113" s="231" t="s">
        <v>722</v>
      </c>
      <c r="W113" s="190" t="s">
        <v>723</v>
      </c>
      <c r="X113" s="190" t="s">
        <v>658</v>
      </c>
      <c r="Y113" s="231">
        <v>1</v>
      </c>
      <c r="Z113" s="231">
        <v>3</v>
      </c>
      <c r="AA113" s="231">
        <v>43850.504687536006</v>
      </c>
      <c r="AB113" s="231">
        <v>14617</v>
      </c>
      <c r="AC113" s="231">
        <v>2606</v>
      </c>
      <c r="AD113" s="231">
        <v>12011</v>
      </c>
      <c r="AK113" s="232">
        <v>0</v>
      </c>
      <c r="AM113" s="232">
        <v>0</v>
      </c>
      <c r="AO113" s="232"/>
    </row>
    <row r="114" spans="1:41" s="231" customFormat="1">
      <c r="A114" s="229" t="s">
        <v>722</v>
      </c>
      <c r="B114" s="190">
        <v>420049155</v>
      </c>
      <c r="C114" s="191" t="s">
        <v>506</v>
      </c>
      <c r="D114" s="195">
        <v>1</v>
      </c>
      <c r="E114" s="195">
        <v>0</v>
      </c>
      <c r="F114" s="195">
        <v>0</v>
      </c>
      <c r="G114" s="195">
        <v>0</v>
      </c>
      <c r="H114" s="195">
        <v>0</v>
      </c>
      <c r="I114" s="195">
        <v>0</v>
      </c>
      <c r="J114" s="195">
        <v>0</v>
      </c>
      <c r="K114" s="230">
        <v>0</v>
      </c>
      <c r="L114" s="195">
        <v>0</v>
      </c>
      <c r="M114" s="195">
        <v>0</v>
      </c>
      <c r="N114" s="195">
        <v>0</v>
      </c>
      <c r="O114" s="195">
        <v>0</v>
      </c>
      <c r="P114" s="195">
        <v>1</v>
      </c>
      <c r="Q114" s="195">
        <v>1</v>
      </c>
      <c r="R114" s="230">
        <v>1.1120000000000001</v>
      </c>
      <c r="S114" s="195">
        <v>2</v>
      </c>
      <c r="T114" s="190"/>
      <c r="U114" s="229">
        <v>420049155</v>
      </c>
      <c r="V114" s="231" t="s">
        <v>722</v>
      </c>
      <c r="W114" s="190" t="s">
        <v>723</v>
      </c>
      <c r="X114" s="190" t="s">
        <v>730</v>
      </c>
      <c r="Y114" s="231">
        <v>1</v>
      </c>
      <c r="Z114" s="231">
        <v>1</v>
      </c>
      <c r="AA114" s="231">
        <v>10058.688800000002</v>
      </c>
      <c r="AB114" s="231">
        <v>10059</v>
      </c>
      <c r="AC114" s="231">
        <v>-5674</v>
      </c>
      <c r="AD114" s="231">
        <v>15733</v>
      </c>
      <c r="AK114" s="232">
        <v>0</v>
      </c>
      <c r="AM114" s="232">
        <v>0</v>
      </c>
      <c r="AO114" s="232"/>
    </row>
    <row r="115" spans="1:41" s="231" customFormat="1">
      <c r="A115" s="229" t="s">
        <v>722</v>
      </c>
      <c r="B115" s="190">
        <v>420049163</v>
      </c>
      <c r="C115" s="191" t="s">
        <v>506</v>
      </c>
      <c r="D115" s="195">
        <v>0</v>
      </c>
      <c r="E115" s="195">
        <v>0</v>
      </c>
      <c r="F115" s="195">
        <v>0</v>
      </c>
      <c r="G115" s="195">
        <v>1</v>
      </c>
      <c r="H115" s="195">
        <v>0</v>
      </c>
      <c r="I115" s="195">
        <v>0</v>
      </c>
      <c r="J115" s="195">
        <v>0</v>
      </c>
      <c r="K115" s="230">
        <v>3.9300000000000002E-2</v>
      </c>
      <c r="L115" s="195">
        <v>0</v>
      </c>
      <c r="M115" s="195">
        <v>0</v>
      </c>
      <c r="N115" s="195">
        <v>0</v>
      </c>
      <c r="O115" s="195">
        <v>0</v>
      </c>
      <c r="P115" s="195">
        <v>0</v>
      </c>
      <c r="Q115" s="195">
        <v>1</v>
      </c>
      <c r="R115" s="230">
        <v>1.1120000000000001</v>
      </c>
      <c r="S115" s="195">
        <v>11</v>
      </c>
      <c r="T115" s="190"/>
      <c r="U115" s="229">
        <v>420049163</v>
      </c>
      <c r="V115" s="231" t="s">
        <v>722</v>
      </c>
      <c r="W115" s="190" t="s">
        <v>723</v>
      </c>
      <c r="X115" s="190" t="s">
        <v>660</v>
      </c>
      <c r="Y115" s="231">
        <v>1</v>
      </c>
      <c r="Z115" s="231">
        <v>1</v>
      </c>
      <c r="AA115" s="231">
        <v>12011.241722512001</v>
      </c>
      <c r="AB115" s="231">
        <v>12011</v>
      </c>
      <c r="AC115" s="231">
        <v>-8560</v>
      </c>
      <c r="AD115" s="231">
        <v>20571</v>
      </c>
      <c r="AK115" s="232">
        <v>0</v>
      </c>
      <c r="AM115" s="232">
        <v>0</v>
      </c>
      <c r="AO115" s="232"/>
    </row>
    <row r="116" spans="1:41" s="231" customFormat="1">
      <c r="A116" s="229" t="s">
        <v>722</v>
      </c>
      <c r="B116" s="190">
        <v>420049165</v>
      </c>
      <c r="C116" s="191" t="s">
        <v>506</v>
      </c>
      <c r="D116" s="195">
        <v>1</v>
      </c>
      <c r="E116" s="195">
        <v>0</v>
      </c>
      <c r="F116" s="195">
        <v>1</v>
      </c>
      <c r="G116" s="195">
        <v>8</v>
      </c>
      <c r="H116" s="195">
        <v>1</v>
      </c>
      <c r="I116" s="195">
        <v>0</v>
      </c>
      <c r="J116" s="195">
        <v>0</v>
      </c>
      <c r="K116" s="230">
        <v>0.39300000000000002</v>
      </c>
      <c r="L116" s="195">
        <v>0</v>
      </c>
      <c r="M116" s="195">
        <v>0</v>
      </c>
      <c r="N116" s="195">
        <v>0</v>
      </c>
      <c r="O116" s="195">
        <v>0</v>
      </c>
      <c r="P116" s="195">
        <v>5</v>
      </c>
      <c r="Q116" s="195">
        <v>11</v>
      </c>
      <c r="R116" s="230">
        <v>1.1120000000000001</v>
      </c>
      <c r="S116" s="195">
        <v>10</v>
      </c>
      <c r="T116" s="190"/>
      <c r="U116" s="229">
        <v>420049165</v>
      </c>
      <c r="V116" s="231" t="s">
        <v>722</v>
      </c>
      <c r="W116" s="190" t="s">
        <v>723</v>
      </c>
      <c r="X116" s="190" t="s">
        <v>661</v>
      </c>
      <c r="Y116" s="231">
        <v>1</v>
      </c>
      <c r="Z116" s="231">
        <v>11</v>
      </c>
      <c r="AA116" s="231">
        <v>164309.76866512001</v>
      </c>
      <c r="AB116" s="231">
        <v>14937</v>
      </c>
      <c r="AC116" s="231">
        <v>-4951</v>
      </c>
      <c r="AD116" s="231">
        <v>19888</v>
      </c>
      <c r="AK116" s="232">
        <v>0</v>
      </c>
      <c r="AM116" s="232">
        <v>0</v>
      </c>
      <c r="AO116" s="232"/>
    </row>
    <row r="117" spans="1:41" s="231" customFormat="1">
      <c r="A117" s="229" t="s">
        <v>722</v>
      </c>
      <c r="B117" s="190">
        <v>420049174</v>
      </c>
      <c r="C117" s="191" t="s">
        <v>506</v>
      </c>
      <c r="D117" s="195">
        <v>0</v>
      </c>
      <c r="E117" s="195">
        <v>0</v>
      </c>
      <c r="F117" s="195">
        <v>0</v>
      </c>
      <c r="G117" s="195">
        <v>2</v>
      </c>
      <c r="H117" s="195">
        <v>0</v>
      </c>
      <c r="I117" s="195">
        <v>0</v>
      </c>
      <c r="J117" s="195">
        <v>0</v>
      </c>
      <c r="K117" s="230">
        <v>7.8600000000000003E-2</v>
      </c>
      <c r="L117" s="195">
        <v>0</v>
      </c>
      <c r="M117" s="195">
        <v>0</v>
      </c>
      <c r="N117" s="195">
        <v>0</v>
      </c>
      <c r="O117" s="195">
        <v>0</v>
      </c>
      <c r="P117" s="195">
        <v>0</v>
      </c>
      <c r="Q117" s="195">
        <v>2</v>
      </c>
      <c r="R117" s="230">
        <v>1.1120000000000001</v>
      </c>
      <c r="S117" s="195">
        <v>5</v>
      </c>
      <c r="T117" s="190"/>
      <c r="U117" s="229">
        <v>420049174</v>
      </c>
      <c r="V117" s="231" t="s">
        <v>722</v>
      </c>
      <c r="W117" s="190" t="s">
        <v>723</v>
      </c>
      <c r="X117" s="190" t="s">
        <v>731</v>
      </c>
      <c r="Y117" s="231">
        <v>1</v>
      </c>
      <c r="Z117" s="231">
        <v>2</v>
      </c>
      <c r="AA117" s="231">
        <v>24022.483445024001</v>
      </c>
      <c r="AB117" s="231">
        <v>12011</v>
      </c>
      <c r="AC117" s="231">
        <v>-2606</v>
      </c>
      <c r="AD117" s="231">
        <v>14617</v>
      </c>
      <c r="AK117" s="232">
        <v>0</v>
      </c>
      <c r="AM117" s="232">
        <v>0</v>
      </c>
      <c r="AO117" s="232"/>
    </row>
    <row r="118" spans="1:41" s="231" customFormat="1">
      <c r="A118" s="229" t="s">
        <v>722</v>
      </c>
      <c r="B118" s="190">
        <v>420049176</v>
      </c>
      <c r="C118" s="191" t="s">
        <v>506</v>
      </c>
      <c r="D118" s="195">
        <v>0</v>
      </c>
      <c r="E118" s="195">
        <v>0</v>
      </c>
      <c r="F118" s="195">
        <v>3</v>
      </c>
      <c r="G118" s="195">
        <v>9</v>
      </c>
      <c r="H118" s="195">
        <v>1</v>
      </c>
      <c r="I118" s="195">
        <v>0</v>
      </c>
      <c r="J118" s="195">
        <v>0</v>
      </c>
      <c r="K118" s="230">
        <v>0.51090000000000002</v>
      </c>
      <c r="L118" s="195">
        <v>0</v>
      </c>
      <c r="M118" s="195">
        <v>1</v>
      </c>
      <c r="N118" s="195">
        <v>0</v>
      </c>
      <c r="O118" s="195">
        <v>0</v>
      </c>
      <c r="P118" s="195">
        <v>3</v>
      </c>
      <c r="Q118" s="195">
        <v>13</v>
      </c>
      <c r="R118" s="230">
        <v>1.1120000000000001</v>
      </c>
      <c r="S118" s="195">
        <v>8</v>
      </c>
      <c r="T118" s="190"/>
      <c r="U118" s="229">
        <v>420049176</v>
      </c>
      <c r="V118" s="231" t="s">
        <v>722</v>
      </c>
      <c r="W118" s="190" t="s">
        <v>723</v>
      </c>
      <c r="X118" s="190" t="s">
        <v>662</v>
      </c>
      <c r="Y118" s="231">
        <v>1</v>
      </c>
      <c r="Z118" s="231">
        <v>13</v>
      </c>
      <c r="AA118" s="231">
        <v>179331.04055265602</v>
      </c>
      <c r="AB118" s="231">
        <v>13795</v>
      </c>
      <c r="AC118" s="231">
        <v>3736</v>
      </c>
      <c r="AD118" s="231">
        <v>10059</v>
      </c>
      <c r="AK118" s="232">
        <v>0</v>
      </c>
      <c r="AM118" s="232">
        <v>0</v>
      </c>
      <c r="AO118" s="232"/>
    </row>
    <row r="119" spans="1:41" s="231" customFormat="1">
      <c r="A119" s="229" t="s">
        <v>722</v>
      </c>
      <c r="B119" s="190">
        <v>420049181</v>
      </c>
      <c r="C119" s="191" t="s">
        <v>506</v>
      </c>
      <c r="D119" s="195">
        <v>0</v>
      </c>
      <c r="E119" s="195">
        <v>0</v>
      </c>
      <c r="F119" s="195">
        <v>0</v>
      </c>
      <c r="G119" s="195">
        <v>1</v>
      </c>
      <c r="H119" s="195">
        <v>0</v>
      </c>
      <c r="I119" s="195">
        <v>0</v>
      </c>
      <c r="J119" s="195">
        <v>0</v>
      </c>
      <c r="K119" s="230">
        <v>3.9300000000000002E-2</v>
      </c>
      <c r="L119" s="195">
        <v>0</v>
      </c>
      <c r="M119" s="195">
        <v>0</v>
      </c>
      <c r="N119" s="195">
        <v>0</v>
      </c>
      <c r="O119" s="195">
        <v>0</v>
      </c>
      <c r="P119" s="195">
        <v>1</v>
      </c>
      <c r="Q119" s="195">
        <v>1</v>
      </c>
      <c r="R119" s="230">
        <v>1.1120000000000001</v>
      </c>
      <c r="S119" s="195">
        <v>10</v>
      </c>
      <c r="T119" s="190"/>
      <c r="U119" s="229">
        <v>420049181</v>
      </c>
      <c r="V119" s="231" t="s">
        <v>722</v>
      </c>
      <c r="W119" s="190" t="s">
        <v>723</v>
      </c>
      <c r="X119" s="190" t="s">
        <v>732</v>
      </c>
      <c r="Y119" s="231">
        <v>1</v>
      </c>
      <c r="Z119" s="231">
        <v>1</v>
      </c>
      <c r="AA119" s="231">
        <v>19887.789002512</v>
      </c>
      <c r="AB119" s="231">
        <v>19888</v>
      </c>
      <c r="AC119" s="231">
        <v>7877</v>
      </c>
      <c r="AD119" s="231">
        <v>12011</v>
      </c>
      <c r="AK119" s="232">
        <v>0</v>
      </c>
      <c r="AM119" s="232">
        <v>0</v>
      </c>
      <c r="AO119" s="232"/>
    </row>
    <row r="120" spans="1:41" s="231" customFormat="1">
      <c r="A120" s="229" t="s">
        <v>722</v>
      </c>
      <c r="B120" s="190">
        <v>420049199</v>
      </c>
      <c r="C120" s="191" t="s">
        <v>506</v>
      </c>
      <c r="D120" s="195">
        <v>0</v>
      </c>
      <c r="E120" s="195">
        <v>0</v>
      </c>
      <c r="F120" s="195">
        <v>0</v>
      </c>
      <c r="G120" s="195">
        <v>1</v>
      </c>
      <c r="H120" s="195">
        <v>0</v>
      </c>
      <c r="I120" s="195">
        <v>0</v>
      </c>
      <c r="J120" s="195">
        <v>0</v>
      </c>
      <c r="K120" s="230">
        <v>3.9300000000000002E-2</v>
      </c>
      <c r="L120" s="195">
        <v>0</v>
      </c>
      <c r="M120" s="195">
        <v>0</v>
      </c>
      <c r="N120" s="195">
        <v>0</v>
      </c>
      <c r="O120" s="195">
        <v>0</v>
      </c>
      <c r="P120" s="195">
        <v>1</v>
      </c>
      <c r="Q120" s="195">
        <v>1</v>
      </c>
      <c r="R120" s="230">
        <v>1.1120000000000001</v>
      </c>
      <c r="S120" s="195">
        <v>2</v>
      </c>
      <c r="T120" s="190"/>
      <c r="U120" s="229">
        <v>420049199</v>
      </c>
      <c r="V120" s="231" t="s">
        <v>722</v>
      </c>
      <c r="W120" s="190" t="s">
        <v>723</v>
      </c>
      <c r="X120" s="190" t="s">
        <v>733</v>
      </c>
      <c r="Y120" s="231">
        <v>1</v>
      </c>
      <c r="Z120" s="231">
        <v>1</v>
      </c>
      <c r="AA120" s="231">
        <v>16768.986282512</v>
      </c>
      <c r="AB120" s="231">
        <v>16769</v>
      </c>
      <c r="AC120" s="231">
        <v>1832</v>
      </c>
      <c r="AD120" s="231">
        <v>14937</v>
      </c>
      <c r="AK120" s="232">
        <v>0</v>
      </c>
      <c r="AM120" s="232">
        <v>0</v>
      </c>
      <c r="AO120" s="232"/>
    </row>
    <row r="121" spans="1:41" s="231" customFormat="1">
      <c r="A121" s="229" t="s">
        <v>722</v>
      </c>
      <c r="B121" s="190">
        <v>420049207</v>
      </c>
      <c r="C121" s="191" t="s">
        <v>506</v>
      </c>
      <c r="D121" s="195">
        <v>0</v>
      </c>
      <c r="E121" s="195">
        <v>0</v>
      </c>
      <c r="F121" s="195">
        <v>0</v>
      </c>
      <c r="G121" s="195">
        <v>0</v>
      </c>
      <c r="H121" s="195">
        <v>1</v>
      </c>
      <c r="I121" s="195">
        <v>0</v>
      </c>
      <c r="J121" s="195">
        <v>0</v>
      </c>
      <c r="K121" s="230">
        <v>3.9300000000000002E-2</v>
      </c>
      <c r="L121" s="195">
        <v>0</v>
      </c>
      <c r="M121" s="195">
        <v>0</v>
      </c>
      <c r="N121" s="195">
        <v>0</v>
      </c>
      <c r="O121" s="195">
        <v>0</v>
      </c>
      <c r="P121" s="195">
        <v>0</v>
      </c>
      <c r="Q121" s="195">
        <v>1</v>
      </c>
      <c r="R121" s="230">
        <v>1.1120000000000001</v>
      </c>
      <c r="S121" s="195">
        <v>3</v>
      </c>
      <c r="T121" s="190"/>
      <c r="U121" s="229">
        <v>420049207</v>
      </c>
      <c r="V121" s="231" t="s">
        <v>722</v>
      </c>
      <c r="W121" s="190" t="s">
        <v>723</v>
      </c>
      <c r="X121" s="190" t="s">
        <v>672</v>
      </c>
      <c r="Y121" s="231">
        <v>1</v>
      </c>
      <c r="Z121" s="231">
        <v>1</v>
      </c>
      <c r="AA121" s="231">
        <v>11584.680282512001</v>
      </c>
      <c r="AB121" s="231">
        <v>11585</v>
      </c>
      <c r="AC121" s="231">
        <v>-426</v>
      </c>
      <c r="AD121" s="231">
        <v>12011</v>
      </c>
      <c r="AK121" s="232">
        <v>0</v>
      </c>
      <c r="AM121" s="232">
        <v>0</v>
      </c>
      <c r="AO121" s="232"/>
    </row>
    <row r="122" spans="1:41" s="231" customFormat="1">
      <c r="A122" s="229" t="s">
        <v>722</v>
      </c>
      <c r="B122" s="190">
        <v>420049243</v>
      </c>
      <c r="C122" s="191" t="s">
        <v>506</v>
      </c>
      <c r="D122" s="195">
        <v>0</v>
      </c>
      <c r="E122" s="195">
        <v>0</v>
      </c>
      <c r="F122" s="195">
        <v>1</v>
      </c>
      <c r="G122" s="195">
        <v>0</v>
      </c>
      <c r="H122" s="195">
        <v>0</v>
      </c>
      <c r="I122" s="195">
        <v>0</v>
      </c>
      <c r="J122" s="195">
        <v>0</v>
      </c>
      <c r="K122" s="230">
        <v>3.9300000000000002E-2</v>
      </c>
      <c r="L122" s="195">
        <v>0</v>
      </c>
      <c r="M122" s="195">
        <v>0</v>
      </c>
      <c r="N122" s="195">
        <v>0</v>
      </c>
      <c r="O122" s="195">
        <v>0</v>
      </c>
      <c r="P122" s="195">
        <v>0</v>
      </c>
      <c r="Q122" s="195">
        <v>1</v>
      </c>
      <c r="R122" s="230">
        <v>1.1120000000000001</v>
      </c>
      <c r="S122" s="195">
        <v>9</v>
      </c>
      <c r="T122" s="190"/>
      <c r="U122" s="229">
        <v>420049243</v>
      </c>
      <c r="V122" s="231" t="s">
        <v>722</v>
      </c>
      <c r="W122" s="190" t="s">
        <v>723</v>
      </c>
      <c r="X122" s="190" t="s">
        <v>674</v>
      </c>
      <c r="Y122" s="231">
        <v>1</v>
      </c>
      <c r="Z122" s="231">
        <v>1</v>
      </c>
      <c r="AA122" s="231">
        <v>11951.473962512</v>
      </c>
      <c r="AB122" s="231">
        <v>11951</v>
      </c>
      <c r="AC122" s="231">
        <v>-1844</v>
      </c>
      <c r="AD122" s="231">
        <v>13795</v>
      </c>
      <c r="AK122" s="232">
        <v>0</v>
      </c>
      <c r="AM122" s="232">
        <v>0</v>
      </c>
      <c r="AO122" s="232"/>
    </row>
    <row r="123" spans="1:41" s="231" customFormat="1">
      <c r="A123" s="229" t="s">
        <v>722</v>
      </c>
      <c r="B123" s="190">
        <v>420049248</v>
      </c>
      <c r="C123" s="191" t="s">
        <v>506</v>
      </c>
      <c r="D123" s="195">
        <v>0</v>
      </c>
      <c r="E123" s="195">
        <v>0</v>
      </c>
      <c r="F123" s="195">
        <v>1</v>
      </c>
      <c r="G123" s="195">
        <v>6</v>
      </c>
      <c r="H123" s="195">
        <v>0</v>
      </c>
      <c r="I123" s="195">
        <v>0</v>
      </c>
      <c r="J123" s="195">
        <v>0</v>
      </c>
      <c r="K123" s="230">
        <v>0.27510000000000001</v>
      </c>
      <c r="L123" s="195">
        <v>0</v>
      </c>
      <c r="M123" s="195">
        <v>0</v>
      </c>
      <c r="N123" s="195">
        <v>0</v>
      </c>
      <c r="O123" s="195">
        <v>0</v>
      </c>
      <c r="P123" s="195">
        <v>2</v>
      </c>
      <c r="Q123" s="195">
        <v>7</v>
      </c>
      <c r="R123" s="230">
        <v>1.1120000000000001</v>
      </c>
      <c r="S123" s="195">
        <v>11</v>
      </c>
      <c r="T123" s="190"/>
      <c r="U123" s="229">
        <v>420049248</v>
      </c>
      <c r="V123" s="231" t="s">
        <v>722</v>
      </c>
      <c r="W123" s="190" t="s">
        <v>723</v>
      </c>
      <c r="X123" s="190" t="s">
        <v>665</v>
      </c>
      <c r="Y123" s="231">
        <v>1</v>
      </c>
      <c r="Z123" s="231">
        <v>7</v>
      </c>
      <c r="AA123" s="231">
        <v>101256.99677758402</v>
      </c>
      <c r="AB123" s="231">
        <v>14465</v>
      </c>
      <c r="AC123" s="231">
        <v>-5423</v>
      </c>
      <c r="AD123" s="231">
        <v>19888</v>
      </c>
      <c r="AK123" s="232">
        <v>0</v>
      </c>
      <c r="AM123" s="232">
        <v>0</v>
      </c>
      <c r="AO123" s="232"/>
    </row>
    <row r="124" spans="1:41" s="231" customFormat="1">
      <c r="A124" s="229" t="s">
        <v>722</v>
      </c>
      <c r="B124" s="190">
        <v>420049262</v>
      </c>
      <c r="C124" s="191" t="s">
        <v>506</v>
      </c>
      <c r="D124" s="195">
        <v>0</v>
      </c>
      <c r="E124" s="195">
        <v>0</v>
      </c>
      <c r="F124" s="195">
        <v>0</v>
      </c>
      <c r="G124" s="195">
        <v>4</v>
      </c>
      <c r="H124" s="195">
        <v>0</v>
      </c>
      <c r="I124" s="195">
        <v>0</v>
      </c>
      <c r="J124" s="195">
        <v>0</v>
      </c>
      <c r="K124" s="230">
        <v>0.15720000000000001</v>
      </c>
      <c r="L124" s="195">
        <v>0</v>
      </c>
      <c r="M124" s="195">
        <v>0</v>
      </c>
      <c r="N124" s="195">
        <v>0</v>
      </c>
      <c r="O124" s="195">
        <v>0</v>
      </c>
      <c r="P124" s="195">
        <v>1</v>
      </c>
      <c r="Q124" s="195">
        <v>4</v>
      </c>
      <c r="R124" s="230">
        <v>1.1120000000000001</v>
      </c>
      <c r="S124" s="195">
        <v>9</v>
      </c>
      <c r="T124" s="190"/>
      <c r="U124" s="229">
        <v>420049262</v>
      </c>
      <c r="V124" s="231" t="s">
        <v>722</v>
      </c>
      <c r="W124" s="190" t="s">
        <v>723</v>
      </c>
      <c r="X124" s="190" t="s">
        <v>666</v>
      </c>
      <c r="Y124" s="231">
        <v>1</v>
      </c>
      <c r="Z124" s="231">
        <v>4</v>
      </c>
      <c r="AA124" s="231">
        <v>55433.920570048002</v>
      </c>
      <c r="AB124" s="231">
        <v>13858</v>
      </c>
      <c r="AC124" s="231">
        <v>-2911</v>
      </c>
      <c r="AD124" s="231">
        <v>16769</v>
      </c>
      <c r="AK124" s="232">
        <v>0</v>
      </c>
      <c r="AM124" s="232">
        <v>0</v>
      </c>
      <c r="AO124" s="232"/>
    </row>
    <row r="125" spans="1:41" s="231" customFormat="1">
      <c r="A125" s="229" t="s">
        <v>722</v>
      </c>
      <c r="B125" s="190">
        <v>420049284</v>
      </c>
      <c r="C125" s="191" t="s">
        <v>506</v>
      </c>
      <c r="D125" s="195">
        <v>0</v>
      </c>
      <c r="E125" s="195">
        <v>0</v>
      </c>
      <c r="F125" s="195">
        <v>0</v>
      </c>
      <c r="G125" s="195">
        <v>2</v>
      </c>
      <c r="H125" s="195">
        <v>0</v>
      </c>
      <c r="I125" s="195">
        <v>0</v>
      </c>
      <c r="J125" s="195">
        <v>0</v>
      </c>
      <c r="K125" s="230">
        <v>7.8600000000000003E-2</v>
      </c>
      <c r="L125" s="195">
        <v>0</v>
      </c>
      <c r="M125" s="195">
        <v>0</v>
      </c>
      <c r="N125" s="195">
        <v>0</v>
      </c>
      <c r="O125" s="195">
        <v>0</v>
      </c>
      <c r="P125" s="195">
        <v>2</v>
      </c>
      <c r="Q125" s="195">
        <v>2</v>
      </c>
      <c r="R125" s="230">
        <v>1.1120000000000001</v>
      </c>
      <c r="S125" s="195">
        <v>5</v>
      </c>
      <c r="T125" s="190"/>
      <c r="U125" s="229">
        <v>420049284</v>
      </c>
      <c r="V125" s="231" t="s">
        <v>722</v>
      </c>
      <c r="W125" s="190" t="s">
        <v>723</v>
      </c>
      <c r="X125" s="190" t="s">
        <v>734</v>
      </c>
      <c r="Y125" s="231">
        <v>1</v>
      </c>
      <c r="Z125" s="231">
        <v>2</v>
      </c>
      <c r="AA125" s="231">
        <v>34756.752565023999</v>
      </c>
      <c r="AB125" s="231">
        <v>17378</v>
      </c>
      <c r="AC125" s="231">
        <v>5793</v>
      </c>
      <c r="AD125" s="231">
        <v>11585</v>
      </c>
      <c r="AK125" s="232">
        <v>0</v>
      </c>
      <c r="AM125" s="232">
        <v>0</v>
      </c>
      <c r="AO125" s="232"/>
    </row>
    <row r="126" spans="1:41" s="231" customFormat="1">
      <c r="A126" s="229" t="s">
        <v>722</v>
      </c>
      <c r="B126" s="190">
        <v>420049295</v>
      </c>
      <c r="C126" s="191" t="s">
        <v>506</v>
      </c>
      <c r="D126" s="195">
        <v>0</v>
      </c>
      <c r="E126" s="195">
        <v>0</v>
      </c>
      <c r="F126" s="195">
        <v>1</v>
      </c>
      <c r="G126" s="195">
        <v>0</v>
      </c>
      <c r="H126" s="195">
        <v>1</v>
      </c>
      <c r="I126" s="195">
        <v>0</v>
      </c>
      <c r="J126" s="195">
        <v>0</v>
      </c>
      <c r="K126" s="230">
        <v>7.8600000000000003E-2</v>
      </c>
      <c r="L126" s="195">
        <v>0</v>
      </c>
      <c r="M126" s="195">
        <v>0</v>
      </c>
      <c r="N126" s="195">
        <v>0</v>
      </c>
      <c r="O126" s="195">
        <v>0</v>
      </c>
      <c r="P126" s="195">
        <v>2</v>
      </c>
      <c r="Q126" s="195">
        <v>2</v>
      </c>
      <c r="R126" s="230">
        <v>1.1120000000000001</v>
      </c>
      <c r="S126" s="195">
        <v>5</v>
      </c>
      <c r="T126" s="190"/>
      <c r="U126" s="229">
        <v>420049295</v>
      </c>
      <c r="V126" s="231" t="s">
        <v>722</v>
      </c>
      <c r="W126" s="190" t="s">
        <v>723</v>
      </c>
      <c r="X126" s="190" t="s">
        <v>735</v>
      </c>
      <c r="Y126" s="231">
        <v>1</v>
      </c>
      <c r="Z126" s="231">
        <v>2</v>
      </c>
      <c r="AA126" s="231">
        <v>34270.423365023998</v>
      </c>
      <c r="AB126" s="231">
        <v>17135</v>
      </c>
      <c r="AC126" s="231">
        <v>5184</v>
      </c>
      <c r="AD126" s="231">
        <v>11951</v>
      </c>
      <c r="AK126" s="232">
        <v>0</v>
      </c>
      <c r="AM126" s="232">
        <v>0</v>
      </c>
      <c r="AO126" s="232"/>
    </row>
    <row r="127" spans="1:41" s="231" customFormat="1">
      <c r="A127" s="229" t="s">
        <v>722</v>
      </c>
      <c r="B127" s="190">
        <v>420049305</v>
      </c>
      <c r="C127" s="191" t="s">
        <v>506</v>
      </c>
      <c r="D127" s="195">
        <v>0</v>
      </c>
      <c r="E127" s="195">
        <v>0</v>
      </c>
      <c r="F127" s="195">
        <v>0</v>
      </c>
      <c r="G127" s="195">
        <v>1</v>
      </c>
      <c r="H127" s="195">
        <v>0</v>
      </c>
      <c r="I127" s="195">
        <v>0</v>
      </c>
      <c r="J127" s="195">
        <v>0</v>
      </c>
      <c r="K127" s="230">
        <v>3.9300000000000002E-2</v>
      </c>
      <c r="L127" s="195">
        <v>0</v>
      </c>
      <c r="M127" s="195">
        <v>0</v>
      </c>
      <c r="N127" s="195">
        <v>0</v>
      </c>
      <c r="O127" s="195">
        <v>0</v>
      </c>
      <c r="P127" s="195">
        <v>0</v>
      </c>
      <c r="Q127" s="195">
        <v>1</v>
      </c>
      <c r="R127" s="230">
        <v>1.1120000000000001</v>
      </c>
      <c r="S127" s="195">
        <v>4</v>
      </c>
      <c r="T127" s="190"/>
      <c r="U127" s="229">
        <v>420049305</v>
      </c>
      <c r="V127" s="231" t="s">
        <v>722</v>
      </c>
      <c r="W127" s="190" t="s">
        <v>723</v>
      </c>
      <c r="X127" s="190" t="s">
        <v>736</v>
      </c>
      <c r="Y127" s="231">
        <v>1</v>
      </c>
      <c r="Z127" s="231">
        <v>1</v>
      </c>
      <c r="AA127" s="231">
        <v>12011.241722512001</v>
      </c>
      <c r="AB127" s="231">
        <v>12011</v>
      </c>
      <c r="AC127" s="231">
        <v>-2454</v>
      </c>
      <c r="AD127" s="231">
        <v>14465</v>
      </c>
      <c r="AK127" s="232">
        <v>0</v>
      </c>
      <c r="AM127" s="232">
        <v>0</v>
      </c>
      <c r="AO127" s="232"/>
    </row>
    <row r="128" spans="1:41" s="231" customFormat="1">
      <c r="A128" s="229" t="s">
        <v>722</v>
      </c>
      <c r="B128" s="190">
        <v>420049344</v>
      </c>
      <c r="C128" s="191" t="s">
        <v>506</v>
      </c>
      <c r="D128" s="195">
        <v>0</v>
      </c>
      <c r="E128" s="195">
        <v>0</v>
      </c>
      <c r="F128" s="195">
        <v>0</v>
      </c>
      <c r="G128" s="195">
        <v>1</v>
      </c>
      <c r="H128" s="195">
        <v>0</v>
      </c>
      <c r="I128" s="195">
        <v>0</v>
      </c>
      <c r="J128" s="195">
        <v>0</v>
      </c>
      <c r="K128" s="230">
        <v>3.9300000000000002E-2</v>
      </c>
      <c r="L128" s="195">
        <v>0</v>
      </c>
      <c r="M128" s="195">
        <v>0</v>
      </c>
      <c r="N128" s="195">
        <v>0</v>
      </c>
      <c r="O128" s="195">
        <v>0</v>
      </c>
      <c r="P128" s="195">
        <v>1</v>
      </c>
      <c r="Q128" s="195">
        <v>1</v>
      </c>
      <c r="R128" s="230">
        <v>1.1120000000000001</v>
      </c>
      <c r="S128" s="195">
        <v>2</v>
      </c>
      <c r="T128" s="190"/>
      <c r="U128" s="229">
        <v>420049344</v>
      </c>
      <c r="V128" s="231" t="s">
        <v>722</v>
      </c>
      <c r="W128" s="190" t="s">
        <v>723</v>
      </c>
      <c r="X128" s="190" t="s">
        <v>737</v>
      </c>
      <c r="Y128" s="231">
        <v>1</v>
      </c>
      <c r="Z128" s="231">
        <v>1</v>
      </c>
      <c r="AA128" s="231">
        <v>16768.986282512</v>
      </c>
      <c r="AB128" s="231">
        <v>16769</v>
      </c>
      <c r="AC128" s="231">
        <v>2911</v>
      </c>
      <c r="AD128" s="231">
        <v>13858</v>
      </c>
      <c r="AK128" s="232">
        <v>0</v>
      </c>
      <c r="AM128" s="232">
        <v>0</v>
      </c>
      <c r="AO128" s="232"/>
    </row>
    <row r="129" spans="1:41" s="231" customFormat="1">
      <c r="A129" s="229" t="s">
        <v>722</v>
      </c>
      <c r="B129" s="190">
        <v>420049346</v>
      </c>
      <c r="C129" s="191" t="s">
        <v>506</v>
      </c>
      <c r="D129" s="195">
        <v>0</v>
      </c>
      <c r="E129" s="195">
        <v>0</v>
      </c>
      <c r="F129" s="195">
        <v>1</v>
      </c>
      <c r="G129" s="195">
        <v>0</v>
      </c>
      <c r="H129" s="195">
        <v>0</v>
      </c>
      <c r="I129" s="195">
        <v>0</v>
      </c>
      <c r="J129" s="195">
        <v>0</v>
      </c>
      <c r="K129" s="230">
        <v>3.9300000000000002E-2</v>
      </c>
      <c r="L129" s="195">
        <v>0</v>
      </c>
      <c r="M129" s="195">
        <v>0</v>
      </c>
      <c r="N129" s="195">
        <v>0</v>
      </c>
      <c r="O129" s="195">
        <v>0</v>
      </c>
      <c r="P129" s="195">
        <v>0</v>
      </c>
      <c r="Q129" s="195">
        <v>1</v>
      </c>
      <c r="R129" s="230">
        <v>1.1120000000000001</v>
      </c>
      <c r="S129" s="195">
        <v>8</v>
      </c>
      <c r="T129" s="190"/>
      <c r="U129" s="229">
        <v>420049346</v>
      </c>
      <c r="V129" s="231" t="s">
        <v>722</v>
      </c>
      <c r="W129" s="190" t="s">
        <v>723</v>
      </c>
      <c r="X129" s="190" t="s">
        <v>667</v>
      </c>
      <c r="Y129" s="231">
        <v>1</v>
      </c>
      <c r="Z129" s="231">
        <v>1</v>
      </c>
      <c r="AA129" s="231">
        <v>11951.473962512</v>
      </c>
      <c r="AB129" s="231">
        <v>11951</v>
      </c>
      <c r="AC129" s="231">
        <v>-5427</v>
      </c>
      <c r="AD129" s="231">
        <v>17378</v>
      </c>
      <c r="AK129" s="232">
        <v>0</v>
      </c>
      <c r="AM129" s="232">
        <v>0</v>
      </c>
      <c r="AO129" s="232"/>
    </row>
    <row r="130" spans="1:41" s="231" customFormat="1">
      <c r="A130" s="229" t="s">
        <v>722</v>
      </c>
      <c r="B130" s="190">
        <v>420049347</v>
      </c>
      <c r="C130" s="191" t="s">
        <v>506</v>
      </c>
      <c r="D130" s="195">
        <v>0</v>
      </c>
      <c r="E130" s="195">
        <v>0</v>
      </c>
      <c r="F130" s="195">
        <v>1</v>
      </c>
      <c r="G130" s="195">
        <v>2</v>
      </c>
      <c r="H130" s="195">
        <v>0</v>
      </c>
      <c r="I130" s="195">
        <v>0</v>
      </c>
      <c r="J130" s="195">
        <v>0</v>
      </c>
      <c r="K130" s="230">
        <v>0.1179</v>
      </c>
      <c r="L130" s="195">
        <v>0</v>
      </c>
      <c r="M130" s="195">
        <v>0</v>
      </c>
      <c r="N130" s="195">
        <v>0</v>
      </c>
      <c r="O130" s="195">
        <v>0</v>
      </c>
      <c r="P130" s="195">
        <v>3</v>
      </c>
      <c r="Q130" s="195">
        <v>3</v>
      </c>
      <c r="R130" s="230">
        <v>1.1120000000000001</v>
      </c>
      <c r="S130" s="195">
        <v>8</v>
      </c>
      <c r="T130" s="190"/>
      <c r="U130" s="229">
        <v>420049347</v>
      </c>
      <c r="V130" s="231" t="s">
        <v>722</v>
      </c>
      <c r="W130" s="190" t="s">
        <v>723</v>
      </c>
      <c r="X130" s="190" t="s">
        <v>738</v>
      </c>
      <c r="Y130" s="231">
        <v>1</v>
      </c>
      <c r="Z130" s="231">
        <v>3</v>
      </c>
      <c r="AA130" s="231">
        <v>56678.060927536011</v>
      </c>
      <c r="AB130" s="231">
        <v>18893</v>
      </c>
      <c r="AC130" s="231">
        <v>1758</v>
      </c>
      <c r="AD130" s="231">
        <v>17135</v>
      </c>
      <c r="AK130" s="232">
        <v>0</v>
      </c>
      <c r="AM130" s="232">
        <v>0</v>
      </c>
      <c r="AO130" s="232"/>
    </row>
    <row r="131" spans="1:41" s="231" customFormat="1">
      <c r="A131" s="229" t="s">
        <v>722</v>
      </c>
      <c r="B131" s="190">
        <v>420049616</v>
      </c>
      <c r="C131" s="191" t="s">
        <v>506</v>
      </c>
      <c r="D131" s="195">
        <v>0</v>
      </c>
      <c r="E131" s="195">
        <v>0</v>
      </c>
      <c r="F131" s="195">
        <v>1</v>
      </c>
      <c r="G131" s="195">
        <v>1</v>
      </c>
      <c r="H131" s="195">
        <v>0</v>
      </c>
      <c r="I131" s="195">
        <v>0</v>
      </c>
      <c r="J131" s="195">
        <v>0</v>
      </c>
      <c r="K131" s="230">
        <v>7.8600000000000003E-2</v>
      </c>
      <c r="L131" s="195">
        <v>0</v>
      </c>
      <c r="M131" s="195">
        <v>0</v>
      </c>
      <c r="N131" s="195">
        <v>0</v>
      </c>
      <c r="O131" s="195">
        <v>0</v>
      </c>
      <c r="P131" s="195">
        <v>2</v>
      </c>
      <c r="Q131" s="195">
        <v>2</v>
      </c>
      <c r="R131" s="230">
        <v>1.1120000000000001</v>
      </c>
      <c r="S131" s="195">
        <v>7</v>
      </c>
      <c r="T131" s="190"/>
      <c r="U131" s="229">
        <v>420049616</v>
      </c>
      <c r="V131" s="231" t="s">
        <v>722</v>
      </c>
      <c r="W131" s="190" t="s">
        <v>723</v>
      </c>
      <c r="X131" s="190" t="s">
        <v>739</v>
      </c>
      <c r="Y131" s="231">
        <v>1</v>
      </c>
      <c r="Z131" s="231">
        <v>2</v>
      </c>
      <c r="AA131" s="231">
        <v>36790.26192502401</v>
      </c>
      <c r="AB131" s="231">
        <v>18395</v>
      </c>
      <c r="AC131" s="231">
        <v>6384</v>
      </c>
      <c r="AD131" s="231">
        <v>12011</v>
      </c>
      <c r="AK131" s="232">
        <v>0</v>
      </c>
      <c r="AM131" s="232">
        <v>0</v>
      </c>
      <c r="AO131" s="232"/>
    </row>
    <row r="132" spans="1:41" s="231" customFormat="1">
      <c r="A132" s="229" t="s">
        <v>722</v>
      </c>
      <c r="B132" s="190">
        <v>420049625</v>
      </c>
      <c r="C132" s="191" t="s">
        <v>506</v>
      </c>
      <c r="D132" s="195">
        <v>0</v>
      </c>
      <c r="E132" s="195">
        <v>0</v>
      </c>
      <c r="F132" s="195">
        <v>0</v>
      </c>
      <c r="G132" s="195">
        <v>1</v>
      </c>
      <c r="H132" s="195">
        <v>0</v>
      </c>
      <c r="I132" s="195">
        <v>0</v>
      </c>
      <c r="J132" s="195">
        <v>0</v>
      </c>
      <c r="K132" s="230">
        <v>3.9300000000000002E-2</v>
      </c>
      <c r="L132" s="195">
        <v>0</v>
      </c>
      <c r="M132" s="195">
        <v>0</v>
      </c>
      <c r="N132" s="195">
        <v>0</v>
      </c>
      <c r="O132" s="195">
        <v>0</v>
      </c>
      <c r="P132" s="195">
        <v>0</v>
      </c>
      <c r="Q132" s="195">
        <v>1</v>
      </c>
      <c r="R132" s="230">
        <v>1.1120000000000001</v>
      </c>
      <c r="S132" s="195">
        <v>6</v>
      </c>
      <c r="T132" s="190"/>
      <c r="U132" s="229">
        <v>420049625</v>
      </c>
      <c r="V132" s="231" t="s">
        <v>722</v>
      </c>
      <c r="W132" s="190" t="s">
        <v>723</v>
      </c>
      <c r="X132" s="190" t="s">
        <v>678</v>
      </c>
      <c r="Y132" s="231">
        <v>1</v>
      </c>
      <c r="Z132" s="231">
        <v>1</v>
      </c>
      <c r="AA132" s="231">
        <v>12011.241722512001</v>
      </c>
      <c r="AB132" s="231">
        <v>12011</v>
      </c>
      <c r="AC132" s="231">
        <v>-4758</v>
      </c>
      <c r="AD132" s="231">
        <v>16769</v>
      </c>
      <c r="AK132" s="232">
        <v>0</v>
      </c>
      <c r="AM132" s="232">
        <v>0</v>
      </c>
      <c r="AO132" s="232"/>
    </row>
    <row r="133" spans="1:41" s="231" customFormat="1">
      <c r="A133" s="229" t="s">
        <v>740</v>
      </c>
      <c r="B133" s="190">
        <v>428035016</v>
      </c>
      <c r="C133" s="191" t="s">
        <v>507</v>
      </c>
      <c r="D133" s="195">
        <v>0</v>
      </c>
      <c r="E133" s="195">
        <v>0</v>
      </c>
      <c r="F133" s="195">
        <v>0</v>
      </c>
      <c r="G133" s="195">
        <v>0</v>
      </c>
      <c r="H133" s="195">
        <v>2</v>
      </c>
      <c r="I133" s="195">
        <v>1</v>
      </c>
      <c r="J133" s="195">
        <v>0</v>
      </c>
      <c r="K133" s="230">
        <v>0.1179</v>
      </c>
      <c r="L133" s="195">
        <v>0</v>
      </c>
      <c r="M133" s="195">
        <v>0</v>
      </c>
      <c r="N133" s="195">
        <v>0</v>
      </c>
      <c r="O133" s="195">
        <v>0</v>
      </c>
      <c r="P133" s="195">
        <v>0</v>
      </c>
      <c r="Q133" s="195">
        <v>3</v>
      </c>
      <c r="R133" s="230">
        <v>1.087</v>
      </c>
      <c r="S133" s="195">
        <v>8</v>
      </c>
      <c r="T133" s="190"/>
      <c r="U133" s="229">
        <v>428035016</v>
      </c>
      <c r="V133" s="231" t="s">
        <v>740</v>
      </c>
      <c r="W133" s="190" t="s">
        <v>654</v>
      </c>
      <c r="X133" s="190" t="s">
        <v>725</v>
      </c>
      <c r="Y133" s="231">
        <v>1</v>
      </c>
      <c r="Z133" s="231">
        <v>3</v>
      </c>
      <c r="AA133" s="231">
        <v>36192.899426835997</v>
      </c>
      <c r="AB133" s="231">
        <v>12064</v>
      </c>
      <c r="AC133" s="231">
        <v>113</v>
      </c>
      <c r="AD133" s="231">
        <v>11951</v>
      </c>
      <c r="AK133" s="232">
        <v>0</v>
      </c>
      <c r="AM133" s="232">
        <v>0</v>
      </c>
      <c r="AO133" s="232"/>
    </row>
    <row r="134" spans="1:41" s="231" customFormat="1">
      <c r="A134" s="229" t="s">
        <v>740</v>
      </c>
      <c r="B134" s="190">
        <v>428035018</v>
      </c>
      <c r="C134" s="191" t="s">
        <v>507</v>
      </c>
      <c r="D134" s="195">
        <v>0</v>
      </c>
      <c r="E134" s="195">
        <v>0</v>
      </c>
      <c r="F134" s="195">
        <v>1</v>
      </c>
      <c r="G134" s="195">
        <v>0</v>
      </c>
      <c r="H134" s="195">
        <v>0</v>
      </c>
      <c r="I134" s="195">
        <v>0</v>
      </c>
      <c r="J134" s="195">
        <v>0</v>
      </c>
      <c r="K134" s="230">
        <v>3.9300000000000002E-2</v>
      </c>
      <c r="L134" s="195">
        <v>0</v>
      </c>
      <c r="M134" s="195">
        <v>0</v>
      </c>
      <c r="N134" s="195">
        <v>0</v>
      </c>
      <c r="O134" s="195">
        <v>0</v>
      </c>
      <c r="P134" s="195">
        <v>1</v>
      </c>
      <c r="Q134" s="195">
        <v>1</v>
      </c>
      <c r="R134" s="230">
        <v>1.087</v>
      </c>
      <c r="S134" s="195">
        <v>9</v>
      </c>
      <c r="T134" s="190"/>
      <c r="U134" s="229">
        <v>428035018</v>
      </c>
      <c r="V134" s="231" t="s">
        <v>740</v>
      </c>
      <c r="W134" s="190" t="s">
        <v>654</v>
      </c>
      <c r="X134" s="190" t="s">
        <v>705</v>
      </c>
      <c r="Y134" s="231">
        <v>1</v>
      </c>
      <c r="Z134" s="231">
        <v>1</v>
      </c>
      <c r="AA134" s="231">
        <v>18974.995415612004</v>
      </c>
      <c r="AB134" s="231">
        <v>18975</v>
      </c>
      <c r="AC134" s="231">
        <v>82</v>
      </c>
      <c r="AD134" s="231">
        <v>18893</v>
      </c>
      <c r="AK134" s="232">
        <v>0</v>
      </c>
      <c r="AM134" s="232">
        <v>0</v>
      </c>
      <c r="AO134" s="232"/>
    </row>
    <row r="135" spans="1:41" s="231" customFormat="1">
      <c r="A135" s="229" t="s">
        <v>740</v>
      </c>
      <c r="B135" s="190">
        <v>428035035</v>
      </c>
      <c r="C135" s="191" t="s">
        <v>507</v>
      </c>
      <c r="D135" s="195">
        <v>0</v>
      </c>
      <c r="E135" s="195">
        <v>0</v>
      </c>
      <c r="F135" s="195">
        <v>169</v>
      </c>
      <c r="G135" s="195">
        <v>809</v>
      </c>
      <c r="H135" s="195">
        <v>456</v>
      </c>
      <c r="I135" s="195">
        <v>431</v>
      </c>
      <c r="J135" s="195">
        <v>0</v>
      </c>
      <c r="K135" s="230">
        <v>73.294499999999999</v>
      </c>
      <c r="L135" s="195">
        <v>0</v>
      </c>
      <c r="M135" s="195">
        <v>134</v>
      </c>
      <c r="N135" s="195">
        <v>25</v>
      </c>
      <c r="O135" s="195">
        <v>12</v>
      </c>
      <c r="P135" s="195">
        <v>1337</v>
      </c>
      <c r="Q135" s="195">
        <v>1865</v>
      </c>
      <c r="R135" s="230">
        <v>1.087</v>
      </c>
      <c r="S135" s="195">
        <v>11</v>
      </c>
      <c r="T135" s="190"/>
      <c r="U135" s="229">
        <v>428035035</v>
      </c>
      <c r="V135" s="231" t="s">
        <v>740</v>
      </c>
      <c r="W135" s="190" t="s">
        <v>654</v>
      </c>
      <c r="X135" s="190" t="s">
        <v>654</v>
      </c>
      <c r="Y135" s="231">
        <v>1</v>
      </c>
      <c r="Z135" s="231">
        <v>1865</v>
      </c>
      <c r="AA135" s="231">
        <v>34322138.243046381</v>
      </c>
      <c r="AB135" s="231">
        <v>18403</v>
      </c>
      <c r="AC135" s="231">
        <v>8</v>
      </c>
      <c r="AD135" s="231">
        <v>18395</v>
      </c>
      <c r="AK135" s="232">
        <v>0</v>
      </c>
      <c r="AM135" s="232">
        <v>0</v>
      </c>
      <c r="AO135" s="232"/>
    </row>
    <row r="136" spans="1:41" s="231" customFormat="1">
      <c r="A136" s="229" t="s">
        <v>740</v>
      </c>
      <c r="B136" s="190">
        <v>428035044</v>
      </c>
      <c r="C136" s="191" t="s">
        <v>507</v>
      </c>
      <c r="D136" s="195">
        <v>0</v>
      </c>
      <c r="E136" s="195">
        <v>0</v>
      </c>
      <c r="F136" s="195">
        <v>0</v>
      </c>
      <c r="G136" s="195">
        <v>12</v>
      </c>
      <c r="H136" s="195">
        <v>6</v>
      </c>
      <c r="I136" s="195">
        <v>13</v>
      </c>
      <c r="J136" s="195">
        <v>0</v>
      </c>
      <c r="K136" s="230">
        <v>1.2182999999999999</v>
      </c>
      <c r="L136" s="195">
        <v>0</v>
      </c>
      <c r="M136" s="195">
        <v>2</v>
      </c>
      <c r="N136" s="195">
        <v>1</v>
      </c>
      <c r="O136" s="195">
        <v>1</v>
      </c>
      <c r="P136" s="195">
        <v>18</v>
      </c>
      <c r="Q136" s="195">
        <v>31</v>
      </c>
      <c r="R136" s="230">
        <v>1.087</v>
      </c>
      <c r="S136" s="195">
        <v>11</v>
      </c>
      <c r="T136" s="190"/>
      <c r="U136" s="229">
        <v>428035044</v>
      </c>
      <c r="V136" s="231" t="s">
        <v>740</v>
      </c>
      <c r="W136" s="190" t="s">
        <v>654</v>
      </c>
      <c r="X136" s="190" t="s">
        <v>655</v>
      </c>
      <c r="Y136" s="231">
        <v>1</v>
      </c>
      <c r="Z136" s="231">
        <v>31</v>
      </c>
      <c r="AA136" s="231">
        <v>549189.143873972</v>
      </c>
      <c r="AB136" s="231">
        <v>17716</v>
      </c>
      <c r="AC136" s="231">
        <v>5705</v>
      </c>
      <c r="AD136" s="231">
        <v>12011</v>
      </c>
      <c r="AK136" s="232">
        <v>0</v>
      </c>
      <c r="AM136" s="232">
        <v>0</v>
      </c>
      <c r="AO136" s="232"/>
    </row>
    <row r="137" spans="1:41" s="231" customFormat="1">
      <c r="A137" s="229" t="s">
        <v>740</v>
      </c>
      <c r="B137" s="190">
        <v>428035057</v>
      </c>
      <c r="C137" s="191" t="s">
        <v>507</v>
      </c>
      <c r="D137" s="195">
        <v>0</v>
      </c>
      <c r="E137" s="195">
        <v>0</v>
      </c>
      <c r="F137" s="195">
        <v>18</v>
      </c>
      <c r="G137" s="195">
        <v>87</v>
      </c>
      <c r="H137" s="195">
        <v>46</v>
      </c>
      <c r="I137" s="195">
        <v>28</v>
      </c>
      <c r="J137" s="195">
        <v>0</v>
      </c>
      <c r="K137" s="230">
        <v>7.0347</v>
      </c>
      <c r="L137" s="195">
        <v>0</v>
      </c>
      <c r="M137" s="195">
        <v>32</v>
      </c>
      <c r="N137" s="195">
        <v>1</v>
      </c>
      <c r="O137" s="195">
        <v>0</v>
      </c>
      <c r="P137" s="195">
        <v>130</v>
      </c>
      <c r="Q137" s="195">
        <v>179</v>
      </c>
      <c r="R137" s="230">
        <v>1.087</v>
      </c>
      <c r="S137" s="195">
        <v>12</v>
      </c>
      <c r="T137" s="190"/>
      <c r="U137" s="229">
        <v>428035057</v>
      </c>
      <c r="V137" s="231" t="s">
        <v>740</v>
      </c>
      <c r="W137" s="190" t="s">
        <v>654</v>
      </c>
      <c r="X137" s="190" t="s">
        <v>656</v>
      </c>
      <c r="Y137" s="231">
        <v>1</v>
      </c>
      <c r="Z137" s="231">
        <v>179</v>
      </c>
      <c r="AA137" s="231">
        <v>3429420.5070145475</v>
      </c>
      <c r="AB137" s="231">
        <v>19159</v>
      </c>
      <c r="AC137" s="231">
        <v>7095</v>
      </c>
      <c r="AD137" s="231">
        <v>12064</v>
      </c>
      <c r="AK137" s="232">
        <v>0</v>
      </c>
      <c r="AM137" s="232">
        <v>0</v>
      </c>
      <c r="AO137" s="232"/>
    </row>
    <row r="138" spans="1:41" s="231" customFormat="1">
      <c r="A138" s="229" t="s">
        <v>740</v>
      </c>
      <c r="B138" s="190">
        <v>428035073</v>
      </c>
      <c r="C138" s="191" t="s">
        <v>507</v>
      </c>
      <c r="D138" s="195">
        <v>0</v>
      </c>
      <c r="E138" s="195">
        <v>0</v>
      </c>
      <c r="F138" s="195">
        <v>0</v>
      </c>
      <c r="G138" s="195">
        <v>7</v>
      </c>
      <c r="H138" s="195">
        <v>4</v>
      </c>
      <c r="I138" s="195">
        <v>6</v>
      </c>
      <c r="J138" s="195">
        <v>0</v>
      </c>
      <c r="K138" s="230">
        <v>0.66810000000000003</v>
      </c>
      <c r="L138" s="195">
        <v>0</v>
      </c>
      <c r="M138" s="195">
        <v>0</v>
      </c>
      <c r="N138" s="195">
        <v>0</v>
      </c>
      <c r="O138" s="195">
        <v>0</v>
      </c>
      <c r="P138" s="195">
        <v>11</v>
      </c>
      <c r="Q138" s="195">
        <v>17</v>
      </c>
      <c r="R138" s="230">
        <v>1.087</v>
      </c>
      <c r="S138" s="195">
        <v>6</v>
      </c>
      <c r="T138" s="190"/>
      <c r="U138" s="229">
        <v>428035073</v>
      </c>
      <c r="V138" s="231" t="s">
        <v>740</v>
      </c>
      <c r="W138" s="190" t="s">
        <v>654</v>
      </c>
      <c r="X138" s="190" t="s">
        <v>670</v>
      </c>
      <c r="Y138" s="231">
        <v>1</v>
      </c>
      <c r="Z138" s="231">
        <v>17</v>
      </c>
      <c r="AA138" s="231">
        <v>272551.01005540404</v>
      </c>
      <c r="AB138" s="231">
        <v>16032</v>
      </c>
      <c r="AC138" s="231">
        <v>-2943</v>
      </c>
      <c r="AD138" s="231">
        <v>18975</v>
      </c>
      <c r="AK138" s="232">
        <v>0</v>
      </c>
      <c r="AM138" s="232">
        <v>0</v>
      </c>
      <c r="AO138" s="232"/>
    </row>
    <row r="139" spans="1:41" s="231" customFormat="1">
      <c r="A139" s="229" t="s">
        <v>740</v>
      </c>
      <c r="B139" s="190">
        <v>428035093</v>
      </c>
      <c r="C139" s="191" t="s">
        <v>507</v>
      </c>
      <c r="D139" s="195">
        <v>0</v>
      </c>
      <c r="E139" s="195">
        <v>0</v>
      </c>
      <c r="F139" s="195">
        <v>1</v>
      </c>
      <c r="G139" s="195">
        <v>4</v>
      </c>
      <c r="H139" s="195">
        <v>1</v>
      </c>
      <c r="I139" s="195">
        <v>1</v>
      </c>
      <c r="J139" s="195">
        <v>0</v>
      </c>
      <c r="K139" s="230">
        <v>0.27510000000000001</v>
      </c>
      <c r="L139" s="195">
        <v>0</v>
      </c>
      <c r="M139" s="195">
        <v>1</v>
      </c>
      <c r="N139" s="195">
        <v>0</v>
      </c>
      <c r="O139" s="195">
        <v>0</v>
      </c>
      <c r="P139" s="195">
        <v>7</v>
      </c>
      <c r="Q139" s="195">
        <v>7</v>
      </c>
      <c r="R139" s="230">
        <v>1.087</v>
      </c>
      <c r="S139" s="195">
        <v>11</v>
      </c>
      <c r="T139" s="190"/>
      <c r="U139" s="229">
        <v>428035093</v>
      </c>
      <c r="V139" s="231" t="s">
        <v>740</v>
      </c>
      <c r="W139" s="190" t="s">
        <v>654</v>
      </c>
      <c r="X139" s="190" t="s">
        <v>657</v>
      </c>
      <c r="Y139" s="231">
        <v>1</v>
      </c>
      <c r="Z139" s="231">
        <v>7</v>
      </c>
      <c r="AA139" s="231">
        <v>145865.91487928401</v>
      </c>
      <c r="AB139" s="231">
        <v>20838</v>
      </c>
      <c r="AC139" s="231">
        <v>2439</v>
      </c>
      <c r="AD139" s="231">
        <v>18399</v>
      </c>
      <c r="AK139" s="232">
        <v>0</v>
      </c>
      <c r="AM139" s="232">
        <v>0</v>
      </c>
      <c r="AO139" s="232"/>
    </row>
    <row r="140" spans="1:41" s="231" customFormat="1">
      <c r="A140" s="229" t="s">
        <v>740</v>
      </c>
      <c r="B140" s="190">
        <v>428035128</v>
      </c>
      <c r="C140" s="191" t="s">
        <v>507</v>
      </c>
      <c r="D140" s="195">
        <v>0</v>
      </c>
      <c r="E140" s="195">
        <v>0</v>
      </c>
      <c r="F140" s="195">
        <v>0</v>
      </c>
      <c r="G140" s="195">
        <v>1</v>
      </c>
      <c r="H140" s="195">
        <v>0</v>
      </c>
      <c r="I140" s="195">
        <v>0</v>
      </c>
      <c r="J140" s="195">
        <v>0</v>
      </c>
      <c r="K140" s="230">
        <v>3.9300000000000002E-2</v>
      </c>
      <c r="L140" s="195">
        <v>0</v>
      </c>
      <c r="M140" s="195">
        <v>0</v>
      </c>
      <c r="N140" s="195">
        <v>0</v>
      </c>
      <c r="O140" s="195">
        <v>0</v>
      </c>
      <c r="P140" s="195">
        <v>0</v>
      </c>
      <c r="Q140" s="195">
        <v>1</v>
      </c>
      <c r="R140" s="230">
        <v>1.087</v>
      </c>
      <c r="S140" s="195">
        <v>10</v>
      </c>
      <c r="T140" s="190"/>
      <c r="U140" s="229">
        <v>428035128</v>
      </c>
      <c r="V140" s="231" t="s">
        <v>740</v>
      </c>
      <c r="W140" s="190" t="s">
        <v>654</v>
      </c>
      <c r="X140" s="190" t="s">
        <v>729</v>
      </c>
      <c r="Y140" s="231">
        <v>1</v>
      </c>
      <c r="Z140" s="231">
        <v>1</v>
      </c>
      <c r="AA140" s="231">
        <v>11793.757245612001</v>
      </c>
      <c r="AB140" s="231">
        <v>11794</v>
      </c>
      <c r="AC140" s="231">
        <v>-5922</v>
      </c>
      <c r="AD140" s="231">
        <v>17716</v>
      </c>
      <c r="AK140" s="232">
        <v>0</v>
      </c>
      <c r="AM140" s="232">
        <v>0</v>
      </c>
      <c r="AO140" s="232"/>
    </row>
    <row r="141" spans="1:41" s="231" customFormat="1">
      <c r="A141" s="229" t="s">
        <v>740</v>
      </c>
      <c r="B141" s="190">
        <v>428035133</v>
      </c>
      <c r="C141" s="191" t="s">
        <v>507</v>
      </c>
      <c r="D141" s="195">
        <v>0</v>
      </c>
      <c r="E141" s="195">
        <v>0</v>
      </c>
      <c r="F141" s="195">
        <v>0</v>
      </c>
      <c r="G141" s="195">
        <v>0</v>
      </c>
      <c r="H141" s="195">
        <v>1</v>
      </c>
      <c r="I141" s="195">
        <v>1</v>
      </c>
      <c r="J141" s="195">
        <v>0</v>
      </c>
      <c r="K141" s="230">
        <v>7.8600000000000003E-2</v>
      </c>
      <c r="L141" s="195">
        <v>0</v>
      </c>
      <c r="M141" s="195">
        <v>0</v>
      </c>
      <c r="N141" s="195">
        <v>0</v>
      </c>
      <c r="O141" s="195">
        <v>0</v>
      </c>
      <c r="P141" s="195">
        <v>1</v>
      </c>
      <c r="Q141" s="195">
        <v>2</v>
      </c>
      <c r="R141" s="230">
        <v>1.087</v>
      </c>
      <c r="S141" s="195">
        <v>9</v>
      </c>
      <c r="T141" s="190"/>
      <c r="U141" s="229">
        <v>428035133</v>
      </c>
      <c r="V141" s="231" t="s">
        <v>740</v>
      </c>
      <c r="W141" s="190" t="s">
        <v>654</v>
      </c>
      <c r="X141" s="190" t="s">
        <v>707</v>
      </c>
      <c r="Y141" s="231">
        <v>1</v>
      </c>
      <c r="Z141" s="231">
        <v>2</v>
      </c>
      <c r="AA141" s="231">
        <v>32053.325801223997</v>
      </c>
      <c r="AB141" s="231">
        <v>16027</v>
      </c>
      <c r="AC141" s="231">
        <v>-3132</v>
      </c>
      <c r="AD141" s="231">
        <v>19159</v>
      </c>
      <c r="AK141" s="232">
        <v>0</v>
      </c>
      <c r="AM141" s="232">
        <v>0</v>
      </c>
      <c r="AO141" s="232"/>
    </row>
    <row r="142" spans="1:41" s="231" customFormat="1">
      <c r="A142" s="229" t="s">
        <v>740</v>
      </c>
      <c r="B142" s="190">
        <v>428035163</v>
      </c>
      <c r="C142" s="191" t="s">
        <v>507</v>
      </c>
      <c r="D142" s="195">
        <v>0</v>
      </c>
      <c r="E142" s="195">
        <v>0</v>
      </c>
      <c r="F142" s="195">
        <v>2</v>
      </c>
      <c r="G142" s="195">
        <v>6</v>
      </c>
      <c r="H142" s="195">
        <v>2</v>
      </c>
      <c r="I142" s="195">
        <v>4</v>
      </c>
      <c r="J142" s="195">
        <v>0</v>
      </c>
      <c r="K142" s="230">
        <v>0.55020000000000002</v>
      </c>
      <c r="L142" s="195">
        <v>0</v>
      </c>
      <c r="M142" s="195">
        <v>0</v>
      </c>
      <c r="N142" s="195">
        <v>0</v>
      </c>
      <c r="O142" s="195">
        <v>0</v>
      </c>
      <c r="P142" s="195">
        <v>10</v>
      </c>
      <c r="Q142" s="195">
        <v>14</v>
      </c>
      <c r="R142" s="230">
        <v>1.087</v>
      </c>
      <c r="S142" s="195">
        <v>11</v>
      </c>
      <c r="T142" s="190"/>
      <c r="U142" s="229">
        <v>428035163</v>
      </c>
      <c r="V142" s="231" t="s">
        <v>740</v>
      </c>
      <c r="W142" s="190" t="s">
        <v>654</v>
      </c>
      <c r="X142" s="190" t="s">
        <v>660</v>
      </c>
      <c r="Y142" s="231">
        <v>1</v>
      </c>
      <c r="Z142" s="231">
        <v>14</v>
      </c>
      <c r="AA142" s="231">
        <v>255178.30871856801</v>
      </c>
      <c r="AB142" s="231">
        <v>18227</v>
      </c>
      <c r="AC142" s="231">
        <v>2195</v>
      </c>
      <c r="AD142" s="231">
        <v>16032</v>
      </c>
      <c r="AK142" s="232">
        <v>0</v>
      </c>
      <c r="AM142" s="232">
        <v>0</v>
      </c>
      <c r="AO142" s="232"/>
    </row>
    <row r="143" spans="1:41" s="231" customFormat="1">
      <c r="A143" s="229" t="s">
        <v>740</v>
      </c>
      <c r="B143" s="190">
        <v>428035165</v>
      </c>
      <c r="C143" s="191" t="s">
        <v>507</v>
      </c>
      <c r="D143" s="195">
        <v>0</v>
      </c>
      <c r="E143" s="195">
        <v>0</v>
      </c>
      <c r="F143" s="195">
        <v>0</v>
      </c>
      <c r="G143" s="195">
        <v>3</v>
      </c>
      <c r="H143" s="195">
        <v>5</v>
      </c>
      <c r="I143" s="195">
        <v>0</v>
      </c>
      <c r="J143" s="195">
        <v>0</v>
      </c>
      <c r="K143" s="230">
        <v>0.31440000000000001</v>
      </c>
      <c r="L143" s="195">
        <v>0</v>
      </c>
      <c r="M143" s="195">
        <v>0</v>
      </c>
      <c r="N143" s="195">
        <v>0</v>
      </c>
      <c r="O143" s="195">
        <v>0</v>
      </c>
      <c r="P143" s="195">
        <v>8</v>
      </c>
      <c r="Q143" s="195">
        <v>8</v>
      </c>
      <c r="R143" s="230">
        <v>1.087</v>
      </c>
      <c r="S143" s="195">
        <v>10</v>
      </c>
      <c r="T143" s="190"/>
      <c r="U143" s="229">
        <v>428035165</v>
      </c>
      <c r="V143" s="231" t="s">
        <v>740</v>
      </c>
      <c r="W143" s="190" t="s">
        <v>654</v>
      </c>
      <c r="X143" s="190" t="s">
        <v>661</v>
      </c>
      <c r="Y143" s="231">
        <v>1</v>
      </c>
      <c r="Z143" s="231">
        <v>8</v>
      </c>
      <c r="AA143" s="231">
        <v>154016.69350489601</v>
      </c>
      <c r="AB143" s="231">
        <v>19252</v>
      </c>
      <c r="AC143" s="231">
        <v>-1586</v>
      </c>
      <c r="AD143" s="231">
        <v>20838</v>
      </c>
      <c r="AK143" s="232">
        <v>0</v>
      </c>
      <c r="AM143" s="232">
        <v>0</v>
      </c>
      <c r="AO143" s="232"/>
    </row>
    <row r="144" spans="1:41" s="231" customFormat="1">
      <c r="A144" s="229" t="s">
        <v>740</v>
      </c>
      <c r="B144" s="190">
        <v>428035220</v>
      </c>
      <c r="C144" s="191" t="s">
        <v>507</v>
      </c>
      <c r="D144" s="195">
        <v>0</v>
      </c>
      <c r="E144" s="195">
        <v>0</v>
      </c>
      <c r="F144" s="195">
        <v>0</v>
      </c>
      <c r="G144" s="195">
        <v>2</v>
      </c>
      <c r="H144" s="195">
        <v>4</v>
      </c>
      <c r="I144" s="195">
        <v>3</v>
      </c>
      <c r="J144" s="195">
        <v>0</v>
      </c>
      <c r="K144" s="230">
        <v>0.35370000000000001</v>
      </c>
      <c r="L144" s="195">
        <v>0</v>
      </c>
      <c r="M144" s="195">
        <v>2</v>
      </c>
      <c r="N144" s="195">
        <v>0</v>
      </c>
      <c r="O144" s="195">
        <v>0</v>
      </c>
      <c r="P144" s="195">
        <v>7</v>
      </c>
      <c r="Q144" s="195">
        <v>9</v>
      </c>
      <c r="R144" s="230">
        <v>1.087</v>
      </c>
      <c r="S144" s="195">
        <v>8</v>
      </c>
      <c r="T144" s="190"/>
      <c r="U144" s="229">
        <v>428035220</v>
      </c>
      <c r="V144" s="231" t="s">
        <v>740</v>
      </c>
      <c r="W144" s="190" t="s">
        <v>654</v>
      </c>
      <c r="X144" s="190" t="s">
        <v>673</v>
      </c>
      <c r="Y144" s="231">
        <v>1</v>
      </c>
      <c r="Z144" s="231">
        <v>9</v>
      </c>
      <c r="AA144" s="231">
        <v>162796.532510508</v>
      </c>
      <c r="AB144" s="231">
        <v>18089</v>
      </c>
      <c r="AC144" s="231">
        <v>6295</v>
      </c>
      <c r="AD144" s="231">
        <v>11794</v>
      </c>
      <c r="AK144" s="232">
        <v>0</v>
      </c>
      <c r="AM144" s="232">
        <v>0</v>
      </c>
      <c r="AO144" s="232"/>
    </row>
    <row r="145" spans="1:41" s="231" customFormat="1">
      <c r="A145" s="229" t="s">
        <v>740</v>
      </c>
      <c r="B145" s="190">
        <v>428035243</v>
      </c>
      <c r="C145" s="191" t="s">
        <v>507</v>
      </c>
      <c r="D145" s="195">
        <v>0</v>
      </c>
      <c r="E145" s="195">
        <v>0</v>
      </c>
      <c r="F145" s="195">
        <v>1</v>
      </c>
      <c r="G145" s="195">
        <v>1</v>
      </c>
      <c r="H145" s="195">
        <v>0</v>
      </c>
      <c r="I145" s="195">
        <v>1</v>
      </c>
      <c r="J145" s="195">
        <v>0</v>
      </c>
      <c r="K145" s="230">
        <v>0.1179</v>
      </c>
      <c r="L145" s="195">
        <v>0</v>
      </c>
      <c r="M145" s="195">
        <v>0</v>
      </c>
      <c r="N145" s="195">
        <v>0</v>
      </c>
      <c r="O145" s="195">
        <v>0</v>
      </c>
      <c r="P145" s="195">
        <v>3</v>
      </c>
      <c r="Q145" s="195">
        <v>3</v>
      </c>
      <c r="R145" s="230">
        <v>1.087</v>
      </c>
      <c r="S145" s="195">
        <v>9</v>
      </c>
      <c r="T145" s="190"/>
      <c r="U145" s="229">
        <v>428035243</v>
      </c>
      <c r="V145" s="231" t="s">
        <v>740</v>
      </c>
      <c r="W145" s="190" t="s">
        <v>654</v>
      </c>
      <c r="X145" s="190" t="s">
        <v>674</v>
      </c>
      <c r="Y145" s="231">
        <v>1</v>
      </c>
      <c r="Z145" s="231">
        <v>3</v>
      </c>
      <c r="AA145" s="231">
        <v>58682.504836836008</v>
      </c>
      <c r="AB145" s="231">
        <v>19561</v>
      </c>
      <c r="AC145" s="231">
        <v>3534</v>
      </c>
      <c r="AD145" s="231">
        <v>16027</v>
      </c>
      <c r="AK145" s="232">
        <v>0</v>
      </c>
      <c r="AM145" s="232">
        <v>0</v>
      </c>
      <c r="AO145" s="232"/>
    </row>
    <row r="146" spans="1:41" s="231" customFormat="1">
      <c r="A146" s="229" t="s">
        <v>740</v>
      </c>
      <c r="B146" s="190">
        <v>428035244</v>
      </c>
      <c r="C146" s="191" t="s">
        <v>507</v>
      </c>
      <c r="D146" s="195">
        <v>0</v>
      </c>
      <c r="E146" s="195">
        <v>0</v>
      </c>
      <c r="F146" s="195">
        <v>0</v>
      </c>
      <c r="G146" s="195">
        <v>7</v>
      </c>
      <c r="H146" s="195">
        <v>7</v>
      </c>
      <c r="I146" s="195">
        <v>10</v>
      </c>
      <c r="J146" s="195">
        <v>0</v>
      </c>
      <c r="K146" s="230">
        <v>0.94320000000000004</v>
      </c>
      <c r="L146" s="195">
        <v>0</v>
      </c>
      <c r="M146" s="195">
        <v>1</v>
      </c>
      <c r="N146" s="195">
        <v>0</v>
      </c>
      <c r="O146" s="195">
        <v>0</v>
      </c>
      <c r="P146" s="195">
        <v>7</v>
      </c>
      <c r="Q146" s="195">
        <v>24</v>
      </c>
      <c r="R146" s="230">
        <v>1.087</v>
      </c>
      <c r="S146" s="195">
        <v>10</v>
      </c>
      <c r="T146" s="190"/>
      <c r="U146" s="229">
        <v>428035244</v>
      </c>
      <c r="V146" s="231" t="s">
        <v>740</v>
      </c>
      <c r="W146" s="190" t="s">
        <v>654</v>
      </c>
      <c r="X146" s="190" t="s">
        <v>664</v>
      </c>
      <c r="Y146" s="231">
        <v>1</v>
      </c>
      <c r="Z146" s="231">
        <v>24</v>
      </c>
      <c r="AA146" s="231">
        <v>353604.70433468797</v>
      </c>
      <c r="AB146" s="231">
        <v>14734</v>
      </c>
      <c r="AC146" s="231">
        <v>-3493</v>
      </c>
      <c r="AD146" s="231">
        <v>18227</v>
      </c>
      <c r="AK146" s="232">
        <v>0</v>
      </c>
      <c r="AM146" s="232">
        <v>0</v>
      </c>
      <c r="AO146" s="232"/>
    </row>
    <row r="147" spans="1:41" s="231" customFormat="1">
      <c r="A147" s="229" t="s">
        <v>740</v>
      </c>
      <c r="B147" s="190">
        <v>428035248</v>
      </c>
      <c r="C147" s="191" t="s">
        <v>507</v>
      </c>
      <c r="D147" s="195">
        <v>0</v>
      </c>
      <c r="E147" s="195">
        <v>0</v>
      </c>
      <c r="F147" s="195">
        <v>1</v>
      </c>
      <c r="G147" s="195">
        <v>10</v>
      </c>
      <c r="H147" s="195">
        <v>5</v>
      </c>
      <c r="I147" s="195">
        <v>5</v>
      </c>
      <c r="J147" s="195">
        <v>0</v>
      </c>
      <c r="K147" s="230">
        <v>0.82530000000000003</v>
      </c>
      <c r="L147" s="195">
        <v>0</v>
      </c>
      <c r="M147" s="195">
        <v>5</v>
      </c>
      <c r="N147" s="195">
        <v>0</v>
      </c>
      <c r="O147" s="195">
        <v>0</v>
      </c>
      <c r="P147" s="195">
        <v>12</v>
      </c>
      <c r="Q147" s="195">
        <v>21</v>
      </c>
      <c r="R147" s="230">
        <v>1.087</v>
      </c>
      <c r="S147" s="195">
        <v>11</v>
      </c>
      <c r="T147" s="190"/>
      <c r="U147" s="229">
        <v>428035248</v>
      </c>
      <c r="V147" s="231" t="s">
        <v>740</v>
      </c>
      <c r="W147" s="190" t="s">
        <v>654</v>
      </c>
      <c r="X147" s="190" t="s">
        <v>665</v>
      </c>
      <c r="Y147" s="231">
        <v>1</v>
      </c>
      <c r="Z147" s="231">
        <v>21</v>
      </c>
      <c r="AA147" s="231">
        <v>370218.155227852</v>
      </c>
      <c r="AB147" s="231">
        <v>17629</v>
      </c>
      <c r="AC147" s="231">
        <v>-1623</v>
      </c>
      <c r="AD147" s="231">
        <v>19252</v>
      </c>
      <c r="AK147" s="232">
        <v>0</v>
      </c>
      <c r="AM147" s="232">
        <v>0</v>
      </c>
      <c r="AO147" s="232"/>
    </row>
    <row r="148" spans="1:41" s="231" customFormat="1">
      <c r="A148" s="229" t="s">
        <v>740</v>
      </c>
      <c r="B148" s="190">
        <v>428035258</v>
      </c>
      <c r="C148" s="191" t="s">
        <v>507</v>
      </c>
      <c r="D148" s="195">
        <v>0</v>
      </c>
      <c r="E148" s="195">
        <v>0</v>
      </c>
      <c r="F148" s="195">
        <v>0</v>
      </c>
      <c r="G148" s="195">
        <v>1</v>
      </c>
      <c r="H148" s="195">
        <v>0</v>
      </c>
      <c r="I148" s="195">
        <v>1</v>
      </c>
      <c r="J148" s="195">
        <v>0</v>
      </c>
      <c r="K148" s="230">
        <v>7.8600000000000003E-2</v>
      </c>
      <c r="L148" s="195">
        <v>0</v>
      </c>
      <c r="M148" s="195">
        <v>0</v>
      </c>
      <c r="N148" s="195">
        <v>0</v>
      </c>
      <c r="O148" s="195">
        <v>0</v>
      </c>
      <c r="P148" s="195">
        <v>2</v>
      </c>
      <c r="Q148" s="195">
        <v>2</v>
      </c>
      <c r="R148" s="230">
        <v>1.087</v>
      </c>
      <c r="S148" s="195">
        <v>10</v>
      </c>
      <c r="T148" s="190"/>
      <c r="U148" s="229">
        <v>428035258</v>
      </c>
      <c r="V148" s="231" t="s">
        <v>740</v>
      </c>
      <c r="W148" s="190" t="s">
        <v>654</v>
      </c>
      <c r="X148" s="190" t="s">
        <v>741</v>
      </c>
      <c r="Y148" s="231">
        <v>1</v>
      </c>
      <c r="Z148" s="231">
        <v>2</v>
      </c>
      <c r="AA148" s="231">
        <v>40662.994121224001</v>
      </c>
      <c r="AB148" s="231">
        <v>20331</v>
      </c>
      <c r="AC148" s="231">
        <v>2242</v>
      </c>
      <c r="AD148" s="231">
        <v>18089</v>
      </c>
      <c r="AK148" s="232">
        <v>0</v>
      </c>
      <c r="AM148" s="232">
        <v>0</v>
      </c>
      <c r="AO148" s="232"/>
    </row>
    <row r="149" spans="1:41" s="231" customFormat="1">
      <c r="A149" s="229" t="s">
        <v>740</v>
      </c>
      <c r="B149" s="190">
        <v>428035262</v>
      </c>
      <c r="C149" s="191" t="s">
        <v>507</v>
      </c>
      <c r="D149" s="195">
        <v>0</v>
      </c>
      <c r="E149" s="195">
        <v>0</v>
      </c>
      <c r="F149" s="195">
        <v>0</v>
      </c>
      <c r="G149" s="195">
        <v>1</v>
      </c>
      <c r="H149" s="195">
        <v>1</v>
      </c>
      <c r="I149" s="195">
        <v>1</v>
      </c>
      <c r="J149" s="195">
        <v>0</v>
      </c>
      <c r="K149" s="230">
        <v>0.1179</v>
      </c>
      <c r="L149" s="195">
        <v>0</v>
      </c>
      <c r="M149" s="195">
        <v>0</v>
      </c>
      <c r="N149" s="195">
        <v>0</v>
      </c>
      <c r="O149" s="195">
        <v>0</v>
      </c>
      <c r="P149" s="195">
        <v>3</v>
      </c>
      <c r="Q149" s="195">
        <v>3</v>
      </c>
      <c r="R149" s="230">
        <v>1.087</v>
      </c>
      <c r="S149" s="195">
        <v>9</v>
      </c>
      <c r="T149" s="190"/>
      <c r="U149" s="229">
        <v>428035262</v>
      </c>
      <c r="V149" s="231" t="s">
        <v>740</v>
      </c>
      <c r="W149" s="190" t="s">
        <v>654</v>
      </c>
      <c r="X149" s="190" t="s">
        <v>666</v>
      </c>
      <c r="Y149" s="231">
        <v>1</v>
      </c>
      <c r="Z149" s="231">
        <v>3</v>
      </c>
      <c r="AA149" s="231">
        <v>58326.408406835995</v>
      </c>
      <c r="AB149" s="231">
        <v>19442</v>
      </c>
      <c r="AC149" s="231">
        <v>-119</v>
      </c>
      <c r="AD149" s="231">
        <v>19561</v>
      </c>
      <c r="AK149" s="232">
        <v>0</v>
      </c>
      <c r="AM149" s="232">
        <v>0</v>
      </c>
      <c r="AO149" s="232"/>
    </row>
    <row r="150" spans="1:41" s="231" customFormat="1">
      <c r="A150" s="229" t="s">
        <v>740</v>
      </c>
      <c r="B150" s="190">
        <v>428035285</v>
      </c>
      <c r="C150" s="191" t="s">
        <v>507</v>
      </c>
      <c r="D150" s="195">
        <v>0</v>
      </c>
      <c r="E150" s="195">
        <v>0</v>
      </c>
      <c r="F150" s="195">
        <v>0</v>
      </c>
      <c r="G150" s="195">
        <v>0</v>
      </c>
      <c r="H150" s="195">
        <v>1</v>
      </c>
      <c r="I150" s="195">
        <v>1</v>
      </c>
      <c r="J150" s="195">
        <v>0</v>
      </c>
      <c r="K150" s="230">
        <v>7.8600000000000003E-2</v>
      </c>
      <c r="L150" s="195">
        <v>0</v>
      </c>
      <c r="M150" s="195">
        <v>0</v>
      </c>
      <c r="N150" s="195">
        <v>0</v>
      </c>
      <c r="O150" s="195">
        <v>0</v>
      </c>
      <c r="P150" s="195">
        <v>0</v>
      </c>
      <c r="Q150" s="195">
        <v>2</v>
      </c>
      <c r="R150" s="230">
        <v>1.087</v>
      </c>
      <c r="S150" s="195">
        <v>9</v>
      </c>
      <c r="T150" s="190"/>
      <c r="U150" s="229">
        <v>428035285</v>
      </c>
      <c r="V150" s="231" t="s">
        <v>740</v>
      </c>
      <c r="W150" s="190" t="s">
        <v>654</v>
      </c>
      <c r="X150" s="190" t="s">
        <v>676</v>
      </c>
      <c r="Y150" s="231">
        <v>1</v>
      </c>
      <c r="Z150" s="231">
        <v>2</v>
      </c>
      <c r="AA150" s="231">
        <v>24813.663121223995</v>
      </c>
      <c r="AB150" s="231">
        <v>12407</v>
      </c>
      <c r="AC150" s="231">
        <v>-2327</v>
      </c>
      <c r="AD150" s="231">
        <v>14734</v>
      </c>
      <c r="AK150" s="232">
        <v>0</v>
      </c>
      <c r="AM150" s="232">
        <v>0</v>
      </c>
      <c r="AO150" s="232"/>
    </row>
    <row r="151" spans="1:41" s="231" customFormat="1">
      <c r="A151" s="229" t="s">
        <v>740</v>
      </c>
      <c r="B151" s="190">
        <v>428035293</v>
      </c>
      <c r="C151" s="191" t="s">
        <v>507</v>
      </c>
      <c r="D151" s="195">
        <v>0</v>
      </c>
      <c r="E151" s="195">
        <v>0</v>
      </c>
      <c r="F151" s="195">
        <v>0</v>
      </c>
      <c r="G151" s="195">
        <v>0</v>
      </c>
      <c r="H151" s="195">
        <v>1</v>
      </c>
      <c r="I151" s="195">
        <v>1</v>
      </c>
      <c r="J151" s="195">
        <v>0</v>
      </c>
      <c r="K151" s="230">
        <v>7.8600000000000003E-2</v>
      </c>
      <c r="L151" s="195">
        <v>0</v>
      </c>
      <c r="M151" s="195">
        <v>0</v>
      </c>
      <c r="N151" s="195">
        <v>0</v>
      </c>
      <c r="O151" s="195">
        <v>0</v>
      </c>
      <c r="P151" s="195">
        <v>2</v>
      </c>
      <c r="Q151" s="195">
        <v>2</v>
      </c>
      <c r="R151" s="230">
        <v>1.087</v>
      </c>
      <c r="S151" s="195">
        <v>10</v>
      </c>
      <c r="T151" s="190"/>
      <c r="U151" s="229">
        <v>428035293</v>
      </c>
      <c r="V151" s="231" t="s">
        <v>740</v>
      </c>
      <c r="W151" s="190" t="s">
        <v>654</v>
      </c>
      <c r="X151" s="190" t="s">
        <v>677</v>
      </c>
      <c r="Y151" s="231">
        <v>1</v>
      </c>
      <c r="Z151" s="231">
        <v>2</v>
      </c>
      <c r="AA151" s="231">
        <v>40248.473181223999</v>
      </c>
      <c r="AB151" s="231">
        <v>20124</v>
      </c>
      <c r="AC151" s="231">
        <v>2495</v>
      </c>
      <c r="AD151" s="231">
        <v>17629</v>
      </c>
      <c r="AK151" s="232">
        <v>0</v>
      </c>
      <c r="AM151" s="232">
        <v>0</v>
      </c>
      <c r="AO151" s="232"/>
    </row>
    <row r="152" spans="1:41" s="231" customFormat="1">
      <c r="A152" s="229" t="s">
        <v>740</v>
      </c>
      <c r="B152" s="190">
        <v>428035314</v>
      </c>
      <c r="C152" s="191" t="s">
        <v>507</v>
      </c>
      <c r="D152" s="195">
        <v>0</v>
      </c>
      <c r="E152" s="195">
        <v>0</v>
      </c>
      <c r="F152" s="195">
        <v>0</v>
      </c>
      <c r="G152" s="195">
        <v>2</v>
      </c>
      <c r="H152" s="195">
        <v>0</v>
      </c>
      <c r="I152" s="195">
        <v>0</v>
      </c>
      <c r="J152" s="195">
        <v>0</v>
      </c>
      <c r="K152" s="230">
        <v>7.8600000000000003E-2</v>
      </c>
      <c r="L152" s="195">
        <v>0</v>
      </c>
      <c r="M152" s="195">
        <v>0</v>
      </c>
      <c r="N152" s="195">
        <v>0</v>
      </c>
      <c r="O152" s="195">
        <v>0</v>
      </c>
      <c r="P152" s="195">
        <v>0</v>
      </c>
      <c r="Q152" s="195">
        <v>2</v>
      </c>
      <c r="R152" s="230">
        <v>1.087</v>
      </c>
      <c r="S152" s="195">
        <v>7</v>
      </c>
      <c r="T152" s="190"/>
      <c r="U152" s="229">
        <v>428035314</v>
      </c>
      <c r="V152" s="231" t="s">
        <v>740</v>
      </c>
      <c r="W152" s="190" t="s">
        <v>654</v>
      </c>
      <c r="X152" s="190" t="s">
        <v>742</v>
      </c>
      <c r="Y152" s="231">
        <v>1</v>
      </c>
      <c r="Z152" s="231">
        <v>2</v>
      </c>
      <c r="AA152" s="231">
        <v>23587.514491224003</v>
      </c>
      <c r="AB152" s="231">
        <v>11794</v>
      </c>
      <c r="AC152" s="231">
        <v>-8537</v>
      </c>
      <c r="AD152" s="231">
        <v>20331</v>
      </c>
      <c r="AK152" s="232">
        <v>0</v>
      </c>
      <c r="AM152" s="232">
        <v>0</v>
      </c>
      <c r="AO152" s="232"/>
    </row>
    <row r="153" spans="1:41" s="231" customFormat="1">
      <c r="A153" s="229" t="s">
        <v>740</v>
      </c>
      <c r="B153" s="190">
        <v>428035336</v>
      </c>
      <c r="C153" s="191" t="s">
        <v>507</v>
      </c>
      <c r="D153" s="195">
        <v>0</v>
      </c>
      <c r="E153" s="195">
        <v>0</v>
      </c>
      <c r="F153" s="195">
        <v>0</v>
      </c>
      <c r="G153" s="195">
        <v>1</v>
      </c>
      <c r="H153" s="195">
        <v>1</v>
      </c>
      <c r="I153" s="195">
        <v>0</v>
      </c>
      <c r="J153" s="195">
        <v>0</v>
      </c>
      <c r="K153" s="230">
        <v>7.8600000000000003E-2</v>
      </c>
      <c r="L153" s="195">
        <v>0</v>
      </c>
      <c r="M153" s="195">
        <v>0</v>
      </c>
      <c r="N153" s="195">
        <v>0</v>
      </c>
      <c r="O153" s="195">
        <v>0</v>
      </c>
      <c r="P153" s="195">
        <v>1</v>
      </c>
      <c r="Q153" s="195">
        <v>2</v>
      </c>
      <c r="R153" s="230">
        <v>1.087</v>
      </c>
      <c r="S153" s="195">
        <v>8</v>
      </c>
      <c r="T153" s="190"/>
      <c r="U153" s="229">
        <v>428035336</v>
      </c>
      <c r="V153" s="231" t="s">
        <v>740</v>
      </c>
      <c r="W153" s="190" t="s">
        <v>654</v>
      </c>
      <c r="X153" s="190" t="s">
        <v>743</v>
      </c>
      <c r="Y153" s="231">
        <v>1</v>
      </c>
      <c r="Z153" s="231">
        <v>2</v>
      </c>
      <c r="AA153" s="231">
        <v>29934.922141223997</v>
      </c>
      <c r="AB153" s="231">
        <v>14967</v>
      </c>
      <c r="AC153" s="231">
        <v>-4475</v>
      </c>
      <c r="AD153" s="231">
        <v>19442</v>
      </c>
      <c r="AK153" s="232">
        <v>0</v>
      </c>
      <c r="AM153" s="232">
        <v>0</v>
      </c>
      <c r="AO153" s="232"/>
    </row>
    <row r="154" spans="1:41" s="231" customFormat="1">
      <c r="A154" s="229" t="s">
        <v>740</v>
      </c>
      <c r="B154" s="190">
        <v>428035346</v>
      </c>
      <c r="C154" s="191" t="s">
        <v>507</v>
      </c>
      <c r="D154" s="195">
        <v>0</v>
      </c>
      <c r="E154" s="195">
        <v>0</v>
      </c>
      <c r="F154" s="195">
        <v>0</v>
      </c>
      <c r="G154" s="195">
        <v>5</v>
      </c>
      <c r="H154" s="195">
        <v>1</v>
      </c>
      <c r="I154" s="195">
        <v>3</v>
      </c>
      <c r="J154" s="195">
        <v>0</v>
      </c>
      <c r="K154" s="230">
        <v>0.35370000000000001</v>
      </c>
      <c r="L154" s="195">
        <v>0</v>
      </c>
      <c r="M154" s="195">
        <v>1</v>
      </c>
      <c r="N154" s="195">
        <v>0</v>
      </c>
      <c r="O154" s="195">
        <v>0</v>
      </c>
      <c r="P154" s="195">
        <v>4</v>
      </c>
      <c r="Q154" s="195">
        <v>9</v>
      </c>
      <c r="R154" s="230">
        <v>1.087</v>
      </c>
      <c r="S154" s="195">
        <v>8</v>
      </c>
      <c r="T154" s="190"/>
      <c r="U154" s="229">
        <v>428035346</v>
      </c>
      <c r="V154" s="231" t="s">
        <v>740</v>
      </c>
      <c r="W154" s="190" t="s">
        <v>654</v>
      </c>
      <c r="X154" s="190" t="s">
        <v>667</v>
      </c>
      <c r="Y154" s="231">
        <v>1</v>
      </c>
      <c r="Z154" s="231">
        <v>9</v>
      </c>
      <c r="AA154" s="231">
        <v>140726.663450508</v>
      </c>
      <c r="AB154" s="231">
        <v>15636</v>
      </c>
      <c r="AC154" s="231">
        <v>3229</v>
      </c>
      <c r="AD154" s="231">
        <v>12407</v>
      </c>
      <c r="AK154" s="232">
        <v>0</v>
      </c>
      <c r="AM154" s="232">
        <v>0</v>
      </c>
      <c r="AO154" s="232"/>
    </row>
    <row r="155" spans="1:41" s="231" customFormat="1">
      <c r="A155" s="229" t="s">
        <v>740</v>
      </c>
      <c r="B155" s="190">
        <v>428035350</v>
      </c>
      <c r="C155" s="191" t="s">
        <v>507</v>
      </c>
      <c r="D155" s="195">
        <v>0</v>
      </c>
      <c r="E155" s="195">
        <v>0</v>
      </c>
      <c r="F155" s="195">
        <v>0</v>
      </c>
      <c r="G155" s="195">
        <v>1</v>
      </c>
      <c r="H155" s="195">
        <v>0</v>
      </c>
      <c r="I155" s="195">
        <v>0</v>
      </c>
      <c r="J155" s="195">
        <v>0</v>
      </c>
      <c r="K155" s="230">
        <v>3.9300000000000002E-2</v>
      </c>
      <c r="L155" s="195">
        <v>0</v>
      </c>
      <c r="M155" s="195">
        <v>0</v>
      </c>
      <c r="N155" s="195">
        <v>0</v>
      </c>
      <c r="O155" s="195">
        <v>0</v>
      </c>
      <c r="P155" s="195">
        <v>1</v>
      </c>
      <c r="Q155" s="195">
        <v>1</v>
      </c>
      <c r="R155" s="230">
        <v>1.087</v>
      </c>
      <c r="S155" s="195">
        <v>3</v>
      </c>
      <c r="T155" s="190"/>
      <c r="U155" s="229">
        <v>428035350</v>
      </c>
      <c r="V155" s="231" t="s">
        <v>740</v>
      </c>
      <c r="W155" s="190" t="s">
        <v>654</v>
      </c>
      <c r="X155" s="190" t="s">
        <v>744</v>
      </c>
      <c r="Y155" s="231">
        <v>1</v>
      </c>
      <c r="Z155" s="231">
        <v>1</v>
      </c>
      <c r="AA155" s="231">
        <v>16654.406345611998</v>
      </c>
      <c r="AB155" s="231">
        <v>16654</v>
      </c>
      <c r="AC155" s="231">
        <v>-3470</v>
      </c>
      <c r="AD155" s="231">
        <v>20124</v>
      </c>
      <c r="AK155" s="232">
        <v>0</v>
      </c>
      <c r="AM155" s="232">
        <v>0</v>
      </c>
      <c r="AO155" s="232"/>
    </row>
    <row r="156" spans="1:41" s="231" customFormat="1">
      <c r="A156" s="229" t="s">
        <v>745</v>
      </c>
      <c r="B156" s="190">
        <v>429163030</v>
      </c>
      <c r="C156" s="191" t="s">
        <v>508</v>
      </c>
      <c r="D156" s="195">
        <v>0</v>
      </c>
      <c r="E156" s="195">
        <v>0</v>
      </c>
      <c r="F156" s="195">
        <v>0</v>
      </c>
      <c r="G156" s="195">
        <v>0</v>
      </c>
      <c r="H156" s="195">
        <v>0</v>
      </c>
      <c r="I156" s="195">
        <v>2</v>
      </c>
      <c r="J156" s="195">
        <v>0</v>
      </c>
      <c r="K156" s="230">
        <v>7.8600000000000003E-2</v>
      </c>
      <c r="L156" s="195">
        <v>0</v>
      </c>
      <c r="M156" s="195">
        <v>0</v>
      </c>
      <c r="N156" s="195">
        <v>0</v>
      </c>
      <c r="O156" s="195">
        <v>0</v>
      </c>
      <c r="P156" s="195">
        <v>2</v>
      </c>
      <c r="Q156" s="195">
        <v>2</v>
      </c>
      <c r="R156" s="230">
        <v>1</v>
      </c>
      <c r="S156" s="195">
        <v>7</v>
      </c>
      <c r="T156" s="190"/>
      <c r="U156" s="229">
        <v>429163030</v>
      </c>
      <c r="V156" s="231" t="s">
        <v>745</v>
      </c>
      <c r="W156" s="190" t="s">
        <v>660</v>
      </c>
      <c r="X156" s="190" t="s">
        <v>706</v>
      </c>
      <c r="Y156" s="231">
        <v>1</v>
      </c>
      <c r="Z156" s="231">
        <v>2</v>
      </c>
      <c r="AA156" s="231">
        <v>36797.122532000001</v>
      </c>
      <c r="AB156" s="231">
        <v>18399</v>
      </c>
      <c r="AC156" s="231">
        <v>6605</v>
      </c>
      <c r="AD156" s="231">
        <v>11794</v>
      </c>
      <c r="AK156" s="232">
        <v>0</v>
      </c>
      <c r="AM156" s="232">
        <v>0</v>
      </c>
      <c r="AO156" s="232"/>
    </row>
    <row r="157" spans="1:41" s="231" customFormat="1">
      <c r="A157" s="229" t="s">
        <v>745</v>
      </c>
      <c r="B157" s="190">
        <v>429163035</v>
      </c>
      <c r="C157" s="191" t="s">
        <v>508</v>
      </c>
      <c r="D157" s="195">
        <v>0</v>
      </c>
      <c r="E157" s="195">
        <v>0</v>
      </c>
      <c r="F157" s="195">
        <v>0</v>
      </c>
      <c r="G157" s="195">
        <v>0</v>
      </c>
      <c r="H157" s="195">
        <v>0</v>
      </c>
      <c r="I157" s="195">
        <v>1</v>
      </c>
      <c r="J157" s="195">
        <v>0</v>
      </c>
      <c r="K157" s="230">
        <v>3.9300000000000002E-2</v>
      </c>
      <c r="L157" s="195">
        <v>0</v>
      </c>
      <c r="M157" s="195">
        <v>0</v>
      </c>
      <c r="N157" s="195">
        <v>0</v>
      </c>
      <c r="O157" s="195">
        <v>0</v>
      </c>
      <c r="P157" s="195">
        <v>1</v>
      </c>
      <c r="Q157" s="195">
        <v>1</v>
      </c>
      <c r="R157" s="230">
        <v>1</v>
      </c>
      <c r="S157" s="195">
        <v>11</v>
      </c>
      <c r="T157" s="190"/>
      <c r="U157" s="229">
        <v>429163035</v>
      </c>
      <c r="V157" s="231" t="s">
        <v>745</v>
      </c>
      <c r="W157" s="190" t="s">
        <v>660</v>
      </c>
      <c r="X157" s="190" t="s">
        <v>654</v>
      </c>
      <c r="Y157" s="231">
        <v>1</v>
      </c>
      <c r="Z157" s="231">
        <v>1</v>
      </c>
      <c r="AA157" s="231">
        <v>20404.211265999998</v>
      </c>
      <c r="AB157" s="231">
        <v>20404</v>
      </c>
      <c r="AC157" s="231">
        <v>5437</v>
      </c>
      <c r="AD157" s="231">
        <v>14967</v>
      </c>
      <c r="AK157" s="232">
        <v>0</v>
      </c>
      <c r="AM157" s="232">
        <v>0</v>
      </c>
      <c r="AO157" s="232"/>
    </row>
    <row r="158" spans="1:41" s="231" customFormat="1">
      <c r="A158" s="229" t="s">
        <v>745</v>
      </c>
      <c r="B158" s="190">
        <v>429163057</v>
      </c>
      <c r="C158" s="191" t="s">
        <v>508</v>
      </c>
      <c r="D158" s="195">
        <v>0</v>
      </c>
      <c r="E158" s="195">
        <v>0</v>
      </c>
      <c r="F158" s="195">
        <v>0</v>
      </c>
      <c r="G158" s="195">
        <v>0</v>
      </c>
      <c r="H158" s="195">
        <v>0</v>
      </c>
      <c r="I158" s="195">
        <v>1</v>
      </c>
      <c r="J158" s="195">
        <v>0</v>
      </c>
      <c r="K158" s="230">
        <v>3.9300000000000002E-2</v>
      </c>
      <c r="L158" s="195">
        <v>0</v>
      </c>
      <c r="M158" s="195">
        <v>0</v>
      </c>
      <c r="N158" s="195">
        <v>0</v>
      </c>
      <c r="O158" s="195">
        <v>0</v>
      </c>
      <c r="P158" s="195">
        <v>1</v>
      </c>
      <c r="Q158" s="195">
        <v>1</v>
      </c>
      <c r="R158" s="230">
        <v>1</v>
      </c>
      <c r="S158" s="195">
        <v>12</v>
      </c>
      <c r="T158" s="190"/>
      <c r="U158" s="229">
        <v>429163057</v>
      </c>
      <c r="V158" s="231" t="s">
        <v>745</v>
      </c>
      <c r="W158" s="190" t="s">
        <v>660</v>
      </c>
      <c r="X158" s="190" t="s">
        <v>656</v>
      </c>
      <c r="Y158" s="231">
        <v>1</v>
      </c>
      <c r="Z158" s="231">
        <v>1</v>
      </c>
      <c r="AA158" s="231">
        <v>21079.511265999998</v>
      </c>
      <c r="AB158" s="231">
        <v>21080</v>
      </c>
      <c r="AC158" s="231">
        <v>5444</v>
      </c>
      <c r="AD158" s="231">
        <v>15636</v>
      </c>
      <c r="AK158" s="232">
        <v>0</v>
      </c>
      <c r="AM158" s="232">
        <v>0</v>
      </c>
      <c r="AO158" s="232"/>
    </row>
    <row r="159" spans="1:41" s="231" customFormat="1">
      <c r="A159" s="229" t="s">
        <v>745</v>
      </c>
      <c r="B159" s="190">
        <v>429163071</v>
      </c>
      <c r="C159" s="191" t="s">
        <v>508</v>
      </c>
      <c r="D159" s="195">
        <v>0</v>
      </c>
      <c r="E159" s="195">
        <v>0</v>
      </c>
      <c r="F159" s="195">
        <v>0</v>
      </c>
      <c r="G159" s="195">
        <v>1</v>
      </c>
      <c r="H159" s="195">
        <v>0</v>
      </c>
      <c r="I159" s="195">
        <v>3</v>
      </c>
      <c r="J159" s="195">
        <v>0</v>
      </c>
      <c r="K159" s="230">
        <v>0.15720000000000001</v>
      </c>
      <c r="L159" s="195">
        <v>0</v>
      </c>
      <c r="M159" s="195">
        <v>0</v>
      </c>
      <c r="N159" s="195">
        <v>0</v>
      </c>
      <c r="O159" s="195">
        <v>0</v>
      </c>
      <c r="P159" s="195">
        <v>4</v>
      </c>
      <c r="Q159" s="195">
        <v>4</v>
      </c>
      <c r="R159" s="230">
        <v>1</v>
      </c>
      <c r="S159" s="195">
        <v>5</v>
      </c>
      <c r="T159" s="190"/>
      <c r="U159" s="229">
        <v>429163071</v>
      </c>
      <c r="V159" s="231" t="s">
        <v>745</v>
      </c>
      <c r="W159" s="190" t="s">
        <v>660</v>
      </c>
      <c r="X159" s="190" t="s">
        <v>746</v>
      </c>
      <c r="Y159" s="231">
        <v>1</v>
      </c>
      <c r="Z159" s="231">
        <v>4</v>
      </c>
      <c r="AA159" s="231">
        <v>68258.215063999989</v>
      </c>
      <c r="AB159" s="231">
        <v>17065</v>
      </c>
      <c r="AC159" s="231">
        <v>411</v>
      </c>
      <c r="AD159" s="231">
        <v>16654</v>
      </c>
      <c r="AK159" s="232">
        <v>0</v>
      </c>
      <c r="AM159" s="232">
        <v>0</v>
      </c>
      <c r="AO159" s="232"/>
    </row>
    <row r="160" spans="1:41" s="231" customFormat="1">
      <c r="A160" s="229" t="s">
        <v>745</v>
      </c>
      <c r="B160" s="190">
        <v>429163128</v>
      </c>
      <c r="C160" s="191" t="s">
        <v>508</v>
      </c>
      <c r="D160" s="195">
        <v>0</v>
      </c>
      <c r="E160" s="195">
        <v>0</v>
      </c>
      <c r="F160" s="195">
        <v>0</v>
      </c>
      <c r="G160" s="195">
        <v>1</v>
      </c>
      <c r="H160" s="195">
        <v>0</v>
      </c>
      <c r="I160" s="195">
        <v>0</v>
      </c>
      <c r="J160" s="195">
        <v>0</v>
      </c>
      <c r="K160" s="230">
        <v>3.9300000000000002E-2</v>
      </c>
      <c r="L160" s="195">
        <v>0</v>
      </c>
      <c r="M160" s="195">
        <v>0</v>
      </c>
      <c r="N160" s="195">
        <v>0</v>
      </c>
      <c r="O160" s="195">
        <v>0</v>
      </c>
      <c r="P160" s="195">
        <v>1</v>
      </c>
      <c r="Q160" s="195">
        <v>1</v>
      </c>
      <c r="R160" s="230">
        <v>1</v>
      </c>
      <c r="S160" s="195">
        <v>10</v>
      </c>
      <c r="T160" s="190"/>
      <c r="U160" s="229">
        <v>429163128</v>
      </c>
      <c r="V160" s="231" t="s">
        <v>745</v>
      </c>
      <c r="W160" s="190" t="s">
        <v>660</v>
      </c>
      <c r="X160" s="190" t="s">
        <v>729</v>
      </c>
      <c r="Y160" s="231">
        <v>1</v>
      </c>
      <c r="Z160" s="231">
        <v>1</v>
      </c>
      <c r="AA160" s="231">
        <v>18200.501265999999</v>
      </c>
      <c r="AB160" s="231">
        <v>18201</v>
      </c>
      <c r="AC160" s="231">
        <v>246</v>
      </c>
      <c r="AD160" s="231">
        <v>17955</v>
      </c>
      <c r="AK160" s="232">
        <v>0</v>
      </c>
      <c r="AM160" s="232">
        <v>0</v>
      </c>
      <c r="AO160" s="232"/>
    </row>
    <row r="161" spans="1:41" s="231" customFormat="1">
      <c r="A161" s="229" t="s">
        <v>745</v>
      </c>
      <c r="B161" s="190">
        <v>429163160</v>
      </c>
      <c r="C161" s="191" t="s">
        <v>508</v>
      </c>
      <c r="D161" s="195">
        <v>0</v>
      </c>
      <c r="E161" s="195">
        <v>0</v>
      </c>
      <c r="F161" s="195">
        <v>0</v>
      </c>
      <c r="G161" s="195">
        <v>0</v>
      </c>
      <c r="H161" s="195">
        <v>0</v>
      </c>
      <c r="I161" s="195">
        <v>2</v>
      </c>
      <c r="J161" s="195">
        <v>0</v>
      </c>
      <c r="K161" s="230">
        <v>7.8600000000000003E-2</v>
      </c>
      <c r="L161" s="195">
        <v>0</v>
      </c>
      <c r="M161" s="195">
        <v>0</v>
      </c>
      <c r="N161" s="195">
        <v>0</v>
      </c>
      <c r="O161" s="195">
        <v>0</v>
      </c>
      <c r="P161" s="195">
        <v>2</v>
      </c>
      <c r="Q161" s="195">
        <v>2</v>
      </c>
      <c r="R161" s="230">
        <v>1</v>
      </c>
      <c r="S161" s="195">
        <v>11</v>
      </c>
      <c r="T161" s="190"/>
      <c r="U161" s="229">
        <v>429163160</v>
      </c>
      <c r="V161" s="231" t="s">
        <v>745</v>
      </c>
      <c r="W161" s="190" t="s">
        <v>660</v>
      </c>
      <c r="X161" s="190" t="s">
        <v>659</v>
      </c>
      <c r="Y161" s="231">
        <v>1</v>
      </c>
      <c r="Z161" s="231">
        <v>2</v>
      </c>
      <c r="AA161" s="231">
        <v>40808.422531999997</v>
      </c>
      <c r="AB161" s="231">
        <v>20404</v>
      </c>
      <c r="AC161" s="231">
        <v>0</v>
      </c>
      <c r="AD161" s="231">
        <v>20404</v>
      </c>
      <c r="AK161" s="232">
        <v>0</v>
      </c>
      <c r="AM161" s="232">
        <v>0</v>
      </c>
      <c r="AO161" s="232"/>
    </row>
    <row r="162" spans="1:41" s="231" customFormat="1">
      <c r="A162" s="229" t="s">
        <v>745</v>
      </c>
      <c r="B162" s="190">
        <v>429163163</v>
      </c>
      <c r="C162" s="191" t="s">
        <v>508</v>
      </c>
      <c r="D162" s="195">
        <v>0</v>
      </c>
      <c r="E162" s="195">
        <v>0</v>
      </c>
      <c r="F162" s="195">
        <v>120</v>
      </c>
      <c r="G162" s="195">
        <v>596</v>
      </c>
      <c r="H162" s="195">
        <v>355</v>
      </c>
      <c r="I162" s="195">
        <v>470</v>
      </c>
      <c r="J162" s="195">
        <v>0</v>
      </c>
      <c r="K162" s="230">
        <v>60.561300000000003</v>
      </c>
      <c r="L162" s="195">
        <v>0</v>
      </c>
      <c r="M162" s="195">
        <v>179</v>
      </c>
      <c r="N162" s="195">
        <v>34</v>
      </c>
      <c r="O162" s="195">
        <v>23</v>
      </c>
      <c r="P162" s="195">
        <v>1112</v>
      </c>
      <c r="Q162" s="195">
        <v>1541</v>
      </c>
      <c r="R162" s="230">
        <v>1</v>
      </c>
      <c r="S162" s="195">
        <v>11</v>
      </c>
      <c r="T162" s="190"/>
      <c r="U162" s="229">
        <v>429163163</v>
      </c>
      <c r="V162" s="231" t="s">
        <v>745</v>
      </c>
      <c r="W162" s="190" t="s">
        <v>660</v>
      </c>
      <c r="X162" s="190" t="s">
        <v>660</v>
      </c>
      <c r="Y162" s="231">
        <v>1</v>
      </c>
      <c r="Z162" s="231">
        <v>1541</v>
      </c>
      <c r="AA162" s="231">
        <v>26985734.800905999</v>
      </c>
      <c r="AB162" s="231">
        <v>17512</v>
      </c>
      <c r="AC162" s="231">
        <v>-3568</v>
      </c>
      <c r="AD162" s="231">
        <v>21080</v>
      </c>
      <c r="AK162" s="232">
        <v>0</v>
      </c>
      <c r="AM162" s="232">
        <v>0</v>
      </c>
      <c r="AO162" s="232"/>
    </row>
    <row r="163" spans="1:41" s="231" customFormat="1">
      <c r="A163" s="229" t="s">
        <v>745</v>
      </c>
      <c r="B163" s="190">
        <v>429163165</v>
      </c>
      <c r="C163" s="191" t="s">
        <v>508</v>
      </c>
      <c r="D163" s="195">
        <v>0</v>
      </c>
      <c r="E163" s="195">
        <v>0</v>
      </c>
      <c r="F163" s="195">
        <v>0</v>
      </c>
      <c r="G163" s="195">
        <v>0</v>
      </c>
      <c r="H163" s="195">
        <v>1</v>
      </c>
      <c r="I163" s="195">
        <v>0</v>
      </c>
      <c r="J163" s="195">
        <v>0</v>
      </c>
      <c r="K163" s="230">
        <v>3.9300000000000002E-2</v>
      </c>
      <c r="L163" s="195">
        <v>0</v>
      </c>
      <c r="M163" s="195">
        <v>0</v>
      </c>
      <c r="N163" s="195">
        <v>0</v>
      </c>
      <c r="O163" s="195">
        <v>0</v>
      </c>
      <c r="P163" s="195">
        <v>1</v>
      </c>
      <c r="Q163" s="195">
        <v>1</v>
      </c>
      <c r="R163" s="230">
        <v>1</v>
      </c>
      <c r="S163" s="195">
        <v>10</v>
      </c>
      <c r="T163" s="190"/>
      <c r="U163" s="229">
        <v>429163165</v>
      </c>
      <c r="V163" s="231" t="s">
        <v>745</v>
      </c>
      <c r="W163" s="190" t="s">
        <v>660</v>
      </c>
      <c r="X163" s="190" t="s">
        <v>661</v>
      </c>
      <c r="Y163" s="231">
        <v>1</v>
      </c>
      <c r="Z163" s="231">
        <v>1</v>
      </c>
      <c r="AA163" s="231">
        <v>17827.881265999997</v>
      </c>
      <c r="AB163" s="231">
        <v>17828</v>
      </c>
      <c r="AC163" s="231">
        <v>763</v>
      </c>
      <c r="AD163" s="231">
        <v>17065</v>
      </c>
      <c r="AK163" s="232">
        <v>0</v>
      </c>
      <c r="AM163" s="232">
        <v>0</v>
      </c>
      <c r="AO163" s="232"/>
    </row>
    <row r="164" spans="1:41" s="231" customFormat="1">
      <c r="A164" s="229" t="s">
        <v>745</v>
      </c>
      <c r="B164" s="190">
        <v>429163168</v>
      </c>
      <c r="C164" s="191" t="s">
        <v>508</v>
      </c>
      <c r="D164" s="195">
        <v>0</v>
      </c>
      <c r="E164" s="195">
        <v>0</v>
      </c>
      <c r="F164" s="195">
        <v>0</v>
      </c>
      <c r="G164" s="195">
        <v>2</v>
      </c>
      <c r="H164" s="195">
        <v>1</v>
      </c>
      <c r="I164" s="195">
        <v>0</v>
      </c>
      <c r="J164" s="195">
        <v>0</v>
      </c>
      <c r="K164" s="230">
        <v>0.1179</v>
      </c>
      <c r="L164" s="195">
        <v>0</v>
      </c>
      <c r="M164" s="195">
        <v>1</v>
      </c>
      <c r="N164" s="195">
        <v>0</v>
      </c>
      <c r="O164" s="195">
        <v>0</v>
      </c>
      <c r="P164" s="195">
        <v>3</v>
      </c>
      <c r="Q164" s="195">
        <v>3</v>
      </c>
      <c r="R164" s="230">
        <v>1</v>
      </c>
      <c r="S164" s="195">
        <v>3</v>
      </c>
      <c r="T164" s="190"/>
      <c r="U164" s="229">
        <v>429163168</v>
      </c>
      <c r="V164" s="231" t="s">
        <v>745</v>
      </c>
      <c r="W164" s="190" t="s">
        <v>660</v>
      </c>
      <c r="X164" s="190" t="s">
        <v>747</v>
      </c>
      <c r="Y164" s="231">
        <v>1</v>
      </c>
      <c r="Z164" s="231">
        <v>3</v>
      </c>
      <c r="AA164" s="231">
        <v>49095.913797999994</v>
      </c>
      <c r="AB164" s="231">
        <v>16365</v>
      </c>
      <c r="AC164" s="231">
        <v>-1836</v>
      </c>
      <c r="AD164" s="231">
        <v>18201</v>
      </c>
      <c r="AK164" s="232">
        <v>0</v>
      </c>
      <c r="AM164" s="232">
        <v>0</v>
      </c>
      <c r="AO164" s="232"/>
    </row>
    <row r="165" spans="1:41" s="231" customFormat="1">
      <c r="A165" s="229" t="s">
        <v>745</v>
      </c>
      <c r="B165" s="190">
        <v>429163181</v>
      </c>
      <c r="C165" s="191" t="s">
        <v>508</v>
      </c>
      <c r="D165" s="195">
        <v>0</v>
      </c>
      <c r="E165" s="195">
        <v>0</v>
      </c>
      <c r="F165" s="195">
        <v>0</v>
      </c>
      <c r="G165" s="195">
        <v>0</v>
      </c>
      <c r="H165" s="195">
        <v>0</v>
      </c>
      <c r="I165" s="195">
        <v>2</v>
      </c>
      <c r="J165" s="195">
        <v>0</v>
      </c>
      <c r="K165" s="230">
        <v>7.8600000000000003E-2</v>
      </c>
      <c r="L165" s="195">
        <v>0</v>
      </c>
      <c r="M165" s="195">
        <v>0</v>
      </c>
      <c r="N165" s="195">
        <v>0</v>
      </c>
      <c r="O165" s="195">
        <v>0</v>
      </c>
      <c r="P165" s="195">
        <v>2</v>
      </c>
      <c r="Q165" s="195">
        <v>2</v>
      </c>
      <c r="R165" s="230">
        <v>1</v>
      </c>
      <c r="S165" s="195">
        <v>10</v>
      </c>
      <c r="T165" s="190"/>
      <c r="U165" s="229">
        <v>429163181</v>
      </c>
      <c r="V165" s="231" t="s">
        <v>745</v>
      </c>
      <c r="W165" s="190" t="s">
        <v>660</v>
      </c>
      <c r="X165" s="190" t="s">
        <v>732</v>
      </c>
      <c r="Y165" s="231">
        <v>1</v>
      </c>
      <c r="Z165" s="231">
        <v>2</v>
      </c>
      <c r="AA165" s="231">
        <v>39457.862531999999</v>
      </c>
      <c r="AB165" s="231">
        <v>19729</v>
      </c>
      <c r="AC165" s="231">
        <v>-675</v>
      </c>
      <c r="AD165" s="231">
        <v>20404</v>
      </c>
      <c r="AK165" s="232">
        <v>0</v>
      </c>
      <c r="AM165" s="232">
        <v>0</v>
      </c>
      <c r="AO165" s="232"/>
    </row>
    <row r="166" spans="1:41" s="231" customFormat="1">
      <c r="A166" s="229" t="s">
        <v>745</v>
      </c>
      <c r="B166" s="190">
        <v>429163229</v>
      </c>
      <c r="C166" s="191" t="s">
        <v>508</v>
      </c>
      <c r="D166" s="195">
        <v>0</v>
      </c>
      <c r="E166" s="195">
        <v>0</v>
      </c>
      <c r="F166" s="195">
        <v>0</v>
      </c>
      <c r="G166" s="195">
        <v>2</v>
      </c>
      <c r="H166" s="195">
        <v>3</v>
      </c>
      <c r="I166" s="195">
        <v>4</v>
      </c>
      <c r="J166" s="195">
        <v>0</v>
      </c>
      <c r="K166" s="230">
        <v>0.35370000000000001</v>
      </c>
      <c r="L166" s="195">
        <v>0</v>
      </c>
      <c r="M166" s="195">
        <v>0</v>
      </c>
      <c r="N166" s="195">
        <v>1</v>
      </c>
      <c r="O166" s="195">
        <v>0</v>
      </c>
      <c r="P166" s="195">
        <v>4</v>
      </c>
      <c r="Q166" s="195">
        <v>9</v>
      </c>
      <c r="R166" s="230">
        <v>1</v>
      </c>
      <c r="S166" s="195">
        <v>9</v>
      </c>
      <c r="T166" s="190"/>
      <c r="U166" s="229">
        <v>429163229</v>
      </c>
      <c r="V166" s="231" t="s">
        <v>745</v>
      </c>
      <c r="W166" s="190" t="s">
        <v>660</v>
      </c>
      <c r="X166" s="190" t="s">
        <v>663</v>
      </c>
      <c r="Y166" s="231">
        <v>1</v>
      </c>
      <c r="Z166" s="231">
        <v>9</v>
      </c>
      <c r="AA166" s="231">
        <v>134212.291394</v>
      </c>
      <c r="AB166" s="231">
        <v>14912</v>
      </c>
      <c r="AC166" s="231">
        <v>-2595</v>
      </c>
      <c r="AD166" s="231">
        <v>17507</v>
      </c>
      <c r="AK166" s="232">
        <v>0</v>
      </c>
      <c r="AM166" s="232">
        <v>0</v>
      </c>
      <c r="AO166" s="232"/>
    </row>
    <row r="167" spans="1:41" s="231" customFormat="1">
      <c r="A167" s="229" t="s">
        <v>745</v>
      </c>
      <c r="B167" s="190">
        <v>429163246</v>
      </c>
      <c r="C167" s="191" t="s">
        <v>508</v>
      </c>
      <c r="D167" s="195">
        <v>0</v>
      </c>
      <c r="E167" s="195">
        <v>0</v>
      </c>
      <c r="F167" s="195">
        <v>0</v>
      </c>
      <c r="G167" s="195">
        <v>0</v>
      </c>
      <c r="H167" s="195">
        <v>0</v>
      </c>
      <c r="I167" s="195">
        <v>1</v>
      </c>
      <c r="J167" s="195">
        <v>0</v>
      </c>
      <c r="K167" s="230">
        <v>3.9300000000000002E-2</v>
      </c>
      <c r="L167" s="195">
        <v>0</v>
      </c>
      <c r="M167" s="195">
        <v>0</v>
      </c>
      <c r="N167" s="195">
        <v>0</v>
      </c>
      <c r="O167" s="195">
        <v>0</v>
      </c>
      <c r="P167" s="195">
        <v>1</v>
      </c>
      <c r="Q167" s="195">
        <v>1</v>
      </c>
      <c r="R167" s="230">
        <v>1</v>
      </c>
      <c r="S167" s="195">
        <v>3</v>
      </c>
      <c r="T167" s="190"/>
      <c r="U167" s="229">
        <v>429163246</v>
      </c>
      <c r="V167" s="231" t="s">
        <v>745</v>
      </c>
      <c r="W167" s="190" t="s">
        <v>660</v>
      </c>
      <c r="X167" s="190" t="s">
        <v>748</v>
      </c>
      <c r="Y167" s="231">
        <v>1</v>
      </c>
      <c r="Z167" s="231">
        <v>1</v>
      </c>
      <c r="AA167" s="231">
        <v>17077.181266</v>
      </c>
      <c r="AB167" s="231">
        <v>17077</v>
      </c>
      <c r="AC167" s="231">
        <v>-751</v>
      </c>
      <c r="AD167" s="231">
        <v>17828</v>
      </c>
      <c r="AK167" s="232">
        <v>0</v>
      </c>
      <c r="AM167" s="232">
        <v>0</v>
      </c>
      <c r="AO167" s="232"/>
    </row>
    <row r="168" spans="1:41" s="231" customFormat="1">
      <c r="A168" s="229" t="s">
        <v>745</v>
      </c>
      <c r="B168" s="190">
        <v>429163248</v>
      </c>
      <c r="C168" s="191" t="s">
        <v>508</v>
      </c>
      <c r="D168" s="195">
        <v>0</v>
      </c>
      <c r="E168" s="195">
        <v>0</v>
      </c>
      <c r="F168" s="195">
        <v>0</v>
      </c>
      <c r="G168" s="195">
        <v>0</v>
      </c>
      <c r="H168" s="195">
        <v>2</v>
      </c>
      <c r="I168" s="195">
        <v>1</v>
      </c>
      <c r="J168" s="195">
        <v>0</v>
      </c>
      <c r="K168" s="230">
        <v>0.1179</v>
      </c>
      <c r="L168" s="195">
        <v>0</v>
      </c>
      <c r="M168" s="195">
        <v>0</v>
      </c>
      <c r="N168" s="195">
        <v>0</v>
      </c>
      <c r="O168" s="195">
        <v>0</v>
      </c>
      <c r="P168" s="195">
        <v>3</v>
      </c>
      <c r="Q168" s="195">
        <v>3</v>
      </c>
      <c r="R168" s="230">
        <v>1</v>
      </c>
      <c r="S168" s="195">
        <v>11</v>
      </c>
      <c r="T168" s="190"/>
      <c r="U168" s="229">
        <v>429163248</v>
      </c>
      <c r="V168" s="231" t="s">
        <v>745</v>
      </c>
      <c r="W168" s="190" t="s">
        <v>660</v>
      </c>
      <c r="X168" s="190" t="s">
        <v>665</v>
      </c>
      <c r="Y168" s="231">
        <v>1</v>
      </c>
      <c r="Z168" s="231">
        <v>3</v>
      </c>
      <c r="AA168" s="231">
        <v>57410.533797999989</v>
      </c>
      <c r="AB168" s="231">
        <v>19137</v>
      </c>
      <c r="AC168" s="231">
        <v>2772</v>
      </c>
      <c r="AD168" s="231">
        <v>16365</v>
      </c>
      <c r="AK168" s="232">
        <v>0</v>
      </c>
      <c r="AM168" s="232">
        <v>0</v>
      </c>
      <c r="AO168" s="232"/>
    </row>
    <row r="169" spans="1:41" s="231" customFormat="1">
      <c r="A169" s="229" t="s">
        <v>745</v>
      </c>
      <c r="B169" s="190">
        <v>429163258</v>
      </c>
      <c r="C169" s="191" t="s">
        <v>508</v>
      </c>
      <c r="D169" s="195">
        <v>0</v>
      </c>
      <c r="E169" s="195">
        <v>0</v>
      </c>
      <c r="F169" s="195">
        <v>1</v>
      </c>
      <c r="G169" s="195">
        <v>13</v>
      </c>
      <c r="H169" s="195">
        <v>4</v>
      </c>
      <c r="I169" s="195">
        <v>6</v>
      </c>
      <c r="J169" s="195">
        <v>0</v>
      </c>
      <c r="K169" s="230">
        <v>0.94320000000000004</v>
      </c>
      <c r="L169" s="195">
        <v>0</v>
      </c>
      <c r="M169" s="195">
        <v>3</v>
      </c>
      <c r="N169" s="195">
        <v>0</v>
      </c>
      <c r="O169" s="195">
        <v>0</v>
      </c>
      <c r="P169" s="195">
        <v>18</v>
      </c>
      <c r="Q169" s="195">
        <v>24</v>
      </c>
      <c r="R169" s="230">
        <v>1</v>
      </c>
      <c r="S169" s="195">
        <v>10</v>
      </c>
      <c r="T169" s="190"/>
      <c r="U169" s="229">
        <v>429163258</v>
      </c>
      <c r="V169" s="231" t="s">
        <v>745</v>
      </c>
      <c r="W169" s="190" t="s">
        <v>660</v>
      </c>
      <c r="X169" s="190" t="s">
        <v>741</v>
      </c>
      <c r="Y169" s="231">
        <v>1</v>
      </c>
      <c r="Z169" s="231">
        <v>24</v>
      </c>
      <c r="AA169" s="231">
        <v>409923.68038400006</v>
      </c>
      <c r="AB169" s="231">
        <v>17080</v>
      </c>
      <c r="AC169" s="231">
        <v>-2649</v>
      </c>
      <c r="AD169" s="231">
        <v>19729</v>
      </c>
      <c r="AK169" s="232">
        <v>0</v>
      </c>
      <c r="AM169" s="232">
        <v>0</v>
      </c>
      <c r="AO169" s="232"/>
    </row>
    <row r="170" spans="1:41" s="231" customFormat="1">
      <c r="A170" s="229" t="s">
        <v>745</v>
      </c>
      <c r="B170" s="190">
        <v>429163262</v>
      </c>
      <c r="C170" s="191" t="s">
        <v>508</v>
      </c>
      <c r="D170" s="195">
        <v>0</v>
      </c>
      <c r="E170" s="195">
        <v>0</v>
      </c>
      <c r="F170" s="195">
        <v>2</v>
      </c>
      <c r="G170" s="195">
        <v>6</v>
      </c>
      <c r="H170" s="195">
        <v>3</v>
      </c>
      <c r="I170" s="195">
        <v>3</v>
      </c>
      <c r="J170" s="195">
        <v>0</v>
      </c>
      <c r="K170" s="230">
        <v>0.55020000000000002</v>
      </c>
      <c r="L170" s="195">
        <v>0</v>
      </c>
      <c r="M170" s="195">
        <v>2</v>
      </c>
      <c r="N170" s="195">
        <v>0</v>
      </c>
      <c r="O170" s="195">
        <v>0</v>
      </c>
      <c r="P170" s="195">
        <v>13</v>
      </c>
      <c r="Q170" s="195">
        <v>14</v>
      </c>
      <c r="R170" s="230">
        <v>1</v>
      </c>
      <c r="S170" s="195">
        <v>9</v>
      </c>
      <c r="T170" s="190"/>
      <c r="U170" s="229">
        <v>429163262</v>
      </c>
      <c r="V170" s="231" t="s">
        <v>745</v>
      </c>
      <c r="W170" s="190" t="s">
        <v>660</v>
      </c>
      <c r="X170" s="190" t="s">
        <v>666</v>
      </c>
      <c r="Y170" s="231">
        <v>1</v>
      </c>
      <c r="Z170" s="231">
        <v>14</v>
      </c>
      <c r="AA170" s="231">
        <v>250882.93772399996</v>
      </c>
      <c r="AB170" s="231">
        <v>17920</v>
      </c>
      <c r="AC170" s="231">
        <v>3008</v>
      </c>
      <c r="AD170" s="231">
        <v>14912</v>
      </c>
      <c r="AK170" s="232">
        <v>0</v>
      </c>
      <c r="AM170" s="232">
        <v>0</v>
      </c>
      <c r="AO170" s="232"/>
    </row>
    <row r="171" spans="1:41" s="231" customFormat="1">
      <c r="A171" s="229" t="s">
        <v>745</v>
      </c>
      <c r="B171" s="190">
        <v>429163291</v>
      </c>
      <c r="C171" s="191" t="s">
        <v>508</v>
      </c>
      <c r="D171" s="195">
        <v>0</v>
      </c>
      <c r="E171" s="195">
        <v>0</v>
      </c>
      <c r="F171" s="195">
        <v>0</v>
      </c>
      <c r="G171" s="195">
        <v>1</v>
      </c>
      <c r="H171" s="195">
        <v>1</v>
      </c>
      <c r="I171" s="195">
        <v>2</v>
      </c>
      <c r="J171" s="195">
        <v>0</v>
      </c>
      <c r="K171" s="230">
        <v>0.15720000000000001</v>
      </c>
      <c r="L171" s="195">
        <v>0</v>
      </c>
      <c r="M171" s="195">
        <v>1</v>
      </c>
      <c r="N171" s="195">
        <v>0</v>
      </c>
      <c r="O171" s="195">
        <v>0</v>
      </c>
      <c r="P171" s="195">
        <v>4</v>
      </c>
      <c r="Q171" s="195">
        <v>4</v>
      </c>
      <c r="R171" s="230">
        <v>1</v>
      </c>
      <c r="S171" s="195">
        <v>5</v>
      </c>
      <c r="T171" s="190"/>
      <c r="U171" s="229">
        <v>429163291</v>
      </c>
      <c r="V171" s="231" t="s">
        <v>745</v>
      </c>
      <c r="W171" s="190" t="s">
        <v>660</v>
      </c>
      <c r="X171" s="190" t="s">
        <v>749</v>
      </c>
      <c r="Y171" s="231">
        <v>1</v>
      </c>
      <c r="Z171" s="231">
        <v>4</v>
      </c>
      <c r="AA171" s="231">
        <v>69179.445064</v>
      </c>
      <c r="AB171" s="231">
        <v>17295</v>
      </c>
      <c r="AC171" s="231">
        <v>218</v>
      </c>
      <c r="AD171" s="231">
        <v>17077</v>
      </c>
      <c r="AK171" s="232">
        <v>0</v>
      </c>
      <c r="AM171" s="232">
        <v>0</v>
      </c>
      <c r="AO171" s="232"/>
    </row>
    <row r="172" spans="1:41" s="231" customFormat="1">
      <c r="A172" s="229" t="s">
        <v>745</v>
      </c>
      <c r="B172" s="190">
        <v>429163305</v>
      </c>
      <c r="C172" s="191" t="s">
        <v>508</v>
      </c>
      <c r="D172" s="195">
        <v>0</v>
      </c>
      <c r="E172" s="195">
        <v>0</v>
      </c>
      <c r="F172" s="195">
        <v>0</v>
      </c>
      <c r="G172" s="195">
        <v>0</v>
      </c>
      <c r="H172" s="195">
        <v>0</v>
      </c>
      <c r="I172" s="195">
        <v>1</v>
      </c>
      <c r="J172" s="195">
        <v>0</v>
      </c>
      <c r="K172" s="230">
        <v>3.9300000000000002E-2</v>
      </c>
      <c r="L172" s="195">
        <v>0</v>
      </c>
      <c r="M172" s="195">
        <v>0</v>
      </c>
      <c r="N172" s="195">
        <v>0</v>
      </c>
      <c r="O172" s="195">
        <v>0</v>
      </c>
      <c r="P172" s="195">
        <v>1</v>
      </c>
      <c r="Q172" s="195">
        <v>1</v>
      </c>
      <c r="R172" s="230">
        <v>1</v>
      </c>
      <c r="S172" s="195">
        <v>4</v>
      </c>
      <c r="T172" s="190"/>
      <c r="U172" s="229">
        <v>429163305</v>
      </c>
      <c r="V172" s="231" t="s">
        <v>745</v>
      </c>
      <c r="W172" s="190" t="s">
        <v>660</v>
      </c>
      <c r="X172" s="190" t="s">
        <v>736</v>
      </c>
      <c r="Y172" s="231">
        <v>1</v>
      </c>
      <c r="Z172" s="231">
        <v>1</v>
      </c>
      <c r="AA172" s="231">
        <v>17261.911266000003</v>
      </c>
      <c r="AB172" s="231">
        <v>17262</v>
      </c>
      <c r="AC172" s="231">
        <v>-1875</v>
      </c>
      <c r="AD172" s="231">
        <v>19137</v>
      </c>
      <c r="AK172" s="232">
        <v>0</v>
      </c>
      <c r="AM172" s="232">
        <v>0</v>
      </c>
      <c r="AO172" s="232"/>
    </row>
    <row r="173" spans="1:41" s="231" customFormat="1">
      <c r="A173" s="229" t="s">
        <v>745</v>
      </c>
      <c r="B173" s="190">
        <v>429163347</v>
      </c>
      <c r="C173" s="191" t="s">
        <v>508</v>
      </c>
      <c r="D173" s="195">
        <v>0</v>
      </c>
      <c r="E173" s="195">
        <v>0</v>
      </c>
      <c r="F173" s="195">
        <v>0</v>
      </c>
      <c r="G173" s="195">
        <v>1</v>
      </c>
      <c r="H173" s="195">
        <v>0</v>
      </c>
      <c r="I173" s="195">
        <v>0</v>
      </c>
      <c r="J173" s="195">
        <v>0</v>
      </c>
      <c r="K173" s="230">
        <v>3.9300000000000002E-2</v>
      </c>
      <c r="L173" s="195">
        <v>0</v>
      </c>
      <c r="M173" s="195">
        <v>0</v>
      </c>
      <c r="N173" s="195">
        <v>0</v>
      </c>
      <c r="O173" s="195">
        <v>0</v>
      </c>
      <c r="P173" s="195">
        <v>1</v>
      </c>
      <c r="Q173" s="195">
        <v>1</v>
      </c>
      <c r="R173" s="230">
        <v>1</v>
      </c>
      <c r="S173" s="195">
        <v>8</v>
      </c>
      <c r="T173" s="190"/>
      <c r="U173" s="229">
        <v>429163347</v>
      </c>
      <c r="V173" s="231" t="s">
        <v>745</v>
      </c>
      <c r="W173" s="190" t="s">
        <v>660</v>
      </c>
      <c r="X173" s="190" t="s">
        <v>738</v>
      </c>
      <c r="Y173" s="231">
        <v>1</v>
      </c>
      <c r="Z173" s="231">
        <v>1</v>
      </c>
      <c r="AA173" s="231">
        <v>17313.591265999999</v>
      </c>
      <c r="AB173" s="231">
        <v>17314</v>
      </c>
      <c r="AC173" s="231">
        <v>234</v>
      </c>
      <c r="AD173" s="231">
        <v>17080</v>
      </c>
      <c r="AK173" s="232">
        <v>0</v>
      </c>
      <c r="AM173" s="232">
        <v>0</v>
      </c>
      <c r="AO173" s="232"/>
    </row>
    <row r="174" spans="1:41" s="231" customFormat="1">
      <c r="A174" s="229" t="s">
        <v>750</v>
      </c>
      <c r="B174" s="190">
        <v>430170025</v>
      </c>
      <c r="C174" s="191" t="s">
        <v>509</v>
      </c>
      <c r="D174" s="195">
        <v>0</v>
      </c>
      <c r="E174" s="195">
        <v>0</v>
      </c>
      <c r="F174" s="195">
        <v>0</v>
      </c>
      <c r="G174" s="195">
        <v>0</v>
      </c>
      <c r="H174" s="195">
        <v>0</v>
      </c>
      <c r="I174" s="195">
        <v>1</v>
      </c>
      <c r="J174" s="195">
        <v>0</v>
      </c>
      <c r="K174" s="230">
        <v>3.9300000000000002E-2</v>
      </c>
      <c r="L174" s="195">
        <v>0</v>
      </c>
      <c r="M174" s="195">
        <v>0</v>
      </c>
      <c r="N174" s="195">
        <v>0</v>
      </c>
      <c r="O174" s="195">
        <v>0</v>
      </c>
      <c r="P174" s="195">
        <v>0</v>
      </c>
      <c r="Q174" s="195">
        <v>1</v>
      </c>
      <c r="R174" s="230">
        <v>1.02</v>
      </c>
      <c r="S174" s="195">
        <v>6</v>
      </c>
      <c r="T174" s="190"/>
      <c r="U174" s="229">
        <v>430170025</v>
      </c>
      <c r="V174" s="231" t="s">
        <v>750</v>
      </c>
      <c r="W174" s="190" t="s">
        <v>714</v>
      </c>
      <c r="X174" s="190" t="s">
        <v>751</v>
      </c>
      <c r="Y174" s="231">
        <v>1</v>
      </c>
      <c r="Z174" s="231">
        <v>1</v>
      </c>
      <c r="AA174" s="231">
        <v>12765.131047520001</v>
      </c>
      <c r="AB174" s="231">
        <v>12765</v>
      </c>
      <c r="AC174" s="231">
        <v>-5155</v>
      </c>
      <c r="AD174" s="231">
        <v>17920</v>
      </c>
      <c r="AK174" s="232">
        <v>0</v>
      </c>
      <c r="AM174" s="232">
        <v>0</v>
      </c>
      <c r="AO174" s="232"/>
    </row>
    <row r="175" spans="1:41" s="231" customFormat="1">
      <c r="A175" s="229" t="s">
        <v>750</v>
      </c>
      <c r="B175" s="190">
        <v>430170064</v>
      </c>
      <c r="C175" s="191" t="s">
        <v>509</v>
      </c>
      <c r="D175" s="195">
        <v>0</v>
      </c>
      <c r="E175" s="195">
        <v>0</v>
      </c>
      <c r="F175" s="195">
        <v>0</v>
      </c>
      <c r="G175" s="195">
        <v>0</v>
      </c>
      <c r="H175" s="195">
        <v>27</v>
      </c>
      <c r="I175" s="195">
        <v>48</v>
      </c>
      <c r="J175" s="195">
        <v>0</v>
      </c>
      <c r="K175" s="230">
        <v>2.9474999999999998</v>
      </c>
      <c r="L175" s="195">
        <v>0</v>
      </c>
      <c r="M175" s="195">
        <v>0</v>
      </c>
      <c r="N175" s="195">
        <v>0</v>
      </c>
      <c r="O175" s="195">
        <v>0</v>
      </c>
      <c r="P175" s="195">
        <v>19</v>
      </c>
      <c r="Q175" s="195">
        <v>75</v>
      </c>
      <c r="R175" s="230">
        <v>1.02</v>
      </c>
      <c r="S175" s="195">
        <v>10</v>
      </c>
      <c r="T175" s="190"/>
      <c r="U175" s="229">
        <v>430170064</v>
      </c>
      <c r="V175" s="231" t="s">
        <v>750</v>
      </c>
      <c r="W175" s="190" t="s">
        <v>714</v>
      </c>
      <c r="X175" s="190" t="s">
        <v>752</v>
      </c>
      <c r="Y175" s="231">
        <v>1</v>
      </c>
      <c r="Z175" s="231">
        <v>75</v>
      </c>
      <c r="AA175" s="231">
        <v>1043626.9165640003</v>
      </c>
      <c r="AB175" s="231">
        <v>13915</v>
      </c>
      <c r="AC175" s="231">
        <v>-3380</v>
      </c>
      <c r="AD175" s="231">
        <v>17295</v>
      </c>
      <c r="AK175" s="232">
        <v>0</v>
      </c>
      <c r="AM175" s="232">
        <v>0</v>
      </c>
      <c r="AO175" s="232"/>
    </row>
    <row r="176" spans="1:41" s="231" customFormat="1">
      <c r="A176" s="229" t="s">
        <v>750</v>
      </c>
      <c r="B176" s="190">
        <v>430170100</v>
      </c>
      <c r="C176" s="191" t="s">
        <v>509</v>
      </c>
      <c r="D176" s="195">
        <v>0</v>
      </c>
      <c r="E176" s="195">
        <v>0</v>
      </c>
      <c r="F176" s="195">
        <v>0</v>
      </c>
      <c r="G176" s="195">
        <v>0</v>
      </c>
      <c r="H176" s="195">
        <v>0</v>
      </c>
      <c r="I176" s="195">
        <v>9</v>
      </c>
      <c r="J176" s="195">
        <v>0</v>
      </c>
      <c r="K176" s="230">
        <v>0.35370000000000001</v>
      </c>
      <c r="L176" s="195">
        <v>0</v>
      </c>
      <c r="M176" s="195">
        <v>0</v>
      </c>
      <c r="N176" s="195">
        <v>0</v>
      </c>
      <c r="O176" s="195">
        <v>0</v>
      </c>
      <c r="P176" s="195">
        <v>0</v>
      </c>
      <c r="Q176" s="195">
        <v>9</v>
      </c>
      <c r="R176" s="230">
        <v>1.02</v>
      </c>
      <c r="S176" s="195">
        <v>10</v>
      </c>
      <c r="T176" s="190"/>
      <c r="U176" s="229">
        <v>430170100</v>
      </c>
      <c r="V176" s="231" t="s">
        <v>750</v>
      </c>
      <c r="W176" s="190" t="s">
        <v>714</v>
      </c>
      <c r="X176" s="190" t="s">
        <v>710</v>
      </c>
      <c r="Y176" s="231">
        <v>1</v>
      </c>
      <c r="Z176" s="231">
        <v>9</v>
      </c>
      <c r="AA176" s="231">
        <v>114886.17942768001</v>
      </c>
      <c r="AB176" s="231">
        <v>12765</v>
      </c>
      <c r="AC176" s="231">
        <v>-4497</v>
      </c>
      <c r="AD176" s="231">
        <v>17262</v>
      </c>
      <c r="AK176" s="232">
        <v>0</v>
      </c>
      <c r="AM176" s="232">
        <v>0</v>
      </c>
      <c r="AO176" s="232"/>
    </row>
    <row r="177" spans="1:41" s="231" customFormat="1">
      <c r="A177" s="229" t="s">
        <v>750</v>
      </c>
      <c r="B177" s="190">
        <v>430170101</v>
      </c>
      <c r="C177" s="191" t="s">
        <v>509</v>
      </c>
      <c r="D177" s="195">
        <v>0</v>
      </c>
      <c r="E177" s="195">
        <v>0</v>
      </c>
      <c r="F177" s="195">
        <v>0</v>
      </c>
      <c r="G177" s="195">
        <v>0</v>
      </c>
      <c r="H177" s="195">
        <v>1</v>
      </c>
      <c r="I177" s="195">
        <v>1</v>
      </c>
      <c r="J177" s="195">
        <v>0</v>
      </c>
      <c r="K177" s="230">
        <v>7.8600000000000003E-2</v>
      </c>
      <c r="L177" s="195">
        <v>0</v>
      </c>
      <c r="M177" s="195">
        <v>0</v>
      </c>
      <c r="N177" s="195">
        <v>0</v>
      </c>
      <c r="O177" s="195">
        <v>0</v>
      </c>
      <c r="P177" s="195">
        <v>0</v>
      </c>
      <c r="Q177" s="195">
        <v>2</v>
      </c>
      <c r="R177" s="230">
        <v>1.02</v>
      </c>
      <c r="S177" s="195">
        <v>3</v>
      </c>
      <c r="T177" s="190"/>
      <c r="U177" s="229">
        <v>430170101</v>
      </c>
      <c r="V177" s="231" t="s">
        <v>750</v>
      </c>
      <c r="W177" s="190" t="s">
        <v>714</v>
      </c>
      <c r="X177" s="190" t="s">
        <v>753</v>
      </c>
      <c r="Y177" s="231">
        <v>1</v>
      </c>
      <c r="Z177" s="231">
        <v>2</v>
      </c>
      <c r="AA177" s="231">
        <v>23593.777495039998</v>
      </c>
      <c r="AB177" s="231">
        <v>11797</v>
      </c>
      <c r="AC177" s="231">
        <v>-5517</v>
      </c>
      <c r="AD177" s="231">
        <v>17314</v>
      </c>
      <c r="AK177" s="232">
        <v>0</v>
      </c>
      <c r="AM177" s="232">
        <v>0</v>
      </c>
      <c r="AO177" s="232"/>
    </row>
    <row r="178" spans="1:41" s="231" customFormat="1">
      <c r="A178" s="229" t="s">
        <v>750</v>
      </c>
      <c r="B178" s="190">
        <v>430170110</v>
      </c>
      <c r="C178" s="191" t="s">
        <v>509</v>
      </c>
      <c r="D178" s="195">
        <v>0</v>
      </c>
      <c r="E178" s="195">
        <v>0</v>
      </c>
      <c r="F178" s="195">
        <v>0</v>
      </c>
      <c r="G178" s="195">
        <v>0</v>
      </c>
      <c r="H178" s="195">
        <v>1</v>
      </c>
      <c r="I178" s="195">
        <v>7</v>
      </c>
      <c r="J178" s="195">
        <v>0</v>
      </c>
      <c r="K178" s="230">
        <v>0.31440000000000001</v>
      </c>
      <c r="L178" s="195">
        <v>0</v>
      </c>
      <c r="M178" s="195">
        <v>0</v>
      </c>
      <c r="N178" s="195">
        <v>0</v>
      </c>
      <c r="O178" s="195">
        <v>0</v>
      </c>
      <c r="P178" s="195">
        <v>0</v>
      </c>
      <c r="Q178" s="195">
        <v>8</v>
      </c>
      <c r="R178" s="230">
        <v>1.02</v>
      </c>
      <c r="S178" s="195">
        <v>4</v>
      </c>
      <c r="T178" s="190"/>
      <c r="U178" s="229">
        <v>430170110</v>
      </c>
      <c r="V178" s="231" t="s">
        <v>750</v>
      </c>
      <c r="W178" s="190" t="s">
        <v>714</v>
      </c>
      <c r="X178" s="190" t="s">
        <v>754</v>
      </c>
      <c r="Y178" s="231">
        <v>1</v>
      </c>
      <c r="Z178" s="231">
        <v>8</v>
      </c>
      <c r="AA178" s="231">
        <v>100184.56378016001</v>
      </c>
      <c r="AB178" s="231">
        <v>12523</v>
      </c>
      <c r="AC178" s="231">
        <v>-242</v>
      </c>
      <c r="AD178" s="231">
        <v>12765</v>
      </c>
      <c r="AK178" s="232">
        <v>0</v>
      </c>
      <c r="AM178" s="232">
        <v>0</v>
      </c>
      <c r="AO178" s="232"/>
    </row>
    <row r="179" spans="1:41" s="231" customFormat="1">
      <c r="A179" s="229" t="s">
        <v>750</v>
      </c>
      <c r="B179" s="190">
        <v>430170136</v>
      </c>
      <c r="C179" s="191" t="s">
        <v>509</v>
      </c>
      <c r="D179" s="195">
        <v>0</v>
      </c>
      <c r="E179" s="195">
        <v>0</v>
      </c>
      <c r="F179" s="195">
        <v>0</v>
      </c>
      <c r="G179" s="195">
        <v>0</v>
      </c>
      <c r="H179" s="195">
        <v>0</v>
      </c>
      <c r="I179" s="195">
        <v>2</v>
      </c>
      <c r="J179" s="195">
        <v>0</v>
      </c>
      <c r="K179" s="230">
        <v>7.8600000000000003E-2</v>
      </c>
      <c r="L179" s="195">
        <v>0</v>
      </c>
      <c r="M179" s="195">
        <v>0</v>
      </c>
      <c r="N179" s="195">
        <v>0</v>
      </c>
      <c r="O179" s="195">
        <v>0</v>
      </c>
      <c r="P179" s="195">
        <v>0</v>
      </c>
      <c r="Q179" s="195">
        <v>2</v>
      </c>
      <c r="R179" s="230">
        <v>1.02</v>
      </c>
      <c r="S179" s="195">
        <v>3</v>
      </c>
      <c r="T179" s="190"/>
      <c r="U179" s="229">
        <v>430170136</v>
      </c>
      <c r="V179" s="231" t="s">
        <v>750</v>
      </c>
      <c r="W179" s="190" t="s">
        <v>714</v>
      </c>
      <c r="X179" s="190" t="s">
        <v>713</v>
      </c>
      <c r="Y179" s="231">
        <v>1</v>
      </c>
      <c r="Z179" s="231">
        <v>2</v>
      </c>
      <c r="AA179" s="231">
        <v>25530.262095040001</v>
      </c>
      <c r="AB179" s="231">
        <v>12765</v>
      </c>
      <c r="AC179" s="231">
        <v>-1150</v>
      </c>
      <c r="AD179" s="231">
        <v>13915</v>
      </c>
      <c r="AK179" s="232">
        <v>0</v>
      </c>
      <c r="AM179" s="232">
        <v>0</v>
      </c>
      <c r="AO179" s="232"/>
    </row>
    <row r="180" spans="1:41" s="231" customFormat="1">
      <c r="A180" s="229" t="s">
        <v>750</v>
      </c>
      <c r="B180" s="190">
        <v>430170139</v>
      </c>
      <c r="C180" s="191" t="s">
        <v>509</v>
      </c>
      <c r="D180" s="195">
        <v>0</v>
      </c>
      <c r="E180" s="195">
        <v>0</v>
      </c>
      <c r="F180" s="195">
        <v>0</v>
      </c>
      <c r="G180" s="195">
        <v>0</v>
      </c>
      <c r="H180" s="195">
        <v>0</v>
      </c>
      <c r="I180" s="195">
        <v>3</v>
      </c>
      <c r="J180" s="195">
        <v>0</v>
      </c>
      <c r="K180" s="230">
        <v>0.1179</v>
      </c>
      <c r="L180" s="195">
        <v>0</v>
      </c>
      <c r="M180" s="195">
        <v>0</v>
      </c>
      <c r="N180" s="195">
        <v>0</v>
      </c>
      <c r="O180" s="195">
        <v>0</v>
      </c>
      <c r="P180" s="195">
        <v>0</v>
      </c>
      <c r="Q180" s="195">
        <v>3</v>
      </c>
      <c r="R180" s="230">
        <v>1.02</v>
      </c>
      <c r="S180" s="195">
        <v>2</v>
      </c>
      <c r="T180" s="190"/>
      <c r="U180" s="229">
        <v>430170139</v>
      </c>
      <c r="V180" s="231" t="s">
        <v>750</v>
      </c>
      <c r="W180" s="190" t="s">
        <v>714</v>
      </c>
      <c r="X180" s="190" t="s">
        <v>755</v>
      </c>
      <c r="Y180" s="231">
        <v>1</v>
      </c>
      <c r="Z180" s="231">
        <v>3</v>
      </c>
      <c r="AA180" s="231">
        <v>38295.393142559995</v>
      </c>
      <c r="AB180" s="231">
        <v>12765</v>
      </c>
      <c r="AC180" s="231">
        <v>0</v>
      </c>
      <c r="AD180" s="231">
        <v>12765</v>
      </c>
      <c r="AK180" s="232">
        <v>0</v>
      </c>
      <c r="AM180" s="232">
        <v>0</v>
      </c>
      <c r="AO180" s="232"/>
    </row>
    <row r="181" spans="1:41" s="231" customFormat="1">
      <c r="A181" s="229" t="s">
        <v>750</v>
      </c>
      <c r="B181" s="190">
        <v>430170141</v>
      </c>
      <c r="C181" s="191" t="s">
        <v>509</v>
      </c>
      <c r="D181" s="195">
        <v>0</v>
      </c>
      <c r="E181" s="195">
        <v>0</v>
      </c>
      <c r="F181" s="195">
        <v>0</v>
      </c>
      <c r="G181" s="195">
        <v>0</v>
      </c>
      <c r="H181" s="195">
        <v>94</v>
      </c>
      <c r="I181" s="195">
        <v>107</v>
      </c>
      <c r="J181" s="195">
        <v>0</v>
      </c>
      <c r="K181" s="230">
        <v>7.8993000000000002</v>
      </c>
      <c r="L181" s="195">
        <v>0</v>
      </c>
      <c r="M181" s="195">
        <v>0</v>
      </c>
      <c r="N181" s="195">
        <v>4</v>
      </c>
      <c r="O181" s="195">
        <v>0</v>
      </c>
      <c r="P181" s="195">
        <v>32</v>
      </c>
      <c r="Q181" s="195">
        <v>201</v>
      </c>
      <c r="R181" s="230">
        <v>1.02</v>
      </c>
      <c r="S181" s="195">
        <v>7</v>
      </c>
      <c r="T181" s="190"/>
      <c r="U181" s="229">
        <v>430170141</v>
      </c>
      <c r="V181" s="231" t="s">
        <v>750</v>
      </c>
      <c r="W181" s="190" t="s">
        <v>714</v>
      </c>
      <c r="X181" s="190" t="s">
        <v>756</v>
      </c>
      <c r="Y181" s="231">
        <v>1</v>
      </c>
      <c r="Z181" s="231">
        <v>201</v>
      </c>
      <c r="AA181" s="231">
        <v>2585958.09615152</v>
      </c>
      <c r="AB181" s="231">
        <v>12865</v>
      </c>
      <c r="AC181" s="231">
        <v>1068</v>
      </c>
      <c r="AD181" s="231">
        <v>11797</v>
      </c>
      <c r="AK181" s="232">
        <v>0</v>
      </c>
      <c r="AM181" s="232">
        <v>0</v>
      </c>
      <c r="AO181" s="232"/>
    </row>
    <row r="182" spans="1:41" s="231" customFormat="1">
      <c r="A182" s="229" t="s">
        <v>750</v>
      </c>
      <c r="B182" s="190">
        <v>430170153</v>
      </c>
      <c r="C182" s="191" t="s">
        <v>509</v>
      </c>
      <c r="D182" s="195">
        <v>0</v>
      </c>
      <c r="E182" s="195">
        <v>0</v>
      </c>
      <c r="F182" s="195">
        <v>0</v>
      </c>
      <c r="G182" s="195">
        <v>0</v>
      </c>
      <c r="H182" s="195">
        <v>1</v>
      </c>
      <c r="I182" s="195">
        <v>2</v>
      </c>
      <c r="J182" s="195">
        <v>0</v>
      </c>
      <c r="K182" s="230">
        <v>0.1179</v>
      </c>
      <c r="L182" s="195">
        <v>0</v>
      </c>
      <c r="M182" s="195">
        <v>0</v>
      </c>
      <c r="N182" s="195">
        <v>0</v>
      </c>
      <c r="O182" s="195">
        <v>0</v>
      </c>
      <c r="P182" s="195">
        <v>2</v>
      </c>
      <c r="Q182" s="195">
        <v>3</v>
      </c>
      <c r="R182" s="230">
        <v>1.02</v>
      </c>
      <c r="S182" s="195">
        <v>10</v>
      </c>
      <c r="T182" s="190"/>
      <c r="U182" s="229">
        <v>430170153</v>
      </c>
      <c r="V182" s="231" t="s">
        <v>750</v>
      </c>
      <c r="W182" s="190" t="s">
        <v>714</v>
      </c>
      <c r="X182" s="190" t="s">
        <v>658</v>
      </c>
      <c r="Y182" s="231">
        <v>1</v>
      </c>
      <c r="Z182" s="231">
        <v>3</v>
      </c>
      <c r="AA182" s="231">
        <v>50940.716142559992</v>
      </c>
      <c r="AB182" s="231">
        <v>16980</v>
      </c>
      <c r="AC182" s="231">
        <v>4457</v>
      </c>
      <c r="AD182" s="231">
        <v>12523</v>
      </c>
      <c r="AK182" s="232">
        <v>0</v>
      </c>
      <c r="AM182" s="232">
        <v>0</v>
      </c>
      <c r="AO182" s="232"/>
    </row>
    <row r="183" spans="1:41" s="231" customFormat="1">
      <c r="A183" s="229" t="s">
        <v>750</v>
      </c>
      <c r="B183" s="190">
        <v>430170162</v>
      </c>
      <c r="C183" s="191" t="s">
        <v>509</v>
      </c>
      <c r="D183" s="195">
        <v>0</v>
      </c>
      <c r="E183" s="195">
        <v>0</v>
      </c>
      <c r="F183" s="195">
        <v>0</v>
      </c>
      <c r="G183" s="195">
        <v>0</v>
      </c>
      <c r="H183" s="195">
        <v>0</v>
      </c>
      <c r="I183" s="195">
        <v>1</v>
      </c>
      <c r="J183" s="195">
        <v>0</v>
      </c>
      <c r="K183" s="230">
        <v>3.9300000000000002E-2</v>
      </c>
      <c r="L183" s="195">
        <v>0</v>
      </c>
      <c r="M183" s="195">
        <v>0</v>
      </c>
      <c r="N183" s="195">
        <v>0</v>
      </c>
      <c r="O183" s="195">
        <v>0</v>
      </c>
      <c r="P183" s="195">
        <v>0</v>
      </c>
      <c r="Q183" s="195">
        <v>1</v>
      </c>
      <c r="R183" s="230">
        <v>1.02</v>
      </c>
      <c r="S183" s="195">
        <v>5</v>
      </c>
      <c r="T183" s="190"/>
      <c r="U183" s="229">
        <v>430170162</v>
      </c>
      <c r="V183" s="231" t="s">
        <v>750</v>
      </c>
      <c r="W183" s="190" t="s">
        <v>714</v>
      </c>
      <c r="X183" s="190" t="s">
        <v>757</v>
      </c>
      <c r="Y183" s="231">
        <v>1</v>
      </c>
      <c r="Z183" s="231">
        <v>1</v>
      </c>
      <c r="AA183" s="231">
        <v>12765.131047520001</v>
      </c>
      <c r="AB183" s="231">
        <v>12765</v>
      </c>
      <c r="AC183" s="231">
        <v>0</v>
      </c>
      <c r="AD183" s="231">
        <v>12765</v>
      </c>
      <c r="AK183" s="232">
        <v>0</v>
      </c>
      <c r="AM183" s="232">
        <v>0</v>
      </c>
      <c r="AO183" s="232"/>
    </row>
    <row r="184" spans="1:41" s="231" customFormat="1">
      <c r="A184" s="229" t="s">
        <v>750</v>
      </c>
      <c r="B184" s="190">
        <v>430170170</v>
      </c>
      <c r="C184" s="191" t="s">
        <v>509</v>
      </c>
      <c r="D184" s="195">
        <v>0</v>
      </c>
      <c r="E184" s="195">
        <v>0</v>
      </c>
      <c r="F184" s="195">
        <v>0</v>
      </c>
      <c r="G184" s="195">
        <v>0</v>
      </c>
      <c r="H184" s="195">
        <v>263</v>
      </c>
      <c r="I184" s="195">
        <v>261</v>
      </c>
      <c r="J184" s="195">
        <v>0</v>
      </c>
      <c r="K184" s="230">
        <v>20.5932</v>
      </c>
      <c r="L184" s="195">
        <v>0</v>
      </c>
      <c r="M184" s="195">
        <v>0</v>
      </c>
      <c r="N184" s="195">
        <v>32</v>
      </c>
      <c r="O184" s="195">
        <v>9</v>
      </c>
      <c r="P184" s="195">
        <v>134</v>
      </c>
      <c r="Q184" s="195">
        <v>524</v>
      </c>
      <c r="R184" s="230">
        <v>1.02</v>
      </c>
      <c r="S184" s="195">
        <v>10</v>
      </c>
      <c r="T184" s="190"/>
      <c r="U184" s="229">
        <v>430170170</v>
      </c>
      <c r="V184" s="231" t="s">
        <v>750</v>
      </c>
      <c r="W184" s="190" t="s">
        <v>714</v>
      </c>
      <c r="X184" s="190" t="s">
        <v>714</v>
      </c>
      <c r="Y184" s="231">
        <v>1</v>
      </c>
      <c r="Z184" s="231">
        <v>524</v>
      </c>
      <c r="AA184" s="231">
        <v>7283815.5555004794</v>
      </c>
      <c r="AB184" s="231">
        <v>13900</v>
      </c>
      <c r="AC184" s="231">
        <v>1135</v>
      </c>
      <c r="AD184" s="231">
        <v>12765</v>
      </c>
      <c r="AK184" s="232">
        <v>0</v>
      </c>
      <c r="AM184" s="232">
        <v>0</v>
      </c>
      <c r="AO184" s="232"/>
    </row>
    <row r="185" spans="1:41" s="231" customFormat="1">
      <c r="A185" s="229" t="s">
        <v>750</v>
      </c>
      <c r="B185" s="190">
        <v>430170174</v>
      </c>
      <c r="C185" s="191" t="s">
        <v>509</v>
      </c>
      <c r="D185" s="195">
        <v>0</v>
      </c>
      <c r="E185" s="195">
        <v>0</v>
      </c>
      <c r="F185" s="195">
        <v>0</v>
      </c>
      <c r="G185" s="195">
        <v>0</v>
      </c>
      <c r="H185" s="195">
        <v>27</v>
      </c>
      <c r="I185" s="195">
        <v>35</v>
      </c>
      <c r="J185" s="195">
        <v>0</v>
      </c>
      <c r="K185" s="230">
        <v>2.4365999999999999</v>
      </c>
      <c r="L185" s="195">
        <v>0</v>
      </c>
      <c r="M185" s="195">
        <v>0</v>
      </c>
      <c r="N185" s="195">
        <v>0</v>
      </c>
      <c r="O185" s="195">
        <v>0</v>
      </c>
      <c r="P185" s="195">
        <v>2</v>
      </c>
      <c r="Q185" s="195">
        <v>62</v>
      </c>
      <c r="R185" s="230">
        <v>1.02</v>
      </c>
      <c r="S185" s="195">
        <v>5</v>
      </c>
      <c r="T185" s="190"/>
      <c r="U185" s="229">
        <v>430170174</v>
      </c>
      <c r="V185" s="231" t="s">
        <v>750</v>
      </c>
      <c r="W185" s="190" t="s">
        <v>714</v>
      </c>
      <c r="X185" s="190" t="s">
        <v>731</v>
      </c>
      <c r="Y185" s="231">
        <v>1</v>
      </c>
      <c r="Z185" s="231">
        <v>62</v>
      </c>
      <c r="AA185" s="231">
        <v>749089.18594624021</v>
      </c>
      <c r="AB185" s="231">
        <v>12082</v>
      </c>
      <c r="AC185" s="231">
        <v>-783</v>
      </c>
      <c r="AD185" s="231">
        <v>12865</v>
      </c>
      <c r="AK185" s="232">
        <v>0</v>
      </c>
      <c r="AM185" s="232">
        <v>0</v>
      </c>
      <c r="AO185" s="232"/>
    </row>
    <row r="186" spans="1:41" s="231" customFormat="1">
      <c r="A186" s="229" t="s">
        <v>750</v>
      </c>
      <c r="B186" s="190">
        <v>430170185</v>
      </c>
      <c r="C186" s="191" t="s">
        <v>509</v>
      </c>
      <c r="D186" s="195">
        <v>0</v>
      </c>
      <c r="E186" s="195">
        <v>0</v>
      </c>
      <c r="F186" s="195">
        <v>0</v>
      </c>
      <c r="G186" s="195">
        <v>0</v>
      </c>
      <c r="H186" s="195">
        <v>1</v>
      </c>
      <c r="I186" s="195">
        <v>1</v>
      </c>
      <c r="J186" s="195">
        <v>0</v>
      </c>
      <c r="K186" s="230">
        <v>7.8600000000000003E-2</v>
      </c>
      <c r="L186" s="195">
        <v>0</v>
      </c>
      <c r="M186" s="195">
        <v>0</v>
      </c>
      <c r="N186" s="195">
        <v>0</v>
      </c>
      <c r="O186" s="195">
        <v>0</v>
      </c>
      <c r="P186" s="195">
        <v>2</v>
      </c>
      <c r="Q186" s="195">
        <v>2</v>
      </c>
      <c r="R186" s="230">
        <v>1.02</v>
      </c>
      <c r="S186" s="195">
        <v>10</v>
      </c>
      <c r="T186" s="190"/>
      <c r="U186" s="229">
        <v>430170185</v>
      </c>
      <c r="V186" s="231" t="s">
        <v>750</v>
      </c>
      <c r="W186" s="190" t="s">
        <v>714</v>
      </c>
      <c r="X186" s="190" t="s">
        <v>758</v>
      </c>
      <c r="Y186" s="231">
        <v>1</v>
      </c>
      <c r="Z186" s="231">
        <v>2</v>
      </c>
      <c r="AA186" s="231">
        <v>38175.585095039998</v>
      </c>
      <c r="AB186" s="231">
        <v>19088</v>
      </c>
      <c r="AC186" s="231">
        <v>2108</v>
      </c>
      <c r="AD186" s="231">
        <v>16980</v>
      </c>
      <c r="AK186" s="232">
        <v>0</v>
      </c>
      <c r="AM186" s="232">
        <v>0</v>
      </c>
      <c r="AO186" s="232"/>
    </row>
    <row r="187" spans="1:41" s="231" customFormat="1">
      <c r="A187" s="229" t="s">
        <v>750</v>
      </c>
      <c r="B187" s="190">
        <v>430170186</v>
      </c>
      <c r="C187" s="191" t="s">
        <v>509</v>
      </c>
      <c r="D187" s="195">
        <v>0</v>
      </c>
      <c r="E187" s="195">
        <v>0</v>
      </c>
      <c r="F187" s="195">
        <v>0</v>
      </c>
      <c r="G187" s="195">
        <v>0</v>
      </c>
      <c r="H187" s="195">
        <v>0</v>
      </c>
      <c r="I187" s="195">
        <v>1</v>
      </c>
      <c r="J187" s="195">
        <v>0</v>
      </c>
      <c r="K187" s="230">
        <v>3.9300000000000002E-2</v>
      </c>
      <c r="L187" s="195">
        <v>0</v>
      </c>
      <c r="M187" s="195">
        <v>0</v>
      </c>
      <c r="N187" s="195">
        <v>0</v>
      </c>
      <c r="O187" s="195">
        <v>0</v>
      </c>
      <c r="P187" s="195">
        <v>0</v>
      </c>
      <c r="Q187" s="195">
        <v>1</v>
      </c>
      <c r="R187" s="230">
        <v>1.02</v>
      </c>
      <c r="S187" s="195">
        <v>7</v>
      </c>
      <c r="T187" s="190"/>
      <c r="U187" s="229">
        <v>430170186</v>
      </c>
      <c r="V187" s="231" t="s">
        <v>750</v>
      </c>
      <c r="W187" s="190" t="s">
        <v>714</v>
      </c>
      <c r="X187" s="190" t="s">
        <v>759</v>
      </c>
      <c r="Y187" s="231">
        <v>1</v>
      </c>
      <c r="Z187" s="231">
        <v>1</v>
      </c>
      <c r="AA187" s="231">
        <v>12765.131047520001</v>
      </c>
      <c r="AB187" s="231">
        <v>12765</v>
      </c>
      <c r="AC187" s="231">
        <v>0</v>
      </c>
      <c r="AD187" s="231">
        <v>12765</v>
      </c>
      <c r="AK187" s="232">
        <v>0</v>
      </c>
      <c r="AM187" s="232">
        <v>0</v>
      </c>
      <c r="AO187" s="232"/>
    </row>
    <row r="188" spans="1:41" s="231" customFormat="1">
      <c r="A188" s="229" t="s">
        <v>750</v>
      </c>
      <c r="B188" s="190">
        <v>430170198</v>
      </c>
      <c r="C188" s="191" t="s">
        <v>509</v>
      </c>
      <c r="D188" s="195">
        <v>0</v>
      </c>
      <c r="E188" s="195">
        <v>0</v>
      </c>
      <c r="F188" s="195">
        <v>0</v>
      </c>
      <c r="G188" s="195">
        <v>0</v>
      </c>
      <c r="H188" s="195">
        <v>0</v>
      </c>
      <c r="I188" s="195">
        <v>3</v>
      </c>
      <c r="J188" s="195">
        <v>0</v>
      </c>
      <c r="K188" s="230">
        <v>0.1179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3</v>
      </c>
      <c r="R188" s="230">
        <v>1.02</v>
      </c>
      <c r="S188" s="195">
        <v>3</v>
      </c>
      <c r="T188" s="190"/>
      <c r="U188" s="229">
        <v>430170198</v>
      </c>
      <c r="V188" s="231" t="s">
        <v>750</v>
      </c>
      <c r="W188" s="190" t="s">
        <v>714</v>
      </c>
      <c r="X188" s="190" t="s">
        <v>715</v>
      </c>
      <c r="Y188" s="231">
        <v>1</v>
      </c>
      <c r="Z188" s="231">
        <v>3</v>
      </c>
      <c r="AA188" s="231">
        <v>38295.393142559995</v>
      </c>
      <c r="AB188" s="231">
        <v>12765</v>
      </c>
      <c r="AC188" s="231">
        <v>-1121</v>
      </c>
      <c r="AD188" s="231">
        <v>13886</v>
      </c>
      <c r="AK188" s="232">
        <v>0</v>
      </c>
      <c r="AM188" s="232">
        <v>0</v>
      </c>
      <c r="AO188" s="232"/>
    </row>
    <row r="189" spans="1:41" s="231" customFormat="1">
      <c r="A189" s="229" t="s">
        <v>750</v>
      </c>
      <c r="B189" s="190">
        <v>430170271</v>
      </c>
      <c r="C189" s="191" t="s">
        <v>509</v>
      </c>
      <c r="D189" s="195">
        <v>0</v>
      </c>
      <c r="E189" s="195">
        <v>0</v>
      </c>
      <c r="F189" s="195">
        <v>0</v>
      </c>
      <c r="G189" s="195">
        <v>0</v>
      </c>
      <c r="H189" s="195">
        <v>2</v>
      </c>
      <c r="I189" s="195">
        <v>13</v>
      </c>
      <c r="J189" s="195">
        <v>0</v>
      </c>
      <c r="K189" s="230">
        <v>0.58950000000000002</v>
      </c>
      <c r="L189" s="195">
        <v>0</v>
      </c>
      <c r="M189" s="195">
        <v>0</v>
      </c>
      <c r="N189" s="195">
        <v>0</v>
      </c>
      <c r="O189" s="195">
        <v>0</v>
      </c>
      <c r="P189" s="195">
        <v>0</v>
      </c>
      <c r="Q189" s="195">
        <v>15</v>
      </c>
      <c r="R189" s="230">
        <v>1.02</v>
      </c>
      <c r="S189" s="195">
        <v>4</v>
      </c>
      <c r="T189" s="190"/>
      <c r="U189" s="229">
        <v>430170271</v>
      </c>
      <c r="V189" s="231" t="s">
        <v>750</v>
      </c>
      <c r="W189" s="190" t="s">
        <v>714</v>
      </c>
      <c r="X189" s="190" t="s">
        <v>760</v>
      </c>
      <c r="Y189" s="231">
        <v>1</v>
      </c>
      <c r="Z189" s="231">
        <v>15</v>
      </c>
      <c r="AA189" s="231">
        <v>187603.99651280002</v>
      </c>
      <c r="AB189" s="231">
        <v>12507</v>
      </c>
      <c r="AC189" s="231">
        <v>425</v>
      </c>
      <c r="AD189" s="231">
        <v>12082</v>
      </c>
      <c r="AK189" s="232">
        <v>0</v>
      </c>
      <c r="AM189" s="232">
        <v>0</v>
      </c>
      <c r="AO189" s="232"/>
    </row>
    <row r="190" spans="1:41" s="231" customFormat="1">
      <c r="A190" s="229" t="s">
        <v>750</v>
      </c>
      <c r="B190" s="190">
        <v>430170314</v>
      </c>
      <c r="C190" s="191" t="s">
        <v>509</v>
      </c>
      <c r="D190" s="195">
        <v>0</v>
      </c>
      <c r="E190" s="195">
        <v>0</v>
      </c>
      <c r="F190" s="195">
        <v>0</v>
      </c>
      <c r="G190" s="195">
        <v>0</v>
      </c>
      <c r="H190" s="195">
        <v>1</v>
      </c>
      <c r="I190" s="195">
        <v>0</v>
      </c>
      <c r="J190" s="195">
        <v>0</v>
      </c>
      <c r="K190" s="230">
        <v>3.9300000000000002E-2</v>
      </c>
      <c r="L190" s="195">
        <v>0</v>
      </c>
      <c r="M190" s="195">
        <v>0</v>
      </c>
      <c r="N190" s="195">
        <v>0</v>
      </c>
      <c r="O190" s="195">
        <v>0</v>
      </c>
      <c r="P190" s="195">
        <v>0</v>
      </c>
      <c r="Q190" s="195">
        <v>1</v>
      </c>
      <c r="R190" s="230">
        <v>1.02</v>
      </c>
      <c r="S190" s="195">
        <v>7</v>
      </c>
      <c r="T190" s="190"/>
      <c r="U190" s="229">
        <v>430170314</v>
      </c>
      <c r="V190" s="231" t="s">
        <v>750</v>
      </c>
      <c r="W190" s="190" t="s">
        <v>714</v>
      </c>
      <c r="X190" s="190" t="s">
        <v>742</v>
      </c>
      <c r="Y190" s="231">
        <v>1</v>
      </c>
      <c r="Z190" s="231">
        <v>1</v>
      </c>
      <c r="AA190" s="231">
        <v>10828.646447519999</v>
      </c>
      <c r="AB190" s="231">
        <v>10829</v>
      </c>
      <c r="AC190" s="231">
        <v>-8259</v>
      </c>
      <c r="AD190" s="231">
        <v>19088</v>
      </c>
      <c r="AK190" s="232">
        <v>0</v>
      </c>
      <c r="AM190" s="232">
        <v>0</v>
      </c>
      <c r="AO190" s="232"/>
    </row>
    <row r="191" spans="1:41" s="231" customFormat="1">
      <c r="A191" s="229" t="s">
        <v>750</v>
      </c>
      <c r="B191" s="190">
        <v>430170321</v>
      </c>
      <c r="C191" s="191" t="s">
        <v>509</v>
      </c>
      <c r="D191" s="195">
        <v>0</v>
      </c>
      <c r="E191" s="195">
        <v>0</v>
      </c>
      <c r="F191" s="195">
        <v>0</v>
      </c>
      <c r="G191" s="195">
        <v>0</v>
      </c>
      <c r="H191" s="195">
        <v>2</v>
      </c>
      <c r="I191" s="195">
        <v>6</v>
      </c>
      <c r="J191" s="195">
        <v>0</v>
      </c>
      <c r="K191" s="230">
        <v>0.31440000000000001</v>
      </c>
      <c r="L191" s="195">
        <v>0</v>
      </c>
      <c r="M191" s="195">
        <v>0</v>
      </c>
      <c r="N191" s="195">
        <v>0</v>
      </c>
      <c r="O191" s="195">
        <v>0</v>
      </c>
      <c r="P191" s="195">
        <v>5</v>
      </c>
      <c r="Q191" s="195">
        <v>8</v>
      </c>
      <c r="R191" s="230">
        <v>1.02</v>
      </c>
      <c r="S191" s="195">
        <v>4</v>
      </c>
      <c r="T191" s="190"/>
      <c r="U191" s="229">
        <v>430170321</v>
      </c>
      <c r="V191" s="231" t="s">
        <v>750</v>
      </c>
      <c r="W191" s="190" t="s">
        <v>714</v>
      </c>
      <c r="X191" s="190" t="s">
        <v>719</v>
      </c>
      <c r="Y191" s="231">
        <v>1</v>
      </c>
      <c r="Z191" s="231">
        <v>8</v>
      </c>
      <c r="AA191" s="231">
        <v>122148.27518016</v>
      </c>
      <c r="AB191" s="231">
        <v>15269</v>
      </c>
      <c r="AC191" s="231">
        <v>2504</v>
      </c>
      <c r="AD191" s="231">
        <v>12765</v>
      </c>
      <c r="AK191" s="232">
        <v>0</v>
      </c>
      <c r="AM191" s="232">
        <v>0</v>
      </c>
      <c r="AO191" s="232"/>
    </row>
    <row r="192" spans="1:41" s="231" customFormat="1">
      <c r="A192" s="229" t="s">
        <v>750</v>
      </c>
      <c r="B192" s="190">
        <v>430170348</v>
      </c>
      <c r="C192" s="191" t="s">
        <v>509</v>
      </c>
      <c r="D192" s="195">
        <v>0</v>
      </c>
      <c r="E192" s="195">
        <v>0</v>
      </c>
      <c r="F192" s="195">
        <v>0</v>
      </c>
      <c r="G192" s="195">
        <v>0</v>
      </c>
      <c r="H192" s="195">
        <v>0</v>
      </c>
      <c r="I192" s="195">
        <v>6</v>
      </c>
      <c r="J192" s="195">
        <v>0</v>
      </c>
      <c r="K192" s="230">
        <v>0.23580000000000001</v>
      </c>
      <c r="L192" s="195">
        <v>0</v>
      </c>
      <c r="M192" s="195">
        <v>0</v>
      </c>
      <c r="N192" s="195">
        <v>0</v>
      </c>
      <c r="O192" s="195">
        <v>0</v>
      </c>
      <c r="P192" s="195">
        <v>4</v>
      </c>
      <c r="Q192" s="195">
        <v>6</v>
      </c>
      <c r="R192" s="230">
        <v>1.02</v>
      </c>
      <c r="S192" s="195">
        <v>11</v>
      </c>
      <c r="T192" s="190"/>
      <c r="U192" s="229">
        <v>430170348</v>
      </c>
      <c r="V192" s="231" t="s">
        <v>750</v>
      </c>
      <c r="W192" s="190" t="s">
        <v>714</v>
      </c>
      <c r="X192" s="190" t="s">
        <v>720</v>
      </c>
      <c r="Y192" s="231">
        <v>1</v>
      </c>
      <c r="Z192" s="231">
        <v>6</v>
      </c>
      <c r="AA192" s="231">
        <v>108503.52788512003</v>
      </c>
      <c r="AB192" s="231">
        <v>18084</v>
      </c>
      <c r="AC192" s="231">
        <v>5319</v>
      </c>
      <c r="AD192" s="231">
        <v>12765</v>
      </c>
      <c r="AK192" s="232">
        <v>0</v>
      </c>
      <c r="AM192" s="232">
        <v>0</v>
      </c>
      <c r="AO192" s="232"/>
    </row>
    <row r="193" spans="1:41" s="231" customFormat="1">
      <c r="A193" s="229" t="s">
        <v>750</v>
      </c>
      <c r="B193" s="190">
        <v>430170600</v>
      </c>
      <c r="C193" s="191" t="s">
        <v>509</v>
      </c>
      <c r="D193" s="195">
        <v>0</v>
      </c>
      <c r="E193" s="195">
        <v>0</v>
      </c>
      <c r="F193" s="195">
        <v>0</v>
      </c>
      <c r="G193" s="195">
        <v>0</v>
      </c>
      <c r="H193" s="195">
        <v>0</v>
      </c>
      <c r="I193" s="195">
        <v>1</v>
      </c>
      <c r="J193" s="195">
        <v>0</v>
      </c>
      <c r="K193" s="230">
        <v>3.9300000000000002E-2</v>
      </c>
      <c r="L193" s="195">
        <v>0</v>
      </c>
      <c r="M193" s="195">
        <v>0</v>
      </c>
      <c r="N193" s="195">
        <v>0</v>
      </c>
      <c r="O193" s="195">
        <v>0</v>
      </c>
      <c r="P193" s="195">
        <v>1</v>
      </c>
      <c r="Q193" s="195">
        <v>1</v>
      </c>
      <c r="R193" s="230">
        <v>1.02</v>
      </c>
      <c r="S193" s="195">
        <v>3</v>
      </c>
      <c r="T193" s="190"/>
      <c r="U193" s="229">
        <v>430170600</v>
      </c>
      <c r="V193" s="231" t="s">
        <v>750</v>
      </c>
      <c r="W193" s="190" t="s">
        <v>714</v>
      </c>
      <c r="X193" s="190" t="s">
        <v>761</v>
      </c>
      <c r="Y193" s="231">
        <v>1</v>
      </c>
      <c r="Z193" s="231">
        <v>1</v>
      </c>
      <c r="AA193" s="231">
        <v>17357.157047520002</v>
      </c>
      <c r="AB193" s="231">
        <v>17357</v>
      </c>
      <c r="AC193" s="231">
        <v>4850</v>
      </c>
      <c r="AD193" s="231">
        <v>12507</v>
      </c>
      <c r="AK193" s="232">
        <v>0</v>
      </c>
      <c r="AM193" s="232">
        <v>0</v>
      </c>
      <c r="AO193" s="232"/>
    </row>
    <row r="194" spans="1:41" s="231" customFormat="1">
      <c r="A194" s="229" t="s">
        <v>750</v>
      </c>
      <c r="B194" s="190">
        <v>430170616</v>
      </c>
      <c r="C194" s="191" t="s">
        <v>509</v>
      </c>
      <c r="D194" s="195">
        <v>0</v>
      </c>
      <c r="E194" s="195">
        <v>0</v>
      </c>
      <c r="F194" s="195">
        <v>0</v>
      </c>
      <c r="G194" s="195">
        <v>0</v>
      </c>
      <c r="H194" s="195">
        <v>1</v>
      </c>
      <c r="I194" s="195">
        <v>1</v>
      </c>
      <c r="J194" s="195">
        <v>0</v>
      </c>
      <c r="K194" s="230">
        <v>7.8600000000000003E-2</v>
      </c>
      <c r="L194" s="195">
        <v>0</v>
      </c>
      <c r="M194" s="195">
        <v>0</v>
      </c>
      <c r="N194" s="195">
        <v>0</v>
      </c>
      <c r="O194" s="195">
        <v>0</v>
      </c>
      <c r="P194" s="195">
        <v>0</v>
      </c>
      <c r="Q194" s="195">
        <v>2</v>
      </c>
      <c r="R194" s="230">
        <v>1.02</v>
      </c>
      <c r="S194" s="195">
        <v>7</v>
      </c>
      <c r="T194" s="190"/>
      <c r="U194" s="229">
        <v>430170616</v>
      </c>
      <c r="V194" s="231" t="s">
        <v>750</v>
      </c>
      <c r="W194" s="190" t="s">
        <v>714</v>
      </c>
      <c r="X194" s="190" t="s">
        <v>739</v>
      </c>
      <c r="Y194" s="231">
        <v>1</v>
      </c>
      <c r="Z194" s="231">
        <v>2</v>
      </c>
      <c r="AA194" s="231">
        <v>23593.777495039998</v>
      </c>
      <c r="AB194" s="231">
        <v>11797</v>
      </c>
      <c r="AC194" s="231">
        <v>968</v>
      </c>
      <c r="AD194" s="231">
        <v>10829</v>
      </c>
      <c r="AK194" s="232">
        <v>0</v>
      </c>
      <c r="AM194" s="232">
        <v>0</v>
      </c>
      <c r="AO194" s="232"/>
    </row>
    <row r="195" spans="1:41" s="231" customFormat="1">
      <c r="A195" s="229" t="s">
        <v>750</v>
      </c>
      <c r="B195" s="190">
        <v>430170620</v>
      </c>
      <c r="C195" s="191" t="s">
        <v>509</v>
      </c>
      <c r="D195" s="195">
        <v>0</v>
      </c>
      <c r="E195" s="195">
        <v>0</v>
      </c>
      <c r="F195" s="195">
        <v>0</v>
      </c>
      <c r="G195" s="195">
        <v>0</v>
      </c>
      <c r="H195" s="195">
        <v>5</v>
      </c>
      <c r="I195" s="195">
        <v>5</v>
      </c>
      <c r="J195" s="195">
        <v>0</v>
      </c>
      <c r="K195" s="230">
        <v>0.39300000000000002</v>
      </c>
      <c r="L195" s="195">
        <v>0</v>
      </c>
      <c r="M195" s="195">
        <v>0</v>
      </c>
      <c r="N195" s="195">
        <v>0</v>
      </c>
      <c r="O195" s="195">
        <v>0</v>
      </c>
      <c r="P195" s="195">
        <v>4</v>
      </c>
      <c r="Q195" s="195">
        <v>10</v>
      </c>
      <c r="R195" s="230">
        <v>1.02</v>
      </c>
      <c r="S195" s="195">
        <v>4</v>
      </c>
      <c r="T195" s="190"/>
      <c r="U195" s="229">
        <v>430170620</v>
      </c>
      <c r="V195" s="231" t="s">
        <v>750</v>
      </c>
      <c r="W195" s="190" t="s">
        <v>714</v>
      </c>
      <c r="X195" s="190" t="s">
        <v>762</v>
      </c>
      <c r="Y195" s="231">
        <v>1</v>
      </c>
      <c r="Z195" s="231">
        <v>10</v>
      </c>
      <c r="AA195" s="231">
        <v>137089.04427519999</v>
      </c>
      <c r="AB195" s="231">
        <v>13709</v>
      </c>
      <c r="AC195" s="231">
        <v>-1560</v>
      </c>
      <c r="AD195" s="231">
        <v>15269</v>
      </c>
      <c r="AK195" s="232">
        <v>0</v>
      </c>
      <c r="AM195" s="232">
        <v>0</v>
      </c>
      <c r="AO195" s="232"/>
    </row>
    <row r="196" spans="1:41" s="231" customFormat="1">
      <c r="A196" s="229" t="s">
        <v>750</v>
      </c>
      <c r="B196" s="190">
        <v>430170673</v>
      </c>
      <c r="C196" s="191" t="s">
        <v>509</v>
      </c>
      <c r="D196" s="195">
        <v>0</v>
      </c>
      <c r="E196" s="195">
        <v>0</v>
      </c>
      <c r="F196" s="195">
        <v>0</v>
      </c>
      <c r="G196" s="195">
        <v>0</v>
      </c>
      <c r="H196" s="195">
        <v>0</v>
      </c>
      <c r="I196" s="195">
        <v>1</v>
      </c>
      <c r="J196" s="195">
        <v>0</v>
      </c>
      <c r="K196" s="230">
        <v>3.9300000000000002E-2</v>
      </c>
      <c r="L196" s="195">
        <v>0</v>
      </c>
      <c r="M196" s="195">
        <v>0</v>
      </c>
      <c r="N196" s="195">
        <v>0</v>
      </c>
      <c r="O196" s="195">
        <v>0</v>
      </c>
      <c r="P196" s="195">
        <v>0</v>
      </c>
      <c r="Q196" s="195">
        <v>1</v>
      </c>
      <c r="R196" s="230">
        <v>1.02</v>
      </c>
      <c r="S196" s="195">
        <v>2</v>
      </c>
      <c r="T196" s="190"/>
      <c r="U196" s="229">
        <v>430170673</v>
      </c>
      <c r="V196" s="231" t="s">
        <v>750</v>
      </c>
      <c r="W196" s="190" t="s">
        <v>714</v>
      </c>
      <c r="X196" s="190" t="s">
        <v>763</v>
      </c>
      <c r="Y196" s="231">
        <v>1</v>
      </c>
      <c r="Z196" s="231">
        <v>1</v>
      </c>
      <c r="AA196" s="231">
        <v>12765.131047520001</v>
      </c>
      <c r="AB196" s="231">
        <v>12765</v>
      </c>
      <c r="AC196" s="231">
        <v>-5319</v>
      </c>
      <c r="AD196" s="231">
        <v>18084</v>
      </c>
      <c r="AK196" s="232">
        <v>0</v>
      </c>
      <c r="AM196" s="232">
        <v>0</v>
      </c>
      <c r="AO196" s="232"/>
    </row>
    <row r="197" spans="1:41" s="231" customFormat="1">
      <c r="A197" s="229" t="s">
        <v>750</v>
      </c>
      <c r="B197" s="190">
        <v>430170690</v>
      </c>
      <c r="C197" s="191" t="s">
        <v>509</v>
      </c>
      <c r="D197" s="195">
        <v>0</v>
      </c>
      <c r="E197" s="195">
        <v>0</v>
      </c>
      <c r="F197" s="195">
        <v>0</v>
      </c>
      <c r="G197" s="195">
        <v>0</v>
      </c>
      <c r="H197" s="195">
        <v>0</v>
      </c>
      <c r="I197" s="195">
        <v>2</v>
      </c>
      <c r="J197" s="195">
        <v>0</v>
      </c>
      <c r="K197" s="230">
        <v>7.8600000000000003E-2</v>
      </c>
      <c r="L197" s="195">
        <v>0</v>
      </c>
      <c r="M197" s="195">
        <v>0</v>
      </c>
      <c r="N197" s="195">
        <v>0</v>
      </c>
      <c r="O197" s="195">
        <v>0</v>
      </c>
      <c r="P197" s="195">
        <v>0</v>
      </c>
      <c r="Q197" s="195">
        <v>2</v>
      </c>
      <c r="R197" s="230">
        <v>1.02</v>
      </c>
      <c r="S197" s="195">
        <v>4</v>
      </c>
      <c r="T197" s="190"/>
      <c r="U197" s="229">
        <v>430170690</v>
      </c>
      <c r="V197" s="231" t="s">
        <v>750</v>
      </c>
      <c r="W197" s="190" t="s">
        <v>714</v>
      </c>
      <c r="X197" s="190" t="s">
        <v>721</v>
      </c>
      <c r="Y197" s="231">
        <v>1</v>
      </c>
      <c r="Z197" s="231">
        <v>2</v>
      </c>
      <c r="AA197" s="231">
        <v>25530.262095040001</v>
      </c>
      <c r="AB197" s="231">
        <v>12765</v>
      </c>
      <c r="AC197" s="231">
        <v>-4592</v>
      </c>
      <c r="AD197" s="231">
        <v>17357</v>
      </c>
      <c r="AK197" s="232">
        <v>0</v>
      </c>
      <c r="AM197" s="232">
        <v>0</v>
      </c>
      <c r="AO197" s="232"/>
    </row>
    <row r="198" spans="1:41" s="231" customFormat="1">
      <c r="A198" s="229" t="s">
        <v>750</v>
      </c>
      <c r="B198" s="190">
        <v>430170710</v>
      </c>
      <c r="C198" s="191" t="s">
        <v>509</v>
      </c>
      <c r="D198" s="195">
        <v>0</v>
      </c>
      <c r="E198" s="195">
        <v>0</v>
      </c>
      <c r="F198" s="195">
        <v>0</v>
      </c>
      <c r="G198" s="195">
        <v>0</v>
      </c>
      <c r="H198" s="195">
        <v>0</v>
      </c>
      <c r="I198" s="195">
        <v>2</v>
      </c>
      <c r="J198" s="195">
        <v>0</v>
      </c>
      <c r="K198" s="230">
        <v>7.8600000000000003E-2</v>
      </c>
      <c r="L198" s="195">
        <v>0</v>
      </c>
      <c r="M198" s="195">
        <v>0</v>
      </c>
      <c r="N198" s="195">
        <v>0</v>
      </c>
      <c r="O198" s="195">
        <v>0</v>
      </c>
      <c r="P198" s="195">
        <v>0</v>
      </c>
      <c r="Q198" s="195">
        <v>2</v>
      </c>
      <c r="R198" s="230">
        <v>1.02</v>
      </c>
      <c r="S198" s="195">
        <v>3</v>
      </c>
      <c r="T198" s="190"/>
      <c r="U198" s="229">
        <v>430170710</v>
      </c>
      <c r="V198" s="231" t="s">
        <v>750</v>
      </c>
      <c r="W198" s="190" t="s">
        <v>714</v>
      </c>
      <c r="X198" s="190" t="s">
        <v>764</v>
      </c>
      <c r="Y198" s="231">
        <v>1</v>
      </c>
      <c r="Z198" s="231">
        <v>2</v>
      </c>
      <c r="AA198" s="231">
        <v>25530.262095040001</v>
      </c>
      <c r="AB198" s="231">
        <v>12765</v>
      </c>
      <c r="AC198" s="231">
        <v>968</v>
      </c>
      <c r="AD198" s="231">
        <v>11797</v>
      </c>
      <c r="AK198" s="232">
        <v>0</v>
      </c>
      <c r="AM198" s="232">
        <v>0</v>
      </c>
      <c r="AO198" s="232"/>
    </row>
    <row r="199" spans="1:41" s="231" customFormat="1">
      <c r="A199" s="229" t="s">
        <v>750</v>
      </c>
      <c r="B199" s="190">
        <v>430170725</v>
      </c>
      <c r="C199" s="191" t="s">
        <v>509</v>
      </c>
      <c r="D199" s="195">
        <v>0</v>
      </c>
      <c r="E199" s="195">
        <v>0</v>
      </c>
      <c r="F199" s="195">
        <v>0</v>
      </c>
      <c r="G199" s="195">
        <v>0</v>
      </c>
      <c r="H199" s="195">
        <v>3</v>
      </c>
      <c r="I199" s="195">
        <v>6</v>
      </c>
      <c r="J199" s="195">
        <v>0</v>
      </c>
      <c r="K199" s="230">
        <v>0.35370000000000001</v>
      </c>
      <c r="L199" s="195">
        <v>0</v>
      </c>
      <c r="M199" s="195">
        <v>0</v>
      </c>
      <c r="N199" s="195">
        <v>0</v>
      </c>
      <c r="O199" s="195">
        <v>0</v>
      </c>
      <c r="P199" s="195">
        <v>0</v>
      </c>
      <c r="Q199" s="195">
        <v>9</v>
      </c>
      <c r="R199" s="230">
        <v>1.02</v>
      </c>
      <c r="S199" s="195">
        <v>3</v>
      </c>
      <c r="T199" s="190"/>
      <c r="U199" s="229">
        <v>430170725</v>
      </c>
      <c r="V199" s="231" t="s">
        <v>750</v>
      </c>
      <c r="W199" s="190" t="s">
        <v>714</v>
      </c>
      <c r="X199" s="190" t="s">
        <v>765</v>
      </c>
      <c r="Y199" s="231">
        <v>1</v>
      </c>
      <c r="Z199" s="231">
        <v>9</v>
      </c>
      <c r="AA199" s="231">
        <v>109076.72562767999</v>
      </c>
      <c r="AB199" s="231">
        <v>12120</v>
      </c>
      <c r="AC199" s="231">
        <v>-1589</v>
      </c>
      <c r="AD199" s="231">
        <v>13709</v>
      </c>
      <c r="AK199" s="232">
        <v>0</v>
      </c>
      <c r="AM199" s="232">
        <v>0</v>
      </c>
      <c r="AO199" s="232"/>
    </row>
    <row r="200" spans="1:41" s="231" customFormat="1">
      <c r="A200" s="229" t="s">
        <v>750</v>
      </c>
      <c r="B200" s="190">
        <v>430170730</v>
      </c>
      <c r="C200" s="191" t="s">
        <v>509</v>
      </c>
      <c r="D200" s="195">
        <v>0</v>
      </c>
      <c r="E200" s="195">
        <v>0</v>
      </c>
      <c r="F200" s="195">
        <v>0</v>
      </c>
      <c r="G200" s="195">
        <v>0</v>
      </c>
      <c r="H200" s="195">
        <v>0</v>
      </c>
      <c r="I200" s="195">
        <v>5</v>
      </c>
      <c r="J200" s="195">
        <v>0</v>
      </c>
      <c r="K200" s="230">
        <v>0.19650000000000001</v>
      </c>
      <c r="L200" s="195">
        <v>0</v>
      </c>
      <c r="M200" s="195">
        <v>0</v>
      </c>
      <c r="N200" s="195">
        <v>0</v>
      </c>
      <c r="O200" s="195">
        <v>0</v>
      </c>
      <c r="P200" s="195">
        <v>0</v>
      </c>
      <c r="Q200" s="195">
        <v>5</v>
      </c>
      <c r="R200" s="230">
        <v>1.02</v>
      </c>
      <c r="S200" s="195">
        <v>3</v>
      </c>
      <c r="T200" s="190"/>
      <c r="U200" s="229">
        <v>430170730</v>
      </c>
      <c r="V200" s="231" t="s">
        <v>750</v>
      </c>
      <c r="W200" s="190" t="s">
        <v>714</v>
      </c>
      <c r="X200" s="190" t="s">
        <v>766</v>
      </c>
      <c r="Y200" s="231">
        <v>1</v>
      </c>
      <c r="Z200" s="231">
        <v>5</v>
      </c>
      <c r="AA200" s="231">
        <v>63825.655237599996</v>
      </c>
      <c r="AB200" s="231">
        <v>12765</v>
      </c>
      <c r="AC200" s="231">
        <v>0</v>
      </c>
      <c r="AD200" s="231">
        <v>12765</v>
      </c>
      <c r="AK200" s="232">
        <v>0</v>
      </c>
      <c r="AM200" s="232">
        <v>0</v>
      </c>
      <c r="AO200" s="232"/>
    </row>
    <row r="201" spans="1:41" s="231" customFormat="1">
      <c r="A201" s="229" t="s">
        <v>750</v>
      </c>
      <c r="B201" s="190">
        <v>430170735</v>
      </c>
      <c r="C201" s="191" t="s">
        <v>509</v>
      </c>
      <c r="D201" s="195">
        <v>0</v>
      </c>
      <c r="E201" s="195">
        <v>0</v>
      </c>
      <c r="F201" s="195">
        <v>0</v>
      </c>
      <c r="G201" s="195">
        <v>0</v>
      </c>
      <c r="H201" s="195">
        <v>0</v>
      </c>
      <c r="I201" s="195">
        <v>2</v>
      </c>
      <c r="J201" s="195">
        <v>0</v>
      </c>
      <c r="K201" s="230">
        <v>7.8600000000000003E-2</v>
      </c>
      <c r="L201" s="195">
        <v>0</v>
      </c>
      <c r="M201" s="195">
        <v>0</v>
      </c>
      <c r="N201" s="195">
        <v>0</v>
      </c>
      <c r="O201" s="195">
        <v>0</v>
      </c>
      <c r="P201" s="195">
        <v>0</v>
      </c>
      <c r="Q201" s="195">
        <v>2</v>
      </c>
      <c r="R201" s="230">
        <v>1.02</v>
      </c>
      <c r="S201" s="195">
        <v>6</v>
      </c>
      <c r="T201" s="190"/>
      <c r="U201" s="229">
        <v>430170735</v>
      </c>
      <c r="V201" s="231" t="s">
        <v>750</v>
      </c>
      <c r="W201" s="190" t="s">
        <v>714</v>
      </c>
      <c r="X201" s="190" t="s">
        <v>767</v>
      </c>
      <c r="Y201" s="231">
        <v>1</v>
      </c>
      <c r="Z201" s="231">
        <v>2</v>
      </c>
      <c r="AA201" s="231">
        <v>25530.262095040001</v>
      </c>
      <c r="AB201" s="231">
        <v>12765</v>
      </c>
      <c r="AC201" s="231">
        <v>0</v>
      </c>
      <c r="AD201" s="231">
        <v>12765</v>
      </c>
      <c r="AK201" s="232">
        <v>0</v>
      </c>
      <c r="AM201" s="232">
        <v>0</v>
      </c>
      <c r="AO201" s="232"/>
    </row>
    <row r="202" spans="1:41" s="231" customFormat="1">
      <c r="A202" s="229" t="s">
        <v>750</v>
      </c>
      <c r="B202" s="190">
        <v>430170775</v>
      </c>
      <c r="C202" s="191" t="s">
        <v>509</v>
      </c>
      <c r="D202" s="195">
        <v>0</v>
      </c>
      <c r="E202" s="195">
        <v>0</v>
      </c>
      <c r="F202" s="195">
        <v>0</v>
      </c>
      <c r="G202" s="195">
        <v>0</v>
      </c>
      <c r="H202" s="195">
        <v>1</v>
      </c>
      <c r="I202" s="195">
        <v>4</v>
      </c>
      <c r="J202" s="195">
        <v>0</v>
      </c>
      <c r="K202" s="230">
        <v>0.19650000000000001</v>
      </c>
      <c r="L202" s="195">
        <v>0</v>
      </c>
      <c r="M202" s="195">
        <v>0</v>
      </c>
      <c r="N202" s="195">
        <v>0</v>
      </c>
      <c r="O202" s="195">
        <v>0</v>
      </c>
      <c r="P202" s="195">
        <v>3</v>
      </c>
      <c r="Q202" s="195">
        <v>5</v>
      </c>
      <c r="R202" s="230">
        <v>1.02</v>
      </c>
      <c r="S202" s="195">
        <v>4</v>
      </c>
      <c r="T202" s="190"/>
      <c r="U202" s="229">
        <v>430170775</v>
      </c>
      <c r="V202" s="231" t="s">
        <v>750</v>
      </c>
      <c r="W202" s="190" t="s">
        <v>714</v>
      </c>
      <c r="X202" s="190" t="s">
        <v>768</v>
      </c>
      <c r="Y202" s="231">
        <v>1</v>
      </c>
      <c r="Z202" s="231">
        <v>5</v>
      </c>
      <c r="AA202" s="231">
        <v>76229.288237600005</v>
      </c>
      <c r="AB202" s="231">
        <v>15246</v>
      </c>
      <c r="AC202" s="231">
        <v>2481</v>
      </c>
      <c r="AD202" s="231">
        <v>12765</v>
      </c>
      <c r="AK202" s="232">
        <v>0</v>
      </c>
      <c r="AM202" s="232">
        <v>0</v>
      </c>
      <c r="AO202" s="232"/>
    </row>
    <row r="203" spans="1:41" s="231" customFormat="1">
      <c r="A203" s="229" t="s">
        <v>769</v>
      </c>
      <c r="B203" s="190">
        <v>432712020</v>
      </c>
      <c r="C203" s="191" t="s">
        <v>510</v>
      </c>
      <c r="D203" s="195">
        <v>0</v>
      </c>
      <c r="E203" s="195">
        <v>0</v>
      </c>
      <c r="F203" s="195">
        <v>0</v>
      </c>
      <c r="G203" s="195">
        <v>0</v>
      </c>
      <c r="H203" s="195">
        <v>93</v>
      </c>
      <c r="I203" s="195">
        <v>0</v>
      </c>
      <c r="J203" s="195">
        <v>0</v>
      </c>
      <c r="K203" s="230">
        <v>3.6549</v>
      </c>
      <c r="L203" s="195">
        <v>0</v>
      </c>
      <c r="M203" s="195">
        <v>0</v>
      </c>
      <c r="N203" s="195">
        <v>3</v>
      </c>
      <c r="O203" s="195">
        <v>0</v>
      </c>
      <c r="P203" s="195">
        <v>42</v>
      </c>
      <c r="Q203" s="195">
        <v>93</v>
      </c>
      <c r="R203" s="230">
        <v>1</v>
      </c>
      <c r="S203" s="195">
        <v>10</v>
      </c>
      <c r="T203" s="190"/>
      <c r="U203" s="229">
        <v>432712020</v>
      </c>
      <c r="V203" s="231" t="s">
        <v>769</v>
      </c>
      <c r="W203" s="190" t="s">
        <v>770</v>
      </c>
      <c r="X203" s="190" t="s">
        <v>771</v>
      </c>
      <c r="Y203" s="231">
        <v>1</v>
      </c>
      <c r="Z203" s="231">
        <v>93</v>
      </c>
      <c r="AA203" s="231">
        <v>1301660.997738</v>
      </c>
      <c r="AB203" s="231">
        <v>13996</v>
      </c>
      <c r="AC203" s="231">
        <v>1876</v>
      </c>
      <c r="AD203" s="231">
        <v>12120</v>
      </c>
      <c r="AK203" s="232">
        <v>0</v>
      </c>
      <c r="AM203" s="232">
        <v>0</v>
      </c>
      <c r="AO203" s="232"/>
    </row>
    <row r="204" spans="1:41" s="231" customFormat="1">
      <c r="A204" s="229" t="s">
        <v>769</v>
      </c>
      <c r="B204" s="190">
        <v>432712172</v>
      </c>
      <c r="C204" s="191" t="s">
        <v>510</v>
      </c>
      <c r="D204" s="195">
        <v>0</v>
      </c>
      <c r="E204" s="195">
        <v>0</v>
      </c>
      <c r="F204" s="195">
        <v>0</v>
      </c>
      <c r="G204" s="195">
        <v>0</v>
      </c>
      <c r="H204" s="195">
        <v>1</v>
      </c>
      <c r="I204" s="195">
        <v>0</v>
      </c>
      <c r="J204" s="195">
        <v>0</v>
      </c>
      <c r="K204" s="230">
        <v>3.9300000000000002E-2</v>
      </c>
      <c r="L204" s="195">
        <v>0</v>
      </c>
      <c r="M204" s="195">
        <v>0</v>
      </c>
      <c r="N204" s="195">
        <v>0</v>
      </c>
      <c r="O204" s="195">
        <v>0</v>
      </c>
      <c r="P204" s="195">
        <v>1</v>
      </c>
      <c r="Q204" s="195">
        <v>1</v>
      </c>
      <c r="R204" s="230">
        <v>1</v>
      </c>
      <c r="S204" s="195">
        <v>8</v>
      </c>
      <c r="T204" s="190"/>
      <c r="U204" s="229">
        <v>432712172</v>
      </c>
      <c r="V204" s="231" t="s">
        <v>769</v>
      </c>
      <c r="W204" s="190" t="s">
        <v>770</v>
      </c>
      <c r="X204" s="190" t="s">
        <v>772</v>
      </c>
      <c r="Y204" s="231">
        <v>1</v>
      </c>
      <c r="Z204" s="231">
        <v>1</v>
      </c>
      <c r="AA204" s="231">
        <v>16940.971266</v>
      </c>
      <c r="AB204" s="231">
        <v>16941</v>
      </c>
      <c r="AC204" s="231">
        <v>4176</v>
      </c>
      <c r="AD204" s="231">
        <v>12765</v>
      </c>
      <c r="AK204" s="232">
        <v>0</v>
      </c>
      <c r="AM204" s="232">
        <v>0</v>
      </c>
      <c r="AO204" s="232"/>
    </row>
    <row r="205" spans="1:41" s="231" customFormat="1">
      <c r="A205" s="229" t="s">
        <v>769</v>
      </c>
      <c r="B205" s="190">
        <v>432712201</v>
      </c>
      <c r="C205" s="191" t="s">
        <v>510</v>
      </c>
      <c r="D205" s="195">
        <v>0</v>
      </c>
      <c r="E205" s="195">
        <v>0</v>
      </c>
      <c r="F205" s="195">
        <v>0</v>
      </c>
      <c r="G205" s="195">
        <v>0</v>
      </c>
      <c r="H205" s="195">
        <v>1</v>
      </c>
      <c r="I205" s="195">
        <v>0</v>
      </c>
      <c r="J205" s="195">
        <v>0</v>
      </c>
      <c r="K205" s="230">
        <v>3.9300000000000002E-2</v>
      </c>
      <c r="L205" s="195">
        <v>0</v>
      </c>
      <c r="M205" s="195">
        <v>0</v>
      </c>
      <c r="N205" s="195">
        <v>0</v>
      </c>
      <c r="O205" s="195">
        <v>0</v>
      </c>
      <c r="P205" s="195">
        <v>1</v>
      </c>
      <c r="Q205" s="195">
        <v>1</v>
      </c>
      <c r="R205" s="230">
        <v>1</v>
      </c>
      <c r="S205" s="195">
        <v>12</v>
      </c>
      <c r="T205" s="190"/>
      <c r="U205" s="229">
        <v>432712201</v>
      </c>
      <c r="V205" s="231" t="s">
        <v>769</v>
      </c>
      <c r="W205" s="190" t="s">
        <v>770</v>
      </c>
      <c r="X205" s="190" t="s">
        <v>648</v>
      </c>
      <c r="Y205" s="231">
        <v>1</v>
      </c>
      <c r="Z205" s="231">
        <v>1</v>
      </c>
      <c r="AA205" s="231">
        <v>19178.461265999998</v>
      </c>
      <c r="AB205" s="231">
        <v>19178</v>
      </c>
      <c r="AC205" s="231">
        <v>6413</v>
      </c>
      <c r="AD205" s="231">
        <v>12765</v>
      </c>
      <c r="AK205" s="232">
        <v>0</v>
      </c>
      <c r="AM205" s="232">
        <v>0</v>
      </c>
      <c r="AO205" s="232"/>
    </row>
    <row r="206" spans="1:41" s="231" customFormat="1">
      <c r="A206" s="229" t="s">
        <v>769</v>
      </c>
      <c r="B206" s="190">
        <v>432712242</v>
      </c>
      <c r="C206" s="191" t="s">
        <v>510</v>
      </c>
      <c r="D206" s="195">
        <v>0</v>
      </c>
      <c r="E206" s="195">
        <v>0</v>
      </c>
      <c r="F206" s="195">
        <v>0</v>
      </c>
      <c r="G206" s="195">
        <v>0</v>
      </c>
      <c r="H206" s="195">
        <v>1</v>
      </c>
      <c r="I206" s="195">
        <v>0</v>
      </c>
      <c r="J206" s="195">
        <v>0</v>
      </c>
      <c r="K206" s="230">
        <v>3.9300000000000002E-2</v>
      </c>
      <c r="L206" s="195">
        <v>0</v>
      </c>
      <c r="M206" s="195">
        <v>0</v>
      </c>
      <c r="N206" s="195">
        <v>0</v>
      </c>
      <c r="O206" s="195">
        <v>0</v>
      </c>
      <c r="P206" s="195">
        <v>1</v>
      </c>
      <c r="Q206" s="195">
        <v>1</v>
      </c>
      <c r="R206" s="230">
        <v>1</v>
      </c>
      <c r="S206" s="195">
        <v>10</v>
      </c>
      <c r="T206" s="190"/>
      <c r="U206" s="229">
        <v>432712242</v>
      </c>
      <c r="V206" s="231" t="s">
        <v>769</v>
      </c>
      <c r="W206" s="190" t="s">
        <v>770</v>
      </c>
      <c r="X206" s="190" t="s">
        <v>773</v>
      </c>
      <c r="Y206" s="231">
        <v>1</v>
      </c>
      <c r="Z206" s="231">
        <v>1</v>
      </c>
      <c r="AA206" s="231">
        <v>17827.881265999997</v>
      </c>
      <c r="AB206" s="231">
        <v>17828</v>
      </c>
      <c r="AC206" s="231">
        <v>2582</v>
      </c>
      <c r="AD206" s="231">
        <v>15246</v>
      </c>
      <c r="AK206" s="232">
        <v>0</v>
      </c>
      <c r="AM206" s="232">
        <v>0</v>
      </c>
      <c r="AO206" s="232"/>
    </row>
    <row r="207" spans="1:41" s="231" customFormat="1">
      <c r="A207" s="229" t="s">
        <v>769</v>
      </c>
      <c r="B207" s="190">
        <v>432712261</v>
      </c>
      <c r="C207" s="191" t="s">
        <v>510</v>
      </c>
      <c r="D207" s="195">
        <v>0</v>
      </c>
      <c r="E207" s="195">
        <v>0</v>
      </c>
      <c r="F207" s="195">
        <v>0</v>
      </c>
      <c r="G207" s="195">
        <v>0</v>
      </c>
      <c r="H207" s="195">
        <v>15</v>
      </c>
      <c r="I207" s="195">
        <v>0</v>
      </c>
      <c r="J207" s="195">
        <v>0</v>
      </c>
      <c r="K207" s="230">
        <v>0.58950000000000002</v>
      </c>
      <c r="L207" s="195">
        <v>0</v>
      </c>
      <c r="M207" s="195">
        <v>0</v>
      </c>
      <c r="N207" s="195">
        <v>0</v>
      </c>
      <c r="O207" s="195">
        <v>0</v>
      </c>
      <c r="P207" s="195">
        <v>7</v>
      </c>
      <c r="Q207" s="195">
        <v>15</v>
      </c>
      <c r="R207" s="230">
        <v>1</v>
      </c>
      <c r="S207" s="195">
        <v>5</v>
      </c>
      <c r="T207" s="190"/>
      <c r="U207" s="229">
        <v>432712261</v>
      </c>
      <c r="V207" s="231" t="s">
        <v>769</v>
      </c>
      <c r="W207" s="190" t="s">
        <v>770</v>
      </c>
      <c r="X207" s="190" t="s">
        <v>774</v>
      </c>
      <c r="Y207" s="231">
        <v>1</v>
      </c>
      <c r="Z207" s="231">
        <v>15</v>
      </c>
      <c r="AA207" s="231">
        <v>194133.60898999998</v>
      </c>
      <c r="AB207" s="231">
        <v>12942</v>
      </c>
      <c r="AC207" s="231">
        <v>-1054</v>
      </c>
      <c r="AD207" s="231">
        <v>13996</v>
      </c>
      <c r="AK207" s="232">
        <v>0</v>
      </c>
      <c r="AM207" s="232">
        <v>0</v>
      </c>
      <c r="AO207" s="232"/>
    </row>
    <row r="208" spans="1:41" s="231" customFormat="1">
      <c r="A208" s="229" t="s">
        <v>769</v>
      </c>
      <c r="B208" s="190">
        <v>432712300</v>
      </c>
      <c r="C208" s="191" t="s">
        <v>510</v>
      </c>
      <c r="D208" s="195">
        <v>0</v>
      </c>
      <c r="E208" s="195">
        <v>0</v>
      </c>
      <c r="F208" s="195">
        <v>0</v>
      </c>
      <c r="G208" s="195">
        <v>0</v>
      </c>
      <c r="H208" s="195">
        <v>1</v>
      </c>
      <c r="I208" s="195">
        <v>0</v>
      </c>
      <c r="J208" s="195">
        <v>0</v>
      </c>
      <c r="K208" s="230">
        <v>3.9300000000000002E-2</v>
      </c>
      <c r="L208" s="195">
        <v>0</v>
      </c>
      <c r="M208" s="195">
        <v>0</v>
      </c>
      <c r="N208" s="195">
        <v>0</v>
      </c>
      <c r="O208" s="195">
        <v>0</v>
      </c>
      <c r="P208" s="195">
        <v>0</v>
      </c>
      <c r="Q208" s="195">
        <v>1</v>
      </c>
      <c r="R208" s="230">
        <v>1</v>
      </c>
      <c r="S208" s="195">
        <v>9</v>
      </c>
      <c r="T208" s="190"/>
      <c r="U208" s="229">
        <v>432712300</v>
      </c>
      <c r="V208" s="231" t="s">
        <v>769</v>
      </c>
      <c r="W208" s="190" t="s">
        <v>770</v>
      </c>
      <c r="X208" s="190" t="s">
        <v>775</v>
      </c>
      <c r="Y208" s="231">
        <v>1</v>
      </c>
      <c r="Z208" s="231">
        <v>1</v>
      </c>
      <c r="AA208" s="231">
        <v>10664.291266</v>
      </c>
      <c r="AB208" s="231">
        <v>10664</v>
      </c>
      <c r="AC208" s="231">
        <v>-6277</v>
      </c>
      <c r="AD208" s="231">
        <v>16941</v>
      </c>
      <c r="AK208" s="232">
        <v>0</v>
      </c>
      <c r="AM208" s="232">
        <v>0</v>
      </c>
      <c r="AO208" s="232"/>
    </row>
    <row r="209" spans="1:41" s="231" customFormat="1">
      <c r="A209" s="229" t="s">
        <v>769</v>
      </c>
      <c r="B209" s="190">
        <v>432712645</v>
      </c>
      <c r="C209" s="191" t="s">
        <v>510</v>
      </c>
      <c r="D209" s="195">
        <v>0</v>
      </c>
      <c r="E209" s="195">
        <v>0</v>
      </c>
      <c r="F209" s="195">
        <v>0</v>
      </c>
      <c r="G209" s="195">
        <v>0</v>
      </c>
      <c r="H209" s="195">
        <v>42</v>
      </c>
      <c r="I209" s="195">
        <v>0</v>
      </c>
      <c r="J209" s="195">
        <v>0</v>
      </c>
      <c r="K209" s="230">
        <v>1.6506000000000001</v>
      </c>
      <c r="L209" s="195">
        <v>0</v>
      </c>
      <c r="M209" s="195">
        <v>0</v>
      </c>
      <c r="N209" s="195">
        <v>0</v>
      </c>
      <c r="O209" s="195">
        <v>0</v>
      </c>
      <c r="P209" s="195">
        <v>24</v>
      </c>
      <c r="Q209" s="195">
        <v>42</v>
      </c>
      <c r="R209" s="230">
        <v>1</v>
      </c>
      <c r="S209" s="195">
        <v>10</v>
      </c>
      <c r="T209" s="190"/>
      <c r="U209" s="229">
        <v>432712645</v>
      </c>
      <c r="V209" s="231" t="s">
        <v>769</v>
      </c>
      <c r="W209" s="190" t="s">
        <v>770</v>
      </c>
      <c r="X209" s="190" t="s">
        <v>776</v>
      </c>
      <c r="Y209" s="231">
        <v>1</v>
      </c>
      <c r="Z209" s="231">
        <v>42</v>
      </c>
      <c r="AA209" s="231">
        <v>619826.39317199995</v>
      </c>
      <c r="AB209" s="231">
        <v>14758</v>
      </c>
      <c r="AC209" s="231">
        <v>-4420</v>
      </c>
      <c r="AD209" s="231">
        <v>19178</v>
      </c>
      <c r="AK209" s="232">
        <v>0</v>
      </c>
      <c r="AM209" s="232">
        <v>0</v>
      </c>
      <c r="AO209" s="232"/>
    </row>
    <row r="210" spans="1:41" s="231" customFormat="1">
      <c r="A210" s="229" t="s">
        <v>769</v>
      </c>
      <c r="B210" s="190">
        <v>432712660</v>
      </c>
      <c r="C210" s="191" t="s">
        <v>510</v>
      </c>
      <c r="D210" s="195">
        <v>0</v>
      </c>
      <c r="E210" s="195">
        <v>0</v>
      </c>
      <c r="F210" s="195">
        <v>0</v>
      </c>
      <c r="G210" s="195">
        <v>0</v>
      </c>
      <c r="H210" s="195">
        <v>76</v>
      </c>
      <c r="I210" s="195">
        <v>0</v>
      </c>
      <c r="J210" s="195">
        <v>0</v>
      </c>
      <c r="K210" s="230">
        <v>2.9868000000000001</v>
      </c>
      <c r="L210" s="195">
        <v>0</v>
      </c>
      <c r="M210" s="195">
        <v>0</v>
      </c>
      <c r="N210" s="195">
        <v>0</v>
      </c>
      <c r="O210" s="195">
        <v>0</v>
      </c>
      <c r="P210" s="195">
        <v>40</v>
      </c>
      <c r="Q210" s="195">
        <v>76</v>
      </c>
      <c r="R210" s="230">
        <v>1</v>
      </c>
      <c r="S210" s="195">
        <v>7</v>
      </c>
      <c r="T210" s="190"/>
      <c r="U210" s="229">
        <v>432712660</v>
      </c>
      <c r="V210" s="231" t="s">
        <v>769</v>
      </c>
      <c r="W210" s="190" t="s">
        <v>770</v>
      </c>
      <c r="X210" s="190" t="s">
        <v>777</v>
      </c>
      <c r="Y210" s="231">
        <v>1</v>
      </c>
      <c r="Z210" s="231">
        <v>76</v>
      </c>
      <c r="AA210" s="231">
        <v>1043814.936216</v>
      </c>
      <c r="AB210" s="231">
        <v>13734</v>
      </c>
      <c r="AC210" s="231">
        <v>-4094</v>
      </c>
      <c r="AD210" s="231">
        <v>17828</v>
      </c>
      <c r="AK210" s="232">
        <v>0</v>
      </c>
      <c r="AM210" s="232">
        <v>0</v>
      </c>
      <c r="AO210" s="232"/>
    </row>
    <row r="211" spans="1:41" s="231" customFormat="1">
      <c r="A211" s="229" t="s">
        <v>769</v>
      </c>
      <c r="B211" s="190">
        <v>432712712</v>
      </c>
      <c r="C211" s="191" t="s">
        <v>510</v>
      </c>
      <c r="D211" s="195">
        <v>0</v>
      </c>
      <c r="E211" s="195">
        <v>0</v>
      </c>
      <c r="F211" s="195">
        <v>0</v>
      </c>
      <c r="G211" s="195">
        <v>0</v>
      </c>
      <c r="H211" s="195">
        <v>21</v>
      </c>
      <c r="I211" s="195">
        <v>0</v>
      </c>
      <c r="J211" s="195">
        <v>0</v>
      </c>
      <c r="K211" s="230">
        <v>0.82530000000000003</v>
      </c>
      <c r="L211" s="195">
        <v>0</v>
      </c>
      <c r="M211" s="195">
        <v>0</v>
      </c>
      <c r="N211" s="195">
        <v>0</v>
      </c>
      <c r="O211" s="195">
        <v>0</v>
      </c>
      <c r="P211" s="195">
        <v>9</v>
      </c>
      <c r="Q211" s="195">
        <v>21</v>
      </c>
      <c r="R211" s="230">
        <v>1</v>
      </c>
      <c r="S211" s="195">
        <v>8</v>
      </c>
      <c r="T211" s="190"/>
      <c r="U211" s="229">
        <v>432712712</v>
      </c>
      <c r="V211" s="231" t="s">
        <v>769</v>
      </c>
      <c r="W211" s="190" t="s">
        <v>770</v>
      </c>
      <c r="X211" s="190" t="s">
        <v>770</v>
      </c>
      <c r="Y211" s="231">
        <v>1</v>
      </c>
      <c r="Z211" s="231">
        <v>21</v>
      </c>
      <c r="AA211" s="231">
        <v>280440.23658600001</v>
      </c>
      <c r="AB211" s="231">
        <v>13354</v>
      </c>
      <c r="AC211" s="231">
        <v>412</v>
      </c>
      <c r="AD211" s="231">
        <v>12942</v>
      </c>
      <c r="AK211" s="232">
        <v>0</v>
      </c>
      <c r="AM211" s="232">
        <v>0</v>
      </c>
      <c r="AO211" s="232"/>
    </row>
    <row r="212" spans="1:41" s="231" customFormat="1">
      <c r="A212" s="229" t="s">
        <v>778</v>
      </c>
      <c r="B212" s="190">
        <v>435301009</v>
      </c>
      <c r="C212" s="191" t="s">
        <v>511</v>
      </c>
      <c r="D212" s="195">
        <v>0</v>
      </c>
      <c r="E212" s="195">
        <v>0</v>
      </c>
      <c r="F212" s="195">
        <v>0</v>
      </c>
      <c r="G212" s="195">
        <v>0</v>
      </c>
      <c r="H212" s="195">
        <v>0</v>
      </c>
      <c r="I212" s="195">
        <v>2</v>
      </c>
      <c r="J212" s="195">
        <v>0</v>
      </c>
      <c r="K212" s="230">
        <v>7.8600000000000003E-2</v>
      </c>
      <c r="L212" s="195">
        <v>0</v>
      </c>
      <c r="M212" s="195">
        <v>0</v>
      </c>
      <c r="N212" s="195">
        <v>0</v>
      </c>
      <c r="O212" s="195">
        <v>0</v>
      </c>
      <c r="P212" s="195">
        <v>0</v>
      </c>
      <c r="Q212" s="195">
        <v>2</v>
      </c>
      <c r="R212" s="230">
        <v>1</v>
      </c>
      <c r="S212" s="195">
        <v>3</v>
      </c>
      <c r="T212" s="190"/>
      <c r="U212" s="229">
        <v>435301009</v>
      </c>
      <c r="V212" s="231" t="s">
        <v>778</v>
      </c>
      <c r="W212" s="190" t="s">
        <v>779</v>
      </c>
      <c r="X212" s="190" t="s">
        <v>780</v>
      </c>
      <c r="Y212" s="231">
        <v>1</v>
      </c>
      <c r="Z212" s="231">
        <v>2</v>
      </c>
      <c r="AA212" s="231">
        <v>25130.682532000003</v>
      </c>
      <c r="AB212" s="231">
        <v>12565</v>
      </c>
      <c r="AC212" s="231">
        <v>1901</v>
      </c>
      <c r="AD212" s="231">
        <v>10664</v>
      </c>
      <c r="AK212" s="232">
        <v>0</v>
      </c>
      <c r="AM212" s="232">
        <v>0</v>
      </c>
      <c r="AO212" s="232"/>
    </row>
    <row r="213" spans="1:41" s="231" customFormat="1">
      <c r="A213" s="229" t="s">
        <v>778</v>
      </c>
      <c r="B213" s="190">
        <v>435301031</v>
      </c>
      <c r="C213" s="191" t="s">
        <v>511</v>
      </c>
      <c r="D213" s="195">
        <v>0</v>
      </c>
      <c r="E213" s="195">
        <v>0</v>
      </c>
      <c r="F213" s="195">
        <v>0</v>
      </c>
      <c r="G213" s="195">
        <v>9</v>
      </c>
      <c r="H213" s="195">
        <v>22</v>
      </c>
      <c r="I213" s="195">
        <v>34</v>
      </c>
      <c r="J213" s="195">
        <v>0</v>
      </c>
      <c r="K213" s="230">
        <v>2.5545</v>
      </c>
      <c r="L213" s="195">
        <v>0</v>
      </c>
      <c r="M213" s="195">
        <v>0</v>
      </c>
      <c r="N213" s="195">
        <v>0</v>
      </c>
      <c r="O213" s="195">
        <v>0</v>
      </c>
      <c r="P213" s="195">
        <v>14</v>
      </c>
      <c r="Q213" s="195">
        <v>65</v>
      </c>
      <c r="R213" s="230">
        <v>1</v>
      </c>
      <c r="S213" s="195">
        <v>5</v>
      </c>
      <c r="T213" s="190"/>
      <c r="U213" s="229">
        <v>435301031</v>
      </c>
      <c r="V213" s="231" t="s">
        <v>778</v>
      </c>
      <c r="W213" s="190" t="s">
        <v>779</v>
      </c>
      <c r="X213" s="190" t="s">
        <v>727</v>
      </c>
      <c r="Y213" s="231">
        <v>1</v>
      </c>
      <c r="Z213" s="231">
        <v>65</v>
      </c>
      <c r="AA213" s="231">
        <v>829506.69228999992</v>
      </c>
      <c r="AB213" s="231">
        <v>12762</v>
      </c>
      <c r="AC213" s="231">
        <v>-1996</v>
      </c>
      <c r="AD213" s="231">
        <v>14758</v>
      </c>
      <c r="AK213" s="232">
        <v>0</v>
      </c>
      <c r="AM213" s="232">
        <v>0</v>
      </c>
      <c r="AO213" s="232"/>
    </row>
    <row r="214" spans="1:41" s="231" customFormat="1">
      <c r="A214" s="229" t="s">
        <v>778</v>
      </c>
      <c r="B214" s="190">
        <v>435301056</v>
      </c>
      <c r="C214" s="191" t="s">
        <v>511</v>
      </c>
      <c r="D214" s="195">
        <v>0</v>
      </c>
      <c r="E214" s="195">
        <v>0</v>
      </c>
      <c r="F214" s="195">
        <v>0</v>
      </c>
      <c r="G214" s="195">
        <v>6</v>
      </c>
      <c r="H214" s="195">
        <v>33</v>
      </c>
      <c r="I214" s="195">
        <v>40</v>
      </c>
      <c r="J214" s="195">
        <v>0</v>
      </c>
      <c r="K214" s="230">
        <v>3.1046999999999998</v>
      </c>
      <c r="L214" s="195">
        <v>0</v>
      </c>
      <c r="M214" s="195">
        <v>0</v>
      </c>
      <c r="N214" s="195">
        <v>0</v>
      </c>
      <c r="O214" s="195">
        <v>0</v>
      </c>
      <c r="P214" s="195">
        <v>12</v>
      </c>
      <c r="Q214" s="195">
        <v>79</v>
      </c>
      <c r="R214" s="230">
        <v>1</v>
      </c>
      <c r="S214" s="195">
        <v>4</v>
      </c>
      <c r="T214" s="190"/>
      <c r="U214" s="229">
        <v>435301056</v>
      </c>
      <c r="V214" s="231" t="s">
        <v>778</v>
      </c>
      <c r="W214" s="190" t="s">
        <v>779</v>
      </c>
      <c r="X214" s="190" t="s">
        <v>781</v>
      </c>
      <c r="Y214" s="231">
        <v>1</v>
      </c>
      <c r="Z214" s="231">
        <v>79</v>
      </c>
      <c r="AA214" s="231">
        <v>977115.57001399994</v>
      </c>
      <c r="AB214" s="231">
        <v>12369</v>
      </c>
      <c r="AC214" s="231">
        <v>-1365</v>
      </c>
      <c r="AD214" s="231">
        <v>13734</v>
      </c>
      <c r="AK214" s="232">
        <v>0</v>
      </c>
      <c r="AM214" s="232">
        <v>0</v>
      </c>
      <c r="AO214" s="232"/>
    </row>
    <row r="215" spans="1:41" s="231" customFormat="1">
      <c r="A215" s="229" t="s">
        <v>778</v>
      </c>
      <c r="B215" s="190">
        <v>435301079</v>
      </c>
      <c r="C215" s="191" t="s">
        <v>511</v>
      </c>
      <c r="D215" s="195">
        <v>0</v>
      </c>
      <c r="E215" s="195">
        <v>0</v>
      </c>
      <c r="F215" s="195">
        <v>0</v>
      </c>
      <c r="G215" s="195">
        <v>24</v>
      </c>
      <c r="H215" s="195">
        <v>59</v>
      </c>
      <c r="I215" s="195">
        <v>64</v>
      </c>
      <c r="J215" s="195">
        <v>0</v>
      </c>
      <c r="K215" s="230">
        <v>5.7770999999999999</v>
      </c>
      <c r="L215" s="195">
        <v>0</v>
      </c>
      <c r="M215" s="195">
        <v>1</v>
      </c>
      <c r="N215" s="195">
        <v>1</v>
      </c>
      <c r="O215" s="195">
        <v>1</v>
      </c>
      <c r="P215" s="195">
        <v>43</v>
      </c>
      <c r="Q215" s="195">
        <v>147</v>
      </c>
      <c r="R215" s="230">
        <v>1</v>
      </c>
      <c r="S215" s="195">
        <v>7</v>
      </c>
      <c r="T215" s="190"/>
      <c r="U215" s="229">
        <v>435301079</v>
      </c>
      <c r="V215" s="231" t="s">
        <v>778</v>
      </c>
      <c r="W215" s="190" t="s">
        <v>779</v>
      </c>
      <c r="X215" s="190" t="s">
        <v>782</v>
      </c>
      <c r="Y215" s="231">
        <v>1</v>
      </c>
      <c r="Z215" s="231">
        <v>147</v>
      </c>
      <c r="AA215" s="231">
        <v>1958136.4261019998</v>
      </c>
      <c r="AB215" s="231">
        <v>13321</v>
      </c>
      <c r="AC215" s="231">
        <v>-33</v>
      </c>
      <c r="AD215" s="231">
        <v>13354</v>
      </c>
      <c r="AK215" s="232">
        <v>0</v>
      </c>
      <c r="AM215" s="232">
        <v>0</v>
      </c>
      <c r="AO215" s="232"/>
    </row>
    <row r="216" spans="1:41" s="231" customFormat="1">
      <c r="A216" s="229" t="s">
        <v>778</v>
      </c>
      <c r="B216" s="190">
        <v>435301149</v>
      </c>
      <c r="C216" s="191" t="s">
        <v>511</v>
      </c>
      <c r="D216" s="195">
        <v>0</v>
      </c>
      <c r="E216" s="195">
        <v>0</v>
      </c>
      <c r="F216" s="195">
        <v>0</v>
      </c>
      <c r="G216" s="195">
        <v>0</v>
      </c>
      <c r="H216" s="195">
        <v>1</v>
      </c>
      <c r="I216" s="195">
        <v>6</v>
      </c>
      <c r="J216" s="195">
        <v>0</v>
      </c>
      <c r="K216" s="230">
        <v>0.27510000000000001</v>
      </c>
      <c r="L216" s="195">
        <v>0</v>
      </c>
      <c r="M216" s="195">
        <v>0</v>
      </c>
      <c r="N216" s="195">
        <v>0</v>
      </c>
      <c r="O216" s="195">
        <v>1</v>
      </c>
      <c r="P216" s="195">
        <v>4</v>
      </c>
      <c r="Q216" s="195">
        <v>7</v>
      </c>
      <c r="R216" s="230">
        <v>1</v>
      </c>
      <c r="S216" s="195">
        <v>12</v>
      </c>
      <c r="T216" s="190"/>
      <c r="U216" s="229">
        <v>435301149</v>
      </c>
      <c r="V216" s="231" t="s">
        <v>778</v>
      </c>
      <c r="W216" s="190" t="s">
        <v>779</v>
      </c>
      <c r="X216" s="190" t="s">
        <v>783</v>
      </c>
      <c r="Y216" s="231">
        <v>1</v>
      </c>
      <c r="Z216" s="231">
        <v>7</v>
      </c>
      <c r="AA216" s="231">
        <v>123334.09886200001</v>
      </c>
      <c r="AB216" s="231">
        <v>17619</v>
      </c>
      <c r="AC216" s="231">
        <v>5054</v>
      </c>
      <c r="AD216" s="231">
        <v>12565</v>
      </c>
      <c r="AK216" s="232">
        <v>0</v>
      </c>
      <c r="AM216" s="232">
        <v>0</v>
      </c>
      <c r="AO216" s="232"/>
    </row>
    <row r="217" spans="1:41" s="231" customFormat="1">
      <c r="A217" s="229" t="s">
        <v>778</v>
      </c>
      <c r="B217" s="190">
        <v>435301160</v>
      </c>
      <c r="C217" s="191" t="s">
        <v>511</v>
      </c>
      <c r="D217" s="195">
        <v>0</v>
      </c>
      <c r="E217" s="195">
        <v>0</v>
      </c>
      <c r="F217" s="195">
        <v>0</v>
      </c>
      <c r="G217" s="195">
        <v>56</v>
      </c>
      <c r="H217" s="195">
        <v>115</v>
      </c>
      <c r="I217" s="195">
        <v>169</v>
      </c>
      <c r="J217" s="195">
        <v>0</v>
      </c>
      <c r="K217" s="230">
        <v>13.362</v>
      </c>
      <c r="L217" s="195">
        <v>0</v>
      </c>
      <c r="M217" s="195">
        <v>0</v>
      </c>
      <c r="N217" s="195">
        <v>2</v>
      </c>
      <c r="O217" s="195">
        <v>6</v>
      </c>
      <c r="P217" s="195">
        <v>158</v>
      </c>
      <c r="Q217" s="195">
        <v>340</v>
      </c>
      <c r="R217" s="230">
        <v>1</v>
      </c>
      <c r="S217" s="195">
        <v>11</v>
      </c>
      <c r="T217" s="190"/>
      <c r="U217" s="229">
        <v>435301160</v>
      </c>
      <c r="V217" s="231" t="s">
        <v>778</v>
      </c>
      <c r="W217" s="190" t="s">
        <v>779</v>
      </c>
      <c r="X217" s="190" t="s">
        <v>659</v>
      </c>
      <c r="Y217" s="231">
        <v>1</v>
      </c>
      <c r="Z217" s="231">
        <v>340</v>
      </c>
      <c r="AA217" s="231">
        <v>5231878.5604400001</v>
      </c>
      <c r="AB217" s="231">
        <v>15388</v>
      </c>
      <c r="AC217" s="231">
        <v>2626</v>
      </c>
      <c r="AD217" s="231">
        <v>12762</v>
      </c>
      <c r="AK217" s="232">
        <v>0</v>
      </c>
      <c r="AM217" s="232">
        <v>0</v>
      </c>
      <c r="AO217" s="232"/>
    </row>
    <row r="218" spans="1:41" s="231" customFormat="1">
      <c r="A218" s="229" t="s">
        <v>778</v>
      </c>
      <c r="B218" s="190">
        <v>435301181</v>
      </c>
      <c r="C218" s="191" t="s">
        <v>511</v>
      </c>
      <c r="D218" s="195">
        <v>0</v>
      </c>
      <c r="E218" s="195">
        <v>0</v>
      </c>
      <c r="F218" s="195">
        <v>0</v>
      </c>
      <c r="G218" s="195">
        <v>0</v>
      </c>
      <c r="H218" s="195">
        <v>0</v>
      </c>
      <c r="I218" s="195">
        <v>1</v>
      </c>
      <c r="J218" s="195">
        <v>0</v>
      </c>
      <c r="K218" s="230">
        <v>3.9300000000000002E-2</v>
      </c>
      <c r="L218" s="195">
        <v>0</v>
      </c>
      <c r="M218" s="195">
        <v>0</v>
      </c>
      <c r="N218" s="195">
        <v>0</v>
      </c>
      <c r="O218" s="195">
        <v>0</v>
      </c>
      <c r="P218" s="195">
        <v>0</v>
      </c>
      <c r="Q218" s="195">
        <v>1</v>
      </c>
      <c r="R218" s="230">
        <v>1</v>
      </c>
      <c r="S218" s="195">
        <v>10</v>
      </c>
      <c r="T218" s="190"/>
      <c r="U218" s="229">
        <v>435301181</v>
      </c>
      <c r="V218" s="231" t="s">
        <v>778</v>
      </c>
      <c r="W218" s="190" t="s">
        <v>779</v>
      </c>
      <c r="X218" s="190" t="s">
        <v>732</v>
      </c>
      <c r="Y218" s="231">
        <v>1</v>
      </c>
      <c r="Z218" s="231">
        <v>1</v>
      </c>
      <c r="AA218" s="231">
        <v>12565.341266000001</v>
      </c>
      <c r="AB218" s="231">
        <v>12565</v>
      </c>
      <c r="AC218" s="231">
        <v>196</v>
      </c>
      <c r="AD218" s="231">
        <v>12369</v>
      </c>
      <c r="AK218" s="232">
        <v>0</v>
      </c>
      <c r="AM218" s="232">
        <v>0</v>
      </c>
      <c r="AO218" s="232"/>
    </row>
    <row r="219" spans="1:41" s="231" customFormat="1">
      <c r="A219" s="229" t="s">
        <v>778</v>
      </c>
      <c r="B219" s="190">
        <v>435301211</v>
      </c>
      <c r="C219" s="191" t="s">
        <v>511</v>
      </c>
      <c r="D219" s="195">
        <v>0</v>
      </c>
      <c r="E219" s="195">
        <v>0</v>
      </c>
      <c r="F219" s="195">
        <v>0</v>
      </c>
      <c r="G219" s="195">
        <v>0</v>
      </c>
      <c r="H219" s="195">
        <v>1</v>
      </c>
      <c r="I219" s="195">
        <v>1</v>
      </c>
      <c r="J219" s="195">
        <v>0</v>
      </c>
      <c r="K219" s="230">
        <v>7.8600000000000003E-2</v>
      </c>
      <c r="L219" s="195">
        <v>0</v>
      </c>
      <c r="M219" s="195">
        <v>0</v>
      </c>
      <c r="N219" s="195">
        <v>0</v>
      </c>
      <c r="O219" s="195">
        <v>0</v>
      </c>
      <c r="P219" s="195">
        <v>2</v>
      </c>
      <c r="Q219" s="195">
        <v>2</v>
      </c>
      <c r="R219" s="230">
        <v>1</v>
      </c>
      <c r="S219" s="195">
        <v>5</v>
      </c>
      <c r="T219" s="190"/>
      <c r="U219" s="229">
        <v>435301211</v>
      </c>
      <c r="V219" s="231" t="s">
        <v>778</v>
      </c>
      <c r="W219" s="190" t="s">
        <v>779</v>
      </c>
      <c r="X219" s="190" t="s">
        <v>784</v>
      </c>
      <c r="Y219" s="231">
        <v>1</v>
      </c>
      <c r="Z219" s="231">
        <v>2</v>
      </c>
      <c r="AA219" s="231">
        <v>32992.272532000003</v>
      </c>
      <c r="AB219" s="231">
        <v>16496</v>
      </c>
      <c r="AC219" s="231">
        <v>3175</v>
      </c>
      <c r="AD219" s="231">
        <v>13321</v>
      </c>
      <c r="AK219" s="232">
        <v>0</v>
      </c>
      <c r="AM219" s="232">
        <v>0</v>
      </c>
      <c r="AO219" s="232"/>
    </row>
    <row r="220" spans="1:41" s="231" customFormat="1">
      <c r="A220" s="229" t="s">
        <v>778</v>
      </c>
      <c r="B220" s="190">
        <v>435301295</v>
      </c>
      <c r="C220" s="191" t="s">
        <v>511</v>
      </c>
      <c r="D220" s="195">
        <v>0</v>
      </c>
      <c r="E220" s="195">
        <v>0</v>
      </c>
      <c r="F220" s="195">
        <v>0</v>
      </c>
      <c r="G220" s="195">
        <v>4</v>
      </c>
      <c r="H220" s="195">
        <v>15</v>
      </c>
      <c r="I220" s="195">
        <v>14</v>
      </c>
      <c r="J220" s="195">
        <v>0</v>
      </c>
      <c r="K220" s="230">
        <v>1.2968999999999999</v>
      </c>
      <c r="L220" s="195">
        <v>0</v>
      </c>
      <c r="M220" s="195">
        <v>0</v>
      </c>
      <c r="N220" s="195">
        <v>0</v>
      </c>
      <c r="O220" s="195">
        <v>0</v>
      </c>
      <c r="P220" s="195">
        <v>8</v>
      </c>
      <c r="Q220" s="195">
        <v>33</v>
      </c>
      <c r="R220" s="230">
        <v>1</v>
      </c>
      <c r="S220" s="195">
        <v>5</v>
      </c>
      <c r="T220" s="190"/>
      <c r="U220" s="229">
        <v>435301295</v>
      </c>
      <c r="V220" s="231" t="s">
        <v>778</v>
      </c>
      <c r="W220" s="190" t="s">
        <v>779</v>
      </c>
      <c r="X220" s="190" t="s">
        <v>735</v>
      </c>
      <c r="Y220" s="231">
        <v>1</v>
      </c>
      <c r="Z220" s="231">
        <v>33</v>
      </c>
      <c r="AA220" s="231">
        <v>419077.35177799995</v>
      </c>
      <c r="AB220" s="231">
        <v>12699</v>
      </c>
      <c r="AC220" s="231">
        <v>-4920</v>
      </c>
      <c r="AD220" s="231">
        <v>17619</v>
      </c>
      <c r="AK220" s="232">
        <v>0</v>
      </c>
      <c r="AM220" s="232">
        <v>0</v>
      </c>
      <c r="AO220" s="232"/>
    </row>
    <row r="221" spans="1:41" s="231" customFormat="1">
      <c r="A221" s="229" t="s">
        <v>778</v>
      </c>
      <c r="B221" s="190">
        <v>435301301</v>
      </c>
      <c r="C221" s="191" t="s">
        <v>511</v>
      </c>
      <c r="D221" s="195">
        <v>0</v>
      </c>
      <c r="E221" s="195">
        <v>0</v>
      </c>
      <c r="F221" s="195">
        <v>0</v>
      </c>
      <c r="G221" s="195">
        <v>5</v>
      </c>
      <c r="H221" s="195">
        <v>38</v>
      </c>
      <c r="I221" s="195">
        <v>37</v>
      </c>
      <c r="J221" s="195">
        <v>0</v>
      </c>
      <c r="K221" s="230">
        <v>3.1440000000000001</v>
      </c>
      <c r="L221" s="195">
        <v>0</v>
      </c>
      <c r="M221" s="195">
        <v>1</v>
      </c>
      <c r="N221" s="195">
        <v>0</v>
      </c>
      <c r="O221" s="195">
        <v>0</v>
      </c>
      <c r="P221" s="195">
        <v>27</v>
      </c>
      <c r="Q221" s="195">
        <v>80</v>
      </c>
      <c r="R221" s="230">
        <v>1</v>
      </c>
      <c r="S221" s="195">
        <v>5</v>
      </c>
      <c r="T221" s="190"/>
      <c r="U221" s="229">
        <v>435301301</v>
      </c>
      <c r="V221" s="231" t="s">
        <v>778</v>
      </c>
      <c r="W221" s="190" t="s">
        <v>779</v>
      </c>
      <c r="X221" s="190" t="s">
        <v>779</v>
      </c>
      <c r="Y221" s="231">
        <v>1</v>
      </c>
      <c r="Z221" s="231">
        <v>80</v>
      </c>
      <c r="AA221" s="231">
        <v>1059963.1712799999</v>
      </c>
      <c r="AB221" s="231">
        <v>13250</v>
      </c>
      <c r="AC221" s="231">
        <v>-2138</v>
      </c>
      <c r="AD221" s="231">
        <v>15388</v>
      </c>
      <c r="AK221" s="232">
        <v>0</v>
      </c>
      <c r="AM221" s="232">
        <v>0</v>
      </c>
      <c r="AO221" s="232"/>
    </row>
    <row r="222" spans="1:41" s="231" customFormat="1">
      <c r="A222" s="229" t="s">
        <v>778</v>
      </c>
      <c r="B222" s="190">
        <v>435301308</v>
      </c>
      <c r="C222" s="191" t="s">
        <v>511</v>
      </c>
      <c r="D222" s="195">
        <v>0</v>
      </c>
      <c r="E222" s="195">
        <v>0</v>
      </c>
      <c r="F222" s="195">
        <v>0</v>
      </c>
      <c r="G222" s="195">
        <v>0</v>
      </c>
      <c r="H222" s="195">
        <v>0</v>
      </c>
      <c r="I222" s="195">
        <v>1</v>
      </c>
      <c r="J222" s="195">
        <v>0</v>
      </c>
      <c r="K222" s="230">
        <v>3.9300000000000002E-2</v>
      </c>
      <c r="L222" s="195">
        <v>0</v>
      </c>
      <c r="M222" s="195">
        <v>0</v>
      </c>
      <c r="N222" s="195">
        <v>0</v>
      </c>
      <c r="O222" s="195">
        <v>1</v>
      </c>
      <c r="P222" s="195">
        <v>1</v>
      </c>
      <c r="Q222" s="195">
        <v>1</v>
      </c>
      <c r="R222" s="230">
        <v>1</v>
      </c>
      <c r="S222" s="195">
        <v>10</v>
      </c>
      <c r="T222" s="190"/>
      <c r="U222" s="229">
        <v>435301308</v>
      </c>
      <c r="V222" s="231" t="s">
        <v>778</v>
      </c>
      <c r="W222" s="190" t="s">
        <v>779</v>
      </c>
      <c r="X222" s="190" t="s">
        <v>717</v>
      </c>
      <c r="Y222" s="231">
        <v>1</v>
      </c>
      <c r="Z222" s="231">
        <v>1</v>
      </c>
      <c r="AA222" s="231">
        <v>22950.011265999998</v>
      </c>
      <c r="AB222" s="231">
        <v>22950</v>
      </c>
      <c r="AC222" s="231">
        <v>10385</v>
      </c>
      <c r="AD222" s="231">
        <v>12565</v>
      </c>
      <c r="AK222" s="232">
        <v>0</v>
      </c>
      <c r="AM222" s="232">
        <v>0</v>
      </c>
      <c r="AO222" s="232"/>
    </row>
    <row r="223" spans="1:41" s="231" customFormat="1">
      <c r="A223" s="229" t="s">
        <v>778</v>
      </c>
      <c r="B223" s="190">
        <v>435301326</v>
      </c>
      <c r="C223" s="191" t="s">
        <v>511</v>
      </c>
      <c r="D223" s="195">
        <v>0</v>
      </c>
      <c r="E223" s="195">
        <v>0</v>
      </c>
      <c r="F223" s="195">
        <v>0</v>
      </c>
      <c r="G223" s="195">
        <v>1</v>
      </c>
      <c r="H223" s="195">
        <v>2</v>
      </c>
      <c r="I223" s="195">
        <v>4</v>
      </c>
      <c r="J223" s="195">
        <v>0</v>
      </c>
      <c r="K223" s="230">
        <v>0.27510000000000001</v>
      </c>
      <c r="L223" s="195">
        <v>0</v>
      </c>
      <c r="M223" s="195">
        <v>0</v>
      </c>
      <c r="N223" s="195">
        <v>0</v>
      </c>
      <c r="O223" s="195">
        <v>0</v>
      </c>
      <c r="P223" s="195">
        <v>1</v>
      </c>
      <c r="Q223" s="195">
        <v>7</v>
      </c>
      <c r="R223" s="230">
        <v>1</v>
      </c>
      <c r="S223" s="195">
        <v>2</v>
      </c>
      <c r="T223" s="190"/>
      <c r="U223" s="229">
        <v>435301326</v>
      </c>
      <c r="V223" s="231" t="s">
        <v>778</v>
      </c>
      <c r="W223" s="190" t="s">
        <v>779</v>
      </c>
      <c r="X223" s="190" t="s">
        <v>785</v>
      </c>
      <c r="Y223" s="231">
        <v>1</v>
      </c>
      <c r="Z223" s="231">
        <v>7</v>
      </c>
      <c r="AA223" s="231">
        <v>86953.948862000005</v>
      </c>
      <c r="AB223" s="231">
        <v>12422</v>
      </c>
      <c r="AC223" s="231">
        <v>-4074</v>
      </c>
      <c r="AD223" s="231">
        <v>16496</v>
      </c>
      <c r="AK223" s="232">
        <v>0</v>
      </c>
      <c r="AM223" s="232">
        <v>0</v>
      </c>
      <c r="AO223" s="232"/>
    </row>
    <row r="224" spans="1:41" s="231" customFormat="1">
      <c r="A224" s="229" t="s">
        <v>778</v>
      </c>
      <c r="B224" s="190">
        <v>435301342</v>
      </c>
      <c r="C224" s="191" t="s">
        <v>511</v>
      </c>
      <c r="D224" s="195">
        <v>0</v>
      </c>
      <c r="E224" s="195">
        <v>0</v>
      </c>
      <c r="F224" s="195">
        <v>0</v>
      </c>
      <c r="G224" s="195">
        <v>0</v>
      </c>
      <c r="H224" s="195">
        <v>1</v>
      </c>
      <c r="I224" s="195">
        <v>0</v>
      </c>
      <c r="J224" s="195">
        <v>0</v>
      </c>
      <c r="K224" s="230">
        <v>3.9300000000000002E-2</v>
      </c>
      <c r="L224" s="195">
        <v>0</v>
      </c>
      <c r="M224" s="195">
        <v>0</v>
      </c>
      <c r="N224" s="195">
        <v>0</v>
      </c>
      <c r="O224" s="195">
        <v>0</v>
      </c>
      <c r="P224" s="195">
        <v>0</v>
      </c>
      <c r="Q224" s="195">
        <v>1</v>
      </c>
      <c r="R224" s="230">
        <v>1</v>
      </c>
      <c r="S224" s="195">
        <v>3</v>
      </c>
      <c r="T224" s="190"/>
      <c r="U224" s="229">
        <v>435301342</v>
      </c>
      <c r="V224" s="231" t="s">
        <v>778</v>
      </c>
      <c r="W224" s="190" t="s">
        <v>779</v>
      </c>
      <c r="X224" s="190" t="s">
        <v>786</v>
      </c>
      <c r="Y224" s="231">
        <v>1</v>
      </c>
      <c r="Z224" s="231">
        <v>1</v>
      </c>
      <c r="AA224" s="231">
        <v>10664.291266</v>
      </c>
      <c r="AB224" s="231">
        <v>10664</v>
      </c>
      <c r="AC224" s="231">
        <v>-2035</v>
      </c>
      <c r="AD224" s="231">
        <v>12699</v>
      </c>
      <c r="AK224" s="232">
        <v>0</v>
      </c>
      <c r="AM224" s="232">
        <v>0</v>
      </c>
      <c r="AO224" s="232"/>
    </row>
    <row r="225" spans="1:41" s="231" customFormat="1">
      <c r="A225" s="229" t="s">
        <v>778</v>
      </c>
      <c r="B225" s="190">
        <v>435301616</v>
      </c>
      <c r="C225" s="191" t="s">
        <v>511</v>
      </c>
      <c r="D225" s="195">
        <v>0</v>
      </c>
      <c r="E225" s="195">
        <v>0</v>
      </c>
      <c r="F225" s="195">
        <v>0</v>
      </c>
      <c r="G225" s="195">
        <v>0</v>
      </c>
      <c r="H225" s="195">
        <v>1</v>
      </c>
      <c r="I225" s="195">
        <v>0</v>
      </c>
      <c r="J225" s="195">
        <v>0</v>
      </c>
      <c r="K225" s="230">
        <v>3.9300000000000002E-2</v>
      </c>
      <c r="L225" s="195">
        <v>0</v>
      </c>
      <c r="M225" s="195">
        <v>0</v>
      </c>
      <c r="N225" s="195">
        <v>0</v>
      </c>
      <c r="O225" s="195">
        <v>0</v>
      </c>
      <c r="P225" s="195">
        <v>1</v>
      </c>
      <c r="Q225" s="195">
        <v>1</v>
      </c>
      <c r="R225" s="230">
        <v>1</v>
      </c>
      <c r="S225" s="195">
        <v>7</v>
      </c>
      <c r="T225" s="190"/>
      <c r="U225" s="229">
        <v>435301616</v>
      </c>
      <c r="V225" s="231" t="s">
        <v>778</v>
      </c>
      <c r="W225" s="190" t="s">
        <v>779</v>
      </c>
      <c r="X225" s="190" t="s">
        <v>739</v>
      </c>
      <c r="Y225" s="231">
        <v>1</v>
      </c>
      <c r="Z225" s="231">
        <v>1</v>
      </c>
      <c r="AA225" s="231">
        <v>16497.511266000001</v>
      </c>
      <c r="AB225" s="231">
        <v>16498</v>
      </c>
      <c r="AC225" s="231">
        <v>3248</v>
      </c>
      <c r="AD225" s="231">
        <v>13250</v>
      </c>
      <c r="AK225" s="232">
        <v>0</v>
      </c>
      <c r="AM225" s="232">
        <v>0</v>
      </c>
      <c r="AO225" s="232"/>
    </row>
    <row r="226" spans="1:41" s="231" customFormat="1">
      <c r="A226" s="229" t="s">
        <v>778</v>
      </c>
      <c r="B226" s="190">
        <v>435301673</v>
      </c>
      <c r="C226" s="191" t="s">
        <v>511</v>
      </c>
      <c r="D226" s="195">
        <v>0</v>
      </c>
      <c r="E226" s="195">
        <v>0</v>
      </c>
      <c r="F226" s="195">
        <v>0</v>
      </c>
      <c r="G226" s="195">
        <v>0</v>
      </c>
      <c r="H226" s="195">
        <v>4</v>
      </c>
      <c r="I226" s="195">
        <v>10</v>
      </c>
      <c r="J226" s="195">
        <v>0</v>
      </c>
      <c r="K226" s="230">
        <v>0.55020000000000002</v>
      </c>
      <c r="L226" s="195">
        <v>0</v>
      </c>
      <c r="M226" s="195">
        <v>0</v>
      </c>
      <c r="N226" s="195">
        <v>0</v>
      </c>
      <c r="O226" s="195">
        <v>0</v>
      </c>
      <c r="P226" s="195">
        <v>1</v>
      </c>
      <c r="Q226" s="195">
        <v>14</v>
      </c>
      <c r="R226" s="230">
        <v>1</v>
      </c>
      <c r="S226" s="195">
        <v>2</v>
      </c>
      <c r="T226" s="190"/>
      <c r="U226" s="229">
        <v>435301673</v>
      </c>
      <c r="V226" s="231" t="s">
        <v>778</v>
      </c>
      <c r="W226" s="190" t="s">
        <v>779</v>
      </c>
      <c r="X226" s="190" t="s">
        <v>763</v>
      </c>
      <c r="Y226" s="231">
        <v>1</v>
      </c>
      <c r="Z226" s="231">
        <v>14</v>
      </c>
      <c r="AA226" s="231">
        <v>172637.66772400003</v>
      </c>
      <c r="AB226" s="231">
        <v>12331</v>
      </c>
      <c r="AC226" s="231">
        <v>-10176</v>
      </c>
      <c r="AD226" s="231">
        <v>22507</v>
      </c>
      <c r="AK226" s="232">
        <v>0</v>
      </c>
      <c r="AM226" s="232">
        <v>0</v>
      </c>
      <c r="AO226" s="232"/>
    </row>
    <row r="227" spans="1:41" s="231" customFormat="1">
      <c r="A227" s="229" t="s">
        <v>778</v>
      </c>
      <c r="B227" s="190">
        <v>435301725</v>
      </c>
      <c r="C227" s="191" t="s">
        <v>511</v>
      </c>
      <c r="D227" s="195">
        <v>0</v>
      </c>
      <c r="E227" s="195">
        <v>0</v>
      </c>
      <c r="F227" s="195">
        <v>0</v>
      </c>
      <c r="G227" s="195">
        <v>0</v>
      </c>
      <c r="H227" s="195">
        <v>0</v>
      </c>
      <c r="I227" s="195">
        <v>1</v>
      </c>
      <c r="J227" s="195">
        <v>0</v>
      </c>
      <c r="K227" s="230">
        <v>3.9300000000000002E-2</v>
      </c>
      <c r="L227" s="195">
        <v>0</v>
      </c>
      <c r="M227" s="195">
        <v>0</v>
      </c>
      <c r="N227" s="195">
        <v>0</v>
      </c>
      <c r="O227" s="195">
        <v>0</v>
      </c>
      <c r="P227" s="195">
        <v>1</v>
      </c>
      <c r="Q227" s="195">
        <v>1</v>
      </c>
      <c r="R227" s="230">
        <v>1</v>
      </c>
      <c r="S227" s="195">
        <v>3</v>
      </c>
      <c r="T227" s="190"/>
      <c r="U227" s="229">
        <v>435301725</v>
      </c>
      <c r="V227" s="231" t="s">
        <v>778</v>
      </c>
      <c r="W227" s="190" t="s">
        <v>779</v>
      </c>
      <c r="X227" s="190" t="s">
        <v>765</v>
      </c>
      <c r="Y227" s="231">
        <v>1</v>
      </c>
      <c r="Z227" s="231">
        <v>1</v>
      </c>
      <c r="AA227" s="231">
        <v>17077.181266</v>
      </c>
      <c r="AB227" s="231">
        <v>17077</v>
      </c>
      <c r="AC227" s="231">
        <v>4655</v>
      </c>
      <c r="AD227" s="231">
        <v>12422</v>
      </c>
      <c r="AK227" s="232">
        <v>0</v>
      </c>
      <c r="AM227" s="232">
        <v>0</v>
      </c>
      <c r="AO227" s="232"/>
    </row>
    <row r="228" spans="1:41" s="231" customFormat="1">
      <c r="A228" s="229" t="s">
        <v>778</v>
      </c>
      <c r="B228" s="190">
        <v>435301735</v>
      </c>
      <c r="C228" s="191" t="s">
        <v>511</v>
      </c>
      <c r="D228" s="195">
        <v>0</v>
      </c>
      <c r="E228" s="195">
        <v>0</v>
      </c>
      <c r="F228" s="195">
        <v>0</v>
      </c>
      <c r="G228" s="195">
        <v>0</v>
      </c>
      <c r="H228" s="195">
        <v>6</v>
      </c>
      <c r="I228" s="195">
        <v>1</v>
      </c>
      <c r="J228" s="195">
        <v>0</v>
      </c>
      <c r="K228" s="230">
        <v>0.27510000000000001</v>
      </c>
      <c r="L228" s="195">
        <v>0</v>
      </c>
      <c r="M228" s="195">
        <v>0</v>
      </c>
      <c r="N228" s="195">
        <v>0</v>
      </c>
      <c r="O228" s="195">
        <v>0</v>
      </c>
      <c r="P228" s="195">
        <v>5</v>
      </c>
      <c r="Q228" s="195">
        <v>7</v>
      </c>
      <c r="R228" s="230">
        <v>1</v>
      </c>
      <c r="S228" s="195">
        <v>6</v>
      </c>
      <c r="T228" s="190"/>
      <c r="U228" s="229">
        <v>435301735</v>
      </c>
      <c r="V228" s="231" t="s">
        <v>778</v>
      </c>
      <c r="W228" s="190" t="s">
        <v>779</v>
      </c>
      <c r="X228" s="190" t="s">
        <v>767</v>
      </c>
      <c r="Y228" s="231">
        <v>1</v>
      </c>
      <c r="Z228" s="231">
        <v>7</v>
      </c>
      <c r="AA228" s="231">
        <v>103500.038862</v>
      </c>
      <c r="AB228" s="231">
        <v>14786</v>
      </c>
      <c r="AC228" s="231">
        <v>4122</v>
      </c>
      <c r="AD228" s="231">
        <v>10664</v>
      </c>
      <c r="AK228" s="232">
        <v>0</v>
      </c>
      <c r="AM228" s="232">
        <v>0</v>
      </c>
      <c r="AO228" s="232"/>
    </row>
    <row r="229" spans="1:41" s="231" customFormat="1">
      <c r="A229" s="229" t="s">
        <v>787</v>
      </c>
      <c r="B229" s="190">
        <v>436049010</v>
      </c>
      <c r="C229" s="191" t="s">
        <v>512</v>
      </c>
      <c r="D229" s="195">
        <v>0</v>
      </c>
      <c r="E229" s="195">
        <v>0</v>
      </c>
      <c r="F229" s="195">
        <v>0</v>
      </c>
      <c r="G229" s="195">
        <v>0</v>
      </c>
      <c r="H229" s="195">
        <v>1</v>
      </c>
      <c r="I229" s="195">
        <v>1</v>
      </c>
      <c r="J229" s="195">
        <v>0</v>
      </c>
      <c r="K229" s="230">
        <v>7.8600000000000003E-2</v>
      </c>
      <c r="L229" s="195">
        <v>0</v>
      </c>
      <c r="M229" s="195">
        <v>0</v>
      </c>
      <c r="N229" s="195">
        <v>0</v>
      </c>
      <c r="O229" s="195">
        <v>0</v>
      </c>
      <c r="P229" s="195">
        <v>2</v>
      </c>
      <c r="Q229" s="195">
        <v>2</v>
      </c>
      <c r="R229" s="230">
        <v>1.1120000000000001</v>
      </c>
      <c r="S229" s="195">
        <v>3</v>
      </c>
      <c r="T229" s="190"/>
      <c r="U229" s="229">
        <v>436049010</v>
      </c>
      <c r="V229" s="231" t="s">
        <v>787</v>
      </c>
      <c r="W229" s="190" t="s">
        <v>723</v>
      </c>
      <c r="X229" s="190" t="s">
        <v>724</v>
      </c>
      <c r="Y229" s="231">
        <v>1</v>
      </c>
      <c r="Z229" s="231">
        <v>2</v>
      </c>
      <c r="AA229" s="231">
        <v>35190.607525024003</v>
      </c>
      <c r="AB229" s="231">
        <v>17595</v>
      </c>
      <c r="AC229" s="231">
        <v>1097</v>
      </c>
      <c r="AD229" s="231">
        <v>16498</v>
      </c>
      <c r="AK229" s="232">
        <v>0</v>
      </c>
      <c r="AM229" s="232">
        <v>0</v>
      </c>
      <c r="AO229" s="232"/>
    </row>
    <row r="230" spans="1:41" s="231" customFormat="1">
      <c r="A230" s="229" t="s">
        <v>787</v>
      </c>
      <c r="B230" s="190">
        <v>436049026</v>
      </c>
      <c r="C230" s="191" t="s">
        <v>512</v>
      </c>
      <c r="D230" s="195">
        <v>0</v>
      </c>
      <c r="E230" s="195">
        <v>0</v>
      </c>
      <c r="F230" s="195">
        <v>0</v>
      </c>
      <c r="G230" s="195">
        <v>0</v>
      </c>
      <c r="H230" s="195">
        <v>1</v>
      </c>
      <c r="I230" s="195">
        <v>0</v>
      </c>
      <c r="J230" s="195">
        <v>0</v>
      </c>
      <c r="K230" s="230">
        <v>3.9300000000000002E-2</v>
      </c>
      <c r="L230" s="195">
        <v>0</v>
      </c>
      <c r="M230" s="195">
        <v>0</v>
      </c>
      <c r="N230" s="195">
        <v>0</v>
      </c>
      <c r="O230" s="195">
        <v>0</v>
      </c>
      <c r="P230" s="195">
        <v>1</v>
      </c>
      <c r="Q230" s="195">
        <v>1</v>
      </c>
      <c r="R230" s="230">
        <v>1.1120000000000001</v>
      </c>
      <c r="S230" s="195">
        <v>3</v>
      </c>
      <c r="T230" s="190"/>
      <c r="U230" s="229">
        <v>436049026</v>
      </c>
      <c r="V230" s="231" t="s">
        <v>787</v>
      </c>
      <c r="W230" s="190" t="s">
        <v>723</v>
      </c>
      <c r="X230" s="190" t="s">
        <v>726</v>
      </c>
      <c r="Y230" s="231">
        <v>1</v>
      </c>
      <c r="Z230" s="231">
        <v>1</v>
      </c>
      <c r="AA230" s="231">
        <v>16545.561882512</v>
      </c>
      <c r="AB230" s="231">
        <v>16546</v>
      </c>
      <c r="AC230" s="231">
        <v>4215</v>
      </c>
      <c r="AD230" s="231">
        <v>12331</v>
      </c>
      <c r="AK230" s="232">
        <v>0</v>
      </c>
      <c r="AM230" s="232">
        <v>0</v>
      </c>
      <c r="AO230" s="232"/>
    </row>
    <row r="231" spans="1:41" s="231" customFormat="1">
      <c r="A231" s="229" t="s">
        <v>787</v>
      </c>
      <c r="B231" s="190">
        <v>436049035</v>
      </c>
      <c r="C231" s="191" t="s">
        <v>512</v>
      </c>
      <c r="D231" s="195">
        <v>0</v>
      </c>
      <c r="E231" s="195">
        <v>0</v>
      </c>
      <c r="F231" s="195">
        <v>0</v>
      </c>
      <c r="G231" s="195">
        <v>0</v>
      </c>
      <c r="H231" s="195">
        <v>5</v>
      </c>
      <c r="I231" s="195">
        <v>12</v>
      </c>
      <c r="J231" s="195">
        <v>0</v>
      </c>
      <c r="K231" s="230">
        <v>0.66810000000000003</v>
      </c>
      <c r="L231" s="195">
        <v>0</v>
      </c>
      <c r="M231" s="195">
        <v>0</v>
      </c>
      <c r="N231" s="195">
        <v>0</v>
      </c>
      <c r="O231" s="195">
        <v>1</v>
      </c>
      <c r="P231" s="195">
        <v>7</v>
      </c>
      <c r="Q231" s="195">
        <v>17</v>
      </c>
      <c r="R231" s="230">
        <v>1.1120000000000001</v>
      </c>
      <c r="S231" s="195">
        <v>11</v>
      </c>
      <c r="T231" s="190"/>
      <c r="U231" s="229">
        <v>436049035</v>
      </c>
      <c r="V231" s="231" t="s">
        <v>787</v>
      </c>
      <c r="W231" s="190" t="s">
        <v>723</v>
      </c>
      <c r="X231" s="190" t="s">
        <v>654</v>
      </c>
      <c r="Y231" s="231">
        <v>1</v>
      </c>
      <c r="Z231" s="231">
        <v>17</v>
      </c>
      <c r="AA231" s="231">
        <v>285989.440562704</v>
      </c>
      <c r="AB231" s="231">
        <v>16823</v>
      </c>
      <c r="AC231" s="231">
        <v>-254</v>
      </c>
      <c r="AD231" s="231">
        <v>17077</v>
      </c>
      <c r="AK231" s="232">
        <v>0</v>
      </c>
      <c r="AM231" s="232">
        <v>0</v>
      </c>
      <c r="AO231" s="232"/>
    </row>
    <row r="232" spans="1:41" s="231" customFormat="1">
      <c r="A232" s="229" t="s">
        <v>787</v>
      </c>
      <c r="B232" s="190">
        <v>436049049</v>
      </c>
      <c r="C232" s="191" t="s">
        <v>512</v>
      </c>
      <c r="D232" s="195">
        <v>0</v>
      </c>
      <c r="E232" s="195">
        <v>0</v>
      </c>
      <c r="F232" s="195">
        <v>0</v>
      </c>
      <c r="G232" s="195">
        <v>0</v>
      </c>
      <c r="H232" s="195">
        <v>89</v>
      </c>
      <c r="I232" s="195">
        <v>89</v>
      </c>
      <c r="J232" s="195">
        <v>0</v>
      </c>
      <c r="K232" s="230">
        <v>6.9954000000000001</v>
      </c>
      <c r="L232" s="195">
        <v>0</v>
      </c>
      <c r="M232" s="195">
        <v>0</v>
      </c>
      <c r="N232" s="195">
        <v>24</v>
      </c>
      <c r="O232" s="195">
        <v>11</v>
      </c>
      <c r="P232" s="195">
        <v>135</v>
      </c>
      <c r="Q232" s="195">
        <v>178</v>
      </c>
      <c r="R232" s="230">
        <v>1.1120000000000001</v>
      </c>
      <c r="S232" s="195">
        <v>7</v>
      </c>
      <c r="T232" s="190"/>
      <c r="U232" s="229">
        <v>436049049</v>
      </c>
      <c r="V232" s="231" t="s">
        <v>787</v>
      </c>
      <c r="W232" s="190" t="s">
        <v>723</v>
      </c>
      <c r="X232" s="190" t="s">
        <v>723</v>
      </c>
      <c r="Y232" s="231">
        <v>1</v>
      </c>
      <c r="Z232" s="231">
        <v>178</v>
      </c>
      <c r="AA232" s="231">
        <v>3232379.5244471356</v>
      </c>
      <c r="AB232" s="231">
        <v>18159</v>
      </c>
      <c r="AC232" s="231">
        <v>3373</v>
      </c>
      <c r="AD232" s="231">
        <v>14786</v>
      </c>
      <c r="AK232" s="232">
        <v>0</v>
      </c>
      <c r="AM232" s="232">
        <v>0</v>
      </c>
      <c r="AO232" s="232"/>
    </row>
    <row r="233" spans="1:41" s="231" customFormat="1">
      <c r="A233" s="229" t="s">
        <v>787</v>
      </c>
      <c r="B233" s="190">
        <v>436049057</v>
      </c>
      <c r="C233" s="191" t="s">
        <v>512</v>
      </c>
      <c r="D233" s="195">
        <v>0</v>
      </c>
      <c r="E233" s="195">
        <v>0</v>
      </c>
      <c r="F233" s="195">
        <v>0</v>
      </c>
      <c r="G233" s="195">
        <v>0</v>
      </c>
      <c r="H233" s="195">
        <v>0</v>
      </c>
      <c r="I233" s="195">
        <v>5</v>
      </c>
      <c r="J233" s="195">
        <v>0</v>
      </c>
      <c r="K233" s="230">
        <v>0.19650000000000001</v>
      </c>
      <c r="L233" s="195">
        <v>0</v>
      </c>
      <c r="M233" s="195">
        <v>0</v>
      </c>
      <c r="N233" s="195">
        <v>0</v>
      </c>
      <c r="O233" s="195">
        <v>0</v>
      </c>
      <c r="P233" s="195">
        <v>5</v>
      </c>
      <c r="Q233" s="195">
        <v>5</v>
      </c>
      <c r="R233" s="230">
        <v>1.1120000000000001</v>
      </c>
      <c r="S233" s="195">
        <v>12</v>
      </c>
      <c r="T233" s="190"/>
      <c r="U233" s="229">
        <v>436049057</v>
      </c>
      <c r="V233" s="231" t="s">
        <v>787</v>
      </c>
      <c r="W233" s="190" t="s">
        <v>723</v>
      </c>
      <c r="X233" s="190" t="s">
        <v>656</v>
      </c>
      <c r="Y233" s="231">
        <v>1</v>
      </c>
      <c r="Z233" s="231">
        <v>5</v>
      </c>
      <c r="AA233" s="231">
        <v>115228.54621256002</v>
      </c>
      <c r="AB233" s="231">
        <v>23046</v>
      </c>
      <c r="AC233" s="231">
        <v>5451</v>
      </c>
      <c r="AD233" s="231">
        <v>17595</v>
      </c>
      <c r="AK233" s="232">
        <v>0</v>
      </c>
      <c r="AM233" s="232">
        <v>0</v>
      </c>
      <c r="AO233" s="232"/>
    </row>
    <row r="234" spans="1:41" s="231" customFormat="1">
      <c r="A234" s="229" t="s">
        <v>787</v>
      </c>
      <c r="B234" s="190">
        <v>436049093</v>
      </c>
      <c r="C234" s="191" t="s">
        <v>512</v>
      </c>
      <c r="D234" s="195">
        <v>0</v>
      </c>
      <c r="E234" s="195">
        <v>0</v>
      </c>
      <c r="F234" s="195">
        <v>0</v>
      </c>
      <c r="G234" s="195">
        <v>0</v>
      </c>
      <c r="H234" s="195">
        <v>10</v>
      </c>
      <c r="I234" s="195">
        <v>3</v>
      </c>
      <c r="J234" s="195">
        <v>0</v>
      </c>
      <c r="K234" s="230">
        <v>0.51090000000000002</v>
      </c>
      <c r="L234" s="195">
        <v>0</v>
      </c>
      <c r="M234" s="195">
        <v>0</v>
      </c>
      <c r="N234" s="195">
        <v>3</v>
      </c>
      <c r="O234" s="195">
        <v>0</v>
      </c>
      <c r="P234" s="195">
        <v>9</v>
      </c>
      <c r="Q234" s="195">
        <v>13</v>
      </c>
      <c r="R234" s="230">
        <v>1.1120000000000001</v>
      </c>
      <c r="S234" s="195">
        <v>11</v>
      </c>
      <c r="T234" s="190"/>
      <c r="U234" s="229">
        <v>436049093</v>
      </c>
      <c r="V234" s="231" t="s">
        <v>787</v>
      </c>
      <c r="W234" s="190" t="s">
        <v>723</v>
      </c>
      <c r="X234" s="190" t="s">
        <v>657</v>
      </c>
      <c r="Y234" s="231">
        <v>1</v>
      </c>
      <c r="Z234" s="231">
        <v>13</v>
      </c>
      <c r="AA234" s="231">
        <v>244325.87383265598</v>
      </c>
      <c r="AB234" s="231">
        <v>18794</v>
      </c>
      <c r="AC234" s="231">
        <v>2248</v>
      </c>
      <c r="AD234" s="231">
        <v>16546</v>
      </c>
      <c r="AK234" s="232">
        <v>0</v>
      </c>
      <c r="AM234" s="232">
        <v>0</v>
      </c>
      <c r="AO234" s="232"/>
    </row>
    <row r="235" spans="1:41" s="231" customFormat="1">
      <c r="A235" s="229" t="s">
        <v>787</v>
      </c>
      <c r="B235" s="190">
        <v>436049095</v>
      </c>
      <c r="C235" s="191" t="s">
        <v>512</v>
      </c>
      <c r="D235" s="195">
        <v>0</v>
      </c>
      <c r="E235" s="195">
        <v>0</v>
      </c>
      <c r="F235" s="195">
        <v>0</v>
      </c>
      <c r="G235" s="195">
        <v>0</v>
      </c>
      <c r="H235" s="195">
        <v>0</v>
      </c>
      <c r="I235" s="195">
        <v>1</v>
      </c>
      <c r="J235" s="195">
        <v>0</v>
      </c>
      <c r="K235" s="230">
        <v>3.9300000000000002E-2</v>
      </c>
      <c r="L235" s="195">
        <v>0</v>
      </c>
      <c r="M235" s="195">
        <v>0</v>
      </c>
      <c r="N235" s="195">
        <v>0</v>
      </c>
      <c r="O235" s="195">
        <v>0</v>
      </c>
      <c r="P235" s="195">
        <v>1</v>
      </c>
      <c r="Q235" s="195">
        <v>1</v>
      </c>
      <c r="R235" s="230">
        <v>1.1120000000000001</v>
      </c>
      <c r="S235" s="195">
        <v>12</v>
      </c>
      <c r="T235" s="190"/>
      <c r="U235" s="229">
        <v>436049095</v>
      </c>
      <c r="V235" s="231" t="s">
        <v>787</v>
      </c>
      <c r="W235" s="190" t="s">
        <v>723</v>
      </c>
      <c r="X235" s="190" t="s">
        <v>651</v>
      </c>
      <c r="Y235" s="231">
        <v>1</v>
      </c>
      <c r="Z235" s="231">
        <v>1</v>
      </c>
      <c r="AA235" s="231">
        <v>23045.709242512003</v>
      </c>
      <c r="AB235" s="231">
        <v>23046</v>
      </c>
      <c r="AC235" s="231">
        <v>6223</v>
      </c>
      <c r="AD235" s="231">
        <v>16823</v>
      </c>
      <c r="AK235" s="232">
        <v>0</v>
      </c>
      <c r="AM235" s="232">
        <v>0</v>
      </c>
      <c r="AO235" s="232"/>
    </row>
    <row r="236" spans="1:41" s="231" customFormat="1">
      <c r="A236" s="229" t="s">
        <v>787</v>
      </c>
      <c r="B236" s="190">
        <v>436049133</v>
      </c>
      <c r="C236" s="191" t="s">
        <v>512</v>
      </c>
      <c r="D236" s="195">
        <v>0</v>
      </c>
      <c r="E236" s="195">
        <v>0</v>
      </c>
      <c r="F236" s="195">
        <v>0</v>
      </c>
      <c r="G236" s="195">
        <v>0</v>
      </c>
      <c r="H236" s="195">
        <v>1</v>
      </c>
      <c r="I236" s="195">
        <v>0</v>
      </c>
      <c r="J236" s="195">
        <v>0</v>
      </c>
      <c r="K236" s="230">
        <v>3.9300000000000002E-2</v>
      </c>
      <c r="L236" s="195">
        <v>0</v>
      </c>
      <c r="M236" s="195">
        <v>0</v>
      </c>
      <c r="N236" s="195">
        <v>0</v>
      </c>
      <c r="O236" s="195">
        <v>0</v>
      </c>
      <c r="P236" s="195">
        <v>0</v>
      </c>
      <c r="Q236" s="195">
        <v>1</v>
      </c>
      <c r="R236" s="230">
        <v>1.1120000000000001</v>
      </c>
      <c r="S236" s="195">
        <v>9</v>
      </c>
      <c r="T236" s="190"/>
      <c r="U236" s="229">
        <v>436049133</v>
      </c>
      <c r="V236" s="231" t="s">
        <v>787</v>
      </c>
      <c r="W236" s="190" t="s">
        <v>723</v>
      </c>
      <c r="X236" s="190" t="s">
        <v>707</v>
      </c>
      <c r="Y236" s="231">
        <v>1</v>
      </c>
      <c r="Z236" s="231">
        <v>1</v>
      </c>
      <c r="AA236" s="231">
        <v>11584.680282512001</v>
      </c>
      <c r="AB236" s="231">
        <v>11585</v>
      </c>
      <c r="AC236" s="231">
        <v>-6574</v>
      </c>
      <c r="AD236" s="231">
        <v>18159</v>
      </c>
      <c r="AK236" s="232">
        <v>0</v>
      </c>
      <c r="AM236" s="232">
        <v>0</v>
      </c>
      <c r="AO236" s="232"/>
    </row>
    <row r="237" spans="1:41" s="231" customFormat="1">
      <c r="A237" s="229" t="s">
        <v>787</v>
      </c>
      <c r="B237" s="190">
        <v>436049149</v>
      </c>
      <c r="C237" s="191" t="s">
        <v>512</v>
      </c>
      <c r="D237" s="195">
        <v>0</v>
      </c>
      <c r="E237" s="195">
        <v>0</v>
      </c>
      <c r="F237" s="195">
        <v>0</v>
      </c>
      <c r="G237" s="195">
        <v>0</v>
      </c>
      <c r="H237" s="195">
        <v>0</v>
      </c>
      <c r="I237" s="195">
        <v>2</v>
      </c>
      <c r="J237" s="195">
        <v>0</v>
      </c>
      <c r="K237" s="230">
        <v>7.8600000000000003E-2</v>
      </c>
      <c r="L237" s="195">
        <v>0</v>
      </c>
      <c r="M237" s="195">
        <v>0</v>
      </c>
      <c r="N237" s="195">
        <v>0</v>
      </c>
      <c r="O237" s="195">
        <v>0</v>
      </c>
      <c r="P237" s="195">
        <v>0</v>
      </c>
      <c r="Q237" s="195">
        <v>2</v>
      </c>
      <c r="R237" s="230">
        <v>1.1120000000000001</v>
      </c>
      <c r="S237" s="195">
        <v>12</v>
      </c>
      <c r="T237" s="190"/>
      <c r="U237" s="229">
        <v>436049149</v>
      </c>
      <c r="V237" s="231" t="s">
        <v>787</v>
      </c>
      <c r="W237" s="190" t="s">
        <v>723</v>
      </c>
      <c r="X237" s="190" t="s">
        <v>783</v>
      </c>
      <c r="Y237" s="231">
        <v>1</v>
      </c>
      <c r="Z237" s="231">
        <v>2</v>
      </c>
      <c r="AA237" s="231">
        <v>27368.328085024001</v>
      </c>
      <c r="AB237" s="231">
        <v>13684</v>
      </c>
      <c r="AC237" s="231">
        <v>-9362</v>
      </c>
      <c r="AD237" s="231">
        <v>23046</v>
      </c>
      <c r="AK237" s="232">
        <v>0</v>
      </c>
      <c r="AM237" s="232">
        <v>0</v>
      </c>
      <c r="AO237" s="232"/>
    </row>
    <row r="238" spans="1:41" s="231" customFormat="1">
      <c r="A238" s="229" t="s">
        <v>787</v>
      </c>
      <c r="B238" s="190">
        <v>436049153</v>
      </c>
      <c r="C238" s="191" t="s">
        <v>512</v>
      </c>
      <c r="D238" s="195">
        <v>0</v>
      </c>
      <c r="E238" s="195">
        <v>0</v>
      </c>
      <c r="F238" s="195">
        <v>0</v>
      </c>
      <c r="G238" s="195">
        <v>0</v>
      </c>
      <c r="H238" s="195">
        <v>0</v>
      </c>
      <c r="I238" s="195">
        <v>1</v>
      </c>
      <c r="J238" s="195">
        <v>0</v>
      </c>
      <c r="K238" s="230">
        <v>3.9300000000000002E-2</v>
      </c>
      <c r="L238" s="195">
        <v>0</v>
      </c>
      <c r="M238" s="195">
        <v>0</v>
      </c>
      <c r="N238" s="195">
        <v>0</v>
      </c>
      <c r="O238" s="195">
        <v>0</v>
      </c>
      <c r="P238" s="195">
        <v>0</v>
      </c>
      <c r="Q238" s="195">
        <v>1</v>
      </c>
      <c r="R238" s="230">
        <v>1.1120000000000001</v>
      </c>
      <c r="S238" s="195">
        <v>10</v>
      </c>
      <c r="T238" s="190"/>
      <c r="U238" s="229">
        <v>436049153</v>
      </c>
      <c r="V238" s="231" t="s">
        <v>787</v>
      </c>
      <c r="W238" s="190" t="s">
        <v>723</v>
      </c>
      <c r="X238" s="190" t="s">
        <v>658</v>
      </c>
      <c r="Y238" s="231">
        <v>1</v>
      </c>
      <c r="Z238" s="231">
        <v>1</v>
      </c>
      <c r="AA238" s="231">
        <v>13684.164042512</v>
      </c>
      <c r="AB238" s="231">
        <v>13684</v>
      </c>
      <c r="AC238" s="231">
        <v>-5110</v>
      </c>
      <c r="AD238" s="231">
        <v>18794</v>
      </c>
      <c r="AK238" s="232">
        <v>0</v>
      </c>
      <c r="AM238" s="232">
        <v>0</v>
      </c>
      <c r="AO238" s="232"/>
    </row>
    <row r="239" spans="1:41" s="231" customFormat="1">
      <c r="A239" s="229" t="s">
        <v>787</v>
      </c>
      <c r="B239" s="190">
        <v>436049155</v>
      </c>
      <c r="C239" s="191" t="s">
        <v>512</v>
      </c>
      <c r="D239" s="195">
        <v>0</v>
      </c>
      <c r="E239" s="195">
        <v>0</v>
      </c>
      <c r="F239" s="195">
        <v>0</v>
      </c>
      <c r="G239" s="195">
        <v>0</v>
      </c>
      <c r="H239" s="195">
        <v>0</v>
      </c>
      <c r="I239" s="195">
        <v>1</v>
      </c>
      <c r="J239" s="195">
        <v>0</v>
      </c>
      <c r="K239" s="230">
        <v>3.9300000000000002E-2</v>
      </c>
      <c r="L239" s="195">
        <v>0</v>
      </c>
      <c r="M239" s="195">
        <v>0</v>
      </c>
      <c r="N239" s="195">
        <v>0</v>
      </c>
      <c r="O239" s="195">
        <v>0</v>
      </c>
      <c r="P239" s="195">
        <v>0</v>
      </c>
      <c r="Q239" s="195">
        <v>1</v>
      </c>
      <c r="R239" s="230">
        <v>1.1120000000000001</v>
      </c>
      <c r="S239" s="195">
        <v>2</v>
      </c>
      <c r="T239" s="190"/>
      <c r="U239" s="229">
        <v>436049155</v>
      </c>
      <c r="V239" s="231" t="s">
        <v>787</v>
      </c>
      <c r="W239" s="190" t="s">
        <v>723</v>
      </c>
      <c r="X239" s="190" t="s">
        <v>730</v>
      </c>
      <c r="Y239" s="231">
        <v>1</v>
      </c>
      <c r="Z239" s="231">
        <v>1</v>
      </c>
      <c r="AA239" s="231">
        <v>13684.164042512</v>
      </c>
      <c r="AB239" s="231">
        <v>13684</v>
      </c>
      <c r="AC239" s="231">
        <v>-9362</v>
      </c>
      <c r="AD239" s="231">
        <v>23046</v>
      </c>
      <c r="AK239" s="232">
        <v>0</v>
      </c>
      <c r="AM239" s="232">
        <v>0</v>
      </c>
      <c r="AO239" s="232"/>
    </row>
    <row r="240" spans="1:41" s="231" customFormat="1">
      <c r="A240" s="229" t="s">
        <v>787</v>
      </c>
      <c r="B240" s="190">
        <v>436049163</v>
      </c>
      <c r="C240" s="191" t="s">
        <v>512</v>
      </c>
      <c r="D240" s="195">
        <v>0</v>
      </c>
      <c r="E240" s="195">
        <v>0</v>
      </c>
      <c r="F240" s="195">
        <v>0</v>
      </c>
      <c r="G240" s="195">
        <v>0</v>
      </c>
      <c r="H240" s="195">
        <v>0</v>
      </c>
      <c r="I240" s="195">
        <v>1</v>
      </c>
      <c r="J240" s="195">
        <v>0</v>
      </c>
      <c r="K240" s="230">
        <v>3.9300000000000002E-2</v>
      </c>
      <c r="L240" s="195">
        <v>0</v>
      </c>
      <c r="M240" s="195">
        <v>0</v>
      </c>
      <c r="N240" s="195">
        <v>0</v>
      </c>
      <c r="O240" s="195">
        <v>0</v>
      </c>
      <c r="P240" s="195">
        <v>0</v>
      </c>
      <c r="Q240" s="195">
        <v>1</v>
      </c>
      <c r="R240" s="230">
        <v>1.1120000000000001</v>
      </c>
      <c r="S240" s="195">
        <v>11</v>
      </c>
      <c r="T240" s="190"/>
      <c r="U240" s="229">
        <v>436049163</v>
      </c>
      <c r="V240" s="231" t="s">
        <v>787</v>
      </c>
      <c r="W240" s="190" t="s">
        <v>723</v>
      </c>
      <c r="X240" s="190" t="s">
        <v>660</v>
      </c>
      <c r="Y240" s="231">
        <v>1</v>
      </c>
      <c r="Z240" s="231">
        <v>1</v>
      </c>
      <c r="AA240" s="231">
        <v>13684.164042512</v>
      </c>
      <c r="AB240" s="231">
        <v>13684</v>
      </c>
      <c r="AC240" s="231">
        <v>2099</v>
      </c>
      <c r="AD240" s="231">
        <v>11585</v>
      </c>
      <c r="AK240" s="232">
        <v>0</v>
      </c>
      <c r="AM240" s="232">
        <v>0</v>
      </c>
      <c r="AO240" s="232"/>
    </row>
    <row r="241" spans="1:41" s="231" customFormat="1">
      <c r="A241" s="229" t="s">
        <v>787</v>
      </c>
      <c r="B241" s="190">
        <v>436049165</v>
      </c>
      <c r="C241" s="191" t="s">
        <v>512</v>
      </c>
      <c r="D241" s="195">
        <v>0</v>
      </c>
      <c r="E241" s="195">
        <v>0</v>
      </c>
      <c r="F241" s="195">
        <v>0</v>
      </c>
      <c r="G241" s="195">
        <v>0</v>
      </c>
      <c r="H241" s="195">
        <v>1</v>
      </c>
      <c r="I241" s="195">
        <v>6</v>
      </c>
      <c r="J241" s="195">
        <v>0</v>
      </c>
      <c r="K241" s="230">
        <v>0.27510000000000001</v>
      </c>
      <c r="L241" s="195">
        <v>0</v>
      </c>
      <c r="M241" s="195">
        <v>0</v>
      </c>
      <c r="N241" s="195">
        <v>0</v>
      </c>
      <c r="O241" s="195">
        <v>1</v>
      </c>
      <c r="P241" s="195">
        <v>5</v>
      </c>
      <c r="Q241" s="195">
        <v>7</v>
      </c>
      <c r="R241" s="230">
        <v>1.1120000000000001</v>
      </c>
      <c r="S241" s="195">
        <v>10</v>
      </c>
      <c r="T241" s="190"/>
      <c r="U241" s="229">
        <v>436049165</v>
      </c>
      <c r="V241" s="231" t="s">
        <v>787</v>
      </c>
      <c r="W241" s="190" t="s">
        <v>723</v>
      </c>
      <c r="X241" s="190" t="s">
        <v>661</v>
      </c>
      <c r="Y241" s="231">
        <v>1</v>
      </c>
      <c r="Z241" s="231">
        <v>7</v>
      </c>
      <c r="AA241" s="231">
        <v>136595.21789758402</v>
      </c>
      <c r="AB241" s="231">
        <v>19514</v>
      </c>
      <c r="AC241" s="231">
        <v>5830</v>
      </c>
      <c r="AD241" s="231">
        <v>13684</v>
      </c>
      <c r="AK241" s="232">
        <v>0</v>
      </c>
      <c r="AM241" s="232">
        <v>0</v>
      </c>
      <c r="AO241" s="232"/>
    </row>
    <row r="242" spans="1:41" s="231" customFormat="1">
      <c r="A242" s="229" t="s">
        <v>787</v>
      </c>
      <c r="B242" s="190">
        <v>436049170</v>
      </c>
      <c r="C242" s="191" t="s">
        <v>512</v>
      </c>
      <c r="D242" s="195">
        <v>0</v>
      </c>
      <c r="E242" s="195">
        <v>0</v>
      </c>
      <c r="F242" s="195">
        <v>0</v>
      </c>
      <c r="G242" s="195">
        <v>0</v>
      </c>
      <c r="H242" s="195">
        <v>0</v>
      </c>
      <c r="I242" s="195">
        <v>1</v>
      </c>
      <c r="J242" s="195">
        <v>0</v>
      </c>
      <c r="K242" s="230">
        <v>3.9300000000000002E-2</v>
      </c>
      <c r="L242" s="195">
        <v>0</v>
      </c>
      <c r="M242" s="195">
        <v>0</v>
      </c>
      <c r="N242" s="195">
        <v>0</v>
      </c>
      <c r="O242" s="195">
        <v>0</v>
      </c>
      <c r="P242" s="195">
        <v>0</v>
      </c>
      <c r="Q242" s="195">
        <v>1</v>
      </c>
      <c r="R242" s="230">
        <v>1.1120000000000001</v>
      </c>
      <c r="S242" s="195">
        <v>10</v>
      </c>
      <c r="T242" s="190"/>
      <c r="U242" s="229">
        <v>436049170</v>
      </c>
      <c r="V242" s="231" t="s">
        <v>787</v>
      </c>
      <c r="W242" s="190" t="s">
        <v>723</v>
      </c>
      <c r="X242" s="190" t="s">
        <v>714</v>
      </c>
      <c r="Y242" s="231">
        <v>1</v>
      </c>
      <c r="Z242" s="231">
        <v>1</v>
      </c>
      <c r="AA242" s="231">
        <v>13684.164042512</v>
      </c>
      <c r="AB242" s="231">
        <v>13684</v>
      </c>
      <c r="AC242" s="231">
        <v>0</v>
      </c>
      <c r="AD242" s="231">
        <v>13684</v>
      </c>
      <c r="AK242" s="232">
        <v>0</v>
      </c>
      <c r="AM242" s="232">
        <v>0</v>
      </c>
      <c r="AO242" s="232"/>
    </row>
    <row r="243" spans="1:41" s="231" customFormat="1">
      <c r="A243" s="229" t="s">
        <v>787</v>
      </c>
      <c r="B243" s="190">
        <v>436049176</v>
      </c>
      <c r="C243" s="191" t="s">
        <v>512</v>
      </c>
      <c r="D243" s="195">
        <v>0</v>
      </c>
      <c r="E243" s="195">
        <v>0</v>
      </c>
      <c r="F243" s="195">
        <v>0</v>
      </c>
      <c r="G243" s="195">
        <v>0</v>
      </c>
      <c r="H243" s="195">
        <v>3</v>
      </c>
      <c r="I243" s="195">
        <v>5</v>
      </c>
      <c r="J243" s="195">
        <v>0</v>
      </c>
      <c r="K243" s="230">
        <v>0.31440000000000001</v>
      </c>
      <c r="L243" s="195">
        <v>0</v>
      </c>
      <c r="M243" s="195">
        <v>0</v>
      </c>
      <c r="N243" s="195">
        <v>3</v>
      </c>
      <c r="O243" s="195">
        <v>1</v>
      </c>
      <c r="P243" s="195">
        <v>5</v>
      </c>
      <c r="Q243" s="195">
        <v>8</v>
      </c>
      <c r="R243" s="230">
        <v>1.1120000000000001</v>
      </c>
      <c r="S243" s="195">
        <v>8</v>
      </c>
      <c r="T243" s="190"/>
      <c r="U243" s="229">
        <v>436049176</v>
      </c>
      <c r="V243" s="231" t="s">
        <v>787</v>
      </c>
      <c r="W243" s="190" t="s">
        <v>723</v>
      </c>
      <c r="X243" s="190" t="s">
        <v>662</v>
      </c>
      <c r="Y243" s="231">
        <v>1</v>
      </c>
      <c r="Z243" s="231">
        <v>8</v>
      </c>
      <c r="AA243" s="231">
        <v>151059.76994009601</v>
      </c>
      <c r="AB243" s="231">
        <v>18882</v>
      </c>
      <c r="AC243" s="231">
        <v>5198</v>
      </c>
      <c r="AD243" s="231">
        <v>13684</v>
      </c>
      <c r="AK243" s="232">
        <v>0</v>
      </c>
      <c r="AM243" s="232">
        <v>0</v>
      </c>
      <c r="AO243" s="232"/>
    </row>
    <row r="244" spans="1:41" s="231" customFormat="1">
      <c r="A244" s="229" t="s">
        <v>787</v>
      </c>
      <c r="B244" s="190">
        <v>436049229</v>
      </c>
      <c r="C244" s="191" t="s">
        <v>512</v>
      </c>
      <c r="D244" s="195">
        <v>0</v>
      </c>
      <c r="E244" s="195">
        <v>0</v>
      </c>
      <c r="F244" s="195">
        <v>0</v>
      </c>
      <c r="G244" s="195">
        <v>0</v>
      </c>
      <c r="H244" s="195">
        <v>0</v>
      </c>
      <c r="I244" s="195">
        <v>1</v>
      </c>
      <c r="J244" s="195">
        <v>0</v>
      </c>
      <c r="K244" s="230">
        <v>3.9300000000000002E-2</v>
      </c>
      <c r="L244" s="195">
        <v>0</v>
      </c>
      <c r="M244" s="195">
        <v>0</v>
      </c>
      <c r="N244" s="195">
        <v>0</v>
      </c>
      <c r="O244" s="195">
        <v>0</v>
      </c>
      <c r="P244" s="195">
        <v>0</v>
      </c>
      <c r="Q244" s="195">
        <v>1</v>
      </c>
      <c r="R244" s="230">
        <v>1.1120000000000001</v>
      </c>
      <c r="S244" s="195">
        <v>9</v>
      </c>
      <c r="T244" s="190"/>
      <c r="U244" s="229">
        <v>436049229</v>
      </c>
      <c r="V244" s="231" t="s">
        <v>787</v>
      </c>
      <c r="W244" s="190" t="s">
        <v>723</v>
      </c>
      <c r="X244" s="190" t="s">
        <v>663</v>
      </c>
      <c r="Y244" s="231">
        <v>1</v>
      </c>
      <c r="Z244" s="231">
        <v>1</v>
      </c>
      <c r="AA244" s="231">
        <v>13684.164042512</v>
      </c>
      <c r="AB244" s="231">
        <v>13684</v>
      </c>
      <c r="AC244" s="231">
        <v>0</v>
      </c>
      <c r="AD244" s="231">
        <v>13684</v>
      </c>
      <c r="AK244" s="232">
        <v>0</v>
      </c>
      <c r="AM244" s="232">
        <v>0</v>
      </c>
      <c r="AO244" s="232"/>
    </row>
    <row r="245" spans="1:41" s="231" customFormat="1">
      <c r="A245" s="229" t="s">
        <v>787</v>
      </c>
      <c r="B245" s="190">
        <v>436049243</v>
      </c>
      <c r="C245" s="191" t="s">
        <v>512</v>
      </c>
      <c r="D245" s="195">
        <v>0</v>
      </c>
      <c r="E245" s="195">
        <v>0</v>
      </c>
      <c r="F245" s="195">
        <v>0</v>
      </c>
      <c r="G245" s="195">
        <v>0</v>
      </c>
      <c r="H245" s="195">
        <v>0</v>
      </c>
      <c r="I245" s="195">
        <v>1</v>
      </c>
      <c r="J245" s="195">
        <v>0</v>
      </c>
      <c r="K245" s="230">
        <v>3.9300000000000002E-2</v>
      </c>
      <c r="L245" s="195">
        <v>0</v>
      </c>
      <c r="M245" s="195">
        <v>0</v>
      </c>
      <c r="N245" s="195">
        <v>0</v>
      </c>
      <c r="O245" s="195">
        <v>0</v>
      </c>
      <c r="P245" s="195">
        <v>0</v>
      </c>
      <c r="Q245" s="195">
        <v>1</v>
      </c>
      <c r="R245" s="230">
        <v>1.1120000000000001</v>
      </c>
      <c r="S245" s="195">
        <v>9</v>
      </c>
      <c r="T245" s="190"/>
      <c r="U245" s="229">
        <v>436049243</v>
      </c>
      <c r="V245" s="231" t="s">
        <v>787</v>
      </c>
      <c r="W245" s="190" t="s">
        <v>723</v>
      </c>
      <c r="X245" s="190" t="s">
        <v>674</v>
      </c>
      <c r="Y245" s="231">
        <v>1</v>
      </c>
      <c r="Z245" s="231">
        <v>1</v>
      </c>
      <c r="AA245" s="231">
        <v>13684.164042512</v>
      </c>
      <c r="AB245" s="231">
        <v>13684</v>
      </c>
      <c r="AC245" s="231">
        <v>-5830</v>
      </c>
      <c r="AD245" s="231">
        <v>19514</v>
      </c>
      <c r="AK245" s="232">
        <v>0</v>
      </c>
      <c r="AM245" s="232">
        <v>0</v>
      </c>
      <c r="AO245" s="232"/>
    </row>
    <row r="246" spans="1:41" s="231" customFormat="1">
      <c r="A246" s="229" t="s">
        <v>787</v>
      </c>
      <c r="B246" s="190">
        <v>436049244</v>
      </c>
      <c r="C246" s="191" t="s">
        <v>512</v>
      </c>
      <c r="D246" s="195">
        <v>0</v>
      </c>
      <c r="E246" s="195">
        <v>0</v>
      </c>
      <c r="F246" s="195">
        <v>0</v>
      </c>
      <c r="G246" s="195">
        <v>0</v>
      </c>
      <c r="H246" s="195">
        <v>1</v>
      </c>
      <c r="I246" s="195">
        <v>1</v>
      </c>
      <c r="J246" s="195">
        <v>0</v>
      </c>
      <c r="K246" s="230">
        <v>7.8600000000000003E-2</v>
      </c>
      <c r="L246" s="195">
        <v>0</v>
      </c>
      <c r="M246" s="195">
        <v>0</v>
      </c>
      <c r="N246" s="195">
        <v>0</v>
      </c>
      <c r="O246" s="195">
        <v>0</v>
      </c>
      <c r="P246" s="195">
        <v>0</v>
      </c>
      <c r="Q246" s="195">
        <v>2</v>
      </c>
      <c r="R246" s="230">
        <v>1.1120000000000001</v>
      </c>
      <c r="S246" s="195">
        <v>10</v>
      </c>
      <c r="T246" s="190"/>
      <c r="U246" s="229">
        <v>436049244</v>
      </c>
      <c r="V246" s="231" t="s">
        <v>787</v>
      </c>
      <c r="W246" s="190" t="s">
        <v>723</v>
      </c>
      <c r="X246" s="190" t="s">
        <v>664</v>
      </c>
      <c r="Y246" s="231">
        <v>1</v>
      </c>
      <c r="Z246" s="231">
        <v>2</v>
      </c>
      <c r="AA246" s="231">
        <v>25268.844325023998</v>
      </c>
      <c r="AB246" s="231">
        <v>12634</v>
      </c>
      <c r="AC246" s="231">
        <v>-1050</v>
      </c>
      <c r="AD246" s="231">
        <v>13684</v>
      </c>
      <c r="AK246" s="232">
        <v>0</v>
      </c>
      <c r="AM246" s="232">
        <v>0</v>
      </c>
      <c r="AO246" s="232"/>
    </row>
    <row r="247" spans="1:41" s="231" customFormat="1">
      <c r="A247" s="229" t="s">
        <v>787</v>
      </c>
      <c r="B247" s="190">
        <v>436049248</v>
      </c>
      <c r="C247" s="191" t="s">
        <v>512</v>
      </c>
      <c r="D247" s="195">
        <v>0</v>
      </c>
      <c r="E247" s="195">
        <v>0</v>
      </c>
      <c r="F247" s="195">
        <v>0</v>
      </c>
      <c r="G247" s="195">
        <v>0</v>
      </c>
      <c r="H247" s="195">
        <v>2</v>
      </c>
      <c r="I247" s="195">
        <v>7</v>
      </c>
      <c r="J247" s="195">
        <v>0</v>
      </c>
      <c r="K247" s="230">
        <v>0.35370000000000001</v>
      </c>
      <c r="L247" s="195">
        <v>0</v>
      </c>
      <c r="M247" s="195">
        <v>0</v>
      </c>
      <c r="N247" s="195">
        <v>0</v>
      </c>
      <c r="O247" s="195">
        <v>1</v>
      </c>
      <c r="P247" s="195">
        <v>8</v>
      </c>
      <c r="Q247" s="195">
        <v>9</v>
      </c>
      <c r="R247" s="230">
        <v>1.1120000000000001</v>
      </c>
      <c r="S247" s="195">
        <v>11</v>
      </c>
      <c r="T247" s="190"/>
      <c r="U247" s="229">
        <v>436049248</v>
      </c>
      <c r="V247" s="231" t="s">
        <v>787</v>
      </c>
      <c r="W247" s="190" t="s">
        <v>723</v>
      </c>
      <c r="X247" s="190" t="s">
        <v>665</v>
      </c>
      <c r="Y247" s="231">
        <v>1</v>
      </c>
      <c r="Z247" s="231">
        <v>9</v>
      </c>
      <c r="AA247" s="231">
        <v>191433.61574260797</v>
      </c>
      <c r="AB247" s="231">
        <v>21270</v>
      </c>
      <c r="AC247" s="231">
        <v>2388</v>
      </c>
      <c r="AD247" s="231">
        <v>18882</v>
      </c>
      <c r="AK247" s="232">
        <v>0</v>
      </c>
      <c r="AM247" s="232">
        <v>0</v>
      </c>
      <c r="AO247" s="232"/>
    </row>
    <row r="248" spans="1:41" s="231" customFormat="1">
      <c r="A248" s="229" t="s">
        <v>787</v>
      </c>
      <c r="B248" s="190">
        <v>436049274</v>
      </c>
      <c r="C248" s="191" t="s">
        <v>512</v>
      </c>
      <c r="D248" s="195">
        <v>0</v>
      </c>
      <c r="E248" s="195">
        <v>0</v>
      </c>
      <c r="F248" s="195">
        <v>0</v>
      </c>
      <c r="G248" s="195">
        <v>0</v>
      </c>
      <c r="H248" s="195">
        <v>2</v>
      </c>
      <c r="I248" s="195">
        <v>3</v>
      </c>
      <c r="J248" s="195">
        <v>0</v>
      </c>
      <c r="K248" s="230">
        <v>0.19650000000000001</v>
      </c>
      <c r="L248" s="195">
        <v>0</v>
      </c>
      <c r="M248" s="195">
        <v>0</v>
      </c>
      <c r="N248" s="195">
        <v>0</v>
      </c>
      <c r="O248" s="195">
        <v>0</v>
      </c>
      <c r="P248" s="195">
        <v>3</v>
      </c>
      <c r="Q248" s="195">
        <v>5</v>
      </c>
      <c r="R248" s="230">
        <v>1.1120000000000001</v>
      </c>
      <c r="S248" s="195">
        <v>10</v>
      </c>
      <c r="T248" s="190"/>
      <c r="U248" s="229">
        <v>436049274</v>
      </c>
      <c r="V248" s="231" t="s">
        <v>787</v>
      </c>
      <c r="W248" s="190" t="s">
        <v>723</v>
      </c>
      <c r="X248" s="190" t="s">
        <v>675</v>
      </c>
      <c r="Y248" s="231">
        <v>1</v>
      </c>
      <c r="Z248" s="231">
        <v>5</v>
      </c>
      <c r="AA248" s="231">
        <v>87851.494532559998</v>
      </c>
      <c r="AB248" s="231">
        <v>17570</v>
      </c>
      <c r="AC248" s="231">
        <v>3886</v>
      </c>
      <c r="AD248" s="231">
        <v>13684</v>
      </c>
      <c r="AK248" s="232">
        <v>0</v>
      </c>
      <c r="AM248" s="232">
        <v>0</v>
      </c>
      <c r="AO248" s="232"/>
    </row>
    <row r="249" spans="1:41" s="231" customFormat="1">
      <c r="A249" s="229" t="s">
        <v>787</v>
      </c>
      <c r="B249" s="190">
        <v>436049308</v>
      </c>
      <c r="C249" s="191" t="s">
        <v>512</v>
      </c>
      <c r="D249" s="195">
        <v>0</v>
      </c>
      <c r="E249" s="195">
        <v>0</v>
      </c>
      <c r="F249" s="195">
        <v>0</v>
      </c>
      <c r="G249" s="195">
        <v>0</v>
      </c>
      <c r="H249" s="195">
        <v>0</v>
      </c>
      <c r="I249" s="195">
        <v>1</v>
      </c>
      <c r="J249" s="195">
        <v>0</v>
      </c>
      <c r="K249" s="230">
        <v>3.9300000000000002E-2</v>
      </c>
      <c r="L249" s="195">
        <v>0</v>
      </c>
      <c r="M249" s="195">
        <v>0</v>
      </c>
      <c r="N249" s="195">
        <v>0</v>
      </c>
      <c r="O249" s="195">
        <v>0</v>
      </c>
      <c r="P249" s="195">
        <v>1</v>
      </c>
      <c r="Q249" s="195">
        <v>1</v>
      </c>
      <c r="R249" s="230">
        <v>1.1120000000000001</v>
      </c>
      <c r="S249" s="195">
        <v>10</v>
      </c>
      <c r="T249" s="190"/>
      <c r="U249" s="229">
        <v>436049308</v>
      </c>
      <c r="V249" s="231" t="s">
        <v>787</v>
      </c>
      <c r="W249" s="190" t="s">
        <v>723</v>
      </c>
      <c r="X249" s="190" t="s">
        <v>717</v>
      </c>
      <c r="Y249" s="231">
        <v>1</v>
      </c>
      <c r="Z249" s="231">
        <v>1</v>
      </c>
      <c r="AA249" s="231">
        <v>21560.711322512001</v>
      </c>
      <c r="AB249" s="231">
        <v>21561</v>
      </c>
      <c r="AC249" s="231">
        <v>7877</v>
      </c>
      <c r="AD249" s="231">
        <v>13684</v>
      </c>
      <c r="AK249" s="232">
        <v>0</v>
      </c>
      <c r="AM249" s="232">
        <v>0</v>
      </c>
      <c r="AO249" s="232"/>
    </row>
    <row r="250" spans="1:41" s="231" customFormat="1">
      <c r="A250" s="229" t="s">
        <v>787</v>
      </c>
      <c r="B250" s="190">
        <v>436049314</v>
      </c>
      <c r="C250" s="191" t="s">
        <v>512</v>
      </c>
      <c r="D250" s="195">
        <v>0</v>
      </c>
      <c r="E250" s="195">
        <v>0</v>
      </c>
      <c r="F250" s="195">
        <v>0</v>
      </c>
      <c r="G250" s="195">
        <v>0</v>
      </c>
      <c r="H250" s="195">
        <v>0</v>
      </c>
      <c r="I250" s="195">
        <v>1</v>
      </c>
      <c r="J250" s="195">
        <v>0</v>
      </c>
      <c r="K250" s="230">
        <v>3.9300000000000002E-2</v>
      </c>
      <c r="L250" s="195">
        <v>0</v>
      </c>
      <c r="M250" s="195">
        <v>0</v>
      </c>
      <c r="N250" s="195">
        <v>0</v>
      </c>
      <c r="O250" s="195">
        <v>0</v>
      </c>
      <c r="P250" s="195">
        <v>1</v>
      </c>
      <c r="Q250" s="195">
        <v>1</v>
      </c>
      <c r="R250" s="230">
        <v>1.1120000000000001</v>
      </c>
      <c r="S250" s="195">
        <v>7</v>
      </c>
      <c r="T250" s="190"/>
      <c r="U250" s="229">
        <v>436049314</v>
      </c>
      <c r="V250" s="231" t="s">
        <v>787</v>
      </c>
      <c r="W250" s="190" t="s">
        <v>723</v>
      </c>
      <c r="X250" s="190" t="s">
        <v>742</v>
      </c>
      <c r="Y250" s="231">
        <v>1</v>
      </c>
      <c r="Z250" s="231">
        <v>1</v>
      </c>
      <c r="AA250" s="231">
        <v>20097.937162512004</v>
      </c>
      <c r="AB250" s="231">
        <v>20098</v>
      </c>
      <c r="AC250" s="231">
        <v>7464</v>
      </c>
      <c r="AD250" s="231">
        <v>12634</v>
      </c>
      <c r="AK250" s="232">
        <v>0</v>
      </c>
      <c r="AM250" s="232">
        <v>0</v>
      </c>
      <c r="AO250" s="232"/>
    </row>
    <row r="251" spans="1:41" s="231" customFormat="1">
      <c r="A251" s="229" t="s">
        <v>787</v>
      </c>
      <c r="B251" s="190">
        <v>436049347</v>
      </c>
      <c r="C251" s="191" t="s">
        <v>512</v>
      </c>
      <c r="D251" s="195">
        <v>0</v>
      </c>
      <c r="E251" s="195">
        <v>0</v>
      </c>
      <c r="F251" s="195">
        <v>0</v>
      </c>
      <c r="G251" s="195">
        <v>0</v>
      </c>
      <c r="H251" s="195">
        <v>1</v>
      </c>
      <c r="I251" s="195">
        <v>0</v>
      </c>
      <c r="J251" s="195">
        <v>0</v>
      </c>
      <c r="K251" s="230">
        <v>3.9300000000000002E-2</v>
      </c>
      <c r="L251" s="195">
        <v>0</v>
      </c>
      <c r="M251" s="195">
        <v>0</v>
      </c>
      <c r="N251" s="195">
        <v>1</v>
      </c>
      <c r="O251" s="195">
        <v>0</v>
      </c>
      <c r="P251" s="195">
        <v>1</v>
      </c>
      <c r="Q251" s="195">
        <v>1</v>
      </c>
      <c r="R251" s="230">
        <v>1.1120000000000001</v>
      </c>
      <c r="S251" s="195">
        <v>8</v>
      </c>
      <c r="T251" s="190"/>
      <c r="U251" s="229">
        <v>436049347</v>
      </c>
      <c r="V251" s="231" t="s">
        <v>787</v>
      </c>
      <c r="W251" s="190" t="s">
        <v>723</v>
      </c>
      <c r="X251" s="190" t="s">
        <v>738</v>
      </c>
      <c r="Y251" s="231">
        <v>1</v>
      </c>
      <c r="Z251" s="231">
        <v>1</v>
      </c>
      <c r="AA251" s="231">
        <v>21771.132362511999</v>
      </c>
      <c r="AB251" s="231">
        <v>21771</v>
      </c>
      <c r="AC251" s="231">
        <v>501</v>
      </c>
      <c r="AD251" s="231">
        <v>21270</v>
      </c>
      <c r="AK251" s="232">
        <v>0</v>
      </c>
      <c r="AM251" s="232">
        <v>0</v>
      </c>
      <c r="AO251" s="232"/>
    </row>
    <row r="252" spans="1:41" s="231" customFormat="1">
      <c r="A252" s="229" t="s">
        <v>787</v>
      </c>
      <c r="B252" s="190">
        <v>436049616</v>
      </c>
      <c r="C252" s="191" t="s">
        <v>512</v>
      </c>
      <c r="D252" s="195">
        <v>0</v>
      </c>
      <c r="E252" s="195">
        <v>0</v>
      </c>
      <c r="F252" s="195">
        <v>0</v>
      </c>
      <c r="G252" s="195">
        <v>0</v>
      </c>
      <c r="H252" s="195">
        <v>1</v>
      </c>
      <c r="I252" s="195">
        <v>0</v>
      </c>
      <c r="J252" s="195">
        <v>0</v>
      </c>
      <c r="K252" s="230">
        <v>3.9300000000000002E-2</v>
      </c>
      <c r="L252" s="195">
        <v>0</v>
      </c>
      <c r="M252" s="195">
        <v>0</v>
      </c>
      <c r="N252" s="195">
        <v>1</v>
      </c>
      <c r="O252" s="195">
        <v>0</v>
      </c>
      <c r="P252" s="195">
        <v>1</v>
      </c>
      <c r="Q252" s="195">
        <v>1</v>
      </c>
      <c r="R252" s="230">
        <v>1.1120000000000001</v>
      </c>
      <c r="S252" s="195">
        <v>7</v>
      </c>
      <c r="T252" s="190"/>
      <c r="U252" s="229">
        <v>436049616</v>
      </c>
      <c r="V252" s="231" t="s">
        <v>787</v>
      </c>
      <c r="W252" s="190" t="s">
        <v>723</v>
      </c>
      <c r="X252" s="190" t="s">
        <v>739</v>
      </c>
      <c r="Y252" s="231">
        <v>1</v>
      </c>
      <c r="Z252" s="231">
        <v>1</v>
      </c>
      <c r="AA252" s="231">
        <v>21283.537642511998</v>
      </c>
      <c r="AB252" s="231">
        <v>21284</v>
      </c>
      <c r="AC252" s="231">
        <v>3714</v>
      </c>
      <c r="AD252" s="231">
        <v>17570</v>
      </c>
      <c r="AK252" s="232">
        <v>0</v>
      </c>
      <c r="AM252" s="232">
        <v>0</v>
      </c>
      <c r="AO252" s="232"/>
    </row>
    <row r="253" spans="1:41" s="231" customFormat="1">
      <c r="A253" s="229" t="s">
        <v>788</v>
      </c>
      <c r="B253" s="190">
        <v>437035035</v>
      </c>
      <c r="C253" s="191" t="s">
        <v>558</v>
      </c>
      <c r="D253" s="195">
        <v>0</v>
      </c>
      <c r="E253" s="195">
        <v>0</v>
      </c>
      <c r="F253" s="195">
        <v>0</v>
      </c>
      <c r="G253" s="195">
        <v>0</v>
      </c>
      <c r="H253" s="195">
        <v>0</v>
      </c>
      <c r="I253" s="195">
        <v>188</v>
      </c>
      <c r="J253" s="195">
        <v>0</v>
      </c>
      <c r="K253" s="230">
        <v>7.3883999999999999</v>
      </c>
      <c r="L253" s="195">
        <v>0</v>
      </c>
      <c r="M253" s="195">
        <v>0</v>
      </c>
      <c r="N253" s="195">
        <v>0</v>
      </c>
      <c r="O253" s="195">
        <v>39</v>
      </c>
      <c r="P253" s="195">
        <v>162</v>
      </c>
      <c r="Q253" s="195">
        <v>188</v>
      </c>
      <c r="R253" s="230">
        <v>1.087</v>
      </c>
      <c r="S253" s="195">
        <v>11</v>
      </c>
      <c r="T253" s="190"/>
      <c r="U253" s="229">
        <v>437035035</v>
      </c>
      <c r="V253" s="231" t="s">
        <v>788</v>
      </c>
      <c r="W253" s="190" t="s">
        <v>654</v>
      </c>
      <c r="X253" s="190" t="s">
        <v>654</v>
      </c>
      <c r="Y253" s="231">
        <v>1</v>
      </c>
      <c r="Z253" s="231">
        <v>188</v>
      </c>
      <c r="AA253" s="231">
        <v>4028507.8771550553</v>
      </c>
      <c r="AB253" s="231">
        <v>21428</v>
      </c>
      <c r="AC253" s="231">
        <v>355</v>
      </c>
      <c r="AD253" s="231">
        <v>21073</v>
      </c>
      <c r="AK253" s="232">
        <v>0</v>
      </c>
      <c r="AM253" s="232">
        <v>0</v>
      </c>
      <c r="AO253" s="232"/>
    </row>
    <row r="254" spans="1:41" s="231" customFormat="1">
      <c r="A254" s="229" t="s">
        <v>788</v>
      </c>
      <c r="B254" s="190">
        <v>437035044</v>
      </c>
      <c r="C254" s="191" t="s">
        <v>558</v>
      </c>
      <c r="D254" s="195">
        <v>0</v>
      </c>
      <c r="E254" s="195">
        <v>0</v>
      </c>
      <c r="F254" s="195">
        <v>0</v>
      </c>
      <c r="G254" s="195">
        <v>0</v>
      </c>
      <c r="H254" s="195">
        <v>0</v>
      </c>
      <c r="I254" s="195">
        <v>1</v>
      </c>
      <c r="J254" s="195">
        <v>0</v>
      </c>
      <c r="K254" s="230">
        <v>3.9300000000000002E-2</v>
      </c>
      <c r="L254" s="195">
        <v>0</v>
      </c>
      <c r="M254" s="195">
        <v>0</v>
      </c>
      <c r="N254" s="195">
        <v>0</v>
      </c>
      <c r="O254" s="195">
        <v>0</v>
      </c>
      <c r="P254" s="195">
        <v>0</v>
      </c>
      <c r="Q254" s="195">
        <v>1</v>
      </c>
      <c r="R254" s="230">
        <v>1.087</v>
      </c>
      <c r="S254" s="195">
        <v>11</v>
      </c>
      <c r="T254" s="190"/>
      <c r="U254" s="229">
        <v>437035044</v>
      </c>
      <c r="V254" s="231" t="s">
        <v>788</v>
      </c>
      <c r="W254" s="190" t="s">
        <v>654</v>
      </c>
      <c r="X254" s="190" t="s">
        <v>655</v>
      </c>
      <c r="Y254" s="231">
        <v>1</v>
      </c>
      <c r="Z254" s="231">
        <v>1</v>
      </c>
      <c r="AA254" s="231">
        <v>13434.426815612</v>
      </c>
      <c r="AB254" s="231">
        <v>13434</v>
      </c>
      <c r="AC254" s="231">
        <v>-6664</v>
      </c>
      <c r="AD254" s="231">
        <v>20098</v>
      </c>
      <c r="AK254" s="232">
        <v>0</v>
      </c>
      <c r="AM254" s="232">
        <v>0</v>
      </c>
      <c r="AO254" s="232"/>
    </row>
    <row r="255" spans="1:41" s="231" customFormat="1">
      <c r="A255" s="229" t="s">
        <v>788</v>
      </c>
      <c r="B255" s="190">
        <v>437035088</v>
      </c>
      <c r="C255" s="191" t="s">
        <v>558</v>
      </c>
      <c r="D255" s="195">
        <v>0</v>
      </c>
      <c r="E255" s="195">
        <v>0</v>
      </c>
      <c r="F255" s="195">
        <v>0</v>
      </c>
      <c r="G255" s="195">
        <v>0</v>
      </c>
      <c r="H255" s="195">
        <v>0</v>
      </c>
      <c r="I255" s="195">
        <v>1</v>
      </c>
      <c r="J255" s="195">
        <v>0</v>
      </c>
      <c r="K255" s="230">
        <v>3.9300000000000002E-2</v>
      </c>
      <c r="L255" s="195">
        <v>0</v>
      </c>
      <c r="M255" s="195">
        <v>0</v>
      </c>
      <c r="N255" s="195">
        <v>0</v>
      </c>
      <c r="O255" s="195">
        <v>0</v>
      </c>
      <c r="P255" s="195">
        <v>0</v>
      </c>
      <c r="Q255" s="195">
        <v>1</v>
      </c>
      <c r="R255" s="230">
        <v>1.087</v>
      </c>
      <c r="S255" s="195">
        <v>4</v>
      </c>
      <c r="T255" s="190"/>
      <c r="U255" s="229">
        <v>437035088</v>
      </c>
      <c r="V255" s="231" t="s">
        <v>788</v>
      </c>
      <c r="W255" s="190" t="s">
        <v>654</v>
      </c>
      <c r="X255" s="190" t="s">
        <v>789</v>
      </c>
      <c r="Y255" s="231">
        <v>1</v>
      </c>
      <c r="Z255" s="231">
        <v>1</v>
      </c>
      <c r="AA255" s="231">
        <v>13434.426815612</v>
      </c>
      <c r="AB255" s="231">
        <v>13434</v>
      </c>
      <c r="AC255" s="231">
        <v>-8337</v>
      </c>
      <c r="AD255" s="231">
        <v>21771</v>
      </c>
      <c r="AK255" s="232">
        <v>0</v>
      </c>
      <c r="AM255" s="232">
        <v>0</v>
      </c>
      <c r="AO255" s="232"/>
    </row>
    <row r="256" spans="1:41" s="231" customFormat="1">
      <c r="A256" s="229" t="s">
        <v>788</v>
      </c>
      <c r="B256" s="190">
        <v>437035093</v>
      </c>
      <c r="C256" s="191" t="s">
        <v>558</v>
      </c>
      <c r="D256" s="195">
        <v>0</v>
      </c>
      <c r="E256" s="195">
        <v>0</v>
      </c>
      <c r="F256" s="195">
        <v>0</v>
      </c>
      <c r="G256" s="195">
        <v>0</v>
      </c>
      <c r="H256" s="195">
        <v>0</v>
      </c>
      <c r="I256" s="195">
        <v>1</v>
      </c>
      <c r="J256" s="195">
        <v>0</v>
      </c>
      <c r="K256" s="230">
        <v>3.9300000000000002E-2</v>
      </c>
      <c r="L256" s="195">
        <v>0</v>
      </c>
      <c r="M256" s="195">
        <v>0</v>
      </c>
      <c r="N256" s="195">
        <v>0</v>
      </c>
      <c r="O256" s="195">
        <v>0</v>
      </c>
      <c r="P256" s="195">
        <v>1</v>
      </c>
      <c r="Q256" s="195">
        <v>1</v>
      </c>
      <c r="R256" s="230">
        <v>1.087</v>
      </c>
      <c r="S256" s="195">
        <v>11</v>
      </c>
      <c r="T256" s="190"/>
      <c r="U256" s="229">
        <v>437035093</v>
      </c>
      <c r="V256" s="231" t="s">
        <v>788</v>
      </c>
      <c r="W256" s="190" t="s">
        <v>654</v>
      </c>
      <c r="X256" s="190" t="s">
        <v>657</v>
      </c>
      <c r="Y256" s="231">
        <v>1</v>
      </c>
      <c r="Z256" s="231">
        <v>1</v>
      </c>
      <c r="AA256" s="231">
        <v>21879.318805611998</v>
      </c>
      <c r="AB256" s="231">
        <v>21879</v>
      </c>
      <c r="AC256" s="231">
        <v>595</v>
      </c>
      <c r="AD256" s="231">
        <v>21284</v>
      </c>
      <c r="AK256" s="232">
        <v>0</v>
      </c>
      <c r="AM256" s="232">
        <v>0</v>
      </c>
      <c r="AO256" s="232"/>
    </row>
    <row r="257" spans="1:41" s="231" customFormat="1">
      <c r="A257" s="229" t="s">
        <v>788</v>
      </c>
      <c r="B257" s="190">
        <v>437035100</v>
      </c>
      <c r="C257" s="191" t="s">
        <v>558</v>
      </c>
      <c r="D257" s="195">
        <v>0</v>
      </c>
      <c r="E257" s="195">
        <v>0</v>
      </c>
      <c r="F257" s="195">
        <v>0</v>
      </c>
      <c r="G257" s="195">
        <v>0</v>
      </c>
      <c r="H257" s="195">
        <v>0</v>
      </c>
      <c r="I257" s="195">
        <v>1</v>
      </c>
      <c r="J257" s="195">
        <v>0</v>
      </c>
      <c r="K257" s="230">
        <v>3.9300000000000002E-2</v>
      </c>
      <c r="L257" s="195">
        <v>0</v>
      </c>
      <c r="M257" s="195">
        <v>0</v>
      </c>
      <c r="N257" s="195">
        <v>0</v>
      </c>
      <c r="O257" s="195">
        <v>0</v>
      </c>
      <c r="P257" s="195">
        <v>1</v>
      </c>
      <c r="Q257" s="195">
        <v>1</v>
      </c>
      <c r="R257" s="230">
        <v>1.087</v>
      </c>
      <c r="S257" s="195">
        <v>10</v>
      </c>
      <c r="T257" s="190"/>
      <c r="U257" s="229">
        <v>437035100</v>
      </c>
      <c r="V257" s="231" t="s">
        <v>788</v>
      </c>
      <c r="W257" s="190" t="s">
        <v>654</v>
      </c>
      <c r="X257" s="190" t="s">
        <v>710</v>
      </c>
      <c r="Y257" s="231">
        <v>1</v>
      </c>
      <c r="Z257" s="231">
        <v>1</v>
      </c>
      <c r="AA257" s="231">
        <v>21151.831845611996</v>
      </c>
      <c r="AB257" s="231">
        <v>21152</v>
      </c>
      <c r="AC257" s="231">
        <v>-276</v>
      </c>
      <c r="AD257" s="231">
        <v>21428</v>
      </c>
      <c r="AK257" s="232">
        <v>0</v>
      </c>
      <c r="AM257" s="232">
        <v>0</v>
      </c>
      <c r="AO257" s="232"/>
    </row>
    <row r="258" spans="1:41" s="231" customFormat="1">
      <c r="A258" s="229" t="s">
        <v>788</v>
      </c>
      <c r="B258" s="190">
        <v>437035176</v>
      </c>
      <c r="C258" s="191" t="s">
        <v>558</v>
      </c>
      <c r="D258" s="195">
        <v>0</v>
      </c>
      <c r="E258" s="195">
        <v>0</v>
      </c>
      <c r="F258" s="195">
        <v>0</v>
      </c>
      <c r="G258" s="195">
        <v>0</v>
      </c>
      <c r="H258" s="195">
        <v>0</v>
      </c>
      <c r="I258" s="195">
        <v>1</v>
      </c>
      <c r="J258" s="195">
        <v>0</v>
      </c>
      <c r="K258" s="230">
        <v>3.9300000000000002E-2</v>
      </c>
      <c r="L258" s="195">
        <v>0</v>
      </c>
      <c r="M258" s="195">
        <v>0</v>
      </c>
      <c r="N258" s="195">
        <v>0</v>
      </c>
      <c r="O258" s="195">
        <v>0</v>
      </c>
      <c r="P258" s="195">
        <v>1</v>
      </c>
      <c r="Q258" s="195">
        <v>1</v>
      </c>
      <c r="R258" s="230">
        <v>1.087</v>
      </c>
      <c r="S258" s="195">
        <v>8</v>
      </c>
      <c r="T258" s="190"/>
      <c r="U258" s="229">
        <v>437035176</v>
      </c>
      <c r="V258" s="231" t="s">
        <v>788</v>
      </c>
      <c r="W258" s="190" t="s">
        <v>654</v>
      </c>
      <c r="X258" s="190" t="s">
        <v>662</v>
      </c>
      <c r="Y258" s="231">
        <v>1</v>
      </c>
      <c r="Z258" s="231">
        <v>1</v>
      </c>
      <c r="AA258" s="231">
        <v>20196.355405612001</v>
      </c>
      <c r="AB258" s="231">
        <v>20196</v>
      </c>
      <c r="AC258" s="231">
        <v>6762</v>
      </c>
      <c r="AD258" s="231">
        <v>13434</v>
      </c>
      <c r="AK258" s="232">
        <v>0</v>
      </c>
      <c r="AM258" s="232">
        <v>0</v>
      </c>
      <c r="AO258" s="232"/>
    </row>
    <row r="259" spans="1:41" s="231" customFormat="1">
      <c r="A259" s="229" t="s">
        <v>788</v>
      </c>
      <c r="B259" s="190">
        <v>437035243</v>
      </c>
      <c r="C259" s="191" t="s">
        <v>558</v>
      </c>
      <c r="D259" s="195">
        <v>0</v>
      </c>
      <c r="E259" s="195">
        <v>0</v>
      </c>
      <c r="F259" s="195">
        <v>0</v>
      </c>
      <c r="G259" s="195">
        <v>0</v>
      </c>
      <c r="H259" s="195">
        <v>0</v>
      </c>
      <c r="I259" s="195">
        <v>1</v>
      </c>
      <c r="J259" s="195">
        <v>0</v>
      </c>
      <c r="K259" s="230">
        <v>3.9300000000000002E-2</v>
      </c>
      <c r="L259" s="195">
        <v>0</v>
      </c>
      <c r="M259" s="195">
        <v>0</v>
      </c>
      <c r="N259" s="195">
        <v>0</v>
      </c>
      <c r="O259" s="195">
        <v>0</v>
      </c>
      <c r="P259" s="195">
        <v>1</v>
      </c>
      <c r="Q259" s="195">
        <v>1</v>
      </c>
      <c r="R259" s="230">
        <v>1.087</v>
      </c>
      <c r="S259" s="195">
        <v>9</v>
      </c>
      <c r="T259" s="190"/>
      <c r="U259" s="229">
        <v>437035243</v>
      </c>
      <c r="V259" s="231" t="s">
        <v>788</v>
      </c>
      <c r="W259" s="190" t="s">
        <v>654</v>
      </c>
      <c r="X259" s="190" t="s">
        <v>674</v>
      </c>
      <c r="Y259" s="231">
        <v>1</v>
      </c>
      <c r="Z259" s="231">
        <v>1</v>
      </c>
      <c r="AA259" s="231">
        <v>20674.089495611999</v>
      </c>
      <c r="AB259" s="231">
        <v>20674</v>
      </c>
      <c r="AC259" s="231">
        <v>7240</v>
      </c>
      <c r="AD259" s="231">
        <v>13434</v>
      </c>
      <c r="AK259" s="232">
        <v>0</v>
      </c>
      <c r="AM259" s="232">
        <v>0</v>
      </c>
      <c r="AO259" s="232"/>
    </row>
    <row r="260" spans="1:41" s="231" customFormat="1">
      <c r="A260" s="229" t="s">
        <v>788</v>
      </c>
      <c r="B260" s="190">
        <v>437035244</v>
      </c>
      <c r="C260" s="191" t="s">
        <v>558</v>
      </c>
      <c r="D260" s="195">
        <v>0</v>
      </c>
      <c r="E260" s="195">
        <v>0</v>
      </c>
      <c r="F260" s="195">
        <v>0</v>
      </c>
      <c r="G260" s="195">
        <v>0</v>
      </c>
      <c r="H260" s="195">
        <v>0</v>
      </c>
      <c r="I260" s="195">
        <v>3</v>
      </c>
      <c r="J260" s="195">
        <v>0</v>
      </c>
      <c r="K260" s="230">
        <v>0.1179</v>
      </c>
      <c r="L260" s="195">
        <v>0</v>
      </c>
      <c r="M260" s="195">
        <v>0</v>
      </c>
      <c r="N260" s="195">
        <v>0</v>
      </c>
      <c r="O260" s="195">
        <v>0</v>
      </c>
      <c r="P260" s="195">
        <v>2</v>
      </c>
      <c r="Q260" s="195">
        <v>3</v>
      </c>
      <c r="R260" s="230">
        <v>1.087</v>
      </c>
      <c r="S260" s="195">
        <v>10</v>
      </c>
      <c r="T260" s="190"/>
      <c r="U260" s="229">
        <v>437035244</v>
      </c>
      <c r="V260" s="231" t="s">
        <v>788</v>
      </c>
      <c r="W260" s="190" t="s">
        <v>654</v>
      </c>
      <c r="X260" s="190" t="s">
        <v>664</v>
      </c>
      <c r="Y260" s="231">
        <v>1</v>
      </c>
      <c r="Z260" s="231">
        <v>3</v>
      </c>
      <c r="AA260" s="231">
        <v>55738.090506836001</v>
      </c>
      <c r="AB260" s="231">
        <v>18579</v>
      </c>
      <c r="AC260" s="231">
        <v>-3300</v>
      </c>
      <c r="AD260" s="231">
        <v>21879</v>
      </c>
      <c r="AK260" s="232">
        <v>0</v>
      </c>
      <c r="AM260" s="232">
        <v>0</v>
      </c>
      <c r="AO260" s="232"/>
    </row>
    <row r="261" spans="1:41" s="231" customFormat="1">
      <c r="A261" s="229" t="s">
        <v>788</v>
      </c>
      <c r="B261" s="190">
        <v>437035336</v>
      </c>
      <c r="C261" s="191" t="s">
        <v>558</v>
      </c>
      <c r="D261" s="195">
        <v>0</v>
      </c>
      <c r="E261" s="195">
        <v>0</v>
      </c>
      <c r="F261" s="195">
        <v>0</v>
      </c>
      <c r="G261" s="195">
        <v>0</v>
      </c>
      <c r="H261" s="195">
        <v>0</v>
      </c>
      <c r="I261" s="195">
        <v>2</v>
      </c>
      <c r="J261" s="195">
        <v>0</v>
      </c>
      <c r="K261" s="230">
        <v>7.8600000000000003E-2</v>
      </c>
      <c r="L261" s="195">
        <v>0</v>
      </c>
      <c r="M261" s="195">
        <v>0</v>
      </c>
      <c r="N261" s="195">
        <v>0</v>
      </c>
      <c r="O261" s="195">
        <v>0</v>
      </c>
      <c r="P261" s="195">
        <v>1</v>
      </c>
      <c r="Q261" s="195">
        <v>2</v>
      </c>
      <c r="R261" s="230">
        <v>1.087</v>
      </c>
      <c r="S261" s="195">
        <v>8</v>
      </c>
      <c r="T261" s="190"/>
      <c r="U261" s="229">
        <v>437035336</v>
      </c>
      <c r="V261" s="231" t="s">
        <v>788</v>
      </c>
      <c r="W261" s="190" t="s">
        <v>654</v>
      </c>
      <c r="X261" s="190" t="s">
        <v>743</v>
      </c>
      <c r="Y261" s="231">
        <v>1</v>
      </c>
      <c r="Z261" s="231">
        <v>2</v>
      </c>
      <c r="AA261" s="231">
        <v>33630.782221223999</v>
      </c>
      <c r="AB261" s="231">
        <v>16815</v>
      </c>
      <c r="AC261" s="231">
        <v>-4337</v>
      </c>
      <c r="AD261" s="231">
        <v>21152</v>
      </c>
      <c r="AK261" s="232">
        <v>0</v>
      </c>
      <c r="AM261" s="232">
        <v>0</v>
      </c>
      <c r="AO261" s="232"/>
    </row>
    <row r="262" spans="1:41" s="231" customFormat="1">
      <c r="A262" s="229" t="s">
        <v>790</v>
      </c>
      <c r="B262" s="190">
        <v>438035035</v>
      </c>
      <c r="C262" s="191" t="s">
        <v>513</v>
      </c>
      <c r="D262" s="195">
        <v>20</v>
      </c>
      <c r="E262" s="195">
        <v>0</v>
      </c>
      <c r="F262" s="195">
        <v>23</v>
      </c>
      <c r="G262" s="195">
        <v>100</v>
      </c>
      <c r="H262" s="195">
        <v>60</v>
      </c>
      <c r="I262" s="195">
        <v>116</v>
      </c>
      <c r="J262" s="195">
        <v>0</v>
      </c>
      <c r="K262" s="230">
        <v>11.7507</v>
      </c>
      <c r="L262" s="195">
        <v>0</v>
      </c>
      <c r="M262" s="195">
        <v>28</v>
      </c>
      <c r="N262" s="195">
        <v>7</v>
      </c>
      <c r="O262" s="195">
        <v>7</v>
      </c>
      <c r="P262" s="195">
        <v>269</v>
      </c>
      <c r="Q262" s="195">
        <v>309</v>
      </c>
      <c r="R262" s="230">
        <v>1.087</v>
      </c>
      <c r="S262" s="195">
        <v>11</v>
      </c>
      <c r="T262" s="190"/>
      <c r="U262" s="229">
        <v>438035035</v>
      </c>
      <c r="V262" s="231" t="s">
        <v>790</v>
      </c>
      <c r="W262" s="190" t="s">
        <v>654</v>
      </c>
      <c r="X262" s="190" t="s">
        <v>654</v>
      </c>
      <c r="Y262" s="231">
        <v>1</v>
      </c>
      <c r="Z262" s="231">
        <v>309</v>
      </c>
      <c r="AA262" s="231">
        <v>6197751.1747679878</v>
      </c>
      <c r="AB262" s="231">
        <v>20057</v>
      </c>
      <c r="AC262" s="231">
        <v>-139</v>
      </c>
      <c r="AD262" s="231">
        <v>20196</v>
      </c>
      <c r="AK262" s="232">
        <v>0</v>
      </c>
      <c r="AM262" s="232">
        <v>0</v>
      </c>
      <c r="AO262" s="232"/>
    </row>
    <row r="263" spans="1:41" s="231" customFormat="1">
      <c r="A263" s="229" t="s">
        <v>790</v>
      </c>
      <c r="B263" s="190">
        <v>438035044</v>
      </c>
      <c r="C263" s="191" t="s">
        <v>513</v>
      </c>
      <c r="D263" s="195">
        <v>0</v>
      </c>
      <c r="E263" s="195">
        <v>0</v>
      </c>
      <c r="F263" s="195">
        <v>0</v>
      </c>
      <c r="G263" s="195">
        <v>3</v>
      </c>
      <c r="H263" s="195">
        <v>1</v>
      </c>
      <c r="I263" s="195">
        <v>2</v>
      </c>
      <c r="J263" s="195">
        <v>0</v>
      </c>
      <c r="K263" s="230">
        <v>0.23580000000000001</v>
      </c>
      <c r="L263" s="195">
        <v>0</v>
      </c>
      <c r="M263" s="195">
        <v>0</v>
      </c>
      <c r="N263" s="195">
        <v>0</v>
      </c>
      <c r="O263" s="195">
        <v>1</v>
      </c>
      <c r="P263" s="195">
        <v>6</v>
      </c>
      <c r="Q263" s="195">
        <v>6</v>
      </c>
      <c r="R263" s="230">
        <v>1.087</v>
      </c>
      <c r="S263" s="195">
        <v>11</v>
      </c>
      <c r="T263" s="190"/>
      <c r="U263" s="229">
        <v>438035044</v>
      </c>
      <c r="V263" s="231" t="s">
        <v>790</v>
      </c>
      <c r="W263" s="190" t="s">
        <v>654</v>
      </c>
      <c r="X263" s="190" t="s">
        <v>655</v>
      </c>
      <c r="Y263" s="231">
        <v>1</v>
      </c>
      <c r="Z263" s="231">
        <v>6</v>
      </c>
      <c r="AA263" s="231">
        <v>127754.17857367198</v>
      </c>
      <c r="AB263" s="231">
        <v>21292</v>
      </c>
      <c r="AC263" s="231">
        <v>618</v>
      </c>
      <c r="AD263" s="231">
        <v>20674</v>
      </c>
      <c r="AK263" s="232">
        <v>0</v>
      </c>
      <c r="AM263" s="232">
        <v>0</v>
      </c>
      <c r="AO263" s="232"/>
    </row>
    <row r="264" spans="1:41" s="231" customFormat="1">
      <c r="A264" s="229" t="s">
        <v>790</v>
      </c>
      <c r="B264" s="190">
        <v>438035220</v>
      </c>
      <c r="C264" s="191" t="s">
        <v>513</v>
      </c>
      <c r="D264" s="195">
        <v>0</v>
      </c>
      <c r="E264" s="195">
        <v>0</v>
      </c>
      <c r="F264" s="195">
        <v>0</v>
      </c>
      <c r="G264" s="195">
        <v>0</v>
      </c>
      <c r="H264" s="195">
        <v>0</v>
      </c>
      <c r="I264" s="195">
        <v>1</v>
      </c>
      <c r="J264" s="195">
        <v>0</v>
      </c>
      <c r="K264" s="230">
        <v>3.9300000000000002E-2</v>
      </c>
      <c r="L264" s="195">
        <v>0</v>
      </c>
      <c r="M264" s="195">
        <v>0</v>
      </c>
      <c r="N264" s="195">
        <v>0</v>
      </c>
      <c r="O264" s="195">
        <v>0</v>
      </c>
      <c r="P264" s="195">
        <v>1</v>
      </c>
      <c r="Q264" s="195">
        <v>1</v>
      </c>
      <c r="R264" s="230">
        <v>1.087</v>
      </c>
      <c r="S264" s="195">
        <v>8</v>
      </c>
      <c r="T264" s="190"/>
      <c r="U264" s="229">
        <v>438035220</v>
      </c>
      <c r="V264" s="231" t="s">
        <v>790</v>
      </c>
      <c r="W264" s="190" t="s">
        <v>654</v>
      </c>
      <c r="X264" s="190" t="s">
        <v>673</v>
      </c>
      <c r="Y264" s="231">
        <v>1</v>
      </c>
      <c r="Z264" s="231">
        <v>1</v>
      </c>
      <c r="AA264" s="231">
        <v>20196.355405612001</v>
      </c>
      <c r="AB264" s="231">
        <v>20196</v>
      </c>
      <c r="AC264" s="231">
        <v>1617</v>
      </c>
      <c r="AD264" s="231">
        <v>18579</v>
      </c>
      <c r="AK264" s="232">
        <v>0</v>
      </c>
      <c r="AM264" s="232">
        <v>0</v>
      </c>
      <c r="AO264" s="232"/>
    </row>
    <row r="265" spans="1:41" s="231" customFormat="1">
      <c r="A265" s="229" t="s">
        <v>790</v>
      </c>
      <c r="B265" s="190">
        <v>438035243</v>
      </c>
      <c r="C265" s="191" t="s">
        <v>513</v>
      </c>
      <c r="D265" s="195">
        <v>1</v>
      </c>
      <c r="E265" s="195">
        <v>0</v>
      </c>
      <c r="F265" s="195">
        <v>0</v>
      </c>
      <c r="G265" s="195">
        <v>2</v>
      </c>
      <c r="H265" s="195">
        <v>0</v>
      </c>
      <c r="I265" s="195">
        <v>0</v>
      </c>
      <c r="J265" s="195">
        <v>0</v>
      </c>
      <c r="K265" s="230">
        <v>7.8600000000000003E-2</v>
      </c>
      <c r="L265" s="195">
        <v>0</v>
      </c>
      <c r="M265" s="195">
        <v>0</v>
      </c>
      <c r="N265" s="195">
        <v>0</v>
      </c>
      <c r="O265" s="195">
        <v>0</v>
      </c>
      <c r="P265" s="195">
        <v>0</v>
      </c>
      <c r="Q265" s="195">
        <v>3</v>
      </c>
      <c r="R265" s="230">
        <v>1.087</v>
      </c>
      <c r="S265" s="195">
        <v>9</v>
      </c>
      <c r="T265" s="190"/>
      <c r="U265" s="229">
        <v>438035243</v>
      </c>
      <c r="V265" s="231" t="s">
        <v>790</v>
      </c>
      <c r="W265" s="190" t="s">
        <v>654</v>
      </c>
      <c r="X265" s="190" t="s">
        <v>674</v>
      </c>
      <c r="Y265" s="231">
        <v>1</v>
      </c>
      <c r="Z265" s="231">
        <v>3</v>
      </c>
      <c r="AA265" s="231">
        <v>28793.558231223993</v>
      </c>
      <c r="AB265" s="231">
        <v>9598</v>
      </c>
      <c r="AC265" s="231">
        <v>-7217</v>
      </c>
      <c r="AD265" s="231">
        <v>16815</v>
      </c>
      <c r="AK265" s="232">
        <v>0</v>
      </c>
      <c r="AM265" s="232">
        <v>0</v>
      </c>
      <c r="AO265" s="232"/>
    </row>
    <row r="266" spans="1:41" s="231" customFormat="1">
      <c r="A266" s="229" t="s">
        <v>790</v>
      </c>
      <c r="B266" s="190">
        <v>438035244</v>
      </c>
      <c r="C266" s="191" t="s">
        <v>513</v>
      </c>
      <c r="D266" s="195">
        <v>0</v>
      </c>
      <c r="E266" s="195">
        <v>0</v>
      </c>
      <c r="F266" s="195">
        <v>0</v>
      </c>
      <c r="G266" s="195">
        <v>1</v>
      </c>
      <c r="H266" s="195">
        <v>1</v>
      </c>
      <c r="I266" s="195">
        <v>3</v>
      </c>
      <c r="J266" s="195">
        <v>0</v>
      </c>
      <c r="K266" s="230">
        <v>0.19650000000000001</v>
      </c>
      <c r="L266" s="195">
        <v>0</v>
      </c>
      <c r="M266" s="195">
        <v>0</v>
      </c>
      <c r="N266" s="195">
        <v>1</v>
      </c>
      <c r="O266" s="195">
        <v>0</v>
      </c>
      <c r="P266" s="195">
        <v>4</v>
      </c>
      <c r="Q266" s="195">
        <v>5</v>
      </c>
      <c r="R266" s="230">
        <v>1.087</v>
      </c>
      <c r="S266" s="195">
        <v>10</v>
      </c>
      <c r="T266" s="190"/>
      <c r="U266" s="229">
        <v>438035244</v>
      </c>
      <c r="V266" s="231" t="s">
        <v>790</v>
      </c>
      <c r="W266" s="190" t="s">
        <v>654</v>
      </c>
      <c r="X266" s="190" t="s">
        <v>664</v>
      </c>
      <c r="Y266" s="231">
        <v>1</v>
      </c>
      <c r="Z266" s="231">
        <v>5</v>
      </c>
      <c r="AA266" s="231">
        <v>97568.171608060002</v>
      </c>
      <c r="AB266" s="231">
        <v>19514</v>
      </c>
      <c r="AC266" s="231">
        <v>-543</v>
      </c>
      <c r="AD266" s="231">
        <v>20057</v>
      </c>
      <c r="AK266" s="232">
        <v>0</v>
      </c>
      <c r="AM266" s="232">
        <v>0</v>
      </c>
      <c r="AO266" s="232"/>
    </row>
    <row r="267" spans="1:41" s="231" customFormat="1">
      <c r="A267" s="229" t="s">
        <v>790</v>
      </c>
      <c r="B267" s="190">
        <v>438035293</v>
      </c>
      <c r="C267" s="191" t="s">
        <v>513</v>
      </c>
      <c r="D267" s="195">
        <v>0</v>
      </c>
      <c r="E267" s="195">
        <v>0</v>
      </c>
      <c r="F267" s="195">
        <v>0</v>
      </c>
      <c r="G267" s="195">
        <v>0</v>
      </c>
      <c r="H267" s="195">
        <v>0</v>
      </c>
      <c r="I267" s="195">
        <v>1</v>
      </c>
      <c r="J267" s="195">
        <v>0</v>
      </c>
      <c r="K267" s="230">
        <v>3.9300000000000002E-2</v>
      </c>
      <c r="L267" s="195">
        <v>0</v>
      </c>
      <c r="M267" s="195">
        <v>0</v>
      </c>
      <c r="N267" s="195">
        <v>0</v>
      </c>
      <c r="O267" s="195">
        <v>0</v>
      </c>
      <c r="P267" s="195">
        <v>1</v>
      </c>
      <c r="Q267" s="195">
        <v>1</v>
      </c>
      <c r="R267" s="230">
        <v>1.087</v>
      </c>
      <c r="S267" s="195">
        <v>10</v>
      </c>
      <c r="T267" s="190"/>
      <c r="U267" s="229">
        <v>438035293</v>
      </c>
      <c r="V267" s="231" t="s">
        <v>790</v>
      </c>
      <c r="W267" s="190" t="s">
        <v>654</v>
      </c>
      <c r="X267" s="190" t="s">
        <v>677</v>
      </c>
      <c r="Y267" s="231">
        <v>1</v>
      </c>
      <c r="Z267" s="231">
        <v>1</v>
      </c>
      <c r="AA267" s="231">
        <v>21151.831845611996</v>
      </c>
      <c r="AB267" s="231">
        <v>21152</v>
      </c>
      <c r="AC267" s="231">
        <v>-140</v>
      </c>
      <c r="AD267" s="231">
        <v>21292</v>
      </c>
      <c r="AK267" s="232">
        <v>0</v>
      </c>
      <c r="AM267" s="232">
        <v>0</v>
      </c>
      <c r="AO267" s="232"/>
    </row>
    <row r="268" spans="1:41" s="231" customFormat="1">
      <c r="A268" s="229" t="s">
        <v>790</v>
      </c>
      <c r="B268" s="190">
        <v>438035780</v>
      </c>
      <c r="C268" s="191" t="s">
        <v>513</v>
      </c>
      <c r="D268" s="195">
        <v>0</v>
      </c>
      <c r="E268" s="195">
        <v>0</v>
      </c>
      <c r="F268" s="195">
        <v>0</v>
      </c>
      <c r="G268" s="195">
        <v>0</v>
      </c>
      <c r="H268" s="195">
        <v>0</v>
      </c>
      <c r="I268" s="195">
        <v>1</v>
      </c>
      <c r="J268" s="195">
        <v>0</v>
      </c>
      <c r="K268" s="230">
        <v>3.9300000000000002E-2</v>
      </c>
      <c r="L268" s="195">
        <v>0</v>
      </c>
      <c r="M268" s="195">
        <v>0</v>
      </c>
      <c r="N268" s="195">
        <v>0</v>
      </c>
      <c r="O268" s="195">
        <v>0</v>
      </c>
      <c r="P268" s="195">
        <v>0</v>
      </c>
      <c r="Q268" s="195">
        <v>1</v>
      </c>
      <c r="R268" s="230">
        <v>1.087</v>
      </c>
      <c r="S268" s="195">
        <v>6</v>
      </c>
      <c r="T268" s="190"/>
      <c r="U268" s="229">
        <v>438035780</v>
      </c>
      <c r="V268" s="231" t="s">
        <v>790</v>
      </c>
      <c r="W268" s="190" t="s">
        <v>654</v>
      </c>
      <c r="X268" s="190" t="s">
        <v>791</v>
      </c>
      <c r="Y268" s="231">
        <v>1</v>
      </c>
      <c r="Z268" s="231">
        <v>1</v>
      </c>
      <c r="AA268" s="231">
        <v>13434.426815612</v>
      </c>
      <c r="AB268" s="231">
        <v>13434</v>
      </c>
      <c r="AC268" s="231">
        <v>-6762</v>
      </c>
      <c r="AD268" s="231">
        <v>20196</v>
      </c>
      <c r="AK268" s="232">
        <v>0</v>
      </c>
      <c r="AM268" s="232">
        <v>0</v>
      </c>
      <c r="AO268" s="232"/>
    </row>
    <row r="269" spans="1:41" s="231" customFormat="1">
      <c r="A269" s="229" t="s">
        <v>792</v>
      </c>
      <c r="B269" s="190">
        <v>439035035</v>
      </c>
      <c r="C269" s="191" t="s">
        <v>514</v>
      </c>
      <c r="D269" s="195">
        <v>45</v>
      </c>
      <c r="E269" s="195">
        <v>0</v>
      </c>
      <c r="F269" s="195">
        <v>50</v>
      </c>
      <c r="G269" s="195">
        <v>248</v>
      </c>
      <c r="H269" s="195">
        <v>87</v>
      </c>
      <c r="I269" s="195">
        <v>0</v>
      </c>
      <c r="J269" s="195">
        <v>0</v>
      </c>
      <c r="K269" s="230">
        <v>15.1305</v>
      </c>
      <c r="L269" s="195">
        <v>0</v>
      </c>
      <c r="M269" s="195">
        <v>37</v>
      </c>
      <c r="N269" s="195">
        <v>3</v>
      </c>
      <c r="O269" s="195">
        <v>0</v>
      </c>
      <c r="P269" s="195">
        <v>320</v>
      </c>
      <c r="Q269" s="195">
        <v>408</v>
      </c>
      <c r="R269" s="230">
        <v>1.087</v>
      </c>
      <c r="S269" s="195">
        <v>11</v>
      </c>
      <c r="T269" s="190"/>
      <c r="U269" s="229">
        <v>439035035</v>
      </c>
      <c r="V269" s="231" t="s">
        <v>792</v>
      </c>
      <c r="W269" s="190" t="s">
        <v>654</v>
      </c>
      <c r="X269" s="190" t="s">
        <v>654</v>
      </c>
      <c r="Y269" s="231">
        <v>1</v>
      </c>
      <c r="Z269" s="231">
        <v>408</v>
      </c>
      <c r="AA269" s="231">
        <v>7559939.1359206196</v>
      </c>
      <c r="AB269" s="231">
        <v>18529</v>
      </c>
      <c r="AC269" s="231">
        <v>8931</v>
      </c>
      <c r="AD269" s="231">
        <v>9598</v>
      </c>
      <c r="AK269" s="232">
        <v>0</v>
      </c>
      <c r="AM269" s="232">
        <v>0</v>
      </c>
      <c r="AO269" s="232"/>
    </row>
    <row r="270" spans="1:41" s="231" customFormat="1">
      <c r="A270" s="229" t="s">
        <v>792</v>
      </c>
      <c r="B270" s="190">
        <v>439035044</v>
      </c>
      <c r="C270" s="191" t="s">
        <v>514</v>
      </c>
      <c r="D270" s="195">
        <v>0</v>
      </c>
      <c r="E270" s="195">
        <v>0</v>
      </c>
      <c r="F270" s="195">
        <v>0</v>
      </c>
      <c r="G270" s="195">
        <v>1</v>
      </c>
      <c r="H270" s="195">
        <v>1</v>
      </c>
      <c r="I270" s="195">
        <v>0</v>
      </c>
      <c r="J270" s="195">
        <v>0</v>
      </c>
      <c r="K270" s="230">
        <v>7.8600000000000003E-2</v>
      </c>
      <c r="L270" s="195">
        <v>0</v>
      </c>
      <c r="M270" s="195">
        <v>0</v>
      </c>
      <c r="N270" s="195">
        <v>0</v>
      </c>
      <c r="O270" s="195">
        <v>0</v>
      </c>
      <c r="P270" s="195">
        <v>1</v>
      </c>
      <c r="Q270" s="195">
        <v>2</v>
      </c>
      <c r="R270" s="230">
        <v>1.087</v>
      </c>
      <c r="S270" s="195">
        <v>11</v>
      </c>
      <c r="T270" s="190"/>
      <c r="U270" s="229">
        <v>439035044</v>
      </c>
      <c r="V270" s="231" t="s">
        <v>792</v>
      </c>
      <c r="W270" s="190" t="s">
        <v>654</v>
      </c>
      <c r="X270" s="190" t="s">
        <v>655</v>
      </c>
      <c r="Y270" s="231">
        <v>1</v>
      </c>
      <c r="Z270" s="231">
        <v>2</v>
      </c>
      <c r="AA270" s="231">
        <v>31617.885541223997</v>
      </c>
      <c r="AB270" s="231">
        <v>15809</v>
      </c>
      <c r="AC270" s="231">
        <v>-3705</v>
      </c>
      <c r="AD270" s="231">
        <v>19514</v>
      </c>
      <c r="AK270" s="232">
        <v>0</v>
      </c>
      <c r="AM270" s="232">
        <v>0</v>
      </c>
      <c r="AO270" s="232"/>
    </row>
    <row r="271" spans="1:41" s="231" customFormat="1">
      <c r="A271" s="229" t="s">
        <v>792</v>
      </c>
      <c r="B271" s="190">
        <v>439035073</v>
      </c>
      <c r="C271" s="191" t="s">
        <v>514</v>
      </c>
      <c r="D271" s="195">
        <v>0</v>
      </c>
      <c r="E271" s="195">
        <v>0</v>
      </c>
      <c r="F271" s="195">
        <v>0</v>
      </c>
      <c r="G271" s="195">
        <v>1</v>
      </c>
      <c r="H271" s="195">
        <v>1</v>
      </c>
      <c r="I271" s="195">
        <v>0</v>
      </c>
      <c r="J271" s="195">
        <v>0</v>
      </c>
      <c r="K271" s="230">
        <v>7.8600000000000003E-2</v>
      </c>
      <c r="L271" s="195">
        <v>0</v>
      </c>
      <c r="M271" s="195">
        <v>0</v>
      </c>
      <c r="N271" s="195">
        <v>0</v>
      </c>
      <c r="O271" s="195">
        <v>0</v>
      </c>
      <c r="P271" s="195">
        <v>2</v>
      </c>
      <c r="Q271" s="195">
        <v>2</v>
      </c>
      <c r="R271" s="230">
        <v>1.087</v>
      </c>
      <c r="S271" s="195">
        <v>6</v>
      </c>
      <c r="T271" s="190"/>
      <c r="U271" s="229">
        <v>439035073</v>
      </c>
      <c r="V271" s="231" t="s">
        <v>792</v>
      </c>
      <c r="W271" s="190" t="s">
        <v>654</v>
      </c>
      <c r="X271" s="190" t="s">
        <v>670</v>
      </c>
      <c r="Y271" s="231">
        <v>1</v>
      </c>
      <c r="Z271" s="231">
        <v>2</v>
      </c>
      <c r="AA271" s="231">
        <v>34785.939591224</v>
      </c>
      <c r="AB271" s="231">
        <v>17393</v>
      </c>
      <c r="AC271" s="231">
        <v>-3759</v>
      </c>
      <c r="AD271" s="231">
        <v>21152</v>
      </c>
      <c r="AK271" s="232">
        <v>0</v>
      </c>
      <c r="AM271" s="232">
        <v>0</v>
      </c>
      <c r="AO271" s="232"/>
    </row>
    <row r="272" spans="1:41" s="231" customFormat="1">
      <c r="A272" s="229" t="s">
        <v>792</v>
      </c>
      <c r="B272" s="190">
        <v>439035088</v>
      </c>
      <c r="C272" s="191" t="s">
        <v>514</v>
      </c>
      <c r="D272" s="195">
        <v>0</v>
      </c>
      <c r="E272" s="195">
        <v>0</v>
      </c>
      <c r="F272" s="195">
        <v>0</v>
      </c>
      <c r="G272" s="195">
        <v>1</v>
      </c>
      <c r="H272" s="195">
        <v>0</v>
      </c>
      <c r="I272" s="195">
        <v>0</v>
      </c>
      <c r="J272" s="195">
        <v>0</v>
      </c>
      <c r="K272" s="230">
        <v>3.9300000000000002E-2</v>
      </c>
      <c r="L272" s="195">
        <v>0</v>
      </c>
      <c r="M272" s="195">
        <v>0</v>
      </c>
      <c r="N272" s="195">
        <v>0</v>
      </c>
      <c r="O272" s="195">
        <v>0</v>
      </c>
      <c r="P272" s="195">
        <v>0</v>
      </c>
      <c r="Q272" s="195">
        <v>1</v>
      </c>
      <c r="R272" s="230">
        <v>1.087</v>
      </c>
      <c r="S272" s="195">
        <v>4</v>
      </c>
      <c r="T272" s="190"/>
      <c r="U272" s="229">
        <v>439035088</v>
      </c>
      <c r="V272" s="231" t="s">
        <v>792</v>
      </c>
      <c r="W272" s="190" t="s">
        <v>654</v>
      </c>
      <c r="X272" s="190" t="s">
        <v>789</v>
      </c>
      <c r="Y272" s="231">
        <v>1</v>
      </c>
      <c r="Z272" s="231">
        <v>1</v>
      </c>
      <c r="AA272" s="231">
        <v>11793.757245612001</v>
      </c>
      <c r="AB272" s="231">
        <v>11794</v>
      </c>
      <c r="AC272" s="231">
        <v>-1640</v>
      </c>
      <c r="AD272" s="231">
        <v>13434</v>
      </c>
      <c r="AK272" s="232">
        <v>0</v>
      </c>
      <c r="AM272" s="232">
        <v>0</v>
      </c>
      <c r="AO272" s="232"/>
    </row>
    <row r="273" spans="1:41" s="231" customFormat="1">
      <c r="A273" s="229" t="s">
        <v>792</v>
      </c>
      <c r="B273" s="190">
        <v>439035220</v>
      </c>
      <c r="C273" s="191" t="s">
        <v>514</v>
      </c>
      <c r="D273" s="195">
        <v>0</v>
      </c>
      <c r="E273" s="195">
        <v>0</v>
      </c>
      <c r="F273" s="195">
        <v>0</v>
      </c>
      <c r="G273" s="195">
        <v>2</v>
      </c>
      <c r="H273" s="195">
        <v>0</v>
      </c>
      <c r="I273" s="195">
        <v>0</v>
      </c>
      <c r="J273" s="195">
        <v>0</v>
      </c>
      <c r="K273" s="230">
        <v>7.8600000000000003E-2</v>
      </c>
      <c r="L273" s="195">
        <v>0</v>
      </c>
      <c r="M273" s="195">
        <v>0</v>
      </c>
      <c r="N273" s="195">
        <v>0</v>
      </c>
      <c r="O273" s="195">
        <v>0</v>
      </c>
      <c r="P273" s="195">
        <v>0</v>
      </c>
      <c r="Q273" s="195">
        <v>2</v>
      </c>
      <c r="R273" s="230">
        <v>1.087</v>
      </c>
      <c r="S273" s="195">
        <v>8</v>
      </c>
      <c r="T273" s="190"/>
      <c r="U273" s="229">
        <v>439035220</v>
      </c>
      <c r="V273" s="231" t="s">
        <v>792</v>
      </c>
      <c r="W273" s="190" t="s">
        <v>654</v>
      </c>
      <c r="X273" s="190" t="s">
        <v>673</v>
      </c>
      <c r="Y273" s="231">
        <v>1</v>
      </c>
      <c r="Z273" s="231">
        <v>2</v>
      </c>
      <c r="AA273" s="231">
        <v>23587.514491224003</v>
      </c>
      <c r="AB273" s="231">
        <v>11794</v>
      </c>
      <c r="AC273" s="231">
        <v>-6715</v>
      </c>
      <c r="AD273" s="231">
        <v>18509</v>
      </c>
      <c r="AK273" s="232">
        <v>0</v>
      </c>
      <c r="AM273" s="232">
        <v>0</v>
      </c>
      <c r="AO273" s="232"/>
    </row>
    <row r="274" spans="1:41" s="231" customFormat="1">
      <c r="A274" s="229" t="s">
        <v>792</v>
      </c>
      <c r="B274" s="190">
        <v>439035243</v>
      </c>
      <c r="C274" s="191" t="s">
        <v>514</v>
      </c>
      <c r="D274" s="195">
        <v>0</v>
      </c>
      <c r="E274" s="195">
        <v>0</v>
      </c>
      <c r="F274" s="195">
        <v>1</v>
      </c>
      <c r="G274" s="195">
        <v>0</v>
      </c>
      <c r="H274" s="195">
        <v>0</v>
      </c>
      <c r="I274" s="195">
        <v>0</v>
      </c>
      <c r="J274" s="195">
        <v>0</v>
      </c>
      <c r="K274" s="230">
        <v>3.9300000000000002E-2</v>
      </c>
      <c r="L274" s="195">
        <v>0</v>
      </c>
      <c r="M274" s="195">
        <v>0</v>
      </c>
      <c r="N274" s="195">
        <v>0</v>
      </c>
      <c r="O274" s="195">
        <v>0</v>
      </c>
      <c r="P274" s="195">
        <v>1</v>
      </c>
      <c r="Q274" s="195">
        <v>1</v>
      </c>
      <c r="R274" s="230">
        <v>1.087</v>
      </c>
      <c r="S274" s="195">
        <v>9</v>
      </c>
      <c r="T274" s="190"/>
      <c r="U274" s="229">
        <v>439035243</v>
      </c>
      <c r="V274" s="231" t="s">
        <v>792</v>
      </c>
      <c r="W274" s="190" t="s">
        <v>654</v>
      </c>
      <c r="X274" s="190" t="s">
        <v>674</v>
      </c>
      <c r="Y274" s="231">
        <v>1</v>
      </c>
      <c r="Z274" s="231">
        <v>1</v>
      </c>
      <c r="AA274" s="231">
        <v>18974.995415612004</v>
      </c>
      <c r="AB274" s="231">
        <v>18975</v>
      </c>
      <c r="AC274" s="231">
        <v>3166</v>
      </c>
      <c r="AD274" s="231">
        <v>15809</v>
      </c>
      <c r="AK274" s="232">
        <v>0</v>
      </c>
      <c r="AM274" s="232">
        <v>0</v>
      </c>
      <c r="AO274" s="232"/>
    </row>
    <row r="275" spans="1:41" s="231" customFormat="1">
      <c r="A275" s="229" t="s">
        <v>792</v>
      </c>
      <c r="B275" s="190">
        <v>439035244</v>
      </c>
      <c r="C275" s="191" t="s">
        <v>514</v>
      </c>
      <c r="D275" s="195">
        <v>0</v>
      </c>
      <c r="E275" s="195">
        <v>0</v>
      </c>
      <c r="F275" s="195">
        <v>0</v>
      </c>
      <c r="G275" s="195">
        <v>3</v>
      </c>
      <c r="H275" s="195">
        <v>1</v>
      </c>
      <c r="I275" s="195">
        <v>0</v>
      </c>
      <c r="J275" s="195">
        <v>0</v>
      </c>
      <c r="K275" s="230">
        <v>0.15720000000000001</v>
      </c>
      <c r="L275" s="195">
        <v>0</v>
      </c>
      <c r="M275" s="195">
        <v>1</v>
      </c>
      <c r="N275" s="195">
        <v>0</v>
      </c>
      <c r="O275" s="195">
        <v>0</v>
      </c>
      <c r="P275" s="195">
        <v>2</v>
      </c>
      <c r="Q275" s="195">
        <v>4</v>
      </c>
      <c r="R275" s="230">
        <v>1.087</v>
      </c>
      <c r="S275" s="195">
        <v>10</v>
      </c>
      <c r="T275" s="190"/>
      <c r="U275" s="229">
        <v>439035244</v>
      </c>
      <c r="V275" s="231" t="s">
        <v>792</v>
      </c>
      <c r="W275" s="190" t="s">
        <v>654</v>
      </c>
      <c r="X275" s="190" t="s">
        <v>664</v>
      </c>
      <c r="Y275" s="231">
        <v>1</v>
      </c>
      <c r="Z275" s="231">
        <v>4</v>
      </c>
      <c r="AA275" s="231">
        <v>65222.964212448001</v>
      </c>
      <c r="AB275" s="231">
        <v>16306</v>
      </c>
      <c r="AC275" s="231">
        <v>-1087</v>
      </c>
      <c r="AD275" s="231">
        <v>17393</v>
      </c>
      <c r="AK275" s="232">
        <v>0</v>
      </c>
      <c r="AM275" s="232">
        <v>0</v>
      </c>
      <c r="AO275" s="232"/>
    </row>
    <row r="276" spans="1:41" s="231" customFormat="1">
      <c r="A276" s="229" t="s">
        <v>792</v>
      </c>
      <c r="B276" s="190">
        <v>439035285</v>
      </c>
      <c r="C276" s="191" t="s">
        <v>514</v>
      </c>
      <c r="D276" s="195">
        <v>0</v>
      </c>
      <c r="E276" s="195">
        <v>0</v>
      </c>
      <c r="F276" s="195">
        <v>0</v>
      </c>
      <c r="G276" s="195">
        <v>2</v>
      </c>
      <c r="H276" s="195">
        <v>0</v>
      </c>
      <c r="I276" s="195">
        <v>0</v>
      </c>
      <c r="J276" s="195">
        <v>0</v>
      </c>
      <c r="K276" s="230">
        <v>7.8600000000000003E-2</v>
      </c>
      <c r="L276" s="195">
        <v>0</v>
      </c>
      <c r="M276" s="195">
        <v>0</v>
      </c>
      <c r="N276" s="195">
        <v>0</v>
      </c>
      <c r="O276" s="195">
        <v>0</v>
      </c>
      <c r="P276" s="195">
        <v>1</v>
      </c>
      <c r="Q276" s="195">
        <v>2</v>
      </c>
      <c r="R276" s="230">
        <v>1.087</v>
      </c>
      <c r="S276" s="195">
        <v>9</v>
      </c>
      <c r="T276" s="190"/>
      <c r="U276" s="229">
        <v>439035285</v>
      </c>
      <c r="V276" s="231" t="s">
        <v>792</v>
      </c>
      <c r="W276" s="190" t="s">
        <v>654</v>
      </c>
      <c r="X276" s="190" t="s">
        <v>676</v>
      </c>
      <c r="Y276" s="231">
        <v>1</v>
      </c>
      <c r="Z276" s="231">
        <v>2</v>
      </c>
      <c r="AA276" s="231">
        <v>30827.177171224001</v>
      </c>
      <c r="AB276" s="231">
        <v>15414</v>
      </c>
      <c r="AC276" s="231">
        <v>3620</v>
      </c>
      <c r="AD276" s="231">
        <v>11794</v>
      </c>
      <c r="AK276" s="232">
        <v>0</v>
      </c>
      <c r="AM276" s="232">
        <v>0</v>
      </c>
      <c r="AO276" s="232"/>
    </row>
    <row r="277" spans="1:41" s="231" customFormat="1">
      <c r="A277" s="229" t="s">
        <v>793</v>
      </c>
      <c r="B277" s="190">
        <v>440149009</v>
      </c>
      <c r="C277" s="191" t="s">
        <v>611</v>
      </c>
      <c r="D277" s="195">
        <v>0</v>
      </c>
      <c r="E277" s="195">
        <v>0</v>
      </c>
      <c r="F277" s="195">
        <v>0</v>
      </c>
      <c r="G277" s="195">
        <v>1</v>
      </c>
      <c r="H277" s="195">
        <v>1</v>
      </c>
      <c r="I277" s="195">
        <v>0</v>
      </c>
      <c r="J277" s="195">
        <v>0</v>
      </c>
      <c r="K277" s="230">
        <v>7.8600000000000003E-2</v>
      </c>
      <c r="L277" s="195">
        <v>0</v>
      </c>
      <c r="M277" s="195">
        <v>0</v>
      </c>
      <c r="N277" s="195">
        <v>0</v>
      </c>
      <c r="O277" s="195">
        <v>0</v>
      </c>
      <c r="P277" s="195">
        <v>1</v>
      </c>
      <c r="Q277" s="195">
        <v>2</v>
      </c>
      <c r="R277" s="230">
        <v>1</v>
      </c>
      <c r="S277" s="195">
        <v>3</v>
      </c>
      <c r="T277" s="190"/>
      <c r="U277" s="229">
        <v>440149009</v>
      </c>
      <c r="V277" s="231" t="s">
        <v>793</v>
      </c>
      <c r="W277" s="190" t="s">
        <v>783</v>
      </c>
      <c r="X277" s="190" t="s">
        <v>780</v>
      </c>
      <c r="Y277" s="231">
        <v>1</v>
      </c>
      <c r="Z277" s="231">
        <v>2</v>
      </c>
      <c r="AA277" s="231">
        <v>26213.042531999999</v>
      </c>
      <c r="AB277" s="231">
        <v>13107</v>
      </c>
      <c r="AC277" s="231">
        <v>1313</v>
      </c>
      <c r="AD277" s="231">
        <v>11794</v>
      </c>
      <c r="AK277" s="232">
        <v>0</v>
      </c>
      <c r="AM277" s="232">
        <v>0</v>
      </c>
      <c r="AO277" s="232"/>
    </row>
    <row r="278" spans="1:41" s="231" customFormat="1">
      <c r="A278" s="229" t="s">
        <v>793</v>
      </c>
      <c r="B278" s="190">
        <v>440149079</v>
      </c>
      <c r="C278" s="191" t="s">
        <v>611</v>
      </c>
      <c r="D278" s="195">
        <v>0</v>
      </c>
      <c r="E278" s="195">
        <v>0</v>
      </c>
      <c r="F278" s="195">
        <v>0</v>
      </c>
      <c r="G278" s="195">
        <v>2</v>
      </c>
      <c r="H278" s="195">
        <v>2</v>
      </c>
      <c r="I278" s="195">
        <v>0</v>
      </c>
      <c r="J278" s="195">
        <v>0</v>
      </c>
      <c r="K278" s="230">
        <v>0.15720000000000001</v>
      </c>
      <c r="L278" s="195">
        <v>0</v>
      </c>
      <c r="M278" s="195">
        <v>2</v>
      </c>
      <c r="N278" s="195">
        <v>1</v>
      </c>
      <c r="O278" s="195">
        <v>0</v>
      </c>
      <c r="P278" s="195">
        <v>3</v>
      </c>
      <c r="Q278" s="195">
        <v>4</v>
      </c>
      <c r="R278" s="230">
        <v>1</v>
      </c>
      <c r="S278" s="195">
        <v>7</v>
      </c>
      <c r="T278" s="190"/>
      <c r="U278" s="229">
        <v>440149079</v>
      </c>
      <c r="V278" s="231" t="s">
        <v>793</v>
      </c>
      <c r="W278" s="190" t="s">
        <v>783</v>
      </c>
      <c r="X278" s="190" t="s">
        <v>782</v>
      </c>
      <c r="Y278" s="231">
        <v>1</v>
      </c>
      <c r="Z278" s="231">
        <v>4</v>
      </c>
      <c r="AA278" s="231">
        <v>69550.335063999999</v>
      </c>
      <c r="AB278" s="231">
        <v>17388</v>
      </c>
      <c r="AC278" s="231">
        <v>-1587</v>
      </c>
      <c r="AD278" s="231">
        <v>18975</v>
      </c>
      <c r="AK278" s="232">
        <v>0</v>
      </c>
      <c r="AM278" s="232">
        <v>0</v>
      </c>
      <c r="AO278" s="232"/>
    </row>
    <row r="279" spans="1:41" s="231" customFormat="1">
      <c r="A279" s="229" t="s">
        <v>793</v>
      </c>
      <c r="B279" s="190">
        <v>440149128</v>
      </c>
      <c r="C279" s="191" t="s">
        <v>611</v>
      </c>
      <c r="D279" s="195">
        <v>2</v>
      </c>
      <c r="E279" s="195">
        <v>0</v>
      </c>
      <c r="F279" s="195">
        <v>4</v>
      </c>
      <c r="G279" s="195">
        <v>22</v>
      </c>
      <c r="H279" s="195">
        <v>10</v>
      </c>
      <c r="I279" s="195">
        <v>0</v>
      </c>
      <c r="J279" s="195">
        <v>0</v>
      </c>
      <c r="K279" s="230">
        <v>1.4148000000000001</v>
      </c>
      <c r="L279" s="195">
        <v>0</v>
      </c>
      <c r="M279" s="195">
        <v>6</v>
      </c>
      <c r="N279" s="195">
        <v>0</v>
      </c>
      <c r="O279" s="195">
        <v>0</v>
      </c>
      <c r="P279" s="195">
        <v>33</v>
      </c>
      <c r="Q279" s="195">
        <v>37</v>
      </c>
      <c r="R279" s="230">
        <v>1</v>
      </c>
      <c r="S279" s="195">
        <v>10</v>
      </c>
      <c r="T279" s="190"/>
      <c r="U279" s="229">
        <v>440149128</v>
      </c>
      <c r="V279" s="231" t="s">
        <v>793</v>
      </c>
      <c r="W279" s="190" t="s">
        <v>783</v>
      </c>
      <c r="X279" s="190" t="s">
        <v>729</v>
      </c>
      <c r="Y279" s="231">
        <v>1</v>
      </c>
      <c r="Z279" s="231">
        <v>37</v>
      </c>
      <c r="AA279" s="231">
        <v>656471.33557599992</v>
      </c>
      <c r="AB279" s="231">
        <v>17742</v>
      </c>
      <c r="AC279" s="231">
        <v>1436</v>
      </c>
      <c r="AD279" s="231">
        <v>16306</v>
      </c>
      <c r="AK279" s="232">
        <v>0</v>
      </c>
      <c r="AM279" s="232">
        <v>0</v>
      </c>
      <c r="AO279" s="232"/>
    </row>
    <row r="280" spans="1:41" s="231" customFormat="1">
      <c r="A280" s="229" t="s">
        <v>793</v>
      </c>
      <c r="B280" s="190">
        <v>440149149</v>
      </c>
      <c r="C280" s="191" t="s">
        <v>611</v>
      </c>
      <c r="D280" s="195">
        <v>117</v>
      </c>
      <c r="E280" s="195">
        <v>0</v>
      </c>
      <c r="F280" s="195">
        <v>117</v>
      </c>
      <c r="G280" s="195">
        <v>558</v>
      </c>
      <c r="H280" s="195">
        <v>318</v>
      </c>
      <c r="I280" s="195">
        <v>0</v>
      </c>
      <c r="J280" s="195">
        <v>0</v>
      </c>
      <c r="K280" s="230">
        <v>39.024900000000002</v>
      </c>
      <c r="L280" s="195">
        <v>0</v>
      </c>
      <c r="M280" s="195">
        <v>230</v>
      </c>
      <c r="N280" s="195">
        <v>49</v>
      </c>
      <c r="O280" s="195">
        <v>0</v>
      </c>
      <c r="P280" s="195">
        <v>848</v>
      </c>
      <c r="Q280" s="195">
        <v>1052</v>
      </c>
      <c r="R280" s="230">
        <v>1</v>
      </c>
      <c r="S280" s="195">
        <v>12</v>
      </c>
      <c r="T280" s="190"/>
      <c r="U280" s="229">
        <v>440149149</v>
      </c>
      <c r="V280" s="231" t="s">
        <v>793</v>
      </c>
      <c r="W280" s="190" t="s">
        <v>783</v>
      </c>
      <c r="X280" s="190" t="s">
        <v>783</v>
      </c>
      <c r="Y280" s="231">
        <v>1</v>
      </c>
      <c r="Z280" s="231">
        <v>1052</v>
      </c>
      <c r="AA280" s="231">
        <v>19421660.757137999</v>
      </c>
      <c r="AB280" s="231">
        <v>18462</v>
      </c>
      <c r="AC280" s="231">
        <v>3048</v>
      </c>
      <c r="AD280" s="231">
        <v>15414</v>
      </c>
      <c r="AK280" s="232">
        <v>0</v>
      </c>
      <c r="AM280" s="232">
        <v>0</v>
      </c>
      <c r="AO280" s="232"/>
    </row>
    <row r="281" spans="1:41" s="231" customFormat="1">
      <c r="A281" s="229" t="s">
        <v>793</v>
      </c>
      <c r="B281" s="190">
        <v>440149160</v>
      </c>
      <c r="C281" s="191" t="s">
        <v>611</v>
      </c>
      <c r="D281" s="195">
        <v>0</v>
      </c>
      <c r="E281" s="195">
        <v>0</v>
      </c>
      <c r="F281" s="195">
        <v>0</v>
      </c>
      <c r="G281" s="195">
        <v>1</v>
      </c>
      <c r="H281" s="195">
        <v>1</v>
      </c>
      <c r="I281" s="195">
        <v>0</v>
      </c>
      <c r="J281" s="195">
        <v>0</v>
      </c>
      <c r="K281" s="230">
        <v>7.8600000000000003E-2</v>
      </c>
      <c r="L281" s="195">
        <v>0</v>
      </c>
      <c r="M281" s="195">
        <v>0</v>
      </c>
      <c r="N281" s="195">
        <v>0</v>
      </c>
      <c r="O281" s="195">
        <v>0</v>
      </c>
      <c r="P281" s="195">
        <v>1</v>
      </c>
      <c r="Q281" s="195">
        <v>2</v>
      </c>
      <c r="R281" s="230">
        <v>1</v>
      </c>
      <c r="S281" s="195">
        <v>11</v>
      </c>
      <c r="T281" s="190"/>
      <c r="U281" s="229">
        <v>440149160</v>
      </c>
      <c r="V281" s="231" t="s">
        <v>793</v>
      </c>
      <c r="W281" s="190" t="s">
        <v>783</v>
      </c>
      <c r="X281" s="190" t="s">
        <v>659</v>
      </c>
      <c r="Y281" s="231">
        <v>1</v>
      </c>
      <c r="Z281" s="231">
        <v>2</v>
      </c>
      <c r="AA281" s="231">
        <v>29540.072531999995</v>
      </c>
      <c r="AB281" s="231">
        <v>14770</v>
      </c>
      <c r="AC281" s="231">
        <v>1663</v>
      </c>
      <c r="AD281" s="231">
        <v>13107</v>
      </c>
      <c r="AK281" s="232">
        <v>0</v>
      </c>
      <c r="AM281" s="232">
        <v>0</v>
      </c>
      <c r="AO281" s="232"/>
    </row>
    <row r="282" spans="1:41" s="231" customFormat="1">
      <c r="A282" s="229" t="s">
        <v>793</v>
      </c>
      <c r="B282" s="190">
        <v>440149181</v>
      </c>
      <c r="C282" s="191" t="s">
        <v>611</v>
      </c>
      <c r="D282" s="195">
        <v>2</v>
      </c>
      <c r="E282" s="195">
        <v>0</v>
      </c>
      <c r="F282" s="195">
        <v>6</v>
      </c>
      <c r="G282" s="195">
        <v>18</v>
      </c>
      <c r="H282" s="195">
        <v>15</v>
      </c>
      <c r="I282" s="195">
        <v>0</v>
      </c>
      <c r="J282" s="195">
        <v>0</v>
      </c>
      <c r="K282" s="230">
        <v>1.5327</v>
      </c>
      <c r="L282" s="195">
        <v>0</v>
      </c>
      <c r="M282" s="195">
        <v>3</v>
      </c>
      <c r="N282" s="195">
        <v>0</v>
      </c>
      <c r="O282" s="195">
        <v>0</v>
      </c>
      <c r="P282" s="195">
        <v>23</v>
      </c>
      <c r="Q282" s="195">
        <v>40</v>
      </c>
      <c r="R282" s="230">
        <v>1</v>
      </c>
      <c r="S282" s="195">
        <v>10</v>
      </c>
      <c r="T282" s="190"/>
      <c r="U282" s="229">
        <v>440149181</v>
      </c>
      <c r="V282" s="231" t="s">
        <v>793</v>
      </c>
      <c r="W282" s="190" t="s">
        <v>783</v>
      </c>
      <c r="X282" s="190" t="s">
        <v>732</v>
      </c>
      <c r="Y282" s="231">
        <v>1</v>
      </c>
      <c r="Z282" s="231">
        <v>40</v>
      </c>
      <c r="AA282" s="231">
        <v>607508.72937399999</v>
      </c>
      <c r="AB282" s="231">
        <v>15188</v>
      </c>
      <c r="AC282" s="231">
        <v>-2200</v>
      </c>
      <c r="AD282" s="231">
        <v>17388</v>
      </c>
      <c r="AK282" s="232">
        <v>0</v>
      </c>
      <c r="AM282" s="232">
        <v>0</v>
      </c>
      <c r="AO282" s="232"/>
    </row>
    <row r="283" spans="1:41" s="231" customFormat="1">
      <c r="A283" s="229" t="s">
        <v>793</v>
      </c>
      <c r="B283" s="190">
        <v>440149211</v>
      </c>
      <c r="C283" s="191" t="s">
        <v>611</v>
      </c>
      <c r="D283" s="195">
        <v>0</v>
      </c>
      <c r="E283" s="195">
        <v>0</v>
      </c>
      <c r="F283" s="195">
        <v>0</v>
      </c>
      <c r="G283" s="195">
        <v>1</v>
      </c>
      <c r="H283" s="195">
        <v>1</v>
      </c>
      <c r="I283" s="195">
        <v>0</v>
      </c>
      <c r="J283" s="195">
        <v>0</v>
      </c>
      <c r="K283" s="230">
        <v>7.8600000000000003E-2</v>
      </c>
      <c r="L283" s="195">
        <v>0</v>
      </c>
      <c r="M283" s="195">
        <v>0</v>
      </c>
      <c r="N283" s="195">
        <v>0</v>
      </c>
      <c r="O283" s="195">
        <v>0</v>
      </c>
      <c r="P283" s="195">
        <v>0</v>
      </c>
      <c r="Q283" s="195">
        <v>2</v>
      </c>
      <c r="R283" s="230">
        <v>1</v>
      </c>
      <c r="S283" s="195">
        <v>5</v>
      </c>
      <c r="T283" s="190"/>
      <c r="U283" s="229">
        <v>440149211</v>
      </c>
      <c r="V283" s="231" t="s">
        <v>793</v>
      </c>
      <c r="W283" s="190" t="s">
        <v>783</v>
      </c>
      <c r="X283" s="190" t="s">
        <v>784</v>
      </c>
      <c r="Y283" s="231">
        <v>1</v>
      </c>
      <c r="Z283" s="231">
        <v>2</v>
      </c>
      <c r="AA283" s="231">
        <v>21701.202532000003</v>
      </c>
      <c r="AB283" s="231">
        <v>10851</v>
      </c>
      <c r="AC283" s="231">
        <v>-6891</v>
      </c>
      <c r="AD283" s="231">
        <v>17742</v>
      </c>
      <c r="AK283" s="232">
        <v>0</v>
      </c>
      <c r="AM283" s="232">
        <v>0</v>
      </c>
      <c r="AO283" s="232"/>
    </row>
    <row r="284" spans="1:41" s="231" customFormat="1">
      <c r="A284" s="229" t="s">
        <v>793</v>
      </c>
      <c r="B284" s="190">
        <v>440149745</v>
      </c>
      <c r="C284" s="191" t="s">
        <v>611</v>
      </c>
      <c r="D284" s="195">
        <v>0</v>
      </c>
      <c r="E284" s="195">
        <v>0</v>
      </c>
      <c r="F284" s="195">
        <v>0</v>
      </c>
      <c r="G284" s="195">
        <v>1</v>
      </c>
      <c r="H284" s="195">
        <v>0</v>
      </c>
      <c r="I284" s="195">
        <v>0</v>
      </c>
      <c r="J284" s="195">
        <v>0</v>
      </c>
      <c r="K284" s="230">
        <v>3.9300000000000002E-2</v>
      </c>
      <c r="L284" s="195">
        <v>0</v>
      </c>
      <c r="M284" s="195">
        <v>0</v>
      </c>
      <c r="N284" s="195">
        <v>0</v>
      </c>
      <c r="O284" s="195">
        <v>0</v>
      </c>
      <c r="P284" s="195">
        <v>0</v>
      </c>
      <c r="Q284" s="195">
        <v>1</v>
      </c>
      <c r="R284" s="230">
        <v>1</v>
      </c>
      <c r="S284" s="195">
        <v>4</v>
      </c>
      <c r="T284" s="190"/>
      <c r="U284" s="229">
        <v>440149745</v>
      </c>
      <c r="V284" s="231" t="s">
        <v>793</v>
      </c>
      <c r="W284" s="190" t="s">
        <v>783</v>
      </c>
      <c r="X284" s="190" t="s">
        <v>794</v>
      </c>
      <c r="Y284" s="231">
        <v>1</v>
      </c>
      <c r="Z284" s="231">
        <v>1</v>
      </c>
      <c r="AA284" s="231">
        <v>11036.911266000001</v>
      </c>
      <c r="AB284" s="231">
        <v>11037</v>
      </c>
      <c r="AC284" s="231">
        <v>-7392</v>
      </c>
      <c r="AD284" s="231">
        <v>18429</v>
      </c>
      <c r="AK284" s="232">
        <v>0</v>
      </c>
      <c r="AM284" s="232">
        <v>0</v>
      </c>
      <c r="AO284" s="232"/>
    </row>
    <row r="285" spans="1:41" s="231" customFormat="1">
      <c r="A285" s="229" t="s">
        <v>795</v>
      </c>
      <c r="B285" s="190">
        <v>441281005</v>
      </c>
      <c r="C285" s="191" t="s">
        <v>605</v>
      </c>
      <c r="D285" s="195">
        <v>0</v>
      </c>
      <c r="E285" s="195">
        <v>0</v>
      </c>
      <c r="F285" s="195">
        <v>0</v>
      </c>
      <c r="G285" s="195">
        <v>0</v>
      </c>
      <c r="H285" s="195">
        <v>0</v>
      </c>
      <c r="I285" s="195">
        <v>1</v>
      </c>
      <c r="J285" s="195">
        <v>0</v>
      </c>
      <c r="K285" s="230">
        <v>3.9300000000000002E-2</v>
      </c>
      <c r="L285" s="195">
        <v>0</v>
      </c>
      <c r="M285" s="195">
        <v>0</v>
      </c>
      <c r="N285" s="195">
        <v>0</v>
      </c>
      <c r="O285" s="195">
        <v>0</v>
      </c>
      <c r="P285" s="195">
        <v>1</v>
      </c>
      <c r="Q285" s="195">
        <v>1</v>
      </c>
      <c r="R285" s="230">
        <v>1</v>
      </c>
      <c r="S285" s="195">
        <v>8</v>
      </c>
      <c r="T285" s="190"/>
      <c r="U285" s="229">
        <v>441281005</v>
      </c>
      <c r="V285" s="231" t="s">
        <v>795</v>
      </c>
      <c r="W285" s="190" t="s">
        <v>796</v>
      </c>
      <c r="X285" s="190" t="s">
        <v>797</v>
      </c>
      <c r="Y285" s="231">
        <v>1</v>
      </c>
      <c r="Z285" s="231">
        <v>1</v>
      </c>
      <c r="AA285" s="231">
        <v>18842.021266000003</v>
      </c>
      <c r="AB285" s="231">
        <v>18842</v>
      </c>
      <c r="AC285" s="231">
        <v>4072</v>
      </c>
      <c r="AD285" s="231">
        <v>14770</v>
      </c>
      <c r="AK285" s="232">
        <v>0</v>
      </c>
      <c r="AM285" s="232">
        <v>0</v>
      </c>
      <c r="AO285" s="232"/>
    </row>
    <row r="286" spans="1:41" s="231" customFormat="1">
      <c r="A286" s="229" t="s">
        <v>795</v>
      </c>
      <c r="B286" s="190">
        <v>441281024</v>
      </c>
      <c r="C286" s="191" t="s">
        <v>605</v>
      </c>
      <c r="D286" s="195">
        <v>0</v>
      </c>
      <c r="E286" s="195">
        <v>0</v>
      </c>
      <c r="F286" s="195">
        <v>0</v>
      </c>
      <c r="G286" s="195">
        <v>0</v>
      </c>
      <c r="H286" s="195">
        <v>1</v>
      </c>
      <c r="I286" s="195">
        <v>0</v>
      </c>
      <c r="J286" s="195">
        <v>0</v>
      </c>
      <c r="K286" s="230">
        <v>3.9300000000000002E-2</v>
      </c>
      <c r="L286" s="195">
        <v>0</v>
      </c>
      <c r="M286" s="195">
        <v>0</v>
      </c>
      <c r="N286" s="195">
        <v>1</v>
      </c>
      <c r="O286" s="195">
        <v>0</v>
      </c>
      <c r="P286" s="195">
        <v>0</v>
      </c>
      <c r="Q286" s="195">
        <v>1</v>
      </c>
      <c r="R286" s="230">
        <v>1</v>
      </c>
      <c r="S286" s="195">
        <v>5</v>
      </c>
      <c r="T286" s="190"/>
      <c r="U286" s="229">
        <v>441281024</v>
      </c>
      <c r="V286" s="231" t="s">
        <v>795</v>
      </c>
      <c r="W286" s="190" t="s">
        <v>796</v>
      </c>
      <c r="X286" s="190" t="s">
        <v>798</v>
      </c>
      <c r="Y286" s="231">
        <v>1</v>
      </c>
      <c r="Z286" s="231">
        <v>1</v>
      </c>
      <c r="AA286" s="231">
        <v>13668.001265999999</v>
      </c>
      <c r="AB286" s="231">
        <v>13668</v>
      </c>
      <c r="AC286" s="231">
        <v>-1520</v>
      </c>
      <c r="AD286" s="231">
        <v>15188</v>
      </c>
      <c r="AG286" s="233"/>
      <c r="AK286" s="232">
        <v>0</v>
      </c>
      <c r="AM286" s="232">
        <v>0</v>
      </c>
      <c r="AO286" s="232"/>
    </row>
    <row r="287" spans="1:41" s="231" customFormat="1">
      <c r="A287" s="229" t="s">
        <v>795</v>
      </c>
      <c r="B287" s="190">
        <v>441281061</v>
      </c>
      <c r="C287" s="191" t="s">
        <v>605</v>
      </c>
      <c r="D287" s="195">
        <v>0</v>
      </c>
      <c r="E287" s="195">
        <v>0</v>
      </c>
      <c r="F287" s="195">
        <v>0</v>
      </c>
      <c r="G287" s="195">
        <v>0</v>
      </c>
      <c r="H287" s="195">
        <v>1</v>
      </c>
      <c r="I287" s="195">
        <v>1</v>
      </c>
      <c r="J287" s="195">
        <v>0</v>
      </c>
      <c r="K287" s="230">
        <v>7.8600000000000003E-2</v>
      </c>
      <c r="L287" s="195">
        <v>0</v>
      </c>
      <c r="M287" s="195">
        <v>0</v>
      </c>
      <c r="N287" s="195">
        <v>0</v>
      </c>
      <c r="O287" s="195">
        <v>1</v>
      </c>
      <c r="P287" s="195">
        <v>2</v>
      </c>
      <c r="Q287" s="195">
        <v>2</v>
      </c>
      <c r="R287" s="230">
        <v>1</v>
      </c>
      <c r="S287" s="195">
        <v>11</v>
      </c>
      <c r="T287" s="190"/>
      <c r="U287" s="229">
        <v>441281061</v>
      </c>
      <c r="V287" s="231" t="s">
        <v>795</v>
      </c>
      <c r="W287" s="190" t="s">
        <v>796</v>
      </c>
      <c r="X287" s="190" t="s">
        <v>799</v>
      </c>
      <c r="Y287" s="231">
        <v>1</v>
      </c>
      <c r="Z287" s="231">
        <v>2</v>
      </c>
      <c r="AA287" s="231">
        <v>42128.452531999996</v>
      </c>
      <c r="AB287" s="231">
        <v>21064</v>
      </c>
      <c r="AC287" s="231">
        <v>10213</v>
      </c>
      <c r="AD287" s="231">
        <v>10851</v>
      </c>
      <c r="AG287" s="233"/>
      <c r="AK287" s="232">
        <v>0</v>
      </c>
      <c r="AM287" s="232">
        <v>0</v>
      </c>
      <c r="AO287" s="232"/>
    </row>
    <row r="288" spans="1:41" s="231" customFormat="1">
      <c r="A288" s="229" t="s">
        <v>795</v>
      </c>
      <c r="B288" s="190">
        <v>441281087</v>
      </c>
      <c r="C288" s="191" t="s">
        <v>605</v>
      </c>
      <c r="D288" s="195">
        <v>0</v>
      </c>
      <c r="E288" s="195">
        <v>0</v>
      </c>
      <c r="F288" s="195">
        <v>1</v>
      </c>
      <c r="G288" s="195">
        <v>0</v>
      </c>
      <c r="H288" s="195">
        <v>1</v>
      </c>
      <c r="I288" s="195">
        <v>3</v>
      </c>
      <c r="J288" s="195">
        <v>0</v>
      </c>
      <c r="K288" s="230">
        <v>0.19650000000000001</v>
      </c>
      <c r="L288" s="195">
        <v>0</v>
      </c>
      <c r="M288" s="195">
        <v>0</v>
      </c>
      <c r="N288" s="195">
        <v>0</v>
      </c>
      <c r="O288" s="195">
        <v>0</v>
      </c>
      <c r="P288" s="195">
        <v>2</v>
      </c>
      <c r="Q288" s="195">
        <v>5</v>
      </c>
      <c r="R288" s="230">
        <v>1</v>
      </c>
      <c r="S288" s="195">
        <v>6</v>
      </c>
      <c r="T288" s="190"/>
      <c r="U288" s="229">
        <v>441281087</v>
      </c>
      <c r="V288" s="231" t="s">
        <v>795</v>
      </c>
      <c r="W288" s="190" t="s">
        <v>796</v>
      </c>
      <c r="X288" s="190" t="s">
        <v>800</v>
      </c>
      <c r="Y288" s="231">
        <v>1</v>
      </c>
      <c r="Z288" s="231">
        <v>5</v>
      </c>
      <c r="AA288" s="231">
        <v>70123.056330000007</v>
      </c>
      <c r="AB288" s="231">
        <v>14025</v>
      </c>
      <c r="AC288" s="231">
        <v>2988</v>
      </c>
      <c r="AD288" s="231">
        <v>11037</v>
      </c>
      <c r="AG288" s="233"/>
      <c r="AK288" s="232">
        <v>0</v>
      </c>
      <c r="AM288" s="232">
        <v>0</v>
      </c>
      <c r="AO288" s="232"/>
    </row>
    <row r="289" spans="1:41" s="231" customFormat="1">
      <c r="A289" s="229" t="s">
        <v>795</v>
      </c>
      <c r="B289" s="190">
        <v>441281111</v>
      </c>
      <c r="C289" s="191" t="s">
        <v>605</v>
      </c>
      <c r="D289" s="195">
        <v>0</v>
      </c>
      <c r="E289" s="195">
        <v>0</v>
      </c>
      <c r="F289" s="195">
        <v>0</v>
      </c>
      <c r="G289" s="195">
        <v>0</v>
      </c>
      <c r="H289" s="195">
        <v>1</v>
      </c>
      <c r="I289" s="195">
        <v>1</v>
      </c>
      <c r="J289" s="195">
        <v>0</v>
      </c>
      <c r="K289" s="230">
        <v>7.8600000000000003E-2</v>
      </c>
      <c r="L289" s="195">
        <v>0</v>
      </c>
      <c r="M289" s="195">
        <v>0</v>
      </c>
      <c r="N289" s="195">
        <v>0</v>
      </c>
      <c r="O289" s="195">
        <v>0</v>
      </c>
      <c r="P289" s="195">
        <v>2</v>
      </c>
      <c r="Q289" s="195">
        <v>2</v>
      </c>
      <c r="R289" s="230">
        <v>1</v>
      </c>
      <c r="S289" s="195">
        <v>8</v>
      </c>
      <c r="T289" s="190"/>
      <c r="U289" s="229">
        <v>441281111</v>
      </c>
      <c r="V289" s="231" t="s">
        <v>795</v>
      </c>
      <c r="W289" s="190" t="s">
        <v>796</v>
      </c>
      <c r="X289" s="190" t="s">
        <v>801</v>
      </c>
      <c r="Y289" s="231">
        <v>1</v>
      </c>
      <c r="Z289" s="231">
        <v>2</v>
      </c>
      <c r="AA289" s="231">
        <v>35782.992531999997</v>
      </c>
      <c r="AB289" s="231">
        <v>17891</v>
      </c>
      <c r="AC289" s="231">
        <v>-951</v>
      </c>
      <c r="AD289" s="231">
        <v>18842</v>
      </c>
      <c r="AF289" s="229"/>
      <c r="AK289" s="232">
        <v>0</v>
      </c>
      <c r="AM289" s="232">
        <v>0</v>
      </c>
      <c r="AO289" s="232"/>
    </row>
    <row r="290" spans="1:41" s="231" customFormat="1">
      <c r="A290" s="229" t="s">
        <v>795</v>
      </c>
      <c r="B290" s="190">
        <v>441281161</v>
      </c>
      <c r="C290" s="191" t="s">
        <v>605</v>
      </c>
      <c r="D290" s="195">
        <v>0</v>
      </c>
      <c r="E290" s="195">
        <v>0</v>
      </c>
      <c r="F290" s="195">
        <v>0</v>
      </c>
      <c r="G290" s="195">
        <v>0</v>
      </c>
      <c r="H290" s="195">
        <v>0</v>
      </c>
      <c r="I290" s="195">
        <v>1</v>
      </c>
      <c r="J290" s="195">
        <v>0</v>
      </c>
      <c r="K290" s="230">
        <v>3.9300000000000002E-2</v>
      </c>
      <c r="L290" s="195">
        <v>0</v>
      </c>
      <c r="M290" s="195">
        <v>0</v>
      </c>
      <c r="N290" s="195">
        <v>0</v>
      </c>
      <c r="O290" s="195">
        <v>0</v>
      </c>
      <c r="P290" s="195">
        <v>0</v>
      </c>
      <c r="Q290" s="195">
        <v>1</v>
      </c>
      <c r="R290" s="230">
        <v>1</v>
      </c>
      <c r="S290" s="195">
        <v>8</v>
      </c>
      <c r="T290" s="190"/>
      <c r="U290" s="229">
        <v>441281161</v>
      </c>
      <c r="V290" s="231" t="s">
        <v>795</v>
      </c>
      <c r="W290" s="190" t="s">
        <v>796</v>
      </c>
      <c r="X290" s="190" t="s">
        <v>802</v>
      </c>
      <c r="Y290" s="231">
        <v>1</v>
      </c>
      <c r="Z290" s="231">
        <v>1</v>
      </c>
      <c r="AA290" s="231">
        <v>12565.341266000001</v>
      </c>
      <c r="AB290" s="231">
        <v>12565</v>
      </c>
      <c r="AC290" s="231">
        <v>-1103</v>
      </c>
      <c r="AD290" s="231">
        <v>13668</v>
      </c>
      <c r="AF290" s="229"/>
      <c r="AK290" s="232">
        <v>0</v>
      </c>
      <c r="AM290" s="232">
        <v>0</v>
      </c>
      <c r="AO290" s="232"/>
    </row>
    <row r="291" spans="1:41" s="231" customFormat="1">
      <c r="A291" s="229" t="s">
        <v>795</v>
      </c>
      <c r="B291" s="190">
        <v>441281191</v>
      </c>
      <c r="C291" s="191" t="s">
        <v>605</v>
      </c>
      <c r="D291" s="195">
        <v>0</v>
      </c>
      <c r="E291" s="195">
        <v>0</v>
      </c>
      <c r="F291" s="195">
        <v>0</v>
      </c>
      <c r="G291" s="195">
        <v>0</v>
      </c>
      <c r="H291" s="195">
        <v>1</v>
      </c>
      <c r="I291" s="195">
        <v>0</v>
      </c>
      <c r="J291" s="195">
        <v>0</v>
      </c>
      <c r="K291" s="230">
        <v>3.9300000000000002E-2</v>
      </c>
      <c r="L291" s="195">
        <v>0</v>
      </c>
      <c r="M291" s="195">
        <v>0</v>
      </c>
      <c r="N291" s="195">
        <v>0</v>
      </c>
      <c r="O291" s="195">
        <v>0</v>
      </c>
      <c r="P291" s="195">
        <v>0</v>
      </c>
      <c r="Q291" s="195">
        <v>1</v>
      </c>
      <c r="R291" s="230">
        <v>1</v>
      </c>
      <c r="S291" s="195">
        <v>8</v>
      </c>
      <c r="T291" s="190"/>
      <c r="U291" s="229">
        <v>441281191</v>
      </c>
      <c r="V291" s="231" t="s">
        <v>795</v>
      </c>
      <c r="W291" s="190" t="s">
        <v>796</v>
      </c>
      <c r="X291" s="190" t="s">
        <v>803</v>
      </c>
      <c r="Y291" s="231">
        <v>1</v>
      </c>
      <c r="Z291" s="231">
        <v>1</v>
      </c>
      <c r="AA291" s="231">
        <v>10664.291266</v>
      </c>
      <c r="AB291" s="231">
        <v>10664</v>
      </c>
      <c r="AC291" s="231">
        <v>-10400</v>
      </c>
      <c r="AD291" s="231">
        <v>21064</v>
      </c>
      <c r="AG291" s="233"/>
      <c r="AK291" s="232">
        <v>0</v>
      </c>
      <c r="AM291" s="232">
        <v>0</v>
      </c>
      <c r="AO291" s="232"/>
    </row>
    <row r="292" spans="1:41" s="231" customFormat="1">
      <c r="A292" s="229" t="s">
        <v>795</v>
      </c>
      <c r="B292" s="190">
        <v>441281210</v>
      </c>
      <c r="C292" s="191" t="s">
        <v>605</v>
      </c>
      <c r="D292" s="195">
        <v>0</v>
      </c>
      <c r="E292" s="195">
        <v>0</v>
      </c>
      <c r="F292" s="195">
        <v>0</v>
      </c>
      <c r="G292" s="195">
        <v>1</v>
      </c>
      <c r="H292" s="195">
        <v>0</v>
      </c>
      <c r="I292" s="195">
        <v>0</v>
      </c>
      <c r="J292" s="195">
        <v>0</v>
      </c>
      <c r="K292" s="230">
        <v>3.9300000000000002E-2</v>
      </c>
      <c r="L292" s="195">
        <v>0</v>
      </c>
      <c r="M292" s="195">
        <v>0</v>
      </c>
      <c r="N292" s="195">
        <v>0</v>
      </c>
      <c r="O292" s="195">
        <v>0</v>
      </c>
      <c r="P292" s="195">
        <v>1</v>
      </c>
      <c r="Q292" s="195">
        <v>1</v>
      </c>
      <c r="R292" s="230">
        <v>1</v>
      </c>
      <c r="S292" s="195">
        <v>6</v>
      </c>
      <c r="T292" s="190"/>
      <c r="U292" s="229">
        <v>441281210</v>
      </c>
      <c r="V292" s="231" t="s">
        <v>795</v>
      </c>
      <c r="W292" s="190" t="s">
        <v>796</v>
      </c>
      <c r="X292" s="190" t="s">
        <v>683</v>
      </c>
      <c r="Y292" s="231">
        <v>1</v>
      </c>
      <c r="Z292" s="231">
        <v>1</v>
      </c>
      <c r="AA292" s="231">
        <v>16426.701266</v>
      </c>
      <c r="AB292" s="231">
        <v>16427</v>
      </c>
      <c r="AC292" s="231">
        <v>2402</v>
      </c>
      <c r="AD292" s="231">
        <v>14025</v>
      </c>
      <c r="AF292" s="229"/>
      <c r="AK292" s="232">
        <v>0</v>
      </c>
      <c r="AM292" s="232">
        <v>0</v>
      </c>
      <c r="AO292" s="232"/>
    </row>
    <row r="293" spans="1:41" s="231" customFormat="1">
      <c r="A293" s="229" t="s">
        <v>795</v>
      </c>
      <c r="B293" s="190">
        <v>441281227</v>
      </c>
      <c r="C293" s="191" t="s">
        <v>605</v>
      </c>
      <c r="D293" s="195">
        <v>0</v>
      </c>
      <c r="E293" s="195">
        <v>0</v>
      </c>
      <c r="F293" s="195">
        <v>0</v>
      </c>
      <c r="G293" s="195">
        <v>1</v>
      </c>
      <c r="H293" s="195">
        <v>0</v>
      </c>
      <c r="I293" s="195">
        <v>1</v>
      </c>
      <c r="J293" s="195">
        <v>0</v>
      </c>
      <c r="K293" s="230">
        <v>7.8600000000000003E-2</v>
      </c>
      <c r="L293" s="195">
        <v>0</v>
      </c>
      <c r="M293" s="195">
        <v>0</v>
      </c>
      <c r="N293" s="195">
        <v>0</v>
      </c>
      <c r="O293" s="195">
        <v>0</v>
      </c>
      <c r="P293" s="195">
        <v>2</v>
      </c>
      <c r="Q293" s="195">
        <v>2</v>
      </c>
      <c r="R293" s="230">
        <v>1</v>
      </c>
      <c r="S293" s="195">
        <v>10</v>
      </c>
      <c r="T293" s="190"/>
      <c r="U293" s="229">
        <v>441281227</v>
      </c>
      <c r="V293" s="231" t="s">
        <v>795</v>
      </c>
      <c r="W293" s="190" t="s">
        <v>796</v>
      </c>
      <c r="X293" s="190" t="s">
        <v>804</v>
      </c>
      <c r="Y293" s="231">
        <v>1</v>
      </c>
      <c r="Z293" s="231">
        <v>2</v>
      </c>
      <c r="AA293" s="231">
        <v>37929.432532000006</v>
      </c>
      <c r="AB293" s="231">
        <v>18965</v>
      </c>
      <c r="AC293" s="231">
        <v>1074</v>
      </c>
      <c r="AD293" s="231">
        <v>17891</v>
      </c>
      <c r="AK293" s="232">
        <v>0</v>
      </c>
      <c r="AM293" s="232">
        <v>0</v>
      </c>
      <c r="AO293" s="232"/>
    </row>
    <row r="294" spans="1:41" s="231" customFormat="1">
      <c r="A294" s="229" t="s">
        <v>795</v>
      </c>
      <c r="B294" s="190">
        <v>441281281</v>
      </c>
      <c r="C294" s="191" t="s">
        <v>605</v>
      </c>
      <c r="D294" s="195">
        <v>0</v>
      </c>
      <c r="E294" s="195">
        <v>0</v>
      </c>
      <c r="F294" s="195">
        <v>89</v>
      </c>
      <c r="G294" s="195">
        <v>558</v>
      </c>
      <c r="H294" s="195">
        <v>378</v>
      </c>
      <c r="I294" s="195">
        <v>422</v>
      </c>
      <c r="J294" s="195">
        <v>0</v>
      </c>
      <c r="K294" s="230">
        <v>56.867100000000001</v>
      </c>
      <c r="L294" s="195">
        <v>0</v>
      </c>
      <c r="M294" s="195">
        <v>98</v>
      </c>
      <c r="N294" s="195">
        <v>20</v>
      </c>
      <c r="O294" s="195">
        <v>26</v>
      </c>
      <c r="P294" s="195">
        <v>993</v>
      </c>
      <c r="Q294" s="195">
        <v>1447</v>
      </c>
      <c r="R294" s="230">
        <v>1</v>
      </c>
      <c r="S294" s="195">
        <v>12</v>
      </c>
      <c r="T294" s="190"/>
      <c r="U294" s="229">
        <v>441281281</v>
      </c>
      <c r="V294" s="231" t="s">
        <v>795</v>
      </c>
      <c r="W294" s="190" t="s">
        <v>796</v>
      </c>
      <c r="X294" s="190" t="s">
        <v>796</v>
      </c>
      <c r="Y294" s="231">
        <v>1</v>
      </c>
      <c r="Z294" s="231">
        <v>1447</v>
      </c>
      <c r="AA294" s="231">
        <v>25344750.481902</v>
      </c>
      <c r="AB294" s="231">
        <v>17515</v>
      </c>
      <c r="AC294" s="231">
        <v>4950</v>
      </c>
      <c r="AD294" s="231">
        <v>12565</v>
      </c>
      <c r="AK294" s="232">
        <v>0</v>
      </c>
      <c r="AM294" s="232">
        <v>0</v>
      </c>
      <c r="AO294" s="232"/>
    </row>
    <row r="295" spans="1:41" s="231" customFormat="1">
      <c r="A295" s="229" t="s">
        <v>795</v>
      </c>
      <c r="B295" s="190">
        <v>441281325</v>
      </c>
      <c r="C295" s="191" t="s">
        <v>605</v>
      </c>
      <c r="D295" s="195">
        <v>0</v>
      </c>
      <c r="E295" s="195">
        <v>0</v>
      </c>
      <c r="F295" s="195">
        <v>0</v>
      </c>
      <c r="G295" s="195">
        <v>0</v>
      </c>
      <c r="H295" s="195">
        <v>1</v>
      </c>
      <c r="I295" s="195">
        <v>1</v>
      </c>
      <c r="J295" s="195">
        <v>0</v>
      </c>
      <c r="K295" s="230">
        <v>7.8600000000000003E-2</v>
      </c>
      <c r="L295" s="195">
        <v>0</v>
      </c>
      <c r="M295" s="195">
        <v>0</v>
      </c>
      <c r="N295" s="195">
        <v>0</v>
      </c>
      <c r="O295" s="195">
        <v>0</v>
      </c>
      <c r="P295" s="195">
        <v>2</v>
      </c>
      <c r="Q295" s="195">
        <v>2</v>
      </c>
      <c r="R295" s="230">
        <v>1</v>
      </c>
      <c r="S295" s="195">
        <v>9</v>
      </c>
      <c r="T295" s="190"/>
      <c r="U295" s="229">
        <v>441281325</v>
      </c>
      <c r="V295" s="231" t="s">
        <v>795</v>
      </c>
      <c r="W295" s="190" t="s">
        <v>796</v>
      </c>
      <c r="X295" s="190" t="s">
        <v>805</v>
      </c>
      <c r="Y295" s="231">
        <v>1</v>
      </c>
      <c r="Z295" s="231">
        <v>2</v>
      </c>
      <c r="AA295" s="231">
        <v>36669.892531999998</v>
      </c>
      <c r="AB295" s="231">
        <v>18335</v>
      </c>
      <c r="AC295" s="231">
        <v>7671</v>
      </c>
      <c r="AD295" s="231">
        <v>10664</v>
      </c>
      <c r="AF295" s="229"/>
      <c r="AK295" s="232">
        <v>0</v>
      </c>
      <c r="AM295" s="232">
        <v>0</v>
      </c>
      <c r="AO295" s="232"/>
    </row>
    <row r="296" spans="1:41" s="231" customFormat="1">
      <c r="A296" s="229" t="s">
        <v>795</v>
      </c>
      <c r="B296" s="190">
        <v>441281332</v>
      </c>
      <c r="C296" s="191" t="s">
        <v>605</v>
      </c>
      <c r="D296" s="195">
        <v>0</v>
      </c>
      <c r="E296" s="195">
        <v>0</v>
      </c>
      <c r="F296" s="195">
        <v>0</v>
      </c>
      <c r="G296" s="195">
        <v>1</v>
      </c>
      <c r="H296" s="195">
        <v>0</v>
      </c>
      <c r="I296" s="195">
        <v>0</v>
      </c>
      <c r="J296" s="195">
        <v>0</v>
      </c>
      <c r="K296" s="230">
        <v>3.9300000000000002E-2</v>
      </c>
      <c r="L296" s="195">
        <v>0</v>
      </c>
      <c r="M296" s="195">
        <v>0</v>
      </c>
      <c r="N296" s="195">
        <v>0</v>
      </c>
      <c r="O296" s="195">
        <v>0</v>
      </c>
      <c r="P296" s="195">
        <v>1</v>
      </c>
      <c r="Q296" s="195">
        <v>1</v>
      </c>
      <c r="R296" s="230">
        <v>1</v>
      </c>
      <c r="S296" s="195">
        <v>10</v>
      </c>
      <c r="T296" s="190"/>
      <c r="U296" s="229">
        <v>441281332</v>
      </c>
      <c r="V296" s="231" t="s">
        <v>795</v>
      </c>
      <c r="W296" s="190" t="s">
        <v>796</v>
      </c>
      <c r="X296" s="190" t="s">
        <v>806</v>
      </c>
      <c r="Y296" s="231">
        <v>1</v>
      </c>
      <c r="Z296" s="231">
        <v>1</v>
      </c>
      <c r="AA296" s="231">
        <v>18200.501265999999</v>
      </c>
      <c r="AB296" s="231">
        <v>18201</v>
      </c>
      <c r="AC296" s="231">
        <v>1774</v>
      </c>
      <c r="AD296" s="231">
        <v>16427</v>
      </c>
      <c r="AK296" s="232">
        <v>0</v>
      </c>
      <c r="AM296" s="232">
        <v>0</v>
      </c>
      <c r="AO296" s="232"/>
    </row>
    <row r="297" spans="1:41" s="231" customFormat="1">
      <c r="A297" s="229" t="s">
        <v>795</v>
      </c>
      <c r="B297" s="190">
        <v>441281672</v>
      </c>
      <c r="C297" s="191" t="s">
        <v>605</v>
      </c>
      <c r="D297" s="195">
        <v>0</v>
      </c>
      <c r="E297" s="195">
        <v>0</v>
      </c>
      <c r="F297" s="195">
        <v>0</v>
      </c>
      <c r="G297" s="195">
        <v>0</v>
      </c>
      <c r="H297" s="195">
        <v>1</v>
      </c>
      <c r="I297" s="195">
        <v>4</v>
      </c>
      <c r="J297" s="195">
        <v>0</v>
      </c>
      <c r="K297" s="230">
        <v>0.19650000000000001</v>
      </c>
      <c r="L297" s="195">
        <v>0</v>
      </c>
      <c r="M297" s="195">
        <v>0</v>
      </c>
      <c r="N297" s="195">
        <v>0</v>
      </c>
      <c r="O297" s="195">
        <v>0</v>
      </c>
      <c r="P297" s="195">
        <v>5</v>
      </c>
      <c r="Q297" s="195">
        <v>5</v>
      </c>
      <c r="R297" s="230">
        <v>1</v>
      </c>
      <c r="S297" s="195">
        <v>10</v>
      </c>
      <c r="T297" s="190"/>
      <c r="U297" s="229">
        <v>441281672</v>
      </c>
      <c r="V297" s="231" t="s">
        <v>795</v>
      </c>
      <c r="W297" s="190" t="s">
        <v>796</v>
      </c>
      <c r="X297" s="190" t="s">
        <v>807</v>
      </c>
      <c r="Y297" s="231">
        <v>1</v>
      </c>
      <c r="Z297" s="231">
        <v>5</v>
      </c>
      <c r="AA297" s="231">
        <v>96743.606329999995</v>
      </c>
      <c r="AB297" s="231">
        <v>19349</v>
      </c>
      <c r="AC297" s="231">
        <v>384</v>
      </c>
      <c r="AD297" s="231">
        <v>18965</v>
      </c>
      <c r="AK297" s="232">
        <v>0</v>
      </c>
      <c r="AM297" s="232">
        <v>0</v>
      </c>
      <c r="AO297" s="232"/>
    </row>
    <row r="298" spans="1:41" s="231" customFormat="1">
      <c r="A298" s="229" t="s">
        <v>795</v>
      </c>
      <c r="B298" s="190">
        <v>441281680</v>
      </c>
      <c r="C298" s="191" t="s">
        <v>605</v>
      </c>
      <c r="D298" s="195">
        <v>0</v>
      </c>
      <c r="E298" s="195">
        <v>0</v>
      </c>
      <c r="F298" s="195">
        <v>0</v>
      </c>
      <c r="G298" s="195">
        <v>1</v>
      </c>
      <c r="H298" s="195">
        <v>4</v>
      </c>
      <c r="I298" s="195">
        <v>2</v>
      </c>
      <c r="J298" s="195">
        <v>0</v>
      </c>
      <c r="K298" s="230">
        <v>0.27510000000000001</v>
      </c>
      <c r="L298" s="195">
        <v>0</v>
      </c>
      <c r="M298" s="195">
        <v>0</v>
      </c>
      <c r="N298" s="195">
        <v>0</v>
      </c>
      <c r="O298" s="195">
        <v>0</v>
      </c>
      <c r="P298" s="195">
        <v>6</v>
      </c>
      <c r="Q298" s="195">
        <v>7</v>
      </c>
      <c r="R298" s="230">
        <v>1</v>
      </c>
      <c r="S298" s="195">
        <v>5</v>
      </c>
      <c r="T298" s="190"/>
      <c r="U298" s="229">
        <v>441281680</v>
      </c>
      <c r="V298" s="231" t="s">
        <v>795</v>
      </c>
      <c r="W298" s="190" t="s">
        <v>796</v>
      </c>
      <c r="X298" s="190" t="s">
        <v>808</v>
      </c>
      <c r="Y298" s="231">
        <v>1</v>
      </c>
      <c r="Z298" s="231">
        <v>7</v>
      </c>
      <c r="AA298" s="231">
        <v>108112.67886199999</v>
      </c>
      <c r="AB298" s="231">
        <v>15445</v>
      </c>
      <c r="AC298" s="231">
        <v>-2047</v>
      </c>
      <c r="AD298" s="231">
        <v>17492</v>
      </c>
      <c r="AK298" s="232">
        <v>0</v>
      </c>
      <c r="AM298" s="232">
        <v>0</v>
      </c>
      <c r="AO298" s="232"/>
    </row>
    <row r="299" spans="1:41" s="231" customFormat="1">
      <c r="A299" s="229" t="s">
        <v>809</v>
      </c>
      <c r="B299" s="190">
        <v>444035016</v>
      </c>
      <c r="C299" s="191" t="s">
        <v>515</v>
      </c>
      <c r="D299" s="195">
        <v>0</v>
      </c>
      <c r="E299" s="195">
        <v>0</v>
      </c>
      <c r="F299" s="195">
        <v>0</v>
      </c>
      <c r="G299" s="195">
        <v>0</v>
      </c>
      <c r="H299" s="195">
        <v>0</v>
      </c>
      <c r="I299" s="195">
        <v>1</v>
      </c>
      <c r="J299" s="195">
        <v>0</v>
      </c>
      <c r="K299" s="230">
        <v>3.9300000000000002E-2</v>
      </c>
      <c r="L299" s="195">
        <v>0</v>
      </c>
      <c r="M299" s="195">
        <v>0</v>
      </c>
      <c r="N299" s="195">
        <v>0</v>
      </c>
      <c r="O299" s="195">
        <v>0</v>
      </c>
      <c r="P299" s="195">
        <v>1</v>
      </c>
      <c r="Q299" s="195">
        <v>1</v>
      </c>
      <c r="R299" s="230">
        <v>1.087</v>
      </c>
      <c r="S299" s="195">
        <v>8</v>
      </c>
      <c r="T299" s="190"/>
      <c r="U299" s="229">
        <v>444035016</v>
      </c>
      <c r="V299" s="231" t="s">
        <v>809</v>
      </c>
      <c r="W299" s="190" t="s">
        <v>654</v>
      </c>
      <c r="X299" s="190" t="s">
        <v>725</v>
      </c>
      <c r="Y299" s="231">
        <v>1</v>
      </c>
      <c r="Z299" s="231">
        <v>1</v>
      </c>
      <c r="AA299" s="231">
        <v>20196.355405612001</v>
      </c>
      <c r="AB299" s="231">
        <v>20196</v>
      </c>
      <c r="AC299" s="231">
        <v>1861</v>
      </c>
      <c r="AD299" s="231">
        <v>18335</v>
      </c>
      <c r="AK299" s="232">
        <v>0</v>
      </c>
      <c r="AM299" s="232">
        <v>0</v>
      </c>
      <c r="AO299" s="232"/>
    </row>
    <row r="300" spans="1:41" s="231" customFormat="1">
      <c r="A300" s="229" t="s">
        <v>809</v>
      </c>
      <c r="B300" s="190">
        <v>444035035</v>
      </c>
      <c r="C300" s="191" t="s">
        <v>515</v>
      </c>
      <c r="D300" s="195">
        <v>38</v>
      </c>
      <c r="E300" s="195">
        <v>0</v>
      </c>
      <c r="F300" s="195">
        <v>35</v>
      </c>
      <c r="G300" s="195">
        <v>239</v>
      </c>
      <c r="H300" s="195">
        <v>206</v>
      </c>
      <c r="I300" s="195">
        <v>298</v>
      </c>
      <c r="J300" s="195">
        <v>0</v>
      </c>
      <c r="K300" s="230">
        <v>30.575399999999998</v>
      </c>
      <c r="L300" s="195">
        <v>0</v>
      </c>
      <c r="M300" s="195">
        <v>35</v>
      </c>
      <c r="N300" s="195">
        <v>17</v>
      </c>
      <c r="O300" s="195">
        <v>21</v>
      </c>
      <c r="P300" s="195">
        <v>551</v>
      </c>
      <c r="Q300" s="195">
        <v>797</v>
      </c>
      <c r="R300" s="230">
        <v>1.087</v>
      </c>
      <c r="S300" s="195">
        <v>11</v>
      </c>
      <c r="T300" s="190"/>
      <c r="U300" s="229">
        <v>444035035</v>
      </c>
      <c r="V300" s="231" t="s">
        <v>809</v>
      </c>
      <c r="W300" s="190" t="s">
        <v>654</v>
      </c>
      <c r="X300" s="190" t="s">
        <v>654</v>
      </c>
      <c r="Y300" s="231">
        <v>1</v>
      </c>
      <c r="Z300" s="231">
        <v>797</v>
      </c>
      <c r="AA300" s="231">
        <v>14661302.741406133</v>
      </c>
      <c r="AB300" s="231">
        <v>18396</v>
      </c>
      <c r="AC300" s="231">
        <v>195</v>
      </c>
      <c r="AD300" s="231">
        <v>18201</v>
      </c>
      <c r="AK300" s="232">
        <v>0</v>
      </c>
      <c r="AM300" s="232">
        <v>0</v>
      </c>
      <c r="AO300" s="232"/>
    </row>
    <row r="301" spans="1:41" s="231" customFormat="1">
      <c r="A301" s="229" t="s">
        <v>809</v>
      </c>
      <c r="B301" s="190">
        <v>444035040</v>
      </c>
      <c r="C301" s="191" t="s">
        <v>515</v>
      </c>
      <c r="D301" s="195">
        <v>0</v>
      </c>
      <c r="E301" s="195">
        <v>0</v>
      </c>
      <c r="F301" s="195">
        <v>0</v>
      </c>
      <c r="G301" s="195">
        <v>1</v>
      </c>
      <c r="H301" s="195">
        <v>0</v>
      </c>
      <c r="I301" s="195">
        <v>1</v>
      </c>
      <c r="J301" s="195">
        <v>0</v>
      </c>
      <c r="K301" s="230">
        <v>7.8600000000000003E-2</v>
      </c>
      <c r="L301" s="195">
        <v>0</v>
      </c>
      <c r="M301" s="195">
        <v>0</v>
      </c>
      <c r="N301" s="195">
        <v>0</v>
      </c>
      <c r="O301" s="195">
        <v>0</v>
      </c>
      <c r="P301" s="195">
        <v>1</v>
      </c>
      <c r="Q301" s="195">
        <v>2</v>
      </c>
      <c r="R301" s="230">
        <v>1.087</v>
      </c>
      <c r="S301" s="195">
        <v>6</v>
      </c>
      <c r="T301" s="190"/>
      <c r="U301" s="229">
        <v>444035040</v>
      </c>
      <c r="V301" s="231" t="s">
        <v>809</v>
      </c>
      <c r="W301" s="190" t="s">
        <v>654</v>
      </c>
      <c r="X301" s="190" t="s">
        <v>709</v>
      </c>
      <c r="Y301" s="231">
        <v>1</v>
      </c>
      <c r="Z301" s="231">
        <v>2</v>
      </c>
      <c r="AA301" s="231">
        <v>31034.657081223995</v>
      </c>
      <c r="AB301" s="231">
        <v>15517</v>
      </c>
      <c r="AC301" s="231">
        <v>-3832</v>
      </c>
      <c r="AD301" s="231">
        <v>19349</v>
      </c>
      <c r="AK301" s="232">
        <v>0</v>
      </c>
      <c r="AM301" s="232">
        <v>0</v>
      </c>
      <c r="AO301" s="232"/>
    </row>
    <row r="302" spans="1:41" s="231" customFormat="1">
      <c r="A302" s="229" t="s">
        <v>809</v>
      </c>
      <c r="B302" s="190">
        <v>444035044</v>
      </c>
      <c r="C302" s="191" t="s">
        <v>515</v>
      </c>
      <c r="D302" s="195">
        <v>0</v>
      </c>
      <c r="E302" s="195">
        <v>0</v>
      </c>
      <c r="F302" s="195">
        <v>0</v>
      </c>
      <c r="G302" s="195">
        <v>5</v>
      </c>
      <c r="H302" s="195">
        <v>2</v>
      </c>
      <c r="I302" s="195">
        <v>4</v>
      </c>
      <c r="J302" s="195">
        <v>0</v>
      </c>
      <c r="K302" s="230">
        <v>0.43230000000000002</v>
      </c>
      <c r="L302" s="195">
        <v>0</v>
      </c>
      <c r="M302" s="195">
        <v>0</v>
      </c>
      <c r="N302" s="195">
        <v>0</v>
      </c>
      <c r="O302" s="195">
        <v>0</v>
      </c>
      <c r="P302" s="195">
        <v>8</v>
      </c>
      <c r="Q302" s="195">
        <v>11</v>
      </c>
      <c r="R302" s="230">
        <v>1.087</v>
      </c>
      <c r="S302" s="195">
        <v>11</v>
      </c>
      <c r="T302" s="190"/>
      <c r="U302" s="229">
        <v>444035044</v>
      </c>
      <c r="V302" s="231" t="s">
        <v>809</v>
      </c>
      <c r="W302" s="190" t="s">
        <v>654</v>
      </c>
      <c r="X302" s="190" t="s">
        <v>655</v>
      </c>
      <c r="Y302" s="231">
        <v>1</v>
      </c>
      <c r="Z302" s="231">
        <v>11</v>
      </c>
      <c r="AA302" s="231">
        <v>203024.10202173199</v>
      </c>
      <c r="AB302" s="231">
        <v>18457</v>
      </c>
      <c r="AC302" s="231">
        <v>3012</v>
      </c>
      <c r="AD302" s="231">
        <v>15445</v>
      </c>
      <c r="AK302" s="232">
        <v>0</v>
      </c>
      <c r="AM302" s="232">
        <v>0</v>
      </c>
      <c r="AO302" s="232"/>
    </row>
    <row r="303" spans="1:41" s="231" customFormat="1">
      <c r="A303" s="229" t="s">
        <v>809</v>
      </c>
      <c r="B303" s="190">
        <v>444035073</v>
      </c>
      <c r="C303" s="191" t="s">
        <v>515</v>
      </c>
      <c r="D303" s="195">
        <v>0</v>
      </c>
      <c r="E303" s="195">
        <v>0</v>
      </c>
      <c r="F303" s="195">
        <v>0</v>
      </c>
      <c r="G303" s="195">
        <v>0</v>
      </c>
      <c r="H303" s="195">
        <v>1</v>
      </c>
      <c r="I303" s="195">
        <v>1</v>
      </c>
      <c r="J303" s="195">
        <v>0</v>
      </c>
      <c r="K303" s="230">
        <v>7.8600000000000003E-2</v>
      </c>
      <c r="L303" s="195">
        <v>0</v>
      </c>
      <c r="M303" s="195">
        <v>0</v>
      </c>
      <c r="N303" s="195">
        <v>0</v>
      </c>
      <c r="O303" s="195">
        <v>0</v>
      </c>
      <c r="P303" s="195">
        <v>1</v>
      </c>
      <c r="Q303" s="195">
        <v>2</v>
      </c>
      <c r="R303" s="230">
        <v>1.087</v>
      </c>
      <c r="S303" s="195">
        <v>6</v>
      </c>
      <c r="T303" s="190"/>
      <c r="U303" s="229">
        <v>444035073</v>
      </c>
      <c r="V303" s="231" t="s">
        <v>809</v>
      </c>
      <c r="W303" s="190" t="s">
        <v>654</v>
      </c>
      <c r="X303" s="190" t="s">
        <v>670</v>
      </c>
      <c r="Y303" s="231">
        <v>1</v>
      </c>
      <c r="Z303" s="231">
        <v>2</v>
      </c>
      <c r="AA303" s="231">
        <v>30620.136141224</v>
      </c>
      <c r="AB303" s="231">
        <v>15310</v>
      </c>
      <c r="AC303" s="231">
        <v>-4886</v>
      </c>
      <c r="AD303" s="231">
        <v>20196</v>
      </c>
      <c r="AK303" s="232">
        <v>0</v>
      </c>
      <c r="AM303" s="232">
        <v>0</v>
      </c>
      <c r="AO303" s="232"/>
    </row>
    <row r="304" spans="1:41" s="231" customFormat="1">
      <c r="A304" s="229" t="s">
        <v>809</v>
      </c>
      <c r="B304" s="190">
        <v>444035100</v>
      </c>
      <c r="C304" s="191" t="s">
        <v>515</v>
      </c>
      <c r="D304" s="195">
        <v>0</v>
      </c>
      <c r="E304" s="195">
        <v>0</v>
      </c>
      <c r="F304" s="195">
        <v>0</v>
      </c>
      <c r="G304" s="195">
        <v>0</v>
      </c>
      <c r="H304" s="195">
        <v>0</v>
      </c>
      <c r="I304" s="195">
        <v>1</v>
      </c>
      <c r="J304" s="195">
        <v>0</v>
      </c>
      <c r="K304" s="230">
        <v>3.9300000000000002E-2</v>
      </c>
      <c r="L304" s="195">
        <v>0</v>
      </c>
      <c r="M304" s="195">
        <v>0</v>
      </c>
      <c r="N304" s="195">
        <v>0</v>
      </c>
      <c r="O304" s="195">
        <v>0</v>
      </c>
      <c r="P304" s="195">
        <v>1</v>
      </c>
      <c r="Q304" s="195">
        <v>1</v>
      </c>
      <c r="R304" s="230">
        <v>1.087</v>
      </c>
      <c r="S304" s="195">
        <v>10</v>
      </c>
      <c r="T304" s="190"/>
      <c r="U304" s="229">
        <v>444035100</v>
      </c>
      <c r="V304" s="231" t="s">
        <v>809</v>
      </c>
      <c r="W304" s="190" t="s">
        <v>654</v>
      </c>
      <c r="X304" s="190" t="s">
        <v>710</v>
      </c>
      <c r="Y304" s="231">
        <v>1</v>
      </c>
      <c r="Z304" s="231">
        <v>1</v>
      </c>
      <c r="AA304" s="231">
        <v>21151.831845611996</v>
      </c>
      <c r="AB304" s="231">
        <v>21152</v>
      </c>
      <c r="AC304" s="231">
        <v>2778</v>
      </c>
      <c r="AD304" s="231">
        <v>18374</v>
      </c>
      <c r="AK304" s="232">
        <v>0</v>
      </c>
      <c r="AM304" s="232">
        <v>0</v>
      </c>
      <c r="AO304" s="232"/>
    </row>
    <row r="305" spans="1:41" s="231" customFormat="1">
      <c r="A305" s="229" t="s">
        <v>809</v>
      </c>
      <c r="B305" s="190">
        <v>444035133</v>
      </c>
      <c r="C305" s="191" t="s">
        <v>515</v>
      </c>
      <c r="D305" s="195">
        <v>0</v>
      </c>
      <c r="E305" s="195">
        <v>0</v>
      </c>
      <c r="F305" s="195">
        <v>0</v>
      </c>
      <c r="G305" s="195">
        <v>0</v>
      </c>
      <c r="H305" s="195">
        <v>1</v>
      </c>
      <c r="I305" s="195">
        <v>0</v>
      </c>
      <c r="J305" s="195">
        <v>0</v>
      </c>
      <c r="K305" s="230">
        <v>3.9300000000000002E-2</v>
      </c>
      <c r="L305" s="195">
        <v>0</v>
      </c>
      <c r="M305" s="195">
        <v>0</v>
      </c>
      <c r="N305" s="195">
        <v>0</v>
      </c>
      <c r="O305" s="195">
        <v>0</v>
      </c>
      <c r="P305" s="195">
        <v>0</v>
      </c>
      <c r="Q305" s="195">
        <v>1</v>
      </c>
      <c r="R305" s="230">
        <v>1.087</v>
      </c>
      <c r="S305" s="195">
        <v>9</v>
      </c>
      <c r="T305" s="190"/>
      <c r="U305" s="229">
        <v>444035133</v>
      </c>
      <c r="V305" s="231" t="s">
        <v>809</v>
      </c>
      <c r="W305" s="190" t="s">
        <v>654</v>
      </c>
      <c r="X305" s="190" t="s">
        <v>707</v>
      </c>
      <c r="Y305" s="231">
        <v>1</v>
      </c>
      <c r="Z305" s="231">
        <v>1</v>
      </c>
      <c r="AA305" s="231">
        <v>11379.236305611999</v>
      </c>
      <c r="AB305" s="231">
        <v>11379</v>
      </c>
      <c r="AC305" s="231">
        <v>-4138</v>
      </c>
      <c r="AD305" s="231">
        <v>15517</v>
      </c>
      <c r="AK305" s="232">
        <v>0</v>
      </c>
      <c r="AM305" s="232">
        <v>0</v>
      </c>
      <c r="AO305" s="232"/>
    </row>
    <row r="306" spans="1:41" s="231" customFormat="1">
      <c r="A306" s="229" t="s">
        <v>809</v>
      </c>
      <c r="B306" s="190">
        <v>444035189</v>
      </c>
      <c r="C306" s="191" t="s">
        <v>515</v>
      </c>
      <c r="D306" s="195">
        <v>0</v>
      </c>
      <c r="E306" s="195">
        <v>0</v>
      </c>
      <c r="F306" s="195">
        <v>0</v>
      </c>
      <c r="G306" s="195">
        <v>0</v>
      </c>
      <c r="H306" s="195">
        <v>0</v>
      </c>
      <c r="I306" s="195">
        <v>2</v>
      </c>
      <c r="J306" s="195">
        <v>0</v>
      </c>
      <c r="K306" s="230">
        <v>7.8600000000000003E-2</v>
      </c>
      <c r="L306" s="195">
        <v>0</v>
      </c>
      <c r="M306" s="195">
        <v>0</v>
      </c>
      <c r="N306" s="195">
        <v>0</v>
      </c>
      <c r="O306" s="195">
        <v>0</v>
      </c>
      <c r="P306" s="195">
        <v>2</v>
      </c>
      <c r="Q306" s="195">
        <v>2</v>
      </c>
      <c r="R306" s="230">
        <v>1.087</v>
      </c>
      <c r="S306" s="195">
        <v>3</v>
      </c>
      <c r="T306" s="190"/>
      <c r="U306" s="229">
        <v>444035189</v>
      </c>
      <c r="V306" s="231" t="s">
        <v>809</v>
      </c>
      <c r="W306" s="190" t="s">
        <v>654</v>
      </c>
      <c r="X306" s="190" t="s">
        <v>671</v>
      </c>
      <c r="Y306" s="231">
        <v>1</v>
      </c>
      <c r="Z306" s="231">
        <v>2</v>
      </c>
      <c r="AA306" s="231">
        <v>36590.151831224</v>
      </c>
      <c r="AB306" s="231">
        <v>18295</v>
      </c>
      <c r="AC306" s="231">
        <v>-162</v>
      </c>
      <c r="AD306" s="231">
        <v>18457</v>
      </c>
      <c r="AK306" s="232">
        <v>0</v>
      </c>
      <c r="AM306" s="232">
        <v>0</v>
      </c>
      <c r="AO306" s="232"/>
    </row>
    <row r="307" spans="1:41" s="231" customFormat="1">
      <c r="A307" s="229" t="s">
        <v>809</v>
      </c>
      <c r="B307" s="190">
        <v>444035220</v>
      </c>
      <c r="C307" s="191" t="s">
        <v>515</v>
      </c>
      <c r="D307" s="195">
        <v>0</v>
      </c>
      <c r="E307" s="195">
        <v>0</v>
      </c>
      <c r="F307" s="195">
        <v>0</v>
      </c>
      <c r="G307" s="195">
        <v>1</v>
      </c>
      <c r="H307" s="195">
        <v>0</v>
      </c>
      <c r="I307" s="195">
        <v>0</v>
      </c>
      <c r="J307" s="195">
        <v>0</v>
      </c>
      <c r="K307" s="230">
        <v>3.9300000000000002E-2</v>
      </c>
      <c r="L307" s="195">
        <v>0</v>
      </c>
      <c r="M307" s="195">
        <v>0</v>
      </c>
      <c r="N307" s="195">
        <v>0</v>
      </c>
      <c r="O307" s="195">
        <v>0</v>
      </c>
      <c r="P307" s="195">
        <v>0</v>
      </c>
      <c r="Q307" s="195">
        <v>1</v>
      </c>
      <c r="R307" s="230">
        <v>1.087</v>
      </c>
      <c r="S307" s="195">
        <v>8</v>
      </c>
      <c r="T307" s="190"/>
      <c r="U307" s="229">
        <v>444035220</v>
      </c>
      <c r="V307" s="231" t="s">
        <v>809</v>
      </c>
      <c r="W307" s="190" t="s">
        <v>654</v>
      </c>
      <c r="X307" s="190" t="s">
        <v>673</v>
      </c>
      <c r="Y307" s="231">
        <v>1</v>
      </c>
      <c r="Z307" s="231">
        <v>1</v>
      </c>
      <c r="AA307" s="231">
        <v>11793.757245612001</v>
      </c>
      <c r="AB307" s="231">
        <v>11794</v>
      </c>
      <c r="AC307" s="231">
        <v>-3516</v>
      </c>
      <c r="AD307" s="231">
        <v>15310</v>
      </c>
      <c r="AK307" s="232">
        <v>0</v>
      </c>
      <c r="AM307" s="232">
        <v>0</v>
      </c>
      <c r="AO307" s="232"/>
    </row>
    <row r="308" spans="1:41" s="231" customFormat="1">
      <c r="A308" s="229" t="s">
        <v>809</v>
      </c>
      <c r="B308" s="190">
        <v>444035243</v>
      </c>
      <c r="C308" s="191" t="s">
        <v>515</v>
      </c>
      <c r="D308" s="195">
        <v>0</v>
      </c>
      <c r="E308" s="195">
        <v>0</v>
      </c>
      <c r="F308" s="195">
        <v>0</v>
      </c>
      <c r="G308" s="195">
        <v>2</v>
      </c>
      <c r="H308" s="195">
        <v>1</v>
      </c>
      <c r="I308" s="195">
        <v>1</v>
      </c>
      <c r="J308" s="195">
        <v>0</v>
      </c>
      <c r="K308" s="230">
        <v>0.15720000000000001</v>
      </c>
      <c r="L308" s="195">
        <v>0</v>
      </c>
      <c r="M308" s="195">
        <v>2</v>
      </c>
      <c r="N308" s="195">
        <v>0</v>
      </c>
      <c r="O308" s="195">
        <v>0</v>
      </c>
      <c r="P308" s="195">
        <v>4</v>
      </c>
      <c r="Q308" s="195">
        <v>4</v>
      </c>
      <c r="R308" s="230">
        <v>1.087</v>
      </c>
      <c r="S308" s="195">
        <v>9</v>
      </c>
      <c r="T308" s="190"/>
      <c r="U308" s="229">
        <v>444035243</v>
      </c>
      <c r="V308" s="231" t="s">
        <v>809</v>
      </c>
      <c r="W308" s="190" t="s">
        <v>654</v>
      </c>
      <c r="X308" s="190" t="s">
        <v>674</v>
      </c>
      <c r="Y308" s="231">
        <v>1</v>
      </c>
      <c r="Z308" s="231">
        <v>4</v>
      </c>
      <c r="AA308" s="231">
        <v>83415.120552448017</v>
      </c>
      <c r="AB308" s="231">
        <v>20854</v>
      </c>
      <c r="AC308" s="231">
        <v>-298</v>
      </c>
      <c r="AD308" s="231">
        <v>21152</v>
      </c>
      <c r="AK308" s="232">
        <v>0</v>
      </c>
      <c r="AM308" s="232">
        <v>0</v>
      </c>
      <c r="AO308" s="232"/>
    </row>
    <row r="309" spans="1:41" s="231" customFormat="1">
      <c r="A309" s="229" t="s">
        <v>809</v>
      </c>
      <c r="B309" s="190">
        <v>444035244</v>
      </c>
      <c r="C309" s="191" t="s">
        <v>515</v>
      </c>
      <c r="D309" s="195">
        <v>0</v>
      </c>
      <c r="E309" s="195">
        <v>0</v>
      </c>
      <c r="F309" s="195">
        <v>2</v>
      </c>
      <c r="G309" s="195">
        <v>3</v>
      </c>
      <c r="H309" s="195">
        <v>1</v>
      </c>
      <c r="I309" s="195">
        <v>5</v>
      </c>
      <c r="J309" s="195">
        <v>0</v>
      </c>
      <c r="K309" s="230">
        <v>0.43230000000000002</v>
      </c>
      <c r="L309" s="195">
        <v>0</v>
      </c>
      <c r="M309" s="195">
        <v>1</v>
      </c>
      <c r="N309" s="195">
        <v>0</v>
      </c>
      <c r="O309" s="195">
        <v>1</v>
      </c>
      <c r="P309" s="195">
        <v>8</v>
      </c>
      <c r="Q309" s="195">
        <v>11</v>
      </c>
      <c r="R309" s="230">
        <v>1.087</v>
      </c>
      <c r="S309" s="195">
        <v>10</v>
      </c>
      <c r="T309" s="190"/>
      <c r="U309" s="229">
        <v>444035244</v>
      </c>
      <c r="V309" s="231" t="s">
        <v>809</v>
      </c>
      <c r="W309" s="190" t="s">
        <v>654</v>
      </c>
      <c r="X309" s="190" t="s">
        <v>664</v>
      </c>
      <c r="Y309" s="231">
        <v>1</v>
      </c>
      <c r="Z309" s="231">
        <v>11</v>
      </c>
      <c r="AA309" s="231">
        <v>205625.65890173198</v>
      </c>
      <c r="AB309" s="231">
        <v>18693</v>
      </c>
      <c r="AC309" s="231">
        <v>7314</v>
      </c>
      <c r="AD309" s="231">
        <v>11379</v>
      </c>
      <c r="AK309" s="232">
        <v>0</v>
      </c>
      <c r="AM309" s="232">
        <v>0</v>
      </c>
      <c r="AO309" s="232"/>
    </row>
    <row r="310" spans="1:41" s="231" customFormat="1">
      <c r="A310" s="229" t="s">
        <v>809</v>
      </c>
      <c r="B310" s="190">
        <v>444035285</v>
      </c>
      <c r="C310" s="191" t="s">
        <v>515</v>
      </c>
      <c r="D310" s="195">
        <v>0</v>
      </c>
      <c r="E310" s="195">
        <v>0</v>
      </c>
      <c r="F310" s="195">
        <v>1</v>
      </c>
      <c r="G310" s="195">
        <v>1</v>
      </c>
      <c r="H310" s="195">
        <v>0</v>
      </c>
      <c r="I310" s="195">
        <v>0</v>
      </c>
      <c r="J310" s="195">
        <v>0</v>
      </c>
      <c r="K310" s="230">
        <v>7.8600000000000003E-2</v>
      </c>
      <c r="L310" s="195">
        <v>0</v>
      </c>
      <c r="M310" s="195">
        <v>0</v>
      </c>
      <c r="N310" s="195">
        <v>0</v>
      </c>
      <c r="O310" s="195">
        <v>0</v>
      </c>
      <c r="P310" s="195">
        <v>0</v>
      </c>
      <c r="Q310" s="195">
        <v>2</v>
      </c>
      <c r="R310" s="230">
        <v>1.087</v>
      </c>
      <c r="S310" s="195">
        <v>9</v>
      </c>
      <c r="T310" s="190"/>
      <c r="U310" s="229">
        <v>444035285</v>
      </c>
      <c r="V310" s="231" t="s">
        <v>809</v>
      </c>
      <c r="W310" s="190" t="s">
        <v>654</v>
      </c>
      <c r="X310" s="190" t="s">
        <v>676</v>
      </c>
      <c r="Y310" s="231">
        <v>1</v>
      </c>
      <c r="Z310" s="231">
        <v>2</v>
      </c>
      <c r="AA310" s="231">
        <v>23529.089981224002</v>
      </c>
      <c r="AB310" s="231">
        <v>11765</v>
      </c>
      <c r="AC310" s="231">
        <v>-6530</v>
      </c>
      <c r="AD310" s="231">
        <v>18295</v>
      </c>
      <c r="AK310" s="232">
        <v>0</v>
      </c>
      <c r="AM310" s="232">
        <v>0</v>
      </c>
      <c r="AO310" s="232"/>
    </row>
    <row r="311" spans="1:41" s="231" customFormat="1">
      <c r="A311" s="229" t="s">
        <v>809</v>
      </c>
      <c r="B311" s="190">
        <v>444035336</v>
      </c>
      <c r="C311" s="191" t="s">
        <v>515</v>
      </c>
      <c r="D311" s="195">
        <v>0</v>
      </c>
      <c r="E311" s="195">
        <v>0</v>
      </c>
      <c r="F311" s="195">
        <v>0</v>
      </c>
      <c r="G311" s="195">
        <v>0</v>
      </c>
      <c r="H311" s="195">
        <v>0</v>
      </c>
      <c r="I311" s="195">
        <v>2</v>
      </c>
      <c r="J311" s="195">
        <v>0</v>
      </c>
      <c r="K311" s="230">
        <v>7.8600000000000003E-2</v>
      </c>
      <c r="L311" s="195">
        <v>0</v>
      </c>
      <c r="M311" s="195">
        <v>0</v>
      </c>
      <c r="N311" s="195">
        <v>0</v>
      </c>
      <c r="O311" s="195">
        <v>0</v>
      </c>
      <c r="P311" s="195">
        <v>0</v>
      </c>
      <c r="Q311" s="195">
        <v>2</v>
      </c>
      <c r="R311" s="230">
        <v>1.087</v>
      </c>
      <c r="S311" s="195">
        <v>8</v>
      </c>
      <c r="T311" s="190"/>
      <c r="U311" s="229">
        <v>444035336</v>
      </c>
      <c r="V311" s="231" t="s">
        <v>809</v>
      </c>
      <c r="W311" s="190" t="s">
        <v>654</v>
      </c>
      <c r="X311" s="190" t="s">
        <v>743</v>
      </c>
      <c r="Y311" s="231">
        <v>1</v>
      </c>
      <c r="Z311" s="231">
        <v>2</v>
      </c>
      <c r="AA311" s="231">
        <v>26868.853631223999</v>
      </c>
      <c r="AB311" s="231">
        <v>13434</v>
      </c>
      <c r="AC311" s="231">
        <v>1640</v>
      </c>
      <c r="AD311" s="231">
        <v>11794</v>
      </c>
      <c r="AK311" s="232">
        <v>0</v>
      </c>
      <c r="AM311" s="232">
        <v>0</v>
      </c>
      <c r="AO311" s="232"/>
    </row>
    <row r="312" spans="1:41" s="231" customFormat="1">
      <c r="A312" s="229" t="s">
        <v>810</v>
      </c>
      <c r="B312" s="190">
        <v>445348017</v>
      </c>
      <c r="C312" s="191" t="s">
        <v>516</v>
      </c>
      <c r="D312" s="195">
        <v>0</v>
      </c>
      <c r="E312" s="195">
        <v>0</v>
      </c>
      <c r="F312" s="195">
        <v>0</v>
      </c>
      <c r="G312" s="195">
        <v>4</v>
      </c>
      <c r="H312" s="195">
        <v>1</v>
      </c>
      <c r="I312" s="195">
        <v>0</v>
      </c>
      <c r="J312" s="195">
        <v>0</v>
      </c>
      <c r="K312" s="230">
        <v>0.19650000000000001</v>
      </c>
      <c r="L312" s="195">
        <v>0</v>
      </c>
      <c r="M312" s="195">
        <v>3</v>
      </c>
      <c r="N312" s="195">
        <v>0</v>
      </c>
      <c r="O312" s="195">
        <v>0</v>
      </c>
      <c r="P312" s="195">
        <v>4</v>
      </c>
      <c r="Q312" s="195">
        <v>5</v>
      </c>
      <c r="R312" s="230">
        <v>1</v>
      </c>
      <c r="S312" s="195">
        <v>6</v>
      </c>
      <c r="T312" s="190"/>
      <c r="U312" s="229">
        <v>445348017</v>
      </c>
      <c r="V312" s="231" t="s">
        <v>810</v>
      </c>
      <c r="W312" s="190" t="s">
        <v>720</v>
      </c>
      <c r="X312" s="190" t="s">
        <v>811</v>
      </c>
      <c r="Y312" s="231">
        <v>1</v>
      </c>
      <c r="Z312" s="231">
        <v>5</v>
      </c>
      <c r="AA312" s="231">
        <v>84837.936329999997</v>
      </c>
      <c r="AB312" s="231">
        <v>16968</v>
      </c>
      <c r="AC312" s="231">
        <v>-3886</v>
      </c>
      <c r="AD312" s="231">
        <v>20854</v>
      </c>
      <c r="AK312" s="232">
        <v>0</v>
      </c>
      <c r="AM312" s="232">
        <v>0</v>
      </c>
      <c r="AO312" s="232"/>
    </row>
    <row r="313" spans="1:41" s="231" customFormat="1">
      <c r="A313" s="229" t="s">
        <v>810</v>
      </c>
      <c r="B313" s="190">
        <v>445348097</v>
      </c>
      <c r="C313" s="191" t="s">
        <v>516</v>
      </c>
      <c r="D313" s="195">
        <v>0</v>
      </c>
      <c r="E313" s="195">
        <v>0</v>
      </c>
      <c r="F313" s="195">
        <v>0</v>
      </c>
      <c r="G313" s="195">
        <v>1</v>
      </c>
      <c r="H313" s="195">
        <v>1</v>
      </c>
      <c r="I313" s="195">
        <v>0</v>
      </c>
      <c r="J313" s="195">
        <v>0</v>
      </c>
      <c r="K313" s="230">
        <v>7.8600000000000003E-2</v>
      </c>
      <c r="L313" s="195">
        <v>0</v>
      </c>
      <c r="M313" s="195">
        <v>1</v>
      </c>
      <c r="N313" s="195">
        <v>0</v>
      </c>
      <c r="O313" s="195">
        <v>0</v>
      </c>
      <c r="P313" s="195">
        <v>2</v>
      </c>
      <c r="Q313" s="195">
        <v>2</v>
      </c>
      <c r="R313" s="230">
        <v>1</v>
      </c>
      <c r="S313" s="195">
        <v>11</v>
      </c>
      <c r="T313" s="190"/>
      <c r="U313" s="229">
        <v>445348097</v>
      </c>
      <c r="V313" s="231" t="s">
        <v>810</v>
      </c>
      <c r="W313" s="190" t="s">
        <v>720</v>
      </c>
      <c r="X313" s="190" t="s">
        <v>728</v>
      </c>
      <c r="Y313" s="231">
        <v>1</v>
      </c>
      <c r="Z313" s="231">
        <v>2</v>
      </c>
      <c r="AA313" s="231">
        <v>40201.222531999992</v>
      </c>
      <c r="AB313" s="231">
        <v>20101</v>
      </c>
      <c r="AC313" s="231">
        <v>1408</v>
      </c>
      <c r="AD313" s="231">
        <v>18693</v>
      </c>
      <c r="AK313" s="232">
        <v>0</v>
      </c>
      <c r="AM313" s="232">
        <v>0</v>
      </c>
      <c r="AO313" s="232"/>
    </row>
    <row r="314" spans="1:41" s="231" customFormat="1">
      <c r="A314" s="229" t="s">
        <v>810</v>
      </c>
      <c r="B314" s="190">
        <v>445348110</v>
      </c>
      <c r="C314" s="191" t="s">
        <v>516</v>
      </c>
      <c r="D314" s="195">
        <v>0</v>
      </c>
      <c r="E314" s="195">
        <v>0</v>
      </c>
      <c r="F314" s="195">
        <v>0</v>
      </c>
      <c r="G314" s="195">
        <v>2</v>
      </c>
      <c r="H314" s="195">
        <v>0</v>
      </c>
      <c r="I314" s="195">
        <v>1</v>
      </c>
      <c r="J314" s="195">
        <v>0</v>
      </c>
      <c r="K314" s="230">
        <v>0.1179</v>
      </c>
      <c r="L314" s="195">
        <v>0</v>
      </c>
      <c r="M314" s="195">
        <v>0</v>
      </c>
      <c r="N314" s="195">
        <v>0</v>
      </c>
      <c r="O314" s="195">
        <v>0</v>
      </c>
      <c r="P314" s="195">
        <v>1</v>
      </c>
      <c r="Q314" s="195">
        <v>3</v>
      </c>
      <c r="R314" s="230">
        <v>1</v>
      </c>
      <c r="S314" s="195">
        <v>4</v>
      </c>
      <c r="T314" s="190"/>
      <c r="U314" s="229">
        <v>445348110</v>
      </c>
      <c r="V314" s="231" t="s">
        <v>810</v>
      </c>
      <c r="W314" s="190" t="s">
        <v>720</v>
      </c>
      <c r="X314" s="190" t="s">
        <v>754</v>
      </c>
      <c r="Y314" s="231">
        <v>1</v>
      </c>
      <c r="Z314" s="231">
        <v>3</v>
      </c>
      <c r="AA314" s="231">
        <v>39335.733797999994</v>
      </c>
      <c r="AB314" s="231">
        <v>13112</v>
      </c>
      <c r="AC314" s="231">
        <v>1347</v>
      </c>
      <c r="AD314" s="231">
        <v>11765</v>
      </c>
      <c r="AK314" s="232">
        <v>0</v>
      </c>
      <c r="AM314" s="232">
        <v>0</v>
      </c>
      <c r="AO314" s="232"/>
    </row>
    <row r="315" spans="1:41" s="231" customFormat="1">
      <c r="A315" s="229" t="s">
        <v>810</v>
      </c>
      <c r="B315" s="190">
        <v>445348151</v>
      </c>
      <c r="C315" s="191" t="s">
        <v>516</v>
      </c>
      <c r="D315" s="195">
        <v>0</v>
      </c>
      <c r="E315" s="195">
        <v>0</v>
      </c>
      <c r="F315" s="195">
        <v>3</v>
      </c>
      <c r="G315" s="195">
        <v>10</v>
      </c>
      <c r="H315" s="195">
        <v>4</v>
      </c>
      <c r="I315" s="195">
        <v>2</v>
      </c>
      <c r="J315" s="195">
        <v>0</v>
      </c>
      <c r="K315" s="230">
        <v>0.74670000000000003</v>
      </c>
      <c r="L315" s="195">
        <v>0</v>
      </c>
      <c r="M315" s="195">
        <v>4</v>
      </c>
      <c r="N315" s="195">
        <v>1</v>
      </c>
      <c r="O315" s="195">
        <v>0</v>
      </c>
      <c r="P315" s="195">
        <v>13</v>
      </c>
      <c r="Q315" s="195">
        <v>19</v>
      </c>
      <c r="R315" s="230">
        <v>1</v>
      </c>
      <c r="S315" s="195">
        <v>8</v>
      </c>
      <c r="T315" s="190"/>
      <c r="U315" s="229">
        <v>445348151</v>
      </c>
      <c r="V315" s="231" t="s">
        <v>810</v>
      </c>
      <c r="W315" s="190" t="s">
        <v>720</v>
      </c>
      <c r="X315" s="190" t="s">
        <v>812</v>
      </c>
      <c r="Y315" s="231">
        <v>1</v>
      </c>
      <c r="Z315" s="231">
        <v>19</v>
      </c>
      <c r="AA315" s="231">
        <v>306996.11405400001</v>
      </c>
      <c r="AB315" s="231">
        <v>16158</v>
      </c>
      <c r="AC315" s="231">
        <v>2724</v>
      </c>
      <c r="AD315" s="231">
        <v>13434</v>
      </c>
      <c r="AK315" s="232">
        <v>0</v>
      </c>
      <c r="AM315" s="232">
        <v>0</v>
      </c>
      <c r="AO315" s="232"/>
    </row>
    <row r="316" spans="1:41" s="231" customFormat="1">
      <c r="A316" s="229" t="s">
        <v>810</v>
      </c>
      <c r="B316" s="190">
        <v>445348153</v>
      </c>
      <c r="C316" s="191" t="s">
        <v>516</v>
      </c>
      <c r="D316" s="195">
        <v>0</v>
      </c>
      <c r="E316" s="195">
        <v>0</v>
      </c>
      <c r="F316" s="195">
        <v>0</v>
      </c>
      <c r="G316" s="195">
        <v>2</v>
      </c>
      <c r="H316" s="195">
        <v>0</v>
      </c>
      <c r="I316" s="195">
        <v>1</v>
      </c>
      <c r="J316" s="195">
        <v>0</v>
      </c>
      <c r="K316" s="230">
        <v>0.1179</v>
      </c>
      <c r="L316" s="195">
        <v>0</v>
      </c>
      <c r="M316" s="195">
        <v>0</v>
      </c>
      <c r="N316" s="195">
        <v>0</v>
      </c>
      <c r="O316" s="195">
        <v>0</v>
      </c>
      <c r="P316" s="195">
        <v>2</v>
      </c>
      <c r="Q316" s="195">
        <v>3</v>
      </c>
      <c r="R316" s="230">
        <v>1</v>
      </c>
      <c r="S316" s="195">
        <v>10</v>
      </c>
      <c r="T316" s="190"/>
      <c r="U316" s="229">
        <v>445348153</v>
      </c>
      <c r="V316" s="231" t="s">
        <v>810</v>
      </c>
      <c r="W316" s="190" t="s">
        <v>720</v>
      </c>
      <c r="X316" s="190" t="s">
        <v>658</v>
      </c>
      <c r="Y316" s="231">
        <v>1</v>
      </c>
      <c r="Z316" s="231">
        <v>3</v>
      </c>
      <c r="AA316" s="231">
        <v>48966.343797999987</v>
      </c>
      <c r="AB316" s="231">
        <v>16322</v>
      </c>
      <c r="AC316" s="231">
        <v>-646</v>
      </c>
      <c r="AD316" s="231">
        <v>16968</v>
      </c>
      <c r="AK316" s="232">
        <v>0</v>
      </c>
      <c r="AM316" s="232">
        <v>0</v>
      </c>
      <c r="AO316" s="232"/>
    </row>
    <row r="317" spans="1:41" s="231" customFormat="1">
      <c r="A317" s="229" t="s">
        <v>810</v>
      </c>
      <c r="B317" s="190">
        <v>445348170</v>
      </c>
      <c r="C317" s="191" t="s">
        <v>516</v>
      </c>
      <c r="D317" s="195">
        <v>0</v>
      </c>
      <c r="E317" s="195">
        <v>0</v>
      </c>
      <c r="F317" s="195">
        <v>0</v>
      </c>
      <c r="G317" s="195">
        <v>0</v>
      </c>
      <c r="H317" s="195">
        <v>1</v>
      </c>
      <c r="I317" s="195">
        <v>0</v>
      </c>
      <c r="J317" s="195">
        <v>0</v>
      </c>
      <c r="K317" s="230">
        <v>3.9300000000000002E-2</v>
      </c>
      <c r="L317" s="195">
        <v>0</v>
      </c>
      <c r="M317" s="195">
        <v>0</v>
      </c>
      <c r="N317" s="195">
        <v>0</v>
      </c>
      <c r="O317" s="195">
        <v>0</v>
      </c>
      <c r="P317" s="195">
        <v>0</v>
      </c>
      <c r="Q317" s="195">
        <v>1</v>
      </c>
      <c r="R317" s="230">
        <v>1</v>
      </c>
      <c r="S317" s="195">
        <v>10</v>
      </c>
      <c r="T317" s="190"/>
      <c r="U317" s="229">
        <v>445348170</v>
      </c>
      <c r="V317" s="231" t="s">
        <v>810</v>
      </c>
      <c r="W317" s="190" t="s">
        <v>720</v>
      </c>
      <c r="X317" s="190" t="s">
        <v>714</v>
      </c>
      <c r="Y317" s="231">
        <v>1</v>
      </c>
      <c r="Z317" s="231">
        <v>1</v>
      </c>
      <c r="AA317" s="231">
        <v>10664.291266</v>
      </c>
      <c r="AB317" s="231">
        <v>10664</v>
      </c>
      <c r="AC317" s="231">
        <v>-9437</v>
      </c>
      <c r="AD317" s="231">
        <v>20101</v>
      </c>
      <c r="AK317" s="232">
        <v>0</v>
      </c>
      <c r="AM317" s="232">
        <v>0</v>
      </c>
      <c r="AO317" s="232"/>
    </row>
    <row r="318" spans="1:41" s="231" customFormat="1">
      <c r="A318" s="229" t="s">
        <v>810</v>
      </c>
      <c r="B318" s="190">
        <v>445348186</v>
      </c>
      <c r="C318" s="191" t="s">
        <v>516</v>
      </c>
      <c r="D318" s="195">
        <v>0</v>
      </c>
      <c r="E318" s="195">
        <v>0</v>
      </c>
      <c r="F318" s="195">
        <v>1</v>
      </c>
      <c r="G318" s="195">
        <v>4</v>
      </c>
      <c r="H318" s="195">
        <v>3</v>
      </c>
      <c r="I318" s="195">
        <v>1</v>
      </c>
      <c r="J318" s="195">
        <v>0</v>
      </c>
      <c r="K318" s="230">
        <v>0.35370000000000001</v>
      </c>
      <c r="L318" s="195">
        <v>0</v>
      </c>
      <c r="M318" s="195">
        <v>0</v>
      </c>
      <c r="N318" s="195">
        <v>0</v>
      </c>
      <c r="O318" s="195">
        <v>0</v>
      </c>
      <c r="P318" s="195">
        <v>6</v>
      </c>
      <c r="Q318" s="195">
        <v>9</v>
      </c>
      <c r="R318" s="230">
        <v>1</v>
      </c>
      <c r="S318" s="195">
        <v>7</v>
      </c>
      <c r="T318" s="190"/>
      <c r="U318" s="229">
        <v>445348186</v>
      </c>
      <c r="V318" s="231" t="s">
        <v>810</v>
      </c>
      <c r="W318" s="190" t="s">
        <v>720</v>
      </c>
      <c r="X318" s="190" t="s">
        <v>759</v>
      </c>
      <c r="Y318" s="231">
        <v>1</v>
      </c>
      <c r="Z318" s="231">
        <v>9</v>
      </c>
      <c r="AA318" s="231">
        <v>134688.34139399999</v>
      </c>
      <c r="AB318" s="231">
        <v>14965</v>
      </c>
      <c r="AC318" s="231">
        <v>1853</v>
      </c>
      <c r="AD318" s="231">
        <v>13112</v>
      </c>
      <c r="AK318" s="232">
        <v>0</v>
      </c>
      <c r="AM318" s="232">
        <v>0</v>
      </c>
      <c r="AO318" s="232"/>
    </row>
    <row r="319" spans="1:41" s="231" customFormat="1">
      <c r="A319" s="229" t="s">
        <v>810</v>
      </c>
      <c r="B319" s="190">
        <v>445348226</v>
      </c>
      <c r="C319" s="191" t="s">
        <v>516</v>
      </c>
      <c r="D319" s="195">
        <v>0</v>
      </c>
      <c r="E319" s="195">
        <v>0</v>
      </c>
      <c r="F319" s="195">
        <v>1</v>
      </c>
      <c r="G319" s="195">
        <v>11</v>
      </c>
      <c r="H319" s="195">
        <v>8</v>
      </c>
      <c r="I319" s="195">
        <v>5</v>
      </c>
      <c r="J319" s="195">
        <v>0</v>
      </c>
      <c r="K319" s="230">
        <v>0.98250000000000004</v>
      </c>
      <c r="L319" s="195">
        <v>0</v>
      </c>
      <c r="M319" s="195">
        <v>4</v>
      </c>
      <c r="N319" s="195">
        <v>0</v>
      </c>
      <c r="O319" s="195">
        <v>1</v>
      </c>
      <c r="P319" s="195">
        <v>14</v>
      </c>
      <c r="Q319" s="195">
        <v>25</v>
      </c>
      <c r="R319" s="230">
        <v>1</v>
      </c>
      <c r="S319" s="195">
        <v>9</v>
      </c>
      <c r="T319" s="190"/>
      <c r="U319" s="229">
        <v>445348226</v>
      </c>
      <c r="V319" s="231" t="s">
        <v>810</v>
      </c>
      <c r="W319" s="190" t="s">
        <v>720</v>
      </c>
      <c r="X319" s="190" t="s">
        <v>813</v>
      </c>
      <c r="Y319" s="231">
        <v>1</v>
      </c>
      <c r="Z319" s="231">
        <v>25</v>
      </c>
      <c r="AA319" s="231">
        <v>389122.24164999992</v>
      </c>
      <c r="AB319" s="231">
        <v>15565</v>
      </c>
      <c r="AC319" s="231">
        <v>-593</v>
      </c>
      <c r="AD319" s="231">
        <v>16158</v>
      </c>
      <c r="AK319" s="232">
        <v>0</v>
      </c>
      <c r="AM319" s="232">
        <v>0</v>
      </c>
      <c r="AO319" s="232"/>
    </row>
    <row r="320" spans="1:41" s="231" customFormat="1">
      <c r="A320" s="229" t="s">
        <v>810</v>
      </c>
      <c r="B320" s="190">
        <v>445348227</v>
      </c>
      <c r="C320" s="191" t="s">
        <v>516</v>
      </c>
      <c r="D320" s="195">
        <v>0</v>
      </c>
      <c r="E320" s="195">
        <v>0</v>
      </c>
      <c r="F320" s="195">
        <v>1</v>
      </c>
      <c r="G320" s="195">
        <v>0</v>
      </c>
      <c r="H320" s="195">
        <v>0</v>
      </c>
      <c r="I320" s="195">
        <v>0</v>
      </c>
      <c r="J320" s="195">
        <v>0</v>
      </c>
      <c r="K320" s="230">
        <v>3.9300000000000002E-2</v>
      </c>
      <c r="L320" s="195">
        <v>0</v>
      </c>
      <c r="M320" s="195">
        <v>1</v>
      </c>
      <c r="N320" s="195">
        <v>0</v>
      </c>
      <c r="O320" s="195">
        <v>0</v>
      </c>
      <c r="P320" s="195">
        <v>1</v>
      </c>
      <c r="Q320" s="195">
        <v>1</v>
      </c>
      <c r="R320" s="230">
        <v>1</v>
      </c>
      <c r="S320" s="195">
        <v>10</v>
      </c>
      <c r="T320" s="190"/>
      <c r="U320" s="229">
        <v>445348227</v>
      </c>
      <c r="V320" s="231" t="s">
        <v>810</v>
      </c>
      <c r="W320" s="190" t="s">
        <v>720</v>
      </c>
      <c r="X320" s="190" t="s">
        <v>804</v>
      </c>
      <c r="Y320" s="231">
        <v>1</v>
      </c>
      <c r="Z320" s="231">
        <v>1</v>
      </c>
      <c r="AA320" s="231">
        <v>20969.031266000002</v>
      </c>
      <c r="AB320" s="231">
        <v>20969</v>
      </c>
      <c r="AC320" s="231">
        <v>4647</v>
      </c>
      <c r="AD320" s="231">
        <v>16322</v>
      </c>
      <c r="AK320" s="232">
        <v>0</v>
      </c>
      <c r="AM320" s="232">
        <v>0</v>
      </c>
      <c r="AO320" s="232"/>
    </row>
    <row r="321" spans="1:41" s="231" customFormat="1">
      <c r="A321" s="229" t="s">
        <v>810</v>
      </c>
      <c r="B321" s="190">
        <v>445348271</v>
      </c>
      <c r="C321" s="191" t="s">
        <v>516</v>
      </c>
      <c r="D321" s="195">
        <v>0</v>
      </c>
      <c r="E321" s="195">
        <v>0</v>
      </c>
      <c r="F321" s="195">
        <v>0</v>
      </c>
      <c r="G321" s="195">
        <v>1</v>
      </c>
      <c r="H321" s="195">
        <v>2</v>
      </c>
      <c r="I321" s="195">
        <v>2</v>
      </c>
      <c r="J321" s="195">
        <v>0</v>
      </c>
      <c r="K321" s="230">
        <v>0.19650000000000001</v>
      </c>
      <c r="L321" s="195">
        <v>0</v>
      </c>
      <c r="M321" s="195">
        <v>1</v>
      </c>
      <c r="N321" s="195">
        <v>1</v>
      </c>
      <c r="O321" s="195">
        <v>0</v>
      </c>
      <c r="P321" s="195">
        <v>4</v>
      </c>
      <c r="Q321" s="195">
        <v>5</v>
      </c>
      <c r="R321" s="230">
        <v>1</v>
      </c>
      <c r="S321" s="195">
        <v>4</v>
      </c>
      <c r="T321" s="190"/>
      <c r="U321" s="229">
        <v>445348271</v>
      </c>
      <c r="V321" s="231" t="s">
        <v>810</v>
      </c>
      <c r="W321" s="190" t="s">
        <v>720</v>
      </c>
      <c r="X321" s="190" t="s">
        <v>760</v>
      </c>
      <c r="Y321" s="231">
        <v>1</v>
      </c>
      <c r="Z321" s="231">
        <v>5</v>
      </c>
      <c r="AA321" s="231">
        <v>82108.446329999992</v>
      </c>
      <c r="AB321" s="231">
        <v>16422</v>
      </c>
      <c r="AC321" s="231">
        <v>5758</v>
      </c>
      <c r="AD321" s="231">
        <v>10664</v>
      </c>
      <c r="AK321" s="232">
        <v>0</v>
      </c>
      <c r="AM321" s="232">
        <v>0</v>
      </c>
      <c r="AO321" s="232"/>
    </row>
    <row r="322" spans="1:41" s="231" customFormat="1">
      <c r="A322" s="229" t="s">
        <v>810</v>
      </c>
      <c r="B322" s="190">
        <v>445348316</v>
      </c>
      <c r="C322" s="191" t="s">
        <v>516</v>
      </c>
      <c r="D322" s="195">
        <v>0</v>
      </c>
      <c r="E322" s="195">
        <v>0</v>
      </c>
      <c r="F322" s="195">
        <v>0</v>
      </c>
      <c r="G322" s="195">
        <v>7</v>
      </c>
      <c r="H322" s="195">
        <v>0</v>
      </c>
      <c r="I322" s="195">
        <v>3</v>
      </c>
      <c r="J322" s="195">
        <v>0</v>
      </c>
      <c r="K322" s="230">
        <v>0.39300000000000002</v>
      </c>
      <c r="L322" s="195">
        <v>0</v>
      </c>
      <c r="M322" s="195">
        <v>1</v>
      </c>
      <c r="N322" s="195">
        <v>0</v>
      </c>
      <c r="O322" s="195">
        <v>0</v>
      </c>
      <c r="P322" s="195">
        <v>9</v>
      </c>
      <c r="Q322" s="195">
        <v>10</v>
      </c>
      <c r="R322" s="230">
        <v>1</v>
      </c>
      <c r="S322" s="195">
        <v>11</v>
      </c>
      <c r="T322" s="190"/>
      <c r="U322" s="229">
        <v>445348316</v>
      </c>
      <c r="V322" s="231" t="s">
        <v>810</v>
      </c>
      <c r="W322" s="190" t="s">
        <v>720</v>
      </c>
      <c r="X322" s="190" t="s">
        <v>814</v>
      </c>
      <c r="Y322" s="231">
        <v>1</v>
      </c>
      <c r="Z322" s="231">
        <v>10</v>
      </c>
      <c r="AA322" s="231">
        <v>188326.51266000001</v>
      </c>
      <c r="AB322" s="231">
        <v>18833</v>
      </c>
      <c r="AC322" s="231">
        <v>3868</v>
      </c>
      <c r="AD322" s="231">
        <v>14965</v>
      </c>
      <c r="AK322" s="232">
        <v>0</v>
      </c>
      <c r="AM322" s="232">
        <v>0</v>
      </c>
      <c r="AO322" s="232"/>
    </row>
    <row r="323" spans="1:41" s="231" customFormat="1">
      <c r="A323" s="229" t="s">
        <v>810</v>
      </c>
      <c r="B323" s="190">
        <v>445348322</v>
      </c>
      <c r="C323" s="191" t="s">
        <v>516</v>
      </c>
      <c r="D323" s="195">
        <v>0</v>
      </c>
      <c r="E323" s="195">
        <v>0</v>
      </c>
      <c r="F323" s="195">
        <v>0</v>
      </c>
      <c r="G323" s="195">
        <v>0</v>
      </c>
      <c r="H323" s="195">
        <v>0</v>
      </c>
      <c r="I323" s="195">
        <v>1</v>
      </c>
      <c r="J323" s="195">
        <v>0</v>
      </c>
      <c r="K323" s="230">
        <v>3.9300000000000002E-2</v>
      </c>
      <c r="L323" s="195">
        <v>0</v>
      </c>
      <c r="M323" s="195">
        <v>0</v>
      </c>
      <c r="N323" s="195">
        <v>0</v>
      </c>
      <c r="O323" s="195">
        <v>0</v>
      </c>
      <c r="P323" s="195">
        <v>1</v>
      </c>
      <c r="Q323" s="195">
        <v>1</v>
      </c>
      <c r="R323" s="230">
        <v>1</v>
      </c>
      <c r="S323" s="195">
        <v>6</v>
      </c>
      <c r="T323" s="190"/>
      <c r="U323" s="229">
        <v>445348322</v>
      </c>
      <c r="V323" s="231" t="s">
        <v>810</v>
      </c>
      <c r="W323" s="190" t="s">
        <v>720</v>
      </c>
      <c r="X323" s="190" t="s">
        <v>815</v>
      </c>
      <c r="Y323" s="231">
        <v>1</v>
      </c>
      <c r="Z323" s="231">
        <v>1</v>
      </c>
      <c r="AA323" s="231">
        <v>17955.131266000004</v>
      </c>
      <c r="AB323" s="231">
        <v>17955</v>
      </c>
      <c r="AC323" s="231">
        <v>2390</v>
      </c>
      <c r="AD323" s="231">
        <v>15565</v>
      </c>
      <c r="AK323" s="232">
        <v>0</v>
      </c>
      <c r="AM323" s="232">
        <v>0</v>
      </c>
      <c r="AO323" s="232"/>
    </row>
    <row r="324" spans="1:41" s="231" customFormat="1">
      <c r="A324" s="229" t="s">
        <v>810</v>
      </c>
      <c r="B324" s="190">
        <v>445348348</v>
      </c>
      <c r="C324" s="191" t="s">
        <v>516</v>
      </c>
      <c r="D324" s="195">
        <v>0</v>
      </c>
      <c r="E324" s="195">
        <v>0</v>
      </c>
      <c r="F324" s="195">
        <v>114</v>
      </c>
      <c r="G324" s="195">
        <v>567</v>
      </c>
      <c r="H324" s="195">
        <v>318</v>
      </c>
      <c r="I324" s="195">
        <v>308</v>
      </c>
      <c r="J324" s="195">
        <v>0</v>
      </c>
      <c r="K324" s="230">
        <v>51.365099999999998</v>
      </c>
      <c r="L324" s="195">
        <v>0</v>
      </c>
      <c r="M324" s="195">
        <v>267</v>
      </c>
      <c r="N324" s="195">
        <v>21</v>
      </c>
      <c r="O324" s="195">
        <v>7</v>
      </c>
      <c r="P324" s="195">
        <v>904</v>
      </c>
      <c r="Q324" s="195">
        <v>1307</v>
      </c>
      <c r="R324" s="230">
        <v>1</v>
      </c>
      <c r="S324" s="195">
        <v>11</v>
      </c>
      <c r="T324" s="190"/>
      <c r="U324" s="229">
        <v>445348348</v>
      </c>
      <c r="V324" s="231" t="s">
        <v>810</v>
      </c>
      <c r="W324" s="190" t="s">
        <v>720</v>
      </c>
      <c r="X324" s="190" t="s">
        <v>720</v>
      </c>
      <c r="Y324" s="231">
        <v>1</v>
      </c>
      <c r="Z324" s="231">
        <v>1307</v>
      </c>
      <c r="AA324" s="231">
        <v>22696891.514661998</v>
      </c>
      <c r="AB324" s="231">
        <v>17366</v>
      </c>
      <c r="AC324" s="231">
        <v>-3603</v>
      </c>
      <c r="AD324" s="231">
        <v>20969</v>
      </c>
      <c r="AK324" s="232">
        <v>0</v>
      </c>
      <c r="AM324" s="232">
        <v>0</v>
      </c>
      <c r="AO324" s="232"/>
    </row>
    <row r="325" spans="1:41" s="231" customFormat="1">
      <c r="A325" s="229" t="s">
        <v>810</v>
      </c>
      <c r="B325" s="190">
        <v>445348620</v>
      </c>
      <c r="C325" s="191" t="s">
        <v>516</v>
      </c>
      <c r="D325" s="195">
        <v>0</v>
      </c>
      <c r="E325" s="195">
        <v>0</v>
      </c>
      <c r="F325" s="195">
        <v>0</v>
      </c>
      <c r="G325" s="195">
        <v>0</v>
      </c>
      <c r="H325" s="195">
        <v>1</v>
      </c>
      <c r="I325" s="195">
        <v>0</v>
      </c>
      <c r="J325" s="195">
        <v>0</v>
      </c>
      <c r="K325" s="230">
        <v>3.9300000000000002E-2</v>
      </c>
      <c r="L325" s="195">
        <v>0</v>
      </c>
      <c r="M325" s="195">
        <v>0</v>
      </c>
      <c r="N325" s="195">
        <v>0</v>
      </c>
      <c r="O325" s="195">
        <v>0</v>
      </c>
      <c r="P325" s="195">
        <v>0</v>
      </c>
      <c r="Q325" s="195">
        <v>1</v>
      </c>
      <c r="R325" s="230">
        <v>1</v>
      </c>
      <c r="S325" s="195">
        <v>4</v>
      </c>
      <c r="T325" s="190"/>
      <c r="U325" s="229">
        <v>445348620</v>
      </c>
      <c r="V325" s="231" t="s">
        <v>810</v>
      </c>
      <c r="W325" s="190" t="s">
        <v>720</v>
      </c>
      <c r="X325" s="190" t="s">
        <v>762</v>
      </c>
      <c r="Y325" s="231">
        <v>1</v>
      </c>
      <c r="Z325" s="231">
        <v>1</v>
      </c>
      <c r="AA325" s="231">
        <v>10664.291266</v>
      </c>
      <c r="AB325" s="231">
        <v>10664</v>
      </c>
      <c r="AC325" s="231">
        <v>-5758</v>
      </c>
      <c r="AD325" s="231">
        <v>16422</v>
      </c>
      <c r="AK325" s="232">
        <v>0</v>
      </c>
      <c r="AM325" s="232">
        <v>0</v>
      </c>
      <c r="AO325" s="232"/>
    </row>
    <row r="326" spans="1:41" s="231" customFormat="1">
      <c r="A326" s="229" t="s">
        <v>810</v>
      </c>
      <c r="B326" s="190">
        <v>445348658</v>
      </c>
      <c r="C326" s="191" t="s">
        <v>516</v>
      </c>
      <c r="D326" s="195">
        <v>0</v>
      </c>
      <c r="E326" s="195">
        <v>0</v>
      </c>
      <c r="F326" s="195">
        <v>0</v>
      </c>
      <c r="G326" s="195">
        <v>1</v>
      </c>
      <c r="H326" s="195">
        <v>3</v>
      </c>
      <c r="I326" s="195">
        <v>2</v>
      </c>
      <c r="J326" s="195">
        <v>0</v>
      </c>
      <c r="K326" s="230">
        <v>0.23580000000000001</v>
      </c>
      <c r="L326" s="195">
        <v>0</v>
      </c>
      <c r="M326" s="195">
        <v>0</v>
      </c>
      <c r="N326" s="195">
        <v>0</v>
      </c>
      <c r="O326" s="195">
        <v>0</v>
      </c>
      <c r="P326" s="195">
        <v>5</v>
      </c>
      <c r="Q326" s="195">
        <v>6</v>
      </c>
      <c r="R326" s="230">
        <v>1</v>
      </c>
      <c r="S326" s="195">
        <v>7</v>
      </c>
      <c r="T326" s="190"/>
      <c r="U326" s="229">
        <v>445348658</v>
      </c>
      <c r="V326" s="231" t="s">
        <v>810</v>
      </c>
      <c r="W326" s="190" t="s">
        <v>720</v>
      </c>
      <c r="X326" s="190" t="s">
        <v>816</v>
      </c>
      <c r="Y326" s="231">
        <v>1</v>
      </c>
      <c r="Z326" s="231">
        <v>6</v>
      </c>
      <c r="AA326" s="231">
        <v>97326.567596000008</v>
      </c>
      <c r="AB326" s="231">
        <v>16221</v>
      </c>
      <c r="AC326" s="231">
        <v>-2612</v>
      </c>
      <c r="AD326" s="231">
        <v>18833</v>
      </c>
      <c r="AK326" s="232">
        <v>0</v>
      </c>
      <c r="AM326" s="232">
        <v>0</v>
      </c>
      <c r="AO326" s="232"/>
    </row>
    <row r="327" spans="1:41" s="231" customFormat="1">
      <c r="A327" s="229" t="s">
        <v>810</v>
      </c>
      <c r="B327" s="190">
        <v>445348753</v>
      </c>
      <c r="C327" s="191" t="s">
        <v>516</v>
      </c>
      <c r="D327" s="195">
        <v>0</v>
      </c>
      <c r="E327" s="195">
        <v>0</v>
      </c>
      <c r="F327" s="195">
        <v>0</v>
      </c>
      <c r="G327" s="195">
        <v>2</v>
      </c>
      <c r="H327" s="195">
        <v>0</v>
      </c>
      <c r="I327" s="195">
        <v>1</v>
      </c>
      <c r="J327" s="195">
        <v>0</v>
      </c>
      <c r="K327" s="230">
        <v>0.1179</v>
      </c>
      <c r="L327" s="195">
        <v>0</v>
      </c>
      <c r="M327" s="195">
        <v>0</v>
      </c>
      <c r="N327" s="195">
        <v>0</v>
      </c>
      <c r="O327" s="195">
        <v>0</v>
      </c>
      <c r="P327" s="195">
        <v>0</v>
      </c>
      <c r="Q327" s="195">
        <v>3</v>
      </c>
      <c r="R327" s="230">
        <v>1</v>
      </c>
      <c r="S327" s="195">
        <v>7</v>
      </c>
      <c r="T327" s="190"/>
      <c r="U327" s="229">
        <v>445348753</v>
      </c>
      <c r="V327" s="231" t="s">
        <v>810</v>
      </c>
      <c r="W327" s="190" t="s">
        <v>720</v>
      </c>
      <c r="X327" s="190" t="s">
        <v>817</v>
      </c>
      <c r="Y327" s="231">
        <v>1</v>
      </c>
      <c r="Z327" s="231">
        <v>3</v>
      </c>
      <c r="AA327" s="231">
        <v>34639.163798000001</v>
      </c>
      <c r="AB327" s="231">
        <v>11546</v>
      </c>
      <c r="AC327" s="231">
        <v>-6409</v>
      </c>
      <c r="AD327" s="231">
        <v>17955</v>
      </c>
      <c r="AK327" s="232">
        <v>0</v>
      </c>
      <c r="AM327" s="232">
        <v>0</v>
      </c>
      <c r="AO327" s="232"/>
    </row>
    <row r="328" spans="1:41" s="231" customFormat="1">
      <c r="A328" s="229" t="s">
        <v>810</v>
      </c>
      <c r="B328" s="190">
        <v>445348767</v>
      </c>
      <c r="C328" s="191" t="s">
        <v>516</v>
      </c>
      <c r="D328" s="195">
        <v>0</v>
      </c>
      <c r="E328" s="195">
        <v>0</v>
      </c>
      <c r="F328" s="195">
        <v>0</v>
      </c>
      <c r="G328" s="195">
        <v>1</v>
      </c>
      <c r="H328" s="195">
        <v>0</v>
      </c>
      <c r="I328" s="195">
        <v>1</v>
      </c>
      <c r="J328" s="195">
        <v>0</v>
      </c>
      <c r="K328" s="230">
        <v>7.8600000000000003E-2</v>
      </c>
      <c r="L328" s="195">
        <v>0</v>
      </c>
      <c r="M328" s="195">
        <v>1</v>
      </c>
      <c r="N328" s="195">
        <v>0</v>
      </c>
      <c r="O328" s="195">
        <v>0</v>
      </c>
      <c r="P328" s="195">
        <v>1</v>
      </c>
      <c r="Q328" s="195">
        <v>2</v>
      </c>
      <c r="R328" s="230">
        <v>1</v>
      </c>
      <c r="S328" s="195">
        <v>10</v>
      </c>
      <c r="T328" s="190"/>
      <c r="U328" s="229">
        <v>445348767</v>
      </c>
      <c r="V328" s="231" t="s">
        <v>810</v>
      </c>
      <c r="W328" s="190" t="s">
        <v>720</v>
      </c>
      <c r="X328" s="190" t="s">
        <v>818</v>
      </c>
      <c r="Y328" s="231">
        <v>1</v>
      </c>
      <c r="Z328" s="231">
        <v>2</v>
      </c>
      <c r="AA328" s="231">
        <v>33588.122532000001</v>
      </c>
      <c r="AB328" s="231">
        <v>16794</v>
      </c>
      <c r="AC328" s="231">
        <v>-572</v>
      </c>
      <c r="AD328" s="231">
        <v>17366</v>
      </c>
      <c r="AK328" s="232">
        <v>0</v>
      </c>
      <c r="AM328" s="232">
        <v>0</v>
      </c>
      <c r="AO328" s="232"/>
    </row>
    <row r="329" spans="1:41" s="231" customFormat="1">
      <c r="A329" s="229" t="s">
        <v>810</v>
      </c>
      <c r="B329" s="190">
        <v>445348775</v>
      </c>
      <c r="C329" s="191" t="s">
        <v>516</v>
      </c>
      <c r="D329" s="195">
        <v>0</v>
      </c>
      <c r="E329" s="195">
        <v>0</v>
      </c>
      <c r="F329" s="195">
        <v>1</v>
      </c>
      <c r="G329" s="195">
        <v>4</v>
      </c>
      <c r="H329" s="195">
        <v>3</v>
      </c>
      <c r="I329" s="195">
        <v>10</v>
      </c>
      <c r="J329" s="195">
        <v>0</v>
      </c>
      <c r="K329" s="230">
        <v>0.70740000000000003</v>
      </c>
      <c r="L329" s="195">
        <v>0</v>
      </c>
      <c r="M329" s="195">
        <v>2</v>
      </c>
      <c r="N329" s="195">
        <v>0</v>
      </c>
      <c r="O329" s="195">
        <v>0</v>
      </c>
      <c r="P329" s="195">
        <v>4</v>
      </c>
      <c r="Q329" s="195">
        <v>18</v>
      </c>
      <c r="R329" s="230">
        <v>1</v>
      </c>
      <c r="S329" s="195">
        <v>4</v>
      </c>
      <c r="T329" s="190"/>
      <c r="U329" s="229">
        <v>445348775</v>
      </c>
      <c r="V329" s="231" t="s">
        <v>810</v>
      </c>
      <c r="W329" s="190" t="s">
        <v>720</v>
      </c>
      <c r="X329" s="190" t="s">
        <v>768</v>
      </c>
      <c r="Y329" s="231">
        <v>1</v>
      </c>
      <c r="Z329" s="231">
        <v>18</v>
      </c>
      <c r="AA329" s="231">
        <v>237207.93278800003</v>
      </c>
      <c r="AB329" s="231">
        <v>13178</v>
      </c>
      <c r="AC329" s="231">
        <v>2514</v>
      </c>
      <c r="AD329" s="231">
        <v>10664</v>
      </c>
      <c r="AK329" s="232">
        <v>0</v>
      </c>
      <c r="AM329" s="232">
        <v>0</v>
      </c>
      <c r="AO329" s="232"/>
    </row>
    <row r="330" spans="1:41" s="231" customFormat="1">
      <c r="A330" s="229" t="s">
        <v>819</v>
      </c>
      <c r="B330" s="190">
        <v>446099001</v>
      </c>
      <c r="C330" s="191" t="s">
        <v>517</v>
      </c>
      <c r="D330" s="195">
        <v>0</v>
      </c>
      <c r="E330" s="195">
        <v>0</v>
      </c>
      <c r="F330" s="195">
        <v>0</v>
      </c>
      <c r="G330" s="195">
        <v>0</v>
      </c>
      <c r="H330" s="195">
        <v>1</v>
      </c>
      <c r="I330" s="195">
        <v>0</v>
      </c>
      <c r="J330" s="195">
        <v>0</v>
      </c>
      <c r="K330" s="230">
        <v>3.9300000000000002E-2</v>
      </c>
      <c r="L330" s="195">
        <v>0</v>
      </c>
      <c r="M330" s="195">
        <v>0</v>
      </c>
      <c r="N330" s="195">
        <v>0</v>
      </c>
      <c r="O330" s="195">
        <v>0</v>
      </c>
      <c r="P330" s="195">
        <v>1</v>
      </c>
      <c r="Q330" s="195">
        <v>1</v>
      </c>
      <c r="R330" s="230">
        <v>1.0640000000000001</v>
      </c>
      <c r="S330" s="195">
        <v>7</v>
      </c>
      <c r="T330" s="190"/>
      <c r="U330" s="229">
        <v>446099001</v>
      </c>
      <c r="V330" s="231" t="s">
        <v>819</v>
      </c>
      <c r="W330" s="190" t="s">
        <v>820</v>
      </c>
      <c r="X330" s="190" t="s">
        <v>821</v>
      </c>
      <c r="Y330" s="231">
        <v>1</v>
      </c>
      <c r="Z330" s="231">
        <v>1</v>
      </c>
      <c r="AA330" s="231">
        <v>17355.192486863998</v>
      </c>
      <c r="AB330" s="231">
        <v>17355</v>
      </c>
      <c r="AC330" s="231">
        <v>1134</v>
      </c>
      <c r="AD330" s="231">
        <v>16221</v>
      </c>
      <c r="AK330" s="232">
        <v>0</v>
      </c>
      <c r="AM330" s="232">
        <v>0</v>
      </c>
      <c r="AO330" s="232"/>
    </row>
    <row r="331" spans="1:41" s="231" customFormat="1">
      <c r="A331" s="229" t="s">
        <v>819</v>
      </c>
      <c r="B331" s="190">
        <v>446099016</v>
      </c>
      <c r="C331" s="191" t="s">
        <v>517</v>
      </c>
      <c r="D331" s="195">
        <v>0</v>
      </c>
      <c r="E331" s="195">
        <v>0</v>
      </c>
      <c r="F331" s="195">
        <v>13</v>
      </c>
      <c r="G331" s="195">
        <v>103</v>
      </c>
      <c r="H331" s="195">
        <v>35</v>
      </c>
      <c r="I331" s="195">
        <v>49</v>
      </c>
      <c r="J331" s="195">
        <v>0</v>
      </c>
      <c r="K331" s="230">
        <v>7.86</v>
      </c>
      <c r="L331" s="195">
        <v>0</v>
      </c>
      <c r="M331" s="195">
        <v>9</v>
      </c>
      <c r="N331" s="195">
        <v>1</v>
      </c>
      <c r="O331" s="195">
        <v>1</v>
      </c>
      <c r="P331" s="195">
        <v>86</v>
      </c>
      <c r="Q331" s="195">
        <v>200</v>
      </c>
      <c r="R331" s="230">
        <v>1.0640000000000001</v>
      </c>
      <c r="S331" s="195">
        <v>8</v>
      </c>
      <c r="T331" s="190"/>
      <c r="U331" s="229">
        <v>446099016</v>
      </c>
      <c r="V331" s="231" t="s">
        <v>819</v>
      </c>
      <c r="W331" s="190" t="s">
        <v>820</v>
      </c>
      <c r="X331" s="190" t="s">
        <v>725</v>
      </c>
      <c r="Y331" s="231">
        <v>1</v>
      </c>
      <c r="Z331" s="231">
        <v>200</v>
      </c>
      <c r="AA331" s="231">
        <v>2986620.7851328002</v>
      </c>
      <c r="AB331" s="231">
        <v>14933</v>
      </c>
      <c r="AC331" s="231">
        <v>3387</v>
      </c>
      <c r="AD331" s="231">
        <v>11546</v>
      </c>
      <c r="AK331" s="232">
        <v>0</v>
      </c>
      <c r="AM331" s="232">
        <v>0</v>
      </c>
      <c r="AO331" s="232"/>
    </row>
    <row r="332" spans="1:41" s="231" customFormat="1">
      <c r="A332" s="229" t="s">
        <v>819</v>
      </c>
      <c r="B332" s="190">
        <v>446099018</v>
      </c>
      <c r="C332" s="191" t="s">
        <v>517</v>
      </c>
      <c r="D332" s="195">
        <v>0</v>
      </c>
      <c r="E332" s="195">
        <v>0</v>
      </c>
      <c r="F332" s="195">
        <v>0</v>
      </c>
      <c r="G332" s="195">
        <v>2</v>
      </c>
      <c r="H332" s="195">
        <v>2</v>
      </c>
      <c r="I332" s="195">
        <v>1</v>
      </c>
      <c r="J332" s="195">
        <v>0</v>
      </c>
      <c r="K332" s="230">
        <v>0.19650000000000001</v>
      </c>
      <c r="L332" s="195">
        <v>0</v>
      </c>
      <c r="M332" s="195">
        <v>0</v>
      </c>
      <c r="N332" s="195">
        <v>0</v>
      </c>
      <c r="O332" s="195">
        <v>0</v>
      </c>
      <c r="P332" s="195">
        <v>2</v>
      </c>
      <c r="Q332" s="195">
        <v>5</v>
      </c>
      <c r="R332" s="230">
        <v>1.0640000000000001</v>
      </c>
      <c r="S332" s="195">
        <v>9</v>
      </c>
      <c r="T332" s="190"/>
      <c r="U332" s="229">
        <v>446099018</v>
      </c>
      <c r="V332" s="231" t="s">
        <v>819</v>
      </c>
      <c r="W332" s="190" t="s">
        <v>820</v>
      </c>
      <c r="X332" s="190" t="s">
        <v>705</v>
      </c>
      <c r="Y332" s="231">
        <v>1</v>
      </c>
      <c r="Z332" s="231">
        <v>5</v>
      </c>
      <c r="AA332" s="231">
        <v>72977.097234319997</v>
      </c>
      <c r="AB332" s="231">
        <v>14595</v>
      </c>
      <c r="AC332" s="231">
        <v>-2199</v>
      </c>
      <c r="AD332" s="231">
        <v>16794</v>
      </c>
      <c r="AK332" s="232">
        <v>0</v>
      </c>
      <c r="AM332" s="232">
        <v>0</v>
      </c>
      <c r="AO332" s="232"/>
    </row>
    <row r="333" spans="1:41" s="231" customFormat="1">
      <c r="A333" s="229" t="s">
        <v>819</v>
      </c>
      <c r="B333" s="190">
        <v>446099025</v>
      </c>
      <c r="C333" s="191" t="s">
        <v>517</v>
      </c>
      <c r="D333" s="195">
        <v>0</v>
      </c>
      <c r="E333" s="195">
        <v>0</v>
      </c>
      <c r="F333" s="195">
        <v>0</v>
      </c>
      <c r="G333" s="195">
        <v>1</v>
      </c>
      <c r="H333" s="195">
        <v>0</v>
      </c>
      <c r="I333" s="195">
        <v>3</v>
      </c>
      <c r="J333" s="195">
        <v>0</v>
      </c>
      <c r="K333" s="230">
        <v>0.15720000000000001</v>
      </c>
      <c r="L333" s="195">
        <v>0</v>
      </c>
      <c r="M333" s="195">
        <v>0</v>
      </c>
      <c r="N333" s="195">
        <v>0</v>
      </c>
      <c r="O333" s="195">
        <v>0</v>
      </c>
      <c r="P333" s="195">
        <v>0</v>
      </c>
      <c r="Q333" s="195">
        <v>4</v>
      </c>
      <c r="R333" s="230">
        <v>1.0640000000000001</v>
      </c>
      <c r="S333" s="195">
        <v>6</v>
      </c>
      <c r="T333" s="190"/>
      <c r="U333" s="229">
        <v>446099025</v>
      </c>
      <c r="V333" s="231" t="s">
        <v>819</v>
      </c>
      <c r="W333" s="190" t="s">
        <v>820</v>
      </c>
      <c r="X333" s="190" t="s">
        <v>751</v>
      </c>
      <c r="Y333" s="231">
        <v>1</v>
      </c>
      <c r="Z333" s="231">
        <v>4</v>
      </c>
      <c r="AA333" s="231">
        <v>51207.677227456006</v>
      </c>
      <c r="AB333" s="231">
        <v>12802</v>
      </c>
      <c r="AC333" s="231">
        <v>-376</v>
      </c>
      <c r="AD333" s="231">
        <v>13178</v>
      </c>
      <c r="AK333" s="232">
        <v>0</v>
      </c>
      <c r="AM333" s="232">
        <v>0</v>
      </c>
      <c r="AO333" s="232"/>
    </row>
    <row r="334" spans="1:41" s="231" customFormat="1">
      <c r="A334" s="229" t="s">
        <v>819</v>
      </c>
      <c r="B334" s="190">
        <v>446099044</v>
      </c>
      <c r="C334" s="191" t="s">
        <v>517</v>
      </c>
      <c r="D334" s="195">
        <v>0</v>
      </c>
      <c r="E334" s="195">
        <v>0</v>
      </c>
      <c r="F334" s="195">
        <v>53</v>
      </c>
      <c r="G334" s="195">
        <v>334</v>
      </c>
      <c r="H334" s="195">
        <v>187</v>
      </c>
      <c r="I334" s="195">
        <v>159</v>
      </c>
      <c r="J334" s="195">
        <v>0</v>
      </c>
      <c r="K334" s="230">
        <v>28.806899999999999</v>
      </c>
      <c r="L334" s="195">
        <v>0</v>
      </c>
      <c r="M334" s="195">
        <v>63</v>
      </c>
      <c r="N334" s="195">
        <v>18</v>
      </c>
      <c r="O334" s="195">
        <v>10</v>
      </c>
      <c r="P334" s="195">
        <v>471</v>
      </c>
      <c r="Q334" s="195">
        <v>733</v>
      </c>
      <c r="R334" s="230">
        <v>1.0640000000000001</v>
      </c>
      <c r="S334" s="195">
        <v>11</v>
      </c>
      <c r="T334" s="190"/>
      <c r="U334" s="229">
        <v>446099044</v>
      </c>
      <c r="V334" s="231" t="s">
        <v>819</v>
      </c>
      <c r="W334" s="190" t="s">
        <v>820</v>
      </c>
      <c r="X334" s="190" t="s">
        <v>655</v>
      </c>
      <c r="Y334" s="231">
        <v>1</v>
      </c>
      <c r="Z334" s="231">
        <v>733</v>
      </c>
      <c r="AA334" s="231">
        <v>12856135.952311311</v>
      </c>
      <c r="AB334" s="231">
        <v>17539</v>
      </c>
      <c r="AC334" s="231">
        <v>184</v>
      </c>
      <c r="AD334" s="231">
        <v>17355</v>
      </c>
      <c r="AK334" s="232">
        <v>0</v>
      </c>
      <c r="AM334" s="232">
        <v>0</v>
      </c>
      <c r="AO334" s="232"/>
    </row>
    <row r="335" spans="1:41" s="231" customFormat="1">
      <c r="A335" s="229" t="s">
        <v>819</v>
      </c>
      <c r="B335" s="190">
        <v>446099050</v>
      </c>
      <c r="C335" s="191" t="s">
        <v>517</v>
      </c>
      <c r="D335" s="195">
        <v>0</v>
      </c>
      <c r="E335" s="195">
        <v>0</v>
      </c>
      <c r="F335" s="195">
        <v>1</v>
      </c>
      <c r="G335" s="195">
        <v>2</v>
      </c>
      <c r="H335" s="195">
        <v>0</v>
      </c>
      <c r="I335" s="195">
        <v>6</v>
      </c>
      <c r="J335" s="195">
        <v>0</v>
      </c>
      <c r="K335" s="230">
        <v>0.35370000000000001</v>
      </c>
      <c r="L335" s="195">
        <v>0</v>
      </c>
      <c r="M335" s="195">
        <v>0</v>
      </c>
      <c r="N335" s="195">
        <v>0</v>
      </c>
      <c r="O335" s="195">
        <v>0</v>
      </c>
      <c r="P335" s="195">
        <v>5</v>
      </c>
      <c r="Q335" s="195">
        <v>9</v>
      </c>
      <c r="R335" s="230">
        <v>1.0640000000000001</v>
      </c>
      <c r="S335" s="195">
        <v>5</v>
      </c>
      <c r="T335" s="190"/>
      <c r="U335" s="229">
        <v>446099050</v>
      </c>
      <c r="V335" s="231" t="s">
        <v>819</v>
      </c>
      <c r="W335" s="190" t="s">
        <v>820</v>
      </c>
      <c r="X335" s="190" t="s">
        <v>669</v>
      </c>
      <c r="Y335" s="231">
        <v>1</v>
      </c>
      <c r="Z335" s="231">
        <v>9</v>
      </c>
      <c r="AA335" s="231">
        <v>139746.47886177601</v>
      </c>
      <c r="AB335" s="231">
        <v>15527</v>
      </c>
      <c r="AC335" s="231">
        <v>627</v>
      </c>
      <c r="AD335" s="231">
        <v>14900</v>
      </c>
      <c r="AK335" s="232">
        <v>0</v>
      </c>
      <c r="AM335" s="232">
        <v>0</v>
      </c>
      <c r="AO335" s="232"/>
    </row>
    <row r="336" spans="1:41" s="231" customFormat="1">
      <c r="A336" s="229" t="s">
        <v>819</v>
      </c>
      <c r="B336" s="190">
        <v>446099083</v>
      </c>
      <c r="C336" s="191" t="s">
        <v>517</v>
      </c>
      <c r="D336" s="195">
        <v>0</v>
      </c>
      <c r="E336" s="195">
        <v>0</v>
      </c>
      <c r="F336" s="195">
        <v>0</v>
      </c>
      <c r="G336" s="195">
        <v>1</v>
      </c>
      <c r="H336" s="195">
        <v>0</v>
      </c>
      <c r="I336" s="195">
        <v>1</v>
      </c>
      <c r="J336" s="195">
        <v>0</v>
      </c>
      <c r="K336" s="230">
        <v>7.8600000000000003E-2</v>
      </c>
      <c r="L336" s="195">
        <v>0</v>
      </c>
      <c r="M336" s="195">
        <v>0</v>
      </c>
      <c r="N336" s="195">
        <v>0</v>
      </c>
      <c r="O336" s="195">
        <v>0</v>
      </c>
      <c r="P336" s="195">
        <v>1</v>
      </c>
      <c r="Q336" s="195">
        <v>2</v>
      </c>
      <c r="R336" s="230">
        <v>1.0640000000000001</v>
      </c>
      <c r="S336" s="195">
        <v>6</v>
      </c>
      <c r="T336" s="190"/>
      <c r="U336" s="229">
        <v>446099083</v>
      </c>
      <c r="V336" s="231" t="s">
        <v>819</v>
      </c>
      <c r="W336" s="190" t="s">
        <v>820</v>
      </c>
      <c r="X336" s="190" t="s">
        <v>822</v>
      </c>
      <c r="Y336" s="231">
        <v>1</v>
      </c>
      <c r="Z336" s="231">
        <v>2</v>
      </c>
      <c r="AA336" s="231">
        <v>30494.655533728001</v>
      </c>
      <c r="AB336" s="231">
        <v>15247</v>
      </c>
      <c r="AC336" s="231">
        <v>652</v>
      </c>
      <c r="AD336" s="231">
        <v>14595</v>
      </c>
      <c r="AK336" s="232">
        <v>0</v>
      </c>
      <c r="AM336" s="232">
        <v>0</v>
      </c>
      <c r="AO336" s="232"/>
    </row>
    <row r="337" spans="1:41" s="231" customFormat="1">
      <c r="A337" s="229" t="s">
        <v>819</v>
      </c>
      <c r="B337" s="190">
        <v>446099088</v>
      </c>
      <c r="C337" s="191" t="s">
        <v>517</v>
      </c>
      <c r="D337" s="195">
        <v>0</v>
      </c>
      <c r="E337" s="195">
        <v>0</v>
      </c>
      <c r="F337" s="195">
        <v>6</v>
      </c>
      <c r="G337" s="195">
        <v>8</v>
      </c>
      <c r="H337" s="195">
        <v>3</v>
      </c>
      <c r="I337" s="195">
        <v>6</v>
      </c>
      <c r="J337" s="195">
        <v>0</v>
      </c>
      <c r="K337" s="230">
        <v>0.90390000000000004</v>
      </c>
      <c r="L337" s="195">
        <v>0</v>
      </c>
      <c r="M337" s="195">
        <v>1</v>
      </c>
      <c r="N337" s="195">
        <v>0</v>
      </c>
      <c r="O337" s="195">
        <v>0</v>
      </c>
      <c r="P337" s="195">
        <v>13</v>
      </c>
      <c r="Q337" s="195">
        <v>23</v>
      </c>
      <c r="R337" s="230">
        <v>1.0640000000000001</v>
      </c>
      <c r="S337" s="195">
        <v>4</v>
      </c>
      <c r="T337" s="190"/>
      <c r="U337" s="229">
        <v>446099088</v>
      </c>
      <c r="V337" s="231" t="s">
        <v>819</v>
      </c>
      <c r="W337" s="190" t="s">
        <v>820</v>
      </c>
      <c r="X337" s="190" t="s">
        <v>789</v>
      </c>
      <c r="Y337" s="231">
        <v>1</v>
      </c>
      <c r="Z337" s="231">
        <v>23</v>
      </c>
      <c r="AA337" s="231">
        <v>342268.04663787194</v>
      </c>
      <c r="AB337" s="231">
        <v>14881</v>
      </c>
      <c r="AC337" s="231">
        <v>2079</v>
      </c>
      <c r="AD337" s="231">
        <v>12802</v>
      </c>
      <c r="AK337" s="232">
        <v>0</v>
      </c>
      <c r="AM337" s="232">
        <v>0</v>
      </c>
      <c r="AO337" s="232"/>
    </row>
    <row r="338" spans="1:41" s="231" customFormat="1">
      <c r="A338" s="229" t="s">
        <v>819</v>
      </c>
      <c r="B338" s="190">
        <v>446099095</v>
      </c>
      <c r="C338" s="191" t="s">
        <v>517</v>
      </c>
      <c r="D338" s="195">
        <v>0</v>
      </c>
      <c r="E338" s="195">
        <v>0</v>
      </c>
      <c r="F338" s="195">
        <v>0</v>
      </c>
      <c r="G338" s="195">
        <v>0</v>
      </c>
      <c r="H338" s="195">
        <v>2</v>
      </c>
      <c r="I338" s="195">
        <v>1</v>
      </c>
      <c r="J338" s="195">
        <v>0</v>
      </c>
      <c r="K338" s="230">
        <v>0.1179</v>
      </c>
      <c r="L338" s="195">
        <v>0</v>
      </c>
      <c r="M338" s="195">
        <v>0</v>
      </c>
      <c r="N338" s="195">
        <v>0</v>
      </c>
      <c r="O338" s="195">
        <v>0</v>
      </c>
      <c r="P338" s="195">
        <v>2</v>
      </c>
      <c r="Q338" s="195">
        <v>3</v>
      </c>
      <c r="R338" s="230">
        <v>1.0640000000000001</v>
      </c>
      <c r="S338" s="195">
        <v>12</v>
      </c>
      <c r="T338" s="190"/>
      <c r="U338" s="229">
        <v>446099095</v>
      </c>
      <c r="V338" s="231" t="s">
        <v>819</v>
      </c>
      <c r="W338" s="190" t="s">
        <v>820</v>
      </c>
      <c r="X338" s="190" t="s">
        <v>651</v>
      </c>
      <c r="Y338" s="231">
        <v>1</v>
      </c>
      <c r="Z338" s="231">
        <v>3</v>
      </c>
      <c r="AA338" s="231">
        <v>53581.893060591996</v>
      </c>
      <c r="AB338" s="231">
        <v>17861</v>
      </c>
      <c r="AC338" s="231">
        <v>345</v>
      </c>
      <c r="AD338" s="231">
        <v>17516</v>
      </c>
      <c r="AK338" s="232">
        <v>0</v>
      </c>
      <c r="AM338" s="232">
        <v>0</v>
      </c>
      <c r="AO338" s="232"/>
    </row>
    <row r="339" spans="1:41" s="231" customFormat="1">
      <c r="A339" s="229" t="s">
        <v>819</v>
      </c>
      <c r="B339" s="190">
        <v>446099099</v>
      </c>
      <c r="C339" s="191" t="s">
        <v>517</v>
      </c>
      <c r="D339" s="195">
        <v>0</v>
      </c>
      <c r="E339" s="195">
        <v>0</v>
      </c>
      <c r="F339" s="195">
        <v>12</v>
      </c>
      <c r="G339" s="195">
        <v>45</v>
      </c>
      <c r="H339" s="195">
        <v>17</v>
      </c>
      <c r="I339" s="195">
        <v>16</v>
      </c>
      <c r="J339" s="195">
        <v>0</v>
      </c>
      <c r="K339" s="230">
        <v>3.5369999999999999</v>
      </c>
      <c r="L339" s="195">
        <v>0</v>
      </c>
      <c r="M339" s="195">
        <v>6</v>
      </c>
      <c r="N339" s="195">
        <v>0</v>
      </c>
      <c r="O339" s="195">
        <v>2</v>
      </c>
      <c r="P339" s="195">
        <v>44</v>
      </c>
      <c r="Q339" s="195">
        <v>90</v>
      </c>
      <c r="R339" s="230">
        <v>1.0640000000000001</v>
      </c>
      <c r="S339" s="195">
        <v>5</v>
      </c>
      <c r="T339" s="190"/>
      <c r="U339" s="229">
        <v>446099099</v>
      </c>
      <c r="V339" s="231" t="s">
        <v>819</v>
      </c>
      <c r="W339" s="190" t="s">
        <v>820</v>
      </c>
      <c r="X339" s="190" t="s">
        <v>820</v>
      </c>
      <c r="Y339" s="231">
        <v>1</v>
      </c>
      <c r="Z339" s="231">
        <v>90</v>
      </c>
      <c r="AA339" s="231">
        <v>1313281.5546977599</v>
      </c>
      <c r="AB339" s="231">
        <v>14592</v>
      </c>
      <c r="AC339" s="231">
        <v>-935</v>
      </c>
      <c r="AD339" s="231">
        <v>15527</v>
      </c>
      <c r="AK339" s="232">
        <v>0</v>
      </c>
      <c r="AM339" s="232">
        <v>0</v>
      </c>
      <c r="AO339" s="232"/>
    </row>
    <row r="340" spans="1:41" s="231" customFormat="1">
      <c r="A340" s="229" t="s">
        <v>819</v>
      </c>
      <c r="B340" s="190">
        <v>446099101</v>
      </c>
      <c r="C340" s="191" t="s">
        <v>517</v>
      </c>
      <c r="D340" s="195">
        <v>0</v>
      </c>
      <c r="E340" s="195">
        <v>0</v>
      </c>
      <c r="F340" s="195">
        <v>0</v>
      </c>
      <c r="G340" s="195">
        <v>1</v>
      </c>
      <c r="H340" s="195">
        <v>2</v>
      </c>
      <c r="I340" s="195">
        <v>1</v>
      </c>
      <c r="J340" s="195">
        <v>0</v>
      </c>
      <c r="K340" s="230">
        <v>0.15720000000000001</v>
      </c>
      <c r="L340" s="195">
        <v>0</v>
      </c>
      <c r="M340" s="195">
        <v>0</v>
      </c>
      <c r="N340" s="195">
        <v>0</v>
      </c>
      <c r="O340" s="195">
        <v>0</v>
      </c>
      <c r="P340" s="195">
        <v>4</v>
      </c>
      <c r="Q340" s="195">
        <v>4</v>
      </c>
      <c r="R340" s="230">
        <v>1.0640000000000001</v>
      </c>
      <c r="S340" s="195">
        <v>3</v>
      </c>
      <c r="T340" s="190"/>
      <c r="U340" s="229">
        <v>446099101</v>
      </c>
      <c r="V340" s="231" t="s">
        <v>819</v>
      </c>
      <c r="W340" s="190" t="s">
        <v>820</v>
      </c>
      <c r="X340" s="190" t="s">
        <v>753</v>
      </c>
      <c r="Y340" s="231">
        <v>1</v>
      </c>
      <c r="Z340" s="231">
        <v>4</v>
      </c>
      <c r="AA340" s="231">
        <v>66252.536587456008</v>
      </c>
      <c r="AB340" s="231">
        <v>16563</v>
      </c>
      <c r="AC340" s="231">
        <v>1316</v>
      </c>
      <c r="AD340" s="231">
        <v>15247</v>
      </c>
      <c r="AK340" s="232">
        <v>0</v>
      </c>
      <c r="AM340" s="232">
        <v>0</v>
      </c>
      <c r="AO340" s="232"/>
    </row>
    <row r="341" spans="1:41" s="231" customFormat="1">
      <c r="A341" s="229" t="s">
        <v>819</v>
      </c>
      <c r="B341" s="190">
        <v>446099133</v>
      </c>
      <c r="C341" s="191" t="s">
        <v>517</v>
      </c>
      <c r="D341" s="195">
        <v>0</v>
      </c>
      <c r="E341" s="195">
        <v>0</v>
      </c>
      <c r="F341" s="195">
        <v>0</v>
      </c>
      <c r="G341" s="195">
        <v>6</v>
      </c>
      <c r="H341" s="195">
        <v>1</v>
      </c>
      <c r="I341" s="195">
        <v>1</v>
      </c>
      <c r="J341" s="195">
        <v>0</v>
      </c>
      <c r="K341" s="230">
        <v>0.31440000000000001</v>
      </c>
      <c r="L341" s="195">
        <v>0</v>
      </c>
      <c r="M341" s="195">
        <v>1</v>
      </c>
      <c r="N341" s="195">
        <v>0</v>
      </c>
      <c r="O341" s="195">
        <v>0</v>
      </c>
      <c r="P341" s="195">
        <v>6</v>
      </c>
      <c r="Q341" s="195">
        <v>8</v>
      </c>
      <c r="R341" s="230">
        <v>1.0640000000000001</v>
      </c>
      <c r="S341" s="195">
        <v>9</v>
      </c>
      <c r="T341" s="190"/>
      <c r="U341" s="229">
        <v>446099133</v>
      </c>
      <c r="V341" s="231" t="s">
        <v>819</v>
      </c>
      <c r="W341" s="190" t="s">
        <v>820</v>
      </c>
      <c r="X341" s="190" t="s">
        <v>707</v>
      </c>
      <c r="Y341" s="231">
        <v>1</v>
      </c>
      <c r="Z341" s="231">
        <v>8</v>
      </c>
      <c r="AA341" s="231">
        <v>139544.16925491203</v>
      </c>
      <c r="AB341" s="231">
        <v>17443</v>
      </c>
      <c r="AC341" s="231">
        <v>2562</v>
      </c>
      <c r="AD341" s="231">
        <v>14881</v>
      </c>
      <c r="AK341" s="232">
        <v>0</v>
      </c>
      <c r="AM341" s="232">
        <v>0</v>
      </c>
      <c r="AO341" s="232"/>
    </row>
    <row r="342" spans="1:41" s="231" customFormat="1">
      <c r="A342" s="229" t="s">
        <v>819</v>
      </c>
      <c r="B342" s="190">
        <v>446099136</v>
      </c>
      <c r="C342" s="191" t="s">
        <v>517</v>
      </c>
      <c r="D342" s="195">
        <v>0</v>
      </c>
      <c r="E342" s="195">
        <v>0</v>
      </c>
      <c r="F342" s="195">
        <v>0</v>
      </c>
      <c r="G342" s="195">
        <v>0</v>
      </c>
      <c r="H342" s="195">
        <v>0</v>
      </c>
      <c r="I342" s="195">
        <v>1</v>
      </c>
      <c r="J342" s="195">
        <v>0</v>
      </c>
      <c r="K342" s="230">
        <v>3.9300000000000002E-2</v>
      </c>
      <c r="L342" s="195">
        <v>0</v>
      </c>
      <c r="M342" s="195">
        <v>0</v>
      </c>
      <c r="N342" s="195">
        <v>0</v>
      </c>
      <c r="O342" s="195">
        <v>0</v>
      </c>
      <c r="P342" s="195">
        <v>1</v>
      </c>
      <c r="Q342" s="195">
        <v>1</v>
      </c>
      <c r="R342" s="230">
        <v>1.0640000000000001</v>
      </c>
      <c r="S342" s="195">
        <v>3</v>
      </c>
      <c r="T342" s="190"/>
      <c r="U342" s="229">
        <v>446099136</v>
      </c>
      <c r="V342" s="231" t="s">
        <v>819</v>
      </c>
      <c r="W342" s="190" t="s">
        <v>820</v>
      </c>
      <c r="X342" s="190" t="s">
        <v>713</v>
      </c>
      <c r="Y342" s="231">
        <v>1</v>
      </c>
      <c r="Z342" s="231">
        <v>1</v>
      </c>
      <c r="AA342" s="231">
        <v>17973.103766864002</v>
      </c>
      <c r="AB342" s="231">
        <v>17973</v>
      </c>
      <c r="AC342" s="231">
        <v>112</v>
      </c>
      <c r="AD342" s="231">
        <v>17861</v>
      </c>
      <c r="AK342" s="232">
        <v>0</v>
      </c>
      <c r="AM342" s="232">
        <v>0</v>
      </c>
      <c r="AO342" s="232"/>
    </row>
    <row r="343" spans="1:41" s="231" customFormat="1">
      <c r="A343" s="229" t="s">
        <v>819</v>
      </c>
      <c r="B343" s="190">
        <v>446099167</v>
      </c>
      <c r="C343" s="191" t="s">
        <v>517</v>
      </c>
      <c r="D343" s="195">
        <v>0</v>
      </c>
      <c r="E343" s="195">
        <v>0</v>
      </c>
      <c r="F343" s="195">
        <v>4</v>
      </c>
      <c r="G343" s="195">
        <v>23</v>
      </c>
      <c r="H343" s="195">
        <v>7</v>
      </c>
      <c r="I343" s="195">
        <v>10</v>
      </c>
      <c r="J343" s="195">
        <v>0</v>
      </c>
      <c r="K343" s="230">
        <v>1.7292000000000001</v>
      </c>
      <c r="L343" s="195">
        <v>0</v>
      </c>
      <c r="M343" s="195">
        <v>0</v>
      </c>
      <c r="N343" s="195">
        <v>0</v>
      </c>
      <c r="O343" s="195">
        <v>0</v>
      </c>
      <c r="P343" s="195">
        <v>25</v>
      </c>
      <c r="Q343" s="195">
        <v>44</v>
      </c>
      <c r="R343" s="230">
        <v>1.0640000000000001</v>
      </c>
      <c r="S343" s="195">
        <v>4</v>
      </c>
      <c r="T343" s="190"/>
      <c r="U343" s="229">
        <v>446099167</v>
      </c>
      <c r="V343" s="231" t="s">
        <v>819</v>
      </c>
      <c r="W343" s="190" t="s">
        <v>820</v>
      </c>
      <c r="X343" s="190" t="s">
        <v>823</v>
      </c>
      <c r="Y343" s="231">
        <v>1</v>
      </c>
      <c r="Z343" s="231">
        <v>44</v>
      </c>
      <c r="AA343" s="231">
        <v>647270.44294201594</v>
      </c>
      <c r="AB343" s="231">
        <v>14711</v>
      </c>
      <c r="AC343" s="231">
        <v>119</v>
      </c>
      <c r="AD343" s="231">
        <v>14592</v>
      </c>
      <c r="AK343" s="232">
        <v>0</v>
      </c>
      <c r="AM343" s="232">
        <v>0</v>
      </c>
      <c r="AO343" s="232"/>
    </row>
    <row r="344" spans="1:41" s="231" customFormat="1">
      <c r="A344" s="229" t="s">
        <v>819</v>
      </c>
      <c r="B344" s="190">
        <v>446099182</v>
      </c>
      <c r="C344" s="191" t="s">
        <v>517</v>
      </c>
      <c r="D344" s="195">
        <v>0</v>
      </c>
      <c r="E344" s="195">
        <v>0</v>
      </c>
      <c r="F344" s="195">
        <v>0</v>
      </c>
      <c r="G344" s="195">
        <v>1</v>
      </c>
      <c r="H344" s="195">
        <v>0</v>
      </c>
      <c r="I344" s="195">
        <v>2</v>
      </c>
      <c r="J344" s="195">
        <v>0</v>
      </c>
      <c r="K344" s="230">
        <v>0.1179</v>
      </c>
      <c r="L344" s="195">
        <v>0</v>
      </c>
      <c r="M344" s="195">
        <v>0</v>
      </c>
      <c r="N344" s="195">
        <v>0</v>
      </c>
      <c r="O344" s="195">
        <v>0</v>
      </c>
      <c r="P344" s="195">
        <v>1</v>
      </c>
      <c r="Q344" s="195">
        <v>3</v>
      </c>
      <c r="R344" s="230">
        <v>1.0640000000000001</v>
      </c>
      <c r="S344" s="195">
        <v>8</v>
      </c>
      <c r="T344" s="190"/>
      <c r="U344" s="229">
        <v>446099182</v>
      </c>
      <c r="V344" s="231" t="s">
        <v>819</v>
      </c>
      <c r="W344" s="190" t="s">
        <v>820</v>
      </c>
      <c r="X344" s="190" t="s">
        <v>824</v>
      </c>
      <c r="Y344" s="231">
        <v>1</v>
      </c>
      <c r="Z344" s="231">
        <v>3</v>
      </c>
      <c r="AA344" s="231">
        <v>44636.653140592003</v>
      </c>
      <c r="AB344" s="231">
        <v>14879</v>
      </c>
      <c r="AC344" s="231">
        <v>-1684</v>
      </c>
      <c r="AD344" s="231">
        <v>16563</v>
      </c>
      <c r="AK344" s="232">
        <v>0</v>
      </c>
      <c r="AM344" s="232">
        <v>0</v>
      </c>
      <c r="AO344" s="232"/>
    </row>
    <row r="345" spans="1:41" s="231" customFormat="1">
      <c r="A345" s="229" t="s">
        <v>819</v>
      </c>
      <c r="B345" s="190">
        <v>446099208</v>
      </c>
      <c r="C345" s="191" t="s">
        <v>517</v>
      </c>
      <c r="D345" s="195">
        <v>0</v>
      </c>
      <c r="E345" s="195">
        <v>0</v>
      </c>
      <c r="F345" s="195">
        <v>1</v>
      </c>
      <c r="G345" s="195">
        <v>2</v>
      </c>
      <c r="H345" s="195">
        <v>1</v>
      </c>
      <c r="I345" s="195">
        <v>0</v>
      </c>
      <c r="J345" s="195">
        <v>0</v>
      </c>
      <c r="K345" s="230">
        <v>0.15720000000000001</v>
      </c>
      <c r="L345" s="195">
        <v>0</v>
      </c>
      <c r="M345" s="195">
        <v>1</v>
      </c>
      <c r="N345" s="195">
        <v>0</v>
      </c>
      <c r="O345" s="195">
        <v>0</v>
      </c>
      <c r="P345" s="195">
        <v>2</v>
      </c>
      <c r="Q345" s="195">
        <v>4</v>
      </c>
      <c r="R345" s="230">
        <v>1.0640000000000001</v>
      </c>
      <c r="S345" s="195">
        <v>2</v>
      </c>
      <c r="T345" s="190"/>
      <c r="U345" s="229">
        <v>446099208</v>
      </c>
      <c r="V345" s="231" t="s">
        <v>819</v>
      </c>
      <c r="W345" s="190" t="s">
        <v>820</v>
      </c>
      <c r="X345" s="190" t="s">
        <v>825</v>
      </c>
      <c r="Y345" s="231">
        <v>1</v>
      </c>
      <c r="Z345" s="231">
        <v>4</v>
      </c>
      <c r="AA345" s="231">
        <v>58033.764267456005</v>
      </c>
      <c r="AB345" s="231">
        <v>14508</v>
      </c>
      <c r="AC345" s="231">
        <v>-2935</v>
      </c>
      <c r="AD345" s="231">
        <v>17443</v>
      </c>
      <c r="AK345" s="232">
        <v>0</v>
      </c>
      <c r="AM345" s="232">
        <v>0</v>
      </c>
      <c r="AO345" s="232"/>
    </row>
    <row r="346" spans="1:41" s="231" customFormat="1">
      <c r="A346" s="229" t="s">
        <v>819</v>
      </c>
      <c r="B346" s="190">
        <v>446099212</v>
      </c>
      <c r="C346" s="191" t="s">
        <v>517</v>
      </c>
      <c r="D346" s="195">
        <v>0</v>
      </c>
      <c r="E346" s="195">
        <v>0</v>
      </c>
      <c r="F346" s="195">
        <v>8</v>
      </c>
      <c r="G346" s="195">
        <v>48</v>
      </c>
      <c r="H346" s="195">
        <v>12</v>
      </c>
      <c r="I346" s="195">
        <v>16</v>
      </c>
      <c r="J346" s="195">
        <v>0</v>
      </c>
      <c r="K346" s="230">
        <v>3.3012000000000001</v>
      </c>
      <c r="L346" s="195">
        <v>0</v>
      </c>
      <c r="M346" s="195">
        <v>2</v>
      </c>
      <c r="N346" s="195">
        <v>1</v>
      </c>
      <c r="O346" s="195">
        <v>0</v>
      </c>
      <c r="P346" s="195">
        <v>30</v>
      </c>
      <c r="Q346" s="195">
        <v>84</v>
      </c>
      <c r="R346" s="230">
        <v>1.0640000000000001</v>
      </c>
      <c r="S346" s="195">
        <v>5</v>
      </c>
      <c r="T346" s="190"/>
      <c r="U346" s="229">
        <v>446099212</v>
      </c>
      <c r="V346" s="231" t="s">
        <v>819</v>
      </c>
      <c r="W346" s="190" t="s">
        <v>820</v>
      </c>
      <c r="X346" s="190" t="s">
        <v>826</v>
      </c>
      <c r="Y346" s="231">
        <v>1</v>
      </c>
      <c r="Z346" s="231">
        <v>84</v>
      </c>
      <c r="AA346" s="231">
        <v>1158224.5796965761</v>
      </c>
      <c r="AB346" s="231">
        <v>13788</v>
      </c>
      <c r="AC346" s="231">
        <v>-4185</v>
      </c>
      <c r="AD346" s="231">
        <v>17973</v>
      </c>
      <c r="AK346" s="232">
        <v>0</v>
      </c>
      <c r="AM346" s="232">
        <v>0</v>
      </c>
      <c r="AO346" s="232"/>
    </row>
    <row r="347" spans="1:41" s="231" customFormat="1">
      <c r="A347" s="229" t="s">
        <v>819</v>
      </c>
      <c r="B347" s="190">
        <v>446099218</v>
      </c>
      <c r="C347" s="191" t="s">
        <v>517</v>
      </c>
      <c r="D347" s="195">
        <v>0</v>
      </c>
      <c r="E347" s="195">
        <v>0</v>
      </c>
      <c r="F347" s="195">
        <v>6</v>
      </c>
      <c r="G347" s="195">
        <v>21</v>
      </c>
      <c r="H347" s="195">
        <v>10</v>
      </c>
      <c r="I347" s="195">
        <v>13</v>
      </c>
      <c r="J347" s="195">
        <v>0</v>
      </c>
      <c r="K347" s="230">
        <v>1.9650000000000001</v>
      </c>
      <c r="L347" s="195">
        <v>0</v>
      </c>
      <c r="M347" s="195">
        <v>1</v>
      </c>
      <c r="N347" s="195">
        <v>1</v>
      </c>
      <c r="O347" s="195">
        <v>0</v>
      </c>
      <c r="P347" s="195">
        <v>14</v>
      </c>
      <c r="Q347" s="195">
        <v>50</v>
      </c>
      <c r="R347" s="230">
        <v>1.0640000000000001</v>
      </c>
      <c r="S347" s="195">
        <v>5</v>
      </c>
      <c r="T347" s="190"/>
      <c r="U347" s="229">
        <v>446099218</v>
      </c>
      <c r="V347" s="231" t="s">
        <v>819</v>
      </c>
      <c r="W347" s="190" t="s">
        <v>820</v>
      </c>
      <c r="X347" s="190" t="s">
        <v>827</v>
      </c>
      <c r="Y347" s="231">
        <v>1</v>
      </c>
      <c r="Z347" s="231">
        <v>50</v>
      </c>
      <c r="AA347" s="231">
        <v>674611.81442319998</v>
      </c>
      <c r="AB347" s="231">
        <v>13492</v>
      </c>
      <c r="AC347" s="231">
        <v>-1219</v>
      </c>
      <c r="AD347" s="231">
        <v>14711</v>
      </c>
      <c r="AK347" s="232">
        <v>0</v>
      </c>
      <c r="AM347" s="232">
        <v>0</v>
      </c>
      <c r="AO347" s="232"/>
    </row>
    <row r="348" spans="1:41" s="231" customFormat="1">
      <c r="A348" s="229" t="s">
        <v>819</v>
      </c>
      <c r="B348" s="190">
        <v>446099220</v>
      </c>
      <c r="C348" s="191" t="s">
        <v>517</v>
      </c>
      <c r="D348" s="195">
        <v>0</v>
      </c>
      <c r="E348" s="195">
        <v>0</v>
      </c>
      <c r="F348" s="195">
        <v>5</v>
      </c>
      <c r="G348" s="195">
        <v>17</v>
      </c>
      <c r="H348" s="195">
        <v>4</v>
      </c>
      <c r="I348" s="195">
        <v>5</v>
      </c>
      <c r="J348" s="195">
        <v>0</v>
      </c>
      <c r="K348" s="230">
        <v>1.2182999999999999</v>
      </c>
      <c r="L348" s="195">
        <v>0</v>
      </c>
      <c r="M348" s="195">
        <v>0</v>
      </c>
      <c r="N348" s="195">
        <v>0</v>
      </c>
      <c r="O348" s="195">
        <v>0</v>
      </c>
      <c r="P348" s="195">
        <v>19</v>
      </c>
      <c r="Q348" s="195">
        <v>31</v>
      </c>
      <c r="R348" s="230">
        <v>1.0640000000000001</v>
      </c>
      <c r="S348" s="195">
        <v>8</v>
      </c>
      <c r="T348" s="190"/>
      <c r="U348" s="229">
        <v>446099220</v>
      </c>
      <c r="V348" s="231" t="s">
        <v>819</v>
      </c>
      <c r="W348" s="190" t="s">
        <v>820</v>
      </c>
      <c r="X348" s="190" t="s">
        <v>673</v>
      </c>
      <c r="Y348" s="231">
        <v>1</v>
      </c>
      <c r="Z348" s="231">
        <v>31</v>
      </c>
      <c r="AA348" s="231">
        <v>491598.32933278405</v>
      </c>
      <c r="AB348" s="231">
        <v>15858</v>
      </c>
      <c r="AC348" s="231">
        <v>979</v>
      </c>
      <c r="AD348" s="231">
        <v>14879</v>
      </c>
      <c r="AK348" s="232">
        <v>0</v>
      </c>
      <c r="AM348" s="232">
        <v>0</v>
      </c>
      <c r="AO348" s="232"/>
    </row>
    <row r="349" spans="1:41" s="231" customFormat="1">
      <c r="A349" s="229" t="s">
        <v>819</v>
      </c>
      <c r="B349" s="190">
        <v>446099238</v>
      </c>
      <c r="C349" s="191" t="s">
        <v>517</v>
      </c>
      <c r="D349" s="195">
        <v>0</v>
      </c>
      <c r="E349" s="195">
        <v>0</v>
      </c>
      <c r="F349" s="195">
        <v>1</v>
      </c>
      <c r="G349" s="195">
        <v>10</v>
      </c>
      <c r="H349" s="195">
        <v>3</v>
      </c>
      <c r="I349" s="195">
        <v>0</v>
      </c>
      <c r="J349" s="195">
        <v>0</v>
      </c>
      <c r="K349" s="230">
        <v>0.55020000000000002</v>
      </c>
      <c r="L349" s="195">
        <v>0</v>
      </c>
      <c r="M349" s="195">
        <v>0</v>
      </c>
      <c r="N349" s="195">
        <v>0</v>
      </c>
      <c r="O349" s="195">
        <v>0</v>
      </c>
      <c r="P349" s="195">
        <v>3</v>
      </c>
      <c r="Q349" s="195">
        <v>14</v>
      </c>
      <c r="R349" s="230">
        <v>1.0640000000000001</v>
      </c>
      <c r="S349" s="195">
        <v>6</v>
      </c>
      <c r="T349" s="190"/>
      <c r="U349" s="229">
        <v>446099238</v>
      </c>
      <c r="V349" s="231" t="s">
        <v>819</v>
      </c>
      <c r="W349" s="190" t="s">
        <v>820</v>
      </c>
      <c r="X349" s="190" t="s">
        <v>828</v>
      </c>
      <c r="Y349" s="231">
        <v>1</v>
      </c>
      <c r="Z349" s="231">
        <v>14</v>
      </c>
      <c r="AA349" s="231">
        <v>178132.827936096</v>
      </c>
      <c r="AB349" s="231">
        <v>12724</v>
      </c>
      <c r="AC349" s="231">
        <v>-1784</v>
      </c>
      <c r="AD349" s="231">
        <v>14508</v>
      </c>
      <c r="AK349" s="232">
        <v>0</v>
      </c>
      <c r="AM349" s="232">
        <v>0</v>
      </c>
      <c r="AO349" s="232"/>
    </row>
    <row r="350" spans="1:41" s="231" customFormat="1">
      <c r="A350" s="229" t="s">
        <v>819</v>
      </c>
      <c r="B350" s="190">
        <v>446099244</v>
      </c>
      <c r="C350" s="191" t="s">
        <v>517</v>
      </c>
      <c r="D350" s="195">
        <v>0</v>
      </c>
      <c r="E350" s="195">
        <v>0</v>
      </c>
      <c r="F350" s="195">
        <v>0</v>
      </c>
      <c r="G350" s="195">
        <v>2</v>
      </c>
      <c r="H350" s="195">
        <v>4</v>
      </c>
      <c r="I350" s="195">
        <v>11</v>
      </c>
      <c r="J350" s="195">
        <v>0</v>
      </c>
      <c r="K350" s="230">
        <v>0.66810000000000003</v>
      </c>
      <c r="L350" s="195">
        <v>0</v>
      </c>
      <c r="M350" s="195">
        <v>0</v>
      </c>
      <c r="N350" s="195">
        <v>0</v>
      </c>
      <c r="O350" s="195">
        <v>0</v>
      </c>
      <c r="P350" s="195">
        <v>5</v>
      </c>
      <c r="Q350" s="195">
        <v>17</v>
      </c>
      <c r="R350" s="230">
        <v>1.0640000000000001</v>
      </c>
      <c r="S350" s="195">
        <v>10</v>
      </c>
      <c r="T350" s="190"/>
      <c r="U350" s="229">
        <v>446099244</v>
      </c>
      <c r="V350" s="231" t="s">
        <v>819</v>
      </c>
      <c r="W350" s="190" t="s">
        <v>820</v>
      </c>
      <c r="X350" s="190" t="s">
        <v>664</v>
      </c>
      <c r="Y350" s="231">
        <v>1</v>
      </c>
      <c r="Z350" s="231">
        <v>17</v>
      </c>
      <c r="AA350" s="231">
        <v>251054.579476688</v>
      </c>
      <c r="AB350" s="231">
        <v>14768</v>
      </c>
      <c r="AC350" s="231">
        <v>980</v>
      </c>
      <c r="AD350" s="231">
        <v>13788</v>
      </c>
      <c r="AK350" s="232">
        <v>0</v>
      </c>
      <c r="AM350" s="232">
        <v>0</v>
      </c>
      <c r="AO350" s="232"/>
    </row>
    <row r="351" spans="1:41" s="231" customFormat="1">
      <c r="A351" s="229" t="s">
        <v>819</v>
      </c>
      <c r="B351" s="190">
        <v>446099265</v>
      </c>
      <c r="C351" s="191" t="s">
        <v>517</v>
      </c>
      <c r="D351" s="195">
        <v>0</v>
      </c>
      <c r="E351" s="195">
        <v>0</v>
      </c>
      <c r="F351" s="195">
        <v>1</v>
      </c>
      <c r="G351" s="195">
        <v>0</v>
      </c>
      <c r="H351" s="195">
        <v>0</v>
      </c>
      <c r="I351" s="195">
        <v>0</v>
      </c>
      <c r="J351" s="195">
        <v>0</v>
      </c>
      <c r="K351" s="230">
        <v>3.9300000000000002E-2</v>
      </c>
      <c r="L351" s="195">
        <v>0</v>
      </c>
      <c r="M351" s="195">
        <v>0</v>
      </c>
      <c r="N351" s="195">
        <v>0</v>
      </c>
      <c r="O351" s="195">
        <v>0</v>
      </c>
      <c r="P351" s="195">
        <v>0</v>
      </c>
      <c r="Q351" s="195">
        <v>1</v>
      </c>
      <c r="R351" s="230">
        <v>1.0640000000000001</v>
      </c>
      <c r="S351" s="195">
        <v>4</v>
      </c>
      <c r="T351" s="190"/>
      <c r="U351" s="229">
        <v>446099265</v>
      </c>
      <c r="V351" s="231" t="s">
        <v>819</v>
      </c>
      <c r="W351" s="190" t="s">
        <v>820</v>
      </c>
      <c r="X351" s="190" t="s">
        <v>829</v>
      </c>
      <c r="Y351" s="231">
        <v>1</v>
      </c>
      <c r="Z351" s="231">
        <v>1</v>
      </c>
      <c r="AA351" s="231">
        <v>11536.482806864</v>
      </c>
      <c r="AB351" s="231">
        <v>11536</v>
      </c>
      <c r="AC351" s="231">
        <v>-1956</v>
      </c>
      <c r="AD351" s="231">
        <v>13492</v>
      </c>
      <c r="AK351" s="232">
        <v>0</v>
      </c>
      <c r="AM351" s="232">
        <v>0</v>
      </c>
      <c r="AO351" s="232"/>
    </row>
    <row r="352" spans="1:41" s="231" customFormat="1">
      <c r="A352" s="229" t="s">
        <v>819</v>
      </c>
      <c r="B352" s="190">
        <v>446099266</v>
      </c>
      <c r="C352" s="191" t="s">
        <v>517</v>
      </c>
      <c r="D352" s="195">
        <v>0</v>
      </c>
      <c r="E352" s="195">
        <v>0</v>
      </c>
      <c r="F352" s="195">
        <v>0</v>
      </c>
      <c r="G352" s="195">
        <v>7</v>
      </c>
      <c r="H352" s="195">
        <v>1</v>
      </c>
      <c r="I352" s="195">
        <v>0</v>
      </c>
      <c r="J352" s="195">
        <v>0</v>
      </c>
      <c r="K352" s="230">
        <v>0.31440000000000001</v>
      </c>
      <c r="L352" s="195">
        <v>0</v>
      </c>
      <c r="M352" s="195">
        <v>1</v>
      </c>
      <c r="N352" s="195">
        <v>0</v>
      </c>
      <c r="O352" s="195">
        <v>0</v>
      </c>
      <c r="P352" s="195">
        <v>7</v>
      </c>
      <c r="Q352" s="195">
        <v>8</v>
      </c>
      <c r="R352" s="230">
        <v>1.0640000000000001</v>
      </c>
      <c r="S352" s="195">
        <v>3</v>
      </c>
      <c r="T352" s="190"/>
      <c r="U352" s="229">
        <v>446099266</v>
      </c>
      <c r="V352" s="231" t="s">
        <v>819</v>
      </c>
      <c r="W352" s="190" t="s">
        <v>820</v>
      </c>
      <c r="X352" s="190" t="s">
        <v>830</v>
      </c>
      <c r="Y352" s="231">
        <v>1</v>
      </c>
      <c r="Z352" s="231">
        <v>8</v>
      </c>
      <c r="AA352" s="231">
        <v>128698.32885491199</v>
      </c>
      <c r="AB352" s="231">
        <v>16087</v>
      </c>
      <c r="AC352" s="231">
        <v>229</v>
      </c>
      <c r="AD352" s="231">
        <v>15858</v>
      </c>
      <c r="AK352" s="232">
        <v>0</v>
      </c>
      <c r="AM352" s="232">
        <v>0</v>
      </c>
      <c r="AO352" s="232"/>
    </row>
    <row r="353" spans="1:41" s="231" customFormat="1">
      <c r="A353" s="229" t="s">
        <v>819</v>
      </c>
      <c r="B353" s="190">
        <v>446099285</v>
      </c>
      <c r="C353" s="191" t="s">
        <v>517</v>
      </c>
      <c r="D353" s="195">
        <v>0</v>
      </c>
      <c r="E353" s="195">
        <v>0</v>
      </c>
      <c r="F353" s="195">
        <v>6</v>
      </c>
      <c r="G353" s="195">
        <v>32</v>
      </c>
      <c r="H353" s="195">
        <v>18</v>
      </c>
      <c r="I353" s="195">
        <v>29</v>
      </c>
      <c r="J353" s="195">
        <v>0</v>
      </c>
      <c r="K353" s="230">
        <v>3.3405</v>
      </c>
      <c r="L353" s="195">
        <v>0</v>
      </c>
      <c r="M353" s="195">
        <v>6</v>
      </c>
      <c r="N353" s="195">
        <v>3</v>
      </c>
      <c r="O353" s="195">
        <v>1</v>
      </c>
      <c r="P353" s="195">
        <v>27</v>
      </c>
      <c r="Q353" s="195">
        <v>85</v>
      </c>
      <c r="R353" s="230">
        <v>1.0640000000000001</v>
      </c>
      <c r="S353" s="195">
        <v>9</v>
      </c>
      <c r="T353" s="190"/>
      <c r="U353" s="229">
        <v>446099285</v>
      </c>
      <c r="V353" s="231" t="s">
        <v>819</v>
      </c>
      <c r="W353" s="190" t="s">
        <v>820</v>
      </c>
      <c r="X353" s="190" t="s">
        <v>676</v>
      </c>
      <c r="Y353" s="231">
        <v>1</v>
      </c>
      <c r="Z353" s="231">
        <v>85</v>
      </c>
      <c r="AA353" s="231">
        <v>1247065.48978344</v>
      </c>
      <c r="AB353" s="231">
        <v>14671</v>
      </c>
      <c r="AC353" s="231">
        <v>1947</v>
      </c>
      <c r="AD353" s="231">
        <v>12724</v>
      </c>
      <c r="AK353" s="232">
        <v>0</v>
      </c>
      <c r="AM353" s="232">
        <v>0</v>
      </c>
      <c r="AO353" s="232"/>
    </row>
    <row r="354" spans="1:41" s="231" customFormat="1">
      <c r="A354" s="229" t="s">
        <v>819</v>
      </c>
      <c r="B354" s="190">
        <v>446099293</v>
      </c>
      <c r="C354" s="191" t="s">
        <v>517</v>
      </c>
      <c r="D354" s="195">
        <v>0</v>
      </c>
      <c r="E354" s="195">
        <v>0</v>
      </c>
      <c r="F354" s="195">
        <v>8</v>
      </c>
      <c r="G354" s="195">
        <v>17</v>
      </c>
      <c r="H354" s="195">
        <v>17</v>
      </c>
      <c r="I354" s="195">
        <v>8</v>
      </c>
      <c r="J354" s="195">
        <v>0</v>
      </c>
      <c r="K354" s="230">
        <v>1.9650000000000001</v>
      </c>
      <c r="L354" s="195">
        <v>0</v>
      </c>
      <c r="M354" s="195">
        <v>4</v>
      </c>
      <c r="N354" s="195">
        <v>3</v>
      </c>
      <c r="O354" s="195">
        <v>0</v>
      </c>
      <c r="P354" s="195">
        <v>36</v>
      </c>
      <c r="Q354" s="195">
        <v>50</v>
      </c>
      <c r="R354" s="230">
        <v>1.0640000000000001</v>
      </c>
      <c r="S354" s="195">
        <v>10</v>
      </c>
      <c r="T354" s="190"/>
      <c r="U354" s="229">
        <v>446099293</v>
      </c>
      <c r="V354" s="231" t="s">
        <v>819</v>
      </c>
      <c r="W354" s="190" t="s">
        <v>820</v>
      </c>
      <c r="X354" s="190" t="s">
        <v>677</v>
      </c>
      <c r="Y354" s="231">
        <v>1</v>
      </c>
      <c r="Z354" s="231">
        <v>50</v>
      </c>
      <c r="AA354" s="231">
        <v>879198.19162320008</v>
      </c>
      <c r="AB354" s="231">
        <v>17584</v>
      </c>
      <c r="AC354" s="231">
        <v>2816</v>
      </c>
      <c r="AD354" s="231">
        <v>14768</v>
      </c>
      <c r="AK354" s="232">
        <v>0</v>
      </c>
      <c r="AM354" s="232">
        <v>0</v>
      </c>
      <c r="AO354" s="232"/>
    </row>
    <row r="355" spans="1:41" s="231" customFormat="1">
      <c r="A355" s="229" t="s">
        <v>819</v>
      </c>
      <c r="B355" s="190">
        <v>446099307</v>
      </c>
      <c r="C355" s="191" t="s">
        <v>517</v>
      </c>
      <c r="D355" s="195">
        <v>0</v>
      </c>
      <c r="E355" s="195">
        <v>0</v>
      </c>
      <c r="F355" s="195">
        <v>0</v>
      </c>
      <c r="G355" s="195">
        <v>5</v>
      </c>
      <c r="H355" s="195">
        <v>1</v>
      </c>
      <c r="I355" s="195">
        <v>2</v>
      </c>
      <c r="J355" s="195">
        <v>0</v>
      </c>
      <c r="K355" s="230">
        <v>0.31440000000000001</v>
      </c>
      <c r="L355" s="195">
        <v>0</v>
      </c>
      <c r="M355" s="195">
        <v>2</v>
      </c>
      <c r="N355" s="195">
        <v>0</v>
      </c>
      <c r="O355" s="195">
        <v>0</v>
      </c>
      <c r="P355" s="195">
        <v>5</v>
      </c>
      <c r="Q355" s="195">
        <v>8</v>
      </c>
      <c r="R355" s="230">
        <v>1.0640000000000001</v>
      </c>
      <c r="S355" s="195">
        <v>3</v>
      </c>
      <c r="T355" s="190"/>
      <c r="U355" s="229">
        <v>446099307</v>
      </c>
      <c r="V355" s="231" t="s">
        <v>819</v>
      </c>
      <c r="W355" s="190" t="s">
        <v>820</v>
      </c>
      <c r="X355" s="190" t="s">
        <v>831</v>
      </c>
      <c r="Y355" s="231">
        <v>1</v>
      </c>
      <c r="Z355" s="231">
        <v>8</v>
      </c>
      <c r="AA355" s="231">
        <v>125356.80645491202</v>
      </c>
      <c r="AB355" s="231">
        <v>15670</v>
      </c>
      <c r="AC355" s="231">
        <v>4134</v>
      </c>
      <c r="AD355" s="231">
        <v>11536</v>
      </c>
      <c r="AK355" s="232">
        <v>0</v>
      </c>
      <c r="AM355" s="232">
        <v>0</v>
      </c>
      <c r="AO355" s="232"/>
    </row>
    <row r="356" spans="1:41" s="231" customFormat="1">
      <c r="A356" s="229" t="s">
        <v>819</v>
      </c>
      <c r="B356" s="190">
        <v>446099323</v>
      </c>
      <c r="C356" s="191" t="s">
        <v>517</v>
      </c>
      <c r="D356" s="195">
        <v>0</v>
      </c>
      <c r="E356" s="195">
        <v>0</v>
      </c>
      <c r="F356" s="195">
        <v>0</v>
      </c>
      <c r="G356" s="195">
        <v>2</v>
      </c>
      <c r="H356" s="195">
        <v>2</v>
      </c>
      <c r="I356" s="195">
        <v>2</v>
      </c>
      <c r="J356" s="195">
        <v>0</v>
      </c>
      <c r="K356" s="230">
        <v>0.23580000000000001</v>
      </c>
      <c r="L356" s="195">
        <v>0</v>
      </c>
      <c r="M356" s="195">
        <v>0</v>
      </c>
      <c r="N356" s="195">
        <v>0</v>
      </c>
      <c r="O356" s="195">
        <v>0</v>
      </c>
      <c r="P356" s="195">
        <v>0</v>
      </c>
      <c r="Q356" s="195">
        <v>6</v>
      </c>
      <c r="R356" s="230">
        <v>1.0640000000000001</v>
      </c>
      <c r="S356" s="195">
        <v>6</v>
      </c>
      <c r="T356" s="190"/>
      <c r="U356" s="229">
        <v>446099323</v>
      </c>
      <c r="V356" s="231" t="s">
        <v>819</v>
      </c>
      <c r="W356" s="190" t="s">
        <v>820</v>
      </c>
      <c r="X356" s="190" t="s">
        <v>832</v>
      </c>
      <c r="Y356" s="231">
        <v>1</v>
      </c>
      <c r="Z356" s="231">
        <v>6</v>
      </c>
      <c r="AA356" s="231">
        <v>71977.135881184004</v>
      </c>
      <c r="AB356" s="231">
        <v>11996</v>
      </c>
      <c r="AC356" s="231">
        <v>-4091</v>
      </c>
      <c r="AD356" s="231">
        <v>16087</v>
      </c>
      <c r="AK356" s="232">
        <v>0</v>
      </c>
      <c r="AM356" s="232">
        <v>0</v>
      </c>
      <c r="AO356" s="232"/>
    </row>
    <row r="357" spans="1:41" s="231" customFormat="1">
      <c r="A357" s="229" t="s">
        <v>819</v>
      </c>
      <c r="B357" s="190">
        <v>446099350</v>
      </c>
      <c r="C357" s="191" t="s">
        <v>517</v>
      </c>
      <c r="D357" s="195">
        <v>0</v>
      </c>
      <c r="E357" s="195">
        <v>0</v>
      </c>
      <c r="F357" s="195">
        <v>0</v>
      </c>
      <c r="G357" s="195">
        <v>3</v>
      </c>
      <c r="H357" s="195">
        <v>1</v>
      </c>
      <c r="I357" s="195">
        <v>0</v>
      </c>
      <c r="J357" s="195">
        <v>0</v>
      </c>
      <c r="K357" s="230">
        <v>0.15720000000000001</v>
      </c>
      <c r="L357" s="195">
        <v>0</v>
      </c>
      <c r="M357" s="195">
        <v>0</v>
      </c>
      <c r="N357" s="195">
        <v>0</v>
      </c>
      <c r="O357" s="195">
        <v>0</v>
      </c>
      <c r="P357" s="195">
        <v>1</v>
      </c>
      <c r="Q357" s="195">
        <v>4</v>
      </c>
      <c r="R357" s="230">
        <v>1.0640000000000001</v>
      </c>
      <c r="S357" s="195">
        <v>3</v>
      </c>
      <c r="T357" s="190"/>
      <c r="U357" s="229">
        <v>446099350</v>
      </c>
      <c r="V357" s="231" t="s">
        <v>819</v>
      </c>
      <c r="W357" s="190" t="s">
        <v>820</v>
      </c>
      <c r="X357" s="190" t="s">
        <v>744</v>
      </c>
      <c r="Y357" s="231">
        <v>1</v>
      </c>
      <c r="Z357" s="231">
        <v>4</v>
      </c>
      <c r="AA357" s="231">
        <v>50739.677627456003</v>
      </c>
      <c r="AB357" s="231">
        <v>12685</v>
      </c>
      <c r="AC357" s="231">
        <v>-1986</v>
      </c>
      <c r="AD357" s="231">
        <v>14671</v>
      </c>
      <c r="AK357" s="232">
        <v>0</v>
      </c>
      <c r="AM357" s="232">
        <v>0</v>
      </c>
      <c r="AO357" s="232"/>
    </row>
    <row r="358" spans="1:41" s="231" customFormat="1">
      <c r="A358" s="229" t="s">
        <v>819</v>
      </c>
      <c r="B358" s="190">
        <v>446099625</v>
      </c>
      <c r="C358" s="191" t="s">
        <v>517</v>
      </c>
      <c r="D358" s="195">
        <v>0</v>
      </c>
      <c r="E358" s="195">
        <v>0</v>
      </c>
      <c r="F358" s="195">
        <v>2</v>
      </c>
      <c r="G358" s="195">
        <v>4</v>
      </c>
      <c r="H358" s="195">
        <v>1</v>
      </c>
      <c r="I358" s="195">
        <v>3</v>
      </c>
      <c r="J358" s="195">
        <v>0</v>
      </c>
      <c r="K358" s="230">
        <v>0.39300000000000002</v>
      </c>
      <c r="L358" s="195">
        <v>0</v>
      </c>
      <c r="M358" s="195">
        <v>0</v>
      </c>
      <c r="N358" s="195">
        <v>0</v>
      </c>
      <c r="O358" s="195">
        <v>0</v>
      </c>
      <c r="P358" s="195">
        <v>7</v>
      </c>
      <c r="Q358" s="195">
        <v>10</v>
      </c>
      <c r="R358" s="230">
        <v>1.0640000000000001</v>
      </c>
      <c r="S358" s="195">
        <v>6</v>
      </c>
      <c r="T358" s="190"/>
      <c r="U358" s="229">
        <v>446099625</v>
      </c>
      <c r="V358" s="231" t="s">
        <v>819</v>
      </c>
      <c r="W358" s="190" t="s">
        <v>820</v>
      </c>
      <c r="X358" s="190" t="s">
        <v>678</v>
      </c>
      <c r="Y358" s="231">
        <v>1</v>
      </c>
      <c r="Z358" s="231">
        <v>10</v>
      </c>
      <c r="AA358" s="231">
        <v>160126.09334864002</v>
      </c>
      <c r="AB358" s="231">
        <v>16013</v>
      </c>
      <c r="AC358" s="231">
        <v>-1571</v>
      </c>
      <c r="AD358" s="231">
        <v>17584</v>
      </c>
      <c r="AK358" s="232">
        <v>0</v>
      </c>
      <c r="AM358" s="232">
        <v>0</v>
      </c>
      <c r="AO358" s="232"/>
    </row>
    <row r="359" spans="1:41" s="231" customFormat="1">
      <c r="A359" s="229" t="s">
        <v>819</v>
      </c>
      <c r="B359" s="190">
        <v>446099650</v>
      </c>
      <c r="C359" s="191" t="s">
        <v>517</v>
      </c>
      <c r="D359" s="195">
        <v>0</v>
      </c>
      <c r="E359" s="195">
        <v>0</v>
      </c>
      <c r="F359" s="195">
        <v>0</v>
      </c>
      <c r="G359" s="195">
        <v>1</v>
      </c>
      <c r="H359" s="195">
        <v>0</v>
      </c>
      <c r="I359" s="195">
        <v>0</v>
      </c>
      <c r="J359" s="195">
        <v>0</v>
      </c>
      <c r="K359" s="230">
        <v>3.9300000000000002E-2</v>
      </c>
      <c r="L359" s="195">
        <v>0</v>
      </c>
      <c r="M359" s="195">
        <v>1</v>
      </c>
      <c r="N359" s="195">
        <v>0</v>
      </c>
      <c r="O359" s="195">
        <v>0</v>
      </c>
      <c r="P359" s="195">
        <v>0</v>
      </c>
      <c r="Q359" s="195">
        <v>1</v>
      </c>
      <c r="R359" s="230">
        <v>1.0640000000000001</v>
      </c>
      <c r="S359" s="195">
        <v>5</v>
      </c>
      <c r="T359" s="190"/>
      <c r="U359" s="229">
        <v>446099650</v>
      </c>
      <c r="V359" s="231" t="s">
        <v>819</v>
      </c>
      <c r="W359" s="190" t="s">
        <v>820</v>
      </c>
      <c r="X359" s="190" t="s">
        <v>833</v>
      </c>
      <c r="Y359" s="231">
        <v>1</v>
      </c>
      <c r="Z359" s="231">
        <v>1</v>
      </c>
      <c r="AA359" s="231">
        <v>14567.025446864</v>
      </c>
      <c r="AB359" s="231">
        <v>14567</v>
      </c>
      <c r="AC359" s="231">
        <v>-1103</v>
      </c>
      <c r="AD359" s="231">
        <v>15670</v>
      </c>
      <c r="AK359" s="232">
        <v>0</v>
      </c>
      <c r="AM359" s="232">
        <v>0</v>
      </c>
      <c r="AO359" s="232"/>
    </row>
    <row r="360" spans="1:41" s="231" customFormat="1">
      <c r="A360" s="229" t="s">
        <v>819</v>
      </c>
      <c r="B360" s="190">
        <v>446099665</v>
      </c>
      <c r="C360" s="191" t="s">
        <v>517</v>
      </c>
      <c r="D360" s="195">
        <v>0</v>
      </c>
      <c r="E360" s="195">
        <v>0</v>
      </c>
      <c r="F360" s="195">
        <v>1</v>
      </c>
      <c r="G360" s="195">
        <v>0</v>
      </c>
      <c r="H360" s="195">
        <v>1</v>
      </c>
      <c r="I360" s="195">
        <v>0</v>
      </c>
      <c r="J360" s="195">
        <v>0</v>
      </c>
      <c r="K360" s="230">
        <v>7.8600000000000003E-2</v>
      </c>
      <c r="L360" s="195">
        <v>0</v>
      </c>
      <c r="M360" s="195">
        <v>0</v>
      </c>
      <c r="N360" s="195">
        <v>0</v>
      </c>
      <c r="O360" s="195">
        <v>0</v>
      </c>
      <c r="P360" s="195">
        <v>0</v>
      </c>
      <c r="Q360" s="195">
        <v>2</v>
      </c>
      <c r="R360" s="230">
        <v>1.0640000000000001</v>
      </c>
      <c r="S360" s="195">
        <v>5</v>
      </c>
      <c r="T360" s="190"/>
      <c r="U360" s="229">
        <v>446099665</v>
      </c>
      <c r="V360" s="231" t="s">
        <v>819</v>
      </c>
      <c r="W360" s="190" t="s">
        <v>820</v>
      </c>
      <c r="X360" s="190" t="s">
        <v>834</v>
      </c>
      <c r="Y360" s="231">
        <v>1</v>
      </c>
      <c r="Z360" s="231">
        <v>2</v>
      </c>
      <c r="AA360" s="231">
        <v>22726.710653727998</v>
      </c>
      <c r="AB360" s="231">
        <v>11363</v>
      </c>
      <c r="AC360" s="231">
        <v>-633</v>
      </c>
      <c r="AD360" s="231">
        <v>11996</v>
      </c>
      <c r="AK360" s="232">
        <v>0</v>
      </c>
      <c r="AM360" s="232">
        <v>0</v>
      </c>
      <c r="AO360" s="232"/>
    </row>
    <row r="361" spans="1:41" s="231" customFormat="1">
      <c r="A361" s="229" t="s">
        <v>819</v>
      </c>
      <c r="B361" s="190">
        <v>446099690</v>
      </c>
      <c r="C361" s="191" t="s">
        <v>517</v>
      </c>
      <c r="D361" s="195">
        <v>0</v>
      </c>
      <c r="E361" s="195">
        <v>0</v>
      </c>
      <c r="F361" s="195">
        <v>0</v>
      </c>
      <c r="G361" s="195">
        <v>0</v>
      </c>
      <c r="H361" s="195">
        <v>6</v>
      </c>
      <c r="I361" s="195">
        <v>6</v>
      </c>
      <c r="J361" s="195">
        <v>0</v>
      </c>
      <c r="K361" s="230">
        <v>0.47160000000000002</v>
      </c>
      <c r="L361" s="195">
        <v>0</v>
      </c>
      <c r="M361" s="195">
        <v>0</v>
      </c>
      <c r="N361" s="195">
        <v>0</v>
      </c>
      <c r="O361" s="195">
        <v>0</v>
      </c>
      <c r="P361" s="195">
        <v>4</v>
      </c>
      <c r="Q361" s="195">
        <v>12</v>
      </c>
      <c r="R361" s="230">
        <v>1.0640000000000001</v>
      </c>
      <c r="S361" s="195">
        <v>4</v>
      </c>
      <c r="T361" s="190"/>
      <c r="U361" s="229">
        <v>446099690</v>
      </c>
      <c r="V361" s="231" t="s">
        <v>819</v>
      </c>
      <c r="W361" s="190" t="s">
        <v>820</v>
      </c>
      <c r="X361" s="190" t="s">
        <v>721</v>
      </c>
      <c r="Y361" s="231">
        <v>1</v>
      </c>
      <c r="Z361" s="231">
        <v>12</v>
      </c>
      <c r="AA361" s="231">
        <v>166224.06424236801</v>
      </c>
      <c r="AB361" s="231">
        <v>13852</v>
      </c>
      <c r="AC361" s="231">
        <v>1167</v>
      </c>
      <c r="AD361" s="231">
        <v>12685</v>
      </c>
      <c r="AK361" s="232">
        <v>0</v>
      </c>
      <c r="AM361" s="232">
        <v>0</v>
      </c>
      <c r="AO361" s="232"/>
    </row>
    <row r="362" spans="1:41" s="231" customFormat="1">
      <c r="A362" s="229" t="s">
        <v>819</v>
      </c>
      <c r="B362" s="190">
        <v>446099780</v>
      </c>
      <c r="C362" s="191" t="s">
        <v>517</v>
      </c>
      <c r="D362" s="195">
        <v>0</v>
      </c>
      <c r="E362" s="195">
        <v>0</v>
      </c>
      <c r="F362" s="195">
        <v>1</v>
      </c>
      <c r="G362" s="195">
        <v>0</v>
      </c>
      <c r="H362" s="195">
        <v>1</v>
      </c>
      <c r="I362" s="195">
        <v>1</v>
      </c>
      <c r="J362" s="195">
        <v>0</v>
      </c>
      <c r="K362" s="230">
        <v>0.1179</v>
      </c>
      <c r="L362" s="195">
        <v>0</v>
      </c>
      <c r="M362" s="195">
        <v>0</v>
      </c>
      <c r="N362" s="195">
        <v>0</v>
      </c>
      <c r="O362" s="195">
        <v>0</v>
      </c>
      <c r="P362" s="195">
        <v>3</v>
      </c>
      <c r="Q362" s="195">
        <v>3</v>
      </c>
      <c r="R362" s="230">
        <v>1.0640000000000001</v>
      </c>
      <c r="S362" s="195">
        <v>6</v>
      </c>
      <c r="T362" s="190"/>
      <c r="U362" s="229">
        <v>446099780</v>
      </c>
      <c r="V362" s="231" t="s">
        <v>819</v>
      </c>
      <c r="W362" s="190" t="s">
        <v>820</v>
      </c>
      <c r="X362" s="190" t="s">
        <v>791</v>
      </c>
      <c r="Y362" s="231">
        <v>1</v>
      </c>
      <c r="Z362" s="231">
        <v>3</v>
      </c>
      <c r="AA362" s="231">
        <v>53020.325540591999</v>
      </c>
      <c r="AB362" s="231">
        <v>17673</v>
      </c>
      <c r="AC362" s="231">
        <v>1660</v>
      </c>
      <c r="AD362" s="231">
        <v>16013</v>
      </c>
      <c r="AK362" s="232">
        <v>0</v>
      </c>
      <c r="AM362" s="232">
        <v>0</v>
      </c>
      <c r="AO362" s="232"/>
    </row>
    <row r="363" spans="1:41" s="231" customFormat="1">
      <c r="A363" s="229" t="s">
        <v>835</v>
      </c>
      <c r="B363" s="190">
        <v>447101025</v>
      </c>
      <c r="C363" s="191" t="s">
        <v>518</v>
      </c>
      <c r="D363" s="195">
        <v>0</v>
      </c>
      <c r="E363" s="195">
        <v>0</v>
      </c>
      <c r="F363" s="195">
        <v>19</v>
      </c>
      <c r="G363" s="195">
        <v>103</v>
      </c>
      <c r="H363" s="195">
        <v>53</v>
      </c>
      <c r="I363" s="195">
        <v>0</v>
      </c>
      <c r="J363" s="195">
        <v>0</v>
      </c>
      <c r="K363" s="230">
        <v>6.8775000000000004</v>
      </c>
      <c r="L363" s="195">
        <v>0</v>
      </c>
      <c r="M363" s="195">
        <v>16</v>
      </c>
      <c r="N363" s="195">
        <v>0</v>
      </c>
      <c r="O363" s="195">
        <v>0</v>
      </c>
      <c r="P363" s="195">
        <v>38</v>
      </c>
      <c r="Q363" s="195">
        <v>175</v>
      </c>
      <c r="R363" s="230">
        <v>1.052</v>
      </c>
      <c r="S363" s="195">
        <v>6</v>
      </c>
      <c r="T363" s="190"/>
      <c r="U363" s="229">
        <v>447101025</v>
      </c>
      <c r="V363" s="231" t="s">
        <v>835</v>
      </c>
      <c r="W363" s="190" t="s">
        <v>753</v>
      </c>
      <c r="X363" s="190" t="s">
        <v>751</v>
      </c>
      <c r="Y363" s="231">
        <v>1</v>
      </c>
      <c r="Z363" s="231">
        <v>175</v>
      </c>
      <c r="AA363" s="231">
        <v>2249869.7151016006</v>
      </c>
      <c r="AB363" s="231">
        <v>12856</v>
      </c>
      <c r="AC363" s="231">
        <v>-1711</v>
      </c>
      <c r="AD363" s="231">
        <v>14567</v>
      </c>
      <c r="AK363" s="232">
        <v>0</v>
      </c>
      <c r="AM363" s="232">
        <v>0</v>
      </c>
      <c r="AO363" s="232"/>
    </row>
    <row r="364" spans="1:41" s="231" customFormat="1">
      <c r="A364" s="229" t="s">
        <v>835</v>
      </c>
      <c r="B364" s="190">
        <v>447101035</v>
      </c>
      <c r="C364" s="191" t="s">
        <v>518</v>
      </c>
      <c r="D364" s="195">
        <v>0</v>
      </c>
      <c r="E364" s="195">
        <v>0</v>
      </c>
      <c r="F364" s="195">
        <v>0</v>
      </c>
      <c r="G364" s="195">
        <v>1</v>
      </c>
      <c r="H364" s="195">
        <v>0</v>
      </c>
      <c r="I364" s="195">
        <v>0</v>
      </c>
      <c r="J364" s="195">
        <v>0</v>
      </c>
      <c r="K364" s="230">
        <v>3.9300000000000002E-2</v>
      </c>
      <c r="L364" s="195">
        <v>0</v>
      </c>
      <c r="M364" s="195">
        <v>1</v>
      </c>
      <c r="N364" s="195">
        <v>0</v>
      </c>
      <c r="O364" s="195">
        <v>0</v>
      </c>
      <c r="P364" s="195">
        <v>1</v>
      </c>
      <c r="Q364" s="195">
        <v>1</v>
      </c>
      <c r="R364" s="230">
        <v>1.052</v>
      </c>
      <c r="S364" s="195">
        <v>11</v>
      </c>
      <c r="T364" s="190"/>
      <c r="U364" s="229">
        <v>447101035</v>
      </c>
      <c r="V364" s="231" t="s">
        <v>835</v>
      </c>
      <c r="W364" s="190" t="s">
        <v>753</v>
      </c>
      <c r="X364" s="190" t="s">
        <v>654</v>
      </c>
      <c r="Y364" s="231">
        <v>1</v>
      </c>
      <c r="Z364" s="231">
        <v>1</v>
      </c>
      <c r="AA364" s="231">
        <v>22635.396577952</v>
      </c>
      <c r="AB364" s="231">
        <v>22635</v>
      </c>
      <c r="AC364" s="231">
        <v>11272</v>
      </c>
      <c r="AD364" s="231">
        <v>11363</v>
      </c>
      <c r="AK364" s="232">
        <v>0</v>
      </c>
      <c r="AM364" s="232">
        <v>0</v>
      </c>
      <c r="AO364" s="232"/>
    </row>
    <row r="365" spans="1:41" s="231" customFormat="1">
      <c r="A365" s="229" t="s">
        <v>835</v>
      </c>
      <c r="B365" s="190">
        <v>447101100</v>
      </c>
      <c r="C365" s="191" t="s">
        <v>518</v>
      </c>
      <c r="D365" s="195">
        <v>0</v>
      </c>
      <c r="E365" s="195">
        <v>0</v>
      </c>
      <c r="F365" s="195">
        <v>0</v>
      </c>
      <c r="G365" s="195">
        <v>1</v>
      </c>
      <c r="H365" s="195">
        <v>1</v>
      </c>
      <c r="I365" s="195">
        <v>0</v>
      </c>
      <c r="J365" s="195">
        <v>0</v>
      </c>
      <c r="K365" s="230">
        <v>7.8600000000000003E-2</v>
      </c>
      <c r="L365" s="195">
        <v>0</v>
      </c>
      <c r="M365" s="195">
        <v>0</v>
      </c>
      <c r="N365" s="195">
        <v>0</v>
      </c>
      <c r="O365" s="195">
        <v>0</v>
      </c>
      <c r="P365" s="195">
        <v>2</v>
      </c>
      <c r="Q365" s="195">
        <v>2</v>
      </c>
      <c r="R365" s="230">
        <v>1.052</v>
      </c>
      <c r="S365" s="195">
        <v>10</v>
      </c>
      <c r="T365" s="190"/>
      <c r="U365" s="229">
        <v>447101100</v>
      </c>
      <c r="V365" s="231" t="s">
        <v>835</v>
      </c>
      <c r="W365" s="190" t="s">
        <v>753</v>
      </c>
      <c r="X365" s="190" t="s">
        <v>710</v>
      </c>
      <c r="Y365" s="231">
        <v>1</v>
      </c>
      <c r="Z365" s="231">
        <v>2</v>
      </c>
      <c r="AA365" s="231">
        <v>37570.105475903998</v>
      </c>
      <c r="AB365" s="231">
        <v>18785</v>
      </c>
      <c r="AC365" s="231">
        <v>4933</v>
      </c>
      <c r="AD365" s="231">
        <v>13852</v>
      </c>
      <c r="AK365" s="232">
        <v>0</v>
      </c>
      <c r="AM365" s="232">
        <v>0</v>
      </c>
      <c r="AO365" s="232"/>
    </row>
    <row r="366" spans="1:41" s="231" customFormat="1">
      <c r="A366" s="229" t="s">
        <v>835</v>
      </c>
      <c r="B366" s="190">
        <v>447101101</v>
      </c>
      <c r="C366" s="191" t="s">
        <v>518</v>
      </c>
      <c r="D366" s="195">
        <v>0</v>
      </c>
      <c r="E366" s="195">
        <v>0</v>
      </c>
      <c r="F366" s="195">
        <v>35</v>
      </c>
      <c r="G366" s="195">
        <v>172</v>
      </c>
      <c r="H366" s="195">
        <v>117</v>
      </c>
      <c r="I366" s="195">
        <v>0</v>
      </c>
      <c r="J366" s="195">
        <v>0</v>
      </c>
      <c r="K366" s="230">
        <v>12.7332</v>
      </c>
      <c r="L366" s="195">
        <v>0</v>
      </c>
      <c r="M366" s="195">
        <v>18</v>
      </c>
      <c r="N366" s="195">
        <v>0</v>
      </c>
      <c r="O366" s="195">
        <v>0</v>
      </c>
      <c r="P366" s="195">
        <v>43</v>
      </c>
      <c r="Q366" s="195">
        <v>324</v>
      </c>
      <c r="R366" s="230">
        <v>1.052</v>
      </c>
      <c r="S366" s="195">
        <v>3</v>
      </c>
      <c r="T366" s="190"/>
      <c r="U366" s="229">
        <v>447101101</v>
      </c>
      <c r="V366" s="231" t="s">
        <v>835</v>
      </c>
      <c r="W366" s="190" t="s">
        <v>753</v>
      </c>
      <c r="X366" s="190" t="s">
        <v>753</v>
      </c>
      <c r="Y366" s="231">
        <v>1</v>
      </c>
      <c r="Z366" s="231">
        <v>324</v>
      </c>
      <c r="AA366" s="231">
        <v>3930005.0450564479</v>
      </c>
      <c r="AB366" s="231">
        <v>12130</v>
      </c>
      <c r="AC366" s="231">
        <v>-5543</v>
      </c>
      <c r="AD366" s="231">
        <v>17673</v>
      </c>
      <c r="AK366" s="232">
        <v>0</v>
      </c>
      <c r="AM366" s="232">
        <v>0</v>
      </c>
      <c r="AO366" s="232"/>
    </row>
    <row r="367" spans="1:41" s="231" customFormat="1">
      <c r="A367" s="229" t="s">
        <v>835</v>
      </c>
      <c r="B367" s="190">
        <v>447101136</v>
      </c>
      <c r="C367" s="191" t="s">
        <v>518</v>
      </c>
      <c r="D367" s="195">
        <v>0</v>
      </c>
      <c r="E367" s="195">
        <v>0</v>
      </c>
      <c r="F367" s="195">
        <v>0</v>
      </c>
      <c r="G367" s="195">
        <v>4</v>
      </c>
      <c r="H367" s="195">
        <v>2</v>
      </c>
      <c r="I367" s="195">
        <v>0</v>
      </c>
      <c r="J367" s="195">
        <v>0</v>
      </c>
      <c r="K367" s="230">
        <v>0.23580000000000001</v>
      </c>
      <c r="L367" s="195">
        <v>0</v>
      </c>
      <c r="M367" s="195">
        <v>0</v>
      </c>
      <c r="N367" s="195">
        <v>0</v>
      </c>
      <c r="O367" s="195">
        <v>0</v>
      </c>
      <c r="P367" s="195">
        <v>3</v>
      </c>
      <c r="Q367" s="195">
        <v>6</v>
      </c>
      <c r="R367" s="230">
        <v>1.052</v>
      </c>
      <c r="S367" s="195">
        <v>3</v>
      </c>
      <c r="T367" s="190"/>
      <c r="U367" s="229">
        <v>447101136</v>
      </c>
      <c r="V367" s="231" t="s">
        <v>835</v>
      </c>
      <c r="W367" s="190" t="s">
        <v>753</v>
      </c>
      <c r="X367" s="190" t="s">
        <v>713</v>
      </c>
      <c r="Y367" s="231">
        <v>1</v>
      </c>
      <c r="Z367" s="231">
        <v>6</v>
      </c>
      <c r="AA367" s="231">
        <v>82301.316187712</v>
      </c>
      <c r="AB367" s="231">
        <v>13717</v>
      </c>
      <c r="AC367" s="231">
        <v>861</v>
      </c>
      <c r="AD367" s="231">
        <v>12856</v>
      </c>
      <c r="AK367" s="232">
        <v>0</v>
      </c>
      <c r="AM367" s="232">
        <v>0</v>
      </c>
      <c r="AO367" s="232"/>
    </row>
    <row r="368" spans="1:41" s="231" customFormat="1">
      <c r="A368" s="229" t="s">
        <v>835</v>
      </c>
      <c r="B368" s="190">
        <v>447101138</v>
      </c>
      <c r="C368" s="191" t="s">
        <v>518</v>
      </c>
      <c r="D368" s="195">
        <v>0</v>
      </c>
      <c r="E368" s="195">
        <v>0</v>
      </c>
      <c r="F368" s="195">
        <v>1</v>
      </c>
      <c r="G368" s="195">
        <v>4</v>
      </c>
      <c r="H368" s="195">
        <v>3</v>
      </c>
      <c r="I368" s="195">
        <v>0</v>
      </c>
      <c r="J368" s="195">
        <v>0</v>
      </c>
      <c r="K368" s="230">
        <v>0.31440000000000001</v>
      </c>
      <c r="L368" s="195">
        <v>0</v>
      </c>
      <c r="M368" s="195">
        <v>0</v>
      </c>
      <c r="N368" s="195">
        <v>0</v>
      </c>
      <c r="O368" s="195">
        <v>0</v>
      </c>
      <c r="P368" s="195">
        <v>3</v>
      </c>
      <c r="Q368" s="195">
        <v>8</v>
      </c>
      <c r="R368" s="230">
        <v>1.052</v>
      </c>
      <c r="S368" s="195">
        <v>5</v>
      </c>
      <c r="T368" s="190"/>
      <c r="U368" s="229">
        <v>447101138</v>
      </c>
      <c r="V368" s="231" t="s">
        <v>835</v>
      </c>
      <c r="W368" s="190" t="s">
        <v>753</v>
      </c>
      <c r="X368" s="190" t="s">
        <v>836</v>
      </c>
      <c r="Y368" s="231">
        <v>1</v>
      </c>
      <c r="Z368" s="231">
        <v>8</v>
      </c>
      <c r="AA368" s="231">
        <v>105985.325423616</v>
      </c>
      <c r="AB368" s="231">
        <v>13248</v>
      </c>
      <c r="AC368" s="231">
        <v>-9387</v>
      </c>
      <c r="AD368" s="231">
        <v>22635</v>
      </c>
      <c r="AK368" s="232">
        <v>0</v>
      </c>
      <c r="AM368" s="232">
        <v>0</v>
      </c>
      <c r="AO368" s="232"/>
    </row>
    <row r="369" spans="1:41" s="231" customFormat="1">
      <c r="A369" s="229" t="s">
        <v>835</v>
      </c>
      <c r="B369" s="190">
        <v>447101170</v>
      </c>
      <c r="C369" s="191" t="s">
        <v>518</v>
      </c>
      <c r="D369" s="195">
        <v>0</v>
      </c>
      <c r="E369" s="195">
        <v>0</v>
      </c>
      <c r="F369" s="195">
        <v>0</v>
      </c>
      <c r="G369" s="195">
        <v>1</v>
      </c>
      <c r="H369" s="195">
        <v>0</v>
      </c>
      <c r="I369" s="195">
        <v>0</v>
      </c>
      <c r="J369" s="195">
        <v>0</v>
      </c>
      <c r="K369" s="230">
        <v>3.9300000000000002E-2</v>
      </c>
      <c r="L369" s="195">
        <v>0</v>
      </c>
      <c r="M369" s="195">
        <v>0</v>
      </c>
      <c r="N369" s="195">
        <v>0</v>
      </c>
      <c r="O369" s="195">
        <v>0</v>
      </c>
      <c r="P369" s="195">
        <v>0</v>
      </c>
      <c r="Q369" s="195">
        <v>1</v>
      </c>
      <c r="R369" s="230">
        <v>1.052</v>
      </c>
      <c r="S369" s="195">
        <v>10</v>
      </c>
      <c r="T369" s="190"/>
      <c r="U369" s="229">
        <v>447101170</v>
      </c>
      <c r="V369" s="231" t="s">
        <v>835</v>
      </c>
      <c r="W369" s="190" t="s">
        <v>753</v>
      </c>
      <c r="X369" s="190" t="s">
        <v>714</v>
      </c>
      <c r="Y369" s="231">
        <v>1</v>
      </c>
      <c r="Z369" s="231">
        <v>1</v>
      </c>
      <c r="AA369" s="231">
        <v>11489.278977952001</v>
      </c>
      <c r="AB369" s="231">
        <v>11489</v>
      </c>
      <c r="AC369" s="231">
        <v>-7296</v>
      </c>
      <c r="AD369" s="231">
        <v>18785</v>
      </c>
      <c r="AK369" s="232">
        <v>0</v>
      </c>
      <c r="AM369" s="232">
        <v>0</v>
      </c>
      <c r="AO369" s="232"/>
    </row>
    <row r="370" spans="1:41" s="231" customFormat="1">
      <c r="A370" s="229" t="s">
        <v>835</v>
      </c>
      <c r="B370" s="190">
        <v>447101177</v>
      </c>
      <c r="C370" s="191" t="s">
        <v>518</v>
      </c>
      <c r="D370" s="195">
        <v>0</v>
      </c>
      <c r="E370" s="195">
        <v>0</v>
      </c>
      <c r="F370" s="195">
        <v>3</v>
      </c>
      <c r="G370" s="195">
        <v>12</v>
      </c>
      <c r="H370" s="195">
        <v>7</v>
      </c>
      <c r="I370" s="195">
        <v>0</v>
      </c>
      <c r="J370" s="195">
        <v>0</v>
      </c>
      <c r="K370" s="230">
        <v>0.86460000000000004</v>
      </c>
      <c r="L370" s="195">
        <v>0</v>
      </c>
      <c r="M370" s="195">
        <v>2</v>
      </c>
      <c r="N370" s="195">
        <v>0</v>
      </c>
      <c r="O370" s="195">
        <v>0</v>
      </c>
      <c r="P370" s="195">
        <v>3</v>
      </c>
      <c r="Q370" s="195">
        <v>22</v>
      </c>
      <c r="R370" s="230">
        <v>1.052</v>
      </c>
      <c r="S370" s="195">
        <v>4</v>
      </c>
      <c r="T370" s="190"/>
      <c r="U370" s="229">
        <v>447101177</v>
      </c>
      <c r="V370" s="231" t="s">
        <v>835</v>
      </c>
      <c r="W370" s="190" t="s">
        <v>753</v>
      </c>
      <c r="X370" s="190" t="s">
        <v>837</v>
      </c>
      <c r="Y370" s="231">
        <v>1</v>
      </c>
      <c r="Z370" s="231">
        <v>22</v>
      </c>
      <c r="AA370" s="231">
        <v>270441.68083494401</v>
      </c>
      <c r="AB370" s="231">
        <v>12293</v>
      </c>
      <c r="AC370" s="231">
        <v>163</v>
      </c>
      <c r="AD370" s="231">
        <v>12130</v>
      </c>
      <c r="AK370" s="232">
        <v>0</v>
      </c>
      <c r="AM370" s="232">
        <v>0</v>
      </c>
      <c r="AO370" s="232"/>
    </row>
    <row r="371" spans="1:41" s="231" customFormat="1">
      <c r="A371" s="229" t="s">
        <v>835</v>
      </c>
      <c r="B371" s="190">
        <v>447101185</v>
      </c>
      <c r="C371" s="191" t="s">
        <v>518</v>
      </c>
      <c r="D371" s="195">
        <v>0</v>
      </c>
      <c r="E371" s="195">
        <v>0</v>
      </c>
      <c r="F371" s="195">
        <v>19</v>
      </c>
      <c r="G371" s="195">
        <v>86</v>
      </c>
      <c r="H371" s="195">
        <v>40</v>
      </c>
      <c r="I371" s="195">
        <v>0</v>
      </c>
      <c r="J371" s="195">
        <v>0</v>
      </c>
      <c r="K371" s="230">
        <v>5.6985000000000001</v>
      </c>
      <c r="L371" s="195">
        <v>0</v>
      </c>
      <c r="M371" s="195">
        <v>24</v>
      </c>
      <c r="N371" s="195">
        <v>1</v>
      </c>
      <c r="O371" s="195">
        <v>0</v>
      </c>
      <c r="P371" s="195">
        <v>64</v>
      </c>
      <c r="Q371" s="195">
        <v>145</v>
      </c>
      <c r="R371" s="230">
        <v>1.052</v>
      </c>
      <c r="S371" s="195">
        <v>10</v>
      </c>
      <c r="T371" s="190"/>
      <c r="U371" s="229">
        <v>447101185</v>
      </c>
      <c r="V371" s="231" t="s">
        <v>835</v>
      </c>
      <c r="W371" s="190" t="s">
        <v>753</v>
      </c>
      <c r="X371" s="190" t="s">
        <v>758</v>
      </c>
      <c r="Y371" s="231">
        <v>1</v>
      </c>
      <c r="Z371" s="231">
        <v>145</v>
      </c>
      <c r="AA371" s="231">
        <v>2202434.33276304</v>
      </c>
      <c r="AB371" s="231">
        <v>15189</v>
      </c>
      <c r="AC371" s="231">
        <v>1472</v>
      </c>
      <c r="AD371" s="231">
        <v>13717</v>
      </c>
      <c r="AK371" s="232">
        <v>0</v>
      </c>
      <c r="AM371" s="232">
        <v>0</v>
      </c>
      <c r="AO371" s="232"/>
    </row>
    <row r="372" spans="1:41" s="231" customFormat="1">
      <c r="A372" s="229" t="s">
        <v>835</v>
      </c>
      <c r="B372" s="190">
        <v>447101187</v>
      </c>
      <c r="C372" s="191" t="s">
        <v>518</v>
      </c>
      <c r="D372" s="195">
        <v>0</v>
      </c>
      <c r="E372" s="195">
        <v>0</v>
      </c>
      <c r="F372" s="195">
        <v>0</v>
      </c>
      <c r="G372" s="195">
        <v>0</v>
      </c>
      <c r="H372" s="195">
        <v>2</v>
      </c>
      <c r="I372" s="195">
        <v>0</v>
      </c>
      <c r="J372" s="195">
        <v>0</v>
      </c>
      <c r="K372" s="230">
        <v>7.8600000000000003E-2</v>
      </c>
      <c r="L372" s="195">
        <v>0</v>
      </c>
      <c r="M372" s="195">
        <v>0</v>
      </c>
      <c r="N372" s="195">
        <v>0</v>
      </c>
      <c r="O372" s="195">
        <v>0</v>
      </c>
      <c r="P372" s="195">
        <v>1</v>
      </c>
      <c r="Q372" s="195">
        <v>2</v>
      </c>
      <c r="R372" s="230">
        <v>1.052</v>
      </c>
      <c r="S372" s="195">
        <v>4</v>
      </c>
      <c r="T372" s="190"/>
      <c r="U372" s="229">
        <v>447101187</v>
      </c>
      <c r="V372" s="231" t="s">
        <v>835</v>
      </c>
      <c r="W372" s="190" t="s">
        <v>753</v>
      </c>
      <c r="X372" s="190" t="s">
        <v>838</v>
      </c>
      <c r="Y372" s="231">
        <v>1</v>
      </c>
      <c r="Z372" s="231">
        <v>2</v>
      </c>
      <c r="AA372" s="231">
        <v>27096.819395904</v>
      </c>
      <c r="AB372" s="231">
        <v>13548</v>
      </c>
      <c r="AC372" s="231">
        <v>300</v>
      </c>
      <c r="AD372" s="231">
        <v>13248</v>
      </c>
      <c r="AK372" s="232">
        <v>0</v>
      </c>
      <c r="AM372" s="232">
        <v>0</v>
      </c>
      <c r="AO372" s="232"/>
    </row>
    <row r="373" spans="1:41" s="231" customFormat="1">
      <c r="A373" s="229" t="s">
        <v>835</v>
      </c>
      <c r="B373" s="190">
        <v>447101208</v>
      </c>
      <c r="C373" s="191" t="s">
        <v>518</v>
      </c>
      <c r="D373" s="195">
        <v>0</v>
      </c>
      <c r="E373" s="195">
        <v>0</v>
      </c>
      <c r="F373" s="195">
        <v>1</v>
      </c>
      <c r="G373" s="195">
        <v>7</v>
      </c>
      <c r="H373" s="195">
        <v>1</v>
      </c>
      <c r="I373" s="195">
        <v>0</v>
      </c>
      <c r="J373" s="195">
        <v>0</v>
      </c>
      <c r="K373" s="230">
        <v>0.35370000000000001</v>
      </c>
      <c r="L373" s="195">
        <v>0</v>
      </c>
      <c r="M373" s="195">
        <v>2</v>
      </c>
      <c r="N373" s="195">
        <v>0</v>
      </c>
      <c r="O373" s="195">
        <v>0</v>
      </c>
      <c r="P373" s="195">
        <v>1</v>
      </c>
      <c r="Q373" s="195">
        <v>9</v>
      </c>
      <c r="R373" s="230">
        <v>1.052</v>
      </c>
      <c r="S373" s="195">
        <v>2</v>
      </c>
      <c r="T373" s="190"/>
      <c r="U373" s="229">
        <v>447101208</v>
      </c>
      <c r="V373" s="231" t="s">
        <v>835</v>
      </c>
      <c r="W373" s="190" t="s">
        <v>753</v>
      </c>
      <c r="X373" s="190" t="s">
        <v>825</v>
      </c>
      <c r="Y373" s="231">
        <v>1</v>
      </c>
      <c r="Z373" s="231">
        <v>9</v>
      </c>
      <c r="AA373" s="231">
        <v>113366.39448156799</v>
      </c>
      <c r="AB373" s="231">
        <v>12596</v>
      </c>
      <c r="AC373" s="231">
        <v>1107</v>
      </c>
      <c r="AD373" s="231">
        <v>11489</v>
      </c>
      <c r="AK373" s="232">
        <v>0</v>
      </c>
      <c r="AM373" s="232">
        <v>0</v>
      </c>
      <c r="AO373" s="232"/>
    </row>
    <row r="374" spans="1:41" s="231" customFormat="1">
      <c r="A374" s="229" t="s">
        <v>835</v>
      </c>
      <c r="B374" s="190">
        <v>447101212</v>
      </c>
      <c r="C374" s="191" t="s">
        <v>518</v>
      </c>
      <c r="D374" s="195">
        <v>0</v>
      </c>
      <c r="E374" s="195">
        <v>0</v>
      </c>
      <c r="F374" s="195">
        <v>0</v>
      </c>
      <c r="G374" s="195">
        <v>2</v>
      </c>
      <c r="H374" s="195">
        <v>2</v>
      </c>
      <c r="I374" s="195">
        <v>0</v>
      </c>
      <c r="J374" s="195">
        <v>0</v>
      </c>
      <c r="K374" s="230">
        <v>0.15720000000000001</v>
      </c>
      <c r="L374" s="195">
        <v>0</v>
      </c>
      <c r="M374" s="195">
        <v>0</v>
      </c>
      <c r="N374" s="195">
        <v>0</v>
      </c>
      <c r="O374" s="195">
        <v>0</v>
      </c>
      <c r="P374" s="195">
        <v>0</v>
      </c>
      <c r="Q374" s="195">
        <v>4</v>
      </c>
      <c r="R374" s="230">
        <v>1.052</v>
      </c>
      <c r="S374" s="195">
        <v>5</v>
      </c>
      <c r="T374" s="190"/>
      <c r="U374" s="229">
        <v>447101212</v>
      </c>
      <c r="V374" s="231" t="s">
        <v>835</v>
      </c>
      <c r="W374" s="190" t="s">
        <v>753</v>
      </c>
      <c r="X374" s="190" t="s">
        <v>826</v>
      </c>
      <c r="Y374" s="231">
        <v>1</v>
      </c>
      <c r="Z374" s="231">
        <v>4</v>
      </c>
      <c r="AA374" s="231">
        <v>45161.787431807999</v>
      </c>
      <c r="AB374" s="231">
        <v>11290</v>
      </c>
      <c r="AC374" s="231">
        <v>-1003</v>
      </c>
      <c r="AD374" s="231">
        <v>12293</v>
      </c>
      <c r="AK374" s="232">
        <v>0</v>
      </c>
      <c r="AM374" s="232">
        <v>0</v>
      </c>
      <c r="AO374" s="232"/>
    </row>
    <row r="375" spans="1:41" s="231" customFormat="1">
      <c r="A375" s="229" t="s">
        <v>835</v>
      </c>
      <c r="B375" s="190">
        <v>447101214</v>
      </c>
      <c r="C375" s="191" t="s">
        <v>518</v>
      </c>
      <c r="D375" s="195">
        <v>0</v>
      </c>
      <c r="E375" s="195">
        <v>0</v>
      </c>
      <c r="F375" s="195">
        <v>0</v>
      </c>
      <c r="G375" s="195">
        <v>1</v>
      </c>
      <c r="H375" s="195">
        <v>0</v>
      </c>
      <c r="I375" s="195">
        <v>0</v>
      </c>
      <c r="J375" s="195">
        <v>0</v>
      </c>
      <c r="K375" s="230">
        <v>3.9300000000000002E-2</v>
      </c>
      <c r="L375" s="195">
        <v>0</v>
      </c>
      <c r="M375" s="195">
        <v>1</v>
      </c>
      <c r="N375" s="195">
        <v>0</v>
      </c>
      <c r="O375" s="195">
        <v>0</v>
      </c>
      <c r="P375" s="195">
        <v>0</v>
      </c>
      <c r="Q375" s="195">
        <v>1</v>
      </c>
      <c r="R375" s="230">
        <v>1.052</v>
      </c>
      <c r="S375" s="195">
        <v>8</v>
      </c>
      <c r="T375" s="190"/>
      <c r="U375" s="229">
        <v>447101214</v>
      </c>
      <c r="V375" s="231" t="s">
        <v>835</v>
      </c>
      <c r="W375" s="190" t="s">
        <v>753</v>
      </c>
      <c r="X375" s="190" t="s">
        <v>839</v>
      </c>
      <c r="Y375" s="231">
        <v>1</v>
      </c>
      <c r="Z375" s="231">
        <v>1</v>
      </c>
      <c r="AA375" s="231">
        <v>14434.306537952001</v>
      </c>
      <c r="AB375" s="231">
        <v>14434</v>
      </c>
      <c r="AC375" s="231">
        <v>-704</v>
      </c>
      <c r="AD375" s="231">
        <v>15138</v>
      </c>
      <c r="AK375" s="232">
        <v>0</v>
      </c>
      <c r="AM375" s="232">
        <v>0</v>
      </c>
      <c r="AO375" s="232"/>
    </row>
    <row r="376" spans="1:41" s="231" customFormat="1">
      <c r="A376" s="229" t="s">
        <v>835</v>
      </c>
      <c r="B376" s="190">
        <v>447101218</v>
      </c>
      <c r="C376" s="191" t="s">
        <v>518</v>
      </c>
      <c r="D376" s="195">
        <v>0</v>
      </c>
      <c r="E376" s="195">
        <v>0</v>
      </c>
      <c r="F376" s="195">
        <v>0</v>
      </c>
      <c r="G376" s="195">
        <v>0</v>
      </c>
      <c r="H376" s="195">
        <v>1</v>
      </c>
      <c r="I376" s="195">
        <v>0</v>
      </c>
      <c r="J376" s="195">
        <v>0</v>
      </c>
      <c r="K376" s="230">
        <v>3.9300000000000002E-2</v>
      </c>
      <c r="L376" s="195">
        <v>0</v>
      </c>
      <c r="M376" s="195">
        <v>0</v>
      </c>
      <c r="N376" s="195">
        <v>0</v>
      </c>
      <c r="O376" s="195">
        <v>0</v>
      </c>
      <c r="P376" s="195">
        <v>0</v>
      </c>
      <c r="Q376" s="195">
        <v>1</v>
      </c>
      <c r="R376" s="230">
        <v>1.052</v>
      </c>
      <c r="S376" s="195">
        <v>5</v>
      </c>
      <c r="T376" s="190"/>
      <c r="U376" s="229">
        <v>447101218</v>
      </c>
      <c r="V376" s="231" t="s">
        <v>835</v>
      </c>
      <c r="W376" s="190" t="s">
        <v>753</v>
      </c>
      <c r="X376" s="190" t="s">
        <v>827</v>
      </c>
      <c r="Y376" s="231">
        <v>1</v>
      </c>
      <c r="Z376" s="231">
        <v>1</v>
      </c>
      <c r="AA376" s="231">
        <v>11091.614737952003</v>
      </c>
      <c r="AB376" s="231">
        <v>11092</v>
      </c>
      <c r="AC376" s="231">
        <v>-2456</v>
      </c>
      <c r="AD376" s="231">
        <v>13548</v>
      </c>
      <c r="AK376" s="232">
        <v>0</v>
      </c>
      <c r="AM376" s="232">
        <v>0</v>
      </c>
      <c r="AO376" s="232"/>
    </row>
    <row r="377" spans="1:41" s="231" customFormat="1">
      <c r="A377" s="229" t="s">
        <v>835</v>
      </c>
      <c r="B377" s="190">
        <v>447101220</v>
      </c>
      <c r="C377" s="191" t="s">
        <v>518</v>
      </c>
      <c r="D377" s="195">
        <v>0</v>
      </c>
      <c r="E377" s="195">
        <v>0</v>
      </c>
      <c r="F377" s="195">
        <v>0</v>
      </c>
      <c r="G377" s="195">
        <v>0</v>
      </c>
      <c r="H377" s="195">
        <v>1</v>
      </c>
      <c r="I377" s="195">
        <v>0</v>
      </c>
      <c r="J377" s="195">
        <v>0</v>
      </c>
      <c r="K377" s="230">
        <v>3.9300000000000002E-2</v>
      </c>
      <c r="L377" s="195">
        <v>0</v>
      </c>
      <c r="M377" s="195">
        <v>0</v>
      </c>
      <c r="N377" s="195">
        <v>0</v>
      </c>
      <c r="O377" s="195">
        <v>0</v>
      </c>
      <c r="P377" s="195">
        <v>1</v>
      </c>
      <c r="Q377" s="195">
        <v>1</v>
      </c>
      <c r="R377" s="230">
        <v>1.052</v>
      </c>
      <c r="S377" s="195">
        <v>8</v>
      </c>
      <c r="T377" s="190"/>
      <c r="U377" s="229">
        <v>447101220</v>
      </c>
      <c r="V377" s="231" t="s">
        <v>835</v>
      </c>
      <c r="W377" s="190" t="s">
        <v>753</v>
      </c>
      <c r="X377" s="190" t="s">
        <v>673</v>
      </c>
      <c r="Y377" s="231">
        <v>1</v>
      </c>
      <c r="Z377" s="231">
        <v>1</v>
      </c>
      <c r="AA377" s="231">
        <v>17658.328377951999</v>
      </c>
      <c r="AB377" s="231">
        <v>17658</v>
      </c>
      <c r="AC377" s="231">
        <v>5062</v>
      </c>
      <c r="AD377" s="231">
        <v>12596</v>
      </c>
      <c r="AK377" s="232">
        <v>0</v>
      </c>
      <c r="AM377" s="232">
        <v>0</v>
      </c>
      <c r="AO377" s="232"/>
    </row>
    <row r="378" spans="1:41" s="231" customFormat="1">
      <c r="A378" s="229" t="s">
        <v>835</v>
      </c>
      <c r="B378" s="190">
        <v>447101238</v>
      </c>
      <c r="C378" s="191" t="s">
        <v>518</v>
      </c>
      <c r="D378" s="195">
        <v>0</v>
      </c>
      <c r="E378" s="195">
        <v>0</v>
      </c>
      <c r="F378" s="195">
        <v>0</v>
      </c>
      <c r="G378" s="195">
        <v>11</v>
      </c>
      <c r="H378" s="195">
        <v>2</v>
      </c>
      <c r="I378" s="195">
        <v>0</v>
      </c>
      <c r="J378" s="195">
        <v>0</v>
      </c>
      <c r="K378" s="230">
        <v>0.51090000000000002</v>
      </c>
      <c r="L378" s="195">
        <v>0</v>
      </c>
      <c r="M378" s="195">
        <v>0</v>
      </c>
      <c r="N378" s="195">
        <v>0</v>
      </c>
      <c r="O378" s="195">
        <v>0</v>
      </c>
      <c r="P378" s="195">
        <v>2</v>
      </c>
      <c r="Q378" s="195">
        <v>13</v>
      </c>
      <c r="R378" s="230">
        <v>1.052</v>
      </c>
      <c r="S378" s="195">
        <v>6</v>
      </c>
      <c r="T378" s="190"/>
      <c r="U378" s="229">
        <v>447101238</v>
      </c>
      <c r="V378" s="231" t="s">
        <v>835</v>
      </c>
      <c r="W378" s="190" t="s">
        <v>753</v>
      </c>
      <c r="X378" s="190" t="s">
        <v>828</v>
      </c>
      <c r="Y378" s="231">
        <v>1</v>
      </c>
      <c r="Z378" s="231">
        <v>13</v>
      </c>
      <c r="AA378" s="231">
        <v>159842.98207337601</v>
      </c>
      <c r="AB378" s="231">
        <v>12296</v>
      </c>
      <c r="AC378" s="231">
        <v>1006</v>
      </c>
      <c r="AD378" s="231">
        <v>11290</v>
      </c>
      <c r="AK378" s="232">
        <v>0</v>
      </c>
      <c r="AM378" s="232">
        <v>0</v>
      </c>
      <c r="AO378" s="232"/>
    </row>
    <row r="379" spans="1:41" s="231" customFormat="1">
      <c r="A379" s="229" t="s">
        <v>835</v>
      </c>
      <c r="B379" s="190">
        <v>447101304</v>
      </c>
      <c r="C379" s="191" t="s">
        <v>518</v>
      </c>
      <c r="D379" s="195">
        <v>0</v>
      </c>
      <c r="E379" s="195">
        <v>0</v>
      </c>
      <c r="F379" s="195">
        <v>0</v>
      </c>
      <c r="G379" s="195">
        <v>1</v>
      </c>
      <c r="H379" s="195">
        <v>1</v>
      </c>
      <c r="I379" s="195">
        <v>0</v>
      </c>
      <c r="J379" s="195">
        <v>0</v>
      </c>
      <c r="K379" s="230">
        <v>7.8600000000000003E-2</v>
      </c>
      <c r="L379" s="195">
        <v>0</v>
      </c>
      <c r="M379" s="195">
        <v>0</v>
      </c>
      <c r="N379" s="195">
        <v>0</v>
      </c>
      <c r="O379" s="195">
        <v>0</v>
      </c>
      <c r="P379" s="195">
        <v>2</v>
      </c>
      <c r="Q379" s="195">
        <v>2</v>
      </c>
      <c r="R379" s="230">
        <v>1.052</v>
      </c>
      <c r="S379" s="195">
        <v>6</v>
      </c>
      <c r="T379" s="190"/>
      <c r="U379" s="229">
        <v>447101304</v>
      </c>
      <c r="V379" s="231" t="s">
        <v>835</v>
      </c>
      <c r="W379" s="190" t="s">
        <v>753</v>
      </c>
      <c r="X379" s="190" t="s">
        <v>840</v>
      </c>
      <c r="Y379" s="231">
        <v>1</v>
      </c>
      <c r="Z379" s="231">
        <v>2</v>
      </c>
      <c r="AA379" s="231">
        <v>33858.577555903998</v>
      </c>
      <c r="AB379" s="231">
        <v>16929</v>
      </c>
      <c r="AC379" s="231">
        <v>2495</v>
      </c>
      <c r="AD379" s="231">
        <v>14434</v>
      </c>
      <c r="AK379" s="232">
        <v>0</v>
      </c>
      <c r="AM379" s="232">
        <v>0</v>
      </c>
      <c r="AO379" s="232"/>
    </row>
    <row r="380" spans="1:41" s="231" customFormat="1">
      <c r="A380" s="229" t="s">
        <v>835</v>
      </c>
      <c r="B380" s="190">
        <v>447101307</v>
      </c>
      <c r="C380" s="191" t="s">
        <v>518</v>
      </c>
      <c r="D380" s="195">
        <v>0</v>
      </c>
      <c r="E380" s="195">
        <v>0</v>
      </c>
      <c r="F380" s="195">
        <v>2</v>
      </c>
      <c r="G380" s="195">
        <v>3</v>
      </c>
      <c r="H380" s="195">
        <v>1</v>
      </c>
      <c r="I380" s="195">
        <v>0</v>
      </c>
      <c r="J380" s="195">
        <v>0</v>
      </c>
      <c r="K380" s="230">
        <v>0.23580000000000001</v>
      </c>
      <c r="L380" s="195">
        <v>0</v>
      </c>
      <c r="M380" s="195">
        <v>0</v>
      </c>
      <c r="N380" s="195">
        <v>0</v>
      </c>
      <c r="O380" s="195">
        <v>0</v>
      </c>
      <c r="P380" s="195">
        <v>0</v>
      </c>
      <c r="Q380" s="195">
        <v>6</v>
      </c>
      <c r="R380" s="230">
        <v>1.052</v>
      </c>
      <c r="S380" s="195">
        <v>3</v>
      </c>
      <c r="T380" s="190"/>
      <c r="U380" s="229">
        <v>447101307</v>
      </c>
      <c r="V380" s="231" t="s">
        <v>835</v>
      </c>
      <c r="W380" s="190" t="s">
        <v>753</v>
      </c>
      <c r="X380" s="190" t="s">
        <v>831</v>
      </c>
      <c r="Y380" s="231">
        <v>1</v>
      </c>
      <c r="Z380" s="231">
        <v>6</v>
      </c>
      <c r="AA380" s="231">
        <v>68424.921707711997</v>
      </c>
      <c r="AB380" s="231">
        <v>11404</v>
      </c>
      <c r="AC380" s="231">
        <v>312</v>
      </c>
      <c r="AD380" s="231">
        <v>11092</v>
      </c>
      <c r="AK380" s="232">
        <v>0</v>
      </c>
      <c r="AM380" s="232">
        <v>0</v>
      </c>
      <c r="AO380" s="232"/>
    </row>
    <row r="381" spans="1:41" s="231" customFormat="1">
      <c r="A381" s="229" t="s">
        <v>835</v>
      </c>
      <c r="B381" s="190">
        <v>447101350</v>
      </c>
      <c r="C381" s="191" t="s">
        <v>518</v>
      </c>
      <c r="D381" s="195">
        <v>0</v>
      </c>
      <c r="E381" s="195">
        <v>0</v>
      </c>
      <c r="F381" s="195">
        <v>9</v>
      </c>
      <c r="G381" s="195">
        <v>34</v>
      </c>
      <c r="H381" s="195">
        <v>4</v>
      </c>
      <c r="I381" s="195">
        <v>0</v>
      </c>
      <c r="J381" s="195">
        <v>0</v>
      </c>
      <c r="K381" s="230">
        <v>1.8471</v>
      </c>
      <c r="L381" s="195">
        <v>0</v>
      </c>
      <c r="M381" s="195">
        <v>5</v>
      </c>
      <c r="N381" s="195">
        <v>0</v>
      </c>
      <c r="O381" s="195">
        <v>0</v>
      </c>
      <c r="P381" s="195">
        <v>10</v>
      </c>
      <c r="Q381" s="195">
        <v>47</v>
      </c>
      <c r="R381" s="230">
        <v>1.052</v>
      </c>
      <c r="S381" s="195">
        <v>3</v>
      </c>
      <c r="T381" s="190"/>
      <c r="U381" s="229">
        <v>447101350</v>
      </c>
      <c r="V381" s="231" t="s">
        <v>835</v>
      </c>
      <c r="W381" s="190" t="s">
        <v>753</v>
      </c>
      <c r="X381" s="190" t="s">
        <v>744</v>
      </c>
      <c r="Y381" s="231">
        <v>1</v>
      </c>
      <c r="Z381" s="231">
        <v>47</v>
      </c>
      <c r="AA381" s="231">
        <v>599824.93316374393</v>
      </c>
      <c r="AB381" s="231">
        <v>12762</v>
      </c>
      <c r="AC381" s="231">
        <v>-4896</v>
      </c>
      <c r="AD381" s="231">
        <v>17658</v>
      </c>
      <c r="AK381" s="232">
        <v>0</v>
      </c>
      <c r="AM381" s="232">
        <v>0</v>
      </c>
      <c r="AO381" s="232"/>
    </row>
    <row r="382" spans="1:41" s="231" customFormat="1">
      <c r="A382" s="229" t="s">
        <v>835</v>
      </c>
      <c r="B382" s="190">
        <v>447101622</v>
      </c>
      <c r="C382" s="191" t="s">
        <v>518</v>
      </c>
      <c r="D382" s="195">
        <v>0</v>
      </c>
      <c r="E382" s="195">
        <v>0</v>
      </c>
      <c r="F382" s="195">
        <v>9</v>
      </c>
      <c r="G382" s="195">
        <v>46</v>
      </c>
      <c r="H382" s="195">
        <v>21</v>
      </c>
      <c r="I382" s="195">
        <v>0</v>
      </c>
      <c r="J382" s="195">
        <v>0</v>
      </c>
      <c r="K382" s="230">
        <v>2.9868000000000001</v>
      </c>
      <c r="L382" s="195">
        <v>0</v>
      </c>
      <c r="M382" s="195">
        <v>3</v>
      </c>
      <c r="N382" s="195">
        <v>0</v>
      </c>
      <c r="O382" s="195">
        <v>0</v>
      </c>
      <c r="P382" s="195">
        <v>12</v>
      </c>
      <c r="Q382" s="195">
        <v>76</v>
      </c>
      <c r="R382" s="230">
        <v>1.052</v>
      </c>
      <c r="S382" s="195">
        <v>7</v>
      </c>
      <c r="T382" s="190"/>
      <c r="U382" s="229">
        <v>447101622</v>
      </c>
      <c r="V382" s="231" t="s">
        <v>835</v>
      </c>
      <c r="W382" s="190" t="s">
        <v>753</v>
      </c>
      <c r="X382" s="190" t="s">
        <v>841</v>
      </c>
      <c r="Y382" s="231">
        <v>1</v>
      </c>
      <c r="Z382" s="231">
        <v>76</v>
      </c>
      <c r="AA382" s="231">
        <v>946393.59056435199</v>
      </c>
      <c r="AB382" s="231">
        <v>12453</v>
      </c>
      <c r="AC382" s="231">
        <v>157</v>
      </c>
      <c r="AD382" s="231">
        <v>12296</v>
      </c>
      <c r="AK382" s="232">
        <v>0</v>
      </c>
      <c r="AM382" s="232">
        <v>0</v>
      </c>
      <c r="AO382" s="232"/>
    </row>
    <row r="383" spans="1:41" s="231" customFormat="1">
      <c r="A383" s="229" t="s">
        <v>835</v>
      </c>
      <c r="B383" s="190">
        <v>447101690</v>
      </c>
      <c r="C383" s="191" t="s">
        <v>518</v>
      </c>
      <c r="D383" s="195">
        <v>0</v>
      </c>
      <c r="E383" s="195">
        <v>0</v>
      </c>
      <c r="F383" s="195">
        <v>0</v>
      </c>
      <c r="G383" s="195">
        <v>0</v>
      </c>
      <c r="H383" s="195">
        <v>25</v>
      </c>
      <c r="I383" s="195">
        <v>0</v>
      </c>
      <c r="J383" s="195">
        <v>0</v>
      </c>
      <c r="K383" s="230">
        <v>0.98250000000000004</v>
      </c>
      <c r="L383" s="195">
        <v>0</v>
      </c>
      <c r="M383" s="195">
        <v>0</v>
      </c>
      <c r="N383" s="195">
        <v>0</v>
      </c>
      <c r="O383" s="195">
        <v>0</v>
      </c>
      <c r="P383" s="195">
        <v>1</v>
      </c>
      <c r="Q383" s="195">
        <v>25</v>
      </c>
      <c r="R383" s="230">
        <v>1.052</v>
      </c>
      <c r="S383" s="195">
        <v>4</v>
      </c>
      <c r="T383" s="190"/>
      <c r="U383" s="229">
        <v>447101690</v>
      </c>
      <c r="V383" s="231" t="s">
        <v>835</v>
      </c>
      <c r="W383" s="190" t="s">
        <v>753</v>
      </c>
      <c r="X383" s="190" t="s">
        <v>721</v>
      </c>
      <c r="Y383" s="231">
        <v>1</v>
      </c>
      <c r="Z383" s="231">
        <v>25</v>
      </c>
      <c r="AA383" s="231">
        <v>282203.9583688</v>
      </c>
      <c r="AB383" s="231">
        <v>11288</v>
      </c>
      <c r="AC383" s="231">
        <v>-5641</v>
      </c>
      <c r="AD383" s="231">
        <v>16929</v>
      </c>
      <c r="AK383" s="232">
        <v>0</v>
      </c>
      <c r="AM383" s="232">
        <v>0</v>
      </c>
      <c r="AO383" s="232"/>
    </row>
    <row r="384" spans="1:41" s="231" customFormat="1">
      <c r="A384" s="229" t="s">
        <v>835</v>
      </c>
      <c r="B384" s="190">
        <v>447101710</v>
      </c>
      <c r="C384" s="191" t="s">
        <v>518</v>
      </c>
      <c r="D384" s="195">
        <v>0</v>
      </c>
      <c r="E384" s="195">
        <v>0</v>
      </c>
      <c r="F384" s="195">
        <v>2</v>
      </c>
      <c r="G384" s="195">
        <v>11</v>
      </c>
      <c r="H384" s="195">
        <v>4</v>
      </c>
      <c r="I384" s="195">
        <v>0</v>
      </c>
      <c r="J384" s="195">
        <v>0</v>
      </c>
      <c r="K384" s="230">
        <v>0.66810000000000003</v>
      </c>
      <c r="L384" s="195">
        <v>0</v>
      </c>
      <c r="M384" s="195">
        <v>0</v>
      </c>
      <c r="N384" s="195">
        <v>0</v>
      </c>
      <c r="O384" s="195">
        <v>0</v>
      </c>
      <c r="P384" s="195">
        <v>0</v>
      </c>
      <c r="Q384" s="195">
        <v>17</v>
      </c>
      <c r="R384" s="230">
        <v>1.052</v>
      </c>
      <c r="S384" s="195">
        <v>3</v>
      </c>
      <c r="T384" s="190"/>
      <c r="U384" s="229">
        <v>447101710</v>
      </c>
      <c r="V384" s="231" t="s">
        <v>835</v>
      </c>
      <c r="W384" s="190" t="s">
        <v>753</v>
      </c>
      <c r="X384" s="190" t="s">
        <v>764</v>
      </c>
      <c r="Y384" s="231">
        <v>1</v>
      </c>
      <c r="Z384" s="231">
        <v>17</v>
      </c>
      <c r="AA384" s="231">
        <v>193613.99774518399</v>
      </c>
      <c r="AB384" s="231">
        <v>11389</v>
      </c>
      <c r="AC384" s="231">
        <v>-15</v>
      </c>
      <c r="AD384" s="231">
        <v>11404</v>
      </c>
      <c r="AK384" s="232">
        <v>0</v>
      </c>
      <c r="AM384" s="232">
        <v>0</v>
      </c>
      <c r="AO384" s="232"/>
    </row>
    <row r="385" spans="1:41" s="231" customFormat="1">
      <c r="A385" s="229" t="s">
        <v>842</v>
      </c>
      <c r="B385" s="190">
        <v>449035001</v>
      </c>
      <c r="C385" s="191" t="s">
        <v>519</v>
      </c>
      <c r="D385" s="195">
        <v>0</v>
      </c>
      <c r="E385" s="195">
        <v>0</v>
      </c>
      <c r="F385" s="195">
        <v>0</v>
      </c>
      <c r="G385" s="195">
        <v>0</v>
      </c>
      <c r="H385" s="195">
        <v>1</v>
      </c>
      <c r="I385" s="195">
        <v>0</v>
      </c>
      <c r="J385" s="195">
        <v>0</v>
      </c>
      <c r="K385" s="230">
        <v>3.9300000000000002E-2</v>
      </c>
      <c r="L385" s="195">
        <v>0</v>
      </c>
      <c r="M385" s="195">
        <v>0</v>
      </c>
      <c r="N385" s="195">
        <v>0</v>
      </c>
      <c r="O385" s="195">
        <v>0</v>
      </c>
      <c r="P385" s="195">
        <v>0</v>
      </c>
      <c r="Q385" s="195">
        <v>1</v>
      </c>
      <c r="R385" s="230">
        <v>1.087</v>
      </c>
      <c r="S385" s="195">
        <v>7</v>
      </c>
      <c r="T385" s="190"/>
      <c r="U385" s="229">
        <v>449035001</v>
      </c>
      <c r="V385" s="231" t="s">
        <v>842</v>
      </c>
      <c r="W385" s="190" t="s">
        <v>654</v>
      </c>
      <c r="X385" s="190" t="s">
        <v>821</v>
      </c>
      <c r="Y385" s="231">
        <v>1</v>
      </c>
      <c r="Z385" s="231">
        <v>1</v>
      </c>
      <c r="AA385" s="231">
        <v>11379.236305611999</v>
      </c>
      <c r="AB385" s="231">
        <v>11379</v>
      </c>
      <c r="AC385" s="231">
        <v>-1383</v>
      </c>
      <c r="AD385" s="231">
        <v>12762</v>
      </c>
      <c r="AK385" s="232">
        <v>0</v>
      </c>
      <c r="AM385" s="232">
        <v>0</v>
      </c>
      <c r="AO385" s="232"/>
    </row>
    <row r="386" spans="1:41" s="231" customFormat="1">
      <c r="A386" s="229" t="s">
        <v>842</v>
      </c>
      <c r="B386" s="190">
        <v>449035018</v>
      </c>
      <c r="C386" s="191" t="s">
        <v>519</v>
      </c>
      <c r="D386" s="195">
        <v>0</v>
      </c>
      <c r="E386" s="195">
        <v>0</v>
      </c>
      <c r="F386" s="195">
        <v>0</v>
      </c>
      <c r="G386" s="195">
        <v>0</v>
      </c>
      <c r="H386" s="195">
        <v>1</v>
      </c>
      <c r="I386" s="195">
        <v>1</v>
      </c>
      <c r="J386" s="195">
        <v>0</v>
      </c>
      <c r="K386" s="230">
        <v>7.8600000000000003E-2</v>
      </c>
      <c r="L386" s="195">
        <v>0</v>
      </c>
      <c r="M386" s="195">
        <v>0</v>
      </c>
      <c r="N386" s="195">
        <v>0</v>
      </c>
      <c r="O386" s="195">
        <v>0</v>
      </c>
      <c r="P386" s="195">
        <v>2</v>
      </c>
      <c r="Q386" s="195">
        <v>2</v>
      </c>
      <c r="R386" s="230">
        <v>1.087</v>
      </c>
      <c r="S386" s="195">
        <v>9</v>
      </c>
      <c r="T386" s="190"/>
      <c r="U386" s="229">
        <v>449035018</v>
      </c>
      <c r="V386" s="231" t="s">
        <v>842</v>
      </c>
      <c r="W386" s="190" t="s">
        <v>654</v>
      </c>
      <c r="X386" s="190" t="s">
        <v>705</v>
      </c>
      <c r="Y386" s="231">
        <v>1</v>
      </c>
      <c r="Z386" s="231">
        <v>2</v>
      </c>
      <c r="AA386" s="231">
        <v>39292.988481223998</v>
      </c>
      <c r="AB386" s="231">
        <v>19646</v>
      </c>
      <c r="AC386" s="231">
        <v>7274</v>
      </c>
      <c r="AD386" s="231">
        <v>12372</v>
      </c>
      <c r="AK386" s="232">
        <v>0</v>
      </c>
      <c r="AM386" s="232">
        <v>0</v>
      </c>
      <c r="AO386" s="232"/>
    </row>
    <row r="387" spans="1:41" s="231" customFormat="1">
      <c r="A387" s="229" t="s">
        <v>842</v>
      </c>
      <c r="B387" s="190">
        <v>449035035</v>
      </c>
      <c r="C387" s="191" t="s">
        <v>519</v>
      </c>
      <c r="D387" s="195">
        <v>0</v>
      </c>
      <c r="E387" s="195">
        <v>0</v>
      </c>
      <c r="F387" s="195">
        <v>0</v>
      </c>
      <c r="G387" s="195">
        <v>102</v>
      </c>
      <c r="H387" s="195">
        <v>269</v>
      </c>
      <c r="I387" s="195">
        <v>302</v>
      </c>
      <c r="J387" s="195">
        <v>0</v>
      </c>
      <c r="K387" s="230">
        <v>26.448899999999998</v>
      </c>
      <c r="L387" s="195">
        <v>0</v>
      </c>
      <c r="M387" s="195">
        <v>11</v>
      </c>
      <c r="N387" s="195">
        <v>12</v>
      </c>
      <c r="O387" s="195">
        <v>22</v>
      </c>
      <c r="P387" s="195">
        <v>330</v>
      </c>
      <c r="Q387" s="195">
        <v>673</v>
      </c>
      <c r="R387" s="230">
        <v>1.087</v>
      </c>
      <c r="S387" s="195">
        <v>11</v>
      </c>
      <c r="T387" s="190"/>
      <c r="U387" s="229">
        <v>449035035</v>
      </c>
      <c r="V387" s="231" t="s">
        <v>842</v>
      </c>
      <c r="W387" s="190" t="s">
        <v>654</v>
      </c>
      <c r="X387" s="190" t="s">
        <v>654</v>
      </c>
      <c r="Y387" s="231">
        <v>1</v>
      </c>
      <c r="Z387" s="231">
        <v>673</v>
      </c>
      <c r="AA387" s="231">
        <v>11255980.726486875</v>
      </c>
      <c r="AB387" s="231">
        <v>16725</v>
      </c>
      <c r="AC387" s="231">
        <v>5437</v>
      </c>
      <c r="AD387" s="231">
        <v>11288</v>
      </c>
      <c r="AK387" s="232">
        <v>0</v>
      </c>
      <c r="AM387" s="232">
        <v>0</v>
      </c>
      <c r="AO387" s="232"/>
    </row>
    <row r="388" spans="1:41" s="231" customFormat="1">
      <c r="A388" s="229" t="s">
        <v>842</v>
      </c>
      <c r="B388" s="190">
        <v>449035044</v>
      </c>
      <c r="C388" s="191" t="s">
        <v>519</v>
      </c>
      <c r="D388" s="195">
        <v>0</v>
      </c>
      <c r="E388" s="195">
        <v>0</v>
      </c>
      <c r="F388" s="195">
        <v>0</v>
      </c>
      <c r="G388" s="195">
        <v>0</v>
      </c>
      <c r="H388" s="195">
        <v>0</v>
      </c>
      <c r="I388" s="195">
        <v>2</v>
      </c>
      <c r="J388" s="195">
        <v>0</v>
      </c>
      <c r="K388" s="230">
        <v>7.8600000000000003E-2</v>
      </c>
      <c r="L388" s="195">
        <v>0</v>
      </c>
      <c r="M388" s="195">
        <v>0</v>
      </c>
      <c r="N388" s="195">
        <v>0</v>
      </c>
      <c r="O388" s="195">
        <v>0</v>
      </c>
      <c r="P388" s="195">
        <v>0</v>
      </c>
      <c r="Q388" s="195">
        <v>2</v>
      </c>
      <c r="R388" s="230">
        <v>1.087</v>
      </c>
      <c r="S388" s="195">
        <v>11</v>
      </c>
      <c r="T388" s="190"/>
      <c r="U388" s="229">
        <v>449035044</v>
      </c>
      <c r="V388" s="231" t="s">
        <v>842</v>
      </c>
      <c r="W388" s="190" t="s">
        <v>654</v>
      </c>
      <c r="X388" s="190" t="s">
        <v>655</v>
      </c>
      <c r="Y388" s="231">
        <v>1</v>
      </c>
      <c r="Z388" s="231">
        <v>2</v>
      </c>
      <c r="AA388" s="231">
        <v>26868.853631223999</v>
      </c>
      <c r="AB388" s="231">
        <v>13434</v>
      </c>
      <c r="AC388" s="231">
        <v>2045</v>
      </c>
      <c r="AD388" s="231">
        <v>11389</v>
      </c>
      <c r="AK388" s="232">
        <v>0</v>
      </c>
      <c r="AM388" s="232">
        <v>0</v>
      </c>
      <c r="AO388" s="232"/>
    </row>
    <row r="389" spans="1:41" s="231" customFormat="1">
      <c r="A389" s="229" t="s">
        <v>842</v>
      </c>
      <c r="B389" s="190">
        <v>449035073</v>
      </c>
      <c r="C389" s="191" t="s">
        <v>519</v>
      </c>
      <c r="D389" s="195">
        <v>0</v>
      </c>
      <c r="E389" s="195">
        <v>0</v>
      </c>
      <c r="F389" s="195">
        <v>0</v>
      </c>
      <c r="G389" s="195">
        <v>0</v>
      </c>
      <c r="H389" s="195">
        <v>0</v>
      </c>
      <c r="I389" s="195">
        <v>1</v>
      </c>
      <c r="J389" s="195">
        <v>0</v>
      </c>
      <c r="K389" s="230">
        <v>3.9300000000000002E-2</v>
      </c>
      <c r="L389" s="195">
        <v>0</v>
      </c>
      <c r="M389" s="195">
        <v>0</v>
      </c>
      <c r="N389" s="195">
        <v>0</v>
      </c>
      <c r="O389" s="195">
        <v>0</v>
      </c>
      <c r="P389" s="195">
        <v>1</v>
      </c>
      <c r="Q389" s="195">
        <v>1</v>
      </c>
      <c r="R389" s="230">
        <v>1.087</v>
      </c>
      <c r="S389" s="195">
        <v>6</v>
      </c>
      <c r="T389" s="190"/>
      <c r="U389" s="229">
        <v>449035073</v>
      </c>
      <c r="V389" s="231" t="s">
        <v>842</v>
      </c>
      <c r="W389" s="190" t="s">
        <v>654</v>
      </c>
      <c r="X389" s="190" t="s">
        <v>670</v>
      </c>
      <c r="Y389" s="231">
        <v>1</v>
      </c>
      <c r="Z389" s="231">
        <v>1</v>
      </c>
      <c r="AA389" s="231">
        <v>19240.899835612003</v>
      </c>
      <c r="AB389" s="231">
        <v>19241</v>
      </c>
      <c r="AC389" s="231">
        <v>7862</v>
      </c>
      <c r="AD389" s="231">
        <v>11379</v>
      </c>
      <c r="AK389" s="232">
        <v>0</v>
      </c>
      <c r="AM389" s="232">
        <v>0</v>
      </c>
      <c r="AO389" s="232"/>
    </row>
    <row r="390" spans="1:41" s="231" customFormat="1">
      <c r="A390" s="229" t="s">
        <v>842</v>
      </c>
      <c r="B390" s="190">
        <v>449035217</v>
      </c>
      <c r="C390" s="191" t="s">
        <v>519</v>
      </c>
      <c r="D390" s="195">
        <v>0</v>
      </c>
      <c r="E390" s="195">
        <v>0</v>
      </c>
      <c r="F390" s="195">
        <v>0</v>
      </c>
      <c r="G390" s="195">
        <v>0</v>
      </c>
      <c r="H390" s="195">
        <v>0</v>
      </c>
      <c r="I390" s="195">
        <v>1</v>
      </c>
      <c r="J390" s="195">
        <v>0</v>
      </c>
      <c r="K390" s="230">
        <v>3.9300000000000002E-2</v>
      </c>
      <c r="L390" s="195">
        <v>0</v>
      </c>
      <c r="M390" s="195">
        <v>0</v>
      </c>
      <c r="N390" s="195">
        <v>0</v>
      </c>
      <c r="O390" s="195">
        <v>0</v>
      </c>
      <c r="P390" s="195">
        <v>1</v>
      </c>
      <c r="Q390" s="195">
        <v>1</v>
      </c>
      <c r="R390" s="230">
        <v>1.087</v>
      </c>
      <c r="S390" s="195">
        <v>3</v>
      </c>
      <c r="T390" s="190"/>
      <c r="U390" s="229">
        <v>449035217</v>
      </c>
      <c r="V390" s="231" t="s">
        <v>842</v>
      </c>
      <c r="W390" s="190" t="s">
        <v>654</v>
      </c>
      <c r="X390" s="190" t="s">
        <v>843</v>
      </c>
      <c r="Y390" s="231">
        <v>1</v>
      </c>
      <c r="Z390" s="231">
        <v>1</v>
      </c>
      <c r="AA390" s="231">
        <v>18295.075915612</v>
      </c>
      <c r="AB390" s="231">
        <v>18295</v>
      </c>
      <c r="AC390" s="231">
        <v>-1351</v>
      </c>
      <c r="AD390" s="231">
        <v>19646</v>
      </c>
      <c r="AK390" s="232">
        <v>0</v>
      </c>
      <c r="AM390" s="232">
        <v>0</v>
      </c>
      <c r="AO390" s="232"/>
    </row>
    <row r="391" spans="1:41" s="231" customFormat="1">
      <c r="A391" s="229" t="s">
        <v>842</v>
      </c>
      <c r="B391" s="190">
        <v>449035243</v>
      </c>
      <c r="C391" s="191" t="s">
        <v>519</v>
      </c>
      <c r="D391" s="195">
        <v>0</v>
      </c>
      <c r="E391" s="195">
        <v>0</v>
      </c>
      <c r="F391" s="195">
        <v>0</v>
      </c>
      <c r="G391" s="195">
        <v>0</v>
      </c>
      <c r="H391" s="195">
        <v>1</v>
      </c>
      <c r="I391" s="195">
        <v>1</v>
      </c>
      <c r="J391" s="195">
        <v>0</v>
      </c>
      <c r="K391" s="230">
        <v>7.8600000000000003E-2</v>
      </c>
      <c r="L391" s="195">
        <v>0</v>
      </c>
      <c r="M391" s="195">
        <v>0</v>
      </c>
      <c r="N391" s="195">
        <v>0</v>
      </c>
      <c r="O391" s="195">
        <v>0</v>
      </c>
      <c r="P391" s="195">
        <v>2</v>
      </c>
      <c r="Q391" s="195">
        <v>2</v>
      </c>
      <c r="R391" s="230">
        <v>1.087</v>
      </c>
      <c r="S391" s="195">
        <v>9</v>
      </c>
      <c r="T391" s="190"/>
      <c r="U391" s="229">
        <v>449035243</v>
      </c>
      <c r="V391" s="231" t="s">
        <v>842</v>
      </c>
      <c r="W391" s="190" t="s">
        <v>654</v>
      </c>
      <c r="X391" s="190" t="s">
        <v>674</v>
      </c>
      <c r="Y391" s="231">
        <v>1</v>
      </c>
      <c r="Z391" s="231">
        <v>2</v>
      </c>
      <c r="AA391" s="231">
        <v>39292.988481223998</v>
      </c>
      <c r="AB391" s="231">
        <v>19646</v>
      </c>
      <c r="AC391" s="231">
        <v>2933</v>
      </c>
      <c r="AD391" s="231">
        <v>16713</v>
      </c>
      <c r="AK391" s="232">
        <v>0</v>
      </c>
      <c r="AM391" s="232">
        <v>0</v>
      </c>
      <c r="AO391" s="232"/>
    </row>
    <row r="392" spans="1:41" s="231" customFormat="1">
      <c r="A392" s="229" t="s">
        <v>842</v>
      </c>
      <c r="B392" s="190">
        <v>449035244</v>
      </c>
      <c r="C392" s="191" t="s">
        <v>519</v>
      </c>
      <c r="D392" s="195">
        <v>0</v>
      </c>
      <c r="E392" s="195">
        <v>0</v>
      </c>
      <c r="F392" s="195">
        <v>0</v>
      </c>
      <c r="G392" s="195">
        <v>0</v>
      </c>
      <c r="H392" s="195">
        <v>2</v>
      </c>
      <c r="I392" s="195">
        <v>2</v>
      </c>
      <c r="J392" s="195">
        <v>0</v>
      </c>
      <c r="K392" s="230">
        <v>0.15720000000000001</v>
      </c>
      <c r="L392" s="195">
        <v>0</v>
      </c>
      <c r="M392" s="195">
        <v>0</v>
      </c>
      <c r="N392" s="195">
        <v>0</v>
      </c>
      <c r="O392" s="195">
        <v>1</v>
      </c>
      <c r="P392" s="195">
        <v>1</v>
      </c>
      <c r="Q392" s="195">
        <v>4</v>
      </c>
      <c r="R392" s="230">
        <v>1.087</v>
      </c>
      <c r="S392" s="195">
        <v>10</v>
      </c>
      <c r="T392" s="190"/>
      <c r="U392" s="229">
        <v>449035244</v>
      </c>
      <c r="V392" s="231" t="s">
        <v>842</v>
      </c>
      <c r="W392" s="190" t="s">
        <v>654</v>
      </c>
      <c r="X392" s="190" t="s">
        <v>664</v>
      </c>
      <c r="Y392" s="231">
        <v>1</v>
      </c>
      <c r="Z392" s="231">
        <v>4</v>
      </c>
      <c r="AA392" s="231">
        <v>60800.196232447997</v>
      </c>
      <c r="AB392" s="231">
        <v>15200</v>
      </c>
      <c r="AC392" s="231">
        <v>1766</v>
      </c>
      <c r="AD392" s="231">
        <v>13434</v>
      </c>
      <c r="AK392" s="232">
        <v>0</v>
      </c>
      <c r="AM392" s="232">
        <v>0</v>
      </c>
      <c r="AO392" s="232"/>
    </row>
    <row r="393" spans="1:41" s="231" customFormat="1">
      <c r="A393" s="229" t="s">
        <v>842</v>
      </c>
      <c r="B393" s="190">
        <v>449035248</v>
      </c>
      <c r="C393" s="191" t="s">
        <v>519</v>
      </c>
      <c r="D393" s="195">
        <v>0</v>
      </c>
      <c r="E393" s="195">
        <v>0</v>
      </c>
      <c r="F393" s="195">
        <v>0</v>
      </c>
      <c r="G393" s="195">
        <v>0</v>
      </c>
      <c r="H393" s="195">
        <v>1</v>
      </c>
      <c r="I393" s="195">
        <v>0</v>
      </c>
      <c r="J393" s="195">
        <v>0</v>
      </c>
      <c r="K393" s="230">
        <v>3.9300000000000002E-2</v>
      </c>
      <c r="L393" s="195">
        <v>0</v>
      </c>
      <c r="M393" s="195">
        <v>0</v>
      </c>
      <c r="N393" s="195">
        <v>0</v>
      </c>
      <c r="O393" s="195">
        <v>0</v>
      </c>
      <c r="P393" s="195">
        <v>0</v>
      </c>
      <c r="Q393" s="195">
        <v>1</v>
      </c>
      <c r="R393" s="230">
        <v>1.087</v>
      </c>
      <c r="S393" s="195">
        <v>11</v>
      </c>
      <c r="T393" s="190"/>
      <c r="U393" s="229">
        <v>449035248</v>
      </c>
      <c r="V393" s="231" t="s">
        <v>842</v>
      </c>
      <c r="W393" s="190" t="s">
        <v>654</v>
      </c>
      <c r="X393" s="190" t="s">
        <v>665</v>
      </c>
      <c r="Y393" s="231">
        <v>1</v>
      </c>
      <c r="Z393" s="231">
        <v>1</v>
      </c>
      <c r="AA393" s="231">
        <v>11379.236305611999</v>
      </c>
      <c r="AB393" s="231">
        <v>11379</v>
      </c>
      <c r="AC393" s="231">
        <v>-7862</v>
      </c>
      <c r="AD393" s="231">
        <v>19241</v>
      </c>
      <c r="AK393" s="232">
        <v>0</v>
      </c>
      <c r="AM393" s="232">
        <v>0</v>
      </c>
      <c r="AO393" s="232"/>
    </row>
    <row r="394" spans="1:41" s="231" customFormat="1">
      <c r="A394" s="229" t="s">
        <v>842</v>
      </c>
      <c r="B394" s="190">
        <v>449035336</v>
      </c>
      <c r="C394" s="191" t="s">
        <v>519</v>
      </c>
      <c r="D394" s="195">
        <v>0</v>
      </c>
      <c r="E394" s="195">
        <v>0</v>
      </c>
      <c r="F394" s="195">
        <v>0</v>
      </c>
      <c r="G394" s="195">
        <v>0</v>
      </c>
      <c r="H394" s="195">
        <v>0</v>
      </c>
      <c r="I394" s="195">
        <v>1</v>
      </c>
      <c r="J394" s="195">
        <v>0</v>
      </c>
      <c r="K394" s="230">
        <v>3.9300000000000002E-2</v>
      </c>
      <c r="L394" s="195">
        <v>0</v>
      </c>
      <c r="M394" s="195">
        <v>0</v>
      </c>
      <c r="N394" s="195">
        <v>0</v>
      </c>
      <c r="O394" s="195">
        <v>0</v>
      </c>
      <c r="P394" s="195">
        <v>0</v>
      </c>
      <c r="Q394" s="195">
        <v>1</v>
      </c>
      <c r="R394" s="230">
        <v>1.087</v>
      </c>
      <c r="S394" s="195">
        <v>8</v>
      </c>
      <c r="T394" s="190"/>
      <c r="U394" s="229">
        <v>449035336</v>
      </c>
      <c r="V394" s="231" t="s">
        <v>842</v>
      </c>
      <c r="W394" s="190" t="s">
        <v>654</v>
      </c>
      <c r="X394" s="190" t="s">
        <v>743</v>
      </c>
      <c r="Y394" s="231">
        <v>1</v>
      </c>
      <c r="Z394" s="231">
        <v>1</v>
      </c>
      <c r="AA394" s="231">
        <v>13434.426815612</v>
      </c>
      <c r="AB394" s="231">
        <v>13434</v>
      </c>
      <c r="AC394" s="231">
        <v>-4861</v>
      </c>
      <c r="AD394" s="231">
        <v>18295</v>
      </c>
      <c r="AK394" s="232">
        <v>0</v>
      </c>
      <c r="AM394" s="232">
        <v>0</v>
      </c>
      <c r="AO394" s="232"/>
    </row>
    <row r="395" spans="1:41" s="231" customFormat="1">
      <c r="A395" s="229" t="s">
        <v>844</v>
      </c>
      <c r="B395" s="190">
        <v>450086008</v>
      </c>
      <c r="C395" s="191" t="s">
        <v>520</v>
      </c>
      <c r="D395" s="195">
        <v>0</v>
      </c>
      <c r="E395" s="195">
        <v>0</v>
      </c>
      <c r="F395" s="195">
        <v>0</v>
      </c>
      <c r="G395" s="195">
        <v>1</v>
      </c>
      <c r="H395" s="195">
        <v>2</v>
      </c>
      <c r="I395" s="195">
        <v>0</v>
      </c>
      <c r="J395" s="195">
        <v>0</v>
      </c>
      <c r="K395" s="230">
        <v>0.1179</v>
      </c>
      <c r="L395" s="195">
        <v>0</v>
      </c>
      <c r="M395" s="195">
        <v>0</v>
      </c>
      <c r="N395" s="195">
        <v>0</v>
      </c>
      <c r="O395" s="195">
        <v>0</v>
      </c>
      <c r="P395" s="195">
        <v>0</v>
      </c>
      <c r="Q395" s="195">
        <v>3</v>
      </c>
      <c r="R395" s="230">
        <v>1</v>
      </c>
      <c r="S395" s="195">
        <v>6</v>
      </c>
      <c r="T395" s="190"/>
      <c r="U395" s="229">
        <v>450086008</v>
      </c>
      <c r="V395" s="231" t="s">
        <v>844</v>
      </c>
      <c r="W395" s="190" t="s">
        <v>845</v>
      </c>
      <c r="X395" s="190" t="s">
        <v>846</v>
      </c>
      <c r="Y395" s="231">
        <v>1</v>
      </c>
      <c r="Z395" s="231">
        <v>3</v>
      </c>
      <c r="AA395" s="231">
        <v>32365.493798000003</v>
      </c>
      <c r="AB395" s="231">
        <v>10788</v>
      </c>
      <c r="AC395" s="231">
        <v>-8858</v>
      </c>
      <c r="AD395" s="231">
        <v>19646</v>
      </c>
      <c r="AK395" s="232">
        <v>0</v>
      </c>
      <c r="AM395" s="232">
        <v>0</v>
      </c>
      <c r="AO395" s="232"/>
    </row>
    <row r="396" spans="1:41" s="231" customFormat="1">
      <c r="A396" s="229" t="s">
        <v>844</v>
      </c>
      <c r="B396" s="190">
        <v>450086086</v>
      </c>
      <c r="C396" s="191" t="s">
        <v>520</v>
      </c>
      <c r="D396" s="195">
        <v>0</v>
      </c>
      <c r="E396" s="195">
        <v>0</v>
      </c>
      <c r="F396" s="195">
        <v>10</v>
      </c>
      <c r="G396" s="195">
        <v>47</v>
      </c>
      <c r="H396" s="195">
        <v>20</v>
      </c>
      <c r="I396" s="195">
        <v>0</v>
      </c>
      <c r="J396" s="195">
        <v>0</v>
      </c>
      <c r="K396" s="230">
        <v>3.0261</v>
      </c>
      <c r="L396" s="195">
        <v>0</v>
      </c>
      <c r="M396" s="195">
        <v>0</v>
      </c>
      <c r="N396" s="195">
        <v>0</v>
      </c>
      <c r="O396" s="195">
        <v>0</v>
      </c>
      <c r="P396" s="195">
        <v>19</v>
      </c>
      <c r="Q396" s="195">
        <v>77</v>
      </c>
      <c r="R396" s="230">
        <v>1</v>
      </c>
      <c r="S396" s="195">
        <v>8</v>
      </c>
      <c r="T396" s="190"/>
      <c r="U396" s="229">
        <v>450086086</v>
      </c>
      <c r="V396" s="231" t="s">
        <v>844</v>
      </c>
      <c r="W396" s="190" t="s">
        <v>845</v>
      </c>
      <c r="X396" s="190" t="s">
        <v>845</v>
      </c>
      <c r="Y396" s="231">
        <v>1</v>
      </c>
      <c r="Z396" s="231">
        <v>77</v>
      </c>
      <c r="AA396" s="231">
        <v>961109.1874820001</v>
      </c>
      <c r="AB396" s="231">
        <v>12482</v>
      </c>
      <c r="AC396" s="231">
        <v>-2718</v>
      </c>
      <c r="AD396" s="231">
        <v>15200</v>
      </c>
      <c r="AK396" s="232">
        <v>0</v>
      </c>
      <c r="AM396" s="232">
        <v>0</v>
      </c>
      <c r="AO396" s="232"/>
    </row>
    <row r="397" spans="1:41" s="231" customFormat="1">
      <c r="A397" s="229" t="s">
        <v>844</v>
      </c>
      <c r="B397" s="190">
        <v>450086114</v>
      </c>
      <c r="C397" s="191" t="s">
        <v>520</v>
      </c>
      <c r="D397" s="195">
        <v>0</v>
      </c>
      <c r="E397" s="195">
        <v>0</v>
      </c>
      <c r="F397" s="195">
        <v>0</v>
      </c>
      <c r="G397" s="195">
        <v>0</v>
      </c>
      <c r="H397" s="195">
        <v>1</v>
      </c>
      <c r="I397" s="195">
        <v>0</v>
      </c>
      <c r="J397" s="195">
        <v>0</v>
      </c>
      <c r="K397" s="230">
        <v>3.9300000000000002E-2</v>
      </c>
      <c r="L397" s="195">
        <v>0</v>
      </c>
      <c r="M397" s="195">
        <v>0</v>
      </c>
      <c r="N397" s="195">
        <v>0</v>
      </c>
      <c r="O397" s="195">
        <v>0</v>
      </c>
      <c r="P397" s="195">
        <v>0</v>
      </c>
      <c r="Q397" s="195">
        <v>1</v>
      </c>
      <c r="R397" s="230">
        <v>1</v>
      </c>
      <c r="S397" s="195">
        <v>10</v>
      </c>
      <c r="T397" s="190"/>
      <c r="U397" s="229">
        <v>450086114</v>
      </c>
      <c r="V397" s="231" t="s">
        <v>844</v>
      </c>
      <c r="W397" s="190" t="s">
        <v>845</v>
      </c>
      <c r="X397" s="190" t="s">
        <v>680</v>
      </c>
      <c r="Y397" s="231">
        <v>1</v>
      </c>
      <c r="Z397" s="231">
        <v>1</v>
      </c>
      <c r="AA397" s="231">
        <v>10664.291266</v>
      </c>
      <c r="AB397" s="231">
        <v>10664</v>
      </c>
      <c r="AC397" s="231">
        <v>-715</v>
      </c>
      <c r="AD397" s="231">
        <v>11379</v>
      </c>
      <c r="AK397" s="232">
        <v>0</v>
      </c>
      <c r="AM397" s="232">
        <v>0</v>
      </c>
      <c r="AO397" s="232"/>
    </row>
    <row r="398" spans="1:41" s="231" customFormat="1">
      <c r="A398" s="229" t="s">
        <v>844</v>
      </c>
      <c r="B398" s="190">
        <v>450086127</v>
      </c>
      <c r="C398" s="191" t="s">
        <v>520</v>
      </c>
      <c r="D398" s="195">
        <v>0</v>
      </c>
      <c r="E398" s="195">
        <v>0</v>
      </c>
      <c r="F398" s="195">
        <v>1</v>
      </c>
      <c r="G398" s="195">
        <v>2</v>
      </c>
      <c r="H398" s="195">
        <v>0</v>
      </c>
      <c r="I398" s="195">
        <v>0</v>
      </c>
      <c r="J398" s="195">
        <v>0</v>
      </c>
      <c r="K398" s="230">
        <v>0.1179</v>
      </c>
      <c r="L398" s="195">
        <v>0</v>
      </c>
      <c r="M398" s="195">
        <v>0</v>
      </c>
      <c r="N398" s="195">
        <v>0</v>
      </c>
      <c r="O398" s="195">
        <v>0</v>
      </c>
      <c r="P398" s="195">
        <v>0</v>
      </c>
      <c r="Q398" s="195">
        <v>3</v>
      </c>
      <c r="R398" s="230">
        <v>1</v>
      </c>
      <c r="S398" s="195">
        <v>4</v>
      </c>
      <c r="T398" s="190"/>
      <c r="U398" s="229">
        <v>450086127</v>
      </c>
      <c r="V398" s="231" t="s">
        <v>844</v>
      </c>
      <c r="W398" s="190" t="s">
        <v>845</v>
      </c>
      <c r="X398" s="190" t="s">
        <v>682</v>
      </c>
      <c r="Y398" s="231">
        <v>1</v>
      </c>
      <c r="Z398" s="231">
        <v>3</v>
      </c>
      <c r="AA398" s="231">
        <v>33056.983798000001</v>
      </c>
      <c r="AB398" s="231">
        <v>11019</v>
      </c>
      <c r="AC398" s="231">
        <v>-2415</v>
      </c>
      <c r="AD398" s="231">
        <v>13434</v>
      </c>
      <c r="AK398" s="232">
        <v>0</v>
      </c>
      <c r="AM398" s="232">
        <v>0</v>
      </c>
      <c r="AO398" s="232"/>
    </row>
    <row r="399" spans="1:41" s="231" customFormat="1">
      <c r="A399" s="229" t="s">
        <v>844</v>
      </c>
      <c r="B399" s="190">
        <v>450086137</v>
      </c>
      <c r="C399" s="191" t="s">
        <v>520</v>
      </c>
      <c r="D399" s="195">
        <v>0</v>
      </c>
      <c r="E399" s="195">
        <v>0</v>
      </c>
      <c r="F399" s="195">
        <v>0</v>
      </c>
      <c r="G399" s="195">
        <v>3</v>
      </c>
      <c r="H399" s="195">
        <v>1</v>
      </c>
      <c r="I399" s="195">
        <v>0</v>
      </c>
      <c r="J399" s="195">
        <v>0</v>
      </c>
      <c r="K399" s="230">
        <v>0.15720000000000001</v>
      </c>
      <c r="L399" s="195">
        <v>0</v>
      </c>
      <c r="M399" s="195">
        <v>0</v>
      </c>
      <c r="N399" s="195">
        <v>0</v>
      </c>
      <c r="O399" s="195">
        <v>0</v>
      </c>
      <c r="P399" s="195">
        <v>4</v>
      </c>
      <c r="Q399" s="195">
        <v>4</v>
      </c>
      <c r="R399" s="230">
        <v>1</v>
      </c>
      <c r="S399" s="195">
        <v>12</v>
      </c>
      <c r="T399" s="190"/>
      <c r="U399" s="229">
        <v>450086137</v>
      </c>
      <c r="V399" s="231" t="s">
        <v>844</v>
      </c>
      <c r="W399" s="190" t="s">
        <v>845</v>
      </c>
      <c r="X399" s="190" t="s">
        <v>847</v>
      </c>
      <c r="Y399" s="231">
        <v>1</v>
      </c>
      <c r="Z399" s="231">
        <v>4</v>
      </c>
      <c r="AA399" s="231">
        <v>77831.705063999994</v>
      </c>
      <c r="AB399" s="231">
        <v>19458</v>
      </c>
      <c r="AC399" s="231">
        <v>8670</v>
      </c>
      <c r="AD399" s="231">
        <v>10788</v>
      </c>
      <c r="AK399" s="232">
        <v>0</v>
      </c>
      <c r="AM399" s="232">
        <v>0</v>
      </c>
      <c r="AO399" s="232"/>
    </row>
    <row r="400" spans="1:41" s="231" customFormat="1">
      <c r="A400" s="229" t="s">
        <v>844</v>
      </c>
      <c r="B400" s="190">
        <v>450086210</v>
      </c>
      <c r="C400" s="191" t="s">
        <v>520</v>
      </c>
      <c r="D400" s="195">
        <v>0</v>
      </c>
      <c r="E400" s="195">
        <v>0</v>
      </c>
      <c r="F400" s="195">
        <v>6</v>
      </c>
      <c r="G400" s="195">
        <v>36</v>
      </c>
      <c r="H400" s="195">
        <v>58</v>
      </c>
      <c r="I400" s="195">
        <v>0</v>
      </c>
      <c r="J400" s="195">
        <v>0</v>
      </c>
      <c r="K400" s="230">
        <v>3.93</v>
      </c>
      <c r="L400" s="195">
        <v>0</v>
      </c>
      <c r="M400" s="195">
        <v>0</v>
      </c>
      <c r="N400" s="195">
        <v>0</v>
      </c>
      <c r="O400" s="195">
        <v>0</v>
      </c>
      <c r="P400" s="195">
        <v>17</v>
      </c>
      <c r="Q400" s="195">
        <v>100</v>
      </c>
      <c r="R400" s="230">
        <v>1</v>
      </c>
      <c r="S400" s="195">
        <v>6</v>
      </c>
      <c r="T400" s="190"/>
      <c r="U400" s="229">
        <v>450086210</v>
      </c>
      <c r="V400" s="231" t="s">
        <v>844</v>
      </c>
      <c r="W400" s="190" t="s">
        <v>845</v>
      </c>
      <c r="X400" s="190" t="s">
        <v>683</v>
      </c>
      <c r="Y400" s="231">
        <v>1</v>
      </c>
      <c r="Z400" s="231">
        <v>100</v>
      </c>
      <c r="AA400" s="231">
        <v>1173383.0965999998</v>
      </c>
      <c r="AB400" s="231">
        <v>11734</v>
      </c>
      <c r="AC400" s="231">
        <v>-748</v>
      </c>
      <c r="AD400" s="231">
        <v>12482</v>
      </c>
      <c r="AK400" s="232">
        <v>0</v>
      </c>
      <c r="AM400" s="232">
        <v>0</v>
      </c>
      <c r="AO400" s="232"/>
    </row>
    <row r="401" spans="1:41" s="231" customFormat="1">
      <c r="A401" s="229" t="s">
        <v>844</v>
      </c>
      <c r="B401" s="190">
        <v>450086275</v>
      </c>
      <c r="C401" s="191" t="s">
        <v>520</v>
      </c>
      <c r="D401" s="195">
        <v>0</v>
      </c>
      <c r="E401" s="195">
        <v>0</v>
      </c>
      <c r="F401" s="195">
        <v>1</v>
      </c>
      <c r="G401" s="195">
        <v>6</v>
      </c>
      <c r="H401" s="195">
        <v>0</v>
      </c>
      <c r="I401" s="195">
        <v>0</v>
      </c>
      <c r="J401" s="195">
        <v>0</v>
      </c>
      <c r="K401" s="230">
        <v>0.27510000000000001</v>
      </c>
      <c r="L401" s="195">
        <v>0</v>
      </c>
      <c r="M401" s="195">
        <v>0</v>
      </c>
      <c r="N401" s="195">
        <v>0</v>
      </c>
      <c r="O401" s="195">
        <v>0</v>
      </c>
      <c r="P401" s="195">
        <v>2</v>
      </c>
      <c r="Q401" s="195">
        <v>7</v>
      </c>
      <c r="R401" s="230">
        <v>1</v>
      </c>
      <c r="S401" s="195">
        <v>4</v>
      </c>
      <c r="T401" s="190"/>
      <c r="U401" s="229">
        <v>450086275</v>
      </c>
      <c r="V401" s="231" t="s">
        <v>844</v>
      </c>
      <c r="W401" s="190" t="s">
        <v>845</v>
      </c>
      <c r="X401" s="190" t="s">
        <v>848</v>
      </c>
      <c r="Y401" s="231">
        <v>1</v>
      </c>
      <c r="Z401" s="231">
        <v>7</v>
      </c>
      <c r="AA401" s="231">
        <v>86597.768862000012</v>
      </c>
      <c r="AB401" s="231">
        <v>12371</v>
      </c>
      <c r="AC401" s="231">
        <v>1707</v>
      </c>
      <c r="AD401" s="231">
        <v>10664</v>
      </c>
      <c r="AK401" s="232">
        <v>0</v>
      </c>
      <c r="AM401" s="232">
        <v>0</v>
      </c>
      <c r="AO401" s="232"/>
    </row>
    <row r="402" spans="1:41" s="231" customFormat="1">
      <c r="A402" s="229" t="s">
        <v>844</v>
      </c>
      <c r="B402" s="190">
        <v>450086278</v>
      </c>
      <c r="C402" s="191" t="s">
        <v>520</v>
      </c>
      <c r="D402" s="195">
        <v>0</v>
      </c>
      <c r="E402" s="195">
        <v>0</v>
      </c>
      <c r="F402" s="195">
        <v>2</v>
      </c>
      <c r="G402" s="195">
        <v>5</v>
      </c>
      <c r="H402" s="195">
        <v>3</v>
      </c>
      <c r="I402" s="195">
        <v>0</v>
      </c>
      <c r="J402" s="195">
        <v>0</v>
      </c>
      <c r="K402" s="230">
        <v>0.39300000000000002</v>
      </c>
      <c r="L402" s="195">
        <v>0</v>
      </c>
      <c r="M402" s="195">
        <v>0</v>
      </c>
      <c r="N402" s="195">
        <v>0</v>
      </c>
      <c r="O402" s="195">
        <v>0</v>
      </c>
      <c r="P402" s="195">
        <v>2</v>
      </c>
      <c r="Q402" s="195">
        <v>10</v>
      </c>
      <c r="R402" s="230">
        <v>1</v>
      </c>
      <c r="S402" s="195">
        <v>7</v>
      </c>
      <c r="T402" s="190"/>
      <c r="U402" s="229">
        <v>450086278</v>
      </c>
      <c r="V402" s="231" t="s">
        <v>844</v>
      </c>
      <c r="W402" s="190" t="s">
        <v>845</v>
      </c>
      <c r="X402" s="190" t="s">
        <v>849</v>
      </c>
      <c r="Y402" s="231">
        <v>1</v>
      </c>
      <c r="Z402" s="231">
        <v>10</v>
      </c>
      <c r="AA402" s="231">
        <v>120810.19265999999</v>
      </c>
      <c r="AB402" s="231">
        <v>12081</v>
      </c>
      <c r="AC402" s="231">
        <v>1062</v>
      </c>
      <c r="AD402" s="231">
        <v>11019</v>
      </c>
      <c r="AK402" s="232">
        <v>0</v>
      </c>
      <c r="AM402" s="232">
        <v>0</v>
      </c>
      <c r="AO402" s="232"/>
    </row>
    <row r="403" spans="1:41" s="231" customFormat="1">
      <c r="A403" s="229" t="s">
        <v>844</v>
      </c>
      <c r="B403" s="190">
        <v>450086327</v>
      </c>
      <c r="C403" s="191" t="s">
        <v>520</v>
      </c>
      <c r="D403" s="195">
        <v>0</v>
      </c>
      <c r="E403" s="195">
        <v>0</v>
      </c>
      <c r="F403" s="195">
        <v>0</v>
      </c>
      <c r="G403" s="195">
        <v>1</v>
      </c>
      <c r="H403" s="195">
        <v>0</v>
      </c>
      <c r="I403" s="195">
        <v>0</v>
      </c>
      <c r="J403" s="195">
        <v>0</v>
      </c>
      <c r="K403" s="230">
        <v>3.9300000000000002E-2</v>
      </c>
      <c r="L403" s="195">
        <v>0</v>
      </c>
      <c r="M403" s="195">
        <v>0</v>
      </c>
      <c r="N403" s="195">
        <v>0</v>
      </c>
      <c r="O403" s="195">
        <v>0</v>
      </c>
      <c r="P403" s="195">
        <v>0</v>
      </c>
      <c r="Q403" s="195">
        <v>1</v>
      </c>
      <c r="R403" s="230">
        <v>1</v>
      </c>
      <c r="S403" s="195">
        <v>6</v>
      </c>
      <c r="T403" s="190"/>
      <c r="U403" s="229">
        <v>450086327</v>
      </c>
      <c r="V403" s="231" t="s">
        <v>844</v>
      </c>
      <c r="W403" s="190" t="s">
        <v>845</v>
      </c>
      <c r="X403" s="190" t="s">
        <v>850</v>
      </c>
      <c r="Y403" s="231">
        <v>1</v>
      </c>
      <c r="Z403" s="231">
        <v>1</v>
      </c>
      <c r="AA403" s="231">
        <v>11036.911266000001</v>
      </c>
      <c r="AB403" s="231">
        <v>11037</v>
      </c>
      <c r="AC403" s="231">
        <v>-8421</v>
      </c>
      <c r="AD403" s="231">
        <v>19458</v>
      </c>
      <c r="AK403" s="232">
        <v>0</v>
      </c>
      <c r="AM403" s="232">
        <v>0</v>
      </c>
      <c r="AO403" s="232"/>
    </row>
    <row r="404" spans="1:41" s="231" customFormat="1">
      <c r="A404" s="229" t="s">
        <v>844</v>
      </c>
      <c r="B404" s="190">
        <v>450086337</v>
      </c>
      <c r="C404" s="191" t="s">
        <v>520</v>
      </c>
      <c r="D404" s="195">
        <v>0</v>
      </c>
      <c r="E404" s="195">
        <v>0</v>
      </c>
      <c r="F404" s="195">
        <v>0</v>
      </c>
      <c r="G404" s="195">
        <v>1</v>
      </c>
      <c r="H404" s="195">
        <v>0</v>
      </c>
      <c r="I404" s="195">
        <v>0</v>
      </c>
      <c r="J404" s="195">
        <v>0</v>
      </c>
      <c r="K404" s="230">
        <v>3.9300000000000002E-2</v>
      </c>
      <c r="L404" s="195">
        <v>0</v>
      </c>
      <c r="M404" s="195">
        <v>0</v>
      </c>
      <c r="N404" s="195">
        <v>0</v>
      </c>
      <c r="O404" s="195">
        <v>0</v>
      </c>
      <c r="P404" s="195">
        <v>1</v>
      </c>
      <c r="Q404" s="195">
        <v>1</v>
      </c>
      <c r="R404" s="230">
        <v>1</v>
      </c>
      <c r="S404" s="195">
        <v>5</v>
      </c>
      <c r="T404" s="190"/>
      <c r="U404" s="229">
        <v>450086337</v>
      </c>
      <c r="V404" s="231" t="s">
        <v>844</v>
      </c>
      <c r="W404" s="190" t="s">
        <v>845</v>
      </c>
      <c r="X404" s="190" t="s">
        <v>851</v>
      </c>
      <c r="Y404" s="231">
        <v>1</v>
      </c>
      <c r="Z404" s="231">
        <v>1</v>
      </c>
      <c r="AA404" s="231">
        <v>15918.231265999999</v>
      </c>
      <c r="AB404" s="231">
        <v>15918</v>
      </c>
      <c r="AC404" s="231">
        <v>4184</v>
      </c>
      <c r="AD404" s="231">
        <v>11734</v>
      </c>
      <c r="AK404" s="232">
        <v>0</v>
      </c>
      <c r="AM404" s="232">
        <v>0</v>
      </c>
      <c r="AO404" s="232"/>
    </row>
    <row r="405" spans="1:41" s="231" customFormat="1">
      <c r="A405" s="229" t="s">
        <v>844</v>
      </c>
      <c r="B405" s="190">
        <v>450086340</v>
      </c>
      <c r="C405" s="191" t="s">
        <v>520</v>
      </c>
      <c r="D405" s="195">
        <v>0</v>
      </c>
      <c r="E405" s="195">
        <v>0</v>
      </c>
      <c r="F405" s="195">
        <v>0</v>
      </c>
      <c r="G405" s="195">
        <v>3</v>
      </c>
      <c r="H405" s="195">
        <v>3</v>
      </c>
      <c r="I405" s="195">
        <v>0</v>
      </c>
      <c r="J405" s="195">
        <v>0</v>
      </c>
      <c r="K405" s="230">
        <v>0.23580000000000001</v>
      </c>
      <c r="L405" s="195">
        <v>0</v>
      </c>
      <c r="M405" s="195">
        <v>0</v>
      </c>
      <c r="N405" s="195">
        <v>0</v>
      </c>
      <c r="O405" s="195">
        <v>0</v>
      </c>
      <c r="P405" s="195">
        <v>3</v>
      </c>
      <c r="Q405" s="195">
        <v>6</v>
      </c>
      <c r="R405" s="230">
        <v>1</v>
      </c>
      <c r="S405" s="195">
        <v>7</v>
      </c>
      <c r="T405" s="190"/>
      <c r="U405" s="229">
        <v>450086340</v>
      </c>
      <c r="V405" s="231" t="s">
        <v>844</v>
      </c>
      <c r="W405" s="190" t="s">
        <v>845</v>
      </c>
      <c r="X405" s="190" t="s">
        <v>852</v>
      </c>
      <c r="Y405" s="231">
        <v>1</v>
      </c>
      <c r="Z405" s="231">
        <v>6</v>
      </c>
      <c r="AA405" s="231">
        <v>82603.26759600002</v>
      </c>
      <c r="AB405" s="231">
        <v>13767</v>
      </c>
      <c r="AC405" s="231">
        <v>1396</v>
      </c>
      <c r="AD405" s="231">
        <v>12371</v>
      </c>
      <c r="AK405" s="232">
        <v>0</v>
      </c>
      <c r="AM405" s="232">
        <v>0</v>
      </c>
      <c r="AO405" s="232"/>
    </row>
    <row r="406" spans="1:41" s="231" customFormat="1">
      <c r="A406" s="229" t="s">
        <v>844</v>
      </c>
      <c r="B406" s="190">
        <v>450086670</v>
      </c>
      <c r="C406" s="191" t="s">
        <v>520</v>
      </c>
      <c r="D406" s="195">
        <v>0</v>
      </c>
      <c r="E406" s="195">
        <v>0</v>
      </c>
      <c r="F406" s="195">
        <v>0</v>
      </c>
      <c r="G406" s="195">
        <v>0</v>
      </c>
      <c r="H406" s="195">
        <v>1</v>
      </c>
      <c r="I406" s="195">
        <v>0</v>
      </c>
      <c r="J406" s="195">
        <v>0</v>
      </c>
      <c r="K406" s="230">
        <v>3.9300000000000002E-2</v>
      </c>
      <c r="L406" s="195">
        <v>0</v>
      </c>
      <c r="M406" s="195">
        <v>0</v>
      </c>
      <c r="N406" s="195">
        <v>0</v>
      </c>
      <c r="O406" s="195">
        <v>0</v>
      </c>
      <c r="P406" s="195">
        <v>1</v>
      </c>
      <c r="Q406" s="195">
        <v>1</v>
      </c>
      <c r="R406" s="230">
        <v>1</v>
      </c>
      <c r="S406" s="195">
        <v>6</v>
      </c>
      <c r="T406" s="190"/>
      <c r="U406" s="229">
        <v>450086670</v>
      </c>
      <c r="V406" s="231" t="s">
        <v>844</v>
      </c>
      <c r="W406" s="190" t="s">
        <v>845</v>
      </c>
      <c r="X406" s="190" t="s">
        <v>688</v>
      </c>
      <c r="Y406" s="231">
        <v>1</v>
      </c>
      <c r="Z406" s="231">
        <v>1</v>
      </c>
      <c r="AA406" s="231">
        <v>16054.081265999999</v>
      </c>
      <c r="AB406" s="231">
        <v>16054</v>
      </c>
      <c r="AC406" s="231">
        <v>3973</v>
      </c>
      <c r="AD406" s="231">
        <v>12081</v>
      </c>
      <c r="AK406" s="232">
        <v>0</v>
      </c>
      <c r="AM406" s="232">
        <v>0</v>
      </c>
      <c r="AO406" s="232"/>
    </row>
    <row r="407" spans="1:41" s="231" customFormat="1">
      <c r="A407" s="229" t="s">
        <v>844</v>
      </c>
      <c r="B407" s="190">
        <v>450086674</v>
      </c>
      <c r="C407" s="191" t="s">
        <v>520</v>
      </c>
      <c r="D407" s="195">
        <v>0</v>
      </c>
      <c r="E407" s="195">
        <v>0</v>
      </c>
      <c r="F407" s="195">
        <v>0</v>
      </c>
      <c r="G407" s="195">
        <v>1</v>
      </c>
      <c r="H407" s="195">
        <v>0</v>
      </c>
      <c r="I407" s="195">
        <v>0</v>
      </c>
      <c r="J407" s="195">
        <v>0</v>
      </c>
      <c r="K407" s="230">
        <v>3.9300000000000002E-2</v>
      </c>
      <c r="L407" s="195">
        <v>0</v>
      </c>
      <c r="M407" s="195">
        <v>0</v>
      </c>
      <c r="N407" s="195">
        <v>0</v>
      </c>
      <c r="O407" s="195">
        <v>0</v>
      </c>
      <c r="P407" s="195">
        <v>0</v>
      </c>
      <c r="Q407" s="195">
        <v>1</v>
      </c>
      <c r="R407" s="230">
        <v>1</v>
      </c>
      <c r="S407" s="195">
        <v>10</v>
      </c>
      <c r="T407" s="190"/>
      <c r="U407" s="229">
        <v>450086674</v>
      </c>
      <c r="V407" s="231" t="s">
        <v>844</v>
      </c>
      <c r="W407" s="190" t="s">
        <v>845</v>
      </c>
      <c r="X407" s="190" t="s">
        <v>689</v>
      </c>
      <c r="Y407" s="231">
        <v>1</v>
      </c>
      <c r="Z407" s="231">
        <v>1</v>
      </c>
      <c r="AA407" s="231">
        <v>11036.911266000001</v>
      </c>
      <c r="AB407" s="231">
        <v>11037</v>
      </c>
      <c r="AC407" s="231">
        <v>0</v>
      </c>
      <c r="AD407" s="231">
        <v>11037</v>
      </c>
      <c r="AK407" s="232">
        <v>0</v>
      </c>
      <c r="AM407" s="232">
        <v>0</v>
      </c>
      <c r="AO407" s="232"/>
    </row>
    <row r="408" spans="1:41" s="231" customFormat="1">
      <c r="A408" s="229" t="s">
        <v>844</v>
      </c>
      <c r="B408" s="190">
        <v>450086683</v>
      </c>
      <c r="C408" s="191" t="s">
        <v>520</v>
      </c>
      <c r="D408" s="195">
        <v>0</v>
      </c>
      <c r="E408" s="195">
        <v>0</v>
      </c>
      <c r="F408" s="195">
        <v>0</v>
      </c>
      <c r="G408" s="195">
        <v>0</v>
      </c>
      <c r="H408" s="195">
        <v>2</v>
      </c>
      <c r="I408" s="195">
        <v>0</v>
      </c>
      <c r="J408" s="195">
        <v>0</v>
      </c>
      <c r="K408" s="230">
        <v>7.8600000000000003E-2</v>
      </c>
      <c r="L408" s="195">
        <v>0</v>
      </c>
      <c r="M408" s="195">
        <v>0</v>
      </c>
      <c r="N408" s="195">
        <v>0</v>
      </c>
      <c r="O408" s="195">
        <v>0</v>
      </c>
      <c r="P408" s="195">
        <v>0</v>
      </c>
      <c r="Q408" s="195">
        <v>2</v>
      </c>
      <c r="R408" s="230">
        <v>1</v>
      </c>
      <c r="S408" s="195">
        <v>4</v>
      </c>
      <c r="T408" s="190"/>
      <c r="U408" s="229">
        <v>450086683</v>
      </c>
      <c r="V408" s="231" t="s">
        <v>844</v>
      </c>
      <c r="W408" s="190" t="s">
        <v>845</v>
      </c>
      <c r="X408" s="190" t="s">
        <v>853</v>
      </c>
      <c r="Y408" s="231">
        <v>1</v>
      </c>
      <c r="Z408" s="231">
        <v>2</v>
      </c>
      <c r="AA408" s="231">
        <v>21328.582532</v>
      </c>
      <c r="AB408" s="231">
        <v>10664</v>
      </c>
      <c r="AC408" s="231">
        <v>-5254</v>
      </c>
      <c r="AD408" s="231">
        <v>15918</v>
      </c>
      <c r="AK408" s="232">
        <v>0</v>
      </c>
      <c r="AM408" s="232">
        <v>0</v>
      </c>
      <c r="AO408" s="232"/>
    </row>
    <row r="409" spans="1:41" s="231" customFormat="1">
      <c r="A409" s="229" t="s">
        <v>854</v>
      </c>
      <c r="B409" s="190">
        <v>453137005</v>
      </c>
      <c r="C409" s="191" t="s">
        <v>521</v>
      </c>
      <c r="D409" s="195">
        <v>0</v>
      </c>
      <c r="E409" s="195">
        <v>0</v>
      </c>
      <c r="F409" s="195">
        <v>0</v>
      </c>
      <c r="G409" s="195">
        <v>2</v>
      </c>
      <c r="H409" s="195">
        <v>1</v>
      </c>
      <c r="I409" s="195">
        <v>0</v>
      </c>
      <c r="J409" s="195">
        <v>0</v>
      </c>
      <c r="K409" s="230">
        <v>0.1179</v>
      </c>
      <c r="L409" s="195">
        <v>0</v>
      </c>
      <c r="M409" s="195">
        <v>0</v>
      </c>
      <c r="N409" s="195">
        <v>0</v>
      </c>
      <c r="O409" s="195">
        <v>0</v>
      </c>
      <c r="P409" s="195">
        <v>1</v>
      </c>
      <c r="Q409" s="195">
        <v>3</v>
      </c>
      <c r="R409" s="230">
        <v>1</v>
      </c>
      <c r="S409" s="195">
        <v>8</v>
      </c>
      <c r="T409" s="190"/>
      <c r="U409" s="229">
        <v>453137005</v>
      </c>
      <c r="V409" s="231" t="s">
        <v>854</v>
      </c>
      <c r="W409" s="190" t="s">
        <v>847</v>
      </c>
      <c r="X409" s="190" t="s">
        <v>797</v>
      </c>
      <c r="Y409" s="231">
        <v>1</v>
      </c>
      <c r="Z409" s="231">
        <v>3</v>
      </c>
      <c r="AA409" s="231">
        <v>39014.793798000006</v>
      </c>
      <c r="AB409" s="231">
        <v>13005</v>
      </c>
      <c r="AC409" s="231">
        <v>-762</v>
      </c>
      <c r="AD409" s="231">
        <v>13767</v>
      </c>
      <c r="AK409" s="232">
        <v>0</v>
      </c>
      <c r="AM409" s="232">
        <v>0</v>
      </c>
      <c r="AO409" s="232"/>
    </row>
    <row r="410" spans="1:41" s="231" customFormat="1">
      <c r="A410" s="229" t="s">
        <v>854</v>
      </c>
      <c r="B410" s="190">
        <v>453137061</v>
      </c>
      <c r="C410" s="191" t="s">
        <v>521</v>
      </c>
      <c r="D410" s="195">
        <v>0</v>
      </c>
      <c r="E410" s="195">
        <v>0</v>
      </c>
      <c r="F410" s="195">
        <v>7</v>
      </c>
      <c r="G410" s="195">
        <v>44</v>
      </c>
      <c r="H410" s="195">
        <v>23</v>
      </c>
      <c r="I410" s="195">
        <v>0</v>
      </c>
      <c r="J410" s="195">
        <v>0</v>
      </c>
      <c r="K410" s="230">
        <v>2.9081999999999999</v>
      </c>
      <c r="L410" s="195">
        <v>0</v>
      </c>
      <c r="M410" s="195">
        <v>6</v>
      </c>
      <c r="N410" s="195">
        <v>1</v>
      </c>
      <c r="O410" s="195">
        <v>0</v>
      </c>
      <c r="P410" s="195">
        <v>58</v>
      </c>
      <c r="Q410" s="195">
        <v>74</v>
      </c>
      <c r="R410" s="230">
        <v>1</v>
      </c>
      <c r="S410" s="195">
        <v>11</v>
      </c>
      <c r="T410" s="190"/>
      <c r="U410" s="229">
        <v>453137061</v>
      </c>
      <c r="V410" s="231" t="s">
        <v>854</v>
      </c>
      <c r="W410" s="190" t="s">
        <v>847</v>
      </c>
      <c r="X410" s="190" t="s">
        <v>799</v>
      </c>
      <c r="Y410" s="231">
        <v>1</v>
      </c>
      <c r="Z410" s="231">
        <v>74</v>
      </c>
      <c r="AA410" s="231">
        <v>1282376.7736839999</v>
      </c>
      <c r="AB410" s="231">
        <v>17329</v>
      </c>
      <c r="AC410" s="231">
        <v>1275</v>
      </c>
      <c r="AD410" s="231">
        <v>16054</v>
      </c>
      <c r="AK410" s="232">
        <v>0</v>
      </c>
      <c r="AM410" s="232">
        <v>0</v>
      </c>
      <c r="AO410" s="232"/>
    </row>
    <row r="411" spans="1:41" s="231" customFormat="1">
      <c r="A411" s="229" t="s">
        <v>854</v>
      </c>
      <c r="B411" s="190">
        <v>453137086</v>
      </c>
      <c r="C411" s="191" t="s">
        <v>521</v>
      </c>
      <c r="D411" s="195">
        <v>0</v>
      </c>
      <c r="E411" s="195">
        <v>0</v>
      </c>
      <c r="F411" s="195">
        <v>0</v>
      </c>
      <c r="G411" s="195">
        <v>0</v>
      </c>
      <c r="H411" s="195">
        <v>1</v>
      </c>
      <c r="I411" s="195">
        <v>0</v>
      </c>
      <c r="J411" s="195">
        <v>0</v>
      </c>
      <c r="K411" s="230">
        <v>3.9300000000000002E-2</v>
      </c>
      <c r="L411" s="195">
        <v>0</v>
      </c>
      <c r="M411" s="195">
        <v>0</v>
      </c>
      <c r="N411" s="195">
        <v>0</v>
      </c>
      <c r="O411" s="195">
        <v>0</v>
      </c>
      <c r="P411" s="195">
        <v>1</v>
      </c>
      <c r="Q411" s="195">
        <v>1</v>
      </c>
      <c r="R411" s="230">
        <v>1</v>
      </c>
      <c r="S411" s="195">
        <v>8</v>
      </c>
      <c r="T411" s="190"/>
      <c r="U411" s="229">
        <v>453137086</v>
      </c>
      <c r="V411" s="231" t="s">
        <v>854</v>
      </c>
      <c r="W411" s="190" t="s">
        <v>847</v>
      </c>
      <c r="X411" s="190" t="s">
        <v>845</v>
      </c>
      <c r="Y411" s="231">
        <v>1</v>
      </c>
      <c r="Z411" s="231">
        <v>1</v>
      </c>
      <c r="AA411" s="231">
        <v>16940.971266</v>
      </c>
      <c r="AB411" s="231">
        <v>16941</v>
      </c>
      <c r="AC411" s="231">
        <v>5904</v>
      </c>
      <c r="AD411" s="231">
        <v>11037</v>
      </c>
      <c r="AK411" s="232">
        <v>0</v>
      </c>
      <c r="AM411" s="232">
        <v>0</v>
      </c>
      <c r="AO411" s="232"/>
    </row>
    <row r="412" spans="1:41" s="231" customFormat="1">
      <c r="A412" s="229" t="s">
        <v>854</v>
      </c>
      <c r="B412" s="190">
        <v>453137114</v>
      </c>
      <c r="C412" s="191" t="s">
        <v>521</v>
      </c>
      <c r="D412" s="195">
        <v>0</v>
      </c>
      <c r="E412" s="195">
        <v>0</v>
      </c>
      <c r="F412" s="195">
        <v>0</v>
      </c>
      <c r="G412" s="195">
        <v>0</v>
      </c>
      <c r="H412" s="195">
        <v>2</v>
      </c>
      <c r="I412" s="195">
        <v>0</v>
      </c>
      <c r="J412" s="195">
        <v>0</v>
      </c>
      <c r="K412" s="230">
        <v>7.8600000000000003E-2</v>
      </c>
      <c r="L412" s="195">
        <v>0</v>
      </c>
      <c r="M412" s="195">
        <v>0</v>
      </c>
      <c r="N412" s="195">
        <v>0</v>
      </c>
      <c r="O412" s="195">
        <v>0</v>
      </c>
      <c r="P412" s="195">
        <v>2</v>
      </c>
      <c r="Q412" s="195">
        <v>2</v>
      </c>
      <c r="R412" s="230">
        <v>1</v>
      </c>
      <c r="S412" s="195">
        <v>10</v>
      </c>
      <c r="T412" s="190"/>
      <c r="U412" s="229">
        <v>453137114</v>
      </c>
      <c r="V412" s="231" t="s">
        <v>854</v>
      </c>
      <c r="W412" s="190" t="s">
        <v>847</v>
      </c>
      <c r="X412" s="190" t="s">
        <v>680</v>
      </c>
      <c r="Y412" s="231">
        <v>1</v>
      </c>
      <c r="Z412" s="231">
        <v>2</v>
      </c>
      <c r="AA412" s="231">
        <v>35655.762531999993</v>
      </c>
      <c r="AB412" s="231">
        <v>17828</v>
      </c>
      <c r="AC412" s="231">
        <v>7164</v>
      </c>
      <c r="AD412" s="231">
        <v>10664</v>
      </c>
      <c r="AK412" s="232">
        <v>0</v>
      </c>
      <c r="AM412" s="232">
        <v>0</v>
      </c>
      <c r="AO412" s="232"/>
    </row>
    <row r="413" spans="1:41" s="231" customFormat="1">
      <c r="A413" s="229" t="s">
        <v>854</v>
      </c>
      <c r="B413" s="190">
        <v>453137137</v>
      </c>
      <c r="C413" s="191" t="s">
        <v>521</v>
      </c>
      <c r="D413" s="195">
        <v>0</v>
      </c>
      <c r="E413" s="195">
        <v>0</v>
      </c>
      <c r="F413" s="195">
        <v>51</v>
      </c>
      <c r="G413" s="195">
        <v>289</v>
      </c>
      <c r="H413" s="195">
        <v>151</v>
      </c>
      <c r="I413" s="195">
        <v>0</v>
      </c>
      <c r="J413" s="195">
        <v>0</v>
      </c>
      <c r="K413" s="230">
        <v>19.296299999999999</v>
      </c>
      <c r="L413" s="195">
        <v>0</v>
      </c>
      <c r="M413" s="195">
        <v>50</v>
      </c>
      <c r="N413" s="195">
        <v>7</v>
      </c>
      <c r="O413" s="195">
        <v>0</v>
      </c>
      <c r="P413" s="195">
        <v>451</v>
      </c>
      <c r="Q413" s="195">
        <v>491</v>
      </c>
      <c r="R413" s="230">
        <v>1</v>
      </c>
      <c r="S413" s="195">
        <v>12</v>
      </c>
      <c r="T413" s="190"/>
      <c r="U413" s="229">
        <v>453137137</v>
      </c>
      <c r="V413" s="231" t="s">
        <v>854</v>
      </c>
      <c r="W413" s="190" t="s">
        <v>847</v>
      </c>
      <c r="X413" s="190" t="s">
        <v>847</v>
      </c>
      <c r="Y413" s="231">
        <v>1</v>
      </c>
      <c r="Z413" s="231">
        <v>491</v>
      </c>
      <c r="AA413" s="231">
        <v>9362147.2016059998</v>
      </c>
      <c r="AB413" s="231">
        <v>19068</v>
      </c>
      <c r="AC413" s="231">
        <v>6063</v>
      </c>
      <c r="AD413" s="231">
        <v>13005</v>
      </c>
      <c r="AK413" s="232">
        <v>0</v>
      </c>
      <c r="AM413" s="232">
        <v>0</v>
      </c>
      <c r="AO413" s="232"/>
    </row>
    <row r="414" spans="1:41" s="231" customFormat="1">
      <c r="A414" s="229" t="s">
        <v>854</v>
      </c>
      <c r="B414" s="190">
        <v>453137161</v>
      </c>
      <c r="C414" s="191" t="s">
        <v>521</v>
      </c>
      <c r="D414" s="195">
        <v>0</v>
      </c>
      <c r="E414" s="195">
        <v>0</v>
      </c>
      <c r="F414" s="195">
        <v>0</v>
      </c>
      <c r="G414" s="195">
        <v>1</v>
      </c>
      <c r="H414" s="195">
        <v>0</v>
      </c>
      <c r="I414" s="195">
        <v>0</v>
      </c>
      <c r="J414" s="195">
        <v>0</v>
      </c>
      <c r="K414" s="230">
        <v>3.9300000000000002E-2</v>
      </c>
      <c r="L414" s="195">
        <v>0</v>
      </c>
      <c r="M414" s="195">
        <v>0</v>
      </c>
      <c r="N414" s="195">
        <v>0</v>
      </c>
      <c r="O414" s="195">
        <v>0</v>
      </c>
      <c r="P414" s="195">
        <v>1</v>
      </c>
      <c r="Q414" s="195">
        <v>1</v>
      </c>
      <c r="R414" s="230">
        <v>1</v>
      </c>
      <c r="S414" s="195">
        <v>8</v>
      </c>
      <c r="T414" s="190"/>
      <c r="U414" s="229">
        <v>453137161</v>
      </c>
      <c r="V414" s="231" t="s">
        <v>854</v>
      </c>
      <c r="W414" s="190" t="s">
        <v>847</v>
      </c>
      <c r="X414" s="190" t="s">
        <v>802</v>
      </c>
      <c r="Y414" s="231">
        <v>1</v>
      </c>
      <c r="Z414" s="231">
        <v>1</v>
      </c>
      <c r="AA414" s="231">
        <v>17313.591265999999</v>
      </c>
      <c r="AB414" s="231">
        <v>17314</v>
      </c>
      <c r="AC414" s="231">
        <v>-15</v>
      </c>
      <c r="AD414" s="231">
        <v>17329</v>
      </c>
      <c r="AK414" s="232">
        <v>0</v>
      </c>
      <c r="AM414" s="232">
        <v>0</v>
      </c>
      <c r="AO414" s="232"/>
    </row>
    <row r="415" spans="1:41" s="231" customFormat="1">
      <c r="A415" s="229" t="s">
        <v>854</v>
      </c>
      <c r="B415" s="190">
        <v>453137210</v>
      </c>
      <c r="C415" s="191" t="s">
        <v>521</v>
      </c>
      <c r="D415" s="195">
        <v>0</v>
      </c>
      <c r="E415" s="195">
        <v>0</v>
      </c>
      <c r="F415" s="195">
        <v>1</v>
      </c>
      <c r="G415" s="195">
        <v>2</v>
      </c>
      <c r="H415" s="195">
        <v>1</v>
      </c>
      <c r="I415" s="195">
        <v>0</v>
      </c>
      <c r="J415" s="195">
        <v>0</v>
      </c>
      <c r="K415" s="230">
        <v>0.15720000000000001</v>
      </c>
      <c r="L415" s="195">
        <v>0</v>
      </c>
      <c r="M415" s="195">
        <v>0</v>
      </c>
      <c r="N415" s="195">
        <v>0</v>
      </c>
      <c r="O415" s="195">
        <v>0</v>
      </c>
      <c r="P415" s="195">
        <v>4</v>
      </c>
      <c r="Q415" s="195">
        <v>4</v>
      </c>
      <c r="R415" s="230">
        <v>1</v>
      </c>
      <c r="S415" s="195">
        <v>6</v>
      </c>
      <c r="T415" s="190"/>
      <c r="U415" s="229">
        <v>453137210</v>
      </c>
      <c r="V415" s="231" t="s">
        <v>854</v>
      </c>
      <c r="W415" s="190" t="s">
        <v>847</v>
      </c>
      <c r="X415" s="190" t="s">
        <v>683</v>
      </c>
      <c r="Y415" s="231">
        <v>1</v>
      </c>
      <c r="Z415" s="231">
        <v>4</v>
      </c>
      <c r="AA415" s="231">
        <v>65280.435063999998</v>
      </c>
      <c r="AB415" s="231">
        <v>16320</v>
      </c>
      <c r="AC415" s="231">
        <v>-621</v>
      </c>
      <c r="AD415" s="231">
        <v>16941</v>
      </c>
      <c r="AK415" s="232">
        <v>0</v>
      </c>
      <c r="AM415" s="232">
        <v>0</v>
      </c>
      <c r="AO415" s="232"/>
    </row>
    <row r="416" spans="1:41" s="231" customFormat="1">
      <c r="A416" s="229" t="s">
        <v>854</v>
      </c>
      <c r="B416" s="190">
        <v>453137278</v>
      </c>
      <c r="C416" s="191" t="s">
        <v>521</v>
      </c>
      <c r="D416" s="195">
        <v>0</v>
      </c>
      <c r="E416" s="195">
        <v>0</v>
      </c>
      <c r="F416" s="195">
        <v>1</v>
      </c>
      <c r="G416" s="195">
        <v>4</v>
      </c>
      <c r="H416" s="195">
        <v>1</v>
      </c>
      <c r="I416" s="195">
        <v>0</v>
      </c>
      <c r="J416" s="195">
        <v>0</v>
      </c>
      <c r="K416" s="230">
        <v>0.23580000000000001</v>
      </c>
      <c r="L416" s="195">
        <v>0</v>
      </c>
      <c r="M416" s="195">
        <v>0</v>
      </c>
      <c r="N416" s="195">
        <v>0</v>
      </c>
      <c r="O416" s="195">
        <v>0</v>
      </c>
      <c r="P416" s="195">
        <v>4</v>
      </c>
      <c r="Q416" s="195">
        <v>6</v>
      </c>
      <c r="R416" s="230">
        <v>1</v>
      </c>
      <c r="S416" s="195">
        <v>7</v>
      </c>
      <c r="T416" s="190"/>
      <c r="U416" s="229">
        <v>453137278</v>
      </c>
      <c r="V416" s="231" t="s">
        <v>854</v>
      </c>
      <c r="W416" s="190" t="s">
        <v>847</v>
      </c>
      <c r="X416" s="190" t="s">
        <v>849</v>
      </c>
      <c r="Y416" s="231">
        <v>1</v>
      </c>
      <c r="Z416" s="231">
        <v>6</v>
      </c>
      <c r="AA416" s="231">
        <v>89127.977596000012</v>
      </c>
      <c r="AB416" s="231">
        <v>14855</v>
      </c>
      <c r="AC416" s="231">
        <v>-2973</v>
      </c>
      <c r="AD416" s="231">
        <v>17828</v>
      </c>
      <c r="AK416" s="232">
        <v>0</v>
      </c>
      <c r="AM416" s="232">
        <v>0</v>
      </c>
      <c r="AO416" s="232"/>
    </row>
    <row r="417" spans="1:41" s="231" customFormat="1">
      <c r="A417" s="229" t="s">
        <v>854</v>
      </c>
      <c r="B417" s="190">
        <v>453137281</v>
      </c>
      <c r="C417" s="191" t="s">
        <v>521</v>
      </c>
      <c r="D417" s="195">
        <v>0</v>
      </c>
      <c r="E417" s="195">
        <v>0</v>
      </c>
      <c r="F417" s="195">
        <v>11</v>
      </c>
      <c r="G417" s="195">
        <v>50</v>
      </c>
      <c r="H417" s="195">
        <v>35</v>
      </c>
      <c r="I417" s="195">
        <v>0</v>
      </c>
      <c r="J417" s="195">
        <v>0</v>
      </c>
      <c r="K417" s="230">
        <v>3.7728000000000002</v>
      </c>
      <c r="L417" s="195">
        <v>0</v>
      </c>
      <c r="M417" s="195">
        <v>5</v>
      </c>
      <c r="N417" s="195">
        <v>2</v>
      </c>
      <c r="O417" s="195">
        <v>0</v>
      </c>
      <c r="P417" s="195">
        <v>80</v>
      </c>
      <c r="Q417" s="195">
        <v>96</v>
      </c>
      <c r="R417" s="230">
        <v>1</v>
      </c>
      <c r="S417" s="195">
        <v>12</v>
      </c>
      <c r="T417" s="190"/>
      <c r="U417" s="229">
        <v>453137281</v>
      </c>
      <c r="V417" s="231" t="s">
        <v>854</v>
      </c>
      <c r="W417" s="190" t="s">
        <v>847</v>
      </c>
      <c r="X417" s="190" t="s">
        <v>796</v>
      </c>
      <c r="Y417" s="231">
        <v>1</v>
      </c>
      <c r="Z417" s="231">
        <v>96</v>
      </c>
      <c r="AA417" s="231">
        <v>1747162.9515359998</v>
      </c>
      <c r="AB417" s="231">
        <v>18200</v>
      </c>
      <c r="AC417" s="231">
        <v>-833</v>
      </c>
      <c r="AD417" s="231">
        <v>19033</v>
      </c>
      <c r="AK417" s="232">
        <v>0</v>
      </c>
      <c r="AM417" s="232">
        <v>0</v>
      </c>
      <c r="AO417" s="232"/>
    </row>
    <row r="418" spans="1:41" s="231" customFormat="1">
      <c r="A418" s="229" t="s">
        <v>854</v>
      </c>
      <c r="B418" s="190">
        <v>453137309</v>
      </c>
      <c r="C418" s="191" t="s">
        <v>521</v>
      </c>
      <c r="D418" s="195">
        <v>0</v>
      </c>
      <c r="E418" s="195">
        <v>0</v>
      </c>
      <c r="F418" s="195">
        <v>1</v>
      </c>
      <c r="G418" s="195">
        <v>0</v>
      </c>
      <c r="H418" s="195">
        <v>0</v>
      </c>
      <c r="I418" s="195">
        <v>0</v>
      </c>
      <c r="J418" s="195">
        <v>0</v>
      </c>
      <c r="K418" s="230">
        <v>3.9300000000000002E-2</v>
      </c>
      <c r="L418" s="195">
        <v>0</v>
      </c>
      <c r="M418" s="195">
        <v>0</v>
      </c>
      <c r="N418" s="195">
        <v>0</v>
      </c>
      <c r="O418" s="195">
        <v>0</v>
      </c>
      <c r="P418" s="195">
        <v>1</v>
      </c>
      <c r="Q418" s="195">
        <v>1</v>
      </c>
      <c r="R418" s="230">
        <v>1</v>
      </c>
      <c r="S418" s="195">
        <v>10</v>
      </c>
      <c r="T418" s="190"/>
      <c r="U418" s="229">
        <v>453137309</v>
      </c>
      <c r="V418" s="231" t="s">
        <v>854</v>
      </c>
      <c r="W418" s="190" t="s">
        <v>847</v>
      </c>
      <c r="X418" s="190" t="s">
        <v>855</v>
      </c>
      <c r="Y418" s="231">
        <v>1</v>
      </c>
      <c r="Z418" s="231">
        <v>1</v>
      </c>
      <c r="AA418" s="231">
        <v>18146.751265999999</v>
      </c>
      <c r="AB418" s="231">
        <v>18147</v>
      </c>
      <c r="AC418" s="231">
        <v>833</v>
      </c>
      <c r="AD418" s="231">
        <v>17314</v>
      </c>
      <c r="AK418" s="232">
        <v>0</v>
      </c>
      <c r="AM418" s="232">
        <v>0</v>
      </c>
      <c r="AO418" s="232"/>
    </row>
    <row r="419" spans="1:41" s="231" customFormat="1">
      <c r="A419" s="229" t="s">
        <v>854</v>
      </c>
      <c r="B419" s="190">
        <v>453137325</v>
      </c>
      <c r="C419" s="191" t="s">
        <v>521</v>
      </c>
      <c r="D419" s="195">
        <v>0</v>
      </c>
      <c r="E419" s="195">
        <v>0</v>
      </c>
      <c r="F419" s="195">
        <v>0</v>
      </c>
      <c r="G419" s="195">
        <v>1</v>
      </c>
      <c r="H419" s="195">
        <v>1</v>
      </c>
      <c r="I419" s="195">
        <v>0</v>
      </c>
      <c r="J419" s="195">
        <v>0</v>
      </c>
      <c r="K419" s="230">
        <v>7.8600000000000003E-2</v>
      </c>
      <c r="L419" s="195">
        <v>0</v>
      </c>
      <c r="M419" s="195">
        <v>0</v>
      </c>
      <c r="N419" s="195">
        <v>0</v>
      </c>
      <c r="O419" s="195">
        <v>0</v>
      </c>
      <c r="P419" s="195">
        <v>0</v>
      </c>
      <c r="Q419" s="195">
        <v>2</v>
      </c>
      <c r="R419" s="230">
        <v>1</v>
      </c>
      <c r="S419" s="195">
        <v>9</v>
      </c>
      <c r="T419" s="190"/>
      <c r="U419" s="229">
        <v>453137325</v>
      </c>
      <c r="V419" s="231" t="s">
        <v>854</v>
      </c>
      <c r="W419" s="190" t="s">
        <v>847</v>
      </c>
      <c r="X419" s="190" t="s">
        <v>805</v>
      </c>
      <c r="Y419" s="231">
        <v>1</v>
      </c>
      <c r="Z419" s="231">
        <v>2</v>
      </c>
      <c r="AA419" s="231">
        <v>21701.202532000003</v>
      </c>
      <c r="AB419" s="231">
        <v>10851</v>
      </c>
      <c r="AC419" s="231">
        <v>-5469</v>
      </c>
      <c r="AD419" s="231">
        <v>16320</v>
      </c>
      <c r="AK419" s="232">
        <v>0</v>
      </c>
      <c r="AM419" s="232">
        <v>0</v>
      </c>
      <c r="AO419" s="232"/>
    </row>
    <row r="420" spans="1:41" s="231" customFormat="1">
      <c r="A420" s="229" t="s">
        <v>854</v>
      </c>
      <c r="B420" s="190">
        <v>453137332</v>
      </c>
      <c r="C420" s="191" t="s">
        <v>521</v>
      </c>
      <c r="D420" s="195">
        <v>0</v>
      </c>
      <c r="E420" s="195">
        <v>0</v>
      </c>
      <c r="F420" s="195">
        <v>1</v>
      </c>
      <c r="G420" s="195">
        <v>5</v>
      </c>
      <c r="H420" s="195">
        <v>5</v>
      </c>
      <c r="I420" s="195">
        <v>0</v>
      </c>
      <c r="J420" s="195">
        <v>0</v>
      </c>
      <c r="K420" s="230">
        <v>0.43230000000000002</v>
      </c>
      <c r="L420" s="195">
        <v>0</v>
      </c>
      <c r="M420" s="195">
        <v>1</v>
      </c>
      <c r="N420" s="195">
        <v>0</v>
      </c>
      <c r="O420" s="195">
        <v>0</v>
      </c>
      <c r="P420" s="195">
        <v>9</v>
      </c>
      <c r="Q420" s="195">
        <v>11</v>
      </c>
      <c r="R420" s="230">
        <v>1</v>
      </c>
      <c r="S420" s="195">
        <v>10</v>
      </c>
      <c r="T420" s="190"/>
      <c r="U420" s="229">
        <v>453137332</v>
      </c>
      <c r="V420" s="231" t="s">
        <v>854</v>
      </c>
      <c r="W420" s="190" t="s">
        <v>847</v>
      </c>
      <c r="X420" s="190" t="s">
        <v>806</v>
      </c>
      <c r="Y420" s="231">
        <v>1</v>
      </c>
      <c r="Z420" s="231">
        <v>11</v>
      </c>
      <c r="AA420" s="231">
        <v>186783.76392600004</v>
      </c>
      <c r="AB420" s="231">
        <v>16980</v>
      </c>
      <c r="AC420" s="231">
        <v>2125</v>
      </c>
      <c r="AD420" s="231">
        <v>14855</v>
      </c>
      <c r="AK420" s="232">
        <v>0</v>
      </c>
      <c r="AM420" s="232">
        <v>0</v>
      </c>
      <c r="AO420" s="232"/>
    </row>
    <row r="421" spans="1:41" s="231" customFormat="1">
      <c r="A421" s="229" t="s">
        <v>856</v>
      </c>
      <c r="B421" s="190">
        <v>454149009</v>
      </c>
      <c r="C421" s="191" t="s">
        <v>522</v>
      </c>
      <c r="D421" s="195">
        <v>0</v>
      </c>
      <c r="E421" s="195">
        <v>0</v>
      </c>
      <c r="F421" s="195">
        <v>0</v>
      </c>
      <c r="G421" s="195">
        <v>2</v>
      </c>
      <c r="H421" s="195">
        <v>1</v>
      </c>
      <c r="I421" s="195">
        <v>0</v>
      </c>
      <c r="J421" s="195">
        <v>0</v>
      </c>
      <c r="K421" s="230">
        <v>0.1179</v>
      </c>
      <c r="L421" s="195">
        <v>0</v>
      </c>
      <c r="M421" s="195">
        <v>2</v>
      </c>
      <c r="N421" s="195">
        <v>0</v>
      </c>
      <c r="O421" s="195">
        <v>0</v>
      </c>
      <c r="P421" s="195">
        <v>2</v>
      </c>
      <c r="Q421" s="195">
        <v>3</v>
      </c>
      <c r="R421" s="230">
        <v>1</v>
      </c>
      <c r="S421" s="195">
        <v>3</v>
      </c>
      <c r="T421" s="190"/>
      <c r="U421" s="229">
        <v>454149009</v>
      </c>
      <c r="V421" s="231" t="s">
        <v>856</v>
      </c>
      <c r="W421" s="190" t="s">
        <v>783</v>
      </c>
      <c r="X421" s="190" t="s">
        <v>780</v>
      </c>
      <c r="Y421" s="231">
        <v>1</v>
      </c>
      <c r="Z421" s="231">
        <v>3</v>
      </c>
      <c r="AA421" s="231">
        <v>47406.353798000004</v>
      </c>
      <c r="AB421" s="231">
        <v>15802</v>
      </c>
      <c r="AC421" s="231">
        <v>-2398</v>
      </c>
      <c r="AD421" s="231">
        <v>18200</v>
      </c>
      <c r="AK421" s="232">
        <v>0</v>
      </c>
      <c r="AM421" s="232">
        <v>0</v>
      </c>
      <c r="AO421" s="232"/>
    </row>
    <row r="422" spans="1:41" s="231" customFormat="1">
      <c r="A422" s="229" t="s">
        <v>856</v>
      </c>
      <c r="B422" s="190">
        <v>454149128</v>
      </c>
      <c r="C422" s="191" t="s">
        <v>522</v>
      </c>
      <c r="D422" s="195">
        <v>1</v>
      </c>
      <c r="E422" s="195">
        <v>0</v>
      </c>
      <c r="F422" s="195">
        <v>4</v>
      </c>
      <c r="G422" s="195">
        <v>11</v>
      </c>
      <c r="H422" s="195">
        <v>6</v>
      </c>
      <c r="I422" s="195">
        <v>0</v>
      </c>
      <c r="J422" s="195">
        <v>0</v>
      </c>
      <c r="K422" s="230">
        <v>0.82530000000000003</v>
      </c>
      <c r="L422" s="195">
        <v>0</v>
      </c>
      <c r="M422" s="195">
        <v>4</v>
      </c>
      <c r="N422" s="195">
        <v>0</v>
      </c>
      <c r="O422" s="195">
        <v>0</v>
      </c>
      <c r="P422" s="195">
        <v>17</v>
      </c>
      <c r="Q422" s="195">
        <v>22</v>
      </c>
      <c r="R422" s="230">
        <v>1</v>
      </c>
      <c r="S422" s="195">
        <v>10</v>
      </c>
      <c r="T422" s="190"/>
      <c r="U422" s="229">
        <v>454149128</v>
      </c>
      <c r="V422" s="231" t="s">
        <v>856</v>
      </c>
      <c r="W422" s="190" t="s">
        <v>783</v>
      </c>
      <c r="X422" s="190" t="s">
        <v>729</v>
      </c>
      <c r="Y422" s="231">
        <v>1</v>
      </c>
      <c r="Z422" s="231">
        <v>22</v>
      </c>
      <c r="AA422" s="231">
        <v>367270.35658600001</v>
      </c>
      <c r="AB422" s="231">
        <v>16694</v>
      </c>
      <c r="AC422" s="231">
        <v>-1453</v>
      </c>
      <c r="AD422" s="231">
        <v>18147</v>
      </c>
      <c r="AK422" s="232">
        <v>0</v>
      </c>
      <c r="AM422" s="232">
        <v>0</v>
      </c>
      <c r="AO422" s="232"/>
    </row>
    <row r="423" spans="1:41" s="231" customFormat="1">
      <c r="A423" s="229" t="s">
        <v>856</v>
      </c>
      <c r="B423" s="190">
        <v>454149149</v>
      </c>
      <c r="C423" s="191" t="s">
        <v>522</v>
      </c>
      <c r="D423" s="195">
        <v>97</v>
      </c>
      <c r="E423" s="195">
        <v>0</v>
      </c>
      <c r="F423" s="195">
        <v>94</v>
      </c>
      <c r="G423" s="195">
        <v>405</v>
      </c>
      <c r="H423" s="195">
        <v>180</v>
      </c>
      <c r="I423" s="195">
        <v>0</v>
      </c>
      <c r="J423" s="195">
        <v>0</v>
      </c>
      <c r="K423" s="230">
        <v>26.684699999999999</v>
      </c>
      <c r="L423" s="195">
        <v>0</v>
      </c>
      <c r="M423" s="195">
        <v>263</v>
      </c>
      <c r="N423" s="195">
        <v>9</v>
      </c>
      <c r="O423" s="195">
        <v>0</v>
      </c>
      <c r="P423" s="195">
        <v>620</v>
      </c>
      <c r="Q423" s="195">
        <v>728</v>
      </c>
      <c r="R423" s="230">
        <v>1</v>
      </c>
      <c r="S423" s="195">
        <v>12</v>
      </c>
      <c r="T423" s="190"/>
      <c r="U423" s="229">
        <v>454149149</v>
      </c>
      <c r="V423" s="231" t="s">
        <v>856</v>
      </c>
      <c r="W423" s="190" t="s">
        <v>783</v>
      </c>
      <c r="X423" s="190" t="s">
        <v>783</v>
      </c>
      <c r="Y423" s="231">
        <v>1</v>
      </c>
      <c r="Z423" s="231">
        <v>728</v>
      </c>
      <c r="AA423" s="231">
        <v>13942968.709613999</v>
      </c>
      <c r="AB423" s="231">
        <v>19152</v>
      </c>
      <c r="AC423" s="231">
        <v>8301</v>
      </c>
      <c r="AD423" s="231">
        <v>10851</v>
      </c>
      <c r="AK423" s="232">
        <v>0</v>
      </c>
      <c r="AM423" s="232">
        <v>0</v>
      </c>
      <c r="AO423" s="232"/>
    </row>
    <row r="424" spans="1:41" s="231" customFormat="1">
      <c r="A424" s="229" t="s">
        <v>856</v>
      </c>
      <c r="B424" s="190">
        <v>454149181</v>
      </c>
      <c r="C424" s="191" t="s">
        <v>522</v>
      </c>
      <c r="D424" s="195">
        <v>6</v>
      </c>
      <c r="E424" s="195">
        <v>0</v>
      </c>
      <c r="F424" s="195">
        <v>5</v>
      </c>
      <c r="G424" s="195">
        <v>36</v>
      </c>
      <c r="H424" s="195">
        <v>29</v>
      </c>
      <c r="I424" s="195">
        <v>0</v>
      </c>
      <c r="J424" s="195">
        <v>0</v>
      </c>
      <c r="K424" s="230">
        <v>2.7509999999999999</v>
      </c>
      <c r="L424" s="195">
        <v>0</v>
      </c>
      <c r="M424" s="195">
        <v>14</v>
      </c>
      <c r="N424" s="195">
        <v>0</v>
      </c>
      <c r="O424" s="195">
        <v>0</v>
      </c>
      <c r="P424" s="195">
        <v>51</v>
      </c>
      <c r="Q424" s="195">
        <v>73</v>
      </c>
      <c r="R424" s="230">
        <v>1</v>
      </c>
      <c r="S424" s="195">
        <v>10</v>
      </c>
      <c r="T424" s="190"/>
      <c r="U424" s="229">
        <v>454149181</v>
      </c>
      <c r="V424" s="231" t="s">
        <v>856</v>
      </c>
      <c r="W424" s="190" t="s">
        <v>783</v>
      </c>
      <c r="X424" s="190" t="s">
        <v>732</v>
      </c>
      <c r="Y424" s="231">
        <v>1</v>
      </c>
      <c r="Z424" s="231">
        <v>73</v>
      </c>
      <c r="AA424" s="231">
        <v>1195618.8086199998</v>
      </c>
      <c r="AB424" s="231">
        <v>16378</v>
      </c>
      <c r="AC424" s="231">
        <v>-602</v>
      </c>
      <c r="AD424" s="231">
        <v>16980</v>
      </c>
      <c r="AK424" s="232">
        <v>0</v>
      </c>
      <c r="AM424" s="232">
        <v>0</v>
      </c>
      <c r="AO424" s="232"/>
    </row>
    <row r="425" spans="1:41" s="231" customFormat="1">
      <c r="A425" s="229" t="s">
        <v>856</v>
      </c>
      <c r="B425" s="190">
        <v>454149211</v>
      </c>
      <c r="C425" s="191" t="s">
        <v>522</v>
      </c>
      <c r="D425" s="195">
        <v>0</v>
      </c>
      <c r="E425" s="195">
        <v>0</v>
      </c>
      <c r="F425" s="195">
        <v>1</v>
      </c>
      <c r="G425" s="195">
        <v>1</v>
      </c>
      <c r="H425" s="195">
        <v>0</v>
      </c>
      <c r="I425" s="195">
        <v>0</v>
      </c>
      <c r="J425" s="195">
        <v>0</v>
      </c>
      <c r="K425" s="230">
        <v>7.8600000000000003E-2</v>
      </c>
      <c r="L425" s="195">
        <v>0</v>
      </c>
      <c r="M425" s="195">
        <v>0</v>
      </c>
      <c r="N425" s="195">
        <v>0</v>
      </c>
      <c r="O425" s="195">
        <v>0</v>
      </c>
      <c r="P425" s="195">
        <v>1</v>
      </c>
      <c r="Q425" s="195">
        <v>2</v>
      </c>
      <c r="R425" s="230">
        <v>1</v>
      </c>
      <c r="S425" s="195">
        <v>5</v>
      </c>
      <c r="T425" s="190"/>
      <c r="U425" s="229">
        <v>454149211</v>
      </c>
      <c r="V425" s="231" t="s">
        <v>856</v>
      </c>
      <c r="W425" s="190" t="s">
        <v>783</v>
      </c>
      <c r="X425" s="190" t="s">
        <v>784</v>
      </c>
      <c r="Y425" s="231">
        <v>1</v>
      </c>
      <c r="Z425" s="231">
        <v>2</v>
      </c>
      <c r="AA425" s="231">
        <v>26901.392531999998</v>
      </c>
      <c r="AB425" s="231">
        <v>13451</v>
      </c>
      <c r="AC425" s="231">
        <v>-2351</v>
      </c>
      <c r="AD425" s="231">
        <v>15802</v>
      </c>
      <c r="AK425" s="232">
        <v>0</v>
      </c>
      <c r="AM425" s="232">
        <v>0</v>
      </c>
      <c r="AO425" s="232"/>
    </row>
    <row r="426" spans="1:41" s="231" customFormat="1">
      <c r="A426" s="229" t="s">
        <v>857</v>
      </c>
      <c r="B426" s="190">
        <v>455128128</v>
      </c>
      <c r="C426" s="191" t="s">
        <v>523</v>
      </c>
      <c r="D426" s="195">
        <v>0</v>
      </c>
      <c r="E426" s="195">
        <v>0</v>
      </c>
      <c r="F426" s="195">
        <v>34</v>
      </c>
      <c r="G426" s="195">
        <v>164</v>
      </c>
      <c r="H426" s="195">
        <v>94</v>
      </c>
      <c r="I426" s="195">
        <v>0</v>
      </c>
      <c r="J426" s="195">
        <v>0</v>
      </c>
      <c r="K426" s="230">
        <v>11.4756</v>
      </c>
      <c r="L426" s="195">
        <v>0</v>
      </c>
      <c r="M426" s="195">
        <v>23</v>
      </c>
      <c r="N426" s="195">
        <v>1</v>
      </c>
      <c r="O426" s="195">
        <v>0</v>
      </c>
      <c r="P426" s="195">
        <v>137</v>
      </c>
      <c r="Q426" s="195">
        <v>292</v>
      </c>
      <c r="R426" s="230">
        <v>1</v>
      </c>
      <c r="S426" s="195">
        <v>10</v>
      </c>
      <c r="T426" s="190"/>
      <c r="U426" s="229">
        <v>455128128</v>
      </c>
      <c r="V426" s="231" t="s">
        <v>857</v>
      </c>
      <c r="W426" s="190" t="s">
        <v>729</v>
      </c>
      <c r="X426" s="190" t="s">
        <v>729</v>
      </c>
      <c r="Y426" s="231">
        <v>1</v>
      </c>
      <c r="Z426" s="231">
        <v>292</v>
      </c>
      <c r="AA426" s="231">
        <v>4235252.2896719994</v>
      </c>
      <c r="AB426" s="231">
        <v>14504</v>
      </c>
      <c r="AC426" s="231">
        <v>-2190</v>
      </c>
      <c r="AD426" s="231">
        <v>16694</v>
      </c>
      <c r="AK426" s="232">
        <v>0</v>
      </c>
      <c r="AM426" s="232">
        <v>0</v>
      </c>
      <c r="AO426" s="232"/>
    </row>
    <row r="427" spans="1:41" s="231" customFormat="1">
      <c r="A427" s="229" t="s">
        <v>857</v>
      </c>
      <c r="B427" s="190">
        <v>455128149</v>
      </c>
      <c r="C427" s="191" t="s">
        <v>523</v>
      </c>
      <c r="D427" s="195">
        <v>0</v>
      </c>
      <c r="E427" s="195">
        <v>0</v>
      </c>
      <c r="F427" s="195">
        <v>1</v>
      </c>
      <c r="G427" s="195">
        <v>2</v>
      </c>
      <c r="H427" s="195">
        <v>1</v>
      </c>
      <c r="I427" s="195">
        <v>0</v>
      </c>
      <c r="J427" s="195">
        <v>0</v>
      </c>
      <c r="K427" s="230">
        <v>0.15720000000000001</v>
      </c>
      <c r="L427" s="195">
        <v>0</v>
      </c>
      <c r="M427" s="195">
        <v>0</v>
      </c>
      <c r="N427" s="195">
        <v>0</v>
      </c>
      <c r="O427" s="195">
        <v>0</v>
      </c>
      <c r="P427" s="195">
        <v>2</v>
      </c>
      <c r="Q427" s="195">
        <v>4</v>
      </c>
      <c r="R427" s="230">
        <v>1</v>
      </c>
      <c r="S427" s="195">
        <v>12</v>
      </c>
      <c r="T427" s="190"/>
      <c r="U427" s="229">
        <v>455128149</v>
      </c>
      <c r="V427" s="231" t="s">
        <v>857</v>
      </c>
      <c r="W427" s="190" t="s">
        <v>729</v>
      </c>
      <c r="X427" s="190" t="s">
        <v>783</v>
      </c>
      <c r="Y427" s="231">
        <v>1</v>
      </c>
      <c r="Z427" s="231">
        <v>4</v>
      </c>
      <c r="AA427" s="231">
        <v>60749.615063999998</v>
      </c>
      <c r="AB427" s="231">
        <v>15187</v>
      </c>
      <c r="AC427" s="231">
        <v>-3942</v>
      </c>
      <c r="AD427" s="231">
        <v>19129</v>
      </c>
      <c r="AK427" s="232">
        <v>0</v>
      </c>
      <c r="AM427" s="232">
        <v>0</v>
      </c>
      <c r="AO427" s="232"/>
    </row>
    <row r="428" spans="1:41" s="231" customFormat="1">
      <c r="A428" s="229" t="s">
        <v>857</v>
      </c>
      <c r="B428" s="190">
        <v>455128181</v>
      </c>
      <c r="C428" s="191" t="s">
        <v>523</v>
      </c>
      <c r="D428" s="195">
        <v>0</v>
      </c>
      <c r="E428" s="195">
        <v>0</v>
      </c>
      <c r="F428" s="195">
        <v>0</v>
      </c>
      <c r="G428" s="195">
        <v>1</v>
      </c>
      <c r="H428" s="195">
        <v>4</v>
      </c>
      <c r="I428" s="195">
        <v>0</v>
      </c>
      <c r="J428" s="195">
        <v>0</v>
      </c>
      <c r="K428" s="230">
        <v>0.19650000000000001</v>
      </c>
      <c r="L428" s="195">
        <v>0</v>
      </c>
      <c r="M428" s="195">
        <v>0</v>
      </c>
      <c r="N428" s="195">
        <v>0</v>
      </c>
      <c r="O428" s="195">
        <v>0</v>
      </c>
      <c r="P428" s="195">
        <v>2</v>
      </c>
      <c r="Q428" s="195">
        <v>5</v>
      </c>
      <c r="R428" s="230">
        <v>1</v>
      </c>
      <c r="S428" s="195">
        <v>10</v>
      </c>
      <c r="T428" s="190"/>
      <c r="U428" s="229">
        <v>455128181</v>
      </c>
      <c r="V428" s="231" t="s">
        <v>857</v>
      </c>
      <c r="W428" s="190" t="s">
        <v>729</v>
      </c>
      <c r="X428" s="190" t="s">
        <v>732</v>
      </c>
      <c r="Y428" s="231">
        <v>1</v>
      </c>
      <c r="Z428" s="231">
        <v>5</v>
      </c>
      <c r="AA428" s="231">
        <v>68021.256330000004</v>
      </c>
      <c r="AB428" s="231">
        <v>13604</v>
      </c>
      <c r="AC428" s="231">
        <v>-2774</v>
      </c>
      <c r="AD428" s="231">
        <v>16378</v>
      </c>
      <c r="AK428" s="232">
        <v>0</v>
      </c>
      <c r="AM428" s="232">
        <v>0</v>
      </c>
      <c r="AO428" s="232"/>
    </row>
    <row r="429" spans="1:41" s="231" customFormat="1">
      <c r="A429" s="229" t="s">
        <v>857</v>
      </c>
      <c r="B429" s="190">
        <v>455128745</v>
      </c>
      <c r="C429" s="191" t="s">
        <v>523</v>
      </c>
      <c r="D429" s="195">
        <v>0</v>
      </c>
      <c r="E429" s="195">
        <v>0</v>
      </c>
      <c r="F429" s="195">
        <v>0</v>
      </c>
      <c r="G429" s="195">
        <v>2</v>
      </c>
      <c r="H429" s="195">
        <v>1</v>
      </c>
      <c r="I429" s="195">
        <v>0</v>
      </c>
      <c r="J429" s="195">
        <v>0</v>
      </c>
      <c r="K429" s="230">
        <v>0.1179</v>
      </c>
      <c r="L429" s="195">
        <v>0</v>
      </c>
      <c r="M429" s="195">
        <v>0</v>
      </c>
      <c r="N429" s="195">
        <v>0</v>
      </c>
      <c r="O429" s="195">
        <v>0</v>
      </c>
      <c r="P429" s="195">
        <v>0</v>
      </c>
      <c r="Q429" s="195">
        <v>3</v>
      </c>
      <c r="R429" s="230">
        <v>1</v>
      </c>
      <c r="S429" s="195">
        <v>4</v>
      </c>
      <c r="T429" s="190"/>
      <c r="U429" s="229">
        <v>455128745</v>
      </c>
      <c r="V429" s="231" t="s">
        <v>857</v>
      </c>
      <c r="W429" s="190" t="s">
        <v>729</v>
      </c>
      <c r="X429" s="190" t="s">
        <v>794</v>
      </c>
      <c r="Y429" s="231">
        <v>1</v>
      </c>
      <c r="Z429" s="231">
        <v>3</v>
      </c>
      <c r="AA429" s="231">
        <v>32738.113798000002</v>
      </c>
      <c r="AB429" s="231">
        <v>10913</v>
      </c>
      <c r="AC429" s="231">
        <v>-2538</v>
      </c>
      <c r="AD429" s="231">
        <v>13451</v>
      </c>
      <c r="AK429" s="232">
        <v>0</v>
      </c>
      <c r="AM429" s="232">
        <v>0</v>
      </c>
      <c r="AO429" s="232"/>
    </row>
    <row r="430" spans="1:41" s="231" customFormat="1">
      <c r="A430" s="229" t="s">
        <v>858</v>
      </c>
      <c r="B430" s="190">
        <v>456160009</v>
      </c>
      <c r="C430" s="191" t="s">
        <v>524</v>
      </c>
      <c r="D430" s="195">
        <v>0</v>
      </c>
      <c r="E430" s="195">
        <v>0</v>
      </c>
      <c r="F430" s="195">
        <v>0</v>
      </c>
      <c r="G430" s="195">
        <v>1</v>
      </c>
      <c r="H430" s="195">
        <v>0</v>
      </c>
      <c r="I430" s="195">
        <v>0</v>
      </c>
      <c r="J430" s="195">
        <v>0</v>
      </c>
      <c r="K430" s="230">
        <v>3.9300000000000002E-2</v>
      </c>
      <c r="L430" s="195">
        <v>0</v>
      </c>
      <c r="M430" s="195">
        <v>0</v>
      </c>
      <c r="N430" s="195">
        <v>0</v>
      </c>
      <c r="O430" s="195">
        <v>0</v>
      </c>
      <c r="P430" s="195">
        <v>0</v>
      </c>
      <c r="Q430" s="195">
        <v>1</v>
      </c>
      <c r="R430" s="230">
        <v>1</v>
      </c>
      <c r="S430" s="195">
        <v>3</v>
      </c>
      <c r="T430" s="190"/>
      <c r="U430" s="229">
        <v>456160009</v>
      </c>
      <c r="V430" s="231" t="s">
        <v>858</v>
      </c>
      <c r="W430" s="190" t="s">
        <v>659</v>
      </c>
      <c r="X430" s="190" t="s">
        <v>780</v>
      </c>
      <c r="Y430" s="231">
        <v>1</v>
      </c>
      <c r="Z430" s="231">
        <v>1</v>
      </c>
      <c r="AA430" s="231">
        <v>11036.911266000001</v>
      </c>
      <c r="AB430" s="231">
        <v>11037</v>
      </c>
      <c r="AC430" s="231">
        <v>-3467</v>
      </c>
      <c r="AD430" s="231">
        <v>14504</v>
      </c>
      <c r="AK430" s="232">
        <v>0</v>
      </c>
      <c r="AM430" s="232">
        <v>0</v>
      </c>
      <c r="AO430" s="232"/>
    </row>
    <row r="431" spans="1:41" s="231" customFormat="1">
      <c r="A431" s="229" t="s">
        <v>858</v>
      </c>
      <c r="B431" s="190">
        <v>456160031</v>
      </c>
      <c r="C431" s="191" t="s">
        <v>524</v>
      </c>
      <c r="D431" s="195">
        <v>0</v>
      </c>
      <c r="E431" s="195">
        <v>0</v>
      </c>
      <c r="F431" s="195">
        <v>0</v>
      </c>
      <c r="G431" s="195">
        <v>4</v>
      </c>
      <c r="H431" s="195">
        <v>2</v>
      </c>
      <c r="I431" s="195">
        <v>0</v>
      </c>
      <c r="J431" s="195">
        <v>0</v>
      </c>
      <c r="K431" s="230">
        <v>0.23580000000000001</v>
      </c>
      <c r="L431" s="195">
        <v>0</v>
      </c>
      <c r="M431" s="195">
        <v>2</v>
      </c>
      <c r="N431" s="195">
        <v>0</v>
      </c>
      <c r="O431" s="195">
        <v>0</v>
      </c>
      <c r="P431" s="195">
        <v>2</v>
      </c>
      <c r="Q431" s="195">
        <v>6</v>
      </c>
      <c r="R431" s="230">
        <v>1</v>
      </c>
      <c r="S431" s="195">
        <v>5</v>
      </c>
      <c r="T431" s="190"/>
      <c r="U431" s="229">
        <v>456160031</v>
      </c>
      <c r="V431" s="231" t="s">
        <v>858</v>
      </c>
      <c r="W431" s="190" t="s">
        <v>659</v>
      </c>
      <c r="X431" s="190" t="s">
        <v>727</v>
      </c>
      <c r="Y431" s="231">
        <v>1</v>
      </c>
      <c r="Z431" s="231">
        <v>6</v>
      </c>
      <c r="AA431" s="231">
        <v>80883.42759599998</v>
      </c>
      <c r="AB431" s="231">
        <v>13481</v>
      </c>
      <c r="AC431" s="231">
        <v>-1706</v>
      </c>
      <c r="AD431" s="231">
        <v>15187</v>
      </c>
      <c r="AK431" s="232">
        <v>0</v>
      </c>
      <c r="AM431" s="232">
        <v>0</v>
      </c>
      <c r="AO431" s="232"/>
    </row>
    <row r="432" spans="1:41" s="231" customFormat="1">
      <c r="A432" s="229" t="s">
        <v>858</v>
      </c>
      <c r="B432" s="190">
        <v>456160056</v>
      </c>
      <c r="C432" s="191" t="s">
        <v>524</v>
      </c>
      <c r="D432" s="195">
        <v>0</v>
      </c>
      <c r="E432" s="195">
        <v>0</v>
      </c>
      <c r="F432" s="195">
        <v>0</v>
      </c>
      <c r="G432" s="195">
        <v>3</v>
      </c>
      <c r="H432" s="195">
        <v>3</v>
      </c>
      <c r="I432" s="195">
        <v>0</v>
      </c>
      <c r="J432" s="195">
        <v>0</v>
      </c>
      <c r="K432" s="230">
        <v>0.23580000000000001</v>
      </c>
      <c r="L432" s="195">
        <v>0</v>
      </c>
      <c r="M432" s="195">
        <v>0</v>
      </c>
      <c r="N432" s="195">
        <v>0</v>
      </c>
      <c r="O432" s="195">
        <v>0</v>
      </c>
      <c r="P432" s="195">
        <v>3</v>
      </c>
      <c r="Q432" s="195">
        <v>6</v>
      </c>
      <c r="R432" s="230">
        <v>1</v>
      </c>
      <c r="S432" s="195">
        <v>4</v>
      </c>
      <c r="T432" s="190"/>
      <c r="U432" s="229">
        <v>456160056</v>
      </c>
      <c r="V432" s="231" t="s">
        <v>858</v>
      </c>
      <c r="W432" s="190" t="s">
        <v>659</v>
      </c>
      <c r="X432" s="190" t="s">
        <v>781</v>
      </c>
      <c r="Y432" s="231">
        <v>1</v>
      </c>
      <c r="Z432" s="231">
        <v>6</v>
      </c>
      <c r="AA432" s="231">
        <v>79193.317596000008</v>
      </c>
      <c r="AB432" s="231">
        <v>13199</v>
      </c>
      <c r="AC432" s="231">
        <v>-405</v>
      </c>
      <c r="AD432" s="231">
        <v>13604</v>
      </c>
      <c r="AK432" s="232">
        <v>0</v>
      </c>
      <c r="AM432" s="232">
        <v>0</v>
      </c>
      <c r="AO432" s="232"/>
    </row>
    <row r="433" spans="1:41" s="231" customFormat="1">
      <c r="A433" s="229" t="s">
        <v>858</v>
      </c>
      <c r="B433" s="190">
        <v>456160079</v>
      </c>
      <c r="C433" s="191" t="s">
        <v>524</v>
      </c>
      <c r="D433" s="195">
        <v>2</v>
      </c>
      <c r="E433" s="195">
        <v>0</v>
      </c>
      <c r="F433" s="195">
        <v>4</v>
      </c>
      <c r="G433" s="195">
        <v>34</v>
      </c>
      <c r="H433" s="195">
        <v>12</v>
      </c>
      <c r="I433" s="195">
        <v>0</v>
      </c>
      <c r="J433" s="195">
        <v>0</v>
      </c>
      <c r="K433" s="230">
        <v>1.9650000000000001</v>
      </c>
      <c r="L433" s="195">
        <v>0</v>
      </c>
      <c r="M433" s="195">
        <v>22</v>
      </c>
      <c r="N433" s="195">
        <v>5</v>
      </c>
      <c r="O433" s="195">
        <v>0</v>
      </c>
      <c r="P433" s="195">
        <v>41</v>
      </c>
      <c r="Q433" s="195">
        <v>51</v>
      </c>
      <c r="R433" s="230">
        <v>1</v>
      </c>
      <c r="S433" s="195">
        <v>7</v>
      </c>
      <c r="T433" s="190"/>
      <c r="U433" s="229">
        <v>456160079</v>
      </c>
      <c r="V433" s="231" t="s">
        <v>858</v>
      </c>
      <c r="W433" s="190" t="s">
        <v>659</v>
      </c>
      <c r="X433" s="190" t="s">
        <v>782</v>
      </c>
      <c r="Y433" s="231">
        <v>1</v>
      </c>
      <c r="Z433" s="231">
        <v>51</v>
      </c>
      <c r="AA433" s="231">
        <v>873181.43330000015</v>
      </c>
      <c r="AB433" s="231">
        <v>17121</v>
      </c>
      <c r="AC433" s="231">
        <v>6208</v>
      </c>
      <c r="AD433" s="231">
        <v>10913</v>
      </c>
      <c r="AK433" s="232">
        <v>0</v>
      </c>
      <c r="AM433" s="232">
        <v>0</v>
      </c>
      <c r="AO433" s="232"/>
    </row>
    <row r="434" spans="1:41" s="231" customFormat="1">
      <c r="A434" s="229" t="s">
        <v>858</v>
      </c>
      <c r="B434" s="190">
        <v>456160128</v>
      </c>
      <c r="C434" s="191" t="s">
        <v>524</v>
      </c>
      <c r="D434" s="195">
        <v>0</v>
      </c>
      <c r="E434" s="195">
        <v>0</v>
      </c>
      <c r="F434" s="195">
        <v>0</v>
      </c>
      <c r="G434" s="195">
        <v>0</v>
      </c>
      <c r="H434" s="195">
        <v>1</v>
      </c>
      <c r="I434" s="195">
        <v>0</v>
      </c>
      <c r="J434" s="195">
        <v>0</v>
      </c>
      <c r="K434" s="230">
        <v>3.9300000000000002E-2</v>
      </c>
      <c r="L434" s="195">
        <v>0</v>
      </c>
      <c r="M434" s="195">
        <v>0</v>
      </c>
      <c r="N434" s="195">
        <v>1</v>
      </c>
      <c r="O434" s="195">
        <v>0</v>
      </c>
      <c r="P434" s="195">
        <v>1</v>
      </c>
      <c r="Q434" s="195">
        <v>1</v>
      </c>
      <c r="R434" s="230">
        <v>1</v>
      </c>
      <c r="S434" s="195">
        <v>10</v>
      </c>
      <c r="T434" s="190"/>
      <c r="U434" s="229">
        <v>456160128</v>
      </c>
      <c r="V434" s="231" t="s">
        <v>858</v>
      </c>
      <c r="W434" s="190" t="s">
        <v>659</v>
      </c>
      <c r="X434" s="190" t="s">
        <v>729</v>
      </c>
      <c r="Y434" s="231">
        <v>1</v>
      </c>
      <c r="Z434" s="231">
        <v>1</v>
      </c>
      <c r="AA434" s="231">
        <v>20831.591265999996</v>
      </c>
      <c r="AB434" s="231">
        <v>20832</v>
      </c>
      <c r="AC434" s="231">
        <v>9795</v>
      </c>
      <c r="AD434" s="231">
        <v>11037</v>
      </c>
      <c r="AK434" s="232">
        <v>0</v>
      </c>
      <c r="AM434" s="232">
        <v>0</v>
      </c>
      <c r="AO434" s="232"/>
    </row>
    <row r="435" spans="1:41" s="231" customFormat="1">
      <c r="A435" s="229" t="s">
        <v>858</v>
      </c>
      <c r="B435" s="190">
        <v>456160149</v>
      </c>
      <c r="C435" s="191" t="s">
        <v>524</v>
      </c>
      <c r="D435" s="195">
        <v>0</v>
      </c>
      <c r="E435" s="195">
        <v>0</v>
      </c>
      <c r="F435" s="195">
        <v>1</v>
      </c>
      <c r="G435" s="195">
        <v>2</v>
      </c>
      <c r="H435" s="195">
        <v>0</v>
      </c>
      <c r="I435" s="195">
        <v>0</v>
      </c>
      <c r="J435" s="195">
        <v>0</v>
      </c>
      <c r="K435" s="230">
        <v>0.1179</v>
      </c>
      <c r="L435" s="195">
        <v>0</v>
      </c>
      <c r="M435" s="195">
        <v>1</v>
      </c>
      <c r="N435" s="195">
        <v>0</v>
      </c>
      <c r="O435" s="195">
        <v>0</v>
      </c>
      <c r="P435" s="195">
        <v>2</v>
      </c>
      <c r="Q435" s="195">
        <v>3</v>
      </c>
      <c r="R435" s="230">
        <v>1</v>
      </c>
      <c r="S435" s="195">
        <v>12</v>
      </c>
      <c r="T435" s="190"/>
      <c r="U435" s="229">
        <v>456160149</v>
      </c>
      <c r="V435" s="231" t="s">
        <v>858</v>
      </c>
      <c r="W435" s="190" t="s">
        <v>659</v>
      </c>
      <c r="X435" s="190" t="s">
        <v>783</v>
      </c>
      <c r="Y435" s="231">
        <v>1</v>
      </c>
      <c r="Z435" s="231">
        <v>3</v>
      </c>
      <c r="AA435" s="231">
        <v>52907.603798000011</v>
      </c>
      <c r="AB435" s="231">
        <v>17636</v>
      </c>
      <c r="AC435" s="231">
        <v>4155</v>
      </c>
      <c r="AD435" s="231">
        <v>13481</v>
      </c>
      <c r="AK435" s="232">
        <v>0</v>
      </c>
      <c r="AM435" s="232">
        <v>0</v>
      </c>
      <c r="AO435" s="232"/>
    </row>
    <row r="436" spans="1:41" s="231" customFormat="1">
      <c r="A436" s="229" t="s">
        <v>858</v>
      </c>
      <c r="B436" s="190">
        <v>456160153</v>
      </c>
      <c r="C436" s="191" t="s">
        <v>524</v>
      </c>
      <c r="D436" s="195">
        <v>0</v>
      </c>
      <c r="E436" s="195">
        <v>0</v>
      </c>
      <c r="F436" s="195">
        <v>0</v>
      </c>
      <c r="G436" s="195">
        <v>1</v>
      </c>
      <c r="H436" s="195">
        <v>0</v>
      </c>
      <c r="I436" s="195">
        <v>0</v>
      </c>
      <c r="J436" s="195">
        <v>0</v>
      </c>
      <c r="K436" s="230">
        <v>3.9300000000000002E-2</v>
      </c>
      <c r="L436" s="195">
        <v>0</v>
      </c>
      <c r="M436" s="195">
        <v>1</v>
      </c>
      <c r="N436" s="195">
        <v>0</v>
      </c>
      <c r="O436" s="195">
        <v>0</v>
      </c>
      <c r="P436" s="195">
        <v>1</v>
      </c>
      <c r="Q436" s="195">
        <v>1</v>
      </c>
      <c r="R436" s="230">
        <v>1</v>
      </c>
      <c r="S436" s="195">
        <v>10</v>
      </c>
      <c r="T436" s="190"/>
      <c r="U436" s="229">
        <v>456160153</v>
      </c>
      <c r="V436" s="231" t="s">
        <v>858</v>
      </c>
      <c r="W436" s="190" t="s">
        <v>659</v>
      </c>
      <c r="X436" s="190" t="s">
        <v>658</v>
      </c>
      <c r="Y436" s="231">
        <v>1</v>
      </c>
      <c r="Z436" s="231">
        <v>1</v>
      </c>
      <c r="AA436" s="231">
        <v>21022.781265999998</v>
      </c>
      <c r="AB436" s="231">
        <v>21023</v>
      </c>
      <c r="AC436" s="231">
        <v>7824</v>
      </c>
      <c r="AD436" s="231">
        <v>13199</v>
      </c>
      <c r="AK436" s="232">
        <v>0</v>
      </c>
      <c r="AM436" s="232">
        <v>0</v>
      </c>
      <c r="AO436" s="232"/>
    </row>
    <row r="437" spans="1:41" s="231" customFormat="1">
      <c r="A437" s="229" t="s">
        <v>858</v>
      </c>
      <c r="B437" s="190">
        <v>456160160</v>
      </c>
      <c r="C437" s="191" t="s">
        <v>524</v>
      </c>
      <c r="D437" s="195">
        <v>37</v>
      </c>
      <c r="E437" s="195">
        <v>0</v>
      </c>
      <c r="F437" s="195">
        <v>95</v>
      </c>
      <c r="G437" s="195">
        <v>401</v>
      </c>
      <c r="H437" s="195">
        <v>199</v>
      </c>
      <c r="I437" s="195">
        <v>0</v>
      </c>
      <c r="J437" s="195">
        <v>0</v>
      </c>
      <c r="K437" s="230">
        <v>27.313500000000001</v>
      </c>
      <c r="L437" s="195">
        <v>0</v>
      </c>
      <c r="M437" s="195">
        <v>284</v>
      </c>
      <c r="N437" s="195">
        <v>118</v>
      </c>
      <c r="O437" s="195">
        <v>0</v>
      </c>
      <c r="P437" s="195">
        <v>529</v>
      </c>
      <c r="Q437" s="195">
        <v>714</v>
      </c>
      <c r="R437" s="230">
        <v>1</v>
      </c>
      <c r="S437" s="195">
        <v>11</v>
      </c>
      <c r="T437" s="190"/>
      <c r="U437" s="229">
        <v>456160160</v>
      </c>
      <c r="V437" s="231" t="s">
        <v>858</v>
      </c>
      <c r="W437" s="190" t="s">
        <v>659</v>
      </c>
      <c r="X437" s="190" t="s">
        <v>659</v>
      </c>
      <c r="Y437" s="231">
        <v>1</v>
      </c>
      <c r="Z437" s="231">
        <v>714</v>
      </c>
      <c r="AA437" s="231">
        <v>13074527.459869999</v>
      </c>
      <c r="AB437" s="231">
        <v>18312</v>
      </c>
      <c r="AC437" s="231">
        <v>1191</v>
      </c>
      <c r="AD437" s="231">
        <v>17121</v>
      </c>
      <c r="AK437" s="232">
        <v>0</v>
      </c>
      <c r="AM437" s="232">
        <v>0</v>
      </c>
      <c r="AO437" s="232"/>
    </row>
    <row r="438" spans="1:41" s="231" customFormat="1">
      <c r="A438" s="229" t="s">
        <v>858</v>
      </c>
      <c r="B438" s="190">
        <v>456160170</v>
      </c>
      <c r="C438" s="191" t="s">
        <v>524</v>
      </c>
      <c r="D438" s="195">
        <v>0</v>
      </c>
      <c r="E438" s="195">
        <v>0</v>
      </c>
      <c r="F438" s="195">
        <v>0</v>
      </c>
      <c r="G438" s="195">
        <v>1</v>
      </c>
      <c r="H438" s="195">
        <v>1</v>
      </c>
      <c r="I438" s="195">
        <v>0</v>
      </c>
      <c r="J438" s="195">
        <v>0</v>
      </c>
      <c r="K438" s="230">
        <v>7.8600000000000003E-2</v>
      </c>
      <c r="L438" s="195">
        <v>0</v>
      </c>
      <c r="M438" s="195">
        <v>1</v>
      </c>
      <c r="N438" s="195">
        <v>1</v>
      </c>
      <c r="O438" s="195">
        <v>0</v>
      </c>
      <c r="P438" s="195">
        <v>0</v>
      </c>
      <c r="Q438" s="195">
        <v>2</v>
      </c>
      <c r="R438" s="230">
        <v>1</v>
      </c>
      <c r="S438" s="195">
        <v>10</v>
      </c>
      <c r="T438" s="190"/>
      <c r="U438" s="229">
        <v>456160170</v>
      </c>
      <c r="V438" s="231" t="s">
        <v>858</v>
      </c>
      <c r="W438" s="190" t="s">
        <v>659</v>
      </c>
      <c r="X438" s="190" t="s">
        <v>714</v>
      </c>
      <c r="Y438" s="231">
        <v>1</v>
      </c>
      <c r="Z438" s="231">
        <v>2</v>
      </c>
      <c r="AA438" s="231">
        <v>27527.192532000001</v>
      </c>
      <c r="AB438" s="231">
        <v>13764</v>
      </c>
      <c r="AC438" s="231">
        <v>-7068</v>
      </c>
      <c r="AD438" s="231">
        <v>20832</v>
      </c>
      <c r="AK438" s="232">
        <v>0</v>
      </c>
      <c r="AM438" s="232">
        <v>0</v>
      </c>
      <c r="AO438" s="232"/>
    </row>
    <row r="439" spans="1:41" s="231" customFormat="1">
      <c r="A439" s="229" t="s">
        <v>858</v>
      </c>
      <c r="B439" s="190">
        <v>456160181</v>
      </c>
      <c r="C439" s="191" t="s">
        <v>524</v>
      </c>
      <c r="D439" s="195">
        <v>0</v>
      </c>
      <c r="E439" s="195">
        <v>0</v>
      </c>
      <c r="F439" s="195">
        <v>0</v>
      </c>
      <c r="G439" s="195">
        <v>0</v>
      </c>
      <c r="H439" s="195">
        <v>1</v>
      </c>
      <c r="I439" s="195">
        <v>0</v>
      </c>
      <c r="J439" s="195">
        <v>0</v>
      </c>
      <c r="K439" s="230">
        <v>3.9300000000000002E-2</v>
      </c>
      <c r="L439" s="195">
        <v>0</v>
      </c>
      <c r="M439" s="195">
        <v>0</v>
      </c>
      <c r="N439" s="195">
        <v>0</v>
      </c>
      <c r="O439" s="195">
        <v>0</v>
      </c>
      <c r="P439" s="195">
        <v>1</v>
      </c>
      <c r="Q439" s="195">
        <v>1</v>
      </c>
      <c r="R439" s="230">
        <v>1</v>
      </c>
      <c r="S439" s="195">
        <v>10</v>
      </c>
      <c r="T439" s="190"/>
      <c r="U439" s="229">
        <v>456160181</v>
      </c>
      <c r="V439" s="231" t="s">
        <v>858</v>
      </c>
      <c r="W439" s="190" t="s">
        <v>659</v>
      </c>
      <c r="X439" s="190" t="s">
        <v>732</v>
      </c>
      <c r="Y439" s="231">
        <v>1</v>
      </c>
      <c r="Z439" s="231">
        <v>1</v>
      </c>
      <c r="AA439" s="231">
        <v>17827.881265999997</v>
      </c>
      <c r="AB439" s="231">
        <v>17828</v>
      </c>
      <c r="AC439" s="231">
        <v>192</v>
      </c>
      <c r="AD439" s="231">
        <v>17636</v>
      </c>
      <c r="AK439" s="232">
        <v>0</v>
      </c>
      <c r="AM439" s="232">
        <v>0</v>
      </c>
      <c r="AO439" s="232"/>
    </row>
    <row r="440" spans="1:41" s="231" customFormat="1">
      <c r="A440" s="229" t="s">
        <v>858</v>
      </c>
      <c r="B440" s="190">
        <v>456160295</v>
      </c>
      <c r="C440" s="191" t="s">
        <v>524</v>
      </c>
      <c r="D440" s="195">
        <v>1</v>
      </c>
      <c r="E440" s="195">
        <v>0</v>
      </c>
      <c r="F440" s="195">
        <v>0</v>
      </c>
      <c r="G440" s="195">
        <v>3</v>
      </c>
      <c r="H440" s="195">
        <v>2</v>
      </c>
      <c r="I440" s="195">
        <v>0</v>
      </c>
      <c r="J440" s="195">
        <v>0</v>
      </c>
      <c r="K440" s="230">
        <v>0.19650000000000001</v>
      </c>
      <c r="L440" s="195">
        <v>0</v>
      </c>
      <c r="M440" s="195">
        <v>0</v>
      </c>
      <c r="N440" s="195">
        <v>0</v>
      </c>
      <c r="O440" s="195">
        <v>0</v>
      </c>
      <c r="P440" s="195">
        <v>5</v>
      </c>
      <c r="Q440" s="195">
        <v>6</v>
      </c>
      <c r="R440" s="230">
        <v>1</v>
      </c>
      <c r="S440" s="195">
        <v>5</v>
      </c>
      <c r="T440" s="190"/>
      <c r="U440" s="229">
        <v>456160295</v>
      </c>
      <c r="V440" s="231" t="s">
        <v>858</v>
      </c>
      <c r="W440" s="190" t="s">
        <v>659</v>
      </c>
      <c r="X440" s="190" t="s">
        <v>735</v>
      </c>
      <c r="Y440" s="231">
        <v>1</v>
      </c>
      <c r="Z440" s="231">
        <v>6</v>
      </c>
      <c r="AA440" s="231">
        <v>83721.706330000001</v>
      </c>
      <c r="AB440" s="231">
        <v>13954</v>
      </c>
      <c r="AC440" s="231">
        <v>-7069</v>
      </c>
      <c r="AD440" s="231">
        <v>21023</v>
      </c>
      <c r="AK440" s="232">
        <v>0</v>
      </c>
      <c r="AM440" s="232">
        <v>0</v>
      </c>
      <c r="AO440" s="232"/>
    </row>
    <row r="441" spans="1:41" s="231" customFormat="1">
      <c r="A441" s="229" t="s">
        <v>858</v>
      </c>
      <c r="B441" s="190">
        <v>456160301</v>
      </c>
      <c r="C441" s="191" t="s">
        <v>524</v>
      </c>
      <c r="D441" s="195">
        <v>0</v>
      </c>
      <c r="E441" s="195">
        <v>0</v>
      </c>
      <c r="F441" s="195">
        <v>0</v>
      </c>
      <c r="G441" s="195">
        <v>2</v>
      </c>
      <c r="H441" s="195">
        <v>0</v>
      </c>
      <c r="I441" s="195">
        <v>0</v>
      </c>
      <c r="J441" s="195">
        <v>0</v>
      </c>
      <c r="K441" s="230">
        <v>7.8600000000000003E-2</v>
      </c>
      <c r="L441" s="195">
        <v>0</v>
      </c>
      <c r="M441" s="195">
        <v>1</v>
      </c>
      <c r="N441" s="195">
        <v>0</v>
      </c>
      <c r="O441" s="195">
        <v>0</v>
      </c>
      <c r="P441" s="195">
        <v>2</v>
      </c>
      <c r="Q441" s="195">
        <v>2</v>
      </c>
      <c r="R441" s="230">
        <v>1</v>
      </c>
      <c r="S441" s="195">
        <v>5</v>
      </c>
      <c r="T441" s="190"/>
      <c r="U441" s="229">
        <v>456160301</v>
      </c>
      <c r="V441" s="231" t="s">
        <v>858</v>
      </c>
      <c r="W441" s="190" t="s">
        <v>659</v>
      </c>
      <c r="X441" s="190" t="s">
        <v>779</v>
      </c>
      <c r="Y441" s="231">
        <v>1</v>
      </c>
      <c r="Z441" s="231">
        <v>2</v>
      </c>
      <c r="AA441" s="231">
        <v>34658.742531999997</v>
      </c>
      <c r="AB441" s="231">
        <v>17329</v>
      </c>
      <c r="AC441" s="231">
        <v>-972</v>
      </c>
      <c r="AD441" s="231">
        <v>18301</v>
      </c>
      <c r="AK441" s="232">
        <v>0</v>
      </c>
      <c r="AM441" s="232">
        <v>0</v>
      </c>
      <c r="AO441" s="232"/>
    </row>
    <row r="442" spans="1:41" s="231" customFormat="1">
      <c r="A442" s="229" t="s">
        <v>858</v>
      </c>
      <c r="B442" s="190">
        <v>456160616</v>
      </c>
      <c r="C442" s="191" t="s">
        <v>524</v>
      </c>
      <c r="D442" s="195">
        <v>0</v>
      </c>
      <c r="E442" s="195">
        <v>0</v>
      </c>
      <c r="F442" s="195">
        <v>0</v>
      </c>
      <c r="G442" s="195">
        <v>0</v>
      </c>
      <c r="H442" s="195">
        <v>1</v>
      </c>
      <c r="I442" s="195">
        <v>0</v>
      </c>
      <c r="J442" s="195">
        <v>0</v>
      </c>
      <c r="K442" s="230">
        <v>3.9300000000000002E-2</v>
      </c>
      <c r="L442" s="195">
        <v>0</v>
      </c>
      <c r="M442" s="195">
        <v>0</v>
      </c>
      <c r="N442" s="195">
        <v>0</v>
      </c>
      <c r="O442" s="195">
        <v>0</v>
      </c>
      <c r="P442" s="195">
        <v>1</v>
      </c>
      <c r="Q442" s="195">
        <v>1</v>
      </c>
      <c r="R442" s="230">
        <v>1</v>
      </c>
      <c r="S442" s="195">
        <v>7</v>
      </c>
      <c r="T442" s="190"/>
      <c r="U442" s="229">
        <v>456160616</v>
      </c>
      <c r="V442" s="231" t="s">
        <v>858</v>
      </c>
      <c r="W442" s="190" t="s">
        <v>659</v>
      </c>
      <c r="X442" s="190" t="s">
        <v>739</v>
      </c>
      <c r="Y442" s="231">
        <v>1</v>
      </c>
      <c r="Z442" s="231">
        <v>1</v>
      </c>
      <c r="AA442" s="231">
        <v>16497.511266000001</v>
      </c>
      <c r="AB442" s="231">
        <v>16498</v>
      </c>
      <c r="AC442" s="231">
        <v>2734</v>
      </c>
      <c r="AD442" s="231">
        <v>13764</v>
      </c>
      <c r="AK442" s="232">
        <v>0</v>
      </c>
      <c r="AM442" s="232">
        <v>0</v>
      </c>
      <c r="AO442" s="232"/>
    </row>
    <row r="443" spans="1:41" s="231" customFormat="1">
      <c r="A443" s="229" t="s">
        <v>858</v>
      </c>
      <c r="B443" s="190">
        <v>456160735</v>
      </c>
      <c r="C443" s="191" t="s">
        <v>524</v>
      </c>
      <c r="D443" s="195">
        <v>0</v>
      </c>
      <c r="E443" s="195">
        <v>0</v>
      </c>
      <c r="F443" s="195">
        <v>0</v>
      </c>
      <c r="G443" s="195">
        <v>2</v>
      </c>
      <c r="H443" s="195">
        <v>1</v>
      </c>
      <c r="I443" s="195">
        <v>0</v>
      </c>
      <c r="J443" s="195">
        <v>0</v>
      </c>
      <c r="K443" s="230">
        <v>0.1179</v>
      </c>
      <c r="L443" s="195">
        <v>0</v>
      </c>
      <c r="M443" s="195">
        <v>1</v>
      </c>
      <c r="N443" s="195">
        <v>0</v>
      </c>
      <c r="O443" s="195">
        <v>0</v>
      </c>
      <c r="P443" s="195">
        <v>1</v>
      </c>
      <c r="Q443" s="195">
        <v>3</v>
      </c>
      <c r="R443" s="230">
        <v>1</v>
      </c>
      <c r="S443" s="195">
        <v>6</v>
      </c>
      <c r="T443" s="190"/>
      <c r="U443" s="229">
        <v>456160735</v>
      </c>
      <c r="V443" s="231" t="s">
        <v>858</v>
      </c>
      <c r="W443" s="190" t="s">
        <v>659</v>
      </c>
      <c r="X443" s="190" t="s">
        <v>767</v>
      </c>
      <c r="Y443" s="231">
        <v>1</v>
      </c>
      <c r="Z443" s="231">
        <v>3</v>
      </c>
      <c r="AA443" s="231">
        <v>40950.183798000005</v>
      </c>
      <c r="AB443" s="231">
        <v>13650</v>
      </c>
      <c r="AC443" s="231">
        <v>-4178</v>
      </c>
      <c r="AD443" s="231">
        <v>17828</v>
      </c>
      <c r="AK443" s="232">
        <v>0</v>
      </c>
      <c r="AM443" s="232">
        <v>0</v>
      </c>
      <c r="AO443" s="232"/>
    </row>
    <row r="444" spans="1:41" s="231" customFormat="1">
      <c r="A444" s="229" t="s">
        <v>859</v>
      </c>
      <c r="B444" s="190">
        <v>458160056</v>
      </c>
      <c r="C444" s="191" t="s">
        <v>525</v>
      </c>
      <c r="D444" s="195">
        <v>0</v>
      </c>
      <c r="E444" s="195">
        <v>0</v>
      </c>
      <c r="F444" s="195">
        <v>0</v>
      </c>
      <c r="G444" s="195">
        <v>0</v>
      </c>
      <c r="H444" s="195">
        <v>0</v>
      </c>
      <c r="I444" s="195">
        <v>2</v>
      </c>
      <c r="J444" s="195">
        <v>0</v>
      </c>
      <c r="K444" s="230">
        <v>7.8600000000000003E-2</v>
      </c>
      <c r="L444" s="195">
        <v>0</v>
      </c>
      <c r="M444" s="195">
        <v>0</v>
      </c>
      <c r="N444" s="195">
        <v>0</v>
      </c>
      <c r="O444" s="195">
        <v>0</v>
      </c>
      <c r="P444" s="195">
        <v>1</v>
      </c>
      <c r="Q444" s="195">
        <v>2</v>
      </c>
      <c r="R444" s="230">
        <v>1</v>
      </c>
      <c r="S444" s="195">
        <v>4</v>
      </c>
      <c r="T444" s="190"/>
      <c r="U444" s="229">
        <v>458160056</v>
      </c>
      <c r="V444" s="231" t="s">
        <v>859</v>
      </c>
      <c r="W444" s="190" t="s">
        <v>659</v>
      </c>
      <c r="X444" s="190" t="s">
        <v>781</v>
      </c>
      <c r="Y444" s="231">
        <v>1</v>
      </c>
      <c r="Z444" s="231">
        <v>2</v>
      </c>
      <c r="AA444" s="231">
        <v>29827.252532000002</v>
      </c>
      <c r="AB444" s="231">
        <v>14914</v>
      </c>
      <c r="AC444" s="231">
        <v>960</v>
      </c>
      <c r="AD444" s="231">
        <v>13954</v>
      </c>
      <c r="AK444" s="232">
        <v>0</v>
      </c>
      <c r="AM444" s="232">
        <v>0</v>
      </c>
      <c r="AO444" s="232"/>
    </row>
    <row r="445" spans="1:41" s="231" customFormat="1">
      <c r="A445" s="229" t="s">
        <v>859</v>
      </c>
      <c r="B445" s="190">
        <v>458160079</v>
      </c>
      <c r="C445" s="191" t="s">
        <v>525</v>
      </c>
      <c r="D445" s="195">
        <v>0</v>
      </c>
      <c r="E445" s="195">
        <v>0</v>
      </c>
      <c r="F445" s="195">
        <v>0</v>
      </c>
      <c r="G445" s="195">
        <v>0</v>
      </c>
      <c r="H445" s="195">
        <v>0</v>
      </c>
      <c r="I445" s="195">
        <v>9</v>
      </c>
      <c r="J445" s="195">
        <v>0</v>
      </c>
      <c r="K445" s="230">
        <v>0.35370000000000001</v>
      </c>
      <c r="L445" s="195">
        <v>0</v>
      </c>
      <c r="M445" s="195">
        <v>0</v>
      </c>
      <c r="N445" s="195">
        <v>0</v>
      </c>
      <c r="O445" s="195">
        <v>0</v>
      </c>
      <c r="P445" s="195">
        <v>5</v>
      </c>
      <c r="Q445" s="195">
        <v>9</v>
      </c>
      <c r="R445" s="230">
        <v>1</v>
      </c>
      <c r="S445" s="195">
        <v>7</v>
      </c>
      <c r="T445" s="190"/>
      <c r="U445" s="229">
        <v>458160079</v>
      </c>
      <c r="V445" s="231" t="s">
        <v>859</v>
      </c>
      <c r="W445" s="190" t="s">
        <v>659</v>
      </c>
      <c r="X445" s="190" t="s">
        <v>782</v>
      </c>
      <c r="Y445" s="231">
        <v>1</v>
      </c>
      <c r="Z445" s="231">
        <v>9</v>
      </c>
      <c r="AA445" s="231">
        <v>142254.171394</v>
      </c>
      <c r="AB445" s="231">
        <v>15806</v>
      </c>
      <c r="AC445" s="231">
        <v>-1523</v>
      </c>
      <c r="AD445" s="231">
        <v>17329</v>
      </c>
      <c r="AK445" s="232">
        <v>0</v>
      </c>
      <c r="AM445" s="232">
        <v>0</v>
      </c>
      <c r="AO445" s="232"/>
    </row>
    <row r="446" spans="1:41" s="231" customFormat="1">
      <c r="A446" s="229" t="s">
        <v>859</v>
      </c>
      <c r="B446" s="190">
        <v>458160160</v>
      </c>
      <c r="C446" s="191" t="s">
        <v>525</v>
      </c>
      <c r="D446" s="195">
        <v>0</v>
      </c>
      <c r="E446" s="195">
        <v>0</v>
      </c>
      <c r="F446" s="195">
        <v>0</v>
      </c>
      <c r="G446" s="195">
        <v>0</v>
      </c>
      <c r="H446" s="195">
        <v>0</v>
      </c>
      <c r="I446" s="195">
        <v>90</v>
      </c>
      <c r="J446" s="195">
        <v>0</v>
      </c>
      <c r="K446" s="230">
        <v>3.5369999999999999</v>
      </c>
      <c r="L446" s="195">
        <v>0</v>
      </c>
      <c r="M446" s="195">
        <v>0</v>
      </c>
      <c r="N446" s="195">
        <v>0</v>
      </c>
      <c r="O446" s="195">
        <v>1</v>
      </c>
      <c r="P446" s="195">
        <v>81</v>
      </c>
      <c r="Q446" s="195">
        <v>90</v>
      </c>
      <c r="R446" s="230">
        <v>1</v>
      </c>
      <c r="S446" s="195">
        <v>11</v>
      </c>
      <c r="T446" s="190"/>
      <c r="U446" s="229">
        <v>458160160</v>
      </c>
      <c r="V446" s="231" t="s">
        <v>859</v>
      </c>
      <c r="W446" s="190" t="s">
        <v>659</v>
      </c>
      <c r="X446" s="190" t="s">
        <v>659</v>
      </c>
      <c r="Y446" s="231">
        <v>1</v>
      </c>
      <c r="Z446" s="231">
        <v>90</v>
      </c>
      <c r="AA446" s="231">
        <v>1769050.26394</v>
      </c>
      <c r="AB446" s="231">
        <v>19656</v>
      </c>
      <c r="AC446" s="231">
        <v>3158</v>
      </c>
      <c r="AD446" s="231">
        <v>16498</v>
      </c>
      <c r="AK446" s="232">
        <v>0</v>
      </c>
      <c r="AM446" s="232">
        <v>0</v>
      </c>
      <c r="AO446" s="232"/>
    </row>
    <row r="447" spans="1:41" s="231" customFormat="1">
      <c r="A447" s="229" t="s">
        <v>859</v>
      </c>
      <c r="B447" s="190">
        <v>458160163</v>
      </c>
      <c r="C447" s="191" t="s">
        <v>525</v>
      </c>
      <c r="D447" s="195">
        <v>0</v>
      </c>
      <c r="E447" s="195">
        <v>0</v>
      </c>
      <c r="F447" s="195">
        <v>0</v>
      </c>
      <c r="G447" s="195">
        <v>0</v>
      </c>
      <c r="H447" s="195">
        <v>0</v>
      </c>
      <c r="I447" s="195">
        <v>1</v>
      </c>
      <c r="J447" s="195">
        <v>0</v>
      </c>
      <c r="K447" s="230">
        <v>3.9300000000000002E-2</v>
      </c>
      <c r="L447" s="195">
        <v>0</v>
      </c>
      <c r="M447" s="195">
        <v>0</v>
      </c>
      <c r="N447" s="195">
        <v>0</v>
      </c>
      <c r="O447" s="195">
        <v>0</v>
      </c>
      <c r="P447" s="195">
        <v>1</v>
      </c>
      <c r="Q447" s="195">
        <v>1</v>
      </c>
      <c r="R447" s="230">
        <v>1</v>
      </c>
      <c r="S447" s="195">
        <v>11</v>
      </c>
      <c r="T447" s="190"/>
      <c r="U447" s="229">
        <v>458160163</v>
      </c>
      <c r="V447" s="231" t="s">
        <v>859</v>
      </c>
      <c r="W447" s="190" t="s">
        <v>659</v>
      </c>
      <c r="X447" s="190" t="s">
        <v>660</v>
      </c>
      <c r="Y447" s="231">
        <v>1</v>
      </c>
      <c r="Z447" s="231">
        <v>1</v>
      </c>
      <c r="AA447" s="231">
        <v>20404.211265999998</v>
      </c>
      <c r="AB447" s="231">
        <v>20404</v>
      </c>
      <c r="AC447" s="231">
        <v>6754</v>
      </c>
      <c r="AD447" s="231">
        <v>13650</v>
      </c>
      <c r="AK447" s="232">
        <v>0</v>
      </c>
      <c r="AM447" s="232">
        <v>0</v>
      </c>
      <c r="AO447" s="232"/>
    </row>
    <row r="448" spans="1:41" s="231" customFormat="1">
      <c r="A448" s="229" t="s">
        <v>859</v>
      </c>
      <c r="B448" s="190">
        <v>458160295</v>
      </c>
      <c r="C448" s="191" t="s">
        <v>525</v>
      </c>
      <c r="D448" s="195">
        <v>0</v>
      </c>
      <c r="E448" s="195">
        <v>0</v>
      </c>
      <c r="F448" s="195">
        <v>0</v>
      </c>
      <c r="G448" s="195">
        <v>0</v>
      </c>
      <c r="H448" s="195">
        <v>0</v>
      </c>
      <c r="I448" s="195">
        <v>1</v>
      </c>
      <c r="J448" s="195">
        <v>0</v>
      </c>
      <c r="K448" s="230">
        <v>3.9300000000000002E-2</v>
      </c>
      <c r="L448" s="195">
        <v>0</v>
      </c>
      <c r="M448" s="195">
        <v>0</v>
      </c>
      <c r="N448" s="195">
        <v>0</v>
      </c>
      <c r="O448" s="195">
        <v>0</v>
      </c>
      <c r="P448" s="195">
        <v>0</v>
      </c>
      <c r="Q448" s="195">
        <v>1</v>
      </c>
      <c r="R448" s="230">
        <v>1</v>
      </c>
      <c r="S448" s="195">
        <v>5</v>
      </c>
      <c r="T448" s="190"/>
      <c r="U448" s="229">
        <v>458160295</v>
      </c>
      <c r="V448" s="231" t="s">
        <v>859</v>
      </c>
      <c r="W448" s="190" t="s">
        <v>659</v>
      </c>
      <c r="X448" s="190" t="s">
        <v>735</v>
      </c>
      <c r="Y448" s="231">
        <v>1</v>
      </c>
      <c r="Z448" s="231">
        <v>1</v>
      </c>
      <c r="AA448" s="231">
        <v>12565.341266000001</v>
      </c>
      <c r="AB448" s="231">
        <v>12565</v>
      </c>
      <c r="AC448" s="231">
        <v>-2349</v>
      </c>
      <c r="AD448" s="231">
        <v>14914</v>
      </c>
      <c r="AK448" s="232">
        <v>0</v>
      </c>
      <c r="AM448" s="232">
        <v>0</v>
      </c>
      <c r="AO448" s="232"/>
    </row>
    <row r="449" spans="1:41" s="231" customFormat="1">
      <c r="A449" s="229" t="s">
        <v>859</v>
      </c>
      <c r="B449" s="190">
        <v>458160301</v>
      </c>
      <c r="C449" s="191" t="s">
        <v>525</v>
      </c>
      <c r="D449" s="195">
        <v>0</v>
      </c>
      <c r="E449" s="195">
        <v>0</v>
      </c>
      <c r="F449" s="195">
        <v>0</v>
      </c>
      <c r="G449" s="195">
        <v>0</v>
      </c>
      <c r="H449" s="195">
        <v>0</v>
      </c>
      <c r="I449" s="195">
        <v>3</v>
      </c>
      <c r="J449" s="195">
        <v>0</v>
      </c>
      <c r="K449" s="230">
        <v>0.1179</v>
      </c>
      <c r="L449" s="195">
        <v>0</v>
      </c>
      <c r="M449" s="195">
        <v>0</v>
      </c>
      <c r="N449" s="195">
        <v>0</v>
      </c>
      <c r="O449" s="195">
        <v>0</v>
      </c>
      <c r="P449" s="195">
        <v>1</v>
      </c>
      <c r="Q449" s="195">
        <v>3</v>
      </c>
      <c r="R449" s="230">
        <v>1</v>
      </c>
      <c r="S449" s="195">
        <v>5</v>
      </c>
      <c r="T449" s="190"/>
      <c r="U449" s="229">
        <v>458160301</v>
      </c>
      <c r="V449" s="231" t="s">
        <v>859</v>
      </c>
      <c r="W449" s="190" t="s">
        <v>659</v>
      </c>
      <c r="X449" s="190" t="s">
        <v>779</v>
      </c>
      <c r="Y449" s="231">
        <v>1</v>
      </c>
      <c r="Z449" s="231">
        <v>3</v>
      </c>
      <c r="AA449" s="231">
        <v>42577.343798000002</v>
      </c>
      <c r="AB449" s="231">
        <v>14192</v>
      </c>
      <c r="AC449" s="231">
        <v>-1614</v>
      </c>
      <c r="AD449" s="231">
        <v>15806</v>
      </c>
      <c r="AK449" s="232">
        <v>0</v>
      </c>
      <c r="AM449" s="232">
        <v>0</v>
      </c>
      <c r="AO449" s="232"/>
    </row>
    <row r="450" spans="1:41" s="231" customFormat="1">
      <c r="A450" s="229" t="s">
        <v>860</v>
      </c>
      <c r="B450" s="190">
        <v>463035035</v>
      </c>
      <c r="C450" s="191" t="s">
        <v>526</v>
      </c>
      <c r="D450" s="195">
        <v>0</v>
      </c>
      <c r="E450" s="195">
        <v>0</v>
      </c>
      <c r="F450" s="195">
        <v>60</v>
      </c>
      <c r="G450" s="195">
        <v>339</v>
      </c>
      <c r="H450" s="195">
        <v>167</v>
      </c>
      <c r="I450" s="195">
        <v>0</v>
      </c>
      <c r="J450" s="195">
        <v>0</v>
      </c>
      <c r="K450" s="230">
        <v>22.2438</v>
      </c>
      <c r="L450" s="195">
        <v>0</v>
      </c>
      <c r="M450" s="195">
        <v>67</v>
      </c>
      <c r="N450" s="195">
        <v>21</v>
      </c>
      <c r="O450" s="195">
        <v>0</v>
      </c>
      <c r="P450" s="195">
        <v>473</v>
      </c>
      <c r="Q450" s="195">
        <v>566</v>
      </c>
      <c r="R450" s="230">
        <v>1.087</v>
      </c>
      <c r="S450" s="195">
        <v>11</v>
      </c>
      <c r="T450" s="190"/>
      <c r="U450" s="229">
        <v>463035035</v>
      </c>
      <c r="V450" s="231" t="s">
        <v>860</v>
      </c>
      <c r="W450" s="190" t="s">
        <v>654</v>
      </c>
      <c r="X450" s="190" t="s">
        <v>654</v>
      </c>
      <c r="Y450" s="231">
        <v>1</v>
      </c>
      <c r="Z450" s="231">
        <v>566</v>
      </c>
      <c r="AA450" s="231">
        <v>10867490.16136639</v>
      </c>
      <c r="AB450" s="231">
        <v>19201</v>
      </c>
      <c r="AC450" s="231">
        <v>-455</v>
      </c>
      <c r="AD450" s="231">
        <v>19656</v>
      </c>
      <c r="AK450" s="232">
        <v>0</v>
      </c>
      <c r="AM450" s="232">
        <v>0</v>
      </c>
      <c r="AO450" s="232"/>
    </row>
    <row r="451" spans="1:41" s="231" customFormat="1">
      <c r="A451" s="229" t="s">
        <v>860</v>
      </c>
      <c r="B451" s="190">
        <v>463035044</v>
      </c>
      <c r="C451" s="191" t="s">
        <v>526</v>
      </c>
      <c r="D451" s="195">
        <v>0</v>
      </c>
      <c r="E451" s="195">
        <v>0</v>
      </c>
      <c r="F451" s="195">
        <v>0</v>
      </c>
      <c r="G451" s="195">
        <v>6</v>
      </c>
      <c r="H451" s="195">
        <v>4</v>
      </c>
      <c r="I451" s="195">
        <v>0</v>
      </c>
      <c r="J451" s="195">
        <v>0</v>
      </c>
      <c r="K451" s="230">
        <v>0.39300000000000002</v>
      </c>
      <c r="L451" s="195">
        <v>0</v>
      </c>
      <c r="M451" s="195">
        <v>0</v>
      </c>
      <c r="N451" s="195">
        <v>1</v>
      </c>
      <c r="O451" s="195">
        <v>0</v>
      </c>
      <c r="P451" s="195">
        <v>9</v>
      </c>
      <c r="Q451" s="195">
        <v>10</v>
      </c>
      <c r="R451" s="230">
        <v>1.087</v>
      </c>
      <c r="S451" s="195">
        <v>11</v>
      </c>
      <c r="T451" s="190"/>
      <c r="U451" s="229">
        <v>463035044</v>
      </c>
      <c r="V451" s="231" t="s">
        <v>860</v>
      </c>
      <c r="W451" s="190" t="s">
        <v>654</v>
      </c>
      <c r="X451" s="190" t="s">
        <v>655</v>
      </c>
      <c r="Y451" s="231">
        <v>1</v>
      </c>
      <c r="Z451" s="231">
        <v>10</v>
      </c>
      <c r="AA451" s="231">
        <v>195505.79409611996</v>
      </c>
      <c r="AB451" s="231">
        <v>19551</v>
      </c>
      <c r="AC451" s="231">
        <v>-853</v>
      </c>
      <c r="AD451" s="231">
        <v>20404</v>
      </c>
      <c r="AK451" s="232">
        <v>0</v>
      </c>
      <c r="AM451" s="232">
        <v>0</v>
      </c>
      <c r="AO451" s="232"/>
    </row>
    <row r="452" spans="1:41" s="231" customFormat="1">
      <c r="A452" s="229" t="s">
        <v>860</v>
      </c>
      <c r="B452" s="190">
        <v>463035093</v>
      </c>
      <c r="C452" s="191" t="s">
        <v>526</v>
      </c>
      <c r="D452" s="195">
        <v>0</v>
      </c>
      <c r="E452" s="195">
        <v>0</v>
      </c>
      <c r="F452" s="195">
        <v>0</v>
      </c>
      <c r="G452" s="195">
        <v>0</v>
      </c>
      <c r="H452" s="195">
        <v>2</v>
      </c>
      <c r="I452" s="195">
        <v>0</v>
      </c>
      <c r="J452" s="195">
        <v>0</v>
      </c>
      <c r="K452" s="230">
        <v>7.8600000000000003E-2</v>
      </c>
      <c r="L452" s="195">
        <v>0</v>
      </c>
      <c r="M452" s="195">
        <v>0</v>
      </c>
      <c r="N452" s="195">
        <v>1</v>
      </c>
      <c r="O452" s="195">
        <v>0</v>
      </c>
      <c r="P452" s="195">
        <v>1</v>
      </c>
      <c r="Q452" s="195">
        <v>2</v>
      </c>
      <c r="R452" s="230">
        <v>1.087</v>
      </c>
      <c r="S452" s="195">
        <v>11</v>
      </c>
      <c r="T452" s="190"/>
      <c r="U452" s="229">
        <v>463035093</v>
      </c>
      <c r="V452" s="231" t="s">
        <v>860</v>
      </c>
      <c r="W452" s="190" t="s">
        <v>654</v>
      </c>
      <c r="X452" s="190" t="s">
        <v>657</v>
      </c>
      <c r="Y452" s="231">
        <v>1</v>
      </c>
      <c r="Z452" s="231">
        <v>2</v>
      </c>
      <c r="AA452" s="231">
        <v>34425.642091223999</v>
      </c>
      <c r="AB452" s="231">
        <v>17213</v>
      </c>
      <c r="AC452" s="231">
        <v>4648</v>
      </c>
      <c r="AD452" s="231">
        <v>12565</v>
      </c>
      <c r="AK452" s="232">
        <v>0</v>
      </c>
      <c r="AM452" s="232">
        <v>0</v>
      </c>
      <c r="AO452" s="232"/>
    </row>
    <row r="453" spans="1:41" s="231" customFormat="1">
      <c r="A453" s="229" t="s">
        <v>860</v>
      </c>
      <c r="B453" s="190">
        <v>463035099</v>
      </c>
      <c r="C453" s="191" t="s">
        <v>526</v>
      </c>
      <c r="D453" s="195">
        <v>0</v>
      </c>
      <c r="E453" s="195">
        <v>0</v>
      </c>
      <c r="F453" s="195">
        <v>0</v>
      </c>
      <c r="G453" s="195">
        <v>1</v>
      </c>
      <c r="H453" s="195">
        <v>0</v>
      </c>
      <c r="I453" s="195">
        <v>0</v>
      </c>
      <c r="J453" s="195">
        <v>0</v>
      </c>
      <c r="K453" s="230">
        <v>3.9300000000000002E-2</v>
      </c>
      <c r="L453" s="195">
        <v>0</v>
      </c>
      <c r="M453" s="195">
        <v>0</v>
      </c>
      <c r="N453" s="195">
        <v>0</v>
      </c>
      <c r="O453" s="195">
        <v>0</v>
      </c>
      <c r="P453" s="195">
        <v>0</v>
      </c>
      <c r="Q453" s="195">
        <v>1</v>
      </c>
      <c r="R453" s="230">
        <v>1.087</v>
      </c>
      <c r="S453" s="195">
        <v>5</v>
      </c>
      <c r="T453" s="190"/>
      <c r="U453" s="229">
        <v>463035099</v>
      </c>
      <c r="V453" s="231" t="s">
        <v>860</v>
      </c>
      <c r="W453" s="190" t="s">
        <v>654</v>
      </c>
      <c r="X453" s="190" t="s">
        <v>820</v>
      </c>
      <c r="Y453" s="231">
        <v>1</v>
      </c>
      <c r="Z453" s="231">
        <v>1</v>
      </c>
      <c r="AA453" s="231">
        <v>11793.757245612001</v>
      </c>
      <c r="AB453" s="231">
        <v>11794</v>
      </c>
      <c r="AC453" s="231">
        <v>-2398</v>
      </c>
      <c r="AD453" s="231">
        <v>14192</v>
      </c>
      <c r="AK453" s="232">
        <v>0</v>
      </c>
      <c r="AM453" s="232">
        <v>0</v>
      </c>
      <c r="AO453" s="232"/>
    </row>
    <row r="454" spans="1:41" s="231" customFormat="1">
      <c r="A454" s="229" t="s">
        <v>860</v>
      </c>
      <c r="B454" s="190">
        <v>463035133</v>
      </c>
      <c r="C454" s="191" t="s">
        <v>526</v>
      </c>
      <c r="D454" s="195">
        <v>0</v>
      </c>
      <c r="E454" s="195">
        <v>0</v>
      </c>
      <c r="F454" s="195">
        <v>0</v>
      </c>
      <c r="G454" s="195">
        <v>0</v>
      </c>
      <c r="H454" s="195">
        <v>1</v>
      </c>
      <c r="I454" s="195">
        <v>0</v>
      </c>
      <c r="J454" s="195">
        <v>0</v>
      </c>
      <c r="K454" s="230">
        <v>3.9300000000000002E-2</v>
      </c>
      <c r="L454" s="195">
        <v>0</v>
      </c>
      <c r="M454" s="195">
        <v>0</v>
      </c>
      <c r="N454" s="195">
        <v>0</v>
      </c>
      <c r="O454" s="195">
        <v>0</v>
      </c>
      <c r="P454" s="195">
        <v>1</v>
      </c>
      <c r="Q454" s="195">
        <v>1</v>
      </c>
      <c r="R454" s="230">
        <v>1.087</v>
      </c>
      <c r="S454" s="195">
        <v>9</v>
      </c>
      <c r="T454" s="190"/>
      <c r="U454" s="229">
        <v>463035133</v>
      </c>
      <c r="V454" s="231" t="s">
        <v>860</v>
      </c>
      <c r="W454" s="190" t="s">
        <v>654</v>
      </c>
      <c r="X454" s="190" t="s">
        <v>707</v>
      </c>
      <c r="Y454" s="231">
        <v>1</v>
      </c>
      <c r="Z454" s="231">
        <v>1</v>
      </c>
      <c r="AA454" s="231">
        <v>18618.898985611999</v>
      </c>
      <c r="AB454" s="231">
        <v>18619</v>
      </c>
      <c r="AC454" s="231">
        <v>-552</v>
      </c>
      <c r="AD454" s="231">
        <v>19171</v>
      </c>
      <c r="AK454" s="232">
        <v>0</v>
      </c>
      <c r="AM454" s="232">
        <v>0</v>
      </c>
      <c r="AO454" s="232"/>
    </row>
    <row r="455" spans="1:41" s="231" customFormat="1">
      <c r="A455" s="229" t="s">
        <v>860</v>
      </c>
      <c r="B455" s="190">
        <v>463035207</v>
      </c>
      <c r="C455" s="191" t="s">
        <v>526</v>
      </c>
      <c r="D455" s="195">
        <v>0</v>
      </c>
      <c r="E455" s="195">
        <v>0</v>
      </c>
      <c r="F455" s="195">
        <v>0</v>
      </c>
      <c r="G455" s="195">
        <v>0</v>
      </c>
      <c r="H455" s="195">
        <v>1</v>
      </c>
      <c r="I455" s="195">
        <v>0</v>
      </c>
      <c r="J455" s="195">
        <v>0</v>
      </c>
      <c r="K455" s="230">
        <v>3.9300000000000002E-2</v>
      </c>
      <c r="L455" s="195">
        <v>0</v>
      </c>
      <c r="M455" s="195">
        <v>0</v>
      </c>
      <c r="N455" s="195">
        <v>0</v>
      </c>
      <c r="O455" s="195">
        <v>0</v>
      </c>
      <c r="P455" s="195">
        <v>1</v>
      </c>
      <c r="Q455" s="195">
        <v>1</v>
      </c>
      <c r="R455" s="230">
        <v>1.087</v>
      </c>
      <c r="S455" s="195">
        <v>3</v>
      </c>
      <c r="T455" s="190"/>
      <c r="U455" s="229">
        <v>463035207</v>
      </c>
      <c r="V455" s="231" t="s">
        <v>860</v>
      </c>
      <c r="W455" s="190" t="s">
        <v>654</v>
      </c>
      <c r="X455" s="190" t="s">
        <v>672</v>
      </c>
      <c r="Y455" s="231">
        <v>1</v>
      </c>
      <c r="Z455" s="231">
        <v>1</v>
      </c>
      <c r="AA455" s="231">
        <v>16239.885405612</v>
      </c>
      <c r="AB455" s="231">
        <v>16240</v>
      </c>
      <c r="AC455" s="231">
        <v>-3311</v>
      </c>
      <c r="AD455" s="231">
        <v>19551</v>
      </c>
      <c r="AK455" s="232">
        <v>0</v>
      </c>
      <c r="AM455" s="232">
        <v>0</v>
      </c>
      <c r="AO455" s="232"/>
    </row>
    <row r="456" spans="1:41" s="231" customFormat="1">
      <c r="A456" s="229" t="s">
        <v>860</v>
      </c>
      <c r="B456" s="190">
        <v>463035220</v>
      </c>
      <c r="C456" s="191" t="s">
        <v>526</v>
      </c>
      <c r="D456" s="195">
        <v>0</v>
      </c>
      <c r="E456" s="195">
        <v>0</v>
      </c>
      <c r="F456" s="195">
        <v>0</v>
      </c>
      <c r="G456" s="195">
        <v>1</v>
      </c>
      <c r="H456" s="195">
        <v>0</v>
      </c>
      <c r="I456" s="195">
        <v>0</v>
      </c>
      <c r="J456" s="195">
        <v>0</v>
      </c>
      <c r="K456" s="230">
        <v>3.9300000000000002E-2</v>
      </c>
      <c r="L456" s="195">
        <v>0</v>
      </c>
      <c r="M456" s="195">
        <v>0</v>
      </c>
      <c r="N456" s="195">
        <v>0</v>
      </c>
      <c r="O456" s="195">
        <v>0</v>
      </c>
      <c r="P456" s="195">
        <v>1</v>
      </c>
      <c r="Q456" s="195">
        <v>1</v>
      </c>
      <c r="R456" s="230">
        <v>1.087</v>
      </c>
      <c r="S456" s="195">
        <v>8</v>
      </c>
      <c r="T456" s="190"/>
      <c r="U456" s="229">
        <v>463035220</v>
      </c>
      <c r="V456" s="231" t="s">
        <v>860</v>
      </c>
      <c r="W456" s="190" t="s">
        <v>654</v>
      </c>
      <c r="X456" s="190" t="s">
        <v>673</v>
      </c>
      <c r="Y456" s="231">
        <v>1</v>
      </c>
      <c r="Z456" s="231">
        <v>1</v>
      </c>
      <c r="AA456" s="231">
        <v>18555.685835612003</v>
      </c>
      <c r="AB456" s="231">
        <v>18556</v>
      </c>
      <c r="AC456" s="231">
        <v>1343</v>
      </c>
      <c r="AD456" s="231">
        <v>17213</v>
      </c>
      <c r="AK456" s="232">
        <v>0</v>
      </c>
      <c r="AM456" s="232">
        <v>0</v>
      </c>
      <c r="AO456" s="232"/>
    </row>
    <row r="457" spans="1:41" s="231" customFormat="1">
      <c r="A457" s="229" t="s">
        <v>860</v>
      </c>
      <c r="B457" s="190">
        <v>463035243</v>
      </c>
      <c r="C457" s="191" t="s">
        <v>526</v>
      </c>
      <c r="D457" s="195">
        <v>0</v>
      </c>
      <c r="E457" s="195">
        <v>0</v>
      </c>
      <c r="F457" s="195">
        <v>0</v>
      </c>
      <c r="G457" s="195">
        <v>1</v>
      </c>
      <c r="H457" s="195">
        <v>1</v>
      </c>
      <c r="I457" s="195">
        <v>0</v>
      </c>
      <c r="J457" s="195">
        <v>0</v>
      </c>
      <c r="K457" s="230">
        <v>7.8600000000000003E-2</v>
      </c>
      <c r="L457" s="195">
        <v>0</v>
      </c>
      <c r="M457" s="195">
        <v>0</v>
      </c>
      <c r="N457" s="195">
        <v>0</v>
      </c>
      <c r="O457" s="195">
        <v>0</v>
      </c>
      <c r="P457" s="195">
        <v>2</v>
      </c>
      <c r="Q457" s="195">
        <v>2</v>
      </c>
      <c r="R457" s="230">
        <v>1.087</v>
      </c>
      <c r="S457" s="195">
        <v>9</v>
      </c>
      <c r="T457" s="190"/>
      <c r="U457" s="229">
        <v>463035243</v>
      </c>
      <c r="V457" s="231" t="s">
        <v>860</v>
      </c>
      <c r="W457" s="190" t="s">
        <v>654</v>
      </c>
      <c r="X457" s="190" t="s">
        <v>674</v>
      </c>
      <c r="Y457" s="231">
        <v>1</v>
      </c>
      <c r="Z457" s="231">
        <v>2</v>
      </c>
      <c r="AA457" s="231">
        <v>37652.318911224007</v>
      </c>
      <c r="AB457" s="231">
        <v>18826</v>
      </c>
      <c r="AC457" s="231">
        <v>7032</v>
      </c>
      <c r="AD457" s="231">
        <v>11794</v>
      </c>
      <c r="AK457" s="232">
        <v>0</v>
      </c>
      <c r="AM457" s="232">
        <v>0</v>
      </c>
      <c r="AO457" s="232"/>
    </row>
    <row r="458" spans="1:41" s="231" customFormat="1">
      <c r="A458" s="229" t="s">
        <v>860</v>
      </c>
      <c r="B458" s="190">
        <v>463035244</v>
      </c>
      <c r="C458" s="191" t="s">
        <v>526</v>
      </c>
      <c r="D458" s="195">
        <v>0</v>
      </c>
      <c r="E458" s="195">
        <v>0</v>
      </c>
      <c r="F458" s="195">
        <v>0</v>
      </c>
      <c r="G458" s="195">
        <v>4</v>
      </c>
      <c r="H458" s="195">
        <v>2</v>
      </c>
      <c r="I458" s="195">
        <v>0</v>
      </c>
      <c r="J458" s="195">
        <v>0</v>
      </c>
      <c r="K458" s="230">
        <v>0.23580000000000001</v>
      </c>
      <c r="L458" s="195">
        <v>0</v>
      </c>
      <c r="M458" s="195">
        <v>0</v>
      </c>
      <c r="N458" s="195">
        <v>0</v>
      </c>
      <c r="O458" s="195">
        <v>0</v>
      </c>
      <c r="P458" s="195">
        <v>3</v>
      </c>
      <c r="Q458" s="195">
        <v>6</v>
      </c>
      <c r="R458" s="230">
        <v>1.087</v>
      </c>
      <c r="S458" s="195">
        <v>10</v>
      </c>
      <c r="T458" s="190"/>
      <c r="U458" s="229">
        <v>463035244</v>
      </c>
      <c r="V458" s="231" t="s">
        <v>860</v>
      </c>
      <c r="W458" s="190" t="s">
        <v>654</v>
      </c>
      <c r="X458" s="190" t="s">
        <v>664</v>
      </c>
      <c r="Y458" s="231">
        <v>1</v>
      </c>
      <c r="Z458" s="231">
        <v>6</v>
      </c>
      <c r="AA458" s="231">
        <v>93085.716683672013</v>
      </c>
      <c r="AB458" s="231">
        <v>15514</v>
      </c>
      <c r="AC458" s="231">
        <v>-3105</v>
      </c>
      <c r="AD458" s="231">
        <v>18619</v>
      </c>
      <c r="AK458" s="232">
        <v>0</v>
      </c>
      <c r="AM458" s="232">
        <v>0</v>
      </c>
      <c r="AO458" s="232"/>
    </row>
    <row r="459" spans="1:41" s="231" customFormat="1">
      <c r="A459" s="229" t="s">
        <v>860</v>
      </c>
      <c r="B459" s="190">
        <v>463035251</v>
      </c>
      <c r="C459" s="191" t="s">
        <v>526</v>
      </c>
      <c r="D459" s="195">
        <v>0</v>
      </c>
      <c r="E459" s="195">
        <v>0</v>
      </c>
      <c r="F459" s="195">
        <v>0</v>
      </c>
      <c r="G459" s="195">
        <v>1</v>
      </c>
      <c r="H459" s="195">
        <v>0</v>
      </c>
      <c r="I459" s="195">
        <v>0</v>
      </c>
      <c r="J459" s="195">
        <v>0</v>
      </c>
      <c r="K459" s="230">
        <v>3.9300000000000002E-2</v>
      </c>
      <c r="L459" s="195">
        <v>0</v>
      </c>
      <c r="M459" s="195">
        <v>0</v>
      </c>
      <c r="N459" s="195">
        <v>0</v>
      </c>
      <c r="O459" s="195">
        <v>0</v>
      </c>
      <c r="P459" s="195">
        <v>1</v>
      </c>
      <c r="Q459" s="195">
        <v>1</v>
      </c>
      <c r="R459" s="230">
        <v>1.087</v>
      </c>
      <c r="S459" s="195">
        <v>9</v>
      </c>
      <c r="T459" s="190"/>
      <c r="U459" s="229">
        <v>463035251</v>
      </c>
      <c r="V459" s="231" t="s">
        <v>860</v>
      </c>
      <c r="W459" s="190" t="s">
        <v>654</v>
      </c>
      <c r="X459" s="190" t="s">
        <v>861</v>
      </c>
      <c r="Y459" s="231">
        <v>1</v>
      </c>
      <c r="Z459" s="231">
        <v>1</v>
      </c>
      <c r="AA459" s="231">
        <v>19033.419925611997</v>
      </c>
      <c r="AB459" s="231">
        <v>19033</v>
      </c>
      <c r="AC459" s="231">
        <v>2793</v>
      </c>
      <c r="AD459" s="231">
        <v>16240</v>
      </c>
      <c r="AK459" s="232">
        <v>0</v>
      </c>
      <c r="AM459" s="232">
        <v>0</v>
      </c>
      <c r="AO459" s="232"/>
    </row>
    <row r="460" spans="1:41" s="231" customFormat="1">
      <c r="A460" s="229" t="s">
        <v>862</v>
      </c>
      <c r="B460" s="190">
        <v>464168030</v>
      </c>
      <c r="C460" s="191" t="s">
        <v>527</v>
      </c>
      <c r="D460" s="195">
        <v>0</v>
      </c>
      <c r="E460" s="195">
        <v>0</v>
      </c>
      <c r="F460" s="195">
        <v>0</v>
      </c>
      <c r="G460" s="195">
        <v>2</v>
      </c>
      <c r="H460" s="195">
        <v>3</v>
      </c>
      <c r="I460" s="195">
        <v>0</v>
      </c>
      <c r="J460" s="195">
        <v>0</v>
      </c>
      <c r="K460" s="230">
        <v>0.19650000000000001</v>
      </c>
      <c r="L460" s="195">
        <v>0</v>
      </c>
      <c r="M460" s="195">
        <v>0</v>
      </c>
      <c r="N460" s="195">
        <v>0</v>
      </c>
      <c r="O460" s="195">
        <v>0</v>
      </c>
      <c r="P460" s="195">
        <v>3</v>
      </c>
      <c r="Q460" s="195">
        <v>5</v>
      </c>
      <c r="R460" s="230">
        <v>1</v>
      </c>
      <c r="S460" s="195">
        <v>7</v>
      </c>
      <c r="T460" s="190"/>
      <c r="U460" s="229">
        <v>464168030</v>
      </c>
      <c r="V460" s="231" t="s">
        <v>862</v>
      </c>
      <c r="W460" s="190" t="s">
        <v>747</v>
      </c>
      <c r="X460" s="190" t="s">
        <v>706</v>
      </c>
      <c r="Y460" s="231">
        <v>1</v>
      </c>
      <c r="Z460" s="231">
        <v>5</v>
      </c>
      <c r="AA460" s="231">
        <v>71566.35633000001</v>
      </c>
      <c r="AB460" s="231">
        <v>14313</v>
      </c>
      <c r="AC460" s="231">
        <v>-4243</v>
      </c>
      <c r="AD460" s="231">
        <v>18556</v>
      </c>
      <c r="AK460" s="232">
        <v>0</v>
      </c>
      <c r="AM460" s="232">
        <v>0</v>
      </c>
      <c r="AO460" s="232"/>
    </row>
    <row r="461" spans="1:41" s="231" customFormat="1">
      <c r="A461" s="229" t="s">
        <v>862</v>
      </c>
      <c r="B461" s="190">
        <v>464168035</v>
      </c>
      <c r="C461" s="191" t="s">
        <v>527</v>
      </c>
      <c r="D461" s="195">
        <v>0</v>
      </c>
      <c r="E461" s="195">
        <v>0</v>
      </c>
      <c r="F461" s="195">
        <v>0</v>
      </c>
      <c r="G461" s="195">
        <v>1</v>
      </c>
      <c r="H461" s="195">
        <v>0</v>
      </c>
      <c r="I461" s="195">
        <v>0</v>
      </c>
      <c r="J461" s="195">
        <v>0</v>
      </c>
      <c r="K461" s="230">
        <v>3.9300000000000002E-2</v>
      </c>
      <c r="L461" s="195">
        <v>0</v>
      </c>
      <c r="M461" s="195">
        <v>0</v>
      </c>
      <c r="N461" s="195">
        <v>0</v>
      </c>
      <c r="O461" s="195">
        <v>0</v>
      </c>
      <c r="P461" s="195">
        <v>0</v>
      </c>
      <c r="Q461" s="195">
        <v>1</v>
      </c>
      <c r="R461" s="230">
        <v>1</v>
      </c>
      <c r="S461" s="195">
        <v>11</v>
      </c>
      <c r="T461" s="190"/>
      <c r="U461" s="229">
        <v>464168035</v>
      </c>
      <c r="V461" s="231" t="s">
        <v>862</v>
      </c>
      <c r="W461" s="190" t="s">
        <v>747</v>
      </c>
      <c r="X461" s="190" t="s">
        <v>654</v>
      </c>
      <c r="Y461" s="231">
        <v>1</v>
      </c>
      <c r="Z461" s="231">
        <v>1</v>
      </c>
      <c r="AA461" s="231">
        <v>11036.911266000001</v>
      </c>
      <c r="AB461" s="231">
        <v>11037</v>
      </c>
      <c r="AC461" s="231">
        <v>-7789</v>
      </c>
      <c r="AD461" s="231">
        <v>18826</v>
      </c>
      <c r="AK461" s="232">
        <v>0</v>
      </c>
      <c r="AM461" s="232">
        <v>0</v>
      </c>
      <c r="AO461" s="232"/>
    </row>
    <row r="462" spans="1:41" s="231" customFormat="1">
      <c r="A462" s="229" t="s">
        <v>862</v>
      </c>
      <c r="B462" s="190">
        <v>464168071</v>
      </c>
      <c r="C462" s="191" t="s">
        <v>527</v>
      </c>
      <c r="D462" s="195">
        <v>0</v>
      </c>
      <c r="E462" s="195">
        <v>0</v>
      </c>
      <c r="F462" s="195">
        <v>0</v>
      </c>
      <c r="G462" s="195">
        <v>1</v>
      </c>
      <c r="H462" s="195">
        <v>1</v>
      </c>
      <c r="I462" s="195">
        <v>0</v>
      </c>
      <c r="J462" s="195">
        <v>0</v>
      </c>
      <c r="K462" s="230">
        <v>7.8600000000000003E-2</v>
      </c>
      <c r="L462" s="195">
        <v>0</v>
      </c>
      <c r="M462" s="195">
        <v>0</v>
      </c>
      <c r="N462" s="195">
        <v>0</v>
      </c>
      <c r="O462" s="195">
        <v>0</v>
      </c>
      <c r="P462" s="195">
        <v>0</v>
      </c>
      <c r="Q462" s="195">
        <v>2</v>
      </c>
      <c r="R462" s="230">
        <v>1</v>
      </c>
      <c r="S462" s="195">
        <v>5</v>
      </c>
      <c r="T462" s="190"/>
      <c r="U462" s="229">
        <v>464168071</v>
      </c>
      <c r="V462" s="231" t="s">
        <v>862</v>
      </c>
      <c r="W462" s="190" t="s">
        <v>747</v>
      </c>
      <c r="X462" s="190" t="s">
        <v>746</v>
      </c>
      <c r="Y462" s="231">
        <v>1</v>
      </c>
      <c r="Z462" s="231">
        <v>2</v>
      </c>
      <c r="AA462" s="231">
        <v>21701.202532000003</v>
      </c>
      <c r="AB462" s="231">
        <v>10851</v>
      </c>
      <c r="AC462" s="231">
        <v>-4663</v>
      </c>
      <c r="AD462" s="231">
        <v>15514</v>
      </c>
      <c r="AK462" s="232">
        <v>0</v>
      </c>
      <c r="AM462" s="232">
        <v>0</v>
      </c>
      <c r="AO462" s="232"/>
    </row>
    <row r="463" spans="1:41" s="231" customFormat="1">
      <c r="A463" s="229" t="s">
        <v>862</v>
      </c>
      <c r="B463" s="190">
        <v>464168163</v>
      </c>
      <c r="C463" s="191" t="s">
        <v>527</v>
      </c>
      <c r="D463" s="195">
        <v>0</v>
      </c>
      <c r="E463" s="195">
        <v>0</v>
      </c>
      <c r="F463" s="195">
        <v>0</v>
      </c>
      <c r="G463" s="195">
        <v>3</v>
      </c>
      <c r="H463" s="195">
        <v>26</v>
      </c>
      <c r="I463" s="195">
        <v>0</v>
      </c>
      <c r="J463" s="195">
        <v>0</v>
      </c>
      <c r="K463" s="230">
        <v>1.1396999999999999</v>
      </c>
      <c r="L463" s="195">
        <v>0</v>
      </c>
      <c r="M463" s="195">
        <v>1</v>
      </c>
      <c r="N463" s="195">
        <v>8</v>
      </c>
      <c r="O463" s="195">
        <v>0</v>
      </c>
      <c r="P463" s="195">
        <v>15</v>
      </c>
      <c r="Q463" s="195">
        <v>29</v>
      </c>
      <c r="R463" s="230">
        <v>1</v>
      </c>
      <c r="S463" s="195">
        <v>11</v>
      </c>
      <c r="T463" s="190"/>
      <c r="U463" s="229">
        <v>464168163</v>
      </c>
      <c r="V463" s="231" t="s">
        <v>862</v>
      </c>
      <c r="W463" s="190" t="s">
        <v>747</v>
      </c>
      <c r="X463" s="190" t="s">
        <v>660</v>
      </c>
      <c r="Y463" s="231">
        <v>1</v>
      </c>
      <c r="Z463" s="231">
        <v>29</v>
      </c>
      <c r="AA463" s="231">
        <v>454817.31671400007</v>
      </c>
      <c r="AB463" s="231">
        <v>15683</v>
      </c>
      <c r="AC463" s="231">
        <v>-3350</v>
      </c>
      <c r="AD463" s="231">
        <v>19033</v>
      </c>
      <c r="AK463" s="232">
        <v>0</v>
      </c>
      <c r="AM463" s="232">
        <v>0</v>
      </c>
      <c r="AO463" s="232"/>
    </row>
    <row r="464" spans="1:41" s="231" customFormat="1">
      <c r="A464" s="229" t="s">
        <v>862</v>
      </c>
      <c r="B464" s="190">
        <v>464168168</v>
      </c>
      <c r="C464" s="191" t="s">
        <v>527</v>
      </c>
      <c r="D464" s="195">
        <v>0</v>
      </c>
      <c r="E464" s="195">
        <v>0</v>
      </c>
      <c r="F464" s="195">
        <v>0</v>
      </c>
      <c r="G464" s="195">
        <v>37</v>
      </c>
      <c r="H464" s="195">
        <v>23</v>
      </c>
      <c r="I464" s="195">
        <v>0</v>
      </c>
      <c r="J464" s="195">
        <v>0</v>
      </c>
      <c r="K464" s="230">
        <v>2.3580000000000001</v>
      </c>
      <c r="L464" s="195">
        <v>0</v>
      </c>
      <c r="M464" s="195">
        <v>7</v>
      </c>
      <c r="N464" s="195">
        <v>1</v>
      </c>
      <c r="O464" s="195">
        <v>0</v>
      </c>
      <c r="P464" s="195">
        <v>13</v>
      </c>
      <c r="Q464" s="195">
        <v>60</v>
      </c>
      <c r="R464" s="230">
        <v>1</v>
      </c>
      <c r="S464" s="195">
        <v>3</v>
      </c>
      <c r="T464" s="190"/>
      <c r="U464" s="229">
        <v>464168168</v>
      </c>
      <c r="V464" s="231" t="s">
        <v>862</v>
      </c>
      <c r="W464" s="190" t="s">
        <v>747</v>
      </c>
      <c r="X464" s="190" t="s">
        <v>747</v>
      </c>
      <c r="Y464" s="231">
        <v>1</v>
      </c>
      <c r="Z464" s="231">
        <v>60</v>
      </c>
      <c r="AA464" s="231">
        <v>735058.0059600001</v>
      </c>
      <c r="AB464" s="231">
        <v>12251</v>
      </c>
      <c r="AC464" s="231">
        <v>-1796</v>
      </c>
      <c r="AD464" s="231">
        <v>14047</v>
      </c>
      <c r="AK464" s="232">
        <v>0</v>
      </c>
      <c r="AM464" s="232">
        <v>0</v>
      </c>
      <c r="AO464" s="232"/>
    </row>
    <row r="465" spans="1:41" s="231" customFormat="1">
      <c r="A465" s="229" t="s">
        <v>862</v>
      </c>
      <c r="B465" s="190">
        <v>464168196</v>
      </c>
      <c r="C465" s="191" t="s">
        <v>527</v>
      </c>
      <c r="D465" s="195">
        <v>0</v>
      </c>
      <c r="E465" s="195">
        <v>0</v>
      </c>
      <c r="F465" s="195">
        <v>0</v>
      </c>
      <c r="G465" s="195">
        <v>4</v>
      </c>
      <c r="H465" s="195">
        <v>5</v>
      </c>
      <c r="I465" s="195">
        <v>0</v>
      </c>
      <c r="J465" s="195">
        <v>0</v>
      </c>
      <c r="K465" s="230">
        <v>0.35370000000000001</v>
      </c>
      <c r="L465" s="195">
        <v>0</v>
      </c>
      <c r="M465" s="195">
        <v>0</v>
      </c>
      <c r="N465" s="195">
        <v>0</v>
      </c>
      <c r="O465" s="195">
        <v>0</v>
      </c>
      <c r="P465" s="195">
        <v>2</v>
      </c>
      <c r="Q465" s="195">
        <v>9</v>
      </c>
      <c r="R465" s="230">
        <v>1</v>
      </c>
      <c r="S465" s="195">
        <v>4</v>
      </c>
      <c r="T465" s="190"/>
      <c r="U465" s="229">
        <v>464168196</v>
      </c>
      <c r="V465" s="231" t="s">
        <v>862</v>
      </c>
      <c r="W465" s="190" t="s">
        <v>747</v>
      </c>
      <c r="X465" s="190" t="s">
        <v>863</v>
      </c>
      <c r="Y465" s="231">
        <v>1</v>
      </c>
      <c r="Z465" s="231">
        <v>9</v>
      </c>
      <c r="AA465" s="231">
        <v>106862.241394</v>
      </c>
      <c r="AB465" s="231">
        <v>11874</v>
      </c>
      <c r="AC465" s="231">
        <v>837</v>
      </c>
      <c r="AD465" s="231">
        <v>11037</v>
      </c>
      <c r="AK465" s="232">
        <v>0</v>
      </c>
      <c r="AM465" s="232">
        <v>0</v>
      </c>
      <c r="AO465" s="232"/>
    </row>
    <row r="466" spans="1:41" s="231" customFormat="1">
      <c r="A466" s="229" t="s">
        <v>862</v>
      </c>
      <c r="B466" s="190">
        <v>464168229</v>
      </c>
      <c r="C466" s="191" t="s">
        <v>527</v>
      </c>
      <c r="D466" s="195">
        <v>0</v>
      </c>
      <c r="E466" s="195">
        <v>0</v>
      </c>
      <c r="F466" s="195">
        <v>0</v>
      </c>
      <c r="G466" s="195">
        <v>8</v>
      </c>
      <c r="H466" s="195">
        <v>6</v>
      </c>
      <c r="I466" s="195">
        <v>0</v>
      </c>
      <c r="J466" s="195">
        <v>0</v>
      </c>
      <c r="K466" s="230">
        <v>0.55020000000000002</v>
      </c>
      <c r="L466" s="195">
        <v>0</v>
      </c>
      <c r="M466" s="195">
        <v>1</v>
      </c>
      <c r="N466" s="195">
        <v>0</v>
      </c>
      <c r="O466" s="195">
        <v>0</v>
      </c>
      <c r="P466" s="195">
        <v>6</v>
      </c>
      <c r="Q466" s="195">
        <v>14</v>
      </c>
      <c r="R466" s="230">
        <v>1</v>
      </c>
      <c r="S466" s="195">
        <v>9</v>
      </c>
      <c r="T466" s="190"/>
      <c r="U466" s="229">
        <v>464168229</v>
      </c>
      <c r="V466" s="231" t="s">
        <v>862</v>
      </c>
      <c r="W466" s="190" t="s">
        <v>747</v>
      </c>
      <c r="X466" s="190" t="s">
        <v>663</v>
      </c>
      <c r="Y466" s="231">
        <v>1</v>
      </c>
      <c r="Z466" s="231">
        <v>14</v>
      </c>
      <c r="AA466" s="231">
        <v>195424.09772399996</v>
      </c>
      <c r="AB466" s="231">
        <v>13959</v>
      </c>
      <c r="AC466" s="231">
        <v>3108</v>
      </c>
      <c r="AD466" s="231">
        <v>10851</v>
      </c>
      <c r="AK466" s="232">
        <v>0</v>
      </c>
      <c r="AM466" s="232">
        <v>0</v>
      </c>
      <c r="AO466" s="232"/>
    </row>
    <row r="467" spans="1:41" s="231" customFormat="1">
      <c r="A467" s="229" t="s">
        <v>862</v>
      </c>
      <c r="B467" s="190">
        <v>464168248</v>
      </c>
      <c r="C467" s="191" t="s">
        <v>527</v>
      </c>
      <c r="D467" s="195">
        <v>0</v>
      </c>
      <c r="E467" s="195">
        <v>0</v>
      </c>
      <c r="F467" s="195">
        <v>0</v>
      </c>
      <c r="G467" s="195">
        <v>0</v>
      </c>
      <c r="H467" s="195">
        <v>1</v>
      </c>
      <c r="I467" s="195">
        <v>0</v>
      </c>
      <c r="J467" s="195">
        <v>0</v>
      </c>
      <c r="K467" s="230">
        <v>3.9300000000000002E-2</v>
      </c>
      <c r="L467" s="195">
        <v>0</v>
      </c>
      <c r="M467" s="195">
        <v>0</v>
      </c>
      <c r="N467" s="195">
        <v>0</v>
      </c>
      <c r="O467" s="195">
        <v>0</v>
      </c>
      <c r="P467" s="195">
        <v>1</v>
      </c>
      <c r="Q467" s="195">
        <v>1</v>
      </c>
      <c r="R467" s="230">
        <v>1</v>
      </c>
      <c r="S467" s="195">
        <v>11</v>
      </c>
      <c r="T467" s="190"/>
      <c r="U467" s="229">
        <v>464168248</v>
      </c>
      <c r="V467" s="231" t="s">
        <v>862</v>
      </c>
      <c r="W467" s="190" t="s">
        <v>747</v>
      </c>
      <c r="X467" s="190" t="s">
        <v>665</v>
      </c>
      <c r="Y467" s="231">
        <v>1</v>
      </c>
      <c r="Z467" s="231">
        <v>1</v>
      </c>
      <c r="AA467" s="231">
        <v>18503.161266000003</v>
      </c>
      <c r="AB467" s="231">
        <v>18503</v>
      </c>
      <c r="AC467" s="231">
        <v>2820</v>
      </c>
      <c r="AD467" s="231">
        <v>15683</v>
      </c>
      <c r="AK467" s="232">
        <v>0</v>
      </c>
      <c r="AM467" s="232">
        <v>0</v>
      </c>
      <c r="AO467" s="232"/>
    </row>
    <row r="468" spans="1:41" s="231" customFormat="1">
      <c r="A468" s="229" t="s">
        <v>862</v>
      </c>
      <c r="B468" s="190">
        <v>464168258</v>
      </c>
      <c r="C468" s="191" t="s">
        <v>527</v>
      </c>
      <c r="D468" s="195">
        <v>0</v>
      </c>
      <c r="E468" s="195">
        <v>0</v>
      </c>
      <c r="F468" s="195">
        <v>0</v>
      </c>
      <c r="G468" s="195">
        <v>1</v>
      </c>
      <c r="H468" s="195">
        <v>6</v>
      </c>
      <c r="I468" s="195">
        <v>0</v>
      </c>
      <c r="J468" s="195">
        <v>0</v>
      </c>
      <c r="K468" s="230">
        <v>0.27510000000000001</v>
      </c>
      <c r="L468" s="195">
        <v>0</v>
      </c>
      <c r="M468" s="195">
        <v>0</v>
      </c>
      <c r="N468" s="195">
        <v>2</v>
      </c>
      <c r="O468" s="195">
        <v>0</v>
      </c>
      <c r="P468" s="195">
        <v>5</v>
      </c>
      <c r="Q468" s="195">
        <v>7</v>
      </c>
      <c r="R468" s="230">
        <v>1</v>
      </c>
      <c r="S468" s="195">
        <v>10</v>
      </c>
      <c r="T468" s="190"/>
      <c r="U468" s="229">
        <v>464168258</v>
      </c>
      <c r="V468" s="231" t="s">
        <v>862</v>
      </c>
      <c r="W468" s="190" t="s">
        <v>747</v>
      </c>
      <c r="X468" s="190" t="s">
        <v>741</v>
      </c>
      <c r="Y468" s="231">
        <v>1</v>
      </c>
      <c r="Z468" s="231">
        <v>7</v>
      </c>
      <c r="AA468" s="231">
        <v>116848.02886200002</v>
      </c>
      <c r="AB468" s="231">
        <v>16693</v>
      </c>
      <c r="AC468" s="231">
        <v>4442</v>
      </c>
      <c r="AD468" s="231">
        <v>12251</v>
      </c>
      <c r="AK468" s="232">
        <v>0</v>
      </c>
      <c r="AM468" s="232">
        <v>0</v>
      </c>
      <c r="AO468" s="232"/>
    </row>
    <row r="469" spans="1:41" s="231" customFormat="1">
      <c r="A469" s="229" t="s">
        <v>862</v>
      </c>
      <c r="B469" s="190">
        <v>464168262</v>
      </c>
      <c r="C469" s="191" t="s">
        <v>527</v>
      </c>
      <c r="D469" s="195">
        <v>0</v>
      </c>
      <c r="E469" s="195">
        <v>0</v>
      </c>
      <c r="F469" s="195">
        <v>0</v>
      </c>
      <c r="G469" s="195">
        <v>1</v>
      </c>
      <c r="H469" s="195">
        <v>0</v>
      </c>
      <c r="I469" s="195">
        <v>0</v>
      </c>
      <c r="J469" s="195">
        <v>0</v>
      </c>
      <c r="K469" s="230">
        <v>3.9300000000000002E-2</v>
      </c>
      <c r="L469" s="195">
        <v>0</v>
      </c>
      <c r="M469" s="195">
        <v>0</v>
      </c>
      <c r="N469" s="195">
        <v>0</v>
      </c>
      <c r="O469" s="195">
        <v>0</v>
      </c>
      <c r="P469" s="195">
        <v>0</v>
      </c>
      <c r="Q469" s="195">
        <v>1</v>
      </c>
      <c r="R469" s="230">
        <v>1</v>
      </c>
      <c r="S469" s="195">
        <v>9</v>
      </c>
      <c r="T469" s="190"/>
      <c r="U469" s="229">
        <v>464168262</v>
      </c>
      <c r="V469" s="231" t="s">
        <v>862</v>
      </c>
      <c r="W469" s="190" t="s">
        <v>747</v>
      </c>
      <c r="X469" s="190" t="s">
        <v>666</v>
      </c>
      <c r="Y469" s="231">
        <v>1</v>
      </c>
      <c r="Z469" s="231">
        <v>1</v>
      </c>
      <c r="AA469" s="231">
        <v>11036.911266000001</v>
      </c>
      <c r="AB469" s="231">
        <v>11037</v>
      </c>
      <c r="AC469" s="231">
        <v>-837</v>
      </c>
      <c r="AD469" s="231">
        <v>11874</v>
      </c>
      <c r="AK469" s="232">
        <v>0</v>
      </c>
      <c r="AM469" s="232">
        <v>0</v>
      </c>
      <c r="AO469" s="232"/>
    </row>
    <row r="470" spans="1:41" s="231" customFormat="1">
      <c r="A470" s="229" t="s">
        <v>862</v>
      </c>
      <c r="B470" s="190">
        <v>464168291</v>
      </c>
      <c r="C470" s="191" t="s">
        <v>527</v>
      </c>
      <c r="D470" s="195">
        <v>0</v>
      </c>
      <c r="E470" s="195">
        <v>0</v>
      </c>
      <c r="F470" s="195">
        <v>0</v>
      </c>
      <c r="G470" s="195">
        <v>20</v>
      </c>
      <c r="H470" s="195">
        <v>26</v>
      </c>
      <c r="I470" s="195">
        <v>0</v>
      </c>
      <c r="J470" s="195">
        <v>0</v>
      </c>
      <c r="K470" s="230">
        <v>1.8078000000000001</v>
      </c>
      <c r="L470" s="195">
        <v>0</v>
      </c>
      <c r="M470" s="195">
        <v>4</v>
      </c>
      <c r="N470" s="195">
        <v>1</v>
      </c>
      <c r="O470" s="195">
        <v>0</v>
      </c>
      <c r="P470" s="195">
        <v>9</v>
      </c>
      <c r="Q470" s="195">
        <v>46</v>
      </c>
      <c r="R470" s="230">
        <v>1</v>
      </c>
      <c r="S470" s="195">
        <v>5</v>
      </c>
      <c r="T470" s="190"/>
      <c r="U470" s="229">
        <v>464168291</v>
      </c>
      <c r="V470" s="231" t="s">
        <v>862</v>
      </c>
      <c r="W470" s="190" t="s">
        <v>747</v>
      </c>
      <c r="X470" s="190" t="s">
        <v>749</v>
      </c>
      <c r="Y470" s="231">
        <v>1</v>
      </c>
      <c r="Z470" s="231">
        <v>46</v>
      </c>
      <c r="AA470" s="231">
        <v>556234.50823599985</v>
      </c>
      <c r="AB470" s="231">
        <v>12092</v>
      </c>
      <c r="AC470" s="231">
        <v>-1867</v>
      </c>
      <c r="AD470" s="231">
        <v>13959</v>
      </c>
      <c r="AK470" s="232">
        <v>0</v>
      </c>
      <c r="AM470" s="232">
        <v>0</v>
      </c>
      <c r="AO470" s="232"/>
    </row>
    <row r="471" spans="1:41" s="231" customFormat="1">
      <c r="A471" s="229" t="s">
        <v>864</v>
      </c>
      <c r="B471" s="190">
        <v>466700096</v>
      </c>
      <c r="C471" s="191" t="s">
        <v>528</v>
      </c>
      <c r="D471" s="195">
        <v>0</v>
      </c>
      <c r="E471" s="195">
        <v>0</v>
      </c>
      <c r="F471" s="195">
        <v>0</v>
      </c>
      <c r="G471" s="195">
        <v>0</v>
      </c>
      <c r="H471" s="195">
        <v>0</v>
      </c>
      <c r="I471" s="195">
        <v>2</v>
      </c>
      <c r="J471" s="195">
        <v>0</v>
      </c>
      <c r="K471" s="230">
        <v>7.8600000000000003E-2</v>
      </c>
      <c r="L471" s="195">
        <v>0</v>
      </c>
      <c r="M471" s="195">
        <v>0</v>
      </c>
      <c r="N471" s="195">
        <v>0</v>
      </c>
      <c r="O471" s="195">
        <v>0</v>
      </c>
      <c r="P471" s="195">
        <v>1</v>
      </c>
      <c r="Q471" s="195">
        <v>2</v>
      </c>
      <c r="R471" s="230">
        <v>1</v>
      </c>
      <c r="S471" s="195">
        <v>8</v>
      </c>
      <c r="T471" s="190"/>
      <c r="U471" s="229">
        <v>466700096</v>
      </c>
      <c r="V471" s="231" t="s">
        <v>864</v>
      </c>
      <c r="W471" s="190" t="s">
        <v>865</v>
      </c>
      <c r="X471" s="190" t="s">
        <v>866</v>
      </c>
      <c r="Y471" s="231">
        <v>1</v>
      </c>
      <c r="Z471" s="231">
        <v>2</v>
      </c>
      <c r="AA471" s="231">
        <v>31407.362532000003</v>
      </c>
      <c r="AB471" s="231">
        <v>15704</v>
      </c>
      <c r="AC471" s="231">
        <v>-2799</v>
      </c>
      <c r="AD471" s="231">
        <v>18503</v>
      </c>
      <c r="AK471" s="232">
        <v>0</v>
      </c>
      <c r="AM471" s="232">
        <v>0</v>
      </c>
      <c r="AO471" s="232"/>
    </row>
    <row r="472" spans="1:41" s="231" customFormat="1">
      <c r="A472" s="229" t="s">
        <v>864</v>
      </c>
      <c r="B472" s="190">
        <v>466700700</v>
      </c>
      <c r="C472" s="191" t="s">
        <v>528</v>
      </c>
      <c r="D472" s="195">
        <v>0</v>
      </c>
      <c r="E472" s="195">
        <v>0</v>
      </c>
      <c r="F472" s="195">
        <v>0</v>
      </c>
      <c r="G472" s="195">
        <v>0</v>
      </c>
      <c r="H472" s="195">
        <v>0</v>
      </c>
      <c r="I472" s="195">
        <v>30</v>
      </c>
      <c r="J472" s="195">
        <v>0</v>
      </c>
      <c r="K472" s="230">
        <v>1.179</v>
      </c>
      <c r="L472" s="195">
        <v>0</v>
      </c>
      <c r="M472" s="195">
        <v>0</v>
      </c>
      <c r="N472" s="195">
        <v>0</v>
      </c>
      <c r="O472" s="195">
        <v>0</v>
      </c>
      <c r="P472" s="195">
        <v>17</v>
      </c>
      <c r="Q472" s="195">
        <v>30</v>
      </c>
      <c r="R472" s="230">
        <v>1</v>
      </c>
      <c r="S472" s="195">
        <v>8</v>
      </c>
      <c r="T472" s="190"/>
      <c r="U472" s="229">
        <v>466700700</v>
      </c>
      <c r="V472" s="231" t="s">
        <v>864</v>
      </c>
      <c r="W472" s="190" t="s">
        <v>865</v>
      </c>
      <c r="X472" s="190" t="s">
        <v>865</v>
      </c>
      <c r="Y472" s="231">
        <v>1</v>
      </c>
      <c r="Z472" s="231">
        <v>30</v>
      </c>
      <c r="AA472" s="231">
        <v>483663.79798000009</v>
      </c>
      <c r="AB472" s="231">
        <v>16122</v>
      </c>
      <c r="AC472" s="231">
        <v>-571</v>
      </c>
      <c r="AD472" s="231">
        <v>16693</v>
      </c>
      <c r="AK472" s="232">
        <v>0</v>
      </c>
      <c r="AM472" s="232">
        <v>0</v>
      </c>
      <c r="AO472" s="232"/>
    </row>
    <row r="473" spans="1:41" s="231" customFormat="1">
      <c r="A473" s="229" t="s">
        <v>864</v>
      </c>
      <c r="B473" s="190">
        <v>466774089</v>
      </c>
      <c r="C473" s="191" t="s">
        <v>528</v>
      </c>
      <c r="D473" s="195">
        <v>0</v>
      </c>
      <c r="E473" s="195">
        <v>0</v>
      </c>
      <c r="F473" s="195">
        <v>3</v>
      </c>
      <c r="G473" s="195">
        <v>23</v>
      </c>
      <c r="H473" s="195">
        <v>8</v>
      </c>
      <c r="I473" s="195">
        <v>0</v>
      </c>
      <c r="J473" s="195">
        <v>0</v>
      </c>
      <c r="K473" s="230">
        <v>1.3362000000000001</v>
      </c>
      <c r="L473" s="195">
        <v>0</v>
      </c>
      <c r="M473" s="195">
        <v>1</v>
      </c>
      <c r="N473" s="195">
        <v>0</v>
      </c>
      <c r="O473" s="195">
        <v>0</v>
      </c>
      <c r="P473" s="195">
        <v>15</v>
      </c>
      <c r="Q473" s="195">
        <v>34</v>
      </c>
      <c r="R473" s="230">
        <v>1</v>
      </c>
      <c r="S473" s="195">
        <v>10</v>
      </c>
      <c r="T473" s="190"/>
      <c r="U473" s="229">
        <v>466774089</v>
      </c>
      <c r="V473" s="231" t="s">
        <v>864</v>
      </c>
      <c r="W473" s="190" t="s">
        <v>867</v>
      </c>
      <c r="X473" s="190" t="s">
        <v>868</v>
      </c>
      <c r="Y473" s="231">
        <v>1</v>
      </c>
      <c r="Z473" s="231">
        <v>34</v>
      </c>
      <c r="AA473" s="231">
        <v>482388.90304399998</v>
      </c>
      <c r="AB473" s="231">
        <v>14188</v>
      </c>
      <c r="AC473" s="231">
        <v>3151</v>
      </c>
      <c r="AD473" s="231">
        <v>11037</v>
      </c>
      <c r="AK473" s="232">
        <v>0</v>
      </c>
      <c r="AM473" s="232">
        <v>0</v>
      </c>
      <c r="AO473" s="232"/>
    </row>
    <row r="474" spans="1:41" s="231" customFormat="1">
      <c r="A474" s="229" t="s">
        <v>864</v>
      </c>
      <c r="B474" s="190">
        <v>466774096</v>
      </c>
      <c r="C474" s="191" t="s">
        <v>528</v>
      </c>
      <c r="D474" s="195">
        <v>0</v>
      </c>
      <c r="E474" s="195">
        <v>0</v>
      </c>
      <c r="F474" s="195">
        <v>1</v>
      </c>
      <c r="G474" s="195">
        <v>5</v>
      </c>
      <c r="H474" s="195">
        <v>0</v>
      </c>
      <c r="I474" s="195">
        <v>0</v>
      </c>
      <c r="J474" s="195">
        <v>0</v>
      </c>
      <c r="K474" s="230">
        <v>0.23580000000000001</v>
      </c>
      <c r="L474" s="195">
        <v>0</v>
      </c>
      <c r="M474" s="195">
        <v>0</v>
      </c>
      <c r="N474" s="195">
        <v>0</v>
      </c>
      <c r="O474" s="195">
        <v>0</v>
      </c>
      <c r="P474" s="195">
        <v>5</v>
      </c>
      <c r="Q474" s="195">
        <v>6</v>
      </c>
      <c r="R474" s="230">
        <v>1</v>
      </c>
      <c r="S474" s="195">
        <v>8</v>
      </c>
      <c r="T474" s="190"/>
      <c r="U474" s="229">
        <v>466774096</v>
      </c>
      <c r="V474" s="231" t="s">
        <v>864</v>
      </c>
      <c r="W474" s="190" t="s">
        <v>867</v>
      </c>
      <c r="X474" s="190" t="s">
        <v>866</v>
      </c>
      <c r="Y474" s="231">
        <v>1</v>
      </c>
      <c r="Z474" s="231">
        <v>6</v>
      </c>
      <c r="AA474" s="231">
        <v>97551.117596000026</v>
      </c>
      <c r="AB474" s="231">
        <v>16259</v>
      </c>
      <c r="AC474" s="231">
        <v>4167</v>
      </c>
      <c r="AD474" s="231">
        <v>12092</v>
      </c>
      <c r="AK474" s="232">
        <v>0</v>
      </c>
      <c r="AM474" s="232">
        <v>0</v>
      </c>
      <c r="AO474" s="232"/>
    </row>
    <row r="475" spans="1:41" s="231" customFormat="1">
      <c r="A475" s="229" t="s">
        <v>864</v>
      </c>
      <c r="B475" s="190">
        <v>466774221</v>
      </c>
      <c r="C475" s="191" t="s">
        <v>528</v>
      </c>
      <c r="D475" s="195">
        <v>0</v>
      </c>
      <c r="E475" s="195">
        <v>0</v>
      </c>
      <c r="F475" s="195">
        <v>1</v>
      </c>
      <c r="G475" s="195">
        <v>11</v>
      </c>
      <c r="H475" s="195">
        <v>11</v>
      </c>
      <c r="I475" s="195">
        <v>0</v>
      </c>
      <c r="J475" s="195">
        <v>0</v>
      </c>
      <c r="K475" s="230">
        <v>0.90390000000000004</v>
      </c>
      <c r="L475" s="195">
        <v>0</v>
      </c>
      <c r="M475" s="195">
        <v>1</v>
      </c>
      <c r="N475" s="195">
        <v>0</v>
      </c>
      <c r="O475" s="195">
        <v>0</v>
      </c>
      <c r="P475" s="195">
        <v>14</v>
      </c>
      <c r="Q475" s="195">
        <v>23</v>
      </c>
      <c r="R475" s="230">
        <v>1</v>
      </c>
      <c r="S475" s="195">
        <v>8</v>
      </c>
      <c r="T475" s="190"/>
      <c r="U475" s="229">
        <v>466774221</v>
      </c>
      <c r="V475" s="231" t="s">
        <v>864</v>
      </c>
      <c r="W475" s="190" t="s">
        <v>867</v>
      </c>
      <c r="X475" s="190" t="s">
        <v>869</v>
      </c>
      <c r="Y475" s="231">
        <v>1</v>
      </c>
      <c r="Z475" s="231">
        <v>23</v>
      </c>
      <c r="AA475" s="231">
        <v>340392.18911799998</v>
      </c>
      <c r="AB475" s="231">
        <v>14800</v>
      </c>
      <c r="AC475" s="231">
        <v>-904</v>
      </c>
      <c r="AD475" s="231">
        <v>15704</v>
      </c>
      <c r="AK475" s="232">
        <v>0</v>
      </c>
      <c r="AM475" s="232">
        <v>0</v>
      </c>
      <c r="AO475" s="232"/>
    </row>
    <row r="476" spans="1:41" s="231" customFormat="1">
      <c r="A476" s="229" t="s">
        <v>864</v>
      </c>
      <c r="B476" s="190">
        <v>466774296</v>
      </c>
      <c r="C476" s="191" t="s">
        <v>528</v>
      </c>
      <c r="D476" s="195">
        <v>0</v>
      </c>
      <c r="E476" s="195">
        <v>0</v>
      </c>
      <c r="F476" s="195">
        <v>4</v>
      </c>
      <c r="G476" s="195">
        <v>15</v>
      </c>
      <c r="H476" s="195">
        <v>25</v>
      </c>
      <c r="I476" s="195">
        <v>0</v>
      </c>
      <c r="J476" s="195">
        <v>0</v>
      </c>
      <c r="K476" s="230">
        <v>1.7292000000000001</v>
      </c>
      <c r="L476" s="195">
        <v>0</v>
      </c>
      <c r="M476" s="195">
        <v>1</v>
      </c>
      <c r="N476" s="195">
        <v>1</v>
      </c>
      <c r="O476" s="195">
        <v>0</v>
      </c>
      <c r="P476" s="195">
        <v>17</v>
      </c>
      <c r="Q476" s="195">
        <v>44</v>
      </c>
      <c r="R476" s="230">
        <v>1</v>
      </c>
      <c r="S476" s="195">
        <v>10</v>
      </c>
      <c r="T476" s="190"/>
      <c r="U476" s="229">
        <v>466774296</v>
      </c>
      <c r="V476" s="231" t="s">
        <v>864</v>
      </c>
      <c r="W476" s="190" t="s">
        <v>867</v>
      </c>
      <c r="X476" s="190" t="s">
        <v>870</v>
      </c>
      <c r="Y476" s="231">
        <v>1</v>
      </c>
      <c r="Z476" s="231">
        <v>44</v>
      </c>
      <c r="AA476" s="231">
        <v>603700.61570399988</v>
      </c>
      <c r="AB476" s="231">
        <v>13720</v>
      </c>
      <c r="AC476" s="231">
        <v>-2402</v>
      </c>
      <c r="AD476" s="231">
        <v>16122</v>
      </c>
      <c r="AK476" s="232">
        <v>0</v>
      </c>
      <c r="AM476" s="232">
        <v>0</v>
      </c>
      <c r="AO476" s="232"/>
    </row>
    <row r="477" spans="1:41" s="231" customFormat="1">
      <c r="A477" s="229" t="s">
        <v>864</v>
      </c>
      <c r="B477" s="190">
        <v>466774774</v>
      </c>
      <c r="C477" s="191" t="s">
        <v>528</v>
      </c>
      <c r="D477" s="195">
        <v>0</v>
      </c>
      <c r="E477" s="195">
        <v>0</v>
      </c>
      <c r="F477" s="195">
        <v>3</v>
      </c>
      <c r="G477" s="195">
        <v>23</v>
      </c>
      <c r="H477" s="195">
        <v>10</v>
      </c>
      <c r="I477" s="195">
        <v>0</v>
      </c>
      <c r="J477" s="195">
        <v>0</v>
      </c>
      <c r="K477" s="230">
        <v>1.4148000000000001</v>
      </c>
      <c r="L477" s="195">
        <v>0</v>
      </c>
      <c r="M477" s="195">
        <v>1</v>
      </c>
      <c r="N477" s="195">
        <v>0</v>
      </c>
      <c r="O477" s="195">
        <v>0</v>
      </c>
      <c r="P477" s="195">
        <v>19</v>
      </c>
      <c r="Q477" s="195">
        <v>36</v>
      </c>
      <c r="R477" s="230">
        <v>1</v>
      </c>
      <c r="S477" s="195">
        <v>6</v>
      </c>
      <c r="T477" s="190"/>
      <c r="U477" s="229">
        <v>466774774</v>
      </c>
      <c r="V477" s="231" t="s">
        <v>864</v>
      </c>
      <c r="W477" s="190" t="s">
        <v>867</v>
      </c>
      <c r="X477" s="190" t="s">
        <v>867</v>
      </c>
      <c r="Y477" s="231">
        <v>1</v>
      </c>
      <c r="Z477" s="231">
        <v>36</v>
      </c>
      <c r="AA477" s="231">
        <v>498669.64557599998</v>
      </c>
      <c r="AB477" s="231">
        <v>13852</v>
      </c>
      <c r="AC477" s="231">
        <v>-336</v>
      </c>
      <c r="AD477" s="231">
        <v>14188</v>
      </c>
      <c r="AK477" s="232">
        <v>0</v>
      </c>
      <c r="AM477" s="232">
        <v>0</v>
      </c>
      <c r="AO477" s="232"/>
    </row>
    <row r="478" spans="1:41" s="231" customFormat="1">
      <c r="A478" s="229" t="s">
        <v>871</v>
      </c>
      <c r="B478" s="190">
        <v>469035018</v>
      </c>
      <c r="C478" s="191" t="s">
        <v>529</v>
      </c>
      <c r="D478" s="195">
        <v>0</v>
      </c>
      <c r="E478" s="195">
        <v>0</v>
      </c>
      <c r="F478" s="195">
        <v>0</v>
      </c>
      <c r="G478" s="195">
        <v>1</v>
      </c>
      <c r="H478" s="195">
        <v>0</v>
      </c>
      <c r="I478" s="195">
        <v>0</v>
      </c>
      <c r="J478" s="195">
        <v>0</v>
      </c>
      <c r="K478" s="230">
        <v>3.9300000000000002E-2</v>
      </c>
      <c r="L478" s="195">
        <v>0</v>
      </c>
      <c r="M478" s="195">
        <v>1</v>
      </c>
      <c r="N478" s="195">
        <v>0</v>
      </c>
      <c r="O478" s="195">
        <v>0</v>
      </c>
      <c r="P478" s="195">
        <v>0</v>
      </c>
      <c r="Q478" s="195">
        <v>1</v>
      </c>
      <c r="R478" s="230">
        <v>1.087</v>
      </c>
      <c r="S478" s="195">
        <v>9</v>
      </c>
      <c r="T478" s="190"/>
      <c r="U478" s="229">
        <v>469035018</v>
      </c>
      <c r="V478" s="231" t="s">
        <v>871</v>
      </c>
      <c r="W478" s="190" t="s">
        <v>654</v>
      </c>
      <c r="X478" s="190" t="s">
        <v>705</v>
      </c>
      <c r="Y478" s="231">
        <v>1</v>
      </c>
      <c r="Z478" s="231">
        <v>1</v>
      </c>
      <c r="AA478" s="231">
        <v>14821.403355612001</v>
      </c>
      <c r="AB478" s="231">
        <v>14821</v>
      </c>
      <c r="AC478" s="231">
        <v>-1438</v>
      </c>
      <c r="AD478" s="231">
        <v>16259</v>
      </c>
      <c r="AK478" s="232">
        <v>0</v>
      </c>
      <c r="AM478" s="232">
        <v>0</v>
      </c>
      <c r="AO478" s="232"/>
    </row>
    <row r="479" spans="1:41" s="231" customFormat="1">
      <c r="A479" s="229" t="s">
        <v>871</v>
      </c>
      <c r="B479" s="190">
        <v>469035035</v>
      </c>
      <c r="C479" s="191" t="s">
        <v>529</v>
      </c>
      <c r="D479" s="195">
        <v>53</v>
      </c>
      <c r="E479" s="195">
        <v>0</v>
      </c>
      <c r="F479" s="195">
        <v>79</v>
      </c>
      <c r="G479" s="195">
        <v>467</v>
      </c>
      <c r="H479" s="195">
        <v>267</v>
      </c>
      <c r="I479" s="195">
        <v>276</v>
      </c>
      <c r="J479" s="195">
        <v>0</v>
      </c>
      <c r="K479" s="230">
        <v>42.797699999999999</v>
      </c>
      <c r="L479" s="195">
        <v>0</v>
      </c>
      <c r="M479" s="195">
        <v>149</v>
      </c>
      <c r="N479" s="195">
        <v>39</v>
      </c>
      <c r="O479" s="195">
        <v>24</v>
      </c>
      <c r="P479" s="195">
        <v>895</v>
      </c>
      <c r="Q479" s="195">
        <v>1116</v>
      </c>
      <c r="R479" s="230">
        <v>1.087</v>
      </c>
      <c r="S479" s="195">
        <v>11</v>
      </c>
      <c r="T479" s="190"/>
      <c r="U479" s="229">
        <v>469035035</v>
      </c>
      <c r="V479" s="231" t="s">
        <v>871</v>
      </c>
      <c r="W479" s="190" t="s">
        <v>654</v>
      </c>
      <c r="X479" s="190" t="s">
        <v>654</v>
      </c>
      <c r="Y479" s="231">
        <v>1</v>
      </c>
      <c r="Z479" s="231">
        <v>1116</v>
      </c>
      <c r="AA479" s="231">
        <v>21674751.715331465</v>
      </c>
      <c r="AB479" s="231">
        <v>19422</v>
      </c>
      <c r="AC479" s="231">
        <v>4622</v>
      </c>
      <c r="AD479" s="231">
        <v>14800</v>
      </c>
      <c r="AK479" s="232">
        <v>0</v>
      </c>
      <c r="AM479" s="232">
        <v>0</v>
      </c>
      <c r="AO479" s="232"/>
    </row>
    <row r="480" spans="1:41" s="231" customFormat="1">
      <c r="A480" s="229" t="s">
        <v>871</v>
      </c>
      <c r="B480" s="190">
        <v>469035044</v>
      </c>
      <c r="C480" s="191" t="s">
        <v>529</v>
      </c>
      <c r="D480" s="195">
        <v>0</v>
      </c>
      <c r="E480" s="195">
        <v>0</v>
      </c>
      <c r="F480" s="195">
        <v>0</v>
      </c>
      <c r="G480" s="195">
        <v>3</v>
      </c>
      <c r="H480" s="195">
        <v>5</v>
      </c>
      <c r="I480" s="195">
        <v>0</v>
      </c>
      <c r="J480" s="195">
        <v>0</v>
      </c>
      <c r="K480" s="230">
        <v>0.31440000000000001</v>
      </c>
      <c r="L480" s="195">
        <v>0</v>
      </c>
      <c r="M480" s="195">
        <v>1</v>
      </c>
      <c r="N480" s="195">
        <v>0</v>
      </c>
      <c r="O480" s="195">
        <v>0</v>
      </c>
      <c r="P480" s="195">
        <v>5</v>
      </c>
      <c r="Q480" s="195">
        <v>8</v>
      </c>
      <c r="R480" s="230">
        <v>1.087</v>
      </c>
      <c r="S480" s="195">
        <v>11</v>
      </c>
      <c r="T480" s="190"/>
      <c r="U480" s="229">
        <v>469035044</v>
      </c>
      <c r="V480" s="231" t="s">
        <v>871</v>
      </c>
      <c r="W480" s="190" t="s">
        <v>654</v>
      </c>
      <c r="X480" s="190" t="s">
        <v>655</v>
      </c>
      <c r="Y480" s="231">
        <v>1</v>
      </c>
      <c r="Z480" s="231">
        <v>8</v>
      </c>
      <c r="AA480" s="231">
        <v>137529.55932489599</v>
      </c>
      <c r="AB480" s="231">
        <v>17191</v>
      </c>
      <c r="AC480" s="231">
        <v>3471</v>
      </c>
      <c r="AD480" s="231">
        <v>13720</v>
      </c>
      <c r="AK480" s="232">
        <v>0</v>
      </c>
      <c r="AM480" s="232">
        <v>0</v>
      </c>
      <c r="AO480" s="232"/>
    </row>
    <row r="481" spans="1:41" s="231" customFormat="1">
      <c r="A481" s="229" t="s">
        <v>871</v>
      </c>
      <c r="B481" s="190">
        <v>469035049</v>
      </c>
      <c r="C481" s="191" t="s">
        <v>529</v>
      </c>
      <c r="D481" s="195">
        <v>0</v>
      </c>
      <c r="E481" s="195">
        <v>0</v>
      </c>
      <c r="F481" s="195">
        <v>0</v>
      </c>
      <c r="G481" s="195">
        <v>0</v>
      </c>
      <c r="H481" s="195">
        <v>0</v>
      </c>
      <c r="I481" s="195">
        <v>2</v>
      </c>
      <c r="J481" s="195">
        <v>0</v>
      </c>
      <c r="K481" s="230">
        <v>7.8600000000000003E-2</v>
      </c>
      <c r="L481" s="195">
        <v>0</v>
      </c>
      <c r="M481" s="195">
        <v>0</v>
      </c>
      <c r="N481" s="195">
        <v>0</v>
      </c>
      <c r="O481" s="195">
        <v>0</v>
      </c>
      <c r="P481" s="195">
        <v>2</v>
      </c>
      <c r="Q481" s="195">
        <v>2</v>
      </c>
      <c r="R481" s="230">
        <v>1.087</v>
      </c>
      <c r="S481" s="195">
        <v>7</v>
      </c>
      <c r="T481" s="190"/>
      <c r="U481" s="229">
        <v>469035049</v>
      </c>
      <c r="V481" s="231" t="s">
        <v>871</v>
      </c>
      <c r="W481" s="190" t="s">
        <v>654</v>
      </c>
      <c r="X481" s="190" t="s">
        <v>723</v>
      </c>
      <c r="Y481" s="231">
        <v>1</v>
      </c>
      <c r="Z481" s="231">
        <v>2</v>
      </c>
      <c r="AA481" s="231">
        <v>39437.224371224002</v>
      </c>
      <c r="AB481" s="231">
        <v>19719</v>
      </c>
      <c r="AC481" s="231">
        <v>5867</v>
      </c>
      <c r="AD481" s="231">
        <v>13852</v>
      </c>
      <c r="AK481" s="232">
        <v>0</v>
      </c>
      <c r="AM481" s="232">
        <v>0</v>
      </c>
      <c r="AO481" s="232"/>
    </row>
    <row r="482" spans="1:41" s="231" customFormat="1">
      <c r="A482" s="229" t="s">
        <v>871</v>
      </c>
      <c r="B482" s="190">
        <v>469035050</v>
      </c>
      <c r="C482" s="191" t="s">
        <v>529</v>
      </c>
      <c r="D482" s="195">
        <v>0</v>
      </c>
      <c r="E482" s="195">
        <v>0</v>
      </c>
      <c r="F482" s="195">
        <v>0</v>
      </c>
      <c r="G482" s="195">
        <v>2</v>
      </c>
      <c r="H482" s="195">
        <v>0</v>
      </c>
      <c r="I482" s="195">
        <v>0</v>
      </c>
      <c r="J482" s="195">
        <v>0</v>
      </c>
      <c r="K482" s="230">
        <v>7.8600000000000003E-2</v>
      </c>
      <c r="L482" s="195">
        <v>0</v>
      </c>
      <c r="M482" s="195">
        <v>0</v>
      </c>
      <c r="N482" s="195">
        <v>0</v>
      </c>
      <c r="O482" s="195">
        <v>0</v>
      </c>
      <c r="P482" s="195">
        <v>2</v>
      </c>
      <c r="Q482" s="195">
        <v>2</v>
      </c>
      <c r="R482" s="230">
        <v>1.087</v>
      </c>
      <c r="S482" s="195">
        <v>5</v>
      </c>
      <c r="T482" s="190"/>
      <c r="U482" s="229">
        <v>469035050</v>
      </c>
      <c r="V482" s="231" t="s">
        <v>871</v>
      </c>
      <c r="W482" s="190" t="s">
        <v>654</v>
      </c>
      <c r="X482" s="190" t="s">
        <v>669</v>
      </c>
      <c r="Y482" s="231">
        <v>1</v>
      </c>
      <c r="Z482" s="231">
        <v>2</v>
      </c>
      <c r="AA482" s="231">
        <v>34104.902111223993</v>
      </c>
      <c r="AB482" s="231">
        <v>17052</v>
      </c>
      <c r="AC482" s="231">
        <v>2231</v>
      </c>
      <c r="AD482" s="231">
        <v>14821</v>
      </c>
      <c r="AK482" s="232">
        <v>0</v>
      </c>
      <c r="AM482" s="232">
        <v>0</v>
      </c>
      <c r="AO482" s="232"/>
    </row>
    <row r="483" spans="1:41" s="231" customFormat="1">
      <c r="A483" s="229" t="s">
        <v>871</v>
      </c>
      <c r="B483" s="190">
        <v>469035073</v>
      </c>
      <c r="C483" s="191" t="s">
        <v>529</v>
      </c>
      <c r="D483" s="195">
        <v>1</v>
      </c>
      <c r="E483" s="195">
        <v>0</v>
      </c>
      <c r="F483" s="195">
        <v>0</v>
      </c>
      <c r="G483" s="195">
        <v>0</v>
      </c>
      <c r="H483" s="195">
        <v>0</v>
      </c>
      <c r="I483" s="195">
        <v>2</v>
      </c>
      <c r="J483" s="195">
        <v>0</v>
      </c>
      <c r="K483" s="230">
        <v>7.8600000000000003E-2</v>
      </c>
      <c r="L483" s="195">
        <v>0</v>
      </c>
      <c r="M483" s="195">
        <v>1</v>
      </c>
      <c r="N483" s="195">
        <v>0</v>
      </c>
      <c r="O483" s="195">
        <v>0</v>
      </c>
      <c r="P483" s="195">
        <v>1</v>
      </c>
      <c r="Q483" s="195">
        <v>3</v>
      </c>
      <c r="R483" s="230">
        <v>1.087</v>
      </c>
      <c r="S483" s="195">
        <v>6</v>
      </c>
      <c r="T483" s="190"/>
      <c r="U483" s="229">
        <v>469035073</v>
      </c>
      <c r="V483" s="231" t="s">
        <v>871</v>
      </c>
      <c r="W483" s="190" t="s">
        <v>654</v>
      </c>
      <c r="X483" s="190" t="s">
        <v>670</v>
      </c>
      <c r="Y483" s="231">
        <v>1</v>
      </c>
      <c r="Z483" s="231">
        <v>3</v>
      </c>
      <c r="AA483" s="231">
        <v>40909.016501224003</v>
      </c>
      <c r="AB483" s="231">
        <v>13636</v>
      </c>
      <c r="AC483" s="231">
        <v>-5763</v>
      </c>
      <c r="AD483" s="231">
        <v>19399</v>
      </c>
      <c r="AK483" s="232">
        <v>0</v>
      </c>
      <c r="AM483" s="232">
        <v>0</v>
      </c>
      <c r="AO483" s="232"/>
    </row>
    <row r="484" spans="1:41" s="231" customFormat="1">
      <c r="A484" s="229" t="s">
        <v>871</v>
      </c>
      <c r="B484" s="190">
        <v>469035083</v>
      </c>
      <c r="C484" s="191" t="s">
        <v>529</v>
      </c>
      <c r="D484" s="195">
        <v>0</v>
      </c>
      <c r="E484" s="195">
        <v>0</v>
      </c>
      <c r="F484" s="195">
        <v>0</v>
      </c>
      <c r="G484" s="195">
        <v>1</v>
      </c>
      <c r="H484" s="195">
        <v>0</v>
      </c>
      <c r="I484" s="195">
        <v>0</v>
      </c>
      <c r="J484" s="195">
        <v>0</v>
      </c>
      <c r="K484" s="230">
        <v>3.9300000000000002E-2</v>
      </c>
      <c r="L484" s="195">
        <v>0</v>
      </c>
      <c r="M484" s="195">
        <v>0</v>
      </c>
      <c r="N484" s="195">
        <v>0</v>
      </c>
      <c r="O484" s="195">
        <v>0</v>
      </c>
      <c r="P484" s="195">
        <v>1</v>
      </c>
      <c r="Q484" s="195">
        <v>1</v>
      </c>
      <c r="R484" s="230">
        <v>1.087</v>
      </c>
      <c r="S484" s="195">
        <v>6</v>
      </c>
      <c r="T484" s="190"/>
      <c r="U484" s="229">
        <v>469035083</v>
      </c>
      <c r="V484" s="231" t="s">
        <v>871</v>
      </c>
      <c r="W484" s="190" t="s">
        <v>654</v>
      </c>
      <c r="X484" s="190" t="s">
        <v>822</v>
      </c>
      <c r="Y484" s="231">
        <v>1</v>
      </c>
      <c r="Z484" s="231">
        <v>1</v>
      </c>
      <c r="AA484" s="231">
        <v>17600.230265612001</v>
      </c>
      <c r="AB484" s="231">
        <v>17600</v>
      </c>
      <c r="AC484" s="231">
        <v>409</v>
      </c>
      <c r="AD484" s="231">
        <v>17191</v>
      </c>
      <c r="AK484" s="232">
        <v>0</v>
      </c>
      <c r="AM484" s="232">
        <v>0</v>
      </c>
      <c r="AO484" s="232"/>
    </row>
    <row r="485" spans="1:41" s="231" customFormat="1">
      <c r="A485" s="229" t="s">
        <v>871</v>
      </c>
      <c r="B485" s="190">
        <v>469035093</v>
      </c>
      <c r="C485" s="191" t="s">
        <v>529</v>
      </c>
      <c r="D485" s="195">
        <v>0</v>
      </c>
      <c r="E485" s="195">
        <v>0</v>
      </c>
      <c r="F485" s="195">
        <v>0</v>
      </c>
      <c r="G485" s="195">
        <v>0</v>
      </c>
      <c r="H485" s="195">
        <v>0</v>
      </c>
      <c r="I485" s="195">
        <v>2</v>
      </c>
      <c r="J485" s="195">
        <v>0</v>
      </c>
      <c r="K485" s="230">
        <v>7.8600000000000003E-2</v>
      </c>
      <c r="L485" s="195">
        <v>0</v>
      </c>
      <c r="M485" s="195">
        <v>0</v>
      </c>
      <c r="N485" s="195">
        <v>0</v>
      </c>
      <c r="O485" s="195">
        <v>0</v>
      </c>
      <c r="P485" s="195">
        <v>2</v>
      </c>
      <c r="Q485" s="195">
        <v>2</v>
      </c>
      <c r="R485" s="230">
        <v>1.087</v>
      </c>
      <c r="S485" s="195">
        <v>11</v>
      </c>
      <c r="T485" s="190"/>
      <c r="U485" s="229">
        <v>469035093</v>
      </c>
      <c r="V485" s="231" t="s">
        <v>871</v>
      </c>
      <c r="W485" s="190" t="s">
        <v>654</v>
      </c>
      <c r="X485" s="190" t="s">
        <v>657</v>
      </c>
      <c r="Y485" s="231">
        <v>1</v>
      </c>
      <c r="Z485" s="231">
        <v>2</v>
      </c>
      <c r="AA485" s="231">
        <v>43758.637611223996</v>
      </c>
      <c r="AB485" s="231">
        <v>21879</v>
      </c>
      <c r="AC485" s="231">
        <v>2160</v>
      </c>
      <c r="AD485" s="231">
        <v>19719</v>
      </c>
      <c r="AK485" s="232">
        <v>0</v>
      </c>
      <c r="AM485" s="232">
        <v>0</v>
      </c>
      <c r="AO485" s="232"/>
    </row>
    <row r="486" spans="1:41" s="231" customFormat="1">
      <c r="A486" s="229" t="s">
        <v>871</v>
      </c>
      <c r="B486" s="190">
        <v>469035133</v>
      </c>
      <c r="C486" s="191" t="s">
        <v>529</v>
      </c>
      <c r="D486" s="195">
        <v>0</v>
      </c>
      <c r="E486" s="195">
        <v>0</v>
      </c>
      <c r="F486" s="195">
        <v>0</v>
      </c>
      <c r="G486" s="195">
        <v>0</v>
      </c>
      <c r="H486" s="195">
        <v>1</v>
      </c>
      <c r="I486" s="195">
        <v>0</v>
      </c>
      <c r="J486" s="195">
        <v>0</v>
      </c>
      <c r="K486" s="230">
        <v>3.9300000000000002E-2</v>
      </c>
      <c r="L486" s="195">
        <v>0</v>
      </c>
      <c r="M486" s="195">
        <v>0</v>
      </c>
      <c r="N486" s="195">
        <v>0</v>
      </c>
      <c r="O486" s="195">
        <v>0</v>
      </c>
      <c r="P486" s="195">
        <v>0</v>
      </c>
      <c r="Q486" s="195">
        <v>1</v>
      </c>
      <c r="R486" s="230">
        <v>1.087</v>
      </c>
      <c r="S486" s="195">
        <v>9</v>
      </c>
      <c r="T486" s="190"/>
      <c r="U486" s="229">
        <v>469035133</v>
      </c>
      <c r="V486" s="231" t="s">
        <v>871</v>
      </c>
      <c r="W486" s="190" t="s">
        <v>654</v>
      </c>
      <c r="X486" s="190" t="s">
        <v>707</v>
      </c>
      <c r="Y486" s="231">
        <v>1</v>
      </c>
      <c r="Z486" s="231">
        <v>1</v>
      </c>
      <c r="AA486" s="231">
        <v>11379.236305611999</v>
      </c>
      <c r="AB486" s="231">
        <v>11379</v>
      </c>
      <c r="AC486" s="231">
        <v>-5673</v>
      </c>
      <c r="AD486" s="231">
        <v>17052</v>
      </c>
      <c r="AK486" s="232">
        <v>0</v>
      </c>
      <c r="AM486" s="232">
        <v>0</v>
      </c>
      <c r="AO486" s="232"/>
    </row>
    <row r="487" spans="1:41" s="231" customFormat="1">
      <c r="A487" s="229" t="s">
        <v>871</v>
      </c>
      <c r="B487" s="190">
        <v>469035163</v>
      </c>
      <c r="C487" s="191" t="s">
        <v>529</v>
      </c>
      <c r="D487" s="195">
        <v>0</v>
      </c>
      <c r="E487" s="195">
        <v>0</v>
      </c>
      <c r="F487" s="195">
        <v>1</v>
      </c>
      <c r="G487" s="195">
        <v>2</v>
      </c>
      <c r="H487" s="195">
        <v>0</v>
      </c>
      <c r="I487" s="195">
        <v>2</v>
      </c>
      <c r="J487" s="195">
        <v>0</v>
      </c>
      <c r="K487" s="230">
        <v>0.19650000000000001</v>
      </c>
      <c r="L487" s="195">
        <v>0</v>
      </c>
      <c r="M487" s="195">
        <v>0</v>
      </c>
      <c r="N487" s="195">
        <v>0</v>
      </c>
      <c r="O487" s="195">
        <v>0</v>
      </c>
      <c r="P487" s="195">
        <v>5</v>
      </c>
      <c r="Q487" s="195">
        <v>5</v>
      </c>
      <c r="R487" s="230">
        <v>1.087</v>
      </c>
      <c r="S487" s="195">
        <v>11</v>
      </c>
      <c r="T487" s="190"/>
      <c r="U487" s="229">
        <v>469035163</v>
      </c>
      <c r="V487" s="231" t="s">
        <v>871</v>
      </c>
      <c r="W487" s="190" t="s">
        <v>654</v>
      </c>
      <c r="X487" s="190" t="s">
        <v>660</v>
      </c>
      <c r="Y487" s="231">
        <v>1</v>
      </c>
      <c r="Z487" s="231">
        <v>5</v>
      </c>
      <c r="AA487" s="231">
        <v>104416.16080806</v>
      </c>
      <c r="AB487" s="231">
        <v>20883</v>
      </c>
      <c r="AC487" s="231">
        <v>7247</v>
      </c>
      <c r="AD487" s="231">
        <v>13636</v>
      </c>
      <c r="AK487" s="232">
        <v>0</v>
      </c>
      <c r="AM487" s="232">
        <v>0</v>
      </c>
      <c r="AO487" s="232"/>
    </row>
    <row r="488" spans="1:41" s="231" customFormat="1">
      <c r="A488" s="229" t="s">
        <v>871</v>
      </c>
      <c r="B488" s="190">
        <v>469035176</v>
      </c>
      <c r="C488" s="191" t="s">
        <v>529</v>
      </c>
      <c r="D488" s="195">
        <v>0</v>
      </c>
      <c r="E488" s="195">
        <v>0</v>
      </c>
      <c r="F488" s="195">
        <v>0</v>
      </c>
      <c r="G488" s="195">
        <v>1</v>
      </c>
      <c r="H488" s="195">
        <v>0</v>
      </c>
      <c r="I488" s="195">
        <v>0</v>
      </c>
      <c r="J488" s="195">
        <v>0</v>
      </c>
      <c r="K488" s="230">
        <v>3.9300000000000002E-2</v>
      </c>
      <c r="L488" s="195">
        <v>0</v>
      </c>
      <c r="M488" s="195">
        <v>0</v>
      </c>
      <c r="N488" s="195">
        <v>0</v>
      </c>
      <c r="O488" s="195">
        <v>0</v>
      </c>
      <c r="P488" s="195">
        <v>1</v>
      </c>
      <c r="Q488" s="195">
        <v>1</v>
      </c>
      <c r="R488" s="230">
        <v>1.087</v>
      </c>
      <c r="S488" s="195">
        <v>8</v>
      </c>
      <c r="T488" s="190"/>
      <c r="U488" s="229">
        <v>469035176</v>
      </c>
      <c r="V488" s="231" t="s">
        <v>871</v>
      </c>
      <c r="W488" s="190" t="s">
        <v>654</v>
      </c>
      <c r="X488" s="190" t="s">
        <v>662</v>
      </c>
      <c r="Y488" s="231">
        <v>1</v>
      </c>
      <c r="Z488" s="231">
        <v>1</v>
      </c>
      <c r="AA488" s="231">
        <v>18555.685835612003</v>
      </c>
      <c r="AB488" s="231">
        <v>18556</v>
      </c>
      <c r="AC488" s="231">
        <v>956</v>
      </c>
      <c r="AD488" s="231">
        <v>17600</v>
      </c>
      <c r="AK488" s="232">
        <v>0</v>
      </c>
      <c r="AM488" s="232">
        <v>0</v>
      </c>
      <c r="AO488" s="232"/>
    </row>
    <row r="489" spans="1:41" s="231" customFormat="1">
      <c r="A489" s="229" t="s">
        <v>871</v>
      </c>
      <c r="B489" s="190">
        <v>469035189</v>
      </c>
      <c r="C489" s="191" t="s">
        <v>529</v>
      </c>
      <c r="D489" s="195">
        <v>0</v>
      </c>
      <c r="E489" s="195">
        <v>0</v>
      </c>
      <c r="F489" s="195">
        <v>0</v>
      </c>
      <c r="G489" s="195">
        <v>2</v>
      </c>
      <c r="H489" s="195">
        <v>0</v>
      </c>
      <c r="I489" s="195">
        <v>0</v>
      </c>
      <c r="J489" s="195">
        <v>0</v>
      </c>
      <c r="K489" s="230">
        <v>7.8600000000000003E-2</v>
      </c>
      <c r="L489" s="195">
        <v>0</v>
      </c>
      <c r="M489" s="195">
        <v>1</v>
      </c>
      <c r="N489" s="195">
        <v>0</v>
      </c>
      <c r="O489" s="195">
        <v>0</v>
      </c>
      <c r="P489" s="195">
        <v>2</v>
      </c>
      <c r="Q489" s="195">
        <v>2</v>
      </c>
      <c r="R489" s="230">
        <v>1.087</v>
      </c>
      <c r="S489" s="195">
        <v>3</v>
      </c>
      <c r="T489" s="190"/>
      <c r="U489" s="229">
        <v>469035189</v>
      </c>
      <c r="V489" s="231" t="s">
        <v>871</v>
      </c>
      <c r="W489" s="190" t="s">
        <v>654</v>
      </c>
      <c r="X489" s="190" t="s">
        <v>671</v>
      </c>
      <c r="Y489" s="231">
        <v>1</v>
      </c>
      <c r="Z489" s="231">
        <v>2</v>
      </c>
      <c r="AA489" s="231">
        <v>36336.458801223998</v>
      </c>
      <c r="AB489" s="231">
        <v>18168</v>
      </c>
      <c r="AC489" s="231">
        <v>-3711</v>
      </c>
      <c r="AD489" s="231">
        <v>21879</v>
      </c>
      <c r="AK489" s="232">
        <v>0</v>
      </c>
      <c r="AM489" s="232">
        <v>0</v>
      </c>
      <c r="AO489" s="232"/>
    </row>
    <row r="490" spans="1:41" s="231" customFormat="1">
      <c r="A490" s="229" t="s">
        <v>871</v>
      </c>
      <c r="B490" s="190">
        <v>469035220</v>
      </c>
      <c r="C490" s="191" t="s">
        <v>529</v>
      </c>
      <c r="D490" s="195">
        <v>0</v>
      </c>
      <c r="E490" s="195">
        <v>0</v>
      </c>
      <c r="F490" s="195">
        <v>0</v>
      </c>
      <c r="G490" s="195">
        <v>1</v>
      </c>
      <c r="H490" s="195">
        <v>0</v>
      </c>
      <c r="I490" s="195">
        <v>0</v>
      </c>
      <c r="J490" s="195">
        <v>0</v>
      </c>
      <c r="K490" s="230">
        <v>3.9300000000000002E-2</v>
      </c>
      <c r="L490" s="195">
        <v>0</v>
      </c>
      <c r="M490" s="195">
        <v>1</v>
      </c>
      <c r="N490" s="195">
        <v>0</v>
      </c>
      <c r="O490" s="195">
        <v>0</v>
      </c>
      <c r="P490" s="195">
        <v>1</v>
      </c>
      <c r="Q490" s="195">
        <v>1</v>
      </c>
      <c r="R490" s="230">
        <v>1.087</v>
      </c>
      <c r="S490" s="195">
        <v>8</v>
      </c>
      <c r="T490" s="190"/>
      <c r="U490" s="229">
        <v>469035220</v>
      </c>
      <c r="V490" s="231" t="s">
        <v>871</v>
      </c>
      <c r="W490" s="190" t="s">
        <v>654</v>
      </c>
      <c r="X490" s="190" t="s">
        <v>673</v>
      </c>
      <c r="Y490" s="231">
        <v>1</v>
      </c>
      <c r="Z490" s="231">
        <v>1</v>
      </c>
      <c r="AA490" s="231">
        <v>21583.331945612001</v>
      </c>
      <c r="AB490" s="231">
        <v>21583</v>
      </c>
      <c r="AC490" s="231">
        <v>10204</v>
      </c>
      <c r="AD490" s="231">
        <v>11379</v>
      </c>
      <c r="AK490" s="232">
        <v>0</v>
      </c>
      <c r="AM490" s="232">
        <v>0</v>
      </c>
      <c r="AO490" s="232"/>
    </row>
    <row r="491" spans="1:41" s="231" customFormat="1">
      <c r="A491" s="229" t="s">
        <v>871</v>
      </c>
      <c r="B491" s="190">
        <v>469035244</v>
      </c>
      <c r="C491" s="191" t="s">
        <v>529</v>
      </c>
      <c r="D491" s="195">
        <v>0</v>
      </c>
      <c r="E491" s="195">
        <v>0</v>
      </c>
      <c r="F491" s="195">
        <v>0</v>
      </c>
      <c r="G491" s="195">
        <v>5</v>
      </c>
      <c r="H491" s="195">
        <v>2</v>
      </c>
      <c r="I491" s="195">
        <v>4</v>
      </c>
      <c r="J491" s="195">
        <v>0</v>
      </c>
      <c r="K491" s="230">
        <v>0.43230000000000002</v>
      </c>
      <c r="L491" s="195">
        <v>0</v>
      </c>
      <c r="M491" s="195">
        <v>1</v>
      </c>
      <c r="N491" s="195">
        <v>0</v>
      </c>
      <c r="O491" s="195">
        <v>0</v>
      </c>
      <c r="P491" s="195">
        <v>5</v>
      </c>
      <c r="Q491" s="195">
        <v>11</v>
      </c>
      <c r="R491" s="230">
        <v>1.087</v>
      </c>
      <c r="S491" s="195">
        <v>10</v>
      </c>
      <c r="T491" s="190"/>
      <c r="U491" s="229">
        <v>469035244</v>
      </c>
      <c r="V491" s="231" t="s">
        <v>871</v>
      </c>
      <c r="W491" s="190" t="s">
        <v>654</v>
      </c>
      <c r="X491" s="190" t="s">
        <v>664</v>
      </c>
      <c r="Y491" s="231">
        <v>1</v>
      </c>
      <c r="Z491" s="231">
        <v>11</v>
      </c>
      <c r="AA491" s="231">
        <v>177079.63736173196</v>
      </c>
      <c r="AB491" s="231">
        <v>16098</v>
      </c>
      <c r="AC491" s="231">
        <v>-4785</v>
      </c>
      <c r="AD491" s="231">
        <v>20883</v>
      </c>
      <c r="AK491" s="232">
        <v>0</v>
      </c>
      <c r="AM491" s="232">
        <v>0</v>
      </c>
      <c r="AO491" s="232"/>
    </row>
    <row r="492" spans="1:41" s="231" customFormat="1">
      <c r="A492" s="229" t="s">
        <v>871</v>
      </c>
      <c r="B492" s="190">
        <v>469035285</v>
      </c>
      <c r="C492" s="191" t="s">
        <v>529</v>
      </c>
      <c r="D492" s="195">
        <v>0</v>
      </c>
      <c r="E492" s="195">
        <v>0</v>
      </c>
      <c r="F492" s="195">
        <v>1</v>
      </c>
      <c r="G492" s="195">
        <v>2</v>
      </c>
      <c r="H492" s="195">
        <v>0</v>
      </c>
      <c r="I492" s="195">
        <v>0</v>
      </c>
      <c r="J492" s="195">
        <v>0</v>
      </c>
      <c r="K492" s="230">
        <v>0.1179</v>
      </c>
      <c r="L492" s="195">
        <v>0</v>
      </c>
      <c r="M492" s="195">
        <v>0</v>
      </c>
      <c r="N492" s="195">
        <v>0</v>
      </c>
      <c r="O492" s="195">
        <v>0</v>
      </c>
      <c r="P492" s="195">
        <v>3</v>
      </c>
      <c r="Q492" s="195">
        <v>3</v>
      </c>
      <c r="R492" s="230">
        <v>1.087</v>
      </c>
      <c r="S492" s="195">
        <v>9</v>
      </c>
      <c r="T492" s="190"/>
      <c r="U492" s="229">
        <v>469035285</v>
      </c>
      <c r="V492" s="231" t="s">
        <v>871</v>
      </c>
      <c r="W492" s="190" t="s">
        <v>654</v>
      </c>
      <c r="X492" s="190" t="s">
        <v>676</v>
      </c>
      <c r="Y492" s="231">
        <v>1</v>
      </c>
      <c r="Z492" s="231">
        <v>3</v>
      </c>
      <c r="AA492" s="231">
        <v>57041.835266836002</v>
      </c>
      <c r="AB492" s="231">
        <v>19014</v>
      </c>
      <c r="AC492" s="231">
        <v>458</v>
      </c>
      <c r="AD492" s="231">
        <v>18556</v>
      </c>
      <c r="AK492" s="232">
        <v>0</v>
      </c>
      <c r="AM492" s="232">
        <v>0</v>
      </c>
      <c r="AO492" s="232"/>
    </row>
    <row r="493" spans="1:41" s="231" customFormat="1">
      <c r="A493" s="229" t="s">
        <v>872</v>
      </c>
      <c r="B493" s="190">
        <v>470165010</v>
      </c>
      <c r="C493" s="191" t="s">
        <v>530</v>
      </c>
      <c r="D493" s="195">
        <v>0</v>
      </c>
      <c r="E493" s="195">
        <v>0</v>
      </c>
      <c r="F493" s="195">
        <v>0</v>
      </c>
      <c r="G493" s="195">
        <v>2</v>
      </c>
      <c r="H493" s="195">
        <v>0</v>
      </c>
      <c r="I493" s="195">
        <v>0</v>
      </c>
      <c r="J493" s="195">
        <v>0</v>
      </c>
      <c r="K493" s="230">
        <v>7.8600000000000003E-2</v>
      </c>
      <c r="L493" s="195">
        <v>0</v>
      </c>
      <c r="M493" s="195">
        <v>0</v>
      </c>
      <c r="N493" s="195">
        <v>0</v>
      </c>
      <c r="O493" s="195">
        <v>0</v>
      </c>
      <c r="P493" s="195">
        <v>0</v>
      </c>
      <c r="Q493" s="195">
        <v>2</v>
      </c>
      <c r="R493" s="230">
        <v>1.038</v>
      </c>
      <c r="S493" s="195">
        <v>3</v>
      </c>
      <c r="T493" s="190"/>
      <c r="U493" s="229">
        <v>470165010</v>
      </c>
      <c r="V493" s="231" t="s">
        <v>872</v>
      </c>
      <c r="W493" s="190" t="s">
        <v>661</v>
      </c>
      <c r="X493" s="190" t="s">
        <v>724</v>
      </c>
      <c r="Y493" s="231">
        <v>1</v>
      </c>
      <c r="Z493" s="231">
        <v>2</v>
      </c>
      <c r="AA493" s="231">
        <v>22734.975341776004</v>
      </c>
      <c r="AB493" s="231">
        <v>11367</v>
      </c>
      <c r="AC493" s="231">
        <v>-6801</v>
      </c>
      <c r="AD493" s="231">
        <v>18168</v>
      </c>
      <c r="AK493" s="232">
        <v>0</v>
      </c>
      <c r="AM493" s="232">
        <v>0</v>
      </c>
      <c r="AO493" s="232"/>
    </row>
    <row r="494" spans="1:41" s="231" customFormat="1">
      <c r="A494" s="229" t="s">
        <v>872</v>
      </c>
      <c r="B494" s="190">
        <v>470165031</v>
      </c>
      <c r="C494" s="191" t="s">
        <v>530</v>
      </c>
      <c r="D494" s="195">
        <v>0</v>
      </c>
      <c r="E494" s="195">
        <v>0</v>
      </c>
      <c r="F494" s="195">
        <v>0</v>
      </c>
      <c r="G494" s="195">
        <v>1</v>
      </c>
      <c r="H494" s="195">
        <v>0</v>
      </c>
      <c r="I494" s="195">
        <v>1</v>
      </c>
      <c r="J494" s="195">
        <v>0</v>
      </c>
      <c r="K494" s="230">
        <v>7.8600000000000003E-2</v>
      </c>
      <c r="L494" s="195">
        <v>0</v>
      </c>
      <c r="M494" s="195">
        <v>0</v>
      </c>
      <c r="N494" s="195">
        <v>0</v>
      </c>
      <c r="O494" s="195">
        <v>0</v>
      </c>
      <c r="P494" s="195">
        <v>0</v>
      </c>
      <c r="Q494" s="195">
        <v>2</v>
      </c>
      <c r="R494" s="230">
        <v>1.038</v>
      </c>
      <c r="S494" s="195">
        <v>5</v>
      </c>
      <c r="T494" s="190"/>
      <c r="U494" s="229">
        <v>470165031</v>
      </c>
      <c r="V494" s="231" t="s">
        <v>872</v>
      </c>
      <c r="W494" s="190" t="s">
        <v>661</v>
      </c>
      <c r="X494" s="190" t="s">
        <v>727</v>
      </c>
      <c r="Y494" s="231">
        <v>1</v>
      </c>
      <c r="Z494" s="231">
        <v>2</v>
      </c>
      <c r="AA494" s="231">
        <v>24312.429521775997</v>
      </c>
      <c r="AB494" s="231">
        <v>12156</v>
      </c>
      <c r="AC494" s="231">
        <v>-9427</v>
      </c>
      <c r="AD494" s="231">
        <v>21583</v>
      </c>
      <c r="AK494" s="232">
        <v>0</v>
      </c>
      <c r="AM494" s="232">
        <v>0</v>
      </c>
      <c r="AO494" s="232"/>
    </row>
    <row r="495" spans="1:41" s="231" customFormat="1">
      <c r="A495" s="229" t="s">
        <v>872</v>
      </c>
      <c r="B495" s="190">
        <v>470165035</v>
      </c>
      <c r="C495" s="191" t="s">
        <v>530</v>
      </c>
      <c r="D495" s="195">
        <v>0</v>
      </c>
      <c r="E495" s="195">
        <v>0</v>
      </c>
      <c r="F495" s="195">
        <v>0</v>
      </c>
      <c r="G495" s="195">
        <v>3</v>
      </c>
      <c r="H495" s="195">
        <v>0</v>
      </c>
      <c r="I495" s="195">
        <v>1</v>
      </c>
      <c r="J495" s="195">
        <v>0</v>
      </c>
      <c r="K495" s="230">
        <v>0.15720000000000001</v>
      </c>
      <c r="L495" s="195">
        <v>0</v>
      </c>
      <c r="M495" s="195">
        <v>0</v>
      </c>
      <c r="N495" s="195">
        <v>0</v>
      </c>
      <c r="O495" s="195">
        <v>0</v>
      </c>
      <c r="P495" s="195">
        <v>2</v>
      </c>
      <c r="Q495" s="195">
        <v>4</v>
      </c>
      <c r="R495" s="230">
        <v>1.038</v>
      </c>
      <c r="S495" s="195">
        <v>11</v>
      </c>
      <c r="T495" s="190"/>
      <c r="U495" s="229">
        <v>470165035</v>
      </c>
      <c r="V495" s="231" t="s">
        <v>872</v>
      </c>
      <c r="W495" s="190" t="s">
        <v>661</v>
      </c>
      <c r="X495" s="190" t="s">
        <v>654</v>
      </c>
      <c r="Y495" s="231">
        <v>1</v>
      </c>
      <c r="Z495" s="231">
        <v>4</v>
      </c>
      <c r="AA495" s="231">
        <v>63254.543383551994</v>
      </c>
      <c r="AB495" s="231">
        <v>15814</v>
      </c>
      <c r="AC495" s="231">
        <v>-284</v>
      </c>
      <c r="AD495" s="231">
        <v>16098</v>
      </c>
      <c r="AK495" s="232">
        <v>0</v>
      </c>
      <c r="AM495" s="232">
        <v>0</v>
      </c>
      <c r="AO495" s="232"/>
    </row>
    <row r="496" spans="1:41" s="231" customFormat="1">
      <c r="A496" s="229" t="s">
        <v>872</v>
      </c>
      <c r="B496" s="190">
        <v>470165057</v>
      </c>
      <c r="C496" s="191" t="s">
        <v>530</v>
      </c>
      <c r="D496" s="195">
        <v>0</v>
      </c>
      <c r="E496" s="195">
        <v>0</v>
      </c>
      <c r="F496" s="195">
        <v>0</v>
      </c>
      <c r="G496" s="195">
        <v>2</v>
      </c>
      <c r="H496" s="195">
        <v>0</v>
      </c>
      <c r="I496" s="195">
        <v>1</v>
      </c>
      <c r="J496" s="195">
        <v>0</v>
      </c>
      <c r="K496" s="230">
        <v>0.1179</v>
      </c>
      <c r="L496" s="195">
        <v>0</v>
      </c>
      <c r="M496" s="195">
        <v>0</v>
      </c>
      <c r="N496" s="195">
        <v>0</v>
      </c>
      <c r="O496" s="195">
        <v>0</v>
      </c>
      <c r="P496" s="195">
        <v>2</v>
      </c>
      <c r="Q496" s="195">
        <v>3</v>
      </c>
      <c r="R496" s="230">
        <v>1.038</v>
      </c>
      <c r="S496" s="195">
        <v>12</v>
      </c>
      <c r="T496" s="190"/>
      <c r="U496" s="229">
        <v>470165057</v>
      </c>
      <c r="V496" s="231" t="s">
        <v>872</v>
      </c>
      <c r="W496" s="190" t="s">
        <v>661</v>
      </c>
      <c r="X496" s="190" t="s">
        <v>656</v>
      </c>
      <c r="Y496" s="231">
        <v>1</v>
      </c>
      <c r="Z496" s="231">
        <v>3</v>
      </c>
      <c r="AA496" s="231">
        <v>53283.261792664001</v>
      </c>
      <c r="AB496" s="231">
        <v>17761</v>
      </c>
      <c r="AC496" s="231">
        <v>-1253</v>
      </c>
      <c r="AD496" s="231">
        <v>19014</v>
      </c>
      <c r="AK496" s="232">
        <v>0</v>
      </c>
      <c r="AM496" s="232">
        <v>0</v>
      </c>
      <c r="AO496" s="232"/>
    </row>
    <row r="497" spans="1:41" s="231" customFormat="1">
      <c r="A497" s="229" t="s">
        <v>872</v>
      </c>
      <c r="B497" s="190">
        <v>470165071</v>
      </c>
      <c r="C497" s="191" t="s">
        <v>530</v>
      </c>
      <c r="D497" s="195">
        <v>0</v>
      </c>
      <c r="E497" s="195">
        <v>0</v>
      </c>
      <c r="F497" s="195">
        <v>0</v>
      </c>
      <c r="G497" s="195">
        <v>0</v>
      </c>
      <c r="H497" s="195">
        <v>1</v>
      </c>
      <c r="I497" s="195">
        <v>2</v>
      </c>
      <c r="J497" s="195">
        <v>0</v>
      </c>
      <c r="K497" s="230">
        <v>0.1179</v>
      </c>
      <c r="L497" s="195">
        <v>0</v>
      </c>
      <c r="M497" s="195">
        <v>0</v>
      </c>
      <c r="N497" s="195">
        <v>0</v>
      </c>
      <c r="O497" s="195">
        <v>0</v>
      </c>
      <c r="P497" s="195">
        <v>0</v>
      </c>
      <c r="Q497" s="195">
        <v>3</v>
      </c>
      <c r="R497" s="230">
        <v>1.038</v>
      </c>
      <c r="S497" s="195">
        <v>5</v>
      </c>
      <c r="T497" s="190"/>
      <c r="U497" s="229">
        <v>470165071</v>
      </c>
      <c r="V497" s="231" t="s">
        <v>872</v>
      </c>
      <c r="W497" s="190" t="s">
        <v>661</v>
      </c>
      <c r="X497" s="190" t="s">
        <v>746</v>
      </c>
      <c r="Y497" s="231">
        <v>1</v>
      </c>
      <c r="Z497" s="231">
        <v>3</v>
      </c>
      <c r="AA497" s="231">
        <v>36866.449812664003</v>
      </c>
      <c r="AB497" s="231">
        <v>12289</v>
      </c>
      <c r="AC497" s="231">
        <v>922</v>
      </c>
      <c r="AD497" s="231">
        <v>11367</v>
      </c>
      <c r="AK497" s="232">
        <v>0</v>
      </c>
      <c r="AM497" s="232">
        <v>0</v>
      </c>
      <c r="AO497" s="232"/>
    </row>
    <row r="498" spans="1:41" s="231" customFormat="1">
      <c r="A498" s="229" t="s">
        <v>872</v>
      </c>
      <c r="B498" s="190">
        <v>470165093</v>
      </c>
      <c r="C498" s="191" t="s">
        <v>530</v>
      </c>
      <c r="D498" s="195">
        <v>0</v>
      </c>
      <c r="E498" s="195">
        <v>0</v>
      </c>
      <c r="F498" s="195">
        <v>60</v>
      </c>
      <c r="G498" s="195">
        <v>131</v>
      </c>
      <c r="H498" s="195">
        <v>69</v>
      </c>
      <c r="I498" s="195">
        <v>39</v>
      </c>
      <c r="J498" s="195">
        <v>0</v>
      </c>
      <c r="K498" s="230">
        <v>11.7507</v>
      </c>
      <c r="L498" s="195">
        <v>0</v>
      </c>
      <c r="M498" s="195">
        <v>15</v>
      </c>
      <c r="N498" s="195">
        <v>2</v>
      </c>
      <c r="O498" s="195">
        <v>0</v>
      </c>
      <c r="P498" s="195">
        <v>169</v>
      </c>
      <c r="Q498" s="195">
        <v>299</v>
      </c>
      <c r="R498" s="230">
        <v>1.038</v>
      </c>
      <c r="S498" s="195">
        <v>11</v>
      </c>
      <c r="T498" s="190"/>
      <c r="U498" s="229">
        <v>470165093</v>
      </c>
      <c r="V498" s="231" t="s">
        <v>872</v>
      </c>
      <c r="W498" s="190" t="s">
        <v>661</v>
      </c>
      <c r="X498" s="190" t="s">
        <v>657</v>
      </c>
      <c r="Y498" s="231">
        <v>1</v>
      </c>
      <c r="Z498" s="231">
        <v>299</v>
      </c>
      <c r="AA498" s="231">
        <v>4849459.6941355122</v>
      </c>
      <c r="AB498" s="231">
        <v>16219</v>
      </c>
      <c r="AC498" s="231">
        <v>4063</v>
      </c>
      <c r="AD498" s="231">
        <v>12156</v>
      </c>
      <c r="AK498" s="232">
        <v>0</v>
      </c>
      <c r="AM498" s="232">
        <v>0</v>
      </c>
      <c r="AO498" s="232"/>
    </row>
    <row r="499" spans="1:41" s="231" customFormat="1">
      <c r="A499" s="229" t="s">
        <v>872</v>
      </c>
      <c r="B499" s="190">
        <v>470165128</v>
      </c>
      <c r="C499" s="191" t="s">
        <v>530</v>
      </c>
      <c r="D499" s="195">
        <v>0</v>
      </c>
      <c r="E499" s="195">
        <v>0</v>
      </c>
      <c r="F499" s="195">
        <v>0</v>
      </c>
      <c r="G499" s="195">
        <v>1</v>
      </c>
      <c r="H499" s="195">
        <v>0</v>
      </c>
      <c r="I499" s="195">
        <v>3</v>
      </c>
      <c r="J499" s="195">
        <v>0</v>
      </c>
      <c r="K499" s="230">
        <v>0.15720000000000001</v>
      </c>
      <c r="L499" s="195">
        <v>0</v>
      </c>
      <c r="M499" s="195">
        <v>0</v>
      </c>
      <c r="N499" s="195">
        <v>0</v>
      </c>
      <c r="O499" s="195">
        <v>0</v>
      </c>
      <c r="P499" s="195">
        <v>0</v>
      </c>
      <c r="Q499" s="195">
        <v>4</v>
      </c>
      <c r="R499" s="230">
        <v>1.038</v>
      </c>
      <c r="S499" s="195">
        <v>10</v>
      </c>
      <c r="T499" s="190"/>
      <c r="U499" s="229">
        <v>470165128</v>
      </c>
      <c r="V499" s="231" t="s">
        <v>872</v>
      </c>
      <c r="W499" s="190" t="s">
        <v>661</v>
      </c>
      <c r="X499" s="190" t="s">
        <v>729</v>
      </c>
      <c r="Y499" s="231">
        <v>1</v>
      </c>
      <c r="Z499" s="231">
        <v>4</v>
      </c>
      <c r="AA499" s="231">
        <v>50202.313223552002</v>
      </c>
      <c r="AB499" s="231">
        <v>12551</v>
      </c>
      <c r="AC499" s="231">
        <v>-3263</v>
      </c>
      <c r="AD499" s="231">
        <v>15814</v>
      </c>
      <c r="AK499" s="232">
        <v>0</v>
      </c>
      <c r="AM499" s="232">
        <v>0</v>
      </c>
      <c r="AO499" s="232"/>
    </row>
    <row r="500" spans="1:41" s="231" customFormat="1">
      <c r="A500" s="229" t="s">
        <v>872</v>
      </c>
      <c r="B500" s="190">
        <v>470165149</v>
      </c>
      <c r="C500" s="191" t="s">
        <v>530</v>
      </c>
      <c r="D500" s="195">
        <v>0</v>
      </c>
      <c r="E500" s="195">
        <v>0</v>
      </c>
      <c r="F500" s="195">
        <v>0</v>
      </c>
      <c r="G500" s="195">
        <v>0</v>
      </c>
      <c r="H500" s="195">
        <v>0</v>
      </c>
      <c r="I500" s="195">
        <v>1</v>
      </c>
      <c r="J500" s="195">
        <v>0</v>
      </c>
      <c r="K500" s="230">
        <v>3.9300000000000002E-2</v>
      </c>
      <c r="L500" s="195">
        <v>0</v>
      </c>
      <c r="M500" s="195">
        <v>0</v>
      </c>
      <c r="N500" s="195">
        <v>0</v>
      </c>
      <c r="O500" s="195">
        <v>0</v>
      </c>
      <c r="P500" s="195">
        <v>0</v>
      </c>
      <c r="Q500" s="195">
        <v>1</v>
      </c>
      <c r="R500" s="230">
        <v>1.038</v>
      </c>
      <c r="S500" s="195">
        <v>12</v>
      </c>
      <c r="T500" s="190"/>
      <c r="U500" s="229">
        <v>470165149</v>
      </c>
      <c r="V500" s="231" t="s">
        <v>872</v>
      </c>
      <c r="W500" s="190" t="s">
        <v>661</v>
      </c>
      <c r="X500" s="190" t="s">
        <v>783</v>
      </c>
      <c r="Y500" s="231">
        <v>1</v>
      </c>
      <c r="Z500" s="231">
        <v>1</v>
      </c>
      <c r="AA500" s="231">
        <v>12944.941850888001</v>
      </c>
      <c r="AB500" s="231">
        <v>12945</v>
      </c>
      <c r="AC500" s="231">
        <v>-4816</v>
      </c>
      <c r="AD500" s="231">
        <v>17761</v>
      </c>
      <c r="AK500" s="232">
        <v>0</v>
      </c>
      <c r="AM500" s="232">
        <v>0</v>
      </c>
      <c r="AO500" s="232"/>
    </row>
    <row r="501" spans="1:41" s="231" customFormat="1">
      <c r="A501" s="229" t="s">
        <v>872</v>
      </c>
      <c r="B501" s="190">
        <v>470165163</v>
      </c>
      <c r="C501" s="191" t="s">
        <v>530</v>
      </c>
      <c r="D501" s="195">
        <v>0</v>
      </c>
      <c r="E501" s="195">
        <v>0</v>
      </c>
      <c r="F501" s="195">
        <v>3</v>
      </c>
      <c r="G501" s="195">
        <v>22</v>
      </c>
      <c r="H501" s="195">
        <v>7</v>
      </c>
      <c r="I501" s="195">
        <v>7</v>
      </c>
      <c r="J501" s="195">
        <v>0</v>
      </c>
      <c r="K501" s="230">
        <v>1.5327</v>
      </c>
      <c r="L501" s="195">
        <v>0</v>
      </c>
      <c r="M501" s="195">
        <v>1</v>
      </c>
      <c r="N501" s="195">
        <v>0</v>
      </c>
      <c r="O501" s="195">
        <v>0</v>
      </c>
      <c r="P501" s="195">
        <v>19</v>
      </c>
      <c r="Q501" s="195">
        <v>39</v>
      </c>
      <c r="R501" s="230">
        <v>1.038</v>
      </c>
      <c r="S501" s="195">
        <v>11</v>
      </c>
      <c r="T501" s="190"/>
      <c r="U501" s="229">
        <v>470165163</v>
      </c>
      <c r="V501" s="231" t="s">
        <v>872</v>
      </c>
      <c r="W501" s="190" t="s">
        <v>661</v>
      </c>
      <c r="X501" s="190" t="s">
        <v>660</v>
      </c>
      <c r="Y501" s="231">
        <v>1</v>
      </c>
      <c r="Z501" s="231">
        <v>39</v>
      </c>
      <c r="AA501" s="231">
        <v>608350.16836463206</v>
      </c>
      <c r="AB501" s="231">
        <v>15599</v>
      </c>
      <c r="AC501" s="231">
        <v>3310</v>
      </c>
      <c r="AD501" s="231">
        <v>12289</v>
      </c>
      <c r="AK501" s="232">
        <v>0</v>
      </c>
      <c r="AM501" s="232">
        <v>0</v>
      </c>
      <c r="AO501" s="232"/>
    </row>
    <row r="502" spans="1:41" s="231" customFormat="1">
      <c r="A502" s="229" t="s">
        <v>872</v>
      </c>
      <c r="B502" s="190">
        <v>470165164</v>
      </c>
      <c r="C502" s="191" t="s">
        <v>530</v>
      </c>
      <c r="D502" s="195">
        <v>0</v>
      </c>
      <c r="E502" s="195">
        <v>0</v>
      </c>
      <c r="F502" s="195">
        <v>1</v>
      </c>
      <c r="G502" s="195">
        <v>1</v>
      </c>
      <c r="H502" s="195">
        <v>1</v>
      </c>
      <c r="I502" s="195">
        <v>2</v>
      </c>
      <c r="J502" s="195">
        <v>0</v>
      </c>
      <c r="K502" s="230">
        <v>0.19650000000000001</v>
      </c>
      <c r="L502" s="195">
        <v>0</v>
      </c>
      <c r="M502" s="195">
        <v>0</v>
      </c>
      <c r="N502" s="195">
        <v>0</v>
      </c>
      <c r="O502" s="195">
        <v>0</v>
      </c>
      <c r="P502" s="195">
        <v>5</v>
      </c>
      <c r="Q502" s="195">
        <v>5</v>
      </c>
      <c r="R502" s="230">
        <v>1.038</v>
      </c>
      <c r="S502" s="195">
        <v>3</v>
      </c>
      <c r="T502" s="190"/>
      <c r="U502" s="229">
        <v>470165164</v>
      </c>
      <c r="V502" s="231" t="s">
        <v>872</v>
      </c>
      <c r="W502" s="190" t="s">
        <v>661</v>
      </c>
      <c r="X502" s="190" t="s">
        <v>873</v>
      </c>
      <c r="Y502" s="231">
        <v>1</v>
      </c>
      <c r="Z502" s="231">
        <v>5</v>
      </c>
      <c r="AA502" s="231">
        <v>82866.600414440007</v>
      </c>
      <c r="AB502" s="231">
        <v>16573</v>
      </c>
      <c r="AC502" s="231">
        <v>354</v>
      </c>
      <c r="AD502" s="231">
        <v>16219</v>
      </c>
      <c r="AK502" s="232">
        <v>0</v>
      </c>
      <c r="AM502" s="232">
        <v>0</v>
      </c>
      <c r="AO502" s="232"/>
    </row>
    <row r="503" spans="1:41" s="231" customFormat="1">
      <c r="A503" s="229" t="s">
        <v>872</v>
      </c>
      <c r="B503" s="190">
        <v>470165165</v>
      </c>
      <c r="C503" s="191" t="s">
        <v>530</v>
      </c>
      <c r="D503" s="195">
        <v>0</v>
      </c>
      <c r="E503" s="195">
        <v>0</v>
      </c>
      <c r="F503" s="195">
        <v>31</v>
      </c>
      <c r="G503" s="195">
        <v>141</v>
      </c>
      <c r="H503" s="195">
        <v>108</v>
      </c>
      <c r="I503" s="195">
        <v>141</v>
      </c>
      <c r="J503" s="195">
        <v>0</v>
      </c>
      <c r="K503" s="230">
        <v>16.545300000000001</v>
      </c>
      <c r="L503" s="195">
        <v>0</v>
      </c>
      <c r="M503" s="195">
        <v>7</v>
      </c>
      <c r="N503" s="195">
        <v>2</v>
      </c>
      <c r="O503" s="195">
        <v>0</v>
      </c>
      <c r="P503" s="195">
        <v>166</v>
      </c>
      <c r="Q503" s="195">
        <v>421</v>
      </c>
      <c r="R503" s="230">
        <v>1.038</v>
      </c>
      <c r="S503" s="195">
        <v>10</v>
      </c>
      <c r="T503" s="190"/>
      <c r="U503" s="229">
        <v>470165165</v>
      </c>
      <c r="V503" s="231" t="s">
        <v>872</v>
      </c>
      <c r="W503" s="190" t="s">
        <v>661</v>
      </c>
      <c r="X503" s="190" t="s">
        <v>661</v>
      </c>
      <c r="Y503" s="231">
        <v>1</v>
      </c>
      <c r="Z503" s="231">
        <v>421</v>
      </c>
      <c r="AA503" s="231">
        <v>6220077.2024238482</v>
      </c>
      <c r="AB503" s="231">
        <v>14775</v>
      </c>
      <c r="AC503" s="231">
        <v>2224</v>
      </c>
      <c r="AD503" s="231">
        <v>12551</v>
      </c>
      <c r="AK503" s="232">
        <v>0</v>
      </c>
      <c r="AM503" s="232">
        <v>0</v>
      </c>
      <c r="AO503" s="232"/>
    </row>
    <row r="504" spans="1:41" s="231" customFormat="1">
      <c r="A504" s="229" t="s">
        <v>872</v>
      </c>
      <c r="B504" s="190">
        <v>470165176</v>
      </c>
      <c r="C504" s="191" t="s">
        <v>530</v>
      </c>
      <c r="D504" s="195">
        <v>0</v>
      </c>
      <c r="E504" s="195">
        <v>0</v>
      </c>
      <c r="F504" s="195">
        <v>8</v>
      </c>
      <c r="G504" s="195">
        <v>119</v>
      </c>
      <c r="H504" s="195">
        <v>49</v>
      </c>
      <c r="I504" s="195">
        <v>39</v>
      </c>
      <c r="J504" s="195">
        <v>0</v>
      </c>
      <c r="K504" s="230">
        <v>8.4495000000000005</v>
      </c>
      <c r="L504" s="195">
        <v>0</v>
      </c>
      <c r="M504" s="195">
        <v>0</v>
      </c>
      <c r="N504" s="195">
        <v>0</v>
      </c>
      <c r="O504" s="195">
        <v>0</v>
      </c>
      <c r="P504" s="195">
        <v>71</v>
      </c>
      <c r="Q504" s="195">
        <v>215</v>
      </c>
      <c r="R504" s="230">
        <v>1.038</v>
      </c>
      <c r="S504" s="195">
        <v>8</v>
      </c>
      <c r="T504" s="190"/>
      <c r="U504" s="229">
        <v>470165176</v>
      </c>
      <c r="V504" s="231" t="s">
        <v>872</v>
      </c>
      <c r="W504" s="190" t="s">
        <v>661</v>
      </c>
      <c r="X504" s="190" t="s">
        <v>662</v>
      </c>
      <c r="Y504" s="231">
        <v>1</v>
      </c>
      <c r="Z504" s="231">
        <v>215</v>
      </c>
      <c r="AA504" s="231">
        <v>2946621.6357609206</v>
      </c>
      <c r="AB504" s="231">
        <v>13705</v>
      </c>
      <c r="AC504" s="231">
        <v>760</v>
      </c>
      <c r="AD504" s="231">
        <v>12945</v>
      </c>
      <c r="AK504" s="232">
        <v>0</v>
      </c>
      <c r="AM504" s="232">
        <v>0</v>
      </c>
      <c r="AO504" s="232"/>
    </row>
    <row r="505" spans="1:41" s="231" customFormat="1">
      <c r="A505" s="229" t="s">
        <v>872</v>
      </c>
      <c r="B505" s="190">
        <v>470165178</v>
      </c>
      <c r="C505" s="191" t="s">
        <v>530</v>
      </c>
      <c r="D505" s="195">
        <v>0</v>
      </c>
      <c r="E505" s="195">
        <v>0</v>
      </c>
      <c r="F505" s="195">
        <v>30</v>
      </c>
      <c r="G505" s="195">
        <v>131</v>
      </c>
      <c r="H505" s="195">
        <v>37</v>
      </c>
      <c r="I505" s="195">
        <v>42</v>
      </c>
      <c r="J505" s="195">
        <v>0</v>
      </c>
      <c r="K505" s="230">
        <v>9.4320000000000004</v>
      </c>
      <c r="L505" s="195">
        <v>0</v>
      </c>
      <c r="M505" s="195">
        <v>4</v>
      </c>
      <c r="N505" s="195">
        <v>2</v>
      </c>
      <c r="O505" s="195">
        <v>0</v>
      </c>
      <c r="P505" s="195">
        <v>41</v>
      </c>
      <c r="Q505" s="195">
        <v>240</v>
      </c>
      <c r="R505" s="230">
        <v>1.038</v>
      </c>
      <c r="S505" s="195">
        <v>4</v>
      </c>
      <c r="T505" s="190"/>
      <c r="U505" s="229">
        <v>470165178</v>
      </c>
      <c r="V505" s="231" t="s">
        <v>872</v>
      </c>
      <c r="W505" s="190" t="s">
        <v>661</v>
      </c>
      <c r="X505" s="190" t="s">
        <v>874</v>
      </c>
      <c r="Y505" s="231">
        <v>1</v>
      </c>
      <c r="Z505" s="231">
        <v>240</v>
      </c>
      <c r="AA505" s="231">
        <v>2995220.1604131204</v>
      </c>
      <c r="AB505" s="231">
        <v>12480</v>
      </c>
      <c r="AC505" s="231">
        <v>-3119</v>
      </c>
      <c r="AD505" s="231">
        <v>15599</v>
      </c>
      <c r="AK505" s="232">
        <v>0</v>
      </c>
      <c r="AM505" s="232">
        <v>0</v>
      </c>
      <c r="AO505" s="232"/>
    </row>
    <row r="506" spans="1:41" s="231" customFormat="1">
      <c r="A506" s="229" t="s">
        <v>872</v>
      </c>
      <c r="B506" s="190">
        <v>470165181</v>
      </c>
      <c r="C506" s="191" t="s">
        <v>530</v>
      </c>
      <c r="D506" s="195">
        <v>0</v>
      </c>
      <c r="E506" s="195">
        <v>0</v>
      </c>
      <c r="F506" s="195">
        <v>0</v>
      </c>
      <c r="G506" s="195">
        <v>1</v>
      </c>
      <c r="H506" s="195">
        <v>0</v>
      </c>
      <c r="I506" s="195">
        <v>0</v>
      </c>
      <c r="J506" s="195">
        <v>0</v>
      </c>
      <c r="K506" s="230">
        <v>3.9300000000000002E-2</v>
      </c>
      <c r="L506" s="195">
        <v>0</v>
      </c>
      <c r="M506" s="195">
        <v>0</v>
      </c>
      <c r="N506" s="195">
        <v>0</v>
      </c>
      <c r="O506" s="195">
        <v>0</v>
      </c>
      <c r="P506" s="195">
        <v>1</v>
      </c>
      <c r="Q506" s="195">
        <v>1</v>
      </c>
      <c r="R506" s="230">
        <v>1.038</v>
      </c>
      <c r="S506" s="195">
        <v>10</v>
      </c>
      <c r="T506" s="190"/>
      <c r="U506" s="229">
        <v>470165181</v>
      </c>
      <c r="V506" s="231" t="s">
        <v>872</v>
      </c>
      <c r="W506" s="190" t="s">
        <v>661</v>
      </c>
      <c r="X506" s="190" t="s">
        <v>732</v>
      </c>
      <c r="Y506" s="231">
        <v>1</v>
      </c>
      <c r="Z506" s="231">
        <v>1</v>
      </c>
      <c r="AA506" s="231">
        <v>18772.973890888003</v>
      </c>
      <c r="AB506" s="231">
        <v>18773</v>
      </c>
      <c r="AC506" s="231">
        <v>2200</v>
      </c>
      <c r="AD506" s="231">
        <v>16573</v>
      </c>
      <c r="AK506" s="232">
        <v>0</v>
      </c>
      <c r="AM506" s="232">
        <v>0</v>
      </c>
      <c r="AO506" s="232"/>
    </row>
    <row r="507" spans="1:41" s="231" customFormat="1">
      <c r="A507" s="229" t="s">
        <v>872</v>
      </c>
      <c r="B507" s="190">
        <v>470165184</v>
      </c>
      <c r="C507" s="191" t="s">
        <v>530</v>
      </c>
      <c r="D507" s="195">
        <v>0</v>
      </c>
      <c r="E507" s="195">
        <v>0</v>
      </c>
      <c r="F507" s="195">
        <v>0</v>
      </c>
      <c r="G507" s="195">
        <v>0</v>
      </c>
      <c r="H507" s="195">
        <v>1</v>
      </c>
      <c r="I507" s="195">
        <v>0</v>
      </c>
      <c r="J507" s="195">
        <v>0</v>
      </c>
      <c r="K507" s="230">
        <v>3.9300000000000002E-2</v>
      </c>
      <c r="L507" s="195">
        <v>0</v>
      </c>
      <c r="M507" s="195">
        <v>0</v>
      </c>
      <c r="N507" s="195">
        <v>0</v>
      </c>
      <c r="O507" s="195">
        <v>0</v>
      </c>
      <c r="P507" s="195">
        <v>0</v>
      </c>
      <c r="Q507" s="195">
        <v>1</v>
      </c>
      <c r="R507" s="230">
        <v>1.038</v>
      </c>
      <c r="S507" s="195">
        <v>3</v>
      </c>
      <c r="T507" s="190"/>
      <c r="U507" s="229">
        <v>470165184</v>
      </c>
      <c r="V507" s="231" t="s">
        <v>872</v>
      </c>
      <c r="W507" s="190" t="s">
        <v>661</v>
      </c>
      <c r="X507" s="190" t="s">
        <v>875</v>
      </c>
      <c r="Y507" s="231">
        <v>1</v>
      </c>
      <c r="Z507" s="231">
        <v>1</v>
      </c>
      <c r="AA507" s="231">
        <v>10976.566110887999</v>
      </c>
      <c r="AB507" s="231">
        <v>10977</v>
      </c>
      <c r="AC507" s="231">
        <v>-3780</v>
      </c>
      <c r="AD507" s="231">
        <v>14757</v>
      </c>
      <c r="AK507" s="232">
        <v>0</v>
      </c>
      <c r="AM507" s="232">
        <v>0</v>
      </c>
      <c r="AO507" s="232"/>
    </row>
    <row r="508" spans="1:41" s="231" customFormat="1">
      <c r="A508" s="229" t="s">
        <v>872</v>
      </c>
      <c r="B508" s="190">
        <v>470165229</v>
      </c>
      <c r="C508" s="191" t="s">
        <v>530</v>
      </c>
      <c r="D508" s="195">
        <v>0</v>
      </c>
      <c r="E508" s="195">
        <v>0</v>
      </c>
      <c r="F508" s="195">
        <v>0</v>
      </c>
      <c r="G508" s="195">
        <v>4</v>
      </c>
      <c r="H508" s="195">
        <v>2</v>
      </c>
      <c r="I508" s="195">
        <v>3</v>
      </c>
      <c r="J508" s="195">
        <v>0</v>
      </c>
      <c r="K508" s="230">
        <v>0.35370000000000001</v>
      </c>
      <c r="L508" s="195">
        <v>0</v>
      </c>
      <c r="M508" s="195">
        <v>0</v>
      </c>
      <c r="N508" s="195">
        <v>0</v>
      </c>
      <c r="O508" s="195">
        <v>0</v>
      </c>
      <c r="P508" s="195">
        <v>4</v>
      </c>
      <c r="Q508" s="195">
        <v>9</v>
      </c>
      <c r="R508" s="230">
        <v>1.038</v>
      </c>
      <c r="S508" s="195">
        <v>9</v>
      </c>
      <c r="T508" s="190"/>
      <c r="U508" s="229">
        <v>470165229</v>
      </c>
      <c r="V508" s="231" t="s">
        <v>872</v>
      </c>
      <c r="W508" s="190" t="s">
        <v>661</v>
      </c>
      <c r="X508" s="190" t="s">
        <v>663</v>
      </c>
      <c r="Y508" s="231">
        <v>1</v>
      </c>
      <c r="Z508" s="231">
        <v>9</v>
      </c>
      <c r="AA508" s="231">
        <v>134046.117737992</v>
      </c>
      <c r="AB508" s="231">
        <v>14894</v>
      </c>
      <c r="AC508" s="231">
        <v>1189</v>
      </c>
      <c r="AD508" s="231">
        <v>13705</v>
      </c>
      <c r="AK508" s="232">
        <v>0</v>
      </c>
      <c r="AM508" s="232">
        <v>0</v>
      </c>
      <c r="AO508" s="232"/>
    </row>
    <row r="509" spans="1:41" s="231" customFormat="1">
      <c r="A509" s="229" t="s">
        <v>872</v>
      </c>
      <c r="B509" s="190">
        <v>470165246</v>
      </c>
      <c r="C509" s="191" t="s">
        <v>530</v>
      </c>
      <c r="D509" s="195">
        <v>0</v>
      </c>
      <c r="E509" s="195">
        <v>0</v>
      </c>
      <c r="F509" s="195">
        <v>0</v>
      </c>
      <c r="G509" s="195">
        <v>1</v>
      </c>
      <c r="H509" s="195">
        <v>0</v>
      </c>
      <c r="I509" s="195">
        <v>0</v>
      </c>
      <c r="J509" s="195">
        <v>0</v>
      </c>
      <c r="K509" s="230">
        <v>3.9300000000000002E-2</v>
      </c>
      <c r="L509" s="195">
        <v>0</v>
      </c>
      <c r="M509" s="195">
        <v>0</v>
      </c>
      <c r="N509" s="195">
        <v>0</v>
      </c>
      <c r="O509" s="195">
        <v>0</v>
      </c>
      <c r="P509" s="195">
        <v>0</v>
      </c>
      <c r="Q509" s="195">
        <v>1</v>
      </c>
      <c r="R509" s="230">
        <v>1.038</v>
      </c>
      <c r="S509" s="195">
        <v>3</v>
      </c>
      <c r="T509" s="190"/>
      <c r="U509" s="229">
        <v>470165246</v>
      </c>
      <c r="V509" s="231" t="s">
        <v>872</v>
      </c>
      <c r="W509" s="190" t="s">
        <v>661</v>
      </c>
      <c r="X509" s="190" t="s">
        <v>748</v>
      </c>
      <c r="Y509" s="231">
        <v>1</v>
      </c>
      <c r="Z509" s="231">
        <v>1</v>
      </c>
      <c r="AA509" s="231">
        <v>11367.487670888002</v>
      </c>
      <c r="AB509" s="231">
        <v>11367</v>
      </c>
      <c r="AC509" s="231">
        <v>-1113</v>
      </c>
      <c r="AD509" s="231">
        <v>12480</v>
      </c>
      <c r="AK509" s="232">
        <v>0</v>
      </c>
      <c r="AM509" s="232">
        <v>0</v>
      </c>
      <c r="AO509" s="232"/>
    </row>
    <row r="510" spans="1:41" s="231" customFormat="1">
      <c r="A510" s="229" t="s">
        <v>872</v>
      </c>
      <c r="B510" s="190">
        <v>470165248</v>
      </c>
      <c r="C510" s="191" t="s">
        <v>530</v>
      </c>
      <c r="D510" s="195">
        <v>0</v>
      </c>
      <c r="E510" s="195">
        <v>0</v>
      </c>
      <c r="F510" s="195">
        <v>3</v>
      </c>
      <c r="G510" s="195">
        <v>23</v>
      </c>
      <c r="H510" s="195">
        <v>9</v>
      </c>
      <c r="I510" s="195">
        <v>5</v>
      </c>
      <c r="J510" s="195">
        <v>0</v>
      </c>
      <c r="K510" s="230">
        <v>1.5720000000000001</v>
      </c>
      <c r="L510" s="195">
        <v>0</v>
      </c>
      <c r="M510" s="195">
        <v>1</v>
      </c>
      <c r="N510" s="195">
        <v>0</v>
      </c>
      <c r="O510" s="195">
        <v>0</v>
      </c>
      <c r="P510" s="195">
        <v>17</v>
      </c>
      <c r="Q510" s="195">
        <v>40</v>
      </c>
      <c r="R510" s="230">
        <v>1.038</v>
      </c>
      <c r="S510" s="195">
        <v>11</v>
      </c>
      <c r="T510" s="190"/>
      <c r="U510" s="229">
        <v>470165248</v>
      </c>
      <c r="V510" s="231" t="s">
        <v>872</v>
      </c>
      <c r="W510" s="190" t="s">
        <v>661</v>
      </c>
      <c r="X510" s="190" t="s">
        <v>665</v>
      </c>
      <c r="Y510" s="231">
        <v>1</v>
      </c>
      <c r="Z510" s="231">
        <v>40</v>
      </c>
      <c r="AA510" s="231">
        <v>599573.76603552012</v>
      </c>
      <c r="AB510" s="231">
        <v>14989</v>
      </c>
      <c r="AC510" s="231">
        <v>-3784</v>
      </c>
      <c r="AD510" s="231">
        <v>18773</v>
      </c>
      <c r="AK510" s="232">
        <v>0</v>
      </c>
      <c r="AM510" s="232">
        <v>0</v>
      </c>
      <c r="AO510" s="232"/>
    </row>
    <row r="511" spans="1:41" s="231" customFormat="1">
      <c r="A511" s="229" t="s">
        <v>872</v>
      </c>
      <c r="B511" s="190">
        <v>470165262</v>
      </c>
      <c r="C511" s="191" t="s">
        <v>530</v>
      </c>
      <c r="D511" s="195">
        <v>0</v>
      </c>
      <c r="E511" s="195">
        <v>0</v>
      </c>
      <c r="F511" s="195">
        <v>4</v>
      </c>
      <c r="G511" s="195">
        <v>40</v>
      </c>
      <c r="H511" s="195">
        <v>31</v>
      </c>
      <c r="I511" s="195">
        <v>22</v>
      </c>
      <c r="J511" s="195">
        <v>0</v>
      </c>
      <c r="K511" s="230">
        <v>3.8121</v>
      </c>
      <c r="L511" s="195">
        <v>0</v>
      </c>
      <c r="M511" s="195">
        <v>1</v>
      </c>
      <c r="N511" s="195">
        <v>0</v>
      </c>
      <c r="O511" s="195">
        <v>0</v>
      </c>
      <c r="P511" s="195">
        <v>27</v>
      </c>
      <c r="Q511" s="195">
        <v>97</v>
      </c>
      <c r="R511" s="230">
        <v>1.038</v>
      </c>
      <c r="S511" s="195">
        <v>9</v>
      </c>
      <c r="T511" s="190"/>
      <c r="U511" s="229">
        <v>470165262</v>
      </c>
      <c r="V511" s="231" t="s">
        <v>872</v>
      </c>
      <c r="W511" s="190" t="s">
        <v>661</v>
      </c>
      <c r="X511" s="190" t="s">
        <v>666</v>
      </c>
      <c r="Y511" s="231">
        <v>1</v>
      </c>
      <c r="Z511" s="231">
        <v>97</v>
      </c>
      <c r="AA511" s="231">
        <v>1315490.953496136</v>
      </c>
      <c r="AB511" s="231">
        <v>13562</v>
      </c>
      <c r="AC511" s="231">
        <v>2585</v>
      </c>
      <c r="AD511" s="231">
        <v>10977</v>
      </c>
      <c r="AK511" s="232">
        <v>0</v>
      </c>
      <c r="AM511" s="232">
        <v>0</v>
      </c>
      <c r="AO511" s="232"/>
    </row>
    <row r="512" spans="1:41" s="231" customFormat="1">
      <c r="A512" s="229" t="s">
        <v>872</v>
      </c>
      <c r="B512" s="190">
        <v>470165274</v>
      </c>
      <c r="C512" s="191" t="s">
        <v>530</v>
      </c>
      <c r="D512" s="195">
        <v>0</v>
      </c>
      <c r="E512" s="195">
        <v>0</v>
      </c>
      <c r="F512" s="195">
        <v>0</v>
      </c>
      <c r="G512" s="195">
        <v>1</v>
      </c>
      <c r="H512" s="195">
        <v>0</v>
      </c>
      <c r="I512" s="195">
        <v>0</v>
      </c>
      <c r="J512" s="195">
        <v>0</v>
      </c>
      <c r="K512" s="230">
        <v>3.9300000000000002E-2</v>
      </c>
      <c r="L512" s="195">
        <v>0</v>
      </c>
      <c r="M512" s="195">
        <v>0</v>
      </c>
      <c r="N512" s="195">
        <v>0</v>
      </c>
      <c r="O512" s="195">
        <v>0</v>
      </c>
      <c r="P512" s="195">
        <v>0</v>
      </c>
      <c r="Q512" s="195">
        <v>1</v>
      </c>
      <c r="R512" s="230">
        <v>1.038</v>
      </c>
      <c r="S512" s="195">
        <v>10</v>
      </c>
      <c r="T512" s="190"/>
      <c r="U512" s="229">
        <v>470165274</v>
      </c>
      <c r="V512" s="231" t="s">
        <v>872</v>
      </c>
      <c r="W512" s="190" t="s">
        <v>661</v>
      </c>
      <c r="X512" s="190" t="s">
        <v>675</v>
      </c>
      <c r="Y512" s="231">
        <v>1</v>
      </c>
      <c r="Z512" s="231">
        <v>1</v>
      </c>
      <c r="AA512" s="231">
        <v>11367.487670888002</v>
      </c>
      <c r="AB512" s="231">
        <v>11367</v>
      </c>
      <c r="AC512" s="231">
        <v>-3527</v>
      </c>
      <c r="AD512" s="231">
        <v>14894</v>
      </c>
      <c r="AK512" s="232">
        <v>0</v>
      </c>
      <c r="AM512" s="232">
        <v>0</v>
      </c>
      <c r="AO512" s="232"/>
    </row>
    <row r="513" spans="1:41" s="231" customFormat="1">
      <c r="A513" s="229" t="s">
        <v>872</v>
      </c>
      <c r="B513" s="190">
        <v>470165284</v>
      </c>
      <c r="C513" s="191" t="s">
        <v>530</v>
      </c>
      <c r="D513" s="195">
        <v>0</v>
      </c>
      <c r="E513" s="195">
        <v>0</v>
      </c>
      <c r="F513" s="195">
        <v>17</v>
      </c>
      <c r="G513" s="195">
        <v>89</v>
      </c>
      <c r="H513" s="195">
        <v>29</v>
      </c>
      <c r="I513" s="195">
        <v>30</v>
      </c>
      <c r="J513" s="195">
        <v>0</v>
      </c>
      <c r="K513" s="230">
        <v>6.4844999999999997</v>
      </c>
      <c r="L513" s="195">
        <v>0</v>
      </c>
      <c r="M513" s="195">
        <v>1</v>
      </c>
      <c r="N513" s="195">
        <v>0</v>
      </c>
      <c r="O513" s="195">
        <v>1</v>
      </c>
      <c r="P513" s="195">
        <v>44</v>
      </c>
      <c r="Q513" s="195">
        <v>165</v>
      </c>
      <c r="R513" s="230">
        <v>1.038</v>
      </c>
      <c r="S513" s="195">
        <v>5</v>
      </c>
      <c r="T513" s="190"/>
      <c r="U513" s="229">
        <v>470165284</v>
      </c>
      <c r="V513" s="231" t="s">
        <v>872</v>
      </c>
      <c r="W513" s="190" t="s">
        <v>661</v>
      </c>
      <c r="X513" s="190" t="s">
        <v>734</v>
      </c>
      <c r="Y513" s="231">
        <v>1</v>
      </c>
      <c r="Z513" s="231">
        <v>165</v>
      </c>
      <c r="AA513" s="231">
        <v>2138939.9388165199</v>
      </c>
      <c r="AB513" s="231">
        <v>12963</v>
      </c>
      <c r="AC513" s="231">
        <v>1596</v>
      </c>
      <c r="AD513" s="231">
        <v>11367</v>
      </c>
      <c r="AK513" s="232">
        <v>0</v>
      </c>
      <c r="AM513" s="232">
        <v>0</v>
      </c>
      <c r="AO513" s="232"/>
    </row>
    <row r="514" spans="1:41" s="231" customFormat="1">
      <c r="A514" s="229" t="s">
        <v>872</v>
      </c>
      <c r="B514" s="190">
        <v>470165295</v>
      </c>
      <c r="C514" s="191" t="s">
        <v>530</v>
      </c>
      <c r="D514" s="195">
        <v>0</v>
      </c>
      <c r="E514" s="195">
        <v>0</v>
      </c>
      <c r="F514" s="195">
        <v>0</v>
      </c>
      <c r="G514" s="195">
        <v>1</v>
      </c>
      <c r="H514" s="195">
        <v>2</v>
      </c>
      <c r="I514" s="195">
        <v>0</v>
      </c>
      <c r="J514" s="195">
        <v>0</v>
      </c>
      <c r="K514" s="230">
        <v>0.1179</v>
      </c>
      <c r="L514" s="195">
        <v>0</v>
      </c>
      <c r="M514" s="195">
        <v>0</v>
      </c>
      <c r="N514" s="195">
        <v>0</v>
      </c>
      <c r="O514" s="195">
        <v>0</v>
      </c>
      <c r="P514" s="195">
        <v>0</v>
      </c>
      <c r="Q514" s="195">
        <v>3</v>
      </c>
      <c r="R514" s="230">
        <v>1.038</v>
      </c>
      <c r="S514" s="195">
        <v>5</v>
      </c>
      <c r="T514" s="190"/>
      <c r="U514" s="229">
        <v>470165295</v>
      </c>
      <c r="V514" s="231" t="s">
        <v>872</v>
      </c>
      <c r="W514" s="190" t="s">
        <v>661</v>
      </c>
      <c r="X514" s="190" t="s">
        <v>735</v>
      </c>
      <c r="Y514" s="231">
        <v>1</v>
      </c>
      <c r="Z514" s="231">
        <v>3</v>
      </c>
      <c r="AA514" s="231">
        <v>33320.619892664006</v>
      </c>
      <c r="AB514" s="231">
        <v>11107</v>
      </c>
      <c r="AC514" s="231">
        <v>-3882</v>
      </c>
      <c r="AD514" s="231">
        <v>14989</v>
      </c>
      <c r="AK514" s="232">
        <v>0</v>
      </c>
      <c r="AM514" s="232">
        <v>0</v>
      </c>
      <c r="AO514" s="232"/>
    </row>
    <row r="515" spans="1:41" s="231" customFormat="1">
      <c r="A515" s="229" t="s">
        <v>872</v>
      </c>
      <c r="B515" s="190">
        <v>470165305</v>
      </c>
      <c r="C515" s="191" t="s">
        <v>530</v>
      </c>
      <c r="D515" s="195">
        <v>0</v>
      </c>
      <c r="E515" s="195">
        <v>0</v>
      </c>
      <c r="F515" s="195">
        <v>8</v>
      </c>
      <c r="G515" s="195">
        <v>41</v>
      </c>
      <c r="H515" s="195">
        <v>13</v>
      </c>
      <c r="I515" s="195">
        <v>11</v>
      </c>
      <c r="J515" s="195">
        <v>0</v>
      </c>
      <c r="K515" s="230">
        <v>2.8689</v>
      </c>
      <c r="L515" s="195">
        <v>0</v>
      </c>
      <c r="M515" s="195">
        <v>0</v>
      </c>
      <c r="N515" s="195">
        <v>0</v>
      </c>
      <c r="O515" s="195">
        <v>0</v>
      </c>
      <c r="P515" s="195">
        <v>13</v>
      </c>
      <c r="Q515" s="195">
        <v>73</v>
      </c>
      <c r="R515" s="230">
        <v>1.038</v>
      </c>
      <c r="S515" s="195">
        <v>4</v>
      </c>
      <c r="T515" s="190"/>
      <c r="U515" s="229">
        <v>470165305</v>
      </c>
      <c r="V515" s="231" t="s">
        <v>872</v>
      </c>
      <c r="W515" s="190" t="s">
        <v>661</v>
      </c>
      <c r="X515" s="190" t="s">
        <v>736</v>
      </c>
      <c r="Y515" s="231">
        <v>1</v>
      </c>
      <c r="Z515" s="231">
        <v>73</v>
      </c>
      <c r="AA515" s="231">
        <v>904767.38099482411</v>
      </c>
      <c r="AB515" s="231">
        <v>12394</v>
      </c>
      <c r="AC515" s="231">
        <v>-1168</v>
      </c>
      <c r="AD515" s="231">
        <v>13562</v>
      </c>
      <c r="AK515" s="232">
        <v>0</v>
      </c>
      <c r="AM515" s="232">
        <v>0</v>
      </c>
      <c r="AO515" s="232"/>
    </row>
    <row r="516" spans="1:41" s="231" customFormat="1">
      <c r="A516" s="229" t="s">
        <v>872</v>
      </c>
      <c r="B516" s="190">
        <v>470165342</v>
      </c>
      <c r="C516" s="191" t="s">
        <v>530</v>
      </c>
      <c r="D516" s="195">
        <v>0</v>
      </c>
      <c r="E516" s="195">
        <v>0</v>
      </c>
      <c r="F516" s="195">
        <v>0</v>
      </c>
      <c r="G516" s="195">
        <v>0</v>
      </c>
      <c r="H516" s="195">
        <v>1</v>
      </c>
      <c r="I516" s="195">
        <v>1</v>
      </c>
      <c r="J516" s="195">
        <v>0</v>
      </c>
      <c r="K516" s="230">
        <v>7.8600000000000003E-2</v>
      </c>
      <c r="L516" s="195">
        <v>0</v>
      </c>
      <c r="M516" s="195">
        <v>0</v>
      </c>
      <c r="N516" s="195">
        <v>0</v>
      </c>
      <c r="O516" s="195">
        <v>0</v>
      </c>
      <c r="P516" s="195">
        <v>2</v>
      </c>
      <c r="Q516" s="195">
        <v>2</v>
      </c>
      <c r="R516" s="230">
        <v>1.038</v>
      </c>
      <c r="S516" s="195">
        <v>3</v>
      </c>
      <c r="T516" s="190"/>
      <c r="U516" s="229">
        <v>470165342</v>
      </c>
      <c r="V516" s="231" t="s">
        <v>872</v>
      </c>
      <c r="W516" s="190" t="s">
        <v>661</v>
      </c>
      <c r="X516" s="190" t="s">
        <v>786</v>
      </c>
      <c r="Y516" s="231">
        <v>1</v>
      </c>
      <c r="Z516" s="231">
        <v>2</v>
      </c>
      <c r="AA516" s="231">
        <v>33249.894761776006</v>
      </c>
      <c r="AB516" s="231">
        <v>16625</v>
      </c>
      <c r="AC516" s="231">
        <v>5258</v>
      </c>
      <c r="AD516" s="231">
        <v>11367</v>
      </c>
      <c r="AK516" s="232">
        <v>0</v>
      </c>
      <c r="AM516" s="232">
        <v>0</v>
      </c>
      <c r="AO516" s="232"/>
    </row>
    <row r="517" spans="1:41" s="231" customFormat="1">
      <c r="A517" s="229" t="s">
        <v>872</v>
      </c>
      <c r="B517" s="190">
        <v>470165346</v>
      </c>
      <c r="C517" s="191" t="s">
        <v>530</v>
      </c>
      <c r="D517" s="195">
        <v>0</v>
      </c>
      <c r="E517" s="195">
        <v>0</v>
      </c>
      <c r="F517" s="195">
        <v>1</v>
      </c>
      <c r="G517" s="195">
        <v>2</v>
      </c>
      <c r="H517" s="195">
        <v>0</v>
      </c>
      <c r="I517" s="195">
        <v>0</v>
      </c>
      <c r="J517" s="195">
        <v>0</v>
      </c>
      <c r="K517" s="230">
        <v>0.1179</v>
      </c>
      <c r="L517" s="195">
        <v>0</v>
      </c>
      <c r="M517" s="195">
        <v>1</v>
      </c>
      <c r="N517" s="195">
        <v>0</v>
      </c>
      <c r="O517" s="195">
        <v>0</v>
      </c>
      <c r="P517" s="195">
        <v>2</v>
      </c>
      <c r="Q517" s="195">
        <v>3</v>
      </c>
      <c r="R517" s="230">
        <v>1.038</v>
      </c>
      <c r="S517" s="195">
        <v>8</v>
      </c>
      <c r="T517" s="190"/>
      <c r="U517" s="229">
        <v>470165346</v>
      </c>
      <c r="V517" s="231" t="s">
        <v>872</v>
      </c>
      <c r="W517" s="190" t="s">
        <v>661</v>
      </c>
      <c r="X517" s="190" t="s">
        <v>667</v>
      </c>
      <c r="Y517" s="231">
        <v>1</v>
      </c>
      <c r="Z517" s="231">
        <v>3</v>
      </c>
      <c r="AA517" s="231">
        <v>49935.906732664007</v>
      </c>
      <c r="AB517" s="231">
        <v>16645</v>
      </c>
      <c r="AC517" s="231">
        <v>3682</v>
      </c>
      <c r="AD517" s="231">
        <v>12963</v>
      </c>
      <c r="AK517" s="232">
        <v>0</v>
      </c>
      <c r="AM517" s="232">
        <v>0</v>
      </c>
      <c r="AO517" s="232"/>
    </row>
    <row r="518" spans="1:41" s="231" customFormat="1">
      <c r="A518" s="229" t="s">
        <v>872</v>
      </c>
      <c r="B518" s="190">
        <v>470165347</v>
      </c>
      <c r="C518" s="191" t="s">
        <v>530</v>
      </c>
      <c r="D518" s="195">
        <v>0</v>
      </c>
      <c r="E518" s="195">
        <v>0</v>
      </c>
      <c r="F518" s="195">
        <v>1</v>
      </c>
      <c r="G518" s="195">
        <v>5</v>
      </c>
      <c r="H518" s="195">
        <v>3</v>
      </c>
      <c r="I518" s="195">
        <v>4</v>
      </c>
      <c r="J518" s="195">
        <v>0</v>
      </c>
      <c r="K518" s="230">
        <v>0.51090000000000002</v>
      </c>
      <c r="L518" s="195">
        <v>0</v>
      </c>
      <c r="M518" s="195">
        <v>0</v>
      </c>
      <c r="N518" s="195">
        <v>0</v>
      </c>
      <c r="O518" s="195">
        <v>0</v>
      </c>
      <c r="P518" s="195">
        <v>6</v>
      </c>
      <c r="Q518" s="195">
        <v>13</v>
      </c>
      <c r="R518" s="230">
        <v>1.038</v>
      </c>
      <c r="S518" s="195">
        <v>8</v>
      </c>
      <c r="T518" s="190"/>
      <c r="U518" s="229">
        <v>470165347</v>
      </c>
      <c r="V518" s="231" t="s">
        <v>872</v>
      </c>
      <c r="W518" s="190" t="s">
        <v>661</v>
      </c>
      <c r="X518" s="190" t="s">
        <v>738</v>
      </c>
      <c r="Y518" s="231">
        <v>1</v>
      </c>
      <c r="Z518" s="231">
        <v>13</v>
      </c>
      <c r="AA518" s="231">
        <v>191790.36598154396</v>
      </c>
      <c r="AB518" s="231">
        <v>14753</v>
      </c>
      <c r="AC518" s="231">
        <v>3646</v>
      </c>
      <c r="AD518" s="231">
        <v>11107</v>
      </c>
      <c r="AK518" s="232">
        <v>0</v>
      </c>
      <c r="AM518" s="232">
        <v>0</v>
      </c>
      <c r="AO518" s="232"/>
    </row>
    <row r="519" spans="1:41" s="231" customFormat="1">
      <c r="A519" s="229" t="s">
        <v>872</v>
      </c>
      <c r="B519" s="190">
        <v>470165705</v>
      </c>
      <c r="C519" s="191" t="s">
        <v>530</v>
      </c>
      <c r="D519" s="195">
        <v>0</v>
      </c>
      <c r="E519" s="195">
        <v>0</v>
      </c>
      <c r="F519" s="195">
        <v>0</v>
      </c>
      <c r="G519" s="195">
        <v>0</v>
      </c>
      <c r="H519" s="195">
        <v>0</v>
      </c>
      <c r="I519" s="195">
        <v>1</v>
      </c>
      <c r="J519" s="195">
        <v>0</v>
      </c>
      <c r="K519" s="230">
        <v>3.9300000000000002E-2</v>
      </c>
      <c r="L519" s="195">
        <v>0</v>
      </c>
      <c r="M519" s="195">
        <v>0</v>
      </c>
      <c r="N519" s="195">
        <v>0</v>
      </c>
      <c r="O519" s="195">
        <v>0</v>
      </c>
      <c r="P519" s="195">
        <v>0</v>
      </c>
      <c r="Q519" s="195">
        <v>1</v>
      </c>
      <c r="R519" s="230">
        <v>1.038</v>
      </c>
      <c r="S519" s="195">
        <v>3</v>
      </c>
      <c r="T519" s="190"/>
      <c r="U519" s="229">
        <v>470165705</v>
      </c>
      <c r="V519" s="231" t="s">
        <v>872</v>
      </c>
      <c r="W519" s="190" t="s">
        <v>661</v>
      </c>
      <c r="X519" s="190" t="s">
        <v>876</v>
      </c>
      <c r="Y519" s="231">
        <v>1</v>
      </c>
      <c r="Z519" s="231">
        <v>1</v>
      </c>
      <c r="AA519" s="231">
        <v>12944.941850888001</v>
      </c>
      <c r="AB519" s="231">
        <v>12945</v>
      </c>
      <c r="AC519" s="231">
        <v>551</v>
      </c>
      <c r="AD519" s="231">
        <v>12394</v>
      </c>
      <c r="AK519" s="232">
        <v>0</v>
      </c>
      <c r="AM519" s="232">
        <v>0</v>
      </c>
      <c r="AO519" s="232"/>
    </row>
    <row r="520" spans="1:41" s="231" customFormat="1">
      <c r="A520" s="229" t="s">
        <v>872</v>
      </c>
      <c r="B520" s="190">
        <v>470165735</v>
      </c>
      <c r="C520" s="191" t="s">
        <v>530</v>
      </c>
      <c r="D520" s="195">
        <v>0</v>
      </c>
      <c r="E520" s="195">
        <v>0</v>
      </c>
      <c r="F520" s="195">
        <v>0</v>
      </c>
      <c r="G520" s="195">
        <v>2</v>
      </c>
      <c r="H520" s="195">
        <v>0</v>
      </c>
      <c r="I520" s="195">
        <v>3</v>
      </c>
      <c r="J520" s="195">
        <v>0</v>
      </c>
      <c r="K520" s="230">
        <v>0.19650000000000001</v>
      </c>
      <c r="L520" s="195">
        <v>0</v>
      </c>
      <c r="M520" s="195">
        <v>0</v>
      </c>
      <c r="N520" s="195">
        <v>0</v>
      </c>
      <c r="O520" s="195">
        <v>0</v>
      </c>
      <c r="P520" s="195">
        <v>5</v>
      </c>
      <c r="Q520" s="195">
        <v>5</v>
      </c>
      <c r="R520" s="230">
        <v>1.038</v>
      </c>
      <c r="S520" s="195">
        <v>6</v>
      </c>
      <c r="T520" s="190"/>
      <c r="U520" s="229">
        <v>470165735</v>
      </c>
      <c r="V520" s="231" t="s">
        <v>872</v>
      </c>
      <c r="W520" s="190" t="s">
        <v>661</v>
      </c>
      <c r="X520" s="190" t="s">
        <v>767</v>
      </c>
      <c r="Y520" s="231">
        <v>1</v>
      </c>
      <c r="Z520" s="231">
        <v>5</v>
      </c>
      <c r="AA520" s="231">
        <v>89428.748294439996</v>
      </c>
      <c r="AB520" s="231">
        <v>17886</v>
      </c>
      <c r="AC520" s="231">
        <v>1261</v>
      </c>
      <c r="AD520" s="231">
        <v>16625</v>
      </c>
      <c r="AK520" s="232">
        <v>0</v>
      </c>
      <c r="AM520" s="232">
        <v>0</v>
      </c>
      <c r="AO520" s="232"/>
    </row>
    <row r="521" spans="1:41" s="231" customFormat="1">
      <c r="A521" s="229" t="s">
        <v>877</v>
      </c>
      <c r="B521" s="190">
        <v>474097064</v>
      </c>
      <c r="C521" s="191" t="s">
        <v>531</v>
      </c>
      <c r="D521" s="195">
        <v>0</v>
      </c>
      <c r="E521" s="195">
        <v>0</v>
      </c>
      <c r="F521" s="195">
        <v>0</v>
      </c>
      <c r="G521" s="195">
        <v>0</v>
      </c>
      <c r="H521" s="195">
        <v>1</v>
      </c>
      <c r="I521" s="195">
        <v>1</v>
      </c>
      <c r="J521" s="195">
        <v>0</v>
      </c>
      <c r="K521" s="230">
        <v>7.8600000000000003E-2</v>
      </c>
      <c r="L521" s="195">
        <v>0</v>
      </c>
      <c r="M521" s="195">
        <v>0</v>
      </c>
      <c r="N521" s="195">
        <v>0</v>
      </c>
      <c r="O521" s="195">
        <v>0</v>
      </c>
      <c r="P521" s="195">
        <v>0</v>
      </c>
      <c r="Q521" s="195">
        <v>2</v>
      </c>
      <c r="R521" s="230">
        <v>1</v>
      </c>
      <c r="S521" s="195">
        <v>10</v>
      </c>
      <c r="T521" s="190"/>
      <c r="U521" s="229">
        <v>474097064</v>
      </c>
      <c r="V521" s="231" t="s">
        <v>877</v>
      </c>
      <c r="W521" s="190" t="s">
        <v>728</v>
      </c>
      <c r="X521" s="190" t="s">
        <v>752</v>
      </c>
      <c r="Y521" s="231">
        <v>1</v>
      </c>
      <c r="Z521" s="231">
        <v>2</v>
      </c>
      <c r="AA521" s="231">
        <v>23229.632531999996</v>
      </c>
      <c r="AB521" s="231">
        <v>11615</v>
      </c>
      <c r="AC521" s="231">
        <v>-5030</v>
      </c>
      <c r="AD521" s="231">
        <v>16645</v>
      </c>
      <c r="AK521" s="232">
        <v>0</v>
      </c>
      <c r="AM521" s="232">
        <v>0</v>
      </c>
      <c r="AO521" s="232"/>
    </row>
    <row r="522" spans="1:41" s="231" customFormat="1">
      <c r="A522" s="229" t="s">
        <v>877</v>
      </c>
      <c r="B522" s="190">
        <v>474097097</v>
      </c>
      <c r="C522" s="191" t="s">
        <v>531</v>
      </c>
      <c r="D522" s="195">
        <v>0</v>
      </c>
      <c r="E522" s="195">
        <v>0</v>
      </c>
      <c r="F522" s="195">
        <v>0</v>
      </c>
      <c r="G522" s="195">
        <v>0</v>
      </c>
      <c r="H522" s="195">
        <v>77</v>
      </c>
      <c r="I522" s="195">
        <v>110</v>
      </c>
      <c r="J522" s="195">
        <v>0</v>
      </c>
      <c r="K522" s="230">
        <v>7.3491</v>
      </c>
      <c r="L522" s="195">
        <v>0</v>
      </c>
      <c r="M522" s="195">
        <v>0</v>
      </c>
      <c r="N522" s="195">
        <v>3</v>
      </c>
      <c r="O522" s="195">
        <v>2</v>
      </c>
      <c r="P522" s="195">
        <v>118</v>
      </c>
      <c r="Q522" s="195">
        <v>187</v>
      </c>
      <c r="R522" s="230">
        <v>1</v>
      </c>
      <c r="S522" s="195">
        <v>11</v>
      </c>
      <c r="T522" s="190"/>
      <c r="U522" s="229">
        <v>474097097</v>
      </c>
      <c r="V522" s="231" t="s">
        <v>877</v>
      </c>
      <c r="W522" s="190" t="s">
        <v>728</v>
      </c>
      <c r="X522" s="190" t="s">
        <v>728</v>
      </c>
      <c r="Y522" s="231">
        <v>1</v>
      </c>
      <c r="Z522" s="231">
        <v>187</v>
      </c>
      <c r="AA522" s="231">
        <v>3143777.9167419998</v>
      </c>
      <c r="AB522" s="231">
        <v>16812</v>
      </c>
      <c r="AC522" s="231">
        <v>2059</v>
      </c>
      <c r="AD522" s="231">
        <v>14753</v>
      </c>
      <c r="AK522" s="232">
        <v>0</v>
      </c>
      <c r="AM522" s="232">
        <v>0</v>
      </c>
      <c r="AO522" s="232"/>
    </row>
    <row r="523" spans="1:41" s="231" customFormat="1">
      <c r="A523" s="229" t="s">
        <v>877</v>
      </c>
      <c r="B523" s="190">
        <v>474097103</v>
      </c>
      <c r="C523" s="191" t="s">
        <v>531</v>
      </c>
      <c r="D523" s="195">
        <v>0</v>
      </c>
      <c r="E523" s="195">
        <v>0</v>
      </c>
      <c r="F523" s="195">
        <v>0</v>
      </c>
      <c r="G523" s="195">
        <v>0</v>
      </c>
      <c r="H523" s="195">
        <v>7</v>
      </c>
      <c r="I523" s="195">
        <v>9</v>
      </c>
      <c r="J523" s="195">
        <v>0</v>
      </c>
      <c r="K523" s="230">
        <v>0.62880000000000003</v>
      </c>
      <c r="L523" s="195">
        <v>0</v>
      </c>
      <c r="M523" s="195">
        <v>0</v>
      </c>
      <c r="N523" s="195">
        <v>0</v>
      </c>
      <c r="O523" s="195">
        <v>0</v>
      </c>
      <c r="P523" s="195">
        <v>5</v>
      </c>
      <c r="Q523" s="195">
        <v>16</v>
      </c>
      <c r="R523" s="230">
        <v>1</v>
      </c>
      <c r="S523" s="195">
        <v>10</v>
      </c>
      <c r="T523" s="190"/>
      <c r="U523" s="229">
        <v>474097103</v>
      </c>
      <c r="V523" s="231" t="s">
        <v>877</v>
      </c>
      <c r="W523" s="190" t="s">
        <v>728</v>
      </c>
      <c r="X523" s="190" t="s">
        <v>878</v>
      </c>
      <c r="Y523" s="231">
        <v>1</v>
      </c>
      <c r="Z523" s="231">
        <v>16</v>
      </c>
      <c r="AA523" s="231">
        <v>223556.06025600003</v>
      </c>
      <c r="AB523" s="231">
        <v>13972</v>
      </c>
      <c r="AC523" s="231">
        <v>1027</v>
      </c>
      <c r="AD523" s="231">
        <v>12945</v>
      </c>
      <c r="AK523" s="232">
        <v>0</v>
      </c>
      <c r="AM523" s="232">
        <v>0</v>
      </c>
      <c r="AO523" s="232"/>
    </row>
    <row r="524" spans="1:41" s="231" customFormat="1">
      <c r="A524" s="229" t="s">
        <v>877</v>
      </c>
      <c r="B524" s="190">
        <v>474097153</v>
      </c>
      <c r="C524" s="191" t="s">
        <v>531</v>
      </c>
      <c r="D524" s="195">
        <v>0</v>
      </c>
      <c r="E524" s="195">
        <v>0</v>
      </c>
      <c r="F524" s="195">
        <v>0</v>
      </c>
      <c r="G524" s="195">
        <v>0</v>
      </c>
      <c r="H524" s="195">
        <v>11</v>
      </c>
      <c r="I524" s="195">
        <v>23</v>
      </c>
      <c r="J524" s="195">
        <v>0</v>
      </c>
      <c r="K524" s="230">
        <v>1.3362000000000001</v>
      </c>
      <c r="L524" s="195">
        <v>0</v>
      </c>
      <c r="M524" s="195">
        <v>0</v>
      </c>
      <c r="N524" s="195">
        <v>0</v>
      </c>
      <c r="O524" s="195">
        <v>0</v>
      </c>
      <c r="P524" s="195">
        <v>21</v>
      </c>
      <c r="Q524" s="195">
        <v>34</v>
      </c>
      <c r="R524" s="230">
        <v>1</v>
      </c>
      <c r="S524" s="195">
        <v>10</v>
      </c>
      <c r="T524" s="190"/>
      <c r="U524" s="229">
        <v>474097153</v>
      </c>
      <c r="V524" s="231" t="s">
        <v>877</v>
      </c>
      <c r="W524" s="190" t="s">
        <v>728</v>
      </c>
      <c r="X524" s="190" t="s">
        <v>658</v>
      </c>
      <c r="Y524" s="231">
        <v>1</v>
      </c>
      <c r="Z524" s="231">
        <v>34</v>
      </c>
      <c r="AA524" s="231">
        <v>556745.44304399996</v>
      </c>
      <c r="AB524" s="231">
        <v>16375</v>
      </c>
      <c r="AC524" s="231">
        <v>-1511</v>
      </c>
      <c r="AD524" s="231">
        <v>17886</v>
      </c>
      <c r="AK524" s="232">
        <v>0</v>
      </c>
      <c r="AM524" s="232">
        <v>0</v>
      </c>
      <c r="AO524" s="232"/>
    </row>
    <row r="525" spans="1:41" s="231" customFormat="1">
      <c r="A525" s="229" t="s">
        <v>877</v>
      </c>
      <c r="B525" s="190">
        <v>474097155</v>
      </c>
      <c r="C525" s="191" t="s">
        <v>531</v>
      </c>
      <c r="D525" s="195">
        <v>0</v>
      </c>
      <c r="E525" s="195">
        <v>0</v>
      </c>
      <c r="F525" s="195">
        <v>0</v>
      </c>
      <c r="G525" s="195">
        <v>0</v>
      </c>
      <c r="H525" s="195">
        <v>0</v>
      </c>
      <c r="I525" s="195">
        <v>1</v>
      </c>
      <c r="J525" s="195">
        <v>0</v>
      </c>
      <c r="K525" s="230">
        <v>3.9300000000000002E-2</v>
      </c>
      <c r="L525" s="195">
        <v>0</v>
      </c>
      <c r="M525" s="195">
        <v>0</v>
      </c>
      <c r="N525" s="195">
        <v>0</v>
      </c>
      <c r="O525" s="195">
        <v>0</v>
      </c>
      <c r="P525" s="195">
        <v>1</v>
      </c>
      <c r="Q525" s="195">
        <v>1</v>
      </c>
      <c r="R525" s="230">
        <v>1</v>
      </c>
      <c r="S525" s="195">
        <v>2</v>
      </c>
      <c r="T525" s="190"/>
      <c r="U525" s="229">
        <v>474097155</v>
      </c>
      <c r="V525" s="231" t="s">
        <v>877</v>
      </c>
      <c r="W525" s="190" t="s">
        <v>728</v>
      </c>
      <c r="X525" s="190" t="s">
        <v>730</v>
      </c>
      <c r="Y525" s="231">
        <v>1</v>
      </c>
      <c r="Z525" s="231">
        <v>1</v>
      </c>
      <c r="AA525" s="231">
        <v>16892.431266000003</v>
      </c>
      <c r="AB525" s="231">
        <v>16892</v>
      </c>
      <c r="AC525" s="231">
        <v>5277</v>
      </c>
      <c r="AD525" s="231">
        <v>11615</v>
      </c>
      <c r="AK525" s="232">
        <v>0</v>
      </c>
      <c r="AM525" s="232">
        <v>0</v>
      </c>
      <c r="AO525" s="232"/>
    </row>
    <row r="526" spans="1:41" s="231" customFormat="1">
      <c r="A526" s="229" t="s">
        <v>877</v>
      </c>
      <c r="B526" s="190">
        <v>474097162</v>
      </c>
      <c r="C526" s="191" t="s">
        <v>531</v>
      </c>
      <c r="D526" s="195">
        <v>0</v>
      </c>
      <c r="E526" s="195">
        <v>0</v>
      </c>
      <c r="F526" s="195">
        <v>0</v>
      </c>
      <c r="G526" s="195">
        <v>0</v>
      </c>
      <c r="H526" s="195">
        <v>5</v>
      </c>
      <c r="I526" s="195">
        <v>8</v>
      </c>
      <c r="J526" s="195">
        <v>0</v>
      </c>
      <c r="K526" s="230">
        <v>0.51090000000000002</v>
      </c>
      <c r="L526" s="195">
        <v>0</v>
      </c>
      <c r="M526" s="195">
        <v>0</v>
      </c>
      <c r="N526" s="195">
        <v>0</v>
      </c>
      <c r="O526" s="195">
        <v>0</v>
      </c>
      <c r="P526" s="195">
        <v>4</v>
      </c>
      <c r="Q526" s="195">
        <v>13</v>
      </c>
      <c r="R526" s="230">
        <v>1</v>
      </c>
      <c r="S526" s="195">
        <v>5</v>
      </c>
      <c r="T526" s="190"/>
      <c r="U526" s="229">
        <v>474097162</v>
      </c>
      <c r="V526" s="231" t="s">
        <v>877</v>
      </c>
      <c r="W526" s="190" t="s">
        <v>728</v>
      </c>
      <c r="X526" s="190" t="s">
        <v>757</v>
      </c>
      <c r="Y526" s="231">
        <v>1</v>
      </c>
      <c r="Z526" s="231">
        <v>13</v>
      </c>
      <c r="AA526" s="231">
        <v>173369.46645800001</v>
      </c>
      <c r="AB526" s="231">
        <v>13336</v>
      </c>
      <c r="AC526" s="231">
        <v>-3476</v>
      </c>
      <c r="AD526" s="231">
        <v>16812</v>
      </c>
      <c r="AK526" s="232">
        <v>0</v>
      </c>
      <c r="AM526" s="232">
        <v>0</v>
      </c>
      <c r="AO526" s="232"/>
    </row>
    <row r="527" spans="1:41" s="231" customFormat="1">
      <c r="A527" s="229" t="s">
        <v>877</v>
      </c>
      <c r="B527" s="190">
        <v>474097226</v>
      </c>
      <c r="C527" s="191" t="s">
        <v>531</v>
      </c>
      <c r="D527" s="195">
        <v>0</v>
      </c>
      <c r="E527" s="195">
        <v>0</v>
      </c>
      <c r="F527" s="195">
        <v>0</v>
      </c>
      <c r="G527" s="195">
        <v>0</v>
      </c>
      <c r="H527" s="195">
        <v>1</v>
      </c>
      <c r="I527" s="195">
        <v>0</v>
      </c>
      <c r="J527" s="195">
        <v>0</v>
      </c>
      <c r="K527" s="230">
        <v>3.9300000000000002E-2</v>
      </c>
      <c r="L527" s="195">
        <v>0</v>
      </c>
      <c r="M527" s="195">
        <v>0</v>
      </c>
      <c r="N527" s="195">
        <v>0</v>
      </c>
      <c r="O527" s="195">
        <v>0</v>
      </c>
      <c r="P527" s="195">
        <v>0</v>
      </c>
      <c r="Q527" s="195">
        <v>1</v>
      </c>
      <c r="R527" s="230">
        <v>1</v>
      </c>
      <c r="S527" s="195">
        <v>9</v>
      </c>
      <c r="T527" s="190"/>
      <c r="U527" s="229">
        <v>474097226</v>
      </c>
      <c r="V527" s="231" t="s">
        <v>877</v>
      </c>
      <c r="W527" s="190" t="s">
        <v>728</v>
      </c>
      <c r="X527" s="190" t="s">
        <v>813</v>
      </c>
      <c r="Y527" s="231">
        <v>1</v>
      </c>
      <c r="Z527" s="231">
        <v>1</v>
      </c>
      <c r="AA527" s="231">
        <v>10664.291266</v>
      </c>
      <c r="AB527" s="231">
        <v>10664</v>
      </c>
      <c r="AC527" s="231">
        <v>-3308</v>
      </c>
      <c r="AD527" s="231">
        <v>13972</v>
      </c>
      <c r="AK527" s="232">
        <v>0</v>
      </c>
      <c r="AM527" s="232">
        <v>0</v>
      </c>
      <c r="AO527" s="232"/>
    </row>
    <row r="528" spans="1:41" s="231" customFormat="1">
      <c r="A528" s="229" t="s">
        <v>877</v>
      </c>
      <c r="B528" s="190">
        <v>474097343</v>
      </c>
      <c r="C528" s="191" t="s">
        <v>531</v>
      </c>
      <c r="D528" s="195">
        <v>0</v>
      </c>
      <c r="E528" s="195">
        <v>0</v>
      </c>
      <c r="F528" s="195">
        <v>0</v>
      </c>
      <c r="G528" s="195">
        <v>0</v>
      </c>
      <c r="H528" s="195">
        <v>3</v>
      </c>
      <c r="I528" s="195">
        <v>9</v>
      </c>
      <c r="J528" s="195">
        <v>0</v>
      </c>
      <c r="K528" s="230">
        <v>0.47160000000000002</v>
      </c>
      <c r="L528" s="195">
        <v>0</v>
      </c>
      <c r="M528" s="195">
        <v>0</v>
      </c>
      <c r="N528" s="195">
        <v>0</v>
      </c>
      <c r="O528" s="195">
        <v>0</v>
      </c>
      <c r="P528" s="195">
        <v>9</v>
      </c>
      <c r="Q528" s="195">
        <v>12</v>
      </c>
      <c r="R528" s="230">
        <v>1</v>
      </c>
      <c r="S528" s="195">
        <v>10</v>
      </c>
      <c r="T528" s="190"/>
      <c r="U528" s="229">
        <v>474097343</v>
      </c>
      <c r="V528" s="231" t="s">
        <v>877</v>
      </c>
      <c r="W528" s="190" t="s">
        <v>728</v>
      </c>
      <c r="X528" s="190" t="s">
        <v>879</v>
      </c>
      <c r="Y528" s="231">
        <v>1</v>
      </c>
      <c r="Z528" s="231">
        <v>12</v>
      </c>
      <c r="AA528" s="231">
        <v>209553.25519200001</v>
      </c>
      <c r="AB528" s="231">
        <v>17463</v>
      </c>
      <c r="AC528" s="231">
        <v>1088</v>
      </c>
      <c r="AD528" s="231">
        <v>16375</v>
      </c>
      <c r="AK528" s="232">
        <v>0</v>
      </c>
      <c r="AM528" s="232">
        <v>0</v>
      </c>
      <c r="AO528" s="232"/>
    </row>
    <row r="529" spans="1:41" s="231" customFormat="1">
      <c r="A529" s="229" t="s">
        <v>877</v>
      </c>
      <c r="B529" s="190">
        <v>474097610</v>
      </c>
      <c r="C529" s="191" t="s">
        <v>531</v>
      </c>
      <c r="D529" s="195">
        <v>0</v>
      </c>
      <c r="E529" s="195">
        <v>0</v>
      </c>
      <c r="F529" s="195">
        <v>0</v>
      </c>
      <c r="G529" s="195">
        <v>0</v>
      </c>
      <c r="H529" s="195">
        <v>2</v>
      </c>
      <c r="I529" s="195">
        <v>6</v>
      </c>
      <c r="J529" s="195">
        <v>0</v>
      </c>
      <c r="K529" s="230">
        <v>0.31440000000000001</v>
      </c>
      <c r="L529" s="195">
        <v>0</v>
      </c>
      <c r="M529" s="195">
        <v>0</v>
      </c>
      <c r="N529" s="195">
        <v>0</v>
      </c>
      <c r="O529" s="195">
        <v>0</v>
      </c>
      <c r="P529" s="195">
        <v>4</v>
      </c>
      <c r="Q529" s="195">
        <v>8</v>
      </c>
      <c r="R529" s="230">
        <v>1</v>
      </c>
      <c r="S529" s="195">
        <v>5</v>
      </c>
      <c r="T529" s="190"/>
      <c r="U529" s="229">
        <v>474097610</v>
      </c>
      <c r="V529" s="231" t="s">
        <v>877</v>
      </c>
      <c r="W529" s="190" t="s">
        <v>728</v>
      </c>
      <c r="X529" s="190" t="s">
        <v>880</v>
      </c>
      <c r="Y529" s="231">
        <v>1</v>
      </c>
      <c r="Z529" s="231">
        <v>8</v>
      </c>
      <c r="AA529" s="231">
        <v>116245.91012799999</v>
      </c>
      <c r="AB529" s="231">
        <v>14531</v>
      </c>
      <c r="AC529" s="231">
        <v>-2361</v>
      </c>
      <c r="AD529" s="231">
        <v>16892</v>
      </c>
      <c r="AK529" s="232">
        <v>0</v>
      </c>
      <c r="AM529" s="232">
        <v>0</v>
      </c>
      <c r="AO529" s="232"/>
    </row>
    <row r="530" spans="1:41" s="231" customFormat="1">
      <c r="A530" s="229" t="s">
        <v>877</v>
      </c>
      <c r="B530" s="190">
        <v>474097620</v>
      </c>
      <c r="C530" s="191" t="s">
        <v>531</v>
      </c>
      <c r="D530" s="195">
        <v>0</v>
      </c>
      <c r="E530" s="195">
        <v>0</v>
      </c>
      <c r="F530" s="195">
        <v>0</v>
      </c>
      <c r="G530" s="195">
        <v>0</v>
      </c>
      <c r="H530" s="195">
        <v>0</v>
      </c>
      <c r="I530" s="195">
        <v>2</v>
      </c>
      <c r="J530" s="195">
        <v>0</v>
      </c>
      <c r="K530" s="230">
        <v>7.8600000000000003E-2</v>
      </c>
      <c r="L530" s="195">
        <v>0</v>
      </c>
      <c r="M530" s="195">
        <v>0</v>
      </c>
      <c r="N530" s="195">
        <v>0</v>
      </c>
      <c r="O530" s="195">
        <v>0</v>
      </c>
      <c r="P530" s="195">
        <v>0</v>
      </c>
      <c r="Q530" s="195">
        <v>2</v>
      </c>
      <c r="R530" s="230">
        <v>1</v>
      </c>
      <c r="S530" s="195">
        <v>4</v>
      </c>
      <c r="T530" s="190"/>
      <c r="U530" s="229">
        <v>474097620</v>
      </c>
      <c r="V530" s="231" t="s">
        <v>877</v>
      </c>
      <c r="W530" s="190" t="s">
        <v>728</v>
      </c>
      <c r="X530" s="190" t="s">
        <v>762</v>
      </c>
      <c r="Y530" s="231">
        <v>1</v>
      </c>
      <c r="Z530" s="231">
        <v>2</v>
      </c>
      <c r="AA530" s="231">
        <v>25130.682532000003</v>
      </c>
      <c r="AB530" s="231">
        <v>12565</v>
      </c>
      <c r="AC530" s="231">
        <v>-771</v>
      </c>
      <c r="AD530" s="231">
        <v>13336</v>
      </c>
      <c r="AK530" s="232">
        <v>0</v>
      </c>
      <c r="AM530" s="232">
        <v>0</v>
      </c>
      <c r="AO530" s="232"/>
    </row>
    <row r="531" spans="1:41" s="231" customFormat="1">
      <c r="A531" s="229" t="s">
        <v>877</v>
      </c>
      <c r="B531" s="190">
        <v>474097720</v>
      </c>
      <c r="C531" s="191" t="s">
        <v>531</v>
      </c>
      <c r="D531" s="195">
        <v>0</v>
      </c>
      <c r="E531" s="195">
        <v>0</v>
      </c>
      <c r="F531" s="195">
        <v>0</v>
      </c>
      <c r="G531" s="195">
        <v>0</v>
      </c>
      <c r="H531" s="195">
        <v>0</v>
      </c>
      <c r="I531" s="195">
        <v>2</v>
      </c>
      <c r="J531" s="195">
        <v>0</v>
      </c>
      <c r="K531" s="230">
        <v>7.8600000000000003E-2</v>
      </c>
      <c r="L531" s="195">
        <v>0</v>
      </c>
      <c r="M531" s="195">
        <v>0</v>
      </c>
      <c r="N531" s="195">
        <v>0</v>
      </c>
      <c r="O531" s="195">
        <v>0</v>
      </c>
      <c r="P531" s="195">
        <v>1</v>
      </c>
      <c r="Q531" s="195">
        <v>2</v>
      </c>
      <c r="R531" s="230">
        <v>1</v>
      </c>
      <c r="S531" s="195">
        <v>7</v>
      </c>
      <c r="T531" s="190"/>
      <c r="U531" s="229">
        <v>474097720</v>
      </c>
      <c r="V531" s="231" t="s">
        <v>877</v>
      </c>
      <c r="W531" s="190" t="s">
        <v>728</v>
      </c>
      <c r="X531" s="190" t="s">
        <v>881</v>
      </c>
      <c r="Y531" s="231">
        <v>1</v>
      </c>
      <c r="Z531" s="231">
        <v>2</v>
      </c>
      <c r="AA531" s="231">
        <v>30963.902532</v>
      </c>
      <c r="AB531" s="231">
        <v>15482</v>
      </c>
      <c r="AC531" s="231">
        <v>4818</v>
      </c>
      <c r="AD531" s="231">
        <v>10664</v>
      </c>
      <c r="AK531" s="232">
        <v>0</v>
      </c>
      <c r="AM531" s="232">
        <v>0</v>
      </c>
      <c r="AO531" s="232"/>
    </row>
    <row r="532" spans="1:41" s="231" customFormat="1">
      <c r="A532" s="229" t="s">
        <v>877</v>
      </c>
      <c r="B532" s="190">
        <v>474097725</v>
      </c>
      <c r="C532" s="191" t="s">
        <v>531</v>
      </c>
      <c r="D532" s="195">
        <v>0</v>
      </c>
      <c r="E532" s="195">
        <v>0</v>
      </c>
      <c r="F532" s="195">
        <v>0</v>
      </c>
      <c r="G532" s="195">
        <v>0</v>
      </c>
      <c r="H532" s="195">
        <v>1</v>
      </c>
      <c r="I532" s="195">
        <v>0</v>
      </c>
      <c r="J532" s="195">
        <v>0</v>
      </c>
      <c r="K532" s="230">
        <v>3.9300000000000002E-2</v>
      </c>
      <c r="L532" s="195">
        <v>0</v>
      </c>
      <c r="M532" s="195">
        <v>0</v>
      </c>
      <c r="N532" s="195">
        <v>0</v>
      </c>
      <c r="O532" s="195">
        <v>0</v>
      </c>
      <c r="P532" s="195">
        <v>0</v>
      </c>
      <c r="Q532" s="195">
        <v>1</v>
      </c>
      <c r="R532" s="230">
        <v>1</v>
      </c>
      <c r="S532" s="195">
        <v>3</v>
      </c>
      <c r="T532" s="190"/>
      <c r="U532" s="229">
        <v>474097725</v>
      </c>
      <c r="V532" s="231" t="s">
        <v>877</v>
      </c>
      <c r="W532" s="190" t="s">
        <v>728</v>
      </c>
      <c r="X532" s="190" t="s">
        <v>765</v>
      </c>
      <c r="Y532" s="231">
        <v>1</v>
      </c>
      <c r="Z532" s="231">
        <v>1</v>
      </c>
      <c r="AA532" s="231">
        <v>10664.291266</v>
      </c>
      <c r="AB532" s="231">
        <v>10664</v>
      </c>
      <c r="AC532" s="231">
        <v>-6799</v>
      </c>
      <c r="AD532" s="231">
        <v>17463</v>
      </c>
      <c r="AK532" s="232">
        <v>0</v>
      </c>
      <c r="AM532" s="232">
        <v>0</v>
      </c>
      <c r="AO532" s="232"/>
    </row>
    <row r="533" spans="1:41" s="231" customFormat="1">
      <c r="A533" s="229" t="s">
        <v>877</v>
      </c>
      <c r="B533" s="190">
        <v>474097735</v>
      </c>
      <c r="C533" s="191" t="s">
        <v>531</v>
      </c>
      <c r="D533" s="195">
        <v>0</v>
      </c>
      <c r="E533" s="195">
        <v>0</v>
      </c>
      <c r="F533" s="195">
        <v>0</v>
      </c>
      <c r="G533" s="195">
        <v>0</v>
      </c>
      <c r="H533" s="195">
        <v>7</v>
      </c>
      <c r="I533" s="195">
        <v>8</v>
      </c>
      <c r="J533" s="195">
        <v>0</v>
      </c>
      <c r="K533" s="230">
        <v>0.58950000000000002</v>
      </c>
      <c r="L533" s="195">
        <v>0</v>
      </c>
      <c r="M533" s="195">
        <v>0</v>
      </c>
      <c r="N533" s="195">
        <v>0</v>
      </c>
      <c r="O533" s="195">
        <v>0</v>
      </c>
      <c r="P533" s="195">
        <v>8</v>
      </c>
      <c r="Q533" s="195">
        <v>15</v>
      </c>
      <c r="R533" s="230">
        <v>1</v>
      </c>
      <c r="S533" s="195">
        <v>6</v>
      </c>
      <c r="T533" s="190"/>
      <c r="U533" s="229">
        <v>474097735</v>
      </c>
      <c r="V533" s="231" t="s">
        <v>877</v>
      </c>
      <c r="W533" s="190" t="s">
        <v>728</v>
      </c>
      <c r="X533" s="190" t="s">
        <v>767</v>
      </c>
      <c r="Y533" s="231">
        <v>1</v>
      </c>
      <c r="Z533" s="231">
        <v>15</v>
      </c>
      <c r="AA533" s="231">
        <v>218291.08898999999</v>
      </c>
      <c r="AB533" s="231">
        <v>14553</v>
      </c>
      <c r="AC533" s="231">
        <v>22</v>
      </c>
      <c r="AD533" s="231">
        <v>14531</v>
      </c>
      <c r="AK533" s="232">
        <v>0</v>
      </c>
      <c r="AM533" s="232">
        <v>0</v>
      </c>
      <c r="AO533" s="232"/>
    </row>
    <row r="534" spans="1:41" s="231" customFormat="1">
      <c r="A534" s="229" t="s">
        <v>877</v>
      </c>
      <c r="B534" s="190">
        <v>474097753</v>
      </c>
      <c r="C534" s="191" t="s">
        <v>531</v>
      </c>
      <c r="D534" s="195">
        <v>0</v>
      </c>
      <c r="E534" s="195">
        <v>0</v>
      </c>
      <c r="F534" s="195">
        <v>0</v>
      </c>
      <c r="G534" s="195">
        <v>0</v>
      </c>
      <c r="H534" s="195">
        <v>2</v>
      </c>
      <c r="I534" s="195">
        <v>1</v>
      </c>
      <c r="J534" s="195">
        <v>0</v>
      </c>
      <c r="K534" s="230">
        <v>0.1179</v>
      </c>
      <c r="L534" s="195">
        <v>0</v>
      </c>
      <c r="M534" s="195">
        <v>0</v>
      </c>
      <c r="N534" s="195">
        <v>0</v>
      </c>
      <c r="O534" s="195">
        <v>0</v>
      </c>
      <c r="P534" s="195">
        <v>2</v>
      </c>
      <c r="Q534" s="195">
        <v>3</v>
      </c>
      <c r="R534" s="230">
        <v>1</v>
      </c>
      <c r="S534" s="195">
        <v>7</v>
      </c>
      <c r="T534" s="190"/>
      <c r="U534" s="229">
        <v>474097753</v>
      </c>
      <c r="V534" s="231" t="s">
        <v>877</v>
      </c>
      <c r="W534" s="190" t="s">
        <v>728</v>
      </c>
      <c r="X534" s="190" t="s">
        <v>817</v>
      </c>
      <c r="Y534" s="231">
        <v>1</v>
      </c>
      <c r="Z534" s="231">
        <v>3</v>
      </c>
      <c r="AA534" s="231">
        <v>45560.363797999998</v>
      </c>
      <c r="AB534" s="231">
        <v>15187</v>
      </c>
      <c r="AC534" s="231">
        <v>2622</v>
      </c>
      <c r="AD534" s="231">
        <v>12565</v>
      </c>
      <c r="AK534" s="232">
        <v>0</v>
      </c>
      <c r="AM534" s="232">
        <v>0</v>
      </c>
      <c r="AO534" s="232"/>
    </row>
    <row r="535" spans="1:41" s="231" customFormat="1">
      <c r="A535" s="229" t="s">
        <v>877</v>
      </c>
      <c r="B535" s="190">
        <v>474097755</v>
      </c>
      <c r="C535" s="191" t="s">
        <v>531</v>
      </c>
      <c r="D535" s="195">
        <v>0</v>
      </c>
      <c r="E535" s="195">
        <v>0</v>
      </c>
      <c r="F535" s="195">
        <v>0</v>
      </c>
      <c r="G535" s="195">
        <v>0</v>
      </c>
      <c r="H535" s="195">
        <v>0</v>
      </c>
      <c r="I535" s="195">
        <v>1</v>
      </c>
      <c r="J535" s="195">
        <v>0</v>
      </c>
      <c r="K535" s="230">
        <v>3.9300000000000002E-2</v>
      </c>
      <c r="L535" s="195">
        <v>0</v>
      </c>
      <c r="M535" s="195">
        <v>0</v>
      </c>
      <c r="N535" s="195">
        <v>0</v>
      </c>
      <c r="O535" s="195">
        <v>0</v>
      </c>
      <c r="P535" s="195">
        <v>1</v>
      </c>
      <c r="Q535" s="195">
        <v>1</v>
      </c>
      <c r="R535" s="230">
        <v>1</v>
      </c>
      <c r="S535" s="195">
        <v>10</v>
      </c>
      <c r="T535" s="190"/>
      <c r="U535" s="229">
        <v>474097755</v>
      </c>
      <c r="V535" s="231" t="s">
        <v>877</v>
      </c>
      <c r="W535" s="190" t="s">
        <v>728</v>
      </c>
      <c r="X535" s="190" t="s">
        <v>692</v>
      </c>
      <c r="Y535" s="231">
        <v>1</v>
      </c>
      <c r="Z535" s="231">
        <v>1</v>
      </c>
      <c r="AA535" s="231">
        <v>19728.931266</v>
      </c>
      <c r="AB535" s="231">
        <v>19729</v>
      </c>
      <c r="AC535" s="231">
        <v>4247</v>
      </c>
      <c r="AD535" s="231">
        <v>15482</v>
      </c>
      <c r="AK535" s="232">
        <v>0</v>
      </c>
      <c r="AM535" s="232">
        <v>0</v>
      </c>
      <c r="AO535" s="232"/>
    </row>
    <row r="536" spans="1:41" s="231" customFormat="1">
      <c r="A536" s="229" t="s">
        <v>877</v>
      </c>
      <c r="B536" s="190">
        <v>474097775</v>
      </c>
      <c r="C536" s="191" t="s">
        <v>531</v>
      </c>
      <c r="D536" s="195">
        <v>0</v>
      </c>
      <c r="E536" s="195">
        <v>0</v>
      </c>
      <c r="F536" s="195">
        <v>0</v>
      </c>
      <c r="G536" s="195">
        <v>0</v>
      </c>
      <c r="H536" s="195">
        <v>0</v>
      </c>
      <c r="I536" s="195">
        <v>4</v>
      </c>
      <c r="J536" s="195">
        <v>0</v>
      </c>
      <c r="K536" s="230">
        <v>0.15720000000000001</v>
      </c>
      <c r="L536" s="195">
        <v>0</v>
      </c>
      <c r="M536" s="195">
        <v>0</v>
      </c>
      <c r="N536" s="195">
        <v>0</v>
      </c>
      <c r="O536" s="195">
        <v>0</v>
      </c>
      <c r="P536" s="195">
        <v>0</v>
      </c>
      <c r="Q536" s="195">
        <v>4</v>
      </c>
      <c r="R536" s="230">
        <v>1</v>
      </c>
      <c r="S536" s="195">
        <v>4</v>
      </c>
      <c r="T536" s="190"/>
      <c r="U536" s="229">
        <v>474097775</v>
      </c>
      <c r="V536" s="231" t="s">
        <v>877</v>
      </c>
      <c r="W536" s="190" t="s">
        <v>728</v>
      </c>
      <c r="X536" s="190" t="s">
        <v>768</v>
      </c>
      <c r="Y536" s="231">
        <v>1</v>
      </c>
      <c r="Z536" s="231">
        <v>4</v>
      </c>
      <c r="AA536" s="231">
        <v>50261.365064000005</v>
      </c>
      <c r="AB536" s="231">
        <v>12565</v>
      </c>
      <c r="AC536" s="231">
        <v>1901</v>
      </c>
      <c r="AD536" s="231">
        <v>10664</v>
      </c>
      <c r="AK536" s="232">
        <v>0</v>
      </c>
      <c r="AM536" s="232">
        <v>0</v>
      </c>
      <c r="AO536" s="232"/>
    </row>
    <row r="537" spans="1:41" s="231" customFormat="1">
      <c r="A537" s="229" t="s">
        <v>882</v>
      </c>
      <c r="B537" s="190">
        <v>478352010</v>
      </c>
      <c r="C537" s="191" t="s">
        <v>532</v>
      </c>
      <c r="D537" s="195">
        <v>0</v>
      </c>
      <c r="E537" s="195">
        <v>0</v>
      </c>
      <c r="F537" s="195">
        <v>0</v>
      </c>
      <c r="G537" s="195">
        <v>0</v>
      </c>
      <c r="H537" s="195">
        <v>1</v>
      </c>
      <c r="I537" s="195">
        <v>0</v>
      </c>
      <c r="J537" s="195">
        <v>0</v>
      </c>
      <c r="K537" s="230">
        <v>3.9300000000000002E-2</v>
      </c>
      <c r="L537" s="195">
        <v>0</v>
      </c>
      <c r="M537" s="195">
        <v>0</v>
      </c>
      <c r="N537" s="195">
        <v>0</v>
      </c>
      <c r="O537" s="195">
        <v>0</v>
      </c>
      <c r="P537" s="195">
        <v>0</v>
      </c>
      <c r="Q537" s="195">
        <v>1</v>
      </c>
      <c r="R537" s="230">
        <v>1</v>
      </c>
      <c r="S537" s="195">
        <v>3</v>
      </c>
      <c r="T537" s="190"/>
      <c r="U537" s="229">
        <v>478352010</v>
      </c>
      <c r="V537" s="231" t="s">
        <v>882</v>
      </c>
      <c r="W537" s="190" t="s">
        <v>883</v>
      </c>
      <c r="X537" s="190" t="s">
        <v>724</v>
      </c>
      <c r="Y537" s="231">
        <v>1</v>
      </c>
      <c r="Z537" s="231">
        <v>1</v>
      </c>
      <c r="AA537" s="231">
        <v>10664.291266</v>
      </c>
      <c r="AB537" s="231">
        <v>10664</v>
      </c>
      <c r="AC537" s="231">
        <v>-3889</v>
      </c>
      <c r="AD537" s="231">
        <v>14553</v>
      </c>
      <c r="AK537" s="232">
        <v>0</v>
      </c>
      <c r="AM537" s="232">
        <v>0</v>
      </c>
      <c r="AO537" s="232"/>
    </row>
    <row r="538" spans="1:41" s="231" customFormat="1">
      <c r="A538" s="229" t="s">
        <v>882</v>
      </c>
      <c r="B538" s="190">
        <v>478352056</v>
      </c>
      <c r="C538" s="191" t="s">
        <v>532</v>
      </c>
      <c r="D538" s="195">
        <v>0</v>
      </c>
      <c r="E538" s="195">
        <v>0</v>
      </c>
      <c r="F538" s="195">
        <v>0</v>
      </c>
      <c r="G538" s="195">
        <v>0</v>
      </c>
      <c r="H538" s="195">
        <v>2</v>
      </c>
      <c r="I538" s="195">
        <v>1</v>
      </c>
      <c r="J538" s="195">
        <v>0</v>
      </c>
      <c r="K538" s="230">
        <v>0.1179</v>
      </c>
      <c r="L538" s="195">
        <v>0</v>
      </c>
      <c r="M538" s="195">
        <v>0</v>
      </c>
      <c r="N538" s="195">
        <v>0</v>
      </c>
      <c r="O538" s="195">
        <v>0</v>
      </c>
      <c r="P538" s="195">
        <v>0</v>
      </c>
      <c r="Q538" s="195">
        <v>3</v>
      </c>
      <c r="R538" s="230">
        <v>1</v>
      </c>
      <c r="S538" s="195">
        <v>4</v>
      </c>
      <c r="T538" s="190"/>
      <c r="U538" s="229">
        <v>478352056</v>
      </c>
      <c r="V538" s="231" t="s">
        <v>882</v>
      </c>
      <c r="W538" s="190" t="s">
        <v>883</v>
      </c>
      <c r="X538" s="190" t="s">
        <v>781</v>
      </c>
      <c r="Y538" s="231">
        <v>1</v>
      </c>
      <c r="Z538" s="231">
        <v>3</v>
      </c>
      <c r="AA538" s="231">
        <v>33893.923797999996</v>
      </c>
      <c r="AB538" s="231">
        <v>11298</v>
      </c>
      <c r="AC538" s="231">
        <v>-3889</v>
      </c>
      <c r="AD538" s="231">
        <v>15187</v>
      </c>
      <c r="AK538" s="232">
        <v>0</v>
      </c>
      <c r="AM538" s="232">
        <v>0</v>
      </c>
      <c r="AO538" s="232"/>
    </row>
    <row r="539" spans="1:41" s="231" customFormat="1">
      <c r="A539" s="229" t="s">
        <v>882</v>
      </c>
      <c r="B539" s="190">
        <v>478352064</v>
      </c>
      <c r="C539" s="191" t="s">
        <v>532</v>
      </c>
      <c r="D539" s="195">
        <v>0</v>
      </c>
      <c r="E539" s="195">
        <v>0</v>
      </c>
      <c r="F539" s="195">
        <v>0</v>
      </c>
      <c r="G539" s="195">
        <v>0</v>
      </c>
      <c r="H539" s="195">
        <v>0</v>
      </c>
      <c r="I539" s="195">
        <v>1</v>
      </c>
      <c r="J539" s="195">
        <v>0</v>
      </c>
      <c r="K539" s="230">
        <v>3.9300000000000002E-2</v>
      </c>
      <c r="L539" s="195">
        <v>0</v>
      </c>
      <c r="M539" s="195">
        <v>0</v>
      </c>
      <c r="N539" s="195">
        <v>0</v>
      </c>
      <c r="O539" s="195">
        <v>0</v>
      </c>
      <c r="P539" s="195">
        <v>0</v>
      </c>
      <c r="Q539" s="195">
        <v>1</v>
      </c>
      <c r="R539" s="230">
        <v>1</v>
      </c>
      <c r="S539" s="195">
        <v>10</v>
      </c>
      <c r="T539" s="190"/>
      <c r="U539" s="229">
        <v>478352064</v>
      </c>
      <c r="V539" s="231" t="s">
        <v>882</v>
      </c>
      <c r="W539" s="190" t="s">
        <v>883</v>
      </c>
      <c r="X539" s="190" t="s">
        <v>752</v>
      </c>
      <c r="Y539" s="231">
        <v>1</v>
      </c>
      <c r="Z539" s="231">
        <v>1</v>
      </c>
      <c r="AA539" s="231">
        <v>12565.341266000001</v>
      </c>
      <c r="AB539" s="231">
        <v>12565</v>
      </c>
      <c r="AC539" s="231">
        <v>-7164</v>
      </c>
      <c r="AD539" s="231">
        <v>19729</v>
      </c>
      <c r="AK539" s="232">
        <v>0</v>
      </c>
      <c r="AM539" s="232">
        <v>0</v>
      </c>
      <c r="AO539" s="232"/>
    </row>
    <row r="540" spans="1:41" s="231" customFormat="1">
      <c r="A540" s="229" t="s">
        <v>882</v>
      </c>
      <c r="B540" s="190">
        <v>478352067</v>
      </c>
      <c r="C540" s="191" t="s">
        <v>532</v>
      </c>
      <c r="D540" s="195">
        <v>0</v>
      </c>
      <c r="E540" s="195">
        <v>0</v>
      </c>
      <c r="F540" s="195">
        <v>0</v>
      </c>
      <c r="G540" s="195">
        <v>0</v>
      </c>
      <c r="H540" s="195">
        <v>4</v>
      </c>
      <c r="I540" s="195">
        <v>0</v>
      </c>
      <c r="J540" s="195">
        <v>0</v>
      </c>
      <c r="K540" s="230">
        <v>0.15720000000000001</v>
      </c>
      <c r="L540" s="195">
        <v>0</v>
      </c>
      <c r="M540" s="195">
        <v>0</v>
      </c>
      <c r="N540" s="195">
        <v>0</v>
      </c>
      <c r="O540" s="195">
        <v>0</v>
      </c>
      <c r="P540" s="195">
        <v>1</v>
      </c>
      <c r="Q540" s="195">
        <v>4</v>
      </c>
      <c r="R540" s="230">
        <v>1</v>
      </c>
      <c r="S540" s="195">
        <v>3</v>
      </c>
      <c r="T540" s="190"/>
      <c r="U540" s="229">
        <v>478352067</v>
      </c>
      <c r="V540" s="231" t="s">
        <v>882</v>
      </c>
      <c r="W540" s="190" t="s">
        <v>883</v>
      </c>
      <c r="X540" s="190" t="s">
        <v>884</v>
      </c>
      <c r="Y540" s="231">
        <v>1</v>
      </c>
      <c r="Z540" s="231">
        <v>4</v>
      </c>
      <c r="AA540" s="231">
        <v>47169.005063999997</v>
      </c>
      <c r="AB540" s="231">
        <v>11792</v>
      </c>
      <c r="AC540" s="231">
        <v>-773</v>
      </c>
      <c r="AD540" s="231">
        <v>12565</v>
      </c>
      <c r="AK540" s="232">
        <v>0</v>
      </c>
      <c r="AM540" s="232">
        <v>0</v>
      </c>
      <c r="AO540" s="232"/>
    </row>
    <row r="541" spans="1:41" s="231" customFormat="1">
      <c r="A541" s="229" t="s">
        <v>882</v>
      </c>
      <c r="B541" s="190">
        <v>478352097</v>
      </c>
      <c r="C541" s="191" t="s">
        <v>532</v>
      </c>
      <c r="D541" s="195">
        <v>0</v>
      </c>
      <c r="E541" s="195">
        <v>0</v>
      </c>
      <c r="F541" s="195">
        <v>0</v>
      </c>
      <c r="G541" s="195">
        <v>0</v>
      </c>
      <c r="H541" s="195">
        <v>0</v>
      </c>
      <c r="I541" s="195">
        <v>10</v>
      </c>
      <c r="J541" s="195">
        <v>0</v>
      </c>
      <c r="K541" s="230">
        <v>0.39300000000000002</v>
      </c>
      <c r="L541" s="195">
        <v>0</v>
      </c>
      <c r="M541" s="195">
        <v>0</v>
      </c>
      <c r="N541" s="195">
        <v>0</v>
      </c>
      <c r="O541" s="195">
        <v>0</v>
      </c>
      <c r="P541" s="195">
        <v>2</v>
      </c>
      <c r="Q541" s="195">
        <v>10</v>
      </c>
      <c r="R541" s="230">
        <v>1</v>
      </c>
      <c r="S541" s="195">
        <v>11</v>
      </c>
      <c r="T541" s="190"/>
      <c r="U541" s="229">
        <v>478352097</v>
      </c>
      <c r="V541" s="231" t="s">
        <v>882</v>
      </c>
      <c r="W541" s="190" t="s">
        <v>883</v>
      </c>
      <c r="X541" s="190" t="s">
        <v>728</v>
      </c>
      <c r="Y541" s="231">
        <v>1</v>
      </c>
      <c r="Z541" s="231">
        <v>10</v>
      </c>
      <c r="AA541" s="231">
        <v>141331.15265999999</v>
      </c>
      <c r="AB541" s="231">
        <v>14133</v>
      </c>
      <c r="AC541" s="231">
        <v>3469</v>
      </c>
      <c r="AD541" s="231">
        <v>10664</v>
      </c>
      <c r="AK541" s="232">
        <v>0</v>
      </c>
      <c r="AM541" s="232">
        <v>0</v>
      </c>
      <c r="AO541" s="232"/>
    </row>
    <row r="542" spans="1:41" s="231" customFormat="1">
      <c r="A542" s="229" t="s">
        <v>882</v>
      </c>
      <c r="B542" s="190">
        <v>478352103</v>
      </c>
      <c r="C542" s="191" t="s">
        <v>532</v>
      </c>
      <c r="D542" s="195">
        <v>0</v>
      </c>
      <c r="E542" s="195">
        <v>0</v>
      </c>
      <c r="F542" s="195">
        <v>0</v>
      </c>
      <c r="G542" s="195">
        <v>0</v>
      </c>
      <c r="H542" s="195">
        <v>1</v>
      </c>
      <c r="I542" s="195">
        <v>0</v>
      </c>
      <c r="J542" s="195">
        <v>0</v>
      </c>
      <c r="K542" s="230">
        <v>3.9300000000000002E-2</v>
      </c>
      <c r="L542" s="195">
        <v>0</v>
      </c>
      <c r="M542" s="195">
        <v>0</v>
      </c>
      <c r="N542" s="195">
        <v>0</v>
      </c>
      <c r="O542" s="195">
        <v>0</v>
      </c>
      <c r="P542" s="195">
        <v>1</v>
      </c>
      <c r="Q542" s="195">
        <v>1</v>
      </c>
      <c r="R542" s="230">
        <v>1</v>
      </c>
      <c r="S542" s="195">
        <v>10</v>
      </c>
      <c r="T542" s="190"/>
      <c r="U542" s="229">
        <v>478352103</v>
      </c>
      <c r="V542" s="231" t="s">
        <v>882</v>
      </c>
      <c r="W542" s="190" t="s">
        <v>883</v>
      </c>
      <c r="X542" s="190" t="s">
        <v>878</v>
      </c>
      <c r="Y542" s="231">
        <v>1</v>
      </c>
      <c r="Z542" s="231">
        <v>1</v>
      </c>
      <c r="AA542" s="231">
        <v>17827.881265999997</v>
      </c>
      <c r="AB542" s="231">
        <v>17828</v>
      </c>
      <c r="AC542" s="231">
        <v>6530</v>
      </c>
      <c r="AD542" s="231">
        <v>11298</v>
      </c>
      <c r="AK542" s="232">
        <v>0</v>
      </c>
      <c r="AM542" s="232">
        <v>0</v>
      </c>
      <c r="AO542" s="232"/>
    </row>
    <row r="543" spans="1:41" s="231" customFormat="1">
      <c r="A543" s="229" t="s">
        <v>882</v>
      </c>
      <c r="B543" s="190">
        <v>478352125</v>
      </c>
      <c r="C543" s="191" t="s">
        <v>532</v>
      </c>
      <c r="D543" s="195">
        <v>0</v>
      </c>
      <c r="E543" s="195">
        <v>0</v>
      </c>
      <c r="F543" s="195">
        <v>0</v>
      </c>
      <c r="G543" s="195">
        <v>0</v>
      </c>
      <c r="H543" s="195">
        <v>6</v>
      </c>
      <c r="I543" s="195">
        <v>17</v>
      </c>
      <c r="J543" s="195">
        <v>0</v>
      </c>
      <c r="K543" s="230">
        <v>0.90390000000000004</v>
      </c>
      <c r="L543" s="195">
        <v>0</v>
      </c>
      <c r="M543" s="195">
        <v>0</v>
      </c>
      <c r="N543" s="195">
        <v>0</v>
      </c>
      <c r="O543" s="195">
        <v>0</v>
      </c>
      <c r="P543" s="195">
        <v>2</v>
      </c>
      <c r="Q543" s="195">
        <v>23</v>
      </c>
      <c r="R543" s="230">
        <v>1</v>
      </c>
      <c r="S543" s="195">
        <v>2</v>
      </c>
      <c r="T543" s="190"/>
      <c r="U543" s="229">
        <v>478352125</v>
      </c>
      <c r="V543" s="231" t="s">
        <v>882</v>
      </c>
      <c r="W543" s="190" t="s">
        <v>883</v>
      </c>
      <c r="X543" s="190" t="s">
        <v>885</v>
      </c>
      <c r="Y543" s="231">
        <v>1</v>
      </c>
      <c r="Z543" s="231">
        <v>23</v>
      </c>
      <c r="AA543" s="231">
        <v>286250.72911799996</v>
      </c>
      <c r="AB543" s="231">
        <v>12446</v>
      </c>
      <c r="AC543" s="231">
        <v>-119</v>
      </c>
      <c r="AD543" s="231">
        <v>12565</v>
      </c>
      <c r="AK543" s="232">
        <v>0</v>
      </c>
      <c r="AM543" s="232">
        <v>0</v>
      </c>
      <c r="AO543" s="232"/>
    </row>
    <row r="544" spans="1:41" s="231" customFormat="1">
      <c r="A544" s="229" t="s">
        <v>882</v>
      </c>
      <c r="B544" s="190">
        <v>478352141</v>
      </c>
      <c r="C544" s="191" t="s">
        <v>532</v>
      </c>
      <c r="D544" s="195">
        <v>0</v>
      </c>
      <c r="E544" s="195">
        <v>0</v>
      </c>
      <c r="F544" s="195">
        <v>0</v>
      </c>
      <c r="G544" s="195">
        <v>0</v>
      </c>
      <c r="H544" s="195">
        <v>2</v>
      </c>
      <c r="I544" s="195">
        <v>5</v>
      </c>
      <c r="J544" s="195">
        <v>0</v>
      </c>
      <c r="K544" s="230">
        <v>0.27510000000000001</v>
      </c>
      <c r="L544" s="195">
        <v>0</v>
      </c>
      <c r="M544" s="195">
        <v>0</v>
      </c>
      <c r="N544" s="195">
        <v>0</v>
      </c>
      <c r="O544" s="195">
        <v>0</v>
      </c>
      <c r="P544" s="195">
        <v>0</v>
      </c>
      <c r="Q544" s="195">
        <v>7</v>
      </c>
      <c r="R544" s="230">
        <v>1</v>
      </c>
      <c r="S544" s="195">
        <v>7</v>
      </c>
      <c r="T544" s="190"/>
      <c r="U544" s="229">
        <v>478352141</v>
      </c>
      <c r="V544" s="231" t="s">
        <v>882</v>
      </c>
      <c r="W544" s="190" t="s">
        <v>883</v>
      </c>
      <c r="X544" s="190" t="s">
        <v>756</v>
      </c>
      <c r="Y544" s="231">
        <v>1</v>
      </c>
      <c r="Z544" s="231">
        <v>7</v>
      </c>
      <c r="AA544" s="231">
        <v>84155.288862000001</v>
      </c>
      <c r="AB544" s="231">
        <v>12022</v>
      </c>
      <c r="AC544" s="231">
        <v>276</v>
      </c>
      <c r="AD544" s="231">
        <v>11746</v>
      </c>
      <c r="AK544" s="232">
        <v>0</v>
      </c>
      <c r="AM544" s="232">
        <v>0</v>
      </c>
      <c r="AO544" s="232"/>
    </row>
    <row r="545" spans="1:41" s="231" customFormat="1">
      <c r="A545" s="229" t="s">
        <v>882</v>
      </c>
      <c r="B545" s="190">
        <v>478352153</v>
      </c>
      <c r="C545" s="191" t="s">
        <v>532</v>
      </c>
      <c r="D545" s="195">
        <v>0</v>
      </c>
      <c r="E545" s="195">
        <v>0</v>
      </c>
      <c r="F545" s="195">
        <v>0</v>
      </c>
      <c r="G545" s="195">
        <v>0</v>
      </c>
      <c r="H545" s="195">
        <v>8</v>
      </c>
      <c r="I545" s="195">
        <v>28</v>
      </c>
      <c r="J545" s="195">
        <v>0</v>
      </c>
      <c r="K545" s="230">
        <v>1.4148000000000001</v>
      </c>
      <c r="L545" s="195">
        <v>0</v>
      </c>
      <c r="M545" s="195">
        <v>0</v>
      </c>
      <c r="N545" s="195">
        <v>0</v>
      </c>
      <c r="O545" s="195">
        <v>0</v>
      </c>
      <c r="P545" s="195">
        <v>11</v>
      </c>
      <c r="Q545" s="195">
        <v>36</v>
      </c>
      <c r="R545" s="230">
        <v>1</v>
      </c>
      <c r="S545" s="195">
        <v>10</v>
      </c>
      <c r="T545" s="190"/>
      <c r="U545" s="229">
        <v>478352153</v>
      </c>
      <c r="V545" s="231" t="s">
        <v>882</v>
      </c>
      <c r="W545" s="190" t="s">
        <v>883</v>
      </c>
      <c r="X545" s="190" t="s">
        <v>658</v>
      </c>
      <c r="Y545" s="231">
        <v>1</v>
      </c>
      <c r="Z545" s="231">
        <v>36</v>
      </c>
      <c r="AA545" s="231">
        <v>515943.37557600002</v>
      </c>
      <c r="AB545" s="231">
        <v>14332</v>
      </c>
      <c r="AC545" s="231">
        <v>199</v>
      </c>
      <c r="AD545" s="231">
        <v>14133</v>
      </c>
      <c r="AK545" s="232">
        <v>0</v>
      </c>
      <c r="AM545" s="232">
        <v>0</v>
      </c>
      <c r="AO545" s="232"/>
    </row>
    <row r="546" spans="1:41" s="231" customFormat="1">
      <c r="A546" s="229" t="s">
        <v>882</v>
      </c>
      <c r="B546" s="190">
        <v>478352158</v>
      </c>
      <c r="C546" s="191" t="s">
        <v>532</v>
      </c>
      <c r="D546" s="195">
        <v>0</v>
      </c>
      <c r="E546" s="195">
        <v>0</v>
      </c>
      <c r="F546" s="195">
        <v>0</v>
      </c>
      <c r="G546" s="195">
        <v>0</v>
      </c>
      <c r="H546" s="195">
        <v>15</v>
      </c>
      <c r="I546" s="195">
        <v>31</v>
      </c>
      <c r="J546" s="195">
        <v>0</v>
      </c>
      <c r="K546" s="230">
        <v>1.8078000000000001</v>
      </c>
      <c r="L546" s="195">
        <v>0</v>
      </c>
      <c r="M546" s="195">
        <v>0</v>
      </c>
      <c r="N546" s="195">
        <v>0</v>
      </c>
      <c r="O546" s="195">
        <v>0</v>
      </c>
      <c r="P546" s="195">
        <v>5</v>
      </c>
      <c r="Q546" s="195">
        <v>46</v>
      </c>
      <c r="R546" s="230">
        <v>1</v>
      </c>
      <c r="S546" s="195">
        <v>2</v>
      </c>
      <c r="T546" s="190"/>
      <c r="U546" s="229">
        <v>478352158</v>
      </c>
      <c r="V546" s="231" t="s">
        <v>882</v>
      </c>
      <c r="W546" s="190" t="s">
        <v>883</v>
      </c>
      <c r="X546" s="190" t="s">
        <v>886</v>
      </c>
      <c r="Y546" s="231">
        <v>1</v>
      </c>
      <c r="Z546" s="231">
        <v>46</v>
      </c>
      <c r="AA546" s="231">
        <v>571125.3982360001</v>
      </c>
      <c r="AB546" s="231">
        <v>12416</v>
      </c>
      <c r="AC546" s="231">
        <v>-5412</v>
      </c>
      <c r="AD546" s="231">
        <v>17828</v>
      </c>
      <c r="AK546" s="232">
        <v>0</v>
      </c>
      <c r="AM546" s="232">
        <v>0</v>
      </c>
      <c r="AO546" s="232"/>
    </row>
    <row r="547" spans="1:41" s="231" customFormat="1">
      <c r="A547" s="229" t="s">
        <v>882</v>
      </c>
      <c r="B547" s="190">
        <v>478352160</v>
      </c>
      <c r="C547" s="191" t="s">
        <v>532</v>
      </c>
      <c r="D547" s="195">
        <v>0</v>
      </c>
      <c r="E547" s="195">
        <v>0</v>
      </c>
      <c r="F547" s="195">
        <v>0</v>
      </c>
      <c r="G547" s="195">
        <v>0</v>
      </c>
      <c r="H547" s="195">
        <v>1</v>
      </c>
      <c r="I547" s="195">
        <v>0</v>
      </c>
      <c r="J547" s="195">
        <v>0</v>
      </c>
      <c r="K547" s="230">
        <v>3.9300000000000002E-2</v>
      </c>
      <c r="L547" s="195">
        <v>0</v>
      </c>
      <c r="M547" s="195">
        <v>0</v>
      </c>
      <c r="N547" s="195">
        <v>0</v>
      </c>
      <c r="O547" s="195">
        <v>0</v>
      </c>
      <c r="P547" s="195">
        <v>0</v>
      </c>
      <c r="Q547" s="195">
        <v>1</v>
      </c>
      <c r="R547" s="230">
        <v>1</v>
      </c>
      <c r="S547" s="195">
        <v>11</v>
      </c>
      <c r="T547" s="190"/>
      <c r="U547" s="229">
        <v>478352160</v>
      </c>
      <c r="V547" s="231" t="s">
        <v>882</v>
      </c>
      <c r="W547" s="190" t="s">
        <v>883</v>
      </c>
      <c r="X547" s="190" t="s">
        <v>659</v>
      </c>
      <c r="Y547" s="231">
        <v>1</v>
      </c>
      <c r="Z547" s="231">
        <v>1</v>
      </c>
      <c r="AA547" s="231">
        <v>10664.291266</v>
      </c>
      <c r="AB547" s="231">
        <v>10664</v>
      </c>
      <c r="AC547" s="231">
        <v>-1782</v>
      </c>
      <c r="AD547" s="231">
        <v>12446</v>
      </c>
      <c r="AK547" s="232">
        <v>0</v>
      </c>
      <c r="AM547" s="232">
        <v>0</v>
      </c>
      <c r="AO547" s="232"/>
    </row>
    <row r="548" spans="1:41" s="231" customFormat="1">
      <c r="A548" s="229" t="s">
        <v>882</v>
      </c>
      <c r="B548" s="190">
        <v>478352162</v>
      </c>
      <c r="C548" s="191" t="s">
        <v>532</v>
      </c>
      <c r="D548" s="195">
        <v>0</v>
      </c>
      <c r="E548" s="195">
        <v>0</v>
      </c>
      <c r="F548" s="195">
        <v>0</v>
      </c>
      <c r="G548" s="195">
        <v>0</v>
      </c>
      <c r="H548" s="195">
        <v>3</v>
      </c>
      <c r="I548" s="195">
        <v>9</v>
      </c>
      <c r="J548" s="195">
        <v>0</v>
      </c>
      <c r="K548" s="230">
        <v>0.47160000000000002</v>
      </c>
      <c r="L548" s="195">
        <v>0</v>
      </c>
      <c r="M548" s="195">
        <v>0</v>
      </c>
      <c r="N548" s="195">
        <v>0</v>
      </c>
      <c r="O548" s="195">
        <v>0</v>
      </c>
      <c r="P548" s="195">
        <v>0</v>
      </c>
      <c r="Q548" s="195">
        <v>12</v>
      </c>
      <c r="R548" s="230">
        <v>1</v>
      </c>
      <c r="S548" s="195">
        <v>5</v>
      </c>
      <c r="T548" s="190"/>
      <c r="U548" s="229">
        <v>478352162</v>
      </c>
      <c r="V548" s="231" t="s">
        <v>882</v>
      </c>
      <c r="W548" s="190" t="s">
        <v>883</v>
      </c>
      <c r="X548" s="190" t="s">
        <v>757</v>
      </c>
      <c r="Y548" s="231">
        <v>1</v>
      </c>
      <c r="Z548" s="231">
        <v>12</v>
      </c>
      <c r="AA548" s="231">
        <v>145080.94519200001</v>
      </c>
      <c r="AB548" s="231">
        <v>12090</v>
      </c>
      <c r="AC548" s="231">
        <v>68</v>
      </c>
      <c r="AD548" s="231">
        <v>12022</v>
      </c>
      <c r="AK548" s="232">
        <v>0</v>
      </c>
      <c r="AM548" s="232">
        <v>0</v>
      </c>
      <c r="AO548" s="232"/>
    </row>
    <row r="549" spans="1:41" s="231" customFormat="1">
      <c r="A549" s="229" t="s">
        <v>882</v>
      </c>
      <c r="B549" s="190">
        <v>478352170</v>
      </c>
      <c r="C549" s="191" t="s">
        <v>532</v>
      </c>
      <c r="D549" s="195">
        <v>0</v>
      </c>
      <c r="E549" s="195">
        <v>0</v>
      </c>
      <c r="F549" s="195">
        <v>0</v>
      </c>
      <c r="G549" s="195">
        <v>0</v>
      </c>
      <c r="H549" s="195">
        <v>1</v>
      </c>
      <c r="I549" s="195">
        <v>1</v>
      </c>
      <c r="J549" s="195">
        <v>0</v>
      </c>
      <c r="K549" s="230">
        <v>7.8600000000000003E-2</v>
      </c>
      <c r="L549" s="195">
        <v>0</v>
      </c>
      <c r="M549" s="195">
        <v>0</v>
      </c>
      <c r="N549" s="195">
        <v>0</v>
      </c>
      <c r="O549" s="195">
        <v>0</v>
      </c>
      <c r="P549" s="195">
        <v>0</v>
      </c>
      <c r="Q549" s="195">
        <v>2</v>
      </c>
      <c r="R549" s="230">
        <v>1</v>
      </c>
      <c r="S549" s="195">
        <v>10</v>
      </c>
      <c r="T549" s="190"/>
      <c r="U549" s="229">
        <v>478352170</v>
      </c>
      <c r="V549" s="231" t="s">
        <v>882</v>
      </c>
      <c r="W549" s="190" t="s">
        <v>883</v>
      </c>
      <c r="X549" s="190" t="s">
        <v>714</v>
      </c>
      <c r="Y549" s="231">
        <v>1</v>
      </c>
      <c r="Z549" s="231">
        <v>2</v>
      </c>
      <c r="AA549" s="231">
        <v>23229.632531999996</v>
      </c>
      <c r="AB549" s="231">
        <v>11615</v>
      </c>
      <c r="AC549" s="231">
        <v>-2518</v>
      </c>
      <c r="AD549" s="231">
        <v>14133</v>
      </c>
      <c r="AK549" s="232">
        <v>0</v>
      </c>
      <c r="AM549" s="232">
        <v>0</v>
      </c>
      <c r="AO549" s="232"/>
    </row>
    <row r="550" spans="1:41" s="231" customFormat="1">
      <c r="A550" s="229" t="s">
        <v>882</v>
      </c>
      <c r="B550" s="190">
        <v>478352174</v>
      </c>
      <c r="C550" s="191" t="s">
        <v>532</v>
      </c>
      <c r="D550" s="195">
        <v>0</v>
      </c>
      <c r="E550" s="195">
        <v>0</v>
      </c>
      <c r="F550" s="195">
        <v>0</v>
      </c>
      <c r="G550" s="195">
        <v>0</v>
      </c>
      <c r="H550" s="195">
        <v>5</v>
      </c>
      <c r="I550" s="195">
        <v>8</v>
      </c>
      <c r="J550" s="195">
        <v>0</v>
      </c>
      <c r="K550" s="230">
        <v>0.51090000000000002</v>
      </c>
      <c r="L550" s="195">
        <v>0</v>
      </c>
      <c r="M550" s="195">
        <v>0</v>
      </c>
      <c r="N550" s="195">
        <v>0</v>
      </c>
      <c r="O550" s="195">
        <v>0</v>
      </c>
      <c r="P550" s="195">
        <v>0</v>
      </c>
      <c r="Q550" s="195">
        <v>13</v>
      </c>
      <c r="R550" s="230">
        <v>1</v>
      </c>
      <c r="S550" s="195">
        <v>5</v>
      </c>
      <c r="T550" s="190"/>
      <c r="U550" s="229">
        <v>478352174</v>
      </c>
      <c r="V550" s="231" t="s">
        <v>882</v>
      </c>
      <c r="W550" s="190" t="s">
        <v>883</v>
      </c>
      <c r="X550" s="190" t="s">
        <v>731</v>
      </c>
      <c r="Y550" s="231">
        <v>1</v>
      </c>
      <c r="Z550" s="231">
        <v>13</v>
      </c>
      <c r="AA550" s="231">
        <v>153844.18645799998</v>
      </c>
      <c r="AB550" s="231">
        <v>11834</v>
      </c>
      <c r="AC550" s="231">
        <v>-582</v>
      </c>
      <c r="AD550" s="231">
        <v>12416</v>
      </c>
      <c r="AK550" s="232">
        <v>0</v>
      </c>
      <c r="AM550" s="232">
        <v>0</v>
      </c>
      <c r="AO550" s="232"/>
    </row>
    <row r="551" spans="1:41" s="231" customFormat="1">
      <c r="A551" s="229" t="s">
        <v>882</v>
      </c>
      <c r="B551" s="190">
        <v>478352271</v>
      </c>
      <c r="C551" s="191" t="s">
        <v>532</v>
      </c>
      <c r="D551" s="195">
        <v>0</v>
      </c>
      <c r="E551" s="195">
        <v>0</v>
      </c>
      <c r="F551" s="195">
        <v>0</v>
      </c>
      <c r="G551" s="195">
        <v>0</v>
      </c>
      <c r="H551" s="195">
        <v>1</v>
      </c>
      <c r="I551" s="195">
        <v>1</v>
      </c>
      <c r="J551" s="195">
        <v>0</v>
      </c>
      <c r="K551" s="230">
        <v>7.8600000000000003E-2</v>
      </c>
      <c r="L551" s="195">
        <v>0</v>
      </c>
      <c r="M551" s="195">
        <v>0</v>
      </c>
      <c r="N551" s="195">
        <v>0</v>
      </c>
      <c r="O551" s="195">
        <v>0</v>
      </c>
      <c r="P551" s="195">
        <v>0</v>
      </c>
      <c r="Q551" s="195">
        <v>2</v>
      </c>
      <c r="R551" s="230">
        <v>1</v>
      </c>
      <c r="S551" s="195">
        <v>4</v>
      </c>
      <c r="T551" s="190"/>
      <c r="U551" s="229">
        <v>478352271</v>
      </c>
      <c r="V551" s="231" t="s">
        <v>882</v>
      </c>
      <c r="W551" s="190" t="s">
        <v>883</v>
      </c>
      <c r="X551" s="190" t="s">
        <v>760</v>
      </c>
      <c r="Y551" s="231">
        <v>1</v>
      </c>
      <c r="Z551" s="231">
        <v>2</v>
      </c>
      <c r="AA551" s="231">
        <v>23229.632531999996</v>
      </c>
      <c r="AB551" s="231">
        <v>11615</v>
      </c>
      <c r="AC551" s="231">
        <v>951</v>
      </c>
      <c r="AD551" s="231">
        <v>10664</v>
      </c>
      <c r="AK551" s="232">
        <v>0</v>
      </c>
      <c r="AM551" s="232">
        <v>0</v>
      </c>
      <c r="AO551" s="232"/>
    </row>
    <row r="552" spans="1:41" s="231" customFormat="1">
      <c r="A552" s="229" t="s">
        <v>882</v>
      </c>
      <c r="B552" s="190">
        <v>478352288</v>
      </c>
      <c r="C552" s="191" t="s">
        <v>532</v>
      </c>
      <c r="D552" s="195">
        <v>0</v>
      </c>
      <c r="E552" s="195">
        <v>0</v>
      </c>
      <c r="F552" s="195">
        <v>0</v>
      </c>
      <c r="G552" s="195">
        <v>0</v>
      </c>
      <c r="H552" s="195">
        <v>3</v>
      </c>
      <c r="I552" s="195">
        <v>0</v>
      </c>
      <c r="J552" s="195">
        <v>0</v>
      </c>
      <c r="K552" s="230">
        <v>0.1179</v>
      </c>
      <c r="L552" s="195">
        <v>0</v>
      </c>
      <c r="M552" s="195">
        <v>0</v>
      </c>
      <c r="N552" s="195">
        <v>0</v>
      </c>
      <c r="O552" s="195">
        <v>0</v>
      </c>
      <c r="P552" s="195">
        <v>0</v>
      </c>
      <c r="Q552" s="195">
        <v>3</v>
      </c>
      <c r="R552" s="230">
        <v>1</v>
      </c>
      <c r="S552" s="195">
        <v>2</v>
      </c>
      <c r="T552" s="190"/>
      <c r="U552" s="229">
        <v>478352288</v>
      </c>
      <c r="V552" s="231" t="s">
        <v>882</v>
      </c>
      <c r="W552" s="190" t="s">
        <v>883</v>
      </c>
      <c r="X552" s="190" t="s">
        <v>887</v>
      </c>
      <c r="Y552" s="231">
        <v>1</v>
      </c>
      <c r="Z552" s="231">
        <v>3</v>
      </c>
      <c r="AA552" s="231">
        <v>31992.873798000004</v>
      </c>
      <c r="AB552" s="231">
        <v>10664</v>
      </c>
      <c r="AC552" s="231">
        <v>-1426</v>
      </c>
      <c r="AD552" s="231">
        <v>12090</v>
      </c>
      <c r="AK552" s="232">
        <v>0</v>
      </c>
      <c r="AM552" s="232">
        <v>0</v>
      </c>
      <c r="AO552" s="232"/>
    </row>
    <row r="553" spans="1:41" s="231" customFormat="1">
      <c r="A553" s="229" t="s">
        <v>882</v>
      </c>
      <c r="B553" s="190">
        <v>478352301</v>
      </c>
      <c r="C553" s="191" t="s">
        <v>532</v>
      </c>
      <c r="D553" s="195">
        <v>0</v>
      </c>
      <c r="E553" s="195">
        <v>0</v>
      </c>
      <c r="F553" s="195">
        <v>0</v>
      </c>
      <c r="G553" s="195">
        <v>0</v>
      </c>
      <c r="H553" s="195">
        <v>1</v>
      </c>
      <c r="I553" s="195">
        <v>0</v>
      </c>
      <c r="J553" s="195">
        <v>0</v>
      </c>
      <c r="K553" s="230">
        <v>3.9300000000000002E-2</v>
      </c>
      <c r="L553" s="195">
        <v>0</v>
      </c>
      <c r="M553" s="195">
        <v>0</v>
      </c>
      <c r="N553" s="195">
        <v>0</v>
      </c>
      <c r="O553" s="195">
        <v>0</v>
      </c>
      <c r="P553" s="195">
        <v>0</v>
      </c>
      <c r="Q553" s="195">
        <v>1</v>
      </c>
      <c r="R553" s="230">
        <v>1</v>
      </c>
      <c r="S553" s="195">
        <v>5</v>
      </c>
      <c r="T553" s="190"/>
      <c r="U553" s="229">
        <v>478352301</v>
      </c>
      <c r="V553" s="231" t="s">
        <v>882</v>
      </c>
      <c r="W553" s="190" t="s">
        <v>883</v>
      </c>
      <c r="X553" s="190" t="s">
        <v>779</v>
      </c>
      <c r="Y553" s="231">
        <v>1</v>
      </c>
      <c r="Z553" s="231">
        <v>1</v>
      </c>
      <c r="AA553" s="231">
        <v>10664.291266</v>
      </c>
      <c r="AB553" s="231">
        <v>10664</v>
      </c>
      <c r="AC553" s="231">
        <v>-951</v>
      </c>
      <c r="AD553" s="231">
        <v>11615</v>
      </c>
      <c r="AK553" s="232">
        <v>0</v>
      </c>
      <c r="AM553" s="232">
        <v>0</v>
      </c>
      <c r="AO553" s="232"/>
    </row>
    <row r="554" spans="1:41" s="231" customFormat="1">
      <c r="A554" s="229" t="s">
        <v>882</v>
      </c>
      <c r="B554" s="190">
        <v>478352321</v>
      </c>
      <c r="C554" s="191" t="s">
        <v>532</v>
      </c>
      <c r="D554" s="195">
        <v>0</v>
      </c>
      <c r="E554" s="195">
        <v>0</v>
      </c>
      <c r="F554" s="195">
        <v>0</v>
      </c>
      <c r="G554" s="195">
        <v>0</v>
      </c>
      <c r="H554" s="195">
        <v>1</v>
      </c>
      <c r="I554" s="195">
        <v>0</v>
      </c>
      <c r="J554" s="195">
        <v>0</v>
      </c>
      <c r="K554" s="230">
        <v>3.9300000000000002E-2</v>
      </c>
      <c r="L554" s="195">
        <v>0</v>
      </c>
      <c r="M554" s="195">
        <v>0</v>
      </c>
      <c r="N554" s="195">
        <v>0</v>
      </c>
      <c r="O554" s="195">
        <v>0</v>
      </c>
      <c r="P554" s="195">
        <v>0</v>
      </c>
      <c r="Q554" s="195">
        <v>1</v>
      </c>
      <c r="R554" s="230">
        <v>1</v>
      </c>
      <c r="S554" s="195">
        <v>4</v>
      </c>
      <c r="T554" s="190"/>
      <c r="U554" s="229">
        <v>478352321</v>
      </c>
      <c r="V554" s="231" t="s">
        <v>882</v>
      </c>
      <c r="W554" s="190" t="s">
        <v>883</v>
      </c>
      <c r="X554" s="190" t="s">
        <v>719</v>
      </c>
      <c r="Y554" s="231">
        <v>1</v>
      </c>
      <c r="Z554" s="231">
        <v>1</v>
      </c>
      <c r="AA554" s="231">
        <v>10664.291266</v>
      </c>
      <c r="AB554" s="231">
        <v>10664</v>
      </c>
      <c r="AC554" s="231">
        <v>-1170</v>
      </c>
      <c r="AD554" s="231">
        <v>11834</v>
      </c>
      <c r="AK554" s="232">
        <v>0</v>
      </c>
      <c r="AM554" s="232">
        <v>0</v>
      </c>
      <c r="AO554" s="232"/>
    </row>
    <row r="555" spans="1:41" s="231" customFormat="1">
      <c r="A555" s="229" t="s">
        <v>882</v>
      </c>
      <c r="B555" s="190">
        <v>478352322</v>
      </c>
      <c r="C555" s="191" t="s">
        <v>532</v>
      </c>
      <c r="D555" s="195">
        <v>0</v>
      </c>
      <c r="E555" s="195">
        <v>0</v>
      </c>
      <c r="F555" s="195">
        <v>0</v>
      </c>
      <c r="G555" s="195">
        <v>0</v>
      </c>
      <c r="H555" s="195">
        <v>2</v>
      </c>
      <c r="I555" s="195">
        <v>0</v>
      </c>
      <c r="J555" s="195">
        <v>0</v>
      </c>
      <c r="K555" s="230">
        <v>7.8600000000000003E-2</v>
      </c>
      <c r="L555" s="195">
        <v>0</v>
      </c>
      <c r="M555" s="195">
        <v>0</v>
      </c>
      <c r="N555" s="195">
        <v>0</v>
      </c>
      <c r="O555" s="195">
        <v>0</v>
      </c>
      <c r="P555" s="195">
        <v>0</v>
      </c>
      <c r="Q555" s="195">
        <v>2</v>
      </c>
      <c r="R555" s="230">
        <v>1</v>
      </c>
      <c r="S555" s="195">
        <v>6</v>
      </c>
      <c r="T555" s="190"/>
      <c r="U555" s="229">
        <v>478352322</v>
      </c>
      <c r="V555" s="231" t="s">
        <v>882</v>
      </c>
      <c r="W555" s="190" t="s">
        <v>883</v>
      </c>
      <c r="X555" s="190" t="s">
        <v>815</v>
      </c>
      <c r="Y555" s="231">
        <v>1</v>
      </c>
      <c r="Z555" s="231">
        <v>2</v>
      </c>
      <c r="AA555" s="231">
        <v>21328.582532</v>
      </c>
      <c r="AB555" s="231">
        <v>10664</v>
      </c>
      <c r="AC555" s="231">
        <v>-951</v>
      </c>
      <c r="AD555" s="231">
        <v>11615</v>
      </c>
      <c r="AK555" s="232">
        <v>0</v>
      </c>
      <c r="AM555" s="232">
        <v>0</v>
      </c>
      <c r="AO555" s="232"/>
    </row>
    <row r="556" spans="1:41" s="231" customFormat="1">
      <c r="A556" s="229" t="s">
        <v>882</v>
      </c>
      <c r="B556" s="190">
        <v>478352326</v>
      </c>
      <c r="C556" s="191" t="s">
        <v>532</v>
      </c>
      <c r="D556" s="195">
        <v>0</v>
      </c>
      <c r="E556" s="195">
        <v>0</v>
      </c>
      <c r="F556" s="195">
        <v>0</v>
      </c>
      <c r="G556" s="195">
        <v>0</v>
      </c>
      <c r="H556" s="195">
        <v>2</v>
      </c>
      <c r="I556" s="195">
        <v>2</v>
      </c>
      <c r="J556" s="195">
        <v>0</v>
      </c>
      <c r="K556" s="230">
        <v>0.15720000000000001</v>
      </c>
      <c r="L556" s="195">
        <v>0</v>
      </c>
      <c r="M556" s="195">
        <v>0</v>
      </c>
      <c r="N556" s="195">
        <v>0</v>
      </c>
      <c r="O556" s="195">
        <v>0</v>
      </c>
      <c r="P556" s="195">
        <v>0</v>
      </c>
      <c r="Q556" s="195">
        <v>4</v>
      </c>
      <c r="R556" s="230">
        <v>1</v>
      </c>
      <c r="S556" s="195">
        <v>2</v>
      </c>
      <c r="T556" s="190"/>
      <c r="U556" s="229">
        <v>478352326</v>
      </c>
      <c r="V556" s="231" t="s">
        <v>882</v>
      </c>
      <c r="W556" s="190" t="s">
        <v>883</v>
      </c>
      <c r="X556" s="190" t="s">
        <v>785</v>
      </c>
      <c r="Y556" s="231">
        <v>1</v>
      </c>
      <c r="Z556" s="231">
        <v>4</v>
      </c>
      <c r="AA556" s="231">
        <v>46459.265063999992</v>
      </c>
      <c r="AB556" s="231">
        <v>11615</v>
      </c>
      <c r="AC556" s="231">
        <v>951</v>
      </c>
      <c r="AD556" s="231">
        <v>10664</v>
      </c>
      <c r="AK556" s="232">
        <v>0</v>
      </c>
      <c r="AM556" s="232">
        <v>0</v>
      </c>
      <c r="AO556" s="232"/>
    </row>
    <row r="557" spans="1:41" s="231" customFormat="1">
      <c r="A557" s="229" t="s">
        <v>882</v>
      </c>
      <c r="B557" s="190">
        <v>478352348</v>
      </c>
      <c r="C557" s="191" t="s">
        <v>532</v>
      </c>
      <c r="D557" s="195">
        <v>0</v>
      </c>
      <c r="E557" s="195">
        <v>0</v>
      </c>
      <c r="F557" s="195">
        <v>0</v>
      </c>
      <c r="G557" s="195">
        <v>0</v>
      </c>
      <c r="H557" s="195">
        <v>2</v>
      </c>
      <c r="I557" s="195">
        <v>2</v>
      </c>
      <c r="J557" s="195">
        <v>0</v>
      </c>
      <c r="K557" s="230">
        <v>0.15720000000000001</v>
      </c>
      <c r="L557" s="195">
        <v>0</v>
      </c>
      <c r="M557" s="195">
        <v>0</v>
      </c>
      <c r="N557" s="195">
        <v>0</v>
      </c>
      <c r="O557" s="195">
        <v>0</v>
      </c>
      <c r="P557" s="195">
        <v>1</v>
      </c>
      <c r="Q557" s="195">
        <v>4</v>
      </c>
      <c r="R557" s="230">
        <v>1</v>
      </c>
      <c r="S557" s="195">
        <v>11</v>
      </c>
      <c r="T557" s="190"/>
      <c r="U557" s="229">
        <v>478352348</v>
      </c>
      <c r="V557" s="231" t="s">
        <v>882</v>
      </c>
      <c r="W557" s="190" t="s">
        <v>883</v>
      </c>
      <c r="X557" s="190" t="s">
        <v>720</v>
      </c>
      <c r="Y557" s="231">
        <v>1</v>
      </c>
      <c r="Z557" s="231">
        <v>4</v>
      </c>
      <c r="AA557" s="231">
        <v>54298.135063999995</v>
      </c>
      <c r="AB557" s="231">
        <v>13575</v>
      </c>
      <c r="AC557" s="231">
        <v>2911</v>
      </c>
      <c r="AD557" s="231">
        <v>10664</v>
      </c>
      <c r="AK557" s="232">
        <v>0</v>
      </c>
      <c r="AM557" s="232">
        <v>0</v>
      </c>
      <c r="AO557" s="232"/>
    </row>
    <row r="558" spans="1:41" s="231" customFormat="1">
      <c r="A558" s="229" t="s">
        <v>882</v>
      </c>
      <c r="B558" s="190">
        <v>478352352</v>
      </c>
      <c r="C558" s="191" t="s">
        <v>532</v>
      </c>
      <c r="D558" s="195">
        <v>0</v>
      </c>
      <c r="E558" s="195">
        <v>0</v>
      </c>
      <c r="F558" s="195">
        <v>0</v>
      </c>
      <c r="G558" s="195">
        <v>0</v>
      </c>
      <c r="H558" s="195">
        <v>2</v>
      </c>
      <c r="I558" s="195">
        <v>4</v>
      </c>
      <c r="J558" s="195">
        <v>0</v>
      </c>
      <c r="K558" s="230">
        <v>0.23580000000000001</v>
      </c>
      <c r="L558" s="195">
        <v>0</v>
      </c>
      <c r="M558" s="195">
        <v>0</v>
      </c>
      <c r="N558" s="195">
        <v>0</v>
      </c>
      <c r="O558" s="195">
        <v>0</v>
      </c>
      <c r="P558" s="195">
        <v>4</v>
      </c>
      <c r="Q558" s="195">
        <v>6</v>
      </c>
      <c r="R558" s="230">
        <v>1</v>
      </c>
      <c r="S558" s="195">
        <v>2</v>
      </c>
      <c r="T558" s="190"/>
      <c r="U558" s="229">
        <v>478352352</v>
      </c>
      <c r="V558" s="231" t="s">
        <v>882</v>
      </c>
      <c r="W558" s="190" t="s">
        <v>883</v>
      </c>
      <c r="X558" s="190" t="s">
        <v>883</v>
      </c>
      <c r="Y558" s="231">
        <v>1</v>
      </c>
      <c r="Z558" s="231">
        <v>6</v>
      </c>
      <c r="AA558" s="231">
        <v>88898.307595999984</v>
      </c>
      <c r="AB558" s="231">
        <v>14816</v>
      </c>
      <c r="AC558" s="231">
        <v>4152</v>
      </c>
      <c r="AD558" s="231">
        <v>10664</v>
      </c>
      <c r="AK558" s="232">
        <v>0</v>
      </c>
      <c r="AM558" s="232">
        <v>0</v>
      </c>
      <c r="AO558" s="232"/>
    </row>
    <row r="559" spans="1:41" s="231" customFormat="1">
      <c r="A559" s="229" t="s">
        <v>882</v>
      </c>
      <c r="B559" s="190">
        <v>478352600</v>
      </c>
      <c r="C559" s="191" t="s">
        <v>532</v>
      </c>
      <c r="D559" s="195">
        <v>0</v>
      </c>
      <c r="E559" s="195">
        <v>0</v>
      </c>
      <c r="F559" s="195">
        <v>0</v>
      </c>
      <c r="G559" s="195">
        <v>0</v>
      </c>
      <c r="H559" s="195">
        <v>12</v>
      </c>
      <c r="I559" s="195">
        <v>24</v>
      </c>
      <c r="J559" s="195">
        <v>0</v>
      </c>
      <c r="K559" s="230">
        <v>1.4148000000000001</v>
      </c>
      <c r="L559" s="195">
        <v>0</v>
      </c>
      <c r="M559" s="195">
        <v>0</v>
      </c>
      <c r="N559" s="195">
        <v>0</v>
      </c>
      <c r="O559" s="195">
        <v>0</v>
      </c>
      <c r="P559" s="195">
        <v>2</v>
      </c>
      <c r="Q559" s="195">
        <v>36</v>
      </c>
      <c r="R559" s="230">
        <v>1</v>
      </c>
      <c r="S559" s="195">
        <v>3</v>
      </c>
      <c r="T559" s="190"/>
      <c r="U559" s="229">
        <v>478352600</v>
      </c>
      <c r="V559" s="231" t="s">
        <v>882</v>
      </c>
      <c r="W559" s="190" t="s">
        <v>883</v>
      </c>
      <c r="X559" s="190" t="s">
        <v>761</v>
      </c>
      <c r="Y559" s="231">
        <v>1</v>
      </c>
      <c r="Z559" s="231">
        <v>36</v>
      </c>
      <c r="AA559" s="231">
        <v>438563.36557599995</v>
      </c>
      <c r="AB559" s="231">
        <v>12182</v>
      </c>
      <c r="AC559" s="231">
        <v>1518</v>
      </c>
      <c r="AD559" s="231">
        <v>10664</v>
      </c>
      <c r="AK559" s="232">
        <v>0</v>
      </c>
      <c r="AM559" s="232">
        <v>0</v>
      </c>
      <c r="AO559" s="232"/>
    </row>
    <row r="560" spans="1:41" s="231" customFormat="1">
      <c r="A560" s="229" t="s">
        <v>882</v>
      </c>
      <c r="B560" s="190">
        <v>478352610</v>
      </c>
      <c r="C560" s="191" t="s">
        <v>532</v>
      </c>
      <c r="D560" s="195">
        <v>0</v>
      </c>
      <c r="E560" s="195">
        <v>0</v>
      </c>
      <c r="F560" s="195">
        <v>0</v>
      </c>
      <c r="G560" s="195">
        <v>0</v>
      </c>
      <c r="H560" s="195">
        <v>6</v>
      </c>
      <c r="I560" s="195">
        <v>1</v>
      </c>
      <c r="J560" s="195">
        <v>0</v>
      </c>
      <c r="K560" s="230">
        <v>0.27510000000000001</v>
      </c>
      <c r="L560" s="195">
        <v>0</v>
      </c>
      <c r="M560" s="195">
        <v>0</v>
      </c>
      <c r="N560" s="195">
        <v>0</v>
      </c>
      <c r="O560" s="195">
        <v>0</v>
      </c>
      <c r="P560" s="195">
        <v>1</v>
      </c>
      <c r="Q560" s="195">
        <v>7</v>
      </c>
      <c r="R560" s="230">
        <v>1</v>
      </c>
      <c r="S560" s="195">
        <v>5</v>
      </c>
      <c r="T560" s="190"/>
      <c r="U560" s="229">
        <v>478352610</v>
      </c>
      <c r="V560" s="231" t="s">
        <v>882</v>
      </c>
      <c r="W560" s="190" t="s">
        <v>883</v>
      </c>
      <c r="X560" s="190" t="s">
        <v>880</v>
      </c>
      <c r="Y560" s="231">
        <v>1</v>
      </c>
      <c r="Z560" s="231">
        <v>7</v>
      </c>
      <c r="AA560" s="231">
        <v>81432.408861999997</v>
      </c>
      <c r="AB560" s="231">
        <v>11633</v>
      </c>
      <c r="AC560" s="231">
        <v>18</v>
      </c>
      <c r="AD560" s="231">
        <v>11615</v>
      </c>
      <c r="AK560" s="232">
        <v>0</v>
      </c>
      <c r="AM560" s="232">
        <v>0</v>
      </c>
      <c r="AO560" s="232"/>
    </row>
    <row r="561" spans="1:41" s="231" customFormat="1">
      <c r="A561" s="229" t="s">
        <v>882</v>
      </c>
      <c r="B561" s="190">
        <v>478352616</v>
      </c>
      <c r="C561" s="191" t="s">
        <v>532</v>
      </c>
      <c r="D561" s="195">
        <v>0</v>
      </c>
      <c r="E561" s="195">
        <v>0</v>
      </c>
      <c r="F561" s="195">
        <v>0</v>
      </c>
      <c r="G561" s="195">
        <v>0</v>
      </c>
      <c r="H561" s="195">
        <v>18</v>
      </c>
      <c r="I561" s="195">
        <v>29</v>
      </c>
      <c r="J561" s="195">
        <v>0</v>
      </c>
      <c r="K561" s="230">
        <v>1.8471</v>
      </c>
      <c r="L561" s="195">
        <v>0</v>
      </c>
      <c r="M561" s="195">
        <v>0</v>
      </c>
      <c r="N561" s="195">
        <v>0</v>
      </c>
      <c r="O561" s="195">
        <v>0</v>
      </c>
      <c r="P561" s="195">
        <v>8</v>
      </c>
      <c r="Q561" s="195">
        <v>47</v>
      </c>
      <c r="R561" s="230">
        <v>1</v>
      </c>
      <c r="S561" s="195">
        <v>7</v>
      </c>
      <c r="T561" s="190"/>
      <c r="U561" s="229">
        <v>478352616</v>
      </c>
      <c r="V561" s="231" t="s">
        <v>882</v>
      </c>
      <c r="W561" s="190" t="s">
        <v>883</v>
      </c>
      <c r="X561" s="190" t="s">
        <v>739</v>
      </c>
      <c r="Y561" s="231">
        <v>1</v>
      </c>
      <c r="Z561" s="231">
        <v>47</v>
      </c>
      <c r="AA561" s="231">
        <v>603017.89950199996</v>
      </c>
      <c r="AB561" s="231">
        <v>12830</v>
      </c>
      <c r="AC561" s="231">
        <v>-745</v>
      </c>
      <c r="AD561" s="231">
        <v>13575</v>
      </c>
      <c r="AK561" s="232">
        <v>0</v>
      </c>
      <c r="AM561" s="232">
        <v>0</v>
      </c>
      <c r="AO561" s="232"/>
    </row>
    <row r="562" spans="1:41" s="231" customFormat="1">
      <c r="A562" s="229" t="s">
        <v>882</v>
      </c>
      <c r="B562" s="190">
        <v>478352640</v>
      </c>
      <c r="C562" s="191" t="s">
        <v>532</v>
      </c>
      <c r="D562" s="195">
        <v>0</v>
      </c>
      <c r="E562" s="195">
        <v>0</v>
      </c>
      <c r="F562" s="195">
        <v>0</v>
      </c>
      <c r="G562" s="195">
        <v>0</v>
      </c>
      <c r="H562" s="195">
        <v>0</v>
      </c>
      <c r="I562" s="195">
        <v>3</v>
      </c>
      <c r="J562" s="195">
        <v>0</v>
      </c>
      <c r="K562" s="230">
        <v>0.1179</v>
      </c>
      <c r="L562" s="195">
        <v>0</v>
      </c>
      <c r="M562" s="195">
        <v>0</v>
      </c>
      <c r="N562" s="195">
        <v>0</v>
      </c>
      <c r="O562" s="195">
        <v>0</v>
      </c>
      <c r="P562" s="195">
        <v>0</v>
      </c>
      <c r="Q562" s="195">
        <v>3</v>
      </c>
      <c r="R562" s="230">
        <v>1</v>
      </c>
      <c r="S562" s="195">
        <v>2</v>
      </c>
      <c r="T562" s="190"/>
      <c r="U562" s="229">
        <v>478352640</v>
      </c>
      <c r="V562" s="231" t="s">
        <v>882</v>
      </c>
      <c r="W562" s="190" t="s">
        <v>883</v>
      </c>
      <c r="X562" s="190" t="s">
        <v>888</v>
      </c>
      <c r="Y562" s="231">
        <v>1</v>
      </c>
      <c r="Z562" s="231">
        <v>3</v>
      </c>
      <c r="AA562" s="231">
        <v>37696.023797999995</v>
      </c>
      <c r="AB562" s="231">
        <v>12565</v>
      </c>
      <c r="AC562" s="231">
        <v>-2251</v>
      </c>
      <c r="AD562" s="231">
        <v>14816</v>
      </c>
      <c r="AK562" s="232">
        <v>0</v>
      </c>
      <c r="AM562" s="232">
        <v>0</v>
      </c>
      <c r="AO562" s="232"/>
    </row>
    <row r="563" spans="1:41" s="231" customFormat="1">
      <c r="A563" s="229" t="s">
        <v>882</v>
      </c>
      <c r="B563" s="190">
        <v>478352673</v>
      </c>
      <c r="C563" s="191" t="s">
        <v>532</v>
      </c>
      <c r="D563" s="195">
        <v>0</v>
      </c>
      <c r="E563" s="195">
        <v>0</v>
      </c>
      <c r="F563" s="195">
        <v>0</v>
      </c>
      <c r="G563" s="195">
        <v>0</v>
      </c>
      <c r="H563" s="195">
        <v>9</v>
      </c>
      <c r="I563" s="195">
        <v>14</v>
      </c>
      <c r="J563" s="195">
        <v>0</v>
      </c>
      <c r="K563" s="230">
        <v>0.90390000000000004</v>
      </c>
      <c r="L563" s="195">
        <v>0</v>
      </c>
      <c r="M563" s="195">
        <v>0</v>
      </c>
      <c r="N563" s="195">
        <v>0</v>
      </c>
      <c r="O563" s="195">
        <v>0</v>
      </c>
      <c r="P563" s="195">
        <v>0</v>
      </c>
      <c r="Q563" s="195">
        <v>23</v>
      </c>
      <c r="R563" s="230">
        <v>1</v>
      </c>
      <c r="S563" s="195">
        <v>2</v>
      </c>
      <c r="T563" s="190"/>
      <c r="U563" s="229">
        <v>478352673</v>
      </c>
      <c r="V563" s="231" t="s">
        <v>882</v>
      </c>
      <c r="W563" s="190" t="s">
        <v>883</v>
      </c>
      <c r="X563" s="190" t="s">
        <v>763</v>
      </c>
      <c r="Y563" s="231">
        <v>1</v>
      </c>
      <c r="Z563" s="231">
        <v>23</v>
      </c>
      <c r="AA563" s="231">
        <v>271893.399118</v>
      </c>
      <c r="AB563" s="231">
        <v>11821</v>
      </c>
      <c r="AC563" s="231">
        <v>-361</v>
      </c>
      <c r="AD563" s="231">
        <v>12182</v>
      </c>
      <c r="AK563" s="232">
        <v>0</v>
      </c>
      <c r="AM563" s="232">
        <v>0</v>
      </c>
      <c r="AO563" s="232"/>
    </row>
    <row r="564" spans="1:41" s="231" customFormat="1">
      <c r="A564" s="229" t="s">
        <v>882</v>
      </c>
      <c r="B564" s="190">
        <v>478352695</v>
      </c>
      <c r="C564" s="191" t="s">
        <v>532</v>
      </c>
      <c r="D564" s="195">
        <v>0</v>
      </c>
      <c r="E564" s="195">
        <v>0</v>
      </c>
      <c r="F564" s="195">
        <v>0</v>
      </c>
      <c r="G564" s="195">
        <v>0</v>
      </c>
      <c r="H564" s="195">
        <v>0</v>
      </c>
      <c r="I564" s="195">
        <v>1</v>
      </c>
      <c r="J564" s="195">
        <v>0</v>
      </c>
      <c r="K564" s="230">
        <v>3.9300000000000002E-2</v>
      </c>
      <c r="L564" s="195">
        <v>0</v>
      </c>
      <c r="M564" s="195">
        <v>0</v>
      </c>
      <c r="N564" s="195">
        <v>0</v>
      </c>
      <c r="O564" s="195">
        <v>0</v>
      </c>
      <c r="P564" s="195">
        <v>0</v>
      </c>
      <c r="Q564" s="195">
        <v>1</v>
      </c>
      <c r="R564" s="230">
        <v>1</v>
      </c>
      <c r="S564" s="195">
        <v>2</v>
      </c>
      <c r="T564" s="190"/>
      <c r="U564" s="229">
        <v>478352695</v>
      </c>
      <c r="V564" s="231" t="s">
        <v>882</v>
      </c>
      <c r="W564" s="190" t="s">
        <v>883</v>
      </c>
      <c r="X564" s="190" t="s">
        <v>889</v>
      </c>
      <c r="Y564" s="231">
        <v>1</v>
      </c>
      <c r="Z564" s="231">
        <v>1</v>
      </c>
      <c r="AA564" s="231">
        <v>12565.341266000001</v>
      </c>
      <c r="AB564" s="231">
        <v>12565</v>
      </c>
      <c r="AC564" s="231">
        <v>932</v>
      </c>
      <c r="AD564" s="231">
        <v>11633</v>
      </c>
      <c r="AK564" s="232">
        <v>0</v>
      </c>
      <c r="AM564" s="232">
        <v>0</v>
      </c>
      <c r="AO564" s="232"/>
    </row>
    <row r="565" spans="1:41" s="231" customFormat="1">
      <c r="A565" s="229" t="s">
        <v>882</v>
      </c>
      <c r="B565" s="190">
        <v>478352720</v>
      </c>
      <c r="C565" s="191" t="s">
        <v>532</v>
      </c>
      <c r="D565" s="195">
        <v>0</v>
      </c>
      <c r="E565" s="195">
        <v>0</v>
      </c>
      <c r="F565" s="195">
        <v>0</v>
      </c>
      <c r="G565" s="195">
        <v>0</v>
      </c>
      <c r="H565" s="195">
        <v>0</v>
      </c>
      <c r="I565" s="195">
        <v>1</v>
      </c>
      <c r="J565" s="195">
        <v>0</v>
      </c>
      <c r="K565" s="230">
        <v>3.9300000000000002E-2</v>
      </c>
      <c r="L565" s="195">
        <v>0</v>
      </c>
      <c r="M565" s="195">
        <v>0</v>
      </c>
      <c r="N565" s="195">
        <v>0</v>
      </c>
      <c r="O565" s="195">
        <v>0</v>
      </c>
      <c r="P565" s="195">
        <v>0</v>
      </c>
      <c r="Q565" s="195">
        <v>1</v>
      </c>
      <c r="R565" s="230">
        <v>1</v>
      </c>
      <c r="S565" s="195">
        <v>7</v>
      </c>
      <c r="T565" s="190"/>
      <c r="U565" s="229">
        <v>478352720</v>
      </c>
      <c r="V565" s="231" t="s">
        <v>882</v>
      </c>
      <c r="W565" s="190" t="s">
        <v>883</v>
      </c>
      <c r="X565" s="190" t="s">
        <v>881</v>
      </c>
      <c r="Y565" s="231">
        <v>1</v>
      </c>
      <c r="Z565" s="231">
        <v>1</v>
      </c>
      <c r="AA565" s="231">
        <v>12565.341266000001</v>
      </c>
      <c r="AB565" s="231">
        <v>12565</v>
      </c>
      <c r="AC565" s="231">
        <v>-265</v>
      </c>
      <c r="AD565" s="231">
        <v>12830</v>
      </c>
      <c r="AK565" s="232">
        <v>0</v>
      </c>
      <c r="AM565" s="232">
        <v>0</v>
      </c>
      <c r="AO565" s="232"/>
    </row>
    <row r="566" spans="1:41" s="231" customFormat="1">
      <c r="A566" s="229" t="s">
        <v>882</v>
      </c>
      <c r="B566" s="190">
        <v>478352725</v>
      </c>
      <c r="C566" s="191" t="s">
        <v>532</v>
      </c>
      <c r="D566" s="195">
        <v>0</v>
      </c>
      <c r="E566" s="195">
        <v>0</v>
      </c>
      <c r="F566" s="195">
        <v>0</v>
      </c>
      <c r="G566" s="195">
        <v>0</v>
      </c>
      <c r="H566" s="195">
        <v>6</v>
      </c>
      <c r="I566" s="195">
        <v>14</v>
      </c>
      <c r="J566" s="195">
        <v>0</v>
      </c>
      <c r="K566" s="230">
        <v>0.78600000000000003</v>
      </c>
      <c r="L566" s="195">
        <v>0</v>
      </c>
      <c r="M566" s="195">
        <v>0</v>
      </c>
      <c r="N566" s="195">
        <v>0</v>
      </c>
      <c r="O566" s="195">
        <v>0</v>
      </c>
      <c r="P566" s="195">
        <v>2</v>
      </c>
      <c r="Q566" s="195">
        <v>20</v>
      </c>
      <c r="R566" s="230">
        <v>1</v>
      </c>
      <c r="S566" s="195">
        <v>3</v>
      </c>
      <c r="T566" s="190"/>
      <c r="U566" s="229">
        <v>478352725</v>
      </c>
      <c r="V566" s="231" t="s">
        <v>882</v>
      </c>
      <c r="W566" s="190" t="s">
        <v>883</v>
      </c>
      <c r="X566" s="190" t="s">
        <v>765</v>
      </c>
      <c r="Y566" s="231">
        <v>1</v>
      </c>
      <c r="Z566" s="231">
        <v>20</v>
      </c>
      <c r="AA566" s="231">
        <v>248924.20531999998</v>
      </c>
      <c r="AB566" s="231">
        <v>12446</v>
      </c>
      <c r="AC566" s="231">
        <v>-119</v>
      </c>
      <c r="AD566" s="231">
        <v>12565</v>
      </c>
      <c r="AK566" s="232">
        <v>0</v>
      </c>
      <c r="AM566" s="232">
        <v>0</v>
      </c>
      <c r="AO566" s="232"/>
    </row>
    <row r="567" spans="1:41" s="231" customFormat="1">
      <c r="A567" s="229" t="s">
        <v>882</v>
      </c>
      <c r="B567" s="190">
        <v>478352735</v>
      </c>
      <c r="C567" s="191" t="s">
        <v>532</v>
      </c>
      <c r="D567" s="195">
        <v>0</v>
      </c>
      <c r="E567" s="195">
        <v>0</v>
      </c>
      <c r="F567" s="195">
        <v>0</v>
      </c>
      <c r="G567" s="195">
        <v>0</v>
      </c>
      <c r="H567" s="195">
        <v>18</v>
      </c>
      <c r="I567" s="195">
        <v>15</v>
      </c>
      <c r="J567" s="195">
        <v>0</v>
      </c>
      <c r="K567" s="230">
        <v>1.2968999999999999</v>
      </c>
      <c r="L567" s="195">
        <v>0</v>
      </c>
      <c r="M567" s="195">
        <v>0</v>
      </c>
      <c r="N567" s="195">
        <v>0</v>
      </c>
      <c r="O567" s="195">
        <v>0</v>
      </c>
      <c r="P567" s="195">
        <v>3</v>
      </c>
      <c r="Q567" s="195">
        <v>33</v>
      </c>
      <c r="R567" s="230">
        <v>1</v>
      </c>
      <c r="S567" s="195">
        <v>6</v>
      </c>
      <c r="T567" s="190"/>
      <c r="U567" s="229">
        <v>478352735</v>
      </c>
      <c r="V567" s="231" t="s">
        <v>882</v>
      </c>
      <c r="W567" s="190" t="s">
        <v>883</v>
      </c>
      <c r="X567" s="190" t="s">
        <v>767</v>
      </c>
      <c r="Y567" s="231">
        <v>1</v>
      </c>
      <c r="Z567" s="231">
        <v>33</v>
      </c>
      <c r="AA567" s="231">
        <v>396606.73177800002</v>
      </c>
      <c r="AB567" s="231">
        <v>12018</v>
      </c>
      <c r="AC567" s="231">
        <v>197</v>
      </c>
      <c r="AD567" s="231">
        <v>11821</v>
      </c>
      <c r="AK567" s="232">
        <v>0</v>
      </c>
      <c r="AM567" s="232">
        <v>0</v>
      </c>
      <c r="AO567" s="232"/>
    </row>
    <row r="568" spans="1:41" s="231" customFormat="1">
      <c r="A568" s="229" t="s">
        <v>882</v>
      </c>
      <c r="B568" s="190">
        <v>478352753</v>
      </c>
      <c r="C568" s="191" t="s">
        <v>532</v>
      </c>
      <c r="D568" s="195">
        <v>0</v>
      </c>
      <c r="E568" s="195">
        <v>0</v>
      </c>
      <c r="F568" s="195">
        <v>0</v>
      </c>
      <c r="G568" s="195">
        <v>0</v>
      </c>
      <c r="H568" s="195">
        <v>0</v>
      </c>
      <c r="I568" s="195">
        <v>2</v>
      </c>
      <c r="J568" s="195">
        <v>0</v>
      </c>
      <c r="K568" s="230">
        <v>7.8600000000000003E-2</v>
      </c>
      <c r="L568" s="195">
        <v>0</v>
      </c>
      <c r="M568" s="195">
        <v>0</v>
      </c>
      <c r="N568" s="195">
        <v>0</v>
      </c>
      <c r="O568" s="195">
        <v>0</v>
      </c>
      <c r="P568" s="195">
        <v>0</v>
      </c>
      <c r="Q568" s="195">
        <v>2</v>
      </c>
      <c r="R568" s="230">
        <v>1</v>
      </c>
      <c r="S568" s="195">
        <v>7</v>
      </c>
      <c r="T568" s="190"/>
      <c r="U568" s="229">
        <v>478352753</v>
      </c>
      <c r="V568" s="231" t="s">
        <v>882</v>
      </c>
      <c r="W568" s="190" t="s">
        <v>883</v>
      </c>
      <c r="X568" s="190" t="s">
        <v>817</v>
      </c>
      <c r="Y568" s="231">
        <v>1</v>
      </c>
      <c r="Z568" s="231">
        <v>2</v>
      </c>
      <c r="AA568" s="231">
        <v>25130.682532000003</v>
      </c>
      <c r="AB568" s="231">
        <v>12565</v>
      </c>
      <c r="AC568" s="231">
        <v>0</v>
      </c>
      <c r="AD568" s="231">
        <v>12565</v>
      </c>
      <c r="AK568" s="232">
        <v>0</v>
      </c>
      <c r="AM568" s="232">
        <v>0</v>
      </c>
      <c r="AO568" s="232"/>
    </row>
    <row r="569" spans="1:41" s="231" customFormat="1">
      <c r="A569" s="229" t="s">
        <v>882</v>
      </c>
      <c r="B569" s="190">
        <v>478352775</v>
      </c>
      <c r="C569" s="191" t="s">
        <v>532</v>
      </c>
      <c r="D569" s="195">
        <v>0</v>
      </c>
      <c r="E569" s="195">
        <v>0</v>
      </c>
      <c r="F569" s="195">
        <v>0</v>
      </c>
      <c r="G569" s="195">
        <v>0</v>
      </c>
      <c r="H569" s="195">
        <v>5</v>
      </c>
      <c r="I569" s="195">
        <v>9</v>
      </c>
      <c r="J569" s="195">
        <v>0</v>
      </c>
      <c r="K569" s="230">
        <v>0.55020000000000002</v>
      </c>
      <c r="L569" s="195">
        <v>0</v>
      </c>
      <c r="M569" s="195">
        <v>0</v>
      </c>
      <c r="N569" s="195">
        <v>0</v>
      </c>
      <c r="O569" s="195">
        <v>0</v>
      </c>
      <c r="P569" s="195">
        <v>0</v>
      </c>
      <c r="Q569" s="195">
        <v>14</v>
      </c>
      <c r="R569" s="230">
        <v>1</v>
      </c>
      <c r="S569" s="195">
        <v>4</v>
      </c>
      <c r="T569" s="190"/>
      <c r="U569" s="229">
        <v>478352775</v>
      </c>
      <c r="V569" s="231" t="s">
        <v>882</v>
      </c>
      <c r="W569" s="190" t="s">
        <v>883</v>
      </c>
      <c r="X569" s="190" t="s">
        <v>768</v>
      </c>
      <c r="Y569" s="231">
        <v>1</v>
      </c>
      <c r="Z569" s="231">
        <v>14</v>
      </c>
      <c r="AA569" s="231">
        <v>166409.52772399999</v>
      </c>
      <c r="AB569" s="231">
        <v>11886</v>
      </c>
      <c r="AC569" s="231">
        <v>-679</v>
      </c>
      <c r="AD569" s="231">
        <v>12565</v>
      </c>
      <c r="AK569" s="232">
        <v>0</v>
      </c>
      <c r="AM569" s="232">
        <v>0</v>
      </c>
      <c r="AO569" s="232"/>
    </row>
    <row r="570" spans="1:41" s="231" customFormat="1">
      <c r="A570" s="229" t="s">
        <v>890</v>
      </c>
      <c r="B570" s="190">
        <v>479278005</v>
      </c>
      <c r="C570" s="191" t="s">
        <v>533</v>
      </c>
      <c r="D570" s="195">
        <v>0</v>
      </c>
      <c r="E570" s="195">
        <v>0</v>
      </c>
      <c r="F570" s="195">
        <v>0</v>
      </c>
      <c r="G570" s="195">
        <v>0</v>
      </c>
      <c r="H570" s="195">
        <v>0</v>
      </c>
      <c r="I570" s="195">
        <v>5</v>
      </c>
      <c r="J570" s="195">
        <v>0</v>
      </c>
      <c r="K570" s="230">
        <v>0.19650000000000001</v>
      </c>
      <c r="L570" s="195">
        <v>0</v>
      </c>
      <c r="M570" s="195">
        <v>0</v>
      </c>
      <c r="N570" s="195">
        <v>0</v>
      </c>
      <c r="O570" s="195">
        <v>0</v>
      </c>
      <c r="P570" s="195">
        <v>3</v>
      </c>
      <c r="Q570" s="195">
        <v>5</v>
      </c>
      <c r="R570" s="230">
        <v>1</v>
      </c>
      <c r="S570" s="195">
        <v>8</v>
      </c>
      <c r="T570" s="190"/>
      <c r="U570" s="229">
        <v>479278005</v>
      </c>
      <c r="V570" s="231" t="s">
        <v>890</v>
      </c>
      <c r="W570" s="190" t="s">
        <v>849</v>
      </c>
      <c r="X570" s="190" t="s">
        <v>797</v>
      </c>
      <c r="Y570" s="231">
        <v>1</v>
      </c>
      <c r="Z570" s="231">
        <v>5</v>
      </c>
      <c r="AA570" s="231">
        <v>81656.746329999994</v>
      </c>
      <c r="AB570" s="231">
        <v>16331</v>
      </c>
      <c r="AC570" s="231">
        <v>3885</v>
      </c>
      <c r="AD570" s="231">
        <v>12446</v>
      </c>
      <c r="AK570" s="232">
        <v>0</v>
      </c>
      <c r="AM570" s="232">
        <v>0</v>
      </c>
      <c r="AO570" s="232"/>
    </row>
    <row r="571" spans="1:41" s="231" customFormat="1">
      <c r="A571" s="229" t="s">
        <v>890</v>
      </c>
      <c r="B571" s="190">
        <v>479278024</v>
      </c>
      <c r="C571" s="191" t="s">
        <v>533</v>
      </c>
      <c r="D571" s="195">
        <v>0</v>
      </c>
      <c r="E571" s="195">
        <v>0</v>
      </c>
      <c r="F571" s="195">
        <v>0</v>
      </c>
      <c r="G571" s="195">
        <v>0</v>
      </c>
      <c r="H571" s="195">
        <v>4</v>
      </c>
      <c r="I571" s="195">
        <v>9</v>
      </c>
      <c r="J571" s="195">
        <v>0</v>
      </c>
      <c r="K571" s="230">
        <v>0.51090000000000002</v>
      </c>
      <c r="L571" s="195">
        <v>0</v>
      </c>
      <c r="M571" s="195">
        <v>0</v>
      </c>
      <c r="N571" s="195">
        <v>0</v>
      </c>
      <c r="O571" s="195">
        <v>0</v>
      </c>
      <c r="P571" s="195">
        <v>4</v>
      </c>
      <c r="Q571" s="195">
        <v>13</v>
      </c>
      <c r="R571" s="230">
        <v>1</v>
      </c>
      <c r="S571" s="195">
        <v>5</v>
      </c>
      <c r="T571" s="190"/>
      <c r="U571" s="229">
        <v>479278024</v>
      </c>
      <c r="V571" s="231" t="s">
        <v>890</v>
      </c>
      <c r="W571" s="190" t="s">
        <v>849</v>
      </c>
      <c r="X571" s="190" t="s">
        <v>798</v>
      </c>
      <c r="Y571" s="231">
        <v>1</v>
      </c>
      <c r="Z571" s="231">
        <v>13</v>
      </c>
      <c r="AA571" s="231">
        <v>175270.516458</v>
      </c>
      <c r="AB571" s="231">
        <v>13482</v>
      </c>
      <c r="AC571" s="231">
        <v>1464</v>
      </c>
      <c r="AD571" s="231">
        <v>12018</v>
      </c>
      <c r="AK571" s="232">
        <v>0</v>
      </c>
      <c r="AM571" s="232">
        <v>0</v>
      </c>
      <c r="AO571" s="232"/>
    </row>
    <row r="572" spans="1:41" s="231" customFormat="1">
      <c r="A572" s="229" t="s">
        <v>890</v>
      </c>
      <c r="B572" s="190">
        <v>479278061</v>
      </c>
      <c r="C572" s="191" t="s">
        <v>533</v>
      </c>
      <c r="D572" s="195">
        <v>0</v>
      </c>
      <c r="E572" s="195">
        <v>0</v>
      </c>
      <c r="F572" s="195">
        <v>0</v>
      </c>
      <c r="G572" s="195">
        <v>0</v>
      </c>
      <c r="H572" s="195">
        <v>18</v>
      </c>
      <c r="I572" s="195">
        <v>18</v>
      </c>
      <c r="J572" s="195">
        <v>0</v>
      </c>
      <c r="K572" s="230">
        <v>1.4148000000000001</v>
      </c>
      <c r="L572" s="195">
        <v>0</v>
      </c>
      <c r="M572" s="195">
        <v>0</v>
      </c>
      <c r="N572" s="195">
        <v>0</v>
      </c>
      <c r="O572" s="195">
        <v>0</v>
      </c>
      <c r="P572" s="195">
        <v>25</v>
      </c>
      <c r="Q572" s="195">
        <v>36</v>
      </c>
      <c r="R572" s="230">
        <v>1</v>
      </c>
      <c r="S572" s="195">
        <v>11</v>
      </c>
      <c r="T572" s="190"/>
      <c r="U572" s="229">
        <v>479278061</v>
      </c>
      <c r="V572" s="231" t="s">
        <v>890</v>
      </c>
      <c r="W572" s="190" t="s">
        <v>849</v>
      </c>
      <c r="X572" s="190" t="s">
        <v>799</v>
      </c>
      <c r="Y572" s="231">
        <v>1</v>
      </c>
      <c r="Z572" s="231">
        <v>36</v>
      </c>
      <c r="AA572" s="231">
        <v>614105.13557599986</v>
      </c>
      <c r="AB572" s="231">
        <v>17058</v>
      </c>
      <c r="AC572" s="231">
        <v>4493</v>
      </c>
      <c r="AD572" s="231">
        <v>12565</v>
      </c>
      <c r="AK572" s="232">
        <v>0</v>
      </c>
      <c r="AM572" s="232">
        <v>0</v>
      </c>
      <c r="AO572" s="232"/>
    </row>
    <row r="573" spans="1:41" s="231" customFormat="1">
      <c r="A573" s="229" t="s">
        <v>890</v>
      </c>
      <c r="B573" s="190">
        <v>479278086</v>
      </c>
      <c r="C573" s="191" t="s">
        <v>533</v>
      </c>
      <c r="D573" s="195">
        <v>0</v>
      </c>
      <c r="E573" s="195">
        <v>0</v>
      </c>
      <c r="F573" s="195">
        <v>0</v>
      </c>
      <c r="G573" s="195">
        <v>0</v>
      </c>
      <c r="H573" s="195">
        <v>6</v>
      </c>
      <c r="I573" s="195">
        <v>12</v>
      </c>
      <c r="J573" s="195">
        <v>0</v>
      </c>
      <c r="K573" s="230">
        <v>0.70740000000000003</v>
      </c>
      <c r="L573" s="195">
        <v>0</v>
      </c>
      <c r="M573" s="195">
        <v>0</v>
      </c>
      <c r="N573" s="195">
        <v>0</v>
      </c>
      <c r="O573" s="195">
        <v>0</v>
      </c>
      <c r="P573" s="195">
        <v>4</v>
      </c>
      <c r="Q573" s="195">
        <v>18</v>
      </c>
      <c r="R573" s="230">
        <v>1</v>
      </c>
      <c r="S573" s="195">
        <v>8</v>
      </c>
      <c r="T573" s="190"/>
      <c r="U573" s="229">
        <v>479278086</v>
      </c>
      <c r="V573" s="231" t="s">
        <v>890</v>
      </c>
      <c r="W573" s="190" t="s">
        <v>849</v>
      </c>
      <c r="X573" s="190" t="s">
        <v>845</v>
      </c>
      <c r="Y573" s="231">
        <v>1</v>
      </c>
      <c r="Z573" s="231">
        <v>18</v>
      </c>
      <c r="AA573" s="231">
        <v>239876.56278800001</v>
      </c>
      <c r="AB573" s="231">
        <v>13326</v>
      </c>
      <c r="AC573" s="231">
        <v>1440</v>
      </c>
      <c r="AD573" s="231">
        <v>11886</v>
      </c>
      <c r="AK573" s="232">
        <v>0</v>
      </c>
      <c r="AM573" s="232">
        <v>0</v>
      </c>
      <c r="AO573" s="232"/>
    </row>
    <row r="574" spans="1:41" s="231" customFormat="1">
      <c r="A574" s="229" t="s">
        <v>890</v>
      </c>
      <c r="B574" s="190">
        <v>479278087</v>
      </c>
      <c r="C574" s="191" t="s">
        <v>533</v>
      </c>
      <c r="D574" s="195">
        <v>0</v>
      </c>
      <c r="E574" s="195">
        <v>0</v>
      </c>
      <c r="F574" s="195">
        <v>0</v>
      </c>
      <c r="G574" s="195">
        <v>0</v>
      </c>
      <c r="H574" s="195">
        <v>1</v>
      </c>
      <c r="I574" s="195">
        <v>3</v>
      </c>
      <c r="J574" s="195">
        <v>0</v>
      </c>
      <c r="K574" s="230">
        <v>0.15720000000000001</v>
      </c>
      <c r="L574" s="195">
        <v>0</v>
      </c>
      <c r="M574" s="195">
        <v>0</v>
      </c>
      <c r="N574" s="195">
        <v>0</v>
      </c>
      <c r="O574" s="195">
        <v>0</v>
      </c>
      <c r="P574" s="195">
        <v>2</v>
      </c>
      <c r="Q574" s="195">
        <v>4</v>
      </c>
      <c r="R574" s="230">
        <v>1</v>
      </c>
      <c r="S574" s="195">
        <v>6</v>
      </c>
      <c r="T574" s="190"/>
      <c r="U574" s="229">
        <v>479278087</v>
      </c>
      <c r="V574" s="231" t="s">
        <v>890</v>
      </c>
      <c r="W574" s="190" t="s">
        <v>849</v>
      </c>
      <c r="X574" s="190" t="s">
        <v>800</v>
      </c>
      <c r="Y574" s="231">
        <v>1</v>
      </c>
      <c r="Z574" s="231">
        <v>4</v>
      </c>
      <c r="AA574" s="231">
        <v>59139.895064000004</v>
      </c>
      <c r="AB574" s="231">
        <v>14785</v>
      </c>
      <c r="AC574" s="231">
        <v>-1546</v>
      </c>
      <c r="AD574" s="231">
        <v>16331</v>
      </c>
      <c r="AK574" s="232">
        <v>0</v>
      </c>
      <c r="AM574" s="232">
        <v>0</v>
      </c>
      <c r="AO574" s="232"/>
    </row>
    <row r="575" spans="1:41" s="231" customFormat="1">
      <c r="A575" s="229" t="s">
        <v>890</v>
      </c>
      <c r="B575" s="190">
        <v>479278111</v>
      </c>
      <c r="C575" s="191" t="s">
        <v>533</v>
      </c>
      <c r="D575" s="195">
        <v>0</v>
      </c>
      <c r="E575" s="195">
        <v>0</v>
      </c>
      <c r="F575" s="195">
        <v>0</v>
      </c>
      <c r="G575" s="195">
        <v>0</v>
      </c>
      <c r="H575" s="195">
        <v>1</v>
      </c>
      <c r="I575" s="195">
        <v>8</v>
      </c>
      <c r="J575" s="195">
        <v>0</v>
      </c>
      <c r="K575" s="230">
        <v>0.35370000000000001</v>
      </c>
      <c r="L575" s="195">
        <v>0</v>
      </c>
      <c r="M575" s="195">
        <v>0</v>
      </c>
      <c r="N575" s="195">
        <v>0</v>
      </c>
      <c r="O575" s="195">
        <v>0</v>
      </c>
      <c r="P575" s="195">
        <v>5</v>
      </c>
      <c r="Q575" s="195">
        <v>9</v>
      </c>
      <c r="R575" s="230">
        <v>1</v>
      </c>
      <c r="S575" s="195">
        <v>8</v>
      </c>
      <c r="T575" s="190"/>
      <c r="U575" s="229">
        <v>479278111</v>
      </c>
      <c r="V575" s="231" t="s">
        <v>890</v>
      </c>
      <c r="W575" s="190" t="s">
        <v>849</v>
      </c>
      <c r="X575" s="190" t="s">
        <v>801</v>
      </c>
      <c r="Y575" s="231">
        <v>1</v>
      </c>
      <c r="Z575" s="231">
        <v>9</v>
      </c>
      <c r="AA575" s="231">
        <v>142570.421394</v>
      </c>
      <c r="AB575" s="231">
        <v>15841</v>
      </c>
      <c r="AC575" s="231">
        <v>2359</v>
      </c>
      <c r="AD575" s="231">
        <v>13482</v>
      </c>
      <c r="AK575" s="232">
        <v>0</v>
      </c>
      <c r="AM575" s="232">
        <v>0</v>
      </c>
      <c r="AO575" s="232"/>
    </row>
    <row r="576" spans="1:41" s="231" customFormat="1">
      <c r="A576" s="229" t="s">
        <v>890</v>
      </c>
      <c r="B576" s="190">
        <v>479278114</v>
      </c>
      <c r="C576" s="191" t="s">
        <v>533</v>
      </c>
      <c r="D576" s="195">
        <v>0</v>
      </c>
      <c r="E576" s="195">
        <v>0</v>
      </c>
      <c r="F576" s="195">
        <v>0</v>
      </c>
      <c r="G576" s="195">
        <v>0</v>
      </c>
      <c r="H576" s="195">
        <v>0</v>
      </c>
      <c r="I576" s="195">
        <v>3</v>
      </c>
      <c r="J576" s="195">
        <v>0</v>
      </c>
      <c r="K576" s="230">
        <v>0.1179</v>
      </c>
      <c r="L576" s="195">
        <v>0</v>
      </c>
      <c r="M576" s="195">
        <v>0</v>
      </c>
      <c r="N576" s="195">
        <v>0</v>
      </c>
      <c r="O576" s="195">
        <v>0</v>
      </c>
      <c r="P576" s="195">
        <v>1</v>
      </c>
      <c r="Q576" s="195">
        <v>3</v>
      </c>
      <c r="R576" s="230">
        <v>1</v>
      </c>
      <c r="S576" s="195">
        <v>10</v>
      </c>
      <c r="T576" s="190"/>
      <c r="U576" s="229">
        <v>479278114</v>
      </c>
      <c r="V576" s="231" t="s">
        <v>890</v>
      </c>
      <c r="W576" s="190" t="s">
        <v>849</v>
      </c>
      <c r="X576" s="190" t="s">
        <v>680</v>
      </c>
      <c r="Y576" s="231">
        <v>1</v>
      </c>
      <c r="Z576" s="231">
        <v>3</v>
      </c>
      <c r="AA576" s="231">
        <v>44859.613798000006</v>
      </c>
      <c r="AB576" s="231">
        <v>14953</v>
      </c>
      <c r="AC576" s="231">
        <v>-2105</v>
      </c>
      <c r="AD576" s="231">
        <v>17058</v>
      </c>
      <c r="AK576" s="232">
        <v>0</v>
      </c>
      <c r="AM576" s="232">
        <v>0</v>
      </c>
      <c r="AO576" s="232"/>
    </row>
    <row r="577" spans="1:41" s="231" customFormat="1">
      <c r="A577" s="229" t="s">
        <v>890</v>
      </c>
      <c r="B577" s="190">
        <v>479278117</v>
      </c>
      <c r="C577" s="191" t="s">
        <v>533</v>
      </c>
      <c r="D577" s="195">
        <v>0</v>
      </c>
      <c r="E577" s="195">
        <v>0</v>
      </c>
      <c r="F577" s="195">
        <v>0</v>
      </c>
      <c r="G577" s="195">
        <v>0</v>
      </c>
      <c r="H577" s="195">
        <v>3</v>
      </c>
      <c r="I577" s="195">
        <v>8</v>
      </c>
      <c r="J577" s="195">
        <v>0</v>
      </c>
      <c r="K577" s="230">
        <v>0.43230000000000002</v>
      </c>
      <c r="L577" s="195">
        <v>0</v>
      </c>
      <c r="M577" s="195">
        <v>0</v>
      </c>
      <c r="N577" s="195">
        <v>0</v>
      </c>
      <c r="O577" s="195">
        <v>0</v>
      </c>
      <c r="P577" s="195">
        <v>6</v>
      </c>
      <c r="Q577" s="195">
        <v>11</v>
      </c>
      <c r="R577" s="230">
        <v>1</v>
      </c>
      <c r="S577" s="195">
        <v>5</v>
      </c>
      <c r="T577" s="190"/>
      <c r="U577" s="229">
        <v>479278117</v>
      </c>
      <c r="V577" s="231" t="s">
        <v>890</v>
      </c>
      <c r="W577" s="190" t="s">
        <v>849</v>
      </c>
      <c r="X577" s="190" t="s">
        <v>891</v>
      </c>
      <c r="Y577" s="231">
        <v>1</v>
      </c>
      <c r="Z577" s="231">
        <v>11</v>
      </c>
      <c r="AA577" s="231">
        <v>161803.52392599999</v>
      </c>
      <c r="AB577" s="231">
        <v>14709</v>
      </c>
      <c r="AC577" s="231">
        <v>1383</v>
      </c>
      <c r="AD577" s="231">
        <v>13326</v>
      </c>
      <c r="AK577" s="232">
        <v>0</v>
      </c>
      <c r="AM577" s="232">
        <v>0</v>
      </c>
      <c r="AO577" s="232"/>
    </row>
    <row r="578" spans="1:41" s="231" customFormat="1">
      <c r="A578" s="229" t="s">
        <v>890</v>
      </c>
      <c r="B578" s="190">
        <v>479278127</v>
      </c>
      <c r="C578" s="191" t="s">
        <v>533</v>
      </c>
      <c r="D578" s="195">
        <v>0</v>
      </c>
      <c r="E578" s="195">
        <v>0</v>
      </c>
      <c r="F578" s="195">
        <v>0</v>
      </c>
      <c r="G578" s="195">
        <v>0</v>
      </c>
      <c r="H578" s="195">
        <v>2</v>
      </c>
      <c r="I578" s="195">
        <v>6</v>
      </c>
      <c r="J578" s="195">
        <v>0</v>
      </c>
      <c r="K578" s="230">
        <v>0.31440000000000001</v>
      </c>
      <c r="L578" s="195">
        <v>0</v>
      </c>
      <c r="M578" s="195">
        <v>0</v>
      </c>
      <c r="N578" s="195">
        <v>0</v>
      </c>
      <c r="O578" s="195">
        <v>0</v>
      </c>
      <c r="P578" s="195">
        <v>6</v>
      </c>
      <c r="Q578" s="195">
        <v>8</v>
      </c>
      <c r="R578" s="230">
        <v>1</v>
      </c>
      <c r="S578" s="195">
        <v>4</v>
      </c>
      <c r="T578" s="190"/>
      <c r="U578" s="229">
        <v>479278127</v>
      </c>
      <c r="V578" s="231" t="s">
        <v>890</v>
      </c>
      <c r="W578" s="190" t="s">
        <v>849</v>
      </c>
      <c r="X578" s="190" t="s">
        <v>682</v>
      </c>
      <c r="Y578" s="231">
        <v>1</v>
      </c>
      <c r="Z578" s="231">
        <v>8</v>
      </c>
      <c r="AA578" s="231">
        <v>124900.05012799997</v>
      </c>
      <c r="AB578" s="231">
        <v>15613</v>
      </c>
      <c r="AC578" s="231">
        <v>828</v>
      </c>
      <c r="AD578" s="231">
        <v>14785</v>
      </c>
      <c r="AK578" s="232">
        <v>0</v>
      </c>
      <c r="AM578" s="232">
        <v>0</v>
      </c>
      <c r="AO578" s="232"/>
    </row>
    <row r="579" spans="1:41" s="231" customFormat="1">
      <c r="A579" s="229" t="s">
        <v>890</v>
      </c>
      <c r="B579" s="190">
        <v>479278137</v>
      </c>
      <c r="C579" s="191" t="s">
        <v>533</v>
      </c>
      <c r="D579" s="195">
        <v>0</v>
      </c>
      <c r="E579" s="195">
        <v>0</v>
      </c>
      <c r="F579" s="195">
        <v>0</v>
      </c>
      <c r="G579" s="195">
        <v>0</v>
      </c>
      <c r="H579" s="195">
        <v>17</v>
      </c>
      <c r="I579" s="195">
        <v>18</v>
      </c>
      <c r="J579" s="195">
        <v>0</v>
      </c>
      <c r="K579" s="230">
        <v>1.3754999999999999</v>
      </c>
      <c r="L579" s="195">
        <v>0</v>
      </c>
      <c r="M579" s="195">
        <v>0</v>
      </c>
      <c r="N579" s="195">
        <v>1</v>
      </c>
      <c r="O579" s="195">
        <v>0</v>
      </c>
      <c r="P579" s="195">
        <v>17</v>
      </c>
      <c r="Q579" s="195">
        <v>35</v>
      </c>
      <c r="R579" s="230">
        <v>1</v>
      </c>
      <c r="S579" s="195">
        <v>12</v>
      </c>
      <c r="T579" s="190"/>
      <c r="U579" s="229">
        <v>479278137</v>
      </c>
      <c r="V579" s="231" t="s">
        <v>890</v>
      </c>
      <c r="W579" s="190" t="s">
        <v>849</v>
      </c>
      <c r="X579" s="190" t="s">
        <v>847</v>
      </c>
      <c r="Y579" s="231">
        <v>1</v>
      </c>
      <c r="Z579" s="231">
        <v>35</v>
      </c>
      <c r="AA579" s="231">
        <v>555213.69430999993</v>
      </c>
      <c r="AB579" s="231">
        <v>15863</v>
      </c>
      <c r="AC579" s="231">
        <v>22</v>
      </c>
      <c r="AD579" s="231">
        <v>15841</v>
      </c>
      <c r="AK579" s="232">
        <v>0</v>
      </c>
      <c r="AM579" s="232">
        <v>0</v>
      </c>
      <c r="AO579" s="232"/>
    </row>
    <row r="580" spans="1:41" s="231" customFormat="1">
      <c r="A580" s="229" t="s">
        <v>890</v>
      </c>
      <c r="B580" s="190">
        <v>479278159</v>
      </c>
      <c r="C580" s="191" t="s">
        <v>533</v>
      </c>
      <c r="D580" s="195">
        <v>0</v>
      </c>
      <c r="E580" s="195">
        <v>0</v>
      </c>
      <c r="F580" s="195">
        <v>0</v>
      </c>
      <c r="G580" s="195">
        <v>0</v>
      </c>
      <c r="H580" s="195">
        <v>0</v>
      </c>
      <c r="I580" s="195">
        <v>1</v>
      </c>
      <c r="J580" s="195">
        <v>0</v>
      </c>
      <c r="K580" s="230">
        <v>3.9300000000000002E-2</v>
      </c>
      <c r="L580" s="195">
        <v>0</v>
      </c>
      <c r="M580" s="195">
        <v>0</v>
      </c>
      <c r="N580" s="195">
        <v>0</v>
      </c>
      <c r="O580" s="195">
        <v>0</v>
      </c>
      <c r="P580" s="195">
        <v>0</v>
      </c>
      <c r="Q580" s="195">
        <v>1</v>
      </c>
      <c r="R580" s="230">
        <v>1</v>
      </c>
      <c r="S580" s="195">
        <v>3</v>
      </c>
      <c r="T580" s="190"/>
      <c r="U580" s="229">
        <v>479278159</v>
      </c>
      <c r="V580" s="231" t="s">
        <v>890</v>
      </c>
      <c r="W580" s="190" t="s">
        <v>849</v>
      </c>
      <c r="X580" s="190" t="s">
        <v>892</v>
      </c>
      <c r="Y580" s="231">
        <v>1</v>
      </c>
      <c r="Z580" s="231">
        <v>1</v>
      </c>
      <c r="AA580" s="231">
        <v>12565.341266000001</v>
      </c>
      <c r="AB580" s="231">
        <v>12565</v>
      </c>
      <c r="AC580" s="231">
        <v>-2388</v>
      </c>
      <c r="AD580" s="231">
        <v>14953</v>
      </c>
      <c r="AK580" s="232">
        <v>0</v>
      </c>
      <c r="AM580" s="232">
        <v>0</v>
      </c>
      <c r="AO580" s="232"/>
    </row>
    <row r="581" spans="1:41" s="231" customFormat="1">
      <c r="A581" s="229" t="s">
        <v>890</v>
      </c>
      <c r="B581" s="190">
        <v>479278161</v>
      </c>
      <c r="C581" s="191" t="s">
        <v>533</v>
      </c>
      <c r="D581" s="195">
        <v>0</v>
      </c>
      <c r="E581" s="195">
        <v>0</v>
      </c>
      <c r="F581" s="195">
        <v>0</v>
      </c>
      <c r="G581" s="195">
        <v>0</v>
      </c>
      <c r="H581" s="195">
        <v>4</v>
      </c>
      <c r="I581" s="195">
        <v>5</v>
      </c>
      <c r="J581" s="195">
        <v>0</v>
      </c>
      <c r="K581" s="230">
        <v>0.35370000000000001</v>
      </c>
      <c r="L581" s="195">
        <v>0</v>
      </c>
      <c r="M581" s="195">
        <v>0</v>
      </c>
      <c r="N581" s="195">
        <v>0</v>
      </c>
      <c r="O581" s="195">
        <v>0</v>
      </c>
      <c r="P581" s="195">
        <v>5</v>
      </c>
      <c r="Q581" s="195">
        <v>9</v>
      </c>
      <c r="R581" s="230">
        <v>1</v>
      </c>
      <c r="S581" s="195">
        <v>8</v>
      </c>
      <c r="T581" s="190"/>
      <c r="U581" s="229">
        <v>479278161</v>
      </c>
      <c r="V581" s="231" t="s">
        <v>890</v>
      </c>
      <c r="W581" s="190" t="s">
        <v>849</v>
      </c>
      <c r="X581" s="190" t="s">
        <v>802</v>
      </c>
      <c r="Y581" s="231">
        <v>1</v>
      </c>
      <c r="Z581" s="231">
        <v>9</v>
      </c>
      <c r="AA581" s="231">
        <v>136867.27139400001</v>
      </c>
      <c r="AB581" s="231">
        <v>15207</v>
      </c>
      <c r="AC581" s="231">
        <v>498</v>
      </c>
      <c r="AD581" s="231">
        <v>14709</v>
      </c>
      <c r="AK581" s="232">
        <v>0</v>
      </c>
      <c r="AM581" s="232">
        <v>0</v>
      </c>
      <c r="AO581" s="232"/>
    </row>
    <row r="582" spans="1:41" s="231" customFormat="1">
      <c r="A582" s="229" t="s">
        <v>890</v>
      </c>
      <c r="B582" s="190">
        <v>479278191</v>
      </c>
      <c r="C582" s="191" t="s">
        <v>533</v>
      </c>
      <c r="D582" s="195">
        <v>0</v>
      </c>
      <c r="E582" s="195">
        <v>0</v>
      </c>
      <c r="F582" s="195">
        <v>0</v>
      </c>
      <c r="G582" s="195">
        <v>0</v>
      </c>
      <c r="H582" s="195">
        <v>0</v>
      </c>
      <c r="I582" s="195">
        <v>1</v>
      </c>
      <c r="J582" s="195">
        <v>0</v>
      </c>
      <c r="K582" s="230">
        <v>3.9300000000000002E-2</v>
      </c>
      <c r="L582" s="195">
        <v>0</v>
      </c>
      <c r="M582" s="195">
        <v>0</v>
      </c>
      <c r="N582" s="195">
        <v>0</v>
      </c>
      <c r="O582" s="195">
        <v>0</v>
      </c>
      <c r="P582" s="195">
        <v>0</v>
      </c>
      <c r="Q582" s="195">
        <v>1</v>
      </c>
      <c r="R582" s="230">
        <v>1</v>
      </c>
      <c r="S582" s="195">
        <v>8</v>
      </c>
      <c r="T582" s="190"/>
      <c r="U582" s="229">
        <v>479278191</v>
      </c>
      <c r="V582" s="231" t="s">
        <v>890</v>
      </c>
      <c r="W582" s="190" t="s">
        <v>849</v>
      </c>
      <c r="X582" s="190" t="s">
        <v>803</v>
      </c>
      <c r="Y582" s="231">
        <v>1</v>
      </c>
      <c r="Z582" s="231">
        <v>1</v>
      </c>
      <c r="AA582" s="231">
        <v>12565.341266000001</v>
      </c>
      <c r="AB582" s="231">
        <v>12565</v>
      </c>
      <c r="AC582" s="231">
        <v>-3048</v>
      </c>
      <c r="AD582" s="231">
        <v>15613</v>
      </c>
      <c r="AK582" s="232">
        <v>0</v>
      </c>
      <c r="AM582" s="232">
        <v>0</v>
      </c>
      <c r="AO582" s="232"/>
    </row>
    <row r="583" spans="1:41" s="231" customFormat="1">
      <c r="A583" s="229" t="s">
        <v>890</v>
      </c>
      <c r="B583" s="190">
        <v>479278210</v>
      </c>
      <c r="C583" s="191" t="s">
        <v>533</v>
      </c>
      <c r="D583" s="195">
        <v>0</v>
      </c>
      <c r="E583" s="195">
        <v>0</v>
      </c>
      <c r="F583" s="195">
        <v>0</v>
      </c>
      <c r="G583" s="195">
        <v>0</v>
      </c>
      <c r="H583" s="195">
        <v>12</v>
      </c>
      <c r="I583" s="195">
        <v>14</v>
      </c>
      <c r="J583" s="195">
        <v>0</v>
      </c>
      <c r="K583" s="230">
        <v>1.0218</v>
      </c>
      <c r="L583" s="195">
        <v>0</v>
      </c>
      <c r="M583" s="195">
        <v>0</v>
      </c>
      <c r="N583" s="195">
        <v>0</v>
      </c>
      <c r="O583" s="195">
        <v>1</v>
      </c>
      <c r="P583" s="195">
        <v>8</v>
      </c>
      <c r="Q583" s="195">
        <v>26</v>
      </c>
      <c r="R583" s="230">
        <v>1</v>
      </c>
      <c r="S583" s="195">
        <v>6</v>
      </c>
      <c r="T583" s="190"/>
      <c r="U583" s="229">
        <v>479278210</v>
      </c>
      <c r="V583" s="231" t="s">
        <v>890</v>
      </c>
      <c r="W583" s="190" t="s">
        <v>849</v>
      </c>
      <c r="X583" s="190" t="s">
        <v>683</v>
      </c>
      <c r="Y583" s="231">
        <v>1</v>
      </c>
      <c r="Z583" s="231">
        <v>26</v>
      </c>
      <c r="AA583" s="231">
        <v>350225.67291599995</v>
      </c>
      <c r="AB583" s="231">
        <v>13470</v>
      </c>
      <c r="AC583" s="231">
        <v>-2393</v>
      </c>
      <c r="AD583" s="231">
        <v>15863</v>
      </c>
      <c r="AK583" s="232">
        <v>0</v>
      </c>
      <c r="AM583" s="232">
        <v>0</v>
      </c>
      <c r="AO583" s="232"/>
    </row>
    <row r="584" spans="1:41" s="231" customFormat="1">
      <c r="A584" s="229" t="s">
        <v>890</v>
      </c>
      <c r="B584" s="190">
        <v>479278227</v>
      </c>
      <c r="C584" s="191" t="s">
        <v>533</v>
      </c>
      <c r="D584" s="195">
        <v>0</v>
      </c>
      <c r="E584" s="195">
        <v>0</v>
      </c>
      <c r="F584" s="195">
        <v>0</v>
      </c>
      <c r="G584" s="195">
        <v>0</v>
      </c>
      <c r="H584" s="195">
        <v>0</v>
      </c>
      <c r="I584" s="195">
        <v>3</v>
      </c>
      <c r="J584" s="195">
        <v>0</v>
      </c>
      <c r="K584" s="230">
        <v>0.1179</v>
      </c>
      <c r="L584" s="195">
        <v>0</v>
      </c>
      <c r="M584" s="195">
        <v>0</v>
      </c>
      <c r="N584" s="195">
        <v>0</v>
      </c>
      <c r="O584" s="195">
        <v>0</v>
      </c>
      <c r="P584" s="195">
        <v>1</v>
      </c>
      <c r="Q584" s="195">
        <v>3</v>
      </c>
      <c r="R584" s="230">
        <v>1</v>
      </c>
      <c r="S584" s="195">
        <v>10</v>
      </c>
      <c r="T584" s="190"/>
      <c r="U584" s="229">
        <v>479278227</v>
      </c>
      <c r="V584" s="231" t="s">
        <v>890</v>
      </c>
      <c r="W584" s="190" t="s">
        <v>849</v>
      </c>
      <c r="X584" s="190" t="s">
        <v>804</v>
      </c>
      <c r="Y584" s="231">
        <v>1</v>
      </c>
      <c r="Z584" s="231">
        <v>3</v>
      </c>
      <c r="AA584" s="231">
        <v>44859.613798000006</v>
      </c>
      <c r="AB584" s="231">
        <v>14953</v>
      </c>
      <c r="AC584" s="231">
        <v>2388</v>
      </c>
      <c r="AD584" s="231">
        <v>12565</v>
      </c>
      <c r="AK584" s="232">
        <v>0</v>
      </c>
      <c r="AM584" s="232">
        <v>0</v>
      </c>
      <c r="AO584" s="232"/>
    </row>
    <row r="585" spans="1:41" s="231" customFormat="1">
      <c r="A585" s="229" t="s">
        <v>890</v>
      </c>
      <c r="B585" s="190">
        <v>479278278</v>
      </c>
      <c r="C585" s="191" t="s">
        <v>533</v>
      </c>
      <c r="D585" s="195">
        <v>0</v>
      </c>
      <c r="E585" s="195">
        <v>0</v>
      </c>
      <c r="F585" s="195">
        <v>0</v>
      </c>
      <c r="G585" s="195">
        <v>0</v>
      </c>
      <c r="H585" s="195">
        <v>24</v>
      </c>
      <c r="I585" s="195">
        <v>36</v>
      </c>
      <c r="J585" s="195">
        <v>0</v>
      </c>
      <c r="K585" s="230">
        <v>2.3580000000000001</v>
      </c>
      <c r="L585" s="195">
        <v>0</v>
      </c>
      <c r="M585" s="195">
        <v>0</v>
      </c>
      <c r="N585" s="195">
        <v>0</v>
      </c>
      <c r="O585" s="195">
        <v>0</v>
      </c>
      <c r="P585" s="195">
        <v>20</v>
      </c>
      <c r="Q585" s="195">
        <v>60</v>
      </c>
      <c r="R585" s="230">
        <v>1</v>
      </c>
      <c r="S585" s="195">
        <v>7</v>
      </c>
      <c r="T585" s="190"/>
      <c r="U585" s="229">
        <v>479278278</v>
      </c>
      <c r="V585" s="231" t="s">
        <v>890</v>
      </c>
      <c r="W585" s="190" t="s">
        <v>849</v>
      </c>
      <c r="X585" s="190" t="s">
        <v>849</v>
      </c>
      <c r="Y585" s="231">
        <v>1</v>
      </c>
      <c r="Z585" s="231">
        <v>60</v>
      </c>
      <c r="AA585" s="231">
        <v>824959.67596000026</v>
      </c>
      <c r="AB585" s="231">
        <v>13749</v>
      </c>
      <c r="AC585" s="231">
        <v>-1458</v>
      </c>
      <c r="AD585" s="231">
        <v>15207</v>
      </c>
      <c r="AK585" s="232">
        <v>0</v>
      </c>
      <c r="AM585" s="232">
        <v>0</v>
      </c>
      <c r="AO585" s="232"/>
    </row>
    <row r="586" spans="1:41" s="231" customFormat="1">
      <c r="A586" s="229" t="s">
        <v>890</v>
      </c>
      <c r="B586" s="190">
        <v>479278281</v>
      </c>
      <c r="C586" s="191" t="s">
        <v>533</v>
      </c>
      <c r="D586" s="195">
        <v>0</v>
      </c>
      <c r="E586" s="195">
        <v>0</v>
      </c>
      <c r="F586" s="195">
        <v>0</v>
      </c>
      <c r="G586" s="195">
        <v>0</v>
      </c>
      <c r="H586" s="195">
        <v>22</v>
      </c>
      <c r="I586" s="195">
        <v>45</v>
      </c>
      <c r="J586" s="195">
        <v>0</v>
      </c>
      <c r="K586" s="230">
        <v>2.6331000000000002</v>
      </c>
      <c r="L586" s="195">
        <v>0</v>
      </c>
      <c r="M586" s="195">
        <v>0</v>
      </c>
      <c r="N586" s="195">
        <v>0</v>
      </c>
      <c r="O586" s="195">
        <v>1</v>
      </c>
      <c r="P586" s="195">
        <v>51</v>
      </c>
      <c r="Q586" s="195">
        <v>67</v>
      </c>
      <c r="R586" s="230">
        <v>1</v>
      </c>
      <c r="S586" s="195">
        <v>12</v>
      </c>
      <c r="T586" s="190"/>
      <c r="U586" s="229">
        <v>479278281</v>
      </c>
      <c r="V586" s="231" t="s">
        <v>890</v>
      </c>
      <c r="W586" s="190" t="s">
        <v>849</v>
      </c>
      <c r="X586" s="190" t="s">
        <v>796</v>
      </c>
      <c r="Y586" s="231">
        <v>1</v>
      </c>
      <c r="Z586" s="231">
        <v>67</v>
      </c>
      <c r="AA586" s="231">
        <v>1237498.5148219999</v>
      </c>
      <c r="AB586" s="231">
        <v>18470</v>
      </c>
      <c r="AC586" s="231">
        <v>5905</v>
      </c>
      <c r="AD586" s="231">
        <v>12565</v>
      </c>
      <c r="AK586" s="232">
        <v>0</v>
      </c>
      <c r="AM586" s="232">
        <v>0</v>
      </c>
      <c r="AO586" s="232"/>
    </row>
    <row r="587" spans="1:41" s="231" customFormat="1">
      <c r="A587" s="229" t="s">
        <v>890</v>
      </c>
      <c r="B587" s="190">
        <v>479278309</v>
      </c>
      <c r="C587" s="191" t="s">
        <v>533</v>
      </c>
      <c r="D587" s="195">
        <v>0</v>
      </c>
      <c r="E587" s="195">
        <v>0</v>
      </c>
      <c r="F587" s="195">
        <v>0</v>
      </c>
      <c r="G587" s="195">
        <v>0</v>
      </c>
      <c r="H587" s="195">
        <v>0</v>
      </c>
      <c r="I587" s="195">
        <v>2</v>
      </c>
      <c r="J587" s="195">
        <v>0</v>
      </c>
      <c r="K587" s="230">
        <v>7.8600000000000003E-2</v>
      </c>
      <c r="L587" s="195">
        <v>0</v>
      </c>
      <c r="M587" s="195">
        <v>0</v>
      </c>
      <c r="N587" s="195">
        <v>0</v>
      </c>
      <c r="O587" s="195">
        <v>0</v>
      </c>
      <c r="P587" s="195">
        <v>1</v>
      </c>
      <c r="Q587" s="195">
        <v>2</v>
      </c>
      <c r="R587" s="230">
        <v>1</v>
      </c>
      <c r="S587" s="195">
        <v>10</v>
      </c>
      <c r="T587" s="190"/>
      <c r="U587" s="229">
        <v>479278309</v>
      </c>
      <c r="V587" s="231" t="s">
        <v>890</v>
      </c>
      <c r="W587" s="190" t="s">
        <v>849</v>
      </c>
      <c r="X587" s="190" t="s">
        <v>855</v>
      </c>
      <c r="Y587" s="231">
        <v>1</v>
      </c>
      <c r="Z587" s="231">
        <v>2</v>
      </c>
      <c r="AA587" s="231">
        <v>32294.272532000006</v>
      </c>
      <c r="AB587" s="231">
        <v>16147</v>
      </c>
      <c r="AC587" s="231">
        <v>2677</v>
      </c>
      <c r="AD587" s="231">
        <v>13470</v>
      </c>
      <c r="AK587" s="232">
        <v>0</v>
      </c>
      <c r="AM587" s="232">
        <v>0</v>
      </c>
      <c r="AO587" s="232"/>
    </row>
    <row r="588" spans="1:41" s="231" customFormat="1">
      <c r="A588" s="229" t="s">
        <v>890</v>
      </c>
      <c r="B588" s="190">
        <v>479278325</v>
      </c>
      <c r="C588" s="191" t="s">
        <v>533</v>
      </c>
      <c r="D588" s="195">
        <v>0</v>
      </c>
      <c r="E588" s="195">
        <v>0</v>
      </c>
      <c r="F588" s="195">
        <v>0</v>
      </c>
      <c r="G588" s="195">
        <v>0</v>
      </c>
      <c r="H588" s="195">
        <v>5</v>
      </c>
      <c r="I588" s="195">
        <v>16</v>
      </c>
      <c r="J588" s="195">
        <v>0</v>
      </c>
      <c r="K588" s="230">
        <v>0.82530000000000003</v>
      </c>
      <c r="L588" s="195">
        <v>0</v>
      </c>
      <c r="M588" s="195">
        <v>0</v>
      </c>
      <c r="N588" s="195">
        <v>0</v>
      </c>
      <c r="O588" s="195">
        <v>0</v>
      </c>
      <c r="P588" s="195">
        <v>10</v>
      </c>
      <c r="Q588" s="195">
        <v>21</v>
      </c>
      <c r="R588" s="230">
        <v>1</v>
      </c>
      <c r="S588" s="195">
        <v>9</v>
      </c>
      <c r="T588" s="190"/>
      <c r="U588" s="229">
        <v>479278325</v>
      </c>
      <c r="V588" s="231" t="s">
        <v>890</v>
      </c>
      <c r="W588" s="190" t="s">
        <v>849</v>
      </c>
      <c r="X588" s="190" t="s">
        <v>805</v>
      </c>
      <c r="Y588" s="231">
        <v>1</v>
      </c>
      <c r="Z588" s="231">
        <v>21</v>
      </c>
      <c r="AA588" s="231">
        <v>321568.21658600005</v>
      </c>
      <c r="AB588" s="231">
        <v>15313</v>
      </c>
      <c r="AC588" s="231">
        <v>360</v>
      </c>
      <c r="AD588" s="231">
        <v>14953</v>
      </c>
      <c r="AK588" s="232">
        <v>0</v>
      </c>
      <c r="AM588" s="232">
        <v>0</v>
      </c>
      <c r="AO588" s="232"/>
    </row>
    <row r="589" spans="1:41" s="231" customFormat="1">
      <c r="A589" s="229" t="s">
        <v>890</v>
      </c>
      <c r="B589" s="190">
        <v>479278332</v>
      </c>
      <c r="C589" s="191" t="s">
        <v>533</v>
      </c>
      <c r="D589" s="195">
        <v>0</v>
      </c>
      <c r="E589" s="195">
        <v>0</v>
      </c>
      <c r="F589" s="195">
        <v>0</v>
      </c>
      <c r="G589" s="195">
        <v>0</v>
      </c>
      <c r="H589" s="195">
        <v>3</v>
      </c>
      <c r="I589" s="195">
        <v>4</v>
      </c>
      <c r="J589" s="195">
        <v>0</v>
      </c>
      <c r="K589" s="230">
        <v>0.27510000000000001</v>
      </c>
      <c r="L589" s="195">
        <v>0</v>
      </c>
      <c r="M589" s="195">
        <v>0</v>
      </c>
      <c r="N589" s="195">
        <v>0</v>
      </c>
      <c r="O589" s="195">
        <v>0</v>
      </c>
      <c r="P589" s="195">
        <v>1</v>
      </c>
      <c r="Q589" s="195">
        <v>7</v>
      </c>
      <c r="R589" s="230">
        <v>1</v>
      </c>
      <c r="S589" s="195">
        <v>10</v>
      </c>
      <c r="T589" s="190"/>
      <c r="U589" s="229">
        <v>479278332</v>
      </c>
      <c r="V589" s="231" t="s">
        <v>890</v>
      </c>
      <c r="W589" s="190" t="s">
        <v>849</v>
      </c>
      <c r="X589" s="190" t="s">
        <v>806</v>
      </c>
      <c r="Y589" s="231">
        <v>1</v>
      </c>
      <c r="Z589" s="231">
        <v>7</v>
      </c>
      <c r="AA589" s="231">
        <v>89417.828862000009</v>
      </c>
      <c r="AB589" s="231">
        <v>12774</v>
      </c>
      <c r="AC589" s="231">
        <v>-975</v>
      </c>
      <c r="AD589" s="231">
        <v>13749</v>
      </c>
      <c r="AK589" s="232">
        <v>0</v>
      </c>
      <c r="AM589" s="232">
        <v>0</v>
      </c>
      <c r="AO589" s="232"/>
    </row>
    <row r="590" spans="1:41" s="231" customFormat="1">
      <c r="A590" s="229" t="s">
        <v>890</v>
      </c>
      <c r="B590" s="190">
        <v>479278605</v>
      </c>
      <c r="C590" s="191" t="s">
        <v>533</v>
      </c>
      <c r="D590" s="195">
        <v>0</v>
      </c>
      <c r="E590" s="195">
        <v>0</v>
      </c>
      <c r="F590" s="195">
        <v>0</v>
      </c>
      <c r="G590" s="195">
        <v>0</v>
      </c>
      <c r="H590" s="195">
        <v>9</v>
      </c>
      <c r="I590" s="195">
        <v>19</v>
      </c>
      <c r="J590" s="195">
        <v>0</v>
      </c>
      <c r="K590" s="230">
        <v>1.1004</v>
      </c>
      <c r="L590" s="195">
        <v>0</v>
      </c>
      <c r="M590" s="195">
        <v>0</v>
      </c>
      <c r="N590" s="195">
        <v>0</v>
      </c>
      <c r="O590" s="195">
        <v>0</v>
      </c>
      <c r="P590" s="195">
        <v>12</v>
      </c>
      <c r="Q590" s="195">
        <v>28</v>
      </c>
      <c r="R590" s="230">
        <v>1</v>
      </c>
      <c r="S590" s="195">
        <v>6</v>
      </c>
      <c r="T590" s="190"/>
      <c r="U590" s="229">
        <v>479278605</v>
      </c>
      <c r="V590" s="231" t="s">
        <v>890</v>
      </c>
      <c r="W590" s="190" t="s">
        <v>849</v>
      </c>
      <c r="X590" s="190" t="s">
        <v>686</v>
      </c>
      <c r="Y590" s="231">
        <v>1</v>
      </c>
      <c r="Z590" s="231">
        <v>28</v>
      </c>
      <c r="AA590" s="231">
        <v>399397.58544799994</v>
      </c>
      <c r="AB590" s="231">
        <v>14264</v>
      </c>
      <c r="AC590" s="231">
        <v>-4206</v>
      </c>
      <c r="AD590" s="231">
        <v>18470</v>
      </c>
      <c r="AK590" s="232">
        <v>0</v>
      </c>
      <c r="AM590" s="232">
        <v>0</v>
      </c>
      <c r="AO590" s="232"/>
    </row>
    <row r="591" spans="1:41" s="231" customFormat="1">
      <c r="A591" s="229" t="s">
        <v>890</v>
      </c>
      <c r="B591" s="190">
        <v>479278670</v>
      </c>
      <c r="C591" s="191" t="s">
        <v>533</v>
      </c>
      <c r="D591" s="195">
        <v>0</v>
      </c>
      <c r="E591" s="195">
        <v>0</v>
      </c>
      <c r="F591" s="195">
        <v>0</v>
      </c>
      <c r="G591" s="195">
        <v>0</v>
      </c>
      <c r="H591" s="195">
        <v>0</v>
      </c>
      <c r="I591" s="195">
        <v>4</v>
      </c>
      <c r="J591" s="195">
        <v>0</v>
      </c>
      <c r="K591" s="230">
        <v>0.15720000000000001</v>
      </c>
      <c r="L591" s="195">
        <v>0</v>
      </c>
      <c r="M591" s="195">
        <v>0</v>
      </c>
      <c r="N591" s="195">
        <v>0</v>
      </c>
      <c r="O591" s="195">
        <v>0</v>
      </c>
      <c r="P591" s="195">
        <v>0</v>
      </c>
      <c r="Q591" s="195">
        <v>4</v>
      </c>
      <c r="R591" s="230">
        <v>1</v>
      </c>
      <c r="S591" s="195">
        <v>6</v>
      </c>
      <c r="T591" s="190"/>
      <c r="U591" s="229">
        <v>479278670</v>
      </c>
      <c r="V591" s="231" t="s">
        <v>890</v>
      </c>
      <c r="W591" s="190" t="s">
        <v>849</v>
      </c>
      <c r="X591" s="190" t="s">
        <v>688</v>
      </c>
      <c r="Y591" s="231">
        <v>1</v>
      </c>
      <c r="Z591" s="231">
        <v>4</v>
      </c>
      <c r="AA591" s="231">
        <v>50261.365064000005</v>
      </c>
      <c r="AB591" s="231">
        <v>12565</v>
      </c>
      <c r="AC591" s="231">
        <v>-3582</v>
      </c>
      <c r="AD591" s="231">
        <v>16147</v>
      </c>
      <c r="AK591" s="232">
        <v>0</v>
      </c>
      <c r="AM591" s="232">
        <v>0</v>
      </c>
      <c r="AO591" s="232"/>
    </row>
    <row r="592" spans="1:41" s="231" customFormat="1">
      <c r="A592" s="229" t="s">
        <v>890</v>
      </c>
      <c r="B592" s="190">
        <v>479278672</v>
      </c>
      <c r="C592" s="191" t="s">
        <v>533</v>
      </c>
      <c r="D592" s="195">
        <v>0</v>
      </c>
      <c r="E592" s="195">
        <v>0</v>
      </c>
      <c r="F592" s="195">
        <v>0</v>
      </c>
      <c r="G592" s="195">
        <v>0</v>
      </c>
      <c r="H592" s="195">
        <v>1</v>
      </c>
      <c r="I592" s="195">
        <v>2</v>
      </c>
      <c r="J592" s="195">
        <v>0</v>
      </c>
      <c r="K592" s="230">
        <v>0.1179</v>
      </c>
      <c r="L592" s="195">
        <v>0</v>
      </c>
      <c r="M592" s="195">
        <v>0</v>
      </c>
      <c r="N592" s="195">
        <v>0</v>
      </c>
      <c r="O592" s="195">
        <v>0</v>
      </c>
      <c r="P592" s="195">
        <v>2</v>
      </c>
      <c r="Q592" s="195">
        <v>3</v>
      </c>
      <c r="R592" s="230">
        <v>1</v>
      </c>
      <c r="S592" s="195">
        <v>10</v>
      </c>
      <c r="T592" s="190"/>
      <c r="U592" s="229">
        <v>479278672</v>
      </c>
      <c r="V592" s="231" t="s">
        <v>890</v>
      </c>
      <c r="W592" s="190" t="s">
        <v>849</v>
      </c>
      <c r="X592" s="190" t="s">
        <v>807</v>
      </c>
      <c r="Y592" s="231">
        <v>1</v>
      </c>
      <c r="Z592" s="231">
        <v>3</v>
      </c>
      <c r="AA592" s="231">
        <v>50122.153797999992</v>
      </c>
      <c r="AB592" s="231">
        <v>16707</v>
      </c>
      <c r="AC592" s="231">
        <v>1394</v>
      </c>
      <c r="AD592" s="231">
        <v>15313</v>
      </c>
      <c r="AK592" s="232">
        <v>0</v>
      </c>
      <c r="AM592" s="232">
        <v>0</v>
      </c>
      <c r="AO592" s="232"/>
    </row>
    <row r="593" spans="1:41" s="231" customFormat="1">
      <c r="A593" s="229" t="s">
        <v>890</v>
      </c>
      <c r="B593" s="190">
        <v>479278674</v>
      </c>
      <c r="C593" s="191" t="s">
        <v>533</v>
      </c>
      <c r="D593" s="195">
        <v>0</v>
      </c>
      <c r="E593" s="195">
        <v>0</v>
      </c>
      <c r="F593" s="195">
        <v>0</v>
      </c>
      <c r="G593" s="195">
        <v>0</v>
      </c>
      <c r="H593" s="195">
        <v>0</v>
      </c>
      <c r="I593" s="195">
        <v>2</v>
      </c>
      <c r="J593" s="195">
        <v>0</v>
      </c>
      <c r="K593" s="230">
        <v>7.8600000000000003E-2</v>
      </c>
      <c r="L593" s="195">
        <v>0</v>
      </c>
      <c r="M593" s="195">
        <v>0</v>
      </c>
      <c r="N593" s="195">
        <v>0</v>
      </c>
      <c r="O593" s="195">
        <v>0</v>
      </c>
      <c r="P593" s="195">
        <v>2</v>
      </c>
      <c r="Q593" s="195">
        <v>2</v>
      </c>
      <c r="R593" s="230">
        <v>1</v>
      </c>
      <c r="S593" s="195">
        <v>10</v>
      </c>
      <c r="T593" s="190"/>
      <c r="U593" s="229">
        <v>479278674</v>
      </c>
      <c r="V593" s="231" t="s">
        <v>890</v>
      </c>
      <c r="W593" s="190" t="s">
        <v>849</v>
      </c>
      <c r="X593" s="190" t="s">
        <v>689</v>
      </c>
      <c r="Y593" s="231">
        <v>1</v>
      </c>
      <c r="Z593" s="231">
        <v>2</v>
      </c>
      <c r="AA593" s="231">
        <v>39457.862531999999</v>
      </c>
      <c r="AB593" s="231">
        <v>19729</v>
      </c>
      <c r="AC593" s="231">
        <v>6955</v>
      </c>
      <c r="AD593" s="231">
        <v>12774</v>
      </c>
      <c r="AK593" s="232">
        <v>0</v>
      </c>
      <c r="AM593" s="232">
        <v>0</v>
      </c>
      <c r="AO593" s="232"/>
    </row>
    <row r="594" spans="1:41" s="231" customFormat="1">
      <c r="A594" s="229" t="s">
        <v>890</v>
      </c>
      <c r="B594" s="190">
        <v>479278680</v>
      </c>
      <c r="C594" s="191" t="s">
        <v>533</v>
      </c>
      <c r="D594" s="195">
        <v>0</v>
      </c>
      <c r="E594" s="195">
        <v>0</v>
      </c>
      <c r="F594" s="195">
        <v>0</v>
      </c>
      <c r="G594" s="195">
        <v>0</v>
      </c>
      <c r="H594" s="195">
        <v>2</v>
      </c>
      <c r="I594" s="195">
        <v>7</v>
      </c>
      <c r="J594" s="195">
        <v>0</v>
      </c>
      <c r="K594" s="230">
        <v>0.35370000000000001</v>
      </c>
      <c r="L594" s="195">
        <v>0</v>
      </c>
      <c r="M594" s="195">
        <v>0</v>
      </c>
      <c r="N594" s="195">
        <v>0</v>
      </c>
      <c r="O594" s="195">
        <v>0</v>
      </c>
      <c r="P594" s="195">
        <v>3</v>
      </c>
      <c r="Q594" s="195">
        <v>9</v>
      </c>
      <c r="R594" s="230">
        <v>1</v>
      </c>
      <c r="S594" s="195">
        <v>5</v>
      </c>
      <c r="T594" s="190"/>
      <c r="U594" s="229">
        <v>479278680</v>
      </c>
      <c r="V594" s="231" t="s">
        <v>890</v>
      </c>
      <c r="W594" s="190" t="s">
        <v>849</v>
      </c>
      <c r="X594" s="190" t="s">
        <v>808</v>
      </c>
      <c r="Y594" s="231">
        <v>1</v>
      </c>
      <c r="Z594" s="231">
        <v>9</v>
      </c>
      <c r="AA594" s="231">
        <v>123929.93139399998</v>
      </c>
      <c r="AB594" s="231">
        <v>13770</v>
      </c>
      <c r="AC594" s="231">
        <v>-494</v>
      </c>
      <c r="AD594" s="231">
        <v>14264</v>
      </c>
      <c r="AK594" s="232">
        <v>0</v>
      </c>
      <c r="AM594" s="232">
        <v>0</v>
      </c>
      <c r="AO594" s="232"/>
    </row>
    <row r="595" spans="1:41" s="231" customFormat="1">
      <c r="A595" s="229" t="s">
        <v>890</v>
      </c>
      <c r="B595" s="190">
        <v>479278683</v>
      </c>
      <c r="C595" s="191" t="s">
        <v>533</v>
      </c>
      <c r="D595" s="195">
        <v>0</v>
      </c>
      <c r="E595" s="195">
        <v>0</v>
      </c>
      <c r="F595" s="195">
        <v>0</v>
      </c>
      <c r="G595" s="195">
        <v>0</v>
      </c>
      <c r="H595" s="195">
        <v>4</v>
      </c>
      <c r="I595" s="195">
        <v>3</v>
      </c>
      <c r="J595" s="195">
        <v>0</v>
      </c>
      <c r="K595" s="230">
        <v>0.27510000000000001</v>
      </c>
      <c r="L595" s="195">
        <v>0</v>
      </c>
      <c r="M595" s="195">
        <v>0</v>
      </c>
      <c r="N595" s="195">
        <v>0</v>
      </c>
      <c r="O595" s="195">
        <v>0</v>
      </c>
      <c r="P595" s="195">
        <v>1</v>
      </c>
      <c r="Q595" s="195">
        <v>7</v>
      </c>
      <c r="R595" s="230">
        <v>1</v>
      </c>
      <c r="S595" s="195">
        <v>4</v>
      </c>
      <c r="T595" s="190"/>
      <c r="U595" s="229">
        <v>479278683</v>
      </c>
      <c r="V595" s="231" t="s">
        <v>890</v>
      </c>
      <c r="W595" s="190" t="s">
        <v>849</v>
      </c>
      <c r="X595" s="190" t="s">
        <v>853</v>
      </c>
      <c r="Y595" s="231">
        <v>1</v>
      </c>
      <c r="Z595" s="231">
        <v>7</v>
      </c>
      <c r="AA595" s="231">
        <v>85049.758862000017</v>
      </c>
      <c r="AB595" s="231">
        <v>12150</v>
      </c>
      <c r="AC595" s="231">
        <v>-415</v>
      </c>
      <c r="AD595" s="231">
        <v>12565</v>
      </c>
      <c r="AK595" s="232">
        <v>0</v>
      </c>
      <c r="AM595" s="232">
        <v>0</v>
      </c>
      <c r="AO595" s="232"/>
    </row>
    <row r="596" spans="1:41" s="231" customFormat="1">
      <c r="A596" s="229" t="s">
        <v>890</v>
      </c>
      <c r="B596" s="190">
        <v>479278750</v>
      </c>
      <c r="C596" s="191" t="s">
        <v>533</v>
      </c>
      <c r="D596" s="195">
        <v>0</v>
      </c>
      <c r="E596" s="195">
        <v>0</v>
      </c>
      <c r="F596" s="195">
        <v>0</v>
      </c>
      <c r="G596" s="195">
        <v>0</v>
      </c>
      <c r="H596" s="195">
        <v>0</v>
      </c>
      <c r="I596" s="195">
        <v>1</v>
      </c>
      <c r="J596" s="195">
        <v>0</v>
      </c>
      <c r="K596" s="230">
        <v>3.9300000000000002E-2</v>
      </c>
      <c r="L596" s="195">
        <v>0</v>
      </c>
      <c r="M596" s="195">
        <v>0</v>
      </c>
      <c r="N596" s="195">
        <v>0</v>
      </c>
      <c r="O596" s="195">
        <v>0</v>
      </c>
      <c r="P596" s="195">
        <v>0</v>
      </c>
      <c r="Q596" s="195">
        <v>1</v>
      </c>
      <c r="R596" s="230">
        <v>1</v>
      </c>
      <c r="S596" s="195">
        <v>7</v>
      </c>
      <c r="T596" s="190"/>
      <c r="U596" s="229">
        <v>479278750</v>
      </c>
      <c r="V596" s="231" t="s">
        <v>890</v>
      </c>
      <c r="W596" s="190" t="s">
        <v>849</v>
      </c>
      <c r="X596" s="190" t="s">
        <v>691</v>
      </c>
      <c r="Y596" s="231">
        <v>1</v>
      </c>
      <c r="Z596" s="231">
        <v>1</v>
      </c>
      <c r="AA596" s="231">
        <v>12565.341266000001</v>
      </c>
      <c r="AB596" s="231">
        <v>12565</v>
      </c>
      <c r="AC596" s="231">
        <v>-4142</v>
      </c>
      <c r="AD596" s="231">
        <v>16707</v>
      </c>
      <c r="AK596" s="232">
        <v>0</v>
      </c>
      <c r="AM596" s="232">
        <v>0</v>
      </c>
      <c r="AO596" s="232"/>
    </row>
    <row r="597" spans="1:41" s="231" customFormat="1">
      <c r="A597" s="229" t="s">
        <v>890</v>
      </c>
      <c r="B597" s="190">
        <v>479278753</v>
      </c>
      <c r="C597" s="191" t="s">
        <v>533</v>
      </c>
      <c r="D597" s="195">
        <v>0</v>
      </c>
      <c r="E597" s="195">
        <v>0</v>
      </c>
      <c r="F597" s="195">
        <v>0</v>
      </c>
      <c r="G597" s="195">
        <v>0</v>
      </c>
      <c r="H597" s="195">
        <v>0</v>
      </c>
      <c r="I597" s="195">
        <v>2</v>
      </c>
      <c r="J597" s="195">
        <v>0</v>
      </c>
      <c r="K597" s="230">
        <v>7.8600000000000003E-2</v>
      </c>
      <c r="L597" s="195">
        <v>0</v>
      </c>
      <c r="M597" s="195">
        <v>0</v>
      </c>
      <c r="N597" s="195">
        <v>0</v>
      </c>
      <c r="O597" s="195">
        <v>0</v>
      </c>
      <c r="P597" s="195">
        <v>1</v>
      </c>
      <c r="Q597" s="195">
        <v>2</v>
      </c>
      <c r="R597" s="230">
        <v>1</v>
      </c>
      <c r="S597" s="195">
        <v>7</v>
      </c>
      <c r="T597" s="190"/>
      <c r="U597" s="229">
        <v>479278753</v>
      </c>
      <c r="V597" s="231" t="s">
        <v>890</v>
      </c>
      <c r="W597" s="190" t="s">
        <v>849</v>
      </c>
      <c r="X597" s="190" t="s">
        <v>817</v>
      </c>
      <c r="Y597" s="231">
        <v>1</v>
      </c>
      <c r="Z597" s="231">
        <v>2</v>
      </c>
      <c r="AA597" s="231">
        <v>30963.902532</v>
      </c>
      <c r="AB597" s="231">
        <v>15482</v>
      </c>
      <c r="AC597" s="231">
        <v>-4247</v>
      </c>
      <c r="AD597" s="231">
        <v>19729</v>
      </c>
      <c r="AK597" s="232">
        <v>0</v>
      </c>
      <c r="AM597" s="232">
        <v>0</v>
      </c>
      <c r="AO597" s="232"/>
    </row>
    <row r="598" spans="1:41" s="231" customFormat="1">
      <c r="A598" s="229" t="s">
        <v>890</v>
      </c>
      <c r="B598" s="190">
        <v>479278755</v>
      </c>
      <c r="C598" s="191" t="s">
        <v>533</v>
      </c>
      <c r="D598" s="195">
        <v>0</v>
      </c>
      <c r="E598" s="195">
        <v>0</v>
      </c>
      <c r="F598" s="195">
        <v>0</v>
      </c>
      <c r="G598" s="195">
        <v>0</v>
      </c>
      <c r="H598" s="195">
        <v>0</v>
      </c>
      <c r="I598" s="195">
        <v>3</v>
      </c>
      <c r="J598" s="195">
        <v>0</v>
      </c>
      <c r="K598" s="230">
        <v>0.1179</v>
      </c>
      <c r="L598" s="195">
        <v>0</v>
      </c>
      <c r="M598" s="195">
        <v>0</v>
      </c>
      <c r="N598" s="195">
        <v>0</v>
      </c>
      <c r="O598" s="195">
        <v>0</v>
      </c>
      <c r="P598" s="195">
        <v>1</v>
      </c>
      <c r="Q598" s="195">
        <v>3</v>
      </c>
      <c r="R598" s="230">
        <v>1</v>
      </c>
      <c r="S598" s="195">
        <v>10</v>
      </c>
      <c r="T598" s="190"/>
      <c r="U598" s="229">
        <v>479278755</v>
      </c>
      <c r="V598" s="231" t="s">
        <v>890</v>
      </c>
      <c r="W598" s="190" t="s">
        <v>849</v>
      </c>
      <c r="X598" s="190" t="s">
        <v>692</v>
      </c>
      <c r="Y598" s="231">
        <v>1</v>
      </c>
      <c r="Z598" s="231">
        <v>3</v>
      </c>
      <c r="AA598" s="231">
        <v>44859.613798000006</v>
      </c>
      <c r="AB598" s="231">
        <v>14953</v>
      </c>
      <c r="AC598" s="231">
        <v>1183</v>
      </c>
      <c r="AD598" s="231">
        <v>13770</v>
      </c>
      <c r="AK598" s="232">
        <v>0</v>
      </c>
      <c r="AM598" s="232">
        <v>0</v>
      </c>
      <c r="AO598" s="232"/>
    </row>
    <row r="599" spans="1:41" s="231" customFormat="1">
      <c r="A599" s="229" t="s">
        <v>890</v>
      </c>
      <c r="B599" s="190">
        <v>479278766</v>
      </c>
      <c r="C599" s="191" t="s">
        <v>533</v>
      </c>
      <c r="D599" s="195">
        <v>0</v>
      </c>
      <c r="E599" s="195">
        <v>0</v>
      </c>
      <c r="F599" s="195">
        <v>0</v>
      </c>
      <c r="G599" s="195">
        <v>0</v>
      </c>
      <c r="H599" s="195">
        <v>1</v>
      </c>
      <c r="I599" s="195">
        <v>0</v>
      </c>
      <c r="J599" s="195">
        <v>0</v>
      </c>
      <c r="K599" s="230">
        <v>3.9300000000000002E-2</v>
      </c>
      <c r="L599" s="195">
        <v>0</v>
      </c>
      <c r="M599" s="195">
        <v>0</v>
      </c>
      <c r="N599" s="195">
        <v>0</v>
      </c>
      <c r="O599" s="195">
        <v>0</v>
      </c>
      <c r="P599" s="195">
        <v>0</v>
      </c>
      <c r="Q599" s="195">
        <v>1</v>
      </c>
      <c r="R599" s="230">
        <v>1</v>
      </c>
      <c r="S599" s="195">
        <v>7</v>
      </c>
      <c r="T599" s="190"/>
      <c r="U599" s="229">
        <v>479278766</v>
      </c>
      <c r="V599" s="231" t="s">
        <v>890</v>
      </c>
      <c r="W599" s="190" t="s">
        <v>849</v>
      </c>
      <c r="X599" s="190" t="s">
        <v>893</v>
      </c>
      <c r="Y599" s="231">
        <v>1</v>
      </c>
      <c r="Z599" s="231">
        <v>1</v>
      </c>
      <c r="AA599" s="231">
        <v>10664.291266</v>
      </c>
      <c r="AB599" s="231">
        <v>10664</v>
      </c>
      <c r="AC599" s="231">
        <v>-1486</v>
      </c>
      <c r="AD599" s="231">
        <v>12150</v>
      </c>
      <c r="AK599" s="232">
        <v>0</v>
      </c>
      <c r="AM599" s="232">
        <v>0</v>
      </c>
      <c r="AO599" s="232"/>
    </row>
    <row r="600" spans="1:41" s="231" customFormat="1">
      <c r="A600" s="229" t="s">
        <v>894</v>
      </c>
      <c r="B600" s="190">
        <v>481035001</v>
      </c>
      <c r="C600" s="191" t="s">
        <v>534</v>
      </c>
      <c r="D600" s="195">
        <v>0</v>
      </c>
      <c r="E600" s="195">
        <v>0</v>
      </c>
      <c r="F600" s="195">
        <v>0</v>
      </c>
      <c r="G600" s="195">
        <v>1</v>
      </c>
      <c r="H600" s="195">
        <v>0</v>
      </c>
      <c r="I600" s="195">
        <v>0</v>
      </c>
      <c r="J600" s="195">
        <v>0</v>
      </c>
      <c r="K600" s="230">
        <v>3.9300000000000002E-2</v>
      </c>
      <c r="L600" s="195">
        <v>0</v>
      </c>
      <c r="M600" s="195">
        <v>0</v>
      </c>
      <c r="N600" s="195">
        <v>0</v>
      </c>
      <c r="O600" s="195">
        <v>0</v>
      </c>
      <c r="P600" s="195">
        <v>0</v>
      </c>
      <c r="Q600" s="195">
        <v>1</v>
      </c>
      <c r="R600" s="230">
        <v>1.087</v>
      </c>
      <c r="S600" s="195">
        <v>7</v>
      </c>
      <c r="T600" s="190"/>
      <c r="U600" s="229">
        <v>481035001</v>
      </c>
      <c r="V600" s="231" t="s">
        <v>894</v>
      </c>
      <c r="W600" s="190" t="s">
        <v>654</v>
      </c>
      <c r="X600" s="190" t="s">
        <v>821</v>
      </c>
      <c r="Y600" s="231">
        <v>1</v>
      </c>
      <c r="Z600" s="231">
        <v>1</v>
      </c>
      <c r="AA600" s="231">
        <v>11793.757245612001</v>
      </c>
      <c r="AB600" s="231">
        <v>11794</v>
      </c>
      <c r="AC600" s="231">
        <v>-771</v>
      </c>
      <c r="AD600" s="231">
        <v>12565</v>
      </c>
      <c r="AK600" s="232">
        <v>0</v>
      </c>
      <c r="AM600" s="232">
        <v>0</v>
      </c>
      <c r="AO600" s="232"/>
    </row>
    <row r="601" spans="1:41" s="231" customFormat="1">
      <c r="A601" s="229" t="s">
        <v>894</v>
      </c>
      <c r="B601" s="190">
        <v>481035025</v>
      </c>
      <c r="C601" s="191" t="s">
        <v>534</v>
      </c>
      <c r="D601" s="195">
        <v>0</v>
      </c>
      <c r="E601" s="195">
        <v>0</v>
      </c>
      <c r="F601" s="195">
        <v>1</v>
      </c>
      <c r="G601" s="195">
        <v>0</v>
      </c>
      <c r="H601" s="195">
        <v>0</v>
      </c>
      <c r="I601" s="195">
        <v>0</v>
      </c>
      <c r="J601" s="195">
        <v>0</v>
      </c>
      <c r="K601" s="230">
        <v>3.9300000000000002E-2</v>
      </c>
      <c r="L601" s="195">
        <v>0</v>
      </c>
      <c r="M601" s="195">
        <v>0</v>
      </c>
      <c r="N601" s="195">
        <v>0</v>
      </c>
      <c r="O601" s="195">
        <v>0</v>
      </c>
      <c r="P601" s="195">
        <v>0</v>
      </c>
      <c r="Q601" s="195">
        <v>1</v>
      </c>
      <c r="R601" s="230">
        <v>1.087</v>
      </c>
      <c r="S601" s="195">
        <v>6</v>
      </c>
      <c r="T601" s="190"/>
      <c r="U601" s="229">
        <v>481035025</v>
      </c>
      <c r="V601" s="231" t="s">
        <v>894</v>
      </c>
      <c r="W601" s="190" t="s">
        <v>654</v>
      </c>
      <c r="X601" s="190" t="s">
        <v>751</v>
      </c>
      <c r="Y601" s="231">
        <v>1</v>
      </c>
      <c r="Z601" s="231">
        <v>1</v>
      </c>
      <c r="AA601" s="231">
        <v>11735.332735612001</v>
      </c>
      <c r="AB601" s="231">
        <v>11735</v>
      </c>
      <c r="AC601" s="231">
        <v>-3747</v>
      </c>
      <c r="AD601" s="231">
        <v>15482</v>
      </c>
      <c r="AK601" s="232">
        <v>0</v>
      </c>
      <c r="AM601" s="232">
        <v>0</v>
      </c>
      <c r="AO601" s="232"/>
    </row>
    <row r="602" spans="1:41" s="231" customFormat="1">
      <c r="A602" s="229" t="s">
        <v>894</v>
      </c>
      <c r="B602" s="190">
        <v>481035030</v>
      </c>
      <c r="C602" s="191" t="s">
        <v>534</v>
      </c>
      <c r="D602" s="195">
        <v>0</v>
      </c>
      <c r="E602" s="195">
        <v>0</v>
      </c>
      <c r="F602" s="195">
        <v>0</v>
      </c>
      <c r="G602" s="195">
        <v>2</v>
      </c>
      <c r="H602" s="195">
        <v>0</v>
      </c>
      <c r="I602" s="195">
        <v>0</v>
      </c>
      <c r="J602" s="195">
        <v>0</v>
      </c>
      <c r="K602" s="230">
        <v>7.8600000000000003E-2</v>
      </c>
      <c r="L602" s="195">
        <v>0</v>
      </c>
      <c r="M602" s="195">
        <v>1</v>
      </c>
      <c r="N602" s="195">
        <v>0</v>
      </c>
      <c r="O602" s="195">
        <v>0</v>
      </c>
      <c r="P602" s="195">
        <v>2</v>
      </c>
      <c r="Q602" s="195">
        <v>2</v>
      </c>
      <c r="R602" s="230">
        <v>1.087</v>
      </c>
      <c r="S602" s="195">
        <v>7</v>
      </c>
      <c r="T602" s="190"/>
      <c r="U602" s="229">
        <v>481035030</v>
      </c>
      <c r="V602" s="231" t="s">
        <v>894</v>
      </c>
      <c r="W602" s="190" t="s">
        <v>654</v>
      </c>
      <c r="X602" s="190" t="s">
        <v>706</v>
      </c>
      <c r="Y602" s="231">
        <v>1</v>
      </c>
      <c r="Z602" s="231">
        <v>2</v>
      </c>
      <c r="AA602" s="231">
        <v>39183.531341223999</v>
      </c>
      <c r="AB602" s="231">
        <v>19592</v>
      </c>
      <c r="AC602" s="231">
        <v>4639</v>
      </c>
      <c r="AD602" s="231">
        <v>14953</v>
      </c>
      <c r="AK602" s="232">
        <v>0</v>
      </c>
      <c r="AM602" s="232">
        <v>0</v>
      </c>
      <c r="AO602" s="232"/>
    </row>
    <row r="603" spans="1:41" s="231" customFormat="1">
      <c r="A603" s="229" t="s">
        <v>894</v>
      </c>
      <c r="B603" s="190">
        <v>481035035</v>
      </c>
      <c r="C603" s="191" t="s">
        <v>534</v>
      </c>
      <c r="D603" s="195">
        <v>106</v>
      </c>
      <c r="E603" s="195">
        <v>0</v>
      </c>
      <c r="F603" s="195">
        <v>117</v>
      </c>
      <c r="G603" s="195">
        <v>592</v>
      </c>
      <c r="H603" s="195">
        <v>68</v>
      </c>
      <c r="I603" s="195">
        <v>0</v>
      </c>
      <c r="J603" s="195">
        <v>0</v>
      </c>
      <c r="K603" s="230">
        <v>30.536100000000001</v>
      </c>
      <c r="L603" s="195">
        <v>0</v>
      </c>
      <c r="M603" s="195">
        <v>140</v>
      </c>
      <c r="N603" s="195">
        <v>4</v>
      </c>
      <c r="O603" s="195">
        <v>0</v>
      </c>
      <c r="P603" s="195">
        <v>655</v>
      </c>
      <c r="Q603" s="195">
        <v>830</v>
      </c>
      <c r="R603" s="230">
        <v>1.087</v>
      </c>
      <c r="S603" s="195">
        <v>11</v>
      </c>
      <c r="T603" s="190"/>
      <c r="U603" s="229">
        <v>481035035</v>
      </c>
      <c r="V603" s="231" t="s">
        <v>894</v>
      </c>
      <c r="W603" s="190" t="s">
        <v>654</v>
      </c>
      <c r="X603" s="190" t="s">
        <v>654</v>
      </c>
      <c r="Y603" s="231">
        <v>1</v>
      </c>
      <c r="Z603" s="231">
        <v>830</v>
      </c>
      <c r="AA603" s="231">
        <v>15648730.743500523</v>
      </c>
      <c r="AB603" s="231">
        <v>18854</v>
      </c>
      <c r="AC603" s="231">
        <v>8190</v>
      </c>
      <c r="AD603" s="231">
        <v>10664</v>
      </c>
      <c r="AK603" s="232">
        <v>0</v>
      </c>
      <c r="AM603" s="232">
        <v>0</v>
      </c>
      <c r="AO603" s="232"/>
    </row>
    <row r="604" spans="1:41" s="231" customFormat="1">
      <c r="A604" s="229" t="s">
        <v>894</v>
      </c>
      <c r="B604" s="190">
        <v>481035040</v>
      </c>
      <c r="C604" s="191" t="s">
        <v>534</v>
      </c>
      <c r="D604" s="195">
        <v>1</v>
      </c>
      <c r="E604" s="195">
        <v>0</v>
      </c>
      <c r="F604" s="195">
        <v>0</v>
      </c>
      <c r="G604" s="195">
        <v>0</v>
      </c>
      <c r="H604" s="195">
        <v>0</v>
      </c>
      <c r="I604" s="195">
        <v>0</v>
      </c>
      <c r="J604" s="195">
        <v>0</v>
      </c>
      <c r="K604" s="230">
        <v>0</v>
      </c>
      <c r="L604" s="195">
        <v>0</v>
      </c>
      <c r="M604" s="195">
        <v>0</v>
      </c>
      <c r="N604" s="195">
        <v>0</v>
      </c>
      <c r="O604" s="195">
        <v>0</v>
      </c>
      <c r="P604" s="195">
        <v>1</v>
      </c>
      <c r="Q604" s="195">
        <v>1</v>
      </c>
      <c r="R604" s="230">
        <v>1.087</v>
      </c>
      <c r="S604" s="195">
        <v>6</v>
      </c>
      <c r="T604" s="190"/>
      <c r="U604" s="229">
        <v>481035040</v>
      </c>
      <c r="V604" s="231" t="s">
        <v>894</v>
      </c>
      <c r="W604" s="190" t="s">
        <v>654</v>
      </c>
      <c r="X604" s="190" t="s">
        <v>709</v>
      </c>
      <c r="Y604" s="231">
        <v>1</v>
      </c>
      <c r="Z604" s="231">
        <v>1</v>
      </c>
      <c r="AA604" s="231">
        <v>11012.516759999999</v>
      </c>
      <c r="AB604" s="231">
        <v>11013</v>
      </c>
      <c r="AC604" s="231">
        <v>-781</v>
      </c>
      <c r="AD604" s="231">
        <v>11794</v>
      </c>
      <c r="AK604" s="232">
        <v>0</v>
      </c>
      <c r="AM604" s="232">
        <v>0</v>
      </c>
      <c r="AO604" s="232"/>
    </row>
    <row r="605" spans="1:41" s="231" customFormat="1">
      <c r="A605" s="229" t="s">
        <v>894</v>
      </c>
      <c r="B605" s="190">
        <v>481035044</v>
      </c>
      <c r="C605" s="191" t="s">
        <v>534</v>
      </c>
      <c r="D605" s="195">
        <v>0</v>
      </c>
      <c r="E605" s="195">
        <v>0</v>
      </c>
      <c r="F605" s="195">
        <v>0</v>
      </c>
      <c r="G605" s="195">
        <v>6</v>
      </c>
      <c r="H605" s="195">
        <v>0</v>
      </c>
      <c r="I605" s="195">
        <v>0</v>
      </c>
      <c r="J605" s="195">
        <v>0</v>
      </c>
      <c r="K605" s="230">
        <v>0.23580000000000001</v>
      </c>
      <c r="L605" s="195">
        <v>0</v>
      </c>
      <c r="M605" s="195">
        <v>0</v>
      </c>
      <c r="N605" s="195">
        <v>0</v>
      </c>
      <c r="O605" s="195">
        <v>0</v>
      </c>
      <c r="P605" s="195">
        <v>2</v>
      </c>
      <c r="Q605" s="195">
        <v>6</v>
      </c>
      <c r="R605" s="230">
        <v>1.087</v>
      </c>
      <c r="S605" s="195">
        <v>11</v>
      </c>
      <c r="T605" s="190"/>
      <c r="U605" s="229">
        <v>481035044</v>
      </c>
      <c r="V605" s="231" t="s">
        <v>894</v>
      </c>
      <c r="W605" s="190" t="s">
        <v>654</v>
      </c>
      <c r="X605" s="190" t="s">
        <v>655</v>
      </c>
      <c r="Y605" s="231">
        <v>1</v>
      </c>
      <c r="Z605" s="231">
        <v>6</v>
      </c>
      <c r="AA605" s="231">
        <v>87652.327453671984</v>
      </c>
      <c r="AB605" s="231">
        <v>14609</v>
      </c>
      <c r="AC605" s="231">
        <v>2874</v>
      </c>
      <c r="AD605" s="231">
        <v>11735</v>
      </c>
      <c r="AK605" s="232">
        <v>0</v>
      </c>
      <c r="AM605" s="232">
        <v>0</v>
      </c>
      <c r="AO605" s="232"/>
    </row>
    <row r="606" spans="1:41" s="231" customFormat="1">
      <c r="A606" s="229" t="s">
        <v>894</v>
      </c>
      <c r="B606" s="190">
        <v>481035073</v>
      </c>
      <c r="C606" s="191" t="s">
        <v>534</v>
      </c>
      <c r="D606" s="195">
        <v>1</v>
      </c>
      <c r="E606" s="195">
        <v>0</v>
      </c>
      <c r="F606" s="195">
        <v>0</v>
      </c>
      <c r="G606" s="195">
        <v>1</v>
      </c>
      <c r="H606" s="195">
        <v>1</v>
      </c>
      <c r="I606" s="195">
        <v>0</v>
      </c>
      <c r="J606" s="195">
        <v>0</v>
      </c>
      <c r="K606" s="230">
        <v>7.8600000000000003E-2</v>
      </c>
      <c r="L606" s="195">
        <v>0</v>
      </c>
      <c r="M606" s="195">
        <v>0</v>
      </c>
      <c r="N606" s="195">
        <v>0</v>
      </c>
      <c r="O606" s="195">
        <v>0</v>
      </c>
      <c r="P606" s="195">
        <v>1</v>
      </c>
      <c r="Q606" s="195">
        <v>3</v>
      </c>
      <c r="R606" s="230">
        <v>1.087</v>
      </c>
      <c r="S606" s="195">
        <v>6</v>
      </c>
      <c r="T606" s="190"/>
      <c r="U606" s="229">
        <v>481035073</v>
      </c>
      <c r="V606" s="231" t="s">
        <v>894</v>
      </c>
      <c r="W606" s="190" t="s">
        <v>654</v>
      </c>
      <c r="X606" s="190" t="s">
        <v>670</v>
      </c>
      <c r="Y606" s="231">
        <v>1</v>
      </c>
      <c r="Z606" s="231">
        <v>3</v>
      </c>
      <c r="AA606" s="231">
        <v>34185.510311224003</v>
      </c>
      <c r="AB606" s="231">
        <v>11395</v>
      </c>
      <c r="AC606" s="231">
        <v>-7719</v>
      </c>
      <c r="AD606" s="231">
        <v>19114</v>
      </c>
      <c r="AK606" s="232">
        <v>0</v>
      </c>
      <c r="AM606" s="232">
        <v>0</v>
      </c>
      <c r="AO606" s="232"/>
    </row>
    <row r="607" spans="1:41" s="231" customFormat="1">
      <c r="A607" s="229" t="s">
        <v>894</v>
      </c>
      <c r="B607" s="190">
        <v>481035176</v>
      </c>
      <c r="C607" s="191" t="s">
        <v>534</v>
      </c>
      <c r="D607" s="195">
        <v>0</v>
      </c>
      <c r="E607" s="195">
        <v>0</v>
      </c>
      <c r="F607" s="195">
        <v>1</v>
      </c>
      <c r="G607" s="195">
        <v>0</v>
      </c>
      <c r="H607" s="195">
        <v>0</v>
      </c>
      <c r="I607" s="195">
        <v>0</v>
      </c>
      <c r="J607" s="195">
        <v>0</v>
      </c>
      <c r="K607" s="230">
        <v>3.9300000000000002E-2</v>
      </c>
      <c r="L607" s="195">
        <v>0</v>
      </c>
      <c r="M607" s="195">
        <v>0</v>
      </c>
      <c r="N607" s="195">
        <v>0</v>
      </c>
      <c r="O607" s="195">
        <v>0</v>
      </c>
      <c r="P607" s="195">
        <v>0</v>
      </c>
      <c r="Q607" s="195">
        <v>1</v>
      </c>
      <c r="R607" s="230">
        <v>1.087</v>
      </c>
      <c r="S607" s="195">
        <v>8</v>
      </c>
      <c r="T607" s="190"/>
      <c r="U607" s="229">
        <v>481035176</v>
      </c>
      <c r="V607" s="231" t="s">
        <v>894</v>
      </c>
      <c r="W607" s="190" t="s">
        <v>654</v>
      </c>
      <c r="X607" s="190" t="s">
        <v>662</v>
      </c>
      <c r="Y607" s="231">
        <v>1</v>
      </c>
      <c r="Z607" s="231">
        <v>1</v>
      </c>
      <c r="AA607" s="231">
        <v>11735.332735612001</v>
      </c>
      <c r="AB607" s="231">
        <v>11735</v>
      </c>
      <c r="AC607" s="231">
        <v>-7088</v>
      </c>
      <c r="AD607" s="231">
        <v>18823</v>
      </c>
      <c r="AK607" s="232">
        <v>0</v>
      </c>
      <c r="AM607" s="232">
        <v>0</v>
      </c>
      <c r="AO607" s="232"/>
    </row>
    <row r="608" spans="1:41" s="231" customFormat="1">
      <c r="A608" s="229" t="s">
        <v>894</v>
      </c>
      <c r="B608" s="190">
        <v>481035181</v>
      </c>
      <c r="C608" s="191" t="s">
        <v>534</v>
      </c>
      <c r="D608" s="195">
        <v>1</v>
      </c>
      <c r="E608" s="195">
        <v>0</v>
      </c>
      <c r="F608" s="195">
        <v>0</v>
      </c>
      <c r="G608" s="195">
        <v>1</v>
      </c>
      <c r="H608" s="195">
        <v>0</v>
      </c>
      <c r="I608" s="195">
        <v>0</v>
      </c>
      <c r="J608" s="195">
        <v>0</v>
      </c>
      <c r="K608" s="230">
        <v>3.9300000000000002E-2</v>
      </c>
      <c r="L608" s="195">
        <v>0</v>
      </c>
      <c r="M608" s="195">
        <v>0</v>
      </c>
      <c r="N608" s="195">
        <v>0</v>
      </c>
      <c r="O608" s="195">
        <v>0</v>
      </c>
      <c r="P608" s="195">
        <v>0</v>
      </c>
      <c r="Q608" s="195">
        <v>2</v>
      </c>
      <c r="R608" s="230">
        <v>1.087</v>
      </c>
      <c r="S608" s="195">
        <v>10</v>
      </c>
      <c r="T608" s="190"/>
      <c r="U608" s="229">
        <v>481035181</v>
      </c>
      <c r="V608" s="231" t="s">
        <v>894</v>
      </c>
      <c r="W608" s="190" t="s">
        <v>654</v>
      </c>
      <c r="X608" s="190" t="s">
        <v>732</v>
      </c>
      <c r="Y608" s="231">
        <v>1</v>
      </c>
      <c r="Z608" s="231">
        <v>2</v>
      </c>
      <c r="AA608" s="231">
        <v>16999.800985612001</v>
      </c>
      <c r="AB608" s="231">
        <v>8500</v>
      </c>
      <c r="AC608" s="231">
        <v>-2513</v>
      </c>
      <c r="AD608" s="231">
        <v>11013</v>
      </c>
      <c r="AK608" s="232">
        <v>0</v>
      </c>
      <c r="AM608" s="232">
        <v>0</v>
      </c>
      <c r="AO608" s="232"/>
    </row>
    <row r="609" spans="1:41" s="231" customFormat="1">
      <c r="A609" s="229" t="s">
        <v>894</v>
      </c>
      <c r="B609" s="190">
        <v>481035189</v>
      </c>
      <c r="C609" s="191" t="s">
        <v>534</v>
      </c>
      <c r="D609" s="195">
        <v>2</v>
      </c>
      <c r="E609" s="195">
        <v>0</v>
      </c>
      <c r="F609" s="195">
        <v>1</v>
      </c>
      <c r="G609" s="195">
        <v>2</v>
      </c>
      <c r="H609" s="195">
        <v>0</v>
      </c>
      <c r="I609" s="195">
        <v>0</v>
      </c>
      <c r="J609" s="195">
        <v>0</v>
      </c>
      <c r="K609" s="230">
        <v>0.1179</v>
      </c>
      <c r="L609" s="195">
        <v>0</v>
      </c>
      <c r="M609" s="195">
        <v>0</v>
      </c>
      <c r="N609" s="195">
        <v>0</v>
      </c>
      <c r="O609" s="195">
        <v>0</v>
      </c>
      <c r="P609" s="195">
        <v>3</v>
      </c>
      <c r="Q609" s="195">
        <v>4</v>
      </c>
      <c r="R609" s="230">
        <v>1.087</v>
      </c>
      <c r="S609" s="195">
        <v>3</v>
      </c>
      <c r="T609" s="190"/>
      <c r="U609" s="229">
        <v>481035189</v>
      </c>
      <c r="V609" s="231" t="s">
        <v>894</v>
      </c>
      <c r="W609" s="190" t="s">
        <v>654</v>
      </c>
      <c r="X609" s="190" t="s">
        <v>671</v>
      </c>
      <c r="Y609" s="231">
        <v>1</v>
      </c>
      <c r="Z609" s="231">
        <v>4</v>
      </c>
      <c r="AA609" s="231">
        <v>60316.882006836</v>
      </c>
      <c r="AB609" s="231">
        <v>15079</v>
      </c>
      <c r="AC609" s="231">
        <v>470</v>
      </c>
      <c r="AD609" s="231">
        <v>14609</v>
      </c>
      <c r="AK609" s="232">
        <v>0</v>
      </c>
      <c r="AM609" s="232">
        <v>0</v>
      </c>
      <c r="AO609" s="232"/>
    </row>
    <row r="610" spans="1:41" s="231" customFormat="1">
      <c r="A610" s="229" t="s">
        <v>894</v>
      </c>
      <c r="B610" s="190">
        <v>481035212</v>
      </c>
      <c r="C610" s="191" t="s">
        <v>534</v>
      </c>
      <c r="D610" s="195">
        <v>1</v>
      </c>
      <c r="E610" s="195">
        <v>0</v>
      </c>
      <c r="F610" s="195">
        <v>0</v>
      </c>
      <c r="G610" s="195">
        <v>0</v>
      </c>
      <c r="H610" s="195">
        <v>0</v>
      </c>
      <c r="I610" s="195">
        <v>0</v>
      </c>
      <c r="J610" s="195">
        <v>0</v>
      </c>
      <c r="K610" s="230">
        <v>0</v>
      </c>
      <c r="L610" s="195">
        <v>0</v>
      </c>
      <c r="M610" s="195">
        <v>0</v>
      </c>
      <c r="N610" s="195">
        <v>0</v>
      </c>
      <c r="O610" s="195">
        <v>0</v>
      </c>
      <c r="P610" s="195">
        <v>0</v>
      </c>
      <c r="Q610" s="195">
        <v>1</v>
      </c>
      <c r="R610" s="230">
        <v>1.087</v>
      </c>
      <c r="S610" s="195">
        <v>5</v>
      </c>
      <c r="T610" s="190"/>
      <c r="U610" s="229">
        <v>481035212</v>
      </c>
      <c r="V610" s="231" t="s">
        <v>894</v>
      </c>
      <c r="W610" s="190" t="s">
        <v>654</v>
      </c>
      <c r="X610" s="190" t="s">
        <v>826</v>
      </c>
      <c r="Y610" s="231">
        <v>1</v>
      </c>
      <c r="Z610" s="231">
        <v>1</v>
      </c>
      <c r="AA610" s="231">
        <v>5206.0437400000001</v>
      </c>
      <c r="AB610" s="231">
        <v>5206</v>
      </c>
      <c r="AC610" s="231">
        <v>-6189</v>
      </c>
      <c r="AD610" s="231">
        <v>11395</v>
      </c>
      <c r="AK610" s="232">
        <v>0</v>
      </c>
      <c r="AM610" s="232">
        <v>0</v>
      </c>
      <c r="AO610" s="232"/>
    </row>
    <row r="611" spans="1:41" s="231" customFormat="1">
      <c r="A611" s="229" t="s">
        <v>894</v>
      </c>
      <c r="B611" s="190">
        <v>481035220</v>
      </c>
      <c r="C611" s="191" t="s">
        <v>534</v>
      </c>
      <c r="D611" s="195">
        <v>0</v>
      </c>
      <c r="E611" s="195">
        <v>0</v>
      </c>
      <c r="F611" s="195">
        <v>1</v>
      </c>
      <c r="G611" s="195">
        <v>4</v>
      </c>
      <c r="H611" s="195">
        <v>0</v>
      </c>
      <c r="I611" s="195">
        <v>0</v>
      </c>
      <c r="J611" s="195">
        <v>0</v>
      </c>
      <c r="K611" s="230">
        <v>0.19650000000000001</v>
      </c>
      <c r="L611" s="195">
        <v>0</v>
      </c>
      <c r="M611" s="195">
        <v>0</v>
      </c>
      <c r="N611" s="195">
        <v>0</v>
      </c>
      <c r="O611" s="195">
        <v>0</v>
      </c>
      <c r="P611" s="195">
        <v>1</v>
      </c>
      <c r="Q611" s="195">
        <v>5</v>
      </c>
      <c r="R611" s="230">
        <v>1.087</v>
      </c>
      <c r="S611" s="195">
        <v>8</v>
      </c>
      <c r="T611" s="190"/>
      <c r="U611" s="229">
        <v>481035220</v>
      </c>
      <c r="V611" s="231" t="s">
        <v>894</v>
      </c>
      <c r="W611" s="190" t="s">
        <v>654</v>
      </c>
      <c r="X611" s="190" t="s">
        <v>673</v>
      </c>
      <c r="Y611" s="231">
        <v>1</v>
      </c>
      <c r="Z611" s="231">
        <v>5</v>
      </c>
      <c r="AA611" s="231">
        <v>65672.290308059994</v>
      </c>
      <c r="AB611" s="231">
        <v>13134</v>
      </c>
      <c r="AC611" s="231">
        <v>1399</v>
      </c>
      <c r="AD611" s="231">
        <v>11735</v>
      </c>
      <c r="AK611" s="232">
        <v>0</v>
      </c>
      <c r="AM611" s="232">
        <v>0</v>
      </c>
      <c r="AO611" s="232"/>
    </row>
    <row r="612" spans="1:41" s="231" customFormat="1">
      <c r="A612" s="229" t="s">
        <v>894</v>
      </c>
      <c r="B612" s="190">
        <v>481035244</v>
      </c>
      <c r="C612" s="191" t="s">
        <v>534</v>
      </c>
      <c r="D612" s="195">
        <v>1</v>
      </c>
      <c r="E612" s="195">
        <v>0</v>
      </c>
      <c r="F612" s="195">
        <v>1</v>
      </c>
      <c r="G612" s="195">
        <v>12</v>
      </c>
      <c r="H612" s="195">
        <v>0</v>
      </c>
      <c r="I612" s="195">
        <v>0</v>
      </c>
      <c r="J612" s="195">
        <v>0</v>
      </c>
      <c r="K612" s="230">
        <v>0.51090000000000002</v>
      </c>
      <c r="L612" s="195">
        <v>0</v>
      </c>
      <c r="M612" s="195">
        <v>3</v>
      </c>
      <c r="N612" s="195">
        <v>0</v>
      </c>
      <c r="O612" s="195">
        <v>0</v>
      </c>
      <c r="P612" s="195">
        <v>9</v>
      </c>
      <c r="Q612" s="195">
        <v>14</v>
      </c>
      <c r="R612" s="230">
        <v>1.087</v>
      </c>
      <c r="S612" s="195">
        <v>10</v>
      </c>
      <c r="T612" s="190"/>
      <c r="U612" s="229">
        <v>481035244</v>
      </c>
      <c r="V612" s="231" t="s">
        <v>894</v>
      </c>
      <c r="W612" s="190" t="s">
        <v>654</v>
      </c>
      <c r="X612" s="190" t="s">
        <v>664</v>
      </c>
      <c r="Y612" s="231">
        <v>1</v>
      </c>
      <c r="Z612" s="231">
        <v>14</v>
      </c>
      <c r="AA612" s="231">
        <v>237006.04702295602</v>
      </c>
      <c r="AB612" s="231">
        <v>16929</v>
      </c>
      <c r="AC612" s="231">
        <v>8429</v>
      </c>
      <c r="AD612" s="231">
        <v>8500</v>
      </c>
      <c r="AK612" s="232">
        <v>0</v>
      </c>
      <c r="AM612" s="232">
        <v>0</v>
      </c>
      <c r="AO612" s="232"/>
    </row>
    <row r="613" spans="1:41" s="231" customFormat="1">
      <c r="A613" s="229" t="s">
        <v>894</v>
      </c>
      <c r="B613" s="190">
        <v>481035285</v>
      </c>
      <c r="C613" s="191" t="s">
        <v>534</v>
      </c>
      <c r="D613" s="195">
        <v>0</v>
      </c>
      <c r="E613" s="195">
        <v>0</v>
      </c>
      <c r="F613" s="195">
        <v>1</v>
      </c>
      <c r="G613" s="195">
        <v>5</v>
      </c>
      <c r="H613" s="195">
        <v>1</v>
      </c>
      <c r="I613" s="195">
        <v>0</v>
      </c>
      <c r="J613" s="195">
        <v>0</v>
      </c>
      <c r="K613" s="230">
        <v>0.27510000000000001</v>
      </c>
      <c r="L613" s="195">
        <v>0</v>
      </c>
      <c r="M613" s="195">
        <v>0</v>
      </c>
      <c r="N613" s="195">
        <v>0</v>
      </c>
      <c r="O613" s="195">
        <v>0</v>
      </c>
      <c r="P613" s="195">
        <v>5</v>
      </c>
      <c r="Q613" s="195">
        <v>7</v>
      </c>
      <c r="R613" s="230">
        <v>1.087</v>
      </c>
      <c r="S613" s="195">
        <v>9</v>
      </c>
      <c r="T613" s="190"/>
      <c r="U613" s="229">
        <v>481035285</v>
      </c>
      <c r="V613" s="231" t="s">
        <v>894</v>
      </c>
      <c r="W613" s="190" t="s">
        <v>654</v>
      </c>
      <c r="X613" s="190" t="s">
        <v>676</v>
      </c>
      <c r="Y613" s="231">
        <v>1</v>
      </c>
      <c r="Z613" s="231">
        <v>7</v>
      </c>
      <c r="AA613" s="231">
        <v>118281.668669284</v>
      </c>
      <c r="AB613" s="231">
        <v>16897</v>
      </c>
      <c r="AC613" s="231">
        <v>1818</v>
      </c>
      <c r="AD613" s="231">
        <v>15079</v>
      </c>
      <c r="AK613" s="232">
        <v>0</v>
      </c>
      <c r="AM613" s="232">
        <v>0</v>
      </c>
      <c r="AO613" s="232"/>
    </row>
    <row r="614" spans="1:41" s="231" customFormat="1">
      <c r="A614" s="229" t="s">
        <v>894</v>
      </c>
      <c r="B614" s="190">
        <v>481035336</v>
      </c>
      <c r="C614" s="191" t="s">
        <v>534</v>
      </c>
      <c r="D614" s="195">
        <v>2</v>
      </c>
      <c r="E614" s="195">
        <v>0</v>
      </c>
      <c r="F614" s="195">
        <v>0</v>
      </c>
      <c r="G614" s="195">
        <v>2</v>
      </c>
      <c r="H614" s="195">
        <v>0</v>
      </c>
      <c r="I614" s="195">
        <v>0</v>
      </c>
      <c r="J614" s="195">
        <v>0</v>
      </c>
      <c r="K614" s="230">
        <v>7.8600000000000003E-2</v>
      </c>
      <c r="L614" s="195">
        <v>0</v>
      </c>
      <c r="M614" s="195">
        <v>1</v>
      </c>
      <c r="N614" s="195">
        <v>0</v>
      </c>
      <c r="O614" s="195">
        <v>0</v>
      </c>
      <c r="P614" s="195">
        <v>2</v>
      </c>
      <c r="Q614" s="195">
        <v>3</v>
      </c>
      <c r="R614" s="230">
        <v>1.087</v>
      </c>
      <c r="S614" s="195">
        <v>8</v>
      </c>
      <c r="T614" s="190"/>
      <c r="U614" s="229">
        <v>481035336</v>
      </c>
      <c r="V614" s="231" t="s">
        <v>894</v>
      </c>
      <c r="W614" s="190" t="s">
        <v>654</v>
      </c>
      <c r="X614" s="190" t="s">
        <v>743</v>
      </c>
      <c r="Y614" s="231">
        <v>1</v>
      </c>
      <c r="Z614" s="231">
        <v>3</v>
      </c>
      <c r="AA614" s="231">
        <v>50551.105261223995</v>
      </c>
      <c r="AB614" s="231">
        <v>16850</v>
      </c>
      <c r="AC614" s="231">
        <v>11644</v>
      </c>
      <c r="AD614" s="231">
        <v>5206</v>
      </c>
      <c r="AK614" s="232">
        <v>0</v>
      </c>
      <c r="AM614" s="232">
        <v>0</v>
      </c>
      <c r="AO614" s="232"/>
    </row>
    <row r="615" spans="1:41" s="231" customFormat="1">
      <c r="A615" s="229" t="s">
        <v>895</v>
      </c>
      <c r="B615" s="190">
        <v>482204007</v>
      </c>
      <c r="C615" s="191" t="s">
        <v>535</v>
      </c>
      <c r="D615" s="195">
        <v>0</v>
      </c>
      <c r="E615" s="195">
        <v>0</v>
      </c>
      <c r="F615" s="195">
        <v>10</v>
      </c>
      <c r="G615" s="195">
        <v>61</v>
      </c>
      <c r="H615" s="195">
        <v>27</v>
      </c>
      <c r="I615" s="195">
        <v>0</v>
      </c>
      <c r="J615" s="195">
        <v>0</v>
      </c>
      <c r="K615" s="230">
        <v>3.8513999999999999</v>
      </c>
      <c r="L615" s="195">
        <v>0</v>
      </c>
      <c r="M615" s="195">
        <v>0</v>
      </c>
      <c r="N615" s="195">
        <v>0</v>
      </c>
      <c r="O615" s="195">
        <v>0</v>
      </c>
      <c r="P615" s="195">
        <v>10</v>
      </c>
      <c r="Q615" s="195">
        <v>98</v>
      </c>
      <c r="R615" s="230">
        <v>1</v>
      </c>
      <c r="S615" s="195">
        <v>7</v>
      </c>
      <c r="T615" s="190"/>
      <c r="U615" s="229">
        <v>482204007</v>
      </c>
      <c r="V615" s="231" t="s">
        <v>895</v>
      </c>
      <c r="W615" s="190" t="s">
        <v>896</v>
      </c>
      <c r="X615" s="190" t="s">
        <v>897</v>
      </c>
      <c r="Y615" s="231">
        <v>1</v>
      </c>
      <c r="Z615" s="231">
        <v>98</v>
      </c>
      <c r="AA615" s="231">
        <v>1129351.2640679998</v>
      </c>
      <c r="AB615" s="231">
        <v>11524</v>
      </c>
      <c r="AC615" s="231">
        <v>-1610</v>
      </c>
      <c r="AD615" s="231">
        <v>13134</v>
      </c>
      <c r="AK615" s="232">
        <v>0</v>
      </c>
      <c r="AM615" s="232">
        <v>0</v>
      </c>
      <c r="AO615" s="232"/>
    </row>
    <row r="616" spans="1:41" s="231" customFormat="1">
      <c r="A616" s="229" t="s">
        <v>895</v>
      </c>
      <c r="B616" s="190">
        <v>482204030</v>
      </c>
      <c r="C616" s="191" t="s">
        <v>535</v>
      </c>
      <c r="D616" s="195">
        <v>0</v>
      </c>
      <c r="E616" s="195">
        <v>0</v>
      </c>
      <c r="F616" s="195">
        <v>0</v>
      </c>
      <c r="G616" s="195">
        <v>0</v>
      </c>
      <c r="H616" s="195">
        <v>1</v>
      </c>
      <c r="I616" s="195">
        <v>0</v>
      </c>
      <c r="J616" s="195">
        <v>0</v>
      </c>
      <c r="K616" s="230">
        <v>3.9300000000000002E-2</v>
      </c>
      <c r="L616" s="195">
        <v>0</v>
      </c>
      <c r="M616" s="195">
        <v>0</v>
      </c>
      <c r="N616" s="195">
        <v>0</v>
      </c>
      <c r="O616" s="195">
        <v>0</v>
      </c>
      <c r="P616" s="195">
        <v>0</v>
      </c>
      <c r="Q616" s="195">
        <v>1</v>
      </c>
      <c r="R616" s="230">
        <v>1</v>
      </c>
      <c r="S616" s="195">
        <v>7</v>
      </c>
      <c r="T616" s="190"/>
      <c r="U616" s="229">
        <v>482204030</v>
      </c>
      <c r="V616" s="231" t="s">
        <v>895</v>
      </c>
      <c r="W616" s="190" t="s">
        <v>896</v>
      </c>
      <c r="X616" s="190" t="s">
        <v>706</v>
      </c>
      <c r="Y616" s="231">
        <v>1</v>
      </c>
      <c r="Z616" s="231">
        <v>1</v>
      </c>
      <c r="AA616" s="231">
        <v>10664.291266</v>
      </c>
      <c r="AB616" s="231">
        <v>10664</v>
      </c>
      <c r="AC616" s="231">
        <v>-6265</v>
      </c>
      <c r="AD616" s="231">
        <v>16929</v>
      </c>
      <c r="AK616" s="232">
        <v>0</v>
      </c>
      <c r="AM616" s="232">
        <v>0</v>
      </c>
      <c r="AO616" s="232"/>
    </row>
    <row r="617" spans="1:41" s="231" customFormat="1">
      <c r="A617" s="229" t="s">
        <v>895</v>
      </c>
      <c r="B617" s="190">
        <v>482204038</v>
      </c>
      <c r="C617" s="191" t="s">
        <v>535</v>
      </c>
      <c r="D617" s="195">
        <v>0</v>
      </c>
      <c r="E617" s="195">
        <v>0</v>
      </c>
      <c r="F617" s="195">
        <v>0</v>
      </c>
      <c r="G617" s="195">
        <v>1</v>
      </c>
      <c r="H617" s="195">
        <v>0</v>
      </c>
      <c r="I617" s="195">
        <v>0</v>
      </c>
      <c r="J617" s="195">
        <v>0</v>
      </c>
      <c r="K617" s="230">
        <v>3.9300000000000002E-2</v>
      </c>
      <c r="L617" s="195">
        <v>0</v>
      </c>
      <c r="M617" s="195">
        <v>0</v>
      </c>
      <c r="N617" s="195">
        <v>0</v>
      </c>
      <c r="O617" s="195">
        <v>0</v>
      </c>
      <c r="P617" s="195">
        <v>0</v>
      </c>
      <c r="Q617" s="195">
        <v>1</v>
      </c>
      <c r="R617" s="230">
        <v>1</v>
      </c>
      <c r="S617" s="195">
        <v>2</v>
      </c>
      <c r="T617" s="190"/>
      <c r="U617" s="229">
        <v>482204038</v>
      </c>
      <c r="V617" s="231" t="s">
        <v>895</v>
      </c>
      <c r="W617" s="190" t="s">
        <v>896</v>
      </c>
      <c r="X617" s="190" t="s">
        <v>898</v>
      </c>
      <c r="Y617" s="231">
        <v>1</v>
      </c>
      <c r="Z617" s="231">
        <v>1</v>
      </c>
      <c r="AA617" s="231">
        <v>11036.911266000001</v>
      </c>
      <c r="AB617" s="231">
        <v>11037</v>
      </c>
      <c r="AC617" s="231">
        <v>-5860</v>
      </c>
      <c r="AD617" s="231">
        <v>16897</v>
      </c>
      <c r="AK617" s="232">
        <v>0</v>
      </c>
      <c r="AM617" s="232">
        <v>0</v>
      </c>
      <c r="AO617" s="232"/>
    </row>
    <row r="618" spans="1:41" s="231" customFormat="1">
      <c r="A618" s="229" t="s">
        <v>895</v>
      </c>
      <c r="B618" s="190">
        <v>482204105</v>
      </c>
      <c r="C618" s="191" t="s">
        <v>535</v>
      </c>
      <c r="D618" s="195">
        <v>0</v>
      </c>
      <c r="E618" s="195">
        <v>0</v>
      </c>
      <c r="F618" s="195">
        <v>0</v>
      </c>
      <c r="G618" s="195">
        <v>1</v>
      </c>
      <c r="H618" s="195">
        <v>1</v>
      </c>
      <c r="I618" s="195">
        <v>0</v>
      </c>
      <c r="J618" s="195">
        <v>0</v>
      </c>
      <c r="K618" s="230">
        <v>7.8600000000000003E-2</v>
      </c>
      <c r="L618" s="195">
        <v>0</v>
      </c>
      <c r="M618" s="195">
        <v>0</v>
      </c>
      <c r="N618" s="195">
        <v>0</v>
      </c>
      <c r="O618" s="195">
        <v>0</v>
      </c>
      <c r="P618" s="195">
        <v>0</v>
      </c>
      <c r="Q618" s="195">
        <v>2</v>
      </c>
      <c r="R618" s="230">
        <v>1</v>
      </c>
      <c r="S618" s="195">
        <v>3</v>
      </c>
      <c r="T618" s="190"/>
      <c r="U618" s="229">
        <v>482204105</v>
      </c>
      <c r="V618" s="231" t="s">
        <v>895</v>
      </c>
      <c r="W618" s="190" t="s">
        <v>896</v>
      </c>
      <c r="X618" s="190" t="s">
        <v>899</v>
      </c>
      <c r="Y618" s="231">
        <v>1</v>
      </c>
      <c r="Z618" s="231">
        <v>2</v>
      </c>
      <c r="AA618" s="231">
        <v>21701.202532000003</v>
      </c>
      <c r="AB618" s="231">
        <v>10851</v>
      </c>
      <c r="AC618" s="231">
        <v>-5999</v>
      </c>
      <c r="AD618" s="231">
        <v>16850</v>
      </c>
      <c r="AK618" s="232">
        <v>0</v>
      </c>
      <c r="AM618" s="232">
        <v>0</v>
      </c>
      <c r="AO618" s="232"/>
    </row>
    <row r="619" spans="1:41" s="231" customFormat="1">
      <c r="A619" s="229" t="s">
        <v>895</v>
      </c>
      <c r="B619" s="190">
        <v>482204128</v>
      </c>
      <c r="C619" s="191" t="s">
        <v>535</v>
      </c>
      <c r="D619" s="195">
        <v>0</v>
      </c>
      <c r="E619" s="195">
        <v>0</v>
      </c>
      <c r="F619" s="195">
        <v>0</v>
      </c>
      <c r="G619" s="195">
        <v>1</v>
      </c>
      <c r="H619" s="195">
        <v>0</v>
      </c>
      <c r="I619" s="195">
        <v>0</v>
      </c>
      <c r="J619" s="195">
        <v>0</v>
      </c>
      <c r="K619" s="230">
        <v>3.9300000000000002E-2</v>
      </c>
      <c r="L619" s="195">
        <v>0</v>
      </c>
      <c r="M619" s="195">
        <v>0</v>
      </c>
      <c r="N619" s="195">
        <v>0</v>
      </c>
      <c r="O619" s="195">
        <v>0</v>
      </c>
      <c r="P619" s="195">
        <v>0</v>
      </c>
      <c r="Q619" s="195">
        <v>1</v>
      </c>
      <c r="R619" s="230">
        <v>1</v>
      </c>
      <c r="S619" s="195">
        <v>10</v>
      </c>
      <c r="T619" s="190"/>
      <c r="U619" s="229">
        <v>482204128</v>
      </c>
      <c r="V619" s="231" t="s">
        <v>895</v>
      </c>
      <c r="W619" s="190" t="s">
        <v>896</v>
      </c>
      <c r="X619" s="190" t="s">
        <v>729</v>
      </c>
      <c r="Y619" s="231">
        <v>1</v>
      </c>
      <c r="Z619" s="231">
        <v>1</v>
      </c>
      <c r="AA619" s="231">
        <v>11036.911266000001</v>
      </c>
      <c r="AB619" s="231">
        <v>11037</v>
      </c>
      <c r="AC619" s="231">
        <v>-487</v>
      </c>
      <c r="AD619" s="231">
        <v>11524</v>
      </c>
      <c r="AK619" s="232">
        <v>0</v>
      </c>
      <c r="AM619" s="232">
        <v>0</v>
      </c>
      <c r="AO619" s="232"/>
    </row>
    <row r="620" spans="1:41" s="231" customFormat="1">
      <c r="A620" s="229" t="s">
        <v>895</v>
      </c>
      <c r="B620" s="190">
        <v>482204204</v>
      </c>
      <c r="C620" s="191" t="s">
        <v>535</v>
      </c>
      <c r="D620" s="195">
        <v>0</v>
      </c>
      <c r="E620" s="195">
        <v>0</v>
      </c>
      <c r="F620" s="195">
        <v>11</v>
      </c>
      <c r="G620" s="195">
        <v>58</v>
      </c>
      <c r="H620" s="195">
        <v>36</v>
      </c>
      <c r="I620" s="195">
        <v>0</v>
      </c>
      <c r="J620" s="195">
        <v>0</v>
      </c>
      <c r="K620" s="230">
        <v>4.1265000000000001</v>
      </c>
      <c r="L620" s="195">
        <v>0</v>
      </c>
      <c r="M620" s="195">
        <v>0</v>
      </c>
      <c r="N620" s="195">
        <v>0</v>
      </c>
      <c r="O620" s="195">
        <v>0</v>
      </c>
      <c r="P620" s="195">
        <v>8</v>
      </c>
      <c r="Q620" s="195">
        <v>105</v>
      </c>
      <c r="R620" s="230">
        <v>1</v>
      </c>
      <c r="S620" s="195">
        <v>3</v>
      </c>
      <c r="T620" s="190"/>
      <c r="U620" s="229">
        <v>482204204</v>
      </c>
      <c r="V620" s="231" t="s">
        <v>895</v>
      </c>
      <c r="W620" s="190" t="s">
        <v>896</v>
      </c>
      <c r="X620" s="190" t="s">
        <v>896</v>
      </c>
      <c r="Y620" s="231">
        <v>1</v>
      </c>
      <c r="Z620" s="231">
        <v>105</v>
      </c>
      <c r="AA620" s="231">
        <v>1180964.83293</v>
      </c>
      <c r="AB620" s="231">
        <v>11247</v>
      </c>
      <c r="AC620" s="231">
        <v>583</v>
      </c>
      <c r="AD620" s="231">
        <v>10664</v>
      </c>
      <c r="AK620" s="232">
        <v>0</v>
      </c>
      <c r="AM620" s="232">
        <v>0</v>
      </c>
      <c r="AO620" s="232"/>
    </row>
    <row r="621" spans="1:41" s="231" customFormat="1">
      <c r="A621" s="229" t="s">
        <v>895</v>
      </c>
      <c r="B621" s="190">
        <v>482204229</v>
      </c>
      <c r="C621" s="191" t="s">
        <v>535</v>
      </c>
      <c r="D621" s="195">
        <v>0</v>
      </c>
      <c r="E621" s="195">
        <v>0</v>
      </c>
      <c r="F621" s="195">
        <v>0</v>
      </c>
      <c r="G621" s="195">
        <v>1</v>
      </c>
      <c r="H621" s="195">
        <v>0</v>
      </c>
      <c r="I621" s="195">
        <v>0</v>
      </c>
      <c r="J621" s="195">
        <v>0</v>
      </c>
      <c r="K621" s="230">
        <v>3.9300000000000002E-2</v>
      </c>
      <c r="L621" s="195">
        <v>0</v>
      </c>
      <c r="M621" s="195">
        <v>0</v>
      </c>
      <c r="N621" s="195">
        <v>0</v>
      </c>
      <c r="O621" s="195">
        <v>0</v>
      </c>
      <c r="P621" s="195">
        <v>1</v>
      </c>
      <c r="Q621" s="195">
        <v>1</v>
      </c>
      <c r="R621" s="230">
        <v>1</v>
      </c>
      <c r="S621" s="195">
        <v>9</v>
      </c>
      <c r="T621" s="190"/>
      <c r="U621" s="229">
        <v>482204229</v>
      </c>
      <c r="V621" s="231" t="s">
        <v>895</v>
      </c>
      <c r="W621" s="190" t="s">
        <v>896</v>
      </c>
      <c r="X621" s="190" t="s">
        <v>663</v>
      </c>
      <c r="Y621" s="231">
        <v>1</v>
      </c>
      <c r="Z621" s="231">
        <v>1</v>
      </c>
      <c r="AA621" s="231">
        <v>17757.041266</v>
      </c>
      <c r="AB621" s="231">
        <v>17757</v>
      </c>
      <c r="AC621" s="231">
        <v>6720</v>
      </c>
      <c r="AD621" s="231">
        <v>11037</v>
      </c>
      <c r="AK621" s="232">
        <v>0</v>
      </c>
      <c r="AM621" s="232">
        <v>0</v>
      </c>
      <c r="AO621" s="232"/>
    </row>
    <row r="622" spans="1:41" s="231" customFormat="1">
      <c r="A622" s="229" t="s">
        <v>895</v>
      </c>
      <c r="B622" s="190">
        <v>482204705</v>
      </c>
      <c r="C622" s="191" t="s">
        <v>535</v>
      </c>
      <c r="D622" s="195">
        <v>0</v>
      </c>
      <c r="E622" s="195">
        <v>0</v>
      </c>
      <c r="F622" s="195">
        <v>0</v>
      </c>
      <c r="G622" s="195">
        <v>0</v>
      </c>
      <c r="H622" s="195">
        <v>3</v>
      </c>
      <c r="I622" s="195">
        <v>0</v>
      </c>
      <c r="J622" s="195">
        <v>0</v>
      </c>
      <c r="K622" s="230">
        <v>0.1179</v>
      </c>
      <c r="L622" s="195">
        <v>0</v>
      </c>
      <c r="M622" s="195">
        <v>0</v>
      </c>
      <c r="N622" s="195">
        <v>0</v>
      </c>
      <c r="O622" s="195">
        <v>0</v>
      </c>
      <c r="P622" s="195">
        <v>0</v>
      </c>
      <c r="Q622" s="195">
        <v>3</v>
      </c>
      <c r="R622" s="230">
        <v>1</v>
      </c>
      <c r="S622" s="195">
        <v>3</v>
      </c>
      <c r="T622" s="190"/>
      <c r="U622" s="229">
        <v>482204705</v>
      </c>
      <c r="V622" s="231" t="s">
        <v>895</v>
      </c>
      <c r="W622" s="190" t="s">
        <v>896</v>
      </c>
      <c r="X622" s="190" t="s">
        <v>876</v>
      </c>
      <c r="Y622" s="231">
        <v>1</v>
      </c>
      <c r="Z622" s="231">
        <v>3</v>
      </c>
      <c r="AA622" s="231">
        <v>31992.873798000004</v>
      </c>
      <c r="AB622" s="231">
        <v>10664</v>
      </c>
      <c r="AC622" s="231">
        <v>-187</v>
      </c>
      <c r="AD622" s="231">
        <v>10851</v>
      </c>
      <c r="AK622" s="232">
        <v>0</v>
      </c>
      <c r="AM622" s="232">
        <v>0</v>
      </c>
      <c r="AO622" s="232"/>
    </row>
    <row r="623" spans="1:41" s="231" customFormat="1">
      <c r="A623" s="229" t="s">
        <v>895</v>
      </c>
      <c r="B623" s="190">
        <v>482204745</v>
      </c>
      <c r="C623" s="191" t="s">
        <v>535</v>
      </c>
      <c r="D623" s="195">
        <v>0</v>
      </c>
      <c r="E623" s="195">
        <v>0</v>
      </c>
      <c r="F623" s="195">
        <v>4</v>
      </c>
      <c r="G623" s="195">
        <v>15</v>
      </c>
      <c r="H623" s="195">
        <v>14</v>
      </c>
      <c r="I623" s="195">
        <v>0</v>
      </c>
      <c r="J623" s="195">
        <v>0</v>
      </c>
      <c r="K623" s="230">
        <v>1.2968999999999999</v>
      </c>
      <c r="L623" s="195">
        <v>0</v>
      </c>
      <c r="M623" s="195">
        <v>0</v>
      </c>
      <c r="N623" s="195">
        <v>0</v>
      </c>
      <c r="O623" s="195">
        <v>0</v>
      </c>
      <c r="P623" s="195">
        <v>3</v>
      </c>
      <c r="Q623" s="195">
        <v>33</v>
      </c>
      <c r="R623" s="230">
        <v>1</v>
      </c>
      <c r="S623" s="195">
        <v>4</v>
      </c>
      <c r="T623" s="190"/>
      <c r="U623" s="229">
        <v>482204745</v>
      </c>
      <c r="V623" s="231" t="s">
        <v>895</v>
      </c>
      <c r="W623" s="190" t="s">
        <v>896</v>
      </c>
      <c r="X623" s="190" t="s">
        <v>794</v>
      </c>
      <c r="Y623" s="231">
        <v>1</v>
      </c>
      <c r="Z623" s="231">
        <v>33</v>
      </c>
      <c r="AA623" s="231">
        <v>372876.10177800001</v>
      </c>
      <c r="AB623" s="231">
        <v>11299</v>
      </c>
      <c r="AC623" s="231">
        <v>262</v>
      </c>
      <c r="AD623" s="231">
        <v>11037</v>
      </c>
      <c r="AK623" s="232">
        <v>0</v>
      </c>
      <c r="AM623" s="232">
        <v>0</v>
      </c>
      <c r="AO623" s="232"/>
    </row>
    <row r="624" spans="1:41" s="231" customFormat="1">
      <c r="A624" s="229" t="s">
        <v>895</v>
      </c>
      <c r="B624" s="190">
        <v>482204773</v>
      </c>
      <c r="C624" s="191" t="s">
        <v>535</v>
      </c>
      <c r="D624" s="195">
        <v>0</v>
      </c>
      <c r="E624" s="195">
        <v>0</v>
      </c>
      <c r="F624" s="195">
        <v>7</v>
      </c>
      <c r="G624" s="195">
        <v>24</v>
      </c>
      <c r="H624" s="195">
        <v>12</v>
      </c>
      <c r="I624" s="195">
        <v>0</v>
      </c>
      <c r="J624" s="195">
        <v>0</v>
      </c>
      <c r="K624" s="230">
        <v>1.6899</v>
      </c>
      <c r="L624" s="195">
        <v>0</v>
      </c>
      <c r="M624" s="195">
        <v>0</v>
      </c>
      <c r="N624" s="195">
        <v>0</v>
      </c>
      <c r="O624" s="195">
        <v>0</v>
      </c>
      <c r="P624" s="195">
        <v>7</v>
      </c>
      <c r="Q624" s="195">
        <v>43</v>
      </c>
      <c r="R624" s="230">
        <v>1</v>
      </c>
      <c r="S624" s="195">
        <v>6</v>
      </c>
      <c r="T624" s="190"/>
      <c r="U624" s="229">
        <v>482204773</v>
      </c>
      <c r="V624" s="231" t="s">
        <v>895</v>
      </c>
      <c r="W624" s="190" t="s">
        <v>896</v>
      </c>
      <c r="X624" s="190" t="s">
        <v>900</v>
      </c>
      <c r="Y624" s="231">
        <v>1</v>
      </c>
      <c r="Z624" s="231">
        <v>43</v>
      </c>
      <c r="AA624" s="231">
        <v>507468.02443799993</v>
      </c>
      <c r="AB624" s="231">
        <v>11802</v>
      </c>
      <c r="AC624" s="231">
        <v>555</v>
      </c>
      <c r="AD624" s="231">
        <v>11247</v>
      </c>
      <c r="AK624" s="232">
        <v>0</v>
      </c>
      <c r="AM624" s="232">
        <v>0</v>
      </c>
      <c r="AO624" s="232"/>
    </row>
    <row r="625" spans="1:41" s="231" customFormat="1">
      <c r="A625" s="229" t="s">
        <v>901</v>
      </c>
      <c r="B625" s="190">
        <v>483239020</v>
      </c>
      <c r="C625" s="191" t="s">
        <v>536</v>
      </c>
      <c r="D625" s="195">
        <v>0</v>
      </c>
      <c r="E625" s="195">
        <v>0</v>
      </c>
      <c r="F625" s="195">
        <v>0</v>
      </c>
      <c r="G625" s="195">
        <v>4</v>
      </c>
      <c r="H625" s="195">
        <v>10</v>
      </c>
      <c r="I625" s="195">
        <v>9</v>
      </c>
      <c r="J625" s="195">
        <v>0</v>
      </c>
      <c r="K625" s="230">
        <v>0.90390000000000004</v>
      </c>
      <c r="L625" s="195">
        <v>0</v>
      </c>
      <c r="M625" s="195">
        <v>0</v>
      </c>
      <c r="N625" s="195">
        <v>1</v>
      </c>
      <c r="O625" s="195">
        <v>1</v>
      </c>
      <c r="P625" s="195">
        <v>9</v>
      </c>
      <c r="Q625" s="195">
        <v>23</v>
      </c>
      <c r="R625" s="230">
        <v>1.036</v>
      </c>
      <c r="S625" s="195">
        <v>10</v>
      </c>
      <c r="T625" s="190"/>
      <c r="U625" s="229">
        <v>483239020</v>
      </c>
      <c r="V625" s="231" t="s">
        <v>901</v>
      </c>
      <c r="W625" s="190" t="s">
        <v>902</v>
      </c>
      <c r="X625" s="190" t="s">
        <v>771</v>
      </c>
      <c r="Y625" s="231">
        <v>1</v>
      </c>
      <c r="Z625" s="231">
        <v>23</v>
      </c>
      <c r="AA625" s="231">
        <v>344273.33959292807</v>
      </c>
      <c r="AB625" s="231">
        <v>14968</v>
      </c>
      <c r="AC625" s="231">
        <v>-2789</v>
      </c>
      <c r="AD625" s="231">
        <v>17757</v>
      </c>
      <c r="AK625" s="232">
        <v>0</v>
      </c>
      <c r="AM625" s="232">
        <v>0</v>
      </c>
      <c r="AO625" s="232"/>
    </row>
    <row r="626" spans="1:41" s="231" customFormat="1">
      <c r="A626" s="229" t="s">
        <v>901</v>
      </c>
      <c r="B626" s="190">
        <v>483239036</v>
      </c>
      <c r="C626" s="191" t="s">
        <v>536</v>
      </c>
      <c r="D626" s="195">
        <v>0</v>
      </c>
      <c r="E626" s="195">
        <v>0</v>
      </c>
      <c r="F626" s="195">
        <v>0</v>
      </c>
      <c r="G626" s="195">
        <v>4</v>
      </c>
      <c r="H626" s="195">
        <v>7</v>
      </c>
      <c r="I626" s="195">
        <v>10</v>
      </c>
      <c r="J626" s="195">
        <v>0</v>
      </c>
      <c r="K626" s="230">
        <v>0.82530000000000003</v>
      </c>
      <c r="L626" s="195">
        <v>0</v>
      </c>
      <c r="M626" s="195">
        <v>0</v>
      </c>
      <c r="N626" s="195">
        <v>0</v>
      </c>
      <c r="O626" s="195">
        <v>0</v>
      </c>
      <c r="P626" s="195">
        <v>2</v>
      </c>
      <c r="Q626" s="195">
        <v>21</v>
      </c>
      <c r="R626" s="230">
        <v>1.036</v>
      </c>
      <c r="S626" s="195">
        <v>7</v>
      </c>
      <c r="T626" s="190"/>
      <c r="U626" s="229">
        <v>483239036</v>
      </c>
      <c r="V626" s="231" t="s">
        <v>901</v>
      </c>
      <c r="W626" s="190" t="s">
        <v>902</v>
      </c>
      <c r="X626" s="190" t="s">
        <v>903</v>
      </c>
      <c r="Y626" s="231">
        <v>1</v>
      </c>
      <c r="Z626" s="231">
        <v>21</v>
      </c>
      <c r="AA626" s="231">
        <v>263410.55124745599</v>
      </c>
      <c r="AB626" s="231">
        <v>12543</v>
      </c>
      <c r="AC626" s="231">
        <v>1879</v>
      </c>
      <c r="AD626" s="231">
        <v>10664</v>
      </c>
      <c r="AK626" s="232">
        <v>0</v>
      </c>
      <c r="AM626" s="232">
        <v>0</v>
      </c>
      <c r="AO626" s="232"/>
    </row>
    <row r="627" spans="1:41" s="231" customFormat="1">
      <c r="A627" s="229" t="s">
        <v>901</v>
      </c>
      <c r="B627" s="190">
        <v>483239052</v>
      </c>
      <c r="C627" s="191" t="s">
        <v>536</v>
      </c>
      <c r="D627" s="195">
        <v>0</v>
      </c>
      <c r="E627" s="195">
        <v>0</v>
      </c>
      <c r="F627" s="195">
        <v>0</v>
      </c>
      <c r="G627" s="195">
        <v>6</v>
      </c>
      <c r="H627" s="195">
        <v>20</v>
      </c>
      <c r="I627" s="195">
        <v>24</v>
      </c>
      <c r="J627" s="195">
        <v>0</v>
      </c>
      <c r="K627" s="230">
        <v>1.9650000000000001</v>
      </c>
      <c r="L627" s="195">
        <v>0</v>
      </c>
      <c r="M627" s="195">
        <v>0</v>
      </c>
      <c r="N627" s="195">
        <v>0</v>
      </c>
      <c r="O627" s="195">
        <v>0</v>
      </c>
      <c r="P627" s="195">
        <v>8</v>
      </c>
      <c r="Q627" s="195">
        <v>50</v>
      </c>
      <c r="R627" s="230">
        <v>1.036</v>
      </c>
      <c r="S627" s="195">
        <v>6</v>
      </c>
      <c r="T627" s="190"/>
      <c r="U627" s="229">
        <v>483239052</v>
      </c>
      <c r="V627" s="231" t="s">
        <v>901</v>
      </c>
      <c r="W627" s="190" t="s">
        <v>902</v>
      </c>
      <c r="X627" s="190" t="s">
        <v>904</v>
      </c>
      <c r="Y627" s="231">
        <v>1</v>
      </c>
      <c r="Z627" s="231">
        <v>50</v>
      </c>
      <c r="AA627" s="231">
        <v>641999.93875680002</v>
      </c>
      <c r="AB627" s="231">
        <v>12840</v>
      </c>
      <c r="AC627" s="231">
        <v>1541</v>
      </c>
      <c r="AD627" s="231">
        <v>11299</v>
      </c>
      <c r="AK627" s="232">
        <v>0</v>
      </c>
      <c r="AM627" s="232">
        <v>0</v>
      </c>
      <c r="AO627" s="232"/>
    </row>
    <row r="628" spans="1:41" s="231" customFormat="1">
      <c r="A628" s="229" t="s">
        <v>901</v>
      </c>
      <c r="B628" s="190">
        <v>483239072</v>
      </c>
      <c r="C628" s="191" t="s">
        <v>536</v>
      </c>
      <c r="D628" s="195">
        <v>0</v>
      </c>
      <c r="E628" s="195">
        <v>0</v>
      </c>
      <c r="F628" s="195">
        <v>0</v>
      </c>
      <c r="G628" s="195">
        <v>0</v>
      </c>
      <c r="H628" s="195">
        <v>0</v>
      </c>
      <c r="I628" s="195">
        <v>1</v>
      </c>
      <c r="J628" s="195">
        <v>0</v>
      </c>
      <c r="K628" s="230">
        <v>3.9300000000000002E-2</v>
      </c>
      <c r="L628" s="195">
        <v>0</v>
      </c>
      <c r="M628" s="195">
        <v>0</v>
      </c>
      <c r="N628" s="195">
        <v>0</v>
      </c>
      <c r="O628" s="195">
        <v>0</v>
      </c>
      <c r="P628" s="195">
        <v>1</v>
      </c>
      <c r="Q628" s="195">
        <v>1</v>
      </c>
      <c r="R628" s="230">
        <v>1.036</v>
      </c>
      <c r="S628" s="195">
        <v>6</v>
      </c>
      <c r="T628" s="190"/>
      <c r="U628" s="229">
        <v>483239072</v>
      </c>
      <c r="V628" s="231" t="s">
        <v>901</v>
      </c>
      <c r="W628" s="190" t="s">
        <v>902</v>
      </c>
      <c r="X628" s="190" t="s">
        <v>650</v>
      </c>
      <c r="Y628" s="231">
        <v>1</v>
      </c>
      <c r="Z628" s="231">
        <v>1</v>
      </c>
      <c r="AA628" s="231">
        <v>18487.173432736003</v>
      </c>
      <c r="AB628" s="231">
        <v>18487</v>
      </c>
      <c r="AC628" s="231">
        <v>6685</v>
      </c>
      <c r="AD628" s="231">
        <v>11802</v>
      </c>
      <c r="AK628" s="232">
        <v>0</v>
      </c>
      <c r="AM628" s="232">
        <v>0</v>
      </c>
      <c r="AO628" s="232"/>
    </row>
    <row r="629" spans="1:41" s="231" customFormat="1">
      <c r="A629" s="229" t="s">
        <v>901</v>
      </c>
      <c r="B629" s="190">
        <v>483239082</v>
      </c>
      <c r="C629" s="191" t="s">
        <v>536</v>
      </c>
      <c r="D629" s="195">
        <v>0</v>
      </c>
      <c r="E629" s="195">
        <v>0</v>
      </c>
      <c r="F629" s="195">
        <v>0</v>
      </c>
      <c r="G629" s="195">
        <v>0</v>
      </c>
      <c r="H629" s="195">
        <v>3</v>
      </c>
      <c r="I629" s="195">
        <v>3</v>
      </c>
      <c r="J629" s="195">
        <v>0</v>
      </c>
      <c r="K629" s="230">
        <v>0.23580000000000001</v>
      </c>
      <c r="L629" s="195">
        <v>0</v>
      </c>
      <c r="M629" s="195">
        <v>0</v>
      </c>
      <c r="N629" s="195">
        <v>0</v>
      </c>
      <c r="O629" s="195">
        <v>0</v>
      </c>
      <c r="P629" s="195">
        <v>0</v>
      </c>
      <c r="Q629" s="195">
        <v>6</v>
      </c>
      <c r="R629" s="230">
        <v>1.036</v>
      </c>
      <c r="S629" s="195">
        <v>2</v>
      </c>
      <c r="T629" s="190"/>
      <c r="U629" s="229">
        <v>483239082</v>
      </c>
      <c r="V629" s="231" t="s">
        <v>901</v>
      </c>
      <c r="W629" s="190" t="s">
        <v>902</v>
      </c>
      <c r="X629" s="190" t="s">
        <v>905</v>
      </c>
      <c r="Y629" s="231">
        <v>1</v>
      </c>
      <c r="Z629" s="231">
        <v>6</v>
      </c>
      <c r="AA629" s="231">
        <v>71655.280396415998</v>
      </c>
      <c r="AB629" s="231">
        <v>11943</v>
      </c>
      <c r="AC629" s="231">
        <v>-3025</v>
      </c>
      <c r="AD629" s="231">
        <v>14968</v>
      </c>
      <c r="AK629" s="232">
        <v>0</v>
      </c>
      <c r="AM629" s="232">
        <v>0</v>
      </c>
      <c r="AO629" s="232"/>
    </row>
    <row r="630" spans="1:41" s="231" customFormat="1">
      <c r="A630" s="229" t="s">
        <v>901</v>
      </c>
      <c r="B630" s="190">
        <v>483239083</v>
      </c>
      <c r="C630" s="191" t="s">
        <v>536</v>
      </c>
      <c r="D630" s="195">
        <v>0</v>
      </c>
      <c r="E630" s="195">
        <v>0</v>
      </c>
      <c r="F630" s="195">
        <v>0</v>
      </c>
      <c r="G630" s="195">
        <v>0</v>
      </c>
      <c r="H630" s="195">
        <v>0</v>
      </c>
      <c r="I630" s="195">
        <v>2</v>
      </c>
      <c r="J630" s="195">
        <v>0</v>
      </c>
      <c r="K630" s="230">
        <v>7.8600000000000003E-2</v>
      </c>
      <c r="L630" s="195">
        <v>0</v>
      </c>
      <c r="M630" s="195">
        <v>0</v>
      </c>
      <c r="N630" s="195">
        <v>0</v>
      </c>
      <c r="O630" s="195">
        <v>0</v>
      </c>
      <c r="P630" s="195">
        <v>0</v>
      </c>
      <c r="Q630" s="195">
        <v>2</v>
      </c>
      <c r="R630" s="230">
        <v>1.036</v>
      </c>
      <c r="S630" s="195">
        <v>6</v>
      </c>
      <c r="T630" s="190"/>
      <c r="U630" s="229">
        <v>483239083</v>
      </c>
      <c r="V630" s="231" t="s">
        <v>901</v>
      </c>
      <c r="W630" s="190" t="s">
        <v>902</v>
      </c>
      <c r="X630" s="190" t="s">
        <v>822</v>
      </c>
      <c r="Y630" s="231">
        <v>1</v>
      </c>
      <c r="Z630" s="231">
        <v>2</v>
      </c>
      <c r="AA630" s="231">
        <v>25849.925745472003</v>
      </c>
      <c r="AB630" s="231">
        <v>12925</v>
      </c>
      <c r="AC630" s="231">
        <v>382</v>
      </c>
      <c r="AD630" s="231">
        <v>12543</v>
      </c>
      <c r="AK630" s="232">
        <v>0</v>
      </c>
      <c r="AM630" s="232">
        <v>0</v>
      </c>
      <c r="AO630" s="232"/>
    </row>
    <row r="631" spans="1:41" s="231" customFormat="1">
      <c r="A631" s="229" t="s">
        <v>901</v>
      </c>
      <c r="B631" s="190">
        <v>483239095</v>
      </c>
      <c r="C631" s="191" t="s">
        <v>536</v>
      </c>
      <c r="D631" s="195">
        <v>0</v>
      </c>
      <c r="E631" s="195">
        <v>0</v>
      </c>
      <c r="F631" s="195">
        <v>0</v>
      </c>
      <c r="G631" s="195">
        <v>1</v>
      </c>
      <c r="H631" s="195">
        <v>1</v>
      </c>
      <c r="I631" s="195">
        <v>2</v>
      </c>
      <c r="J631" s="195">
        <v>0</v>
      </c>
      <c r="K631" s="230">
        <v>0.15720000000000001</v>
      </c>
      <c r="L631" s="195">
        <v>0</v>
      </c>
      <c r="M631" s="195">
        <v>0</v>
      </c>
      <c r="N631" s="195">
        <v>0</v>
      </c>
      <c r="O631" s="195">
        <v>0</v>
      </c>
      <c r="P631" s="195">
        <v>2</v>
      </c>
      <c r="Q631" s="195">
        <v>4</v>
      </c>
      <c r="R631" s="230">
        <v>1.036</v>
      </c>
      <c r="S631" s="195">
        <v>12</v>
      </c>
      <c r="T631" s="190"/>
      <c r="U631" s="229">
        <v>483239095</v>
      </c>
      <c r="V631" s="231" t="s">
        <v>901</v>
      </c>
      <c r="W631" s="190" t="s">
        <v>902</v>
      </c>
      <c r="X631" s="190" t="s">
        <v>651</v>
      </c>
      <c r="Y631" s="231">
        <v>1</v>
      </c>
      <c r="Z631" s="231">
        <v>4</v>
      </c>
      <c r="AA631" s="231">
        <v>65733.226450943999</v>
      </c>
      <c r="AB631" s="231">
        <v>16433</v>
      </c>
      <c r="AC631" s="231">
        <v>3593</v>
      </c>
      <c r="AD631" s="231">
        <v>12840</v>
      </c>
      <c r="AK631" s="232">
        <v>0</v>
      </c>
      <c r="AM631" s="232">
        <v>0</v>
      </c>
      <c r="AO631" s="232"/>
    </row>
    <row r="632" spans="1:41" s="231" customFormat="1">
      <c r="A632" s="229" t="s">
        <v>901</v>
      </c>
      <c r="B632" s="190">
        <v>483239096</v>
      </c>
      <c r="C632" s="191" t="s">
        <v>536</v>
      </c>
      <c r="D632" s="195">
        <v>0</v>
      </c>
      <c r="E632" s="195">
        <v>0</v>
      </c>
      <c r="F632" s="195">
        <v>0</v>
      </c>
      <c r="G632" s="195">
        <v>2</v>
      </c>
      <c r="H632" s="195">
        <v>7</v>
      </c>
      <c r="I632" s="195">
        <v>2</v>
      </c>
      <c r="J632" s="195">
        <v>0</v>
      </c>
      <c r="K632" s="230">
        <v>0.43230000000000002</v>
      </c>
      <c r="L632" s="195">
        <v>0</v>
      </c>
      <c r="M632" s="195">
        <v>0</v>
      </c>
      <c r="N632" s="195">
        <v>0</v>
      </c>
      <c r="O632" s="195">
        <v>0</v>
      </c>
      <c r="P632" s="195">
        <v>8</v>
      </c>
      <c r="Q632" s="195">
        <v>11</v>
      </c>
      <c r="R632" s="230">
        <v>1.036</v>
      </c>
      <c r="S632" s="195">
        <v>8</v>
      </c>
      <c r="T632" s="190"/>
      <c r="U632" s="229">
        <v>483239096</v>
      </c>
      <c r="V632" s="231" t="s">
        <v>901</v>
      </c>
      <c r="W632" s="190" t="s">
        <v>902</v>
      </c>
      <c r="X632" s="190" t="s">
        <v>866</v>
      </c>
      <c r="Y632" s="231">
        <v>1</v>
      </c>
      <c r="Z632" s="231">
        <v>11</v>
      </c>
      <c r="AA632" s="231">
        <v>177090.79788009598</v>
      </c>
      <c r="AB632" s="231">
        <v>16099</v>
      </c>
      <c r="AC632" s="231">
        <v>-2388</v>
      </c>
      <c r="AD632" s="231">
        <v>18487</v>
      </c>
      <c r="AK632" s="232">
        <v>0</v>
      </c>
      <c r="AM632" s="232">
        <v>0</v>
      </c>
      <c r="AO632" s="232"/>
    </row>
    <row r="633" spans="1:41" s="231" customFormat="1">
      <c r="A633" s="229" t="s">
        <v>901</v>
      </c>
      <c r="B633" s="190">
        <v>483239118</v>
      </c>
      <c r="C633" s="191" t="s">
        <v>536</v>
      </c>
      <c r="D633" s="195">
        <v>0</v>
      </c>
      <c r="E633" s="195">
        <v>0</v>
      </c>
      <c r="F633" s="195">
        <v>0</v>
      </c>
      <c r="G633" s="195">
        <v>3</v>
      </c>
      <c r="H633" s="195">
        <v>2</v>
      </c>
      <c r="I633" s="195">
        <v>0</v>
      </c>
      <c r="J633" s="195">
        <v>0</v>
      </c>
      <c r="K633" s="230">
        <v>0.19650000000000001</v>
      </c>
      <c r="L633" s="195">
        <v>0</v>
      </c>
      <c r="M633" s="195">
        <v>0</v>
      </c>
      <c r="N633" s="195">
        <v>0</v>
      </c>
      <c r="O633" s="195">
        <v>0</v>
      </c>
      <c r="P633" s="195">
        <v>1</v>
      </c>
      <c r="Q633" s="195">
        <v>5</v>
      </c>
      <c r="R633" s="230">
        <v>1.036</v>
      </c>
      <c r="S633" s="195">
        <v>6</v>
      </c>
      <c r="T633" s="190"/>
      <c r="U633" s="229">
        <v>483239118</v>
      </c>
      <c r="V633" s="231" t="s">
        <v>901</v>
      </c>
      <c r="W633" s="190" t="s">
        <v>902</v>
      </c>
      <c r="X633" s="190" t="s">
        <v>906</v>
      </c>
      <c r="Y633" s="231">
        <v>1</v>
      </c>
      <c r="Z633" s="231">
        <v>5</v>
      </c>
      <c r="AA633" s="231">
        <v>61532.73848367999</v>
      </c>
      <c r="AB633" s="231">
        <v>12307</v>
      </c>
      <c r="AC633" s="231">
        <v>364</v>
      </c>
      <c r="AD633" s="231">
        <v>11943</v>
      </c>
      <c r="AK633" s="232">
        <v>0</v>
      </c>
      <c r="AM633" s="232">
        <v>0</v>
      </c>
      <c r="AO633" s="232"/>
    </row>
    <row r="634" spans="1:41" s="231" customFormat="1">
      <c r="A634" s="229" t="s">
        <v>901</v>
      </c>
      <c r="B634" s="190">
        <v>483239122</v>
      </c>
      <c r="C634" s="191" t="s">
        <v>536</v>
      </c>
      <c r="D634" s="195">
        <v>0</v>
      </c>
      <c r="E634" s="195">
        <v>0</v>
      </c>
      <c r="F634" s="195">
        <v>0</v>
      </c>
      <c r="G634" s="195">
        <v>1</v>
      </c>
      <c r="H634" s="195">
        <v>0</v>
      </c>
      <c r="I634" s="195">
        <v>0</v>
      </c>
      <c r="J634" s="195">
        <v>0</v>
      </c>
      <c r="K634" s="230">
        <v>3.9300000000000002E-2</v>
      </c>
      <c r="L634" s="195">
        <v>0</v>
      </c>
      <c r="M634" s="195">
        <v>0</v>
      </c>
      <c r="N634" s="195">
        <v>0</v>
      </c>
      <c r="O634" s="195">
        <v>0</v>
      </c>
      <c r="P634" s="195">
        <v>0</v>
      </c>
      <c r="Q634" s="195">
        <v>1</v>
      </c>
      <c r="R634" s="230">
        <v>1.036</v>
      </c>
      <c r="S634" s="195">
        <v>3</v>
      </c>
      <c r="T634" s="190"/>
      <c r="U634" s="229">
        <v>483239122</v>
      </c>
      <c r="V634" s="231" t="s">
        <v>901</v>
      </c>
      <c r="W634" s="190" t="s">
        <v>902</v>
      </c>
      <c r="X634" s="190" t="s">
        <v>907</v>
      </c>
      <c r="Y634" s="231">
        <v>1</v>
      </c>
      <c r="Z634" s="231">
        <v>1</v>
      </c>
      <c r="AA634" s="231">
        <v>11350.088912736002</v>
      </c>
      <c r="AB634" s="231">
        <v>11350</v>
      </c>
      <c r="AC634" s="231">
        <v>-1575</v>
      </c>
      <c r="AD634" s="231">
        <v>12925</v>
      </c>
      <c r="AK634" s="232">
        <v>0</v>
      </c>
      <c r="AM634" s="232">
        <v>0</v>
      </c>
      <c r="AO634" s="232"/>
    </row>
    <row r="635" spans="1:41" s="231" customFormat="1">
      <c r="A635" s="229" t="s">
        <v>901</v>
      </c>
      <c r="B635" s="190">
        <v>483239131</v>
      </c>
      <c r="C635" s="191" t="s">
        <v>536</v>
      </c>
      <c r="D635" s="195">
        <v>0</v>
      </c>
      <c r="E635" s="195">
        <v>0</v>
      </c>
      <c r="F635" s="195">
        <v>0</v>
      </c>
      <c r="G635" s="195">
        <v>0</v>
      </c>
      <c r="H635" s="195">
        <v>0</v>
      </c>
      <c r="I635" s="195">
        <v>2</v>
      </c>
      <c r="J635" s="195">
        <v>0</v>
      </c>
      <c r="K635" s="230">
        <v>7.8600000000000003E-2</v>
      </c>
      <c r="L635" s="195">
        <v>0</v>
      </c>
      <c r="M635" s="195">
        <v>0</v>
      </c>
      <c r="N635" s="195">
        <v>0</v>
      </c>
      <c r="O635" s="195">
        <v>0</v>
      </c>
      <c r="P635" s="195">
        <v>2</v>
      </c>
      <c r="Q635" s="195">
        <v>2</v>
      </c>
      <c r="R635" s="230">
        <v>1.036</v>
      </c>
      <c r="S635" s="195">
        <v>2</v>
      </c>
      <c r="T635" s="190"/>
      <c r="U635" s="229">
        <v>483239131</v>
      </c>
      <c r="V635" s="231" t="s">
        <v>901</v>
      </c>
      <c r="W635" s="190" t="s">
        <v>902</v>
      </c>
      <c r="X635" s="190" t="s">
        <v>908</v>
      </c>
      <c r="Y635" s="231">
        <v>1</v>
      </c>
      <c r="Z635" s="231">
        <v>2</v>
      </c>
      <c r="AA635" s="231">
        <v>34780.955105472</v>
      </c>
      <c r="AB635" s="231">
        <v>17390</v>
      </c>
      <c r="AC635" s="231">
        <v>957</v>
      </c>
      <c r="AD635" s="231">
        <v>16433</v>
      </c>
      <c r="AK635" s="232">
        <v>0</v>
      </c>
      <c r="AM635" s="232">
        <v>0</v>
      </c>
      <c r="AO635" s="232"/>
    </row>
    <row r="636" spans="1:41" s="231" customFormat="1">
      <c r="A636" s="229" t="s">
        <v>901</v>
      </c>
      <c r="B636" s="190">
        <v>483239145</v>
      </c>
      <c r="C636" s="191" t="s">
        <v>536</v>
      </c>
      <c r="D636" s="195">
        <v>0</v>
      </c>
      <c r="E636" s="195">
        <v>0</v>
      </c>
      <c r="F636" s="195">
        <v>0</v>
      </c>
      <c r="G636" s="195">
        <v>3</v>
      </c>
      <c r="H636" s="195">
        <v>5</v>
      </c>
      <c r="I636" s="195">
        <v>0</v>
      </c>
      <c r="J636" s="195">
        <v>0</v>
      </c>
      <c r="K636" s="230">
        <v>0.31440000000000001</v>
      </c>
      <c r="L636" s="195">
        <v>0</v>
      </c>
      <c r="M636" s="195">
        <v>1</v>
      </c>
      <c r="N636" s="195">
        <v>1</v>
      </c>
      <c r="O636" s="195">
        <v>0</v>
      </c>
      <c r="P636" s="195">
        <v>3</v>
      </c>
      <c r="Q636" s="195">
        <v>8</v>
      </c>
      <c r="R636" s="230">
        <v>1.036</v>
      </c>
      <c r="S636" s="195">
        <v>4</v>
      </c>
      <c r="T636" s="190"/>
      <c r="U636" s="229">
        <v>483239145</v>
      </c>
      <c r="V636" s="231" t="s">
        <v>901</v>
      </c>
      <c r="W636" s="190" t="s">
        <v>902</v>
      </c>
      <c r="X636" s="190" t="s">
        <v>909</v>
      </c>
      <c r="Y636" s="231">
        <v>1</v>
      </c>
      <c r="Z636" s="231">
        <v>8</v>
      </c>
      <c r="AA636" s="231">
        <v>109392.774181888</v>
      </c>
      <c r="AB636" s="231">
        <v>13674</v>
      </c>
      <c r="AC636" s="231">
        <v>-2425</v>
      </c>
      <c r="AD636" s="231">
        <v>16099</v>
      </c>
      <c r="AK636" s="232">
        <v>0</v>
      </c>
      <c r="AM636" s="232">
        <v>0</v>
      </c>
      <c r="AO636" s="232"/>
    </row>
    <row r="637" spans="1:41" s="231" customFormat="1">
      <c r="A637" s="229" t="s">
        <v>901</v>
      </c>
      <c r="B637" s="190">
        <v>483239171</v>
      </c>
      <c r="C637" s="191" t="s">
        <v>536</v>
      </c>
      <c r="D637" s="195">
        <v>0</v>
      </c>
      <c r="E637" s="195">
        <v>0</v>
      </c>
      <c r="F637" s="195">
        <v>0</v>
      </c>
      <c r="G637" s="195">
        <v>2</v>
      </c>
      <c r="H637" s="195">
        <v>3</v>
      </c>
      <c r="I637" s="195">
        <v>9</v>
      </c>
      <c r="J637" s="195">
        <v>0</v>
      </c>
      <c r="K637" s="230">
        <v>0.55020000000000002</v>
      </c>
      <c r="L637" s="195">
        <v>0</v>
      </c>
      <c r="M637" s="195">
        <v>0</v>
      </c>
      <c r="N637" s="195">
        <v>0</v>
      </c>
      <c r="O637" s="195">
        <v>0</v>
      </c>
      <c r="P637" s="195">
        <v>6</v>
      </c>
      <c r="Q637" s="195">
        <v>14</v>
      </c>
      <c r="R637" s="230">
        <v>1.036</v>
      </c>
      <c r="S637" s="195">
        <v>4</v>
      </c>
      <c r="T637" s="190"/>
      <c r="U637" s="229">
        <v>483239171</v>
      </c>
      <c r="V637" s="231" t="s">
        <v>901</v>
      </c>
      <c r="W637" s="190" t="s">
        <v>902</v>
      </c>
      <c r="X637" s="190" t="s">
        <v>910</v>
      </c>
      <c r="Y637" s="231">
        <v>1</v>
      </c>
      <c r="Z637" s="231">
        <v>14</v>
      </c>
      <c r="AA637" s="231">
        <v>200986.12281830402</v>
      </c>
      <c r="AB637" s="231">
        <v>14356</v>
      </c>
      <c r="AC637" s="231">
        <v>2049</v>
      </c>
      <c r="AD637" s="231">
        <v>12307</v>
      </c>
      <c r="AK637" s="232">
        <v>0</v>
      </c>
      <c r="AM637" s="232">
        <v>0</v>
      </c>
      <c r="AO637" s="232"/>
    </row>
    <row r="638" spans="1:41" s="231" customFormat="1">
      <c r="A638" s="229" t="s">
        <v>901</v>
      </c>
      <c r="B638" s="190">
        <v>483239172</v>
      </c>
      <c r="C638" s="191" t="s">
        <v>536</v>
      </c>
      <c r="D638" s="195">
        <v>0</v>
      </c>
      <c r="E638" s="195">
        <v>0</v>
      </c>
      <c r="F638" s="195">
        <v>0</v>
      </c>
      <c r="G638" s="195">
        <v>3</v>
      </c>
      <c r="H638" s="195">
        <v>5</v>
      </c>
      <c r="I638" s="195">
        <v>3</v>
      </c>
      <c r="J638" s="195">
        <v>0</v>
      </c>
      <c r="K638" s="230">
        <v>0.43230000000000002</v>
      </c>
      <c r="L638" s="195">
        <v>0</v>
      </c>
      <c r="M638" s="195">
        <v>0</v>
      </c>
      <c r="N638" s="195">
        <v>0</v>
      </c>
      <c r="O638" s="195">
        <v>0</v>
      </c>
      <c r="P638" s="195">
        <v>7</v>
      </c>
      <c r="Q638" s="195">
        <v>11</v>
      </c>
      <c r="R638" s="230">
        <v>1.036</v>
      </c>
      <c r="S638" s="195">
        <v>8</v>
      </c>
      <c r="T638" s="190"/>
      <c r="U638" s="229">
        <v>483239172</v>
      </c>
      <c r="V638" s="231" t="s">
        <v>901</v>
      </c>
      <c r="W638" s="190" t="s">
        <v>902</v>
      </c>
      <c r="X638" s="190" t="s">
        <v>772</v>
      </c>
      <c r="Y638" s="231">
        <v>1</v>
      </c>
      <c r="Z638" s="231">
        <v>11</v>
      </c>
      <c r="AA638" s="231">
        <v>172968.11596009601</v>
      </c>
      <c r="AB638" s="231">
        <v>15724</v>
      </c>
      <c r="AC638" s="231">
        <v>4374</v>
      </c>
      <c r="AD638" s="231">
        <v>11350</v>
      </c>
      <c r="AK638" s="232">
        <v>0</v>
      </c>
      <c r="AM638" s="232">
        <v>0</v>
      </c>
      <c r="AO638" s="232"/>
    </row>
    <row r="639" spans="1:41" s="231" customFormat="1">
      <c r="A639" s="229" t="s">
        <v>901</v>
      </c>
      <c r="B639" s="190">
        <v>483239173</v>
      </c>
      <c r="C639" s="191" t="s">
        <v>536</v>
      </c>
      <c r="D639" s="195">
        <v>0</v>
      </c>
      <c r="E639" s="195">
        <v>0</v>
      </c>
      <c r="F639" s="195">
        <v>0</v>
      </c>
      <c r="G639" s="195">
        <v>1</v>
      </c>
      <c r="H639" s="195">
        <v>0</v>
      </c>
      <c r="I639" s="195">
        <v>0</v>
      </c>
      <c r="J639" s="195">
        <v>0</v>
      </c>
      <c r="K639" s="230">
        <v>3.9300000000000002E-2</v>
      </c>
      <c r="L639" s="195">
        <v>0</v>
      </c>
      <c r="M639" s="195">
        <v>0</v>
      </c>
      <c r="N639" s="195">
        <v>0</v>
      </c>
      <c r="O639" s="195">
        <v>0</v>
      </c>
      <c r="P639" s="195">
        <v>1</v>
      </c>
      <c r="Q639" s="195">
        <v>1</v>
      </c>
      <c r="R639" s="230">
        <v>1.036</v>
      </c>
      <c r="S639" s="195">
        <v>5</v>
      </c>
      <c r="T639" s="190"/>
      <c r="U639" s="229">
        <v>483239173</v>
      </c>
      <c r="V639" s="231" t="s">
        <v>901</v>
      </c>
      <c r="W639" s="190" t="s">
        <v>902</v>
      </c>
      <c r="X639" s="190" t="s">
        <v>911</v>
      </c>
      <c r="Y639" s="231">
        <v>1</v>
      </c>
      <c r="Z639" s="231">
        <v>1</v>
      </c>
      <c r="AA639" s="231">
        <v>16387.563592735998</v>
      </c>
      <c r="AB639" s="231">
        <v>16388</v>
      </c>
      <c r="AC639" s="231">
        <v>-1002</v>
      </c>
      <c r="AD639" s="231">
        <v>17390</v>
      </c>
      <c r="AK639" s="232">
        <v>0</v>
      </c>
      <c r="AM639" s="232">
        <v>0</v>
      </c>
      <c r="AO639" s="232"/>
    </row>
    <row r="640" spans="1:41" s="231" customFormat="1">
      <c r="A640" s="229" t="s">
        <v>901</v>
      </c>
      <c r="B640" s="190">
        <v>483239182</v>
      </c>
      <c r="C640" s="191" t="s">
        <v>536</v>
      </c>
      <c r="D640" s="195">
        <v>0</v>
      </c>
      <c r="E640" s="195">
        <v>0</v>
      </c>
      <c r="F640" s="195">
        <v>0</v>
      </c>
      <c r="G640" s="195">
        <v>3</v>
      </c>
      <c r="H640" s="195">
        <v>14</v>
      </c>
      <c r="I640" s="195">
        <v>10</v>
      </c>
      <c r="J640" s="195">
        <v>0</v>
      </c>
      <c r="K640" s="230">
        <v>1.0610999999999999</v>
      </c>
      <c r="L640" s="195">
        <v>0</v>
      </c>
      <c r="M640" s="195">
        <v>0</v>
      </c>
      <c r="N640" s="195">
        <v>0</v>
      </c>
      <c r="O640" s="195">
        <v>0</v>
      </c>
      <c r="P640" s="195">
        <v>9</v>
      </c>
      <c r="Q640" s="195">
        <v>27</v>
      </c>
      <c r="R640" s="230">
        <v>1.036</v>
      </c>
      <c r="S640" s="195">
        <v>8</v>
      </c>
      <c r="T640" s="190"/>
      <c r="U640" s="229">
        <v>483239182</v>
      </c>
      <c r="V640" s="231" t="s">
        <v>901</v>
      </c>
      <c r="W640" s="190" t="s">
        <v>902</v>
      </c>
      <c r="X640" s="190" t="s">
        <v>824</v>
      </c>
      <c r="Y640" s="231">
        <v>1</v>
      </c>
      <c r="Z640" s="231">
        <v>27</v>
      </c>
      <c r="AA640" s="231">
        <v>375038.97644387203</v>
      </c>
      <c r="AB640" s="231">
        <v>13890</v>
      </c>
      <c r="AC640" s="231">
        <v>144</v>
      </c>
      <c r="AD640" s="231">
        <v>13746</v>
      </c>
      <c r="AK640" s="232">
        <v>0</v>
      </c>
      <c r="AM640" s="232">
        <v>0</v>
      </c>
      <c r="AO640" s="232"/>
    </row>
    <row r="641" spans="1:41" s="231" customFormat="1">
      <c r="A641" s="229" t="s">
        <v>901</v>
      </c>
      <c r="B641" s="190">
        <v>483239231</v>
      </c>
      <c r="C641" s="191" t="s">
        <v>536</v>
      </c>
      <c r="D641" s="195">
        <v>0</v>
      </c>
      <c r="E641" s="195">
        <v>0</v>
      </c>
      <c r="F641" s="195">
        <v>0</v>
      </c>
      <c r="G641" s="195">
        <v>5</v>
      </c>
      <c r="H641" s="195">
        <v>1</v>
      </c>
      <c r="I641" s="195">
        <v>7</v>
      </c>
      <c r="J641" s="195">
        <v>0</v>
      </c>
      <c r="K641" s="230">
        <v>0.51090000000000002</v>
      </c>
      <c r="L641" s="195">
        <v>0</v>
      </c>
      <c r="M641" s="195">
        <v>0</v>
      </c>
      <c r="N641" s="195">
        <v>0</v>
      </c>
      <c r="O641" s="195">
        <v>0</v>
      </c>
      <c r="P641" s="195">
        <v>3</v>
      </c>
      <c r="Q641" s="195">
        <v>13</v>
      </c>
      <c r="R641" s="230">
        <v>1.036</v>
      </c>
      <c r="S641" s="195">
        <v>4</v>
      </c>
      <c r="T641" s="190"/>
      <c r="U641" s="229">
        <v>483239231</v>
      </c>
      <c r="V641" s="231" t="s">
        <v>901</v>
      </c>
      <c r="W641" s="190" t="s">
        <v>902</v>
      </c>
      <c r="X641" s="190" t="s">
        <v>912</v>
      </c>
      <c r="Y641" s="231">
        <v>1</v>
      </c>
      <c r="Z641" s="231">
        <v>13</v>
      </c>
      <c r="AA641" s="231">
        <v>172725.758945568</v>
      </c>
      <c r="AB641" s="231">
        <v>13287</v>
      </c>
      <c r="AC641" s="231">
        <v>-1069</v>
      </c>
      <c r="AD641" s="231">
        <v>14356</v>
      </c>
      <c r="AK641" s="232">
        <v>0</v>
      </c>
      <c r="AM641" s="232">
        <v>0</v>
      </c>
      <c r="AO641" s="232"/>
    </row>
    <row r="642" spans="1:41" s="231" customFormat="1">
      <c r="A642" s="229" t="s">
        <v>901</v>
      </c>
      <c r="B642" s="190">
        <v>483239239</v>
      </c>
      <c r="C642" s="191" t="s">
        <v>536</v>
      </c>
      <c r="D642" s="195">
        <v>0</v>
      </c>
      <c r="E642" s="195">
        <v>0</v>
      </c>
      <c r="F642" s="195">
        <v>0</v>
      </c>
      <c r="G642" s="195">
        <v>35</v>
      </c>
      <c r="H642" s="195">
        <v>139</v>
      </c>
      <c r="I642" s="195">
        <v>99</v>
      </c>
      <c r="J642" s="195">
        <v>0</v>
      </c>
      <c r="K642" s="230">
        <v>10.728899999999999</v>
      </c>
      <c r="L642" s="195">
        <v>0</v>
      </c>
      <c r="M642" s="195">
        <v>3</v>
      </c>
      <c r="N642" s="195">
        <v>2</v>
      </c>
      <c r="O642" s="195">
        <v>1</v>
      </c>
      <c r="P642" s="195">
        <v>56</v>
      </c>
      <c r="Q642" s="195">
        <v>273</v>
      </c>
      <c r="R642" s="230">
        <v>1.036</v>
      </c>
      <c r="S642" s="195">
        <v>6</v>
      </c>
      <c r="T642" s="190"/>
      <c r="U642" s="229">
        <v>483239239</v>
      </c>
      <c r="V642" s="231" t="s">
        <v>901</v>
      </c>
      <c r="W642" s="190" t="s">
        <v>902</v>
      </c>
      <c r="X642" s="190" t="s">
        <v>902</v>
      </c>
      <c r="Y642" s="231">
        <v>1</v>
      </c>
      <c r="Z642" s="231">
        <v>273</v>
      </c>
      <c r="AA642" s="231">
        <v>3529994.5276569286</v>
      </c>
      <c r="AB642" s="231">
        <v>12930</v>
      </c>
      <c r="AC642" s="231">
        <v>-2794</v>
      </c>
      <c r="AD642" s="231">
        <v>15724</v>
      </c>
      <c r="AK642" s="232">
        <v>0</v>
      </c>
      <c r="AM642" s="232">
        <v>0</v>
      </c>
      <c r="AO642" s="232"/>
    </row>
    <row r="643" spans="1:41" s="231" customFormat="1">
      <c r="A643" s="229" t="s">
        <v>901</v>
      </c>
      <c r="B643" s="190">
        <v>483239240</v>
      </c>
      <c r="C643" s="191" t="s">
        <v>536</v>
      </c>
      <c r="D643" s="195">
        <v>0</v>
      </c>
      <c r="E643" s="195">
        <v>0</v>
      </c>
      <c r="F643" s="195">
        <v>0</v>
      </c>
      <c r="G643" s="195">
        <v>1</v>
      </c>
      <c r="H643" s="195">
        <v>2</v>
      </c>
      <c r="I643" s="195">
        <v>0</v>
      </c>
      <c r="J643" s="195">
        <v>0</v>
      </c>
      <c r="K643" s="230">
        <v>0.1179</v>
      </c>
      <c r="L643" s="195">
        <v>0</v>
      </c>
      <c r="M643" s="195">
        <v>0</v>
      </c>
      <c r="N643" s="195">
        <v>0</v>
      </c>
      <c r="O643" s="195">
        <v>0</v>
      </c>
      <c r="P643" s="195">
        <v>0</v>
      </c>
      <c r="Q643" s="195">
        <v>3</v>
      </c>
      <c r="R643" s="230">
        <v>1.036</v>
      </c>
      <c r="S643" s="195">
        <v>5</v>
      </c>
      <c r="T643" s="190"/>
      <c r="U643" s="229">
        <v>483239240</v>
      </c>
      <c r="V643" s="231" t="s">
        <v>901</v>
      </c>
      <c r="W643" s="190" t="s">
        <v>902</v>
      </c>
      <c r="X643" s="190" t="s">
        <v>913</v>
      </c>
      <c r="Y643" s="231">
        <v>1</v>
      </c>
      <c r="Z643" s="231">
        <v>3</v>
      </c>
      <c r="AA643" s="231">
        <v>33270.350098208</v>
      </c>
      <c r="AB643" s="231">
        <v>11090</v>
      </c>
      <c r="AC643" s="231">
        <v>-5298</v>
      </c>
      <c r="AD643" s="231">
        <v>16388</v>
      </c>
      <c r="AK643" s="232">
        <v>0</v>
      </c>
      <c r="AM643" s="232">
        <v>0</v>
      </c>
      <c r="AO643" s="232"/>
    </row>
    <row r="644" spans="1:41" s="231" customFormat="1">
      <c r="A644" s="229" t="s">
        <v>901</v>
      </c>
      <c r="B644" s="190">
        <v>483239251</v>
      </c>
      <c r="C644" s="191" t="s">
        <v>536</v>
      </c>
      <c r="D644" s="195">
        <v>0</v>
      </c>
      <c r="E644" s="195">
        <v>0</v>
      </c>
      <c r="F644" s="195">
        <v>0</v>
      </c>
      <c r="G644" s="195">
        <v>0</v>
      </c>
      <c r="H644" s="195">
        <v>0</v>
      </c>
      <c r="I644" s="195">
        <v>1</v>
      </c>
      <c r="J644" s="195">
        <v>0</v>
      </c>
      <c r="K644" s="230">
        <v>3.9300000000000002E-2</v>
      </c>
      <c r="L644" s="195">
        <v>0</v>
      </c>
      <c r="M644" s="195">
        <v>0</v>
      </c>
      <c r="N644" s="195">
        <v>0</v>
      </c>
      <c r="O644" s="195">
        <v>0</v>
      </c>
      <c r="P644" s="195">
        <v>0</v>
      </c>
      <c r="Q644" s="195">
        <v>1</v>
      </c>
      <c r="R644" s="230">
        <v>1.036</v>
      </c>
      <c r="S644" s="195">
        <v>9</v>
      </c>
      <c r="T644" s="190"/>
      <c r="U644" s="229">
        <v>483239251</v>
      </c>
      <c r="V644" s="231" t="s">
        <v>901</v>
      </c>
      <c r="W644" s="190" t="s">
        <v>902</v>
      </c>
      <c r="X644" s="190" t="s">
        <v>861</v>
      </c>
      <c r="Y644" s="231">
        <v>1</v>
      </c>
      <c r="Z644" s="231">
        <v>1</v>
      </c>
      <c r="AA644" s="231">
        <v>12924.962872736001</v>
      </c>
      <c r="AB644" s="231">
        <v>12925</v>
      </c>
      <c r="AC644" s="231">
        <v>-965</v>
      </c>
      <c r="AD644" s="231">
        <v>13890</v>
      </c>
      <c r="AK644" s="232">
        <v>0</v>
      </c>
      <c r="AM644" s="232">
        <v>0</v>
      </c>
      <c r="AO644" s="232"/>
    </row>
    <row r="645" spans="1:41" s="231" customFormat="1">
      <c r="A645" s="229" t="s">
        <v>901</v>
      </c>
      <c r="B645" s="190">
        <v>483239261</v>
      </c>
      <c r="C645" s="191" t="s">
        <v>536</v>
      </c>
      <c r="D645" s="195">
        <v>0</v>
      </c>
      <c r="E645" s="195">
        <v>0</v>
      </c>
      <c r="F645" s="195">
        <v>0</v>
      </c>
      <c r="G645" s="195">
        <v>2</v>
      </c>
      <c r="H645" s="195">
        <v>10</v>
      </c>
      <c r="I645" s="195">
        <v>5</v>
      </c>
      <c r="J645" s="195">
        <v>0</v>
      </c>
      <c r="K645" s="230">
        <v>0.66810000000000003</v>
      </c>
      <c r="L645" s="195">
        <v>0</v>
      </c>
      <c r="M645" s="195">
        <v>0</v>
      </c>
      <c r="N645" s="195">
        <v>0</v>
      </c>
      <c r="O645" s="195">
        <v>0</v>
      </c>
      <c r="P645" s="195">
        <v>3</v>
      </c>
      <c r="Q645" s="195">
        <v>17</v>
      </c>
      <c r="R645" s="230">
        <v>1.036</v>
      </c>
      <c r="S645" s="195">
        <v>5</v>
      </c>
      <c r="T645" s="190"/>
      <c r="U645" s="229">
        <v>483239261</v>
      </c>
      <c r="V645" s="231" t="s">
        <v>901</v>
      </c>
      <c r="W645" s="190" t="s">
        <v>902</v>
      </c>
      <c r="X645" s="190" t="s">
        <v>774</v>
      </c>
      <c r="Y645" s="231">
        <v>1</v>
      </c>
      <c r="Z645" s="231">
        <v>17</v>
      </c>
      <c r="AA645" s="231">
        <v>212038.722156512</v>
      </c>
      <c r="AB645" s="231">
        <v>12473</v>
      </c>
      <c r="AC645" s="231">
        <v>-814</v>
      </c>
      <c r="AD645" s="231">
        <v>13287</v>
      </c>
      <c r="AK645" s="232">
        <v>0</v>
      </c>
      <c r="AM645" s="232">
        <v>0</v>
      </c>
      <c r="AO645" s="232"/>
    </row>
    <row r="646" spans="1:41" s="231" customFormat="1">
      <c r="A646" s="229" t="s">
        <v>901</v>
      </c>
      <c r="B646" s="190">
        <v>483239293</v>
      </c>
      <c r="C646" s="191" t="s">
        <v>536</v>
      </c>
      <c r="D646" s="195">
        <v>0</v>
      </c>
      <c r="E646" s="195">
        <v>0</v>
      </c>
      <c r="F646" s="195">
        <v>0</v>
      </c>
      <c r="G646" s="195">
        <v>0</v>
      </c>
      <c r="H646" s="195">
        <v>0</v>
      </c>
      <c r="I646" s="195">
        <v>2</v>
      </c>
      <c r="J646" s="195">
        <v>0</v>
      </c>
      <c r="K646" s="230">
        <v>7.8600000000000003E-2</v>
      </c>
      <c r="L646" s="195">
        <v>0</v>
      </c>
      <c r="M646" s="195">
        <v>0</v>
      </c>
      <c r="N646" s="195">
        <v>0</v>
      </c>
      <c r="O646" s="195">
        <v>0</v>
      </c>
      <c r="P646" s="195">
        <v>0</v>
      </c>
      <c r="Q646" s="195">
        <v>2</v>
      </c>
      <c r="R646" s="230">
        <v>1.036</v>
      </c>
      <c r="S646" s="195">
        <v>10</v>
      </c>
      <c r="T646" s="190"/>
      <c r="U646" s="229">
        <v>483239293</v>
      </c>
      <c r="V646" s="231" t="s">
        <v>901</v>
      </c>
      <c r="W646" s="190" t="s">
        <v>902</v>
      </c>
      <c r="X646" s="190" t="s">
        <v>677</v>
      </c>
      <c r="Y646" s="231">
        <v>1</v>
      </c>
      <c r="Z646" s="231">
        <v>2</v>
      </c>
      <c r="AA646" s="231">
        <v>25849.925745472003</v>
      </c>
      <c r="AB646" s="231">
        <v>12925</v>
      </c>
      <c r="AC646" s="231">
        <v>-5</v>
      </c>
      <c r="AD646" s="231">
        <v>12930</v>
      </c>
      <c r="AK646" s="232">
        <v>0</v>
      </c>
      <c r="AM646" s="232">
        <v>0</v>
      </c>
      <c r="AO646" s="232"/>
    </row>
    <row r="647" spans="1:41" s="231" customFormat="1">
      <c r="A647" s="229" t="s">
        <v>901</v>
      </c>
      <c r="B647" s="190">
        <v>483239310</v>
      </c>
      <c r="C647" s="191" t="s">
        <v>536</v>
      </c>
      <c r="D647" s="195">
        <v>0</v>
      </c>
      <c r="E647" s="195">
        <v>0</v>
      </c>
      <c r="F647" s="195">
        <v>0</v>
      </c>
      <c r="G647" s="195">
        <v>14</v>
      </c>
      <c r="H647" s="195">
        <v>35</v>
      </c>
      <c r="I647" s="195">
        <v>20</v>
      </c>
      <c r="J647" s="195">
        <v>0</v>
      </c>
      <c r="K647" s="230">
        <v>2.7117</v>
      </c>
      <c r="L647" s="195">
        <v>0</v>
      </c>
      <c r="M647" s="195">
        <v>0</v>
      </c>
      <c r="N647" s="195">
        <v>0</v>
      </c>
      <c r="O647" s="195">
        <v>0</v>
      </c>
      <c r="P647" s="195">
        <v>38</v>
      </c>
      <c r="Q647" s="195">
        <v>69</v>
      </c>
      <c r="R647" s="230">
        <v>1.036</v>
      </c>
      <c r="S647" s="195">
        <v>11</v>
      </c>
      <c r="T647" s="190"/>
      <c r="U647" s="229">
        <v>483239310</v>
      </c>
      <c r="V647" s="231" t="s">
        <v>901</v>
      </c>
      <c r="W647" s="190" t="s">
        <v>902</v>
      </c>
      <c r="X647" s="190" t="s">
        <v>914</v>
      </c>
      <c r="Y647" s="231">
        <v>1</v>
      </c>
      <c r="Z647" s="231">
        <v>69</v>
      </c>
      <c r="AA647" s="231">
        <v>1108411.3063387838</v>
      </c>
      <c r="AB647" s="231">
        <v>16064</v>
      </c>
      <c r="AC647" s="231">
        <v>4974</v>
      </c>
      <c r="AD647" s="231">
        <v>11090</v>
      </c>
      <c r="AK647" s="232">
        <v>0</v>
      </c>
      <c r="AM647" s="232">
        <v>0</v>
      </c>
      <c r="AO647" s="232"/>
    </row>
    <row r="648" spans="1:41" s="231" customFormat="1">
      <c r="A648" s="229" t="s">
        <v>901</v>
      </c>
      <c r="B648" s="190">
        <v>483239625</v>
      </c>
      <c r="C648" s="191" t="s">
        <v>536</v>
      </c>
      <c r="D648" s="195">
        <v>0</v>
      </c>
      <c r="E648" s="195">
        <v>0</v>
      </c>
      <c r="F648" s="195">
        <v>0</v>
      </c>
      <c r="G648" s="195">
        <v>0</v>
      </c>
      <c r="H648" s="195">
        <v>0</v>
      </c>
      <c r="I648" s="195">
        <v>1</v>
      </c>
      <c r="J648" s="195">
        <v>0</v>
      </c>
      <c r="K648" s="230">
        <v>3.9300000000000002E-2</v>
      </c>
      <c r="L648" s="195">
        <v>0</v>
      </c>
      <c r="M648" s="195">
        <v>0</v>
      </c>
      <c r="N648" s="195">
        <v>0</v>
      </c>
      <c r="O648" s="195">
        <v>0</v>
      </c>
      <c r="P648" s="195">
        <v>0</v>
      </c>
      <c r="Q648" s="195">
        <v>1</v>
      </c>
      <c r="R648" s="230">
        <v>1.036</v>
      </c>
      <c r="S648" s="195">
        <v>6</v>
      </c>
      <c r="T648" s="190"/>
      <c r="U648" s="229">
        <v>483239625</v>
      </c>
      <c r="V648" s="231" t="s">
        <v>901</v>
      </c>
      <c r="W648" s="190" t="s">
        <v>902</v>
      </c>
      <c r="X648" s="190" t="s">
        <v>678</v>
      </c>
      <c r="Y648" s="231">
        <v>1</v>
      </c>
      <c r="Z648" s="231">
        <v>1</v>
      </c>
      <c r="AA648" s="231">
        <v>12924.962872736001</v>
      </c>
      <c r="AB648" s="231">
        <v>12925</v>
      </c>
      <c r="AC648" s="231">
        <v>0</v>
      </c>
      <c r="AD648" s="231">
        <v>12925</v>
      </c>
      <c r="AK648" s="232">
        <v>0</v>
      </c>
      <c r="AM648" s="232">
        <v>0</v>
      </c>
      <c r="AO648" s="232"/>
    </row>
    <row r="649" spans="1:41" s="231" customFormat="1">
      <c r="A649" s="229" t="s">
        <v>901</v>
      </c>
      <c r="B649" s="190">
        <v>483239665</v>
      </c>
      <c r="C649" s="191" t="s">
        <v>536</v>
      </c>
      <c r="D649" s="195">
        <v>0</v>
      </c>
      <c r="E649" s="195">
        <v>0</v>
      </c>
      <c r="F649" s="195">
        <v>0</v>
      </c>
      <c r="G649" s="195">
        <v>0</v>
      </c>
      <c r="H649" s="195">
        <v>4</v>
      </c>
      <c r="I649" s="195">
        <v>2</v>
      </c>
      <c r="J649" s="195">
        <v>0</v>
      </c>
      <c r="K649" s="230">
        <v>0.23580000000000001</v>
      </c>
      <c r="L649" s="195">
        <v>0</v>
      </c>
      <c r="M649" s="195">
        <v>0</v>
      </c>
      <c r="N649" s="195">
        <v>0</v>
      </c>
      <c r="O649" s="195">
        <v>0</v>
      </c>
      <c r="P649" s="195">
        <v>2</v>
      </c>
      <c r="Q649" s="195">
        <v>6</v>
      </c>
      <c r="R649" s="230">
        <v>1.036</v>
      </c>
      <c r="S649" s="195">
        <v>5</v>
      </c>
      <c r="T649" s="190"/>
      <c r="U649" s="229">
        <v>483239665</v>
      </c>
      <c r="V649" s="231" t="s">
        <v>901</v>
      </c>
      <c r="W649" s="190" t="s">
        <v>902</v>
      </c>
      <c r="X649" s="190" t="s">
        <v>834</v>
      </c>
      <c r="Y649" s="231">
        <v>1</v>
      </c>
      <c r="Z649" s="231">
        <v>6</v>
      </c>
      <c r="AA649" s="231">
        <v>79765.397476415994</v>
      </c>
      <c r="AB649" s="231">
        <v>13294</v>
      </c>
      <c r="AC649" s="231">
        <v>821</v>
      </c>
      <c r="AD649" s="231">
        <v>12473</v>
      </c>
      <c r="AK649" s="232">
        <v>0</v>
      </c>
      <c r="AM649" s="232">
        <v>0</v>
      </c>
      <c r="AO649" s="232"/>
    </row>
    <row r="650" spans="1:41" s="231" customFormat="1">
      <c r="A650" s="229" t="s">
        <v>901</v>
      </c>
      <c r="B650" s="190">
        <v>483239740</v>
      </c>
      <c r="C650" s="191" t="s">
        <v>536</v>
      </c>
      <c r="D650" s="195">
        <v>0</v>
      </c>
      <c r="E650" s="195">
        <v>0</v>
      </c>
      <c r="F650" s="195">
        <v>0</v>
      </c>
      <c r="G650" s="195">
        <v>0</v>
      </c>
      <c r="H650" s="195">
        <v>1</v>
      </c>
      <c r="I650" s="195">
        <v>4</v>
      </c>
      <c r="J650" s="195">
        <v>0</v>
      </c>
      <c r="K650" s="230">
        <v>0.19650000000000001</v>
      </c>
      <c r="L650" s="195">
        <v>0</v>
      </c>
      <c r="M650" s="195">
        <v>0</v>
      </c>
      <c r="N650" s="195">
        <v>0</v>
      </c>
      <c r="O650" s="195">
        <v>0</v>
      </c>
      <c r="P650" s="195">
        <v>2</v>
      </c>
      <c r="Q650" s="195">
        <v>5</v>
      </c>
      <c r="R650" s="230">
        <v>1.036</v>
      </c>
      <c r="S650" s="195">
        <v>5</v>
      </c>
      <c r="T650" s="190"/>
      <c r="U650" s="229">
        <v>483239740</v>
      </c>
      <c r="V650" s="231" t="s">
        <v>901</v>
      </c>
      <c r="W650" s="190" t="s">
        <v>902</v>
      </c>
      <c r="X650" s="190" t="s">
        <v>915</v>
      </c>
      <c r="Y650" s="231">
        <v>1</v>
      </c>
      <c r="Z650" s="231">
        <v>5</v>
      </c>
      <c r="AA650" s="231">
        <v>72734.931443680005</v>
      </c>
      <c r="AB650" s="231">
        <v>14547</v>
      </c>
      <c r="AC650" s="231">
        <v>1622</v>
      </c>
      <c r="AD650" s="231">
        <v>12925</v>
      </c>
      <c r="AK650" s="232">
        <v>0</v>
      </c>
      <c r="AM650" s="232">
        <v>0</v>
      </c>
      <c r="AO650" s="232"/>
    </row>
    <row r="651" spans="1:41" s="231" customFormat="1">
      <c r="A651" s="229" t="s">
        <v>901</v>
      </c>
      <c r="B651" s="190">
        <v>483239760</v>
      </c>
      <c r="C651" s="191" t="s">
        <v>536</v>
      </c>
      <c r="D651" s="195">
        <v>0</v>
      </c>
      <c r="E651" s="195">
        <v>0</v>
      </c>
      <c r="F651" s="195">
        <v>0</v>
      </c>
      <c r="G651" s="195">
        <v>0</v>
      </c>
      <c r="H651" s="195">
        <v>16</v>
      </c>
      <c r="I651" s="195">
        <v>28</v>
      </c>
      <c r="J651" s="195">
        <v>0</v>
      </c>
      <c r="K651" s="230">
        <v>1.7292000000000001</v>
      </c>
      <c r="L651" s="195">
        <v>0</v>
      </c>
      <c r="M651" s="195">
        <v>0</v>
      </c>
      <c r="N651" s="195">
        <v>0</v>
      </c>
      <c r="O651" s="195">
        <v>2</v>
      </c>
      <c r="P651" s="195">
        <v>12</v>
      </c>
      <c r="Q651" s="195">
        <v>44</v>
      </c>
      <c r="R651" s="230">
        <v>1.036</v>
      </c>
      <c r="S651" s="195">
        <v>6</v>
      </c>
      <c r="T651" s="190"/>
      <c r="U651" s="229">
        <v>483239760</v>
      </c>
      <c r="V651" s="231" t="s">
        <v>901</v>
      </c>
      <c r="W651" s="190" t="s">
        <v>902</v>
      </c>
      <c r="X651" s="190" t="s">
        <v>916</v>
      </c>
      <c r="Y651" s="231">
        <v>1</v>
      </c>
      <c r="Z651" s="231">
        <v>44</v>
      </c>
      <c r="AA651" s="231">
        <v>610643.71040038404</v>
      </c>
      <c r="AB651" s="231">
        <v>13878</v>
      </c>
      <c r="AC651" s="231">
        <v>-2186</v>
      </c>
      <c r="AD651" s="231">
        <v>16064</v>
      </c>
      <c r="AK651" s="232">
        <v>0</v>
      </c>
      <c r="AM651" s="232">
        <v>0</v>
      </c>
      <c r="AO651" s="232"/>
    </row>
    <row r="652" spans="1:41" s="231" customFormat="1">
      <c r="A652" s="229" t="s">
        <v>901</v>
      </c>
      <c r="B652" s="190">
        <v>483239780</v>
      </c>
      <c r="C652" s="191" t="s">
        <v>536</v>
      </c>
      <c r="D652" s="195">
        <v>0</v>
      </c>
      <c r="E652" s="195">
        <v>0</v>
      </c>
      <c r="F652" s="195">
        <v>0</v>
      </c>
      <c r="G652" s="195">
        <v>0</v>
      </c>
      <c r="H652" s="195">
        <v>0</v>
      </c>
      <c r="I652" s="195">
        <v>2</v>
      </c>
      <c r="J652" s="195">
        <v>0</v>
      </c>
      <c r="K652" s="230">
        <v>7.8600000000000003E-2</v>
      </c>
      <c r="L652" s="195">
        <v>0</v>
      </c>
      <c r="M652" s="195">
        <v>0</v>
      </c>
      <c r="N652" s="195">
        <v>0</v>
      </c>
      <c r="O652" s="195">
        <v>0</v>
      </c>
      <c r="P652" s="195">
        <v>1</v>
      </c>
      <c r="Q652" s="195">
        <v>2</v>
      </c>
      <c r="R652" s="230">
        <v>1.036</v>
      </c>
      <c r="S652" s="195">
        <v>6</v>
      </c>
      <c r="T652" s="190"/>
      <c r="U652" s="229">
        <v>483239780</v>
      </c>
      <c r="V652" s="231" t="s">
        <v>901</v>
      </c>
      <c r="W652" s="190" t="s">
        <v>902</v>
      </c>
      <c r="X652" s="190" t="s">
        <v>791</v>
      </c>
      <c r="Y652" s="231">
        <v>1</v>
      </c>
      <c r="Z652" s="231">
        <v>2</v>
      </c>
      <c r="AA652" s="231">
        <v>31412.136305471999</v>
      </c>
      <c r="AB652" s="231">
        <v>15706</v>
      </c>
      <c r="AC652" s="231">
        <v>2781</v>
      </c>
      <c r="AD652" s="231">
        <v>12925</v>
      </c>
      <c r="AK652" s="232">
        <v>0</v>
      </c>
      <c r="AM652" s="232">
        <v>0</v>
      </c>
      <c r="AO652" s="232"/>
    </row>
    <row r="653" spans="1:41" s="231" customFormat="1">
      <c r="A653" s="229" t="s">
        <v>917</v>
      </c>
      <c r="B653" s="190">
        <v>484035035</v>
      </c>
      <c r="C653" s="191" t="s">
        <v>537</v>
      </c>
      <c r="D653" s="195">
        <v>0</v>
      </c>
      <c r="E653" s="195">
        <v>0</v>
      </c>
      <c r="F653" s="195">
        <v>0</v>
      </c>
      <c r="G653" s="195">
        <v>73</v>
      </c>
      <c r="H653" s="195">
        <v>525</v>
      </c>
      <c r="I653" s="195">
        <v>519</v>
      </c>
      <c r="J653" s="195">
        <v>0</v>
      </c>
      <c r="K653" s="230">
        <v>43.898099999999999</v>
      </c>
      <c r="L653" s="195">
        <v>0</v>
      </c>
      <c r="M653" s="195">
        <v>16</v>
      </c>
      <c r="N653" s="195">
        <v>113</v>
      </c>
      <c r="O653" s="195">
        <v>58</v>
      </c>
      <c r="P653" s="195">
        <v>941</v>
      </c>
      <c r="Q653" s="195">
        <v>1117</v>
      </c>
      <c r="R653" s="230">
        <v>1.087</v>
      </c>
      <c r="S653" s="195">
        <v>11</v>
      </c>
      <c r="T653" s="190"/>
      <c r="U653" s="229">
        <v>484035035</v>
      </c>
      <c r="V653" s="231" t="s">
        <v>917</v>
      </c>
      <c r="W653" s="190" t="s">
        <v>654</v>
      </c>
      <c r="X653" s="190" t="s">
        <v>654</v>
      </c>
      <c r="Y653" s="231">
        <v>1</v>
      </c>
      <c r="Z653" s="231">
        <v>1117</v>
      </c>
      <c r="AA653" s="231">
        <v>22367130.881078608</v>
      </c>
      <c r="AB653" s="231">
        <v>20024</v>
      </c>
      <c r="AC653" s="231">
        <v>6730</v>
      </c>
      <c r="AD653" s="231">
        <v>13294</v>
      </c>
      <c r="AK653" s="232">
        <v>0</v>
      </c>
      <c r="AM653" s="232">
        <v>0</v>
      </c>
      <c r="AO653" s="232"/>
    </row>
    <row r="654" spans="1:41" s="231" customFormat="1">
      <c r="A654" s="229" t="s">
        <v>917</v>
      </c>
      <c r="B654" s="190">
        <v>484035044</v>
      </c>
      <c r="C654" s="191" t="s">
        <v>537</v>
      </c>
      <c r="D654" s="195">
        <v>0</v>
      </c>
      <c r="E654" s="195">
        <v>0</v>
      </c>
      <c r="F654" s="195">
        <v>0</v>
      </c>
      <c r="G654" s="195">
        <v>0</v>
      </c>
      <c r="H654" s="195">
        <v>0</v>
      </c>
      <c r="I654" s="195">
        <v>3</v>
      </c>
      <c r="J654" s="195">
        <v>0</v>
      </c>
      <c r="K654" s="230">
        <v>0.1179</v>
      </c>
      <c r="L654" s="195">
        <v>0</v>
      </c>
      <c r="M654" s="195">
        <v>0</v>
      </c>
      <c r="N654" s="195">
        <v>0</v>
      </c>
      <c r="O654" s="195">
        <v>0</v>
      </c>
      <c r="P654" s="195">
        <v>0</v>
      </c>
      <c r="Q654" s="195">
        <v>3</v>
      </c>
      <c r="R654" s="230">
        <v>1.087</v>
      </c>
      <c r="S654" s="195">
        <v>11</v>
      </c>
      <c r="T654" s="190"/>
      <c r="U654" s="229">
        <v>484035044</v>
      </c>
      <c r="V654" s="231" t="s">
        <v>917</v>
      </c>
      <c r="W654" s="190" t="s">
        <v>654</v>
      </c>
      <c r="X654" s="190" t="s">
        <v>655</v>
      </c>
      <c r="Y654" s="231">
        <v>1</v>
      </c>
      <c r="Z654" s="231">
        <v>3</v>
      </c>
      <c r="AA654" s="231">
        <v>40303.280446835997</v>
      </c>
      <c r="AB654" s="231">
        <v>13434</v>
      </c>
      <c r="AC654" s="231">
        <v>-1113</v>
      </c>
      <c r="AD654" s="231">
        <v>14547</v>
      </c>
      <c r="AK654" s="232">
        <v>0</v>
      </c>
      <c r="AM654" s="232">
        <v>0</v>
      </c>
      <c r="AO654" s="232"/>
    </row>
    <row r="655" spans="1:41" s="231" customFormat="1">
      <c r="A655" s="229" t="s">
        <v>917</v>
      </c>
      <c r="B655" s="190">
        <v>484035046</v>
      </c>
      <c r="C655" s="191" t="s">
        <v>537</v>
      </c>
      <c r="D655" s="195">
        <v>0</v>
      </c>
      <c r="E655" s="195">
        <v>0</v>
      </c>
      <c r="F655" s="195">
        <v>0</v>
      </c>
      <c r="G655" s="195">
        <v>0</v>
      </c>
      <c r="H655" s="195">
        <v>0</v>
      </c>
      <c r="I655" s="195">
        <v>1</v>
      </c>
      <c r="J655" s="195">
        <v>0</v>
      </c>
      <c r="K655" s="230">
        <v>3.9300000000000002E-2</v>
      </c>
      <c r="L655" s="195">
        <v>0</v>
      </c>
      <c r="M655" s="195">
        <v>0</v>
      </c>
      <c r="N655" s="195">
        <v>0</v>
      </c>
      <c r="O655" s="195">
        <v>0</v>
      </c>
      <c r="P655" s="195">
        <v>1</v>
      </c>
      <c r="Q655" s="195">
        <v>1</v>
      </c>
      <c r="R655" s="230">
        <v>1.087</v>
      </c>
      <c r="S655" s="195">
        <v>3</v>
      </c>
      <c r="T655" s="190"/>
      <c r="U655" s="229">
        <v>484035046</v>
      </c>
      <c r="V655" s="231" t="s">
        <v>917</v>
      </c>
      <c r="W655" s="190" t="s">
        <v>654</v>
      </c>
      <c r="X655" s="190" t="s">
        <v>918</v>
      </c>
      <c r="Y655" s="231">
        <v>1</v>
      </c>
      <c r="Z655" s="231">
        <v>1</v>
      </c>
      <c r="AA655" s="231">
        <v>18295.075915612</v>
      </c>
      <c r="AB655" s="231">
        <v>18295</v>
      </c>
      <c r="AC655" s="231">
        <v>4560</v>
      </c>
      <c r="AD655" s="231">
        <v>13735</v>
      </c>
      <c r="AK655" s="232">
        <v>0</v>
      </c>
      <c r="AM655" s="232">
        <v>0</v>
      </c>
      <c r="AO655" s="232"/>
    </row>
    <row r="656" spans="1:41" s="231" customFormat="1">
      <c r="A656" s="229" t="s">
        <v>917</v>
      </c>
      <c r="B656" s="190">
        <v>484035101</v>
      </c>
      <c r="C656" s="191" t="s">
        <v>537</v>
      </c>
      <c r="D656" s="195">
        <v>0</v>
      </c>
      <c r="E656" s="195">
        <v>0</v>
      </c>
      <c r="F656" s="195">
        <v>0</v>
      </c>
      <c r="G656" s="195">
        <v>0</v>
      </c>
      <c r="H656" s="195">
        <v>1</v>
      </c>
      <c r="I656" s="195">
        <v>0</v>
      </c>
      <c r="J656" s="195">
        <v>0</v>
      </c>
      <c r="K656" s="230">
        <v>3.9300000000000002E-2</v>
      </c>
      <c r="L656" s="195">
        <v>0</v>
      </c>
      <c r="M656" s="195">
        <v>0</v>
      </c>
      <c r="N656" s="195">
        <v>1</v>
      </c>
      <c r="O656" s="195">
        <v>0</v>
      </c>
      <c r="P656" s="195">
        <v>1</v>
      </c>
      <c r="Q656" s="195">
        <v>1</v>
      </c>
      <c r="R656" s="230">
        <v>1.087</v>
      </c>
      <c r="S656" s="195">
        <v>3</v>
      </c>
      <c r="T656" s="190"/>
      <c r="U656" s="229">
        <v>484035101</v>
      </c>
      <c r="V656" s="231" t="s">
        <v>917</v>
      </c>
      <c r="W656" s="190" t="s">
        <v>654</v>
      </c>
      <c r="X656" s="190" t="s">
        <v>753</v>
      </c>
      <c r="Y656" s="231">
        <v>1</v>
      </c>
      <c r="Z656" s="231">
        <v>1</v>
      </c>
      <c r="AA656" s="231">
        <v>19462.162895611997</v>
      </c>
      <c r="AB656" s="231">
        <v>19462</v>
      </c>
      <c r="AC656" s="231">
        <v>3756</v>
      </c>
      <c r="AD656" s="231">
        <v>15706</v>
      </c>
      <c r="AK656" s="232">
        <v>0</v>
      </c>
      <c r="AM656" s="232">
        <v>0</v>
      </c>
      <c r="AO656" s="232"/>
    </row>
    <row r="657" spans="1:41" s="231" customFormat="1">
      <c r="A657" s="229" t="s">
        <v>917</v>
      </c>
      <c r="B657" s="190">
        <v>484035163</v>
      </c>
      <c r="C657" s="191" t="s">
        <v>537</v>
      </c>
      <c r="D657" s="195">
        <v>0</v>
      </c>
      <c r="E657" s="195">
        <v>0</v>
      </c>
      <c r="F657" s="195">
        <v>0</v>
      </c>
      <c r="G657" s="195">
        <v>0</v>
      </c>
      <c r="H657" s="195">
        <v>0</v>
      </c>
      <c r="I657" s="195">
        <v>1</v>
      </c>
      <c r="J657" s="195">
        <v>0</v>
      </c>
      <c r="K657" s="230">
        <v>3.9300000000000002E-2</v>
      </c>
      <c r="L657" s="195">
        <v>0</v>
      </c>
      <c r="M657" s="195">
        <v>0</v>
      </c>
      <c r="N657" s="195">
        <v>0</v>
      </c>
      <c r="O657" s="195">
        <v>0</v>
      </c>
      <c r="P657" s="195">
        <v>1</v>
      </c>
      <c r="Q657" s="195">
        <v>1</v>
      </c>
      <c r="R657" s="230">
        <v>1.087</v>
      </c>
      <c r="S657" s="195">
        <v>11</v>
      </c>
      <c r="T657" s="190"/>
      <c r="U657" s="229">
        <v>484035163</v>
      </c>
      <c r="V657" s="231" t="s">
        <v>917</v>
      </c>
      <c r="W657" s="190" t="s">
        <v>654</v>
      </c>
      <c r="X657" s="190" t="s">
        <v>660</v>
      </c>
      <c r="Y657" s="231">
        <v>1</v>
      </c>
      <c r="Z657" s="231">
        <v>1</v>
      </c>
      <c r="AA657" s="231">
        <v>21879.318805611998</v>
      </c>
      <c r="AB657" s="231">
        <v>21879</v>
      </c>
      <c r="AC657" s="231">
        <v>1885</v>
      </c>
      <c r="AD657" s="231">
        <v>19994</v>
      </c>
      <c r="AK657" s="232">
        <v>0</v>
      </c>
      <c r="AM657" s="232">
        <v>0</v>
      </c>
      <c r="AO657" s="232"/>
    </row>
    <row r="658" spans="1:41" s="231" customFormat="1">
      <c r="A658" s="229" t="s">
        <v>917</v>
      </c>
      <c r="B658" s="190">
        <v>484035207</v>
      </c>
      <c r="C658" s="191" t="s">
        <v>537</v>
      </c>
      <c r="D658" s="195">
        <v>0</v>
      </c>
      <c r="E658" s="195">
        <v>0</v>
      </c>
      <c r="F658" s="195">
        <v>0</v>
      </c>
      <c r="G658" s="195">
        <v>0</v>
      </c>
      <c r="H658" s="195">
        <v>0</v>
      </c>
      <c r="I658" s="195">
        <v>1</v>
      </c>
      <c r="J658" s="195">
        <v>0</v>
      </c>
      <c r="K658" s="230">
        <v>3.9300000000000002E-2</v>
      </c>
      <c r="L658" s="195">
        <v>0</v>
      </c>
      <c r="M658" s="195">
        <v>0</v>
      </c>
      <c r="N658" s="195">
        <v>0</v>
      </c>
      <c r="O658" s="195">
        <v>0</v>
      </c>
      <c r="P658" s="195">
        <v>1</v>
      </c>
      <c r="Q658" s="195">
        <v>1</v>
      </c>
      <c r="R658" s="230">
        <v>1.087</v>
      </c>
      <c r="S658" s="195">
        <v>3</v>
      </c>
      <c r="T658" s="190"/>
      <c r="U658" s="229">
        <v>484035207</v>
      </c>
      <c r="V658" s="231" t="s">
        <v>917</v>
      </c>
      <c r="W658" s="190" t="s">
        <v>654</v>
      </c>
      <c r="X658" s="190" t="s">
        <v>672</v>
      </c>
      <c r="Y658" s="231">
        <v>1</v>
      </c>
      <c r="Z658" s="231">
        <v>1</v>
      </c>
      <c r="AA658" s="231">
        <v>18295.075915612</v>
      </c>
      <c r="AB658" s="231">
        <v>18295</v>
      </c>
      <c r="AC658" s="231">
        <v>4861</v>
      </c>
      <c r="AD658" s="231">
        <v>13434</v>
      </c>
      <c r="AK658" s="232">
        <v>0</v>
      </c>
      <c r="AM658" s="232">
        <v>0</v>
      </c>
      <c r="AO658" s="232"/>
    </row>
    <row r="659" spans="1:41" s="231" customFormat="1">
      <c r="A659" s="229" t="s">
        <v>917</v>
      </c>
      <c r="B659" s="190">
        <v>484035243</v>
      </c>
      <c r="C659" s="191" t="s">
        <v>537</v>
      </c>
      <c r="D659" s="195">
        <v>0</v>
      </c>
      <c r="E659" s="195">
        <v>0</v>
      </c>
      <c r="F659" s="195">
        <v>0</v>
      </c>
      <c r="G659" s="195">
        <v>0</v>
      </c>
      <c r="H659" s="195">
        <v>1</v>
      </c>
      <c r="I659" s="195">
        <v>2</v>
      </c>
      <c r="J659" s="195">
        <v>0</v>
      </c>
      <c r="K659" s="230">
        <v>0.1179</v>
      </c>
      <c r="L659" s="195">
        <v>0</v>
      </c>
      <c r="M659" s="195">
        <v>0</v>
      </c>
      <c r="N659" s="195">
        <v>0</v>
      </c>
      <c r="O659" s="195">
        <v>0</v>
      </c>
      <c r="P659" s="195">
        <v>1</v>
      </c>
      <c r="Q659" s="195">
        <v>3</v>
      </c>
      <c r="R659" s="230">
        <v>1.087</v>
      </c>
      <c r="S659" s="195">
        <v>9</v>
      </c>
      <c r="T659" s="190"/>
      <c r="U659" s="229">
        <v>484035243</v>
      </c>
      <c r="V659" s="231" t="s">
        <v>917</v>
      </c>
      <c r="W659" s="190" t="s">
        <v>654</v>
      </c>
      <c r="X659" s="190" t="s">
        <v>674</v>
      </c>
      <c r="Y659" s="231">
        <v>1</v>
      </c>
      <c r="Z659" s="231">
        <v>3</v>
      </c>
      <c r="AA659" s="231">
        <v>45487.752616835991</v>
      </c>
      <c r="AB659" s="231">
        <v>15163</v>
      </c>
      <c r="AC659" s="231">
        <v>-3132</v>
      </c>
      <c r="AD659" s="231">
        <v>18295</v>
      </c>
      <c r="AK659" s="232">
        <v>0</v>
      </c>
      <c r="AM659" s="232">
        <v>0</v>
      </c>
      <c r="AO659" s="232"/>
    </row>
    <row r="660" spans="1:41" s="231" customFormat="1">
      <c r="A660" s="229" t="s">
        <v>917</v>
      </c>
      <c r="B660" s="190">
        <v>484035244</v>
      </c>
      <c r="C660" s="191" t="s">
        <v>537</v>
      </c>
      <c r="D660" s="195">
        <v>0</v>
      </c>
      <c r="E660" s="195">
        <v>0</v>
      </c>
      <c r="F660" s="195">
        <v>0</v>
      </c>
      <c r="G660" s="195">
        <v>0</v>
      </c>
      <c r="H660" s="195">
        <v>1</v>
      </c>
      <c r="I660" s="195">
        <v>3</v>
      </c>
      <c r="J660" s="195">
        <v>0</v>
      </c>
      <c r="K660" s="230">
        <v>0.15720000000000001</v>
      </c>
      <c r="L660" s="195">
        <v>0</v>
      </c>
      <c r="M660" s="195">
        <v>0</v>
      </c>
      <c r="N660" s="195">
        <v>0</v>
      </c>
      <c r="O660" s="195">
        <v>2</v>
      </c>
      <c r="P660" s="195">
        <v>3</v>
      </c>
      <c r="Q660" s="195">
        <v>4</v>
      </c>
      <c r="R660" s="230">
        <v>1.087</v>
      </c>
      <c r="S660" s="195">
        <v>10</v>
      </c>
      <c r="T660" s="190"/>
      <c r="U660" s="229">
        <v>484035244</v>
      </c>
      <c r="V660" s="231" t="s">
        <v>917</v>
      </c>
      <c r="W660" s="190" t="s">
        <v>654</v>
      </c>
      <c r="X660" s="190" t="s">
        <v>664</v>
      </c>
      <c r="Y660" s="231">
        <v>1</v>
      </c>
      <c r="Z660" s="231">
        <v>4</v>
      </c>
      <c r="AA660" s="231">
        <v>81745.661762447999</v>
      </c>
      <c r="AB660" s="231">
        <v>20436</v>
      </c>
      <c r="AC660" s="231">
        <v>974</v>
      </c>
      <c r="AD660" s="231">
        <v>19462</v>
      </c>
      <c r="AK660" s="232">
        <v>0</v>
      </c>
      <c r="AM660" s="232">
        <v>0</v>
      </c>
      <c r="AO660" s="232"/>
    </row>
    <row r="661" spans="1:41" s="231" customFormat="1">
      <c r="A661" s="229" t="s">
        <v>917</v>
      </c>
      <c r="B661" s="190">
        <v>484035262</v>
      </c>
      <c r="C661" s="191" t="s">
        <v>537</v>
      </c>
      <c r="D661" s="195">
        <v>0</v>
      </c>
      <c r="E661" s="195">
        <v>0</v>
      </c>
      <c r="F661" s="195">
        <v>0</v>
      </c>
      <c r="G661" s="195">
        <v>0</v>
      </c>
      <c r="H661" s="195">
        <v>2</v>
      </c>
      <c r="I661" s="195">
        <v>0</v>
      </c>
      <c r="J661" s="195">
        <v>0</v>
      </c>
      <c r="K661" s="230">
        <v>7.8600000000000003E-2</v>
      </c>
      <c r="L661" s="195">
        <v>0</v>
      </c>
      <c r="M661" s="195">
        <v>0</v>
      </c>
      <c r="N661" s="195">
        <v>1</v>
      </c>
      <c r="O661" s="195">
        <v>0</v>
      </c>
      <c r="P661" s="195">
        <v>2</v>
      </c>
      <c r="Q661" s="195">
        <v>2</v>
      </c>
      <c r="R661" s="230">
        <v>1.087</v>
      </c>
      <c r="S661" s="195">
        <v>9</v>
      </c>
      <c r="T661" s="190"/>
      <c r="U661" s="229">
        <v>484035262</v>
      </c>
      <c r="V661" s="231" t="s">
        <v>917</v>
      </c>
      <c r="W661" s="190" t="s">
        <v>654</v>
      </c>
      <c r="X661" s="190" t="s">
        <v>666</v>
      </c>
      <c r="Y661" s="231">
        <v>1</v>
      </c>
      <c r="Z661" s="231">
        <v>2</v>
      </c>
      <c r="AA661" s="231">
        <v>40460.075461223991</v>
      </c>
      <c r="AB661" s="231">
        <v>20230</v>
      </c>
      <c r="AC661" s="231">
        <v>6796</v>
      </c>
      <c r="AD661" s="231">
        <v>13434</v>
      </c>
      <c r="AK661" s="232">
        <v>0</v>
      </c>
      <c r="AM661" s="232">
        <v>0</v>
      </c>
      <c r="AO661" s="232"/>
    </row>
    <row r="662" spans="1:41" s="231" customFormat="1">
      <c r="A662" s="229" t="s">
        <v>917</v>
      </c>
      <c r="B662" s="190">
        <v>484035271</v>
      </c>
      <c r="C662" s="191" t="s">
        <v>537</v>
      </c>
      <c r="D662" s="195">
        <v>0</v>
      </c>
      <c r="E662" s="195">
        <v>0</v>
      </c>
      <c r="F662" s="195">
        <v>0</v>
      </c>
      <c r="G662" s="195">
        <v>0</v>
      </c>
      <c r="H662" s="195">
        <v>1</v>
      </c>
      <c r="I662" s="195">
        <v>0</v>
      </c>
      <c r="J662" s="195">
        <v>0</v>
      </c>
      <c r="K662" s="230">
        <v>3.9300000000000002E-2</v>
      </c>
      <c r="L662" s="195">
        <v>0</v>
      </c>
      <c r="M662" s="195">
        <v>0</v>
      </c>
      <c r="N662" s="195">
        <v>1</v>
      </c>
      <c r="O662" s="195">
        <v>0</v>
      </c>
      <c r="P662" s="195">
        <v>1</v>
      </c>
      <c r="Q662" s="195">
        <v>1</v>
      </c>
      <c r="R662" s="230">
        <v>1.087</v>
      </c>
      <c r="S662" s="195">
        <v>4</v>
      </c>
      <c r="T662" s="190"/>
      <c r="U662" s="229">
        <v>484035271</v>
      </c>
      <c r="V662" s="231" t="s">
        <v>917</v>
      </c>
      <c r="W662" s="190" t="s">
        <v>654</v>
      </c>
      <c r="X662" s="190" t="s">
        <v>760</v>
      </c>
      <c r="Y662" s="231">
        <v>1</v>
      </c>
      <c r="Z662" s="231">
        <v>1</v>
      </c>
      <c r="AA662" s="231">
        <v>19661.174815611997</v>
      </c>
      <c r="AB662" s="231">
        <v>19661</v>
      </c>
      <c r="AC662" s="231">
        <v>1366</v>
      </c>
      <c r="AD662" s="231">
        <v>18295</v>
      </c>
      <c r="AK662" s="232">
        <v>0</v>
      </c>
      <c r="AM662" s="232">
        <v>0</v>
      </c>
      <c r="AO662" s="232"/>
    </row>
    <row r="663" spans="1:41" s="231" customFormat="1">
      <c r="A663" s="229" t="s">
        <v>917</v>
      </c>
      <c r="B663" s="190">
        <v>484035285</v>
      </c>
      <c r="C663" s="191" t="s">
        <v>537</v>
      </c>
      <c r="D663" s="195">
        <v>0</v>
      </c>
      <c r="E663" s="195">
        <v>0</v>
      </c>
      <c r="F663" s="195">
        <v>0</v>
      </c>
      <c r="G663" s="195">
        <v>0</v>
      </c>
      <c r="H663" s="195">
        <v>1</v>
      </c>
      <c r="I663" s="195">
        <v>0</v>
      </c>
      <c r="J663" s="195">
        <v>0</v>
      </c>
      <c r="K663" s="230">
        <v>3.9300000000000002E-2</v>
      </c>
      <c r="L663" s="195">
        <v>0</v>
      </c>
      <c r="M663" s="195">
        <v>0</v>
      </c>
      <c r="N663" s="195">
        <v>1</v>
      </c>
      <c r="O663" s="195">
        <v>0</v>
      </c>
      <c r="P663" s="195">
        <v>1</v>
      </c>
      <c r="Q663" s="195">
        <v>1</v>
      </c>
      <c r="R663" s="230">
        <v>1.087</v>
      </c>
      <c r="S663" s="195">
        <v>9</v>
      </c>
      <c r="T663" s="190"/>
      <c r="U663" s="229">
        <v>484035285</v>
      </c>
      <c r="V663" s="231" t="s">
        <v>917</v>
      </c>
      <c r="W663" s="190" t="s">
        <v>654</v>
      </c>
      <c r="X663" s="190" t="s">
        <v>676</v>
      </c>
      <c r="Y663" s="231">
        <v>1</v>
      </c>
      <c r="Z663" s="231">
        <v>1</v>
      </c>
      <c r="AA663" s="231">
        <v>21841.176475612003</v>
      </c>
      <c r="AB663" s="231">
        <v>21841</v>
      </c>
      <c r="AC663" s="231">
        <v>6678</v>
      </c>
      <c r="AD663" s="231">
        <v>15163</v>
      </c>
      <c r="AK663" s="232">
        <v>0</v>
      </c>
      <c r="AM663" s="232">
        <v>0</v>
      </c>
      <c r="AO663" s="232"/>
    </row>
    <row r="664" spans="1:41" s="231" customFormat="1">
      <c r="A664" s="229" t="s">
        <v>917</v>
      </c>
      <c r="B664" s="190">
        <v>484035307</v>
      </c>
      <c r="C664" s="191" t="s">
        <v>537</v>
      </c>
      <c r="D664" s="195">
        <v>0</v>
      </c>
      <c r="E664" s="195">
        <v>0</v>
      </c>
      <c r="F664" s="195">
        <v>0</v>
      </c>
      <c r="G664" s="195">
        <v>0</v>
      </c>
      <c r="H664" s="195">
        <v>2</v>
      </c>
      <c r="I664" s="195">
        <v>0</v>
      </c>
      <c r="J664" s="195">
        <v>0</v>
      </c>
      <c r="K664" s="230">
        <v>7.8600000000000003E-2</v>
      </c>
      <c r="L664" s="195">
        <v>0</v>
      </c>
      <c r="M664" s="195">
        <v>0</v>
      </c>
      <c r="N664" s="195">
        <v>0</v>
      </c>
      <c r="O664" s="195">
        <v>0</v>
      </c>
      <c r="P664" s="195">
        <v>2</v>
      </c>
      <c r="Q664" s="195">
        <v>2</v>
      </c>
      <c r="R664" s="230">
        <v>1.087</v>
      </c>
      <c r="S664" s="195">
        <v>3</v>
      </c>
      <c r="T664" s="190"/>
      <c r="U664" s="229">
        <v>484035307</v>
      </c>
      <c r="V664" s="231" t="s">
        <v>917</v>
      </c>
      <c r="W664" s="190" t="s">
        <v>654</v>
      </c>
      <c r="X664" s="190" t="s">
        <v>831</v>
      </c>
      <c r="Y664" s="231">
        <v>1</v>
      </c>
      <c r="Z664" s="231">
        <v>2</v>
      </c>
      <c r="AA664" s="231">
        <v>32479.770811224</v>
      </c>
      <c r="AB664" s="231">
        <v>16240</v>
      </c>
      <c r="AC664" s="231">
        <v>-4196</v>
      </c>
      <c r="AD664" s="231">
        <v>20436</v>
      </c>
      <c r="AK664" s="232">
        <v>0</v>
      </c>
      <c r="AM664" s="232">
        <v>0</v>
      </c>
      <c r="AO664" s="232"/>
    </row>
    <row r="665" spans="1:41" s="231" customFormat="1">
      <c r="A665" s="229" t="s">
        <v>919</v>
      </c>
      <c r="B665" s="190">
        <v>485258071</v>
      </c>
      <c r="C665" s="191" t="s">
        <v>538</v>
      </c>
      <c r="D665" s="195">
        <v>0</v>
      </c>
      <c r="E665" s="195">
        <v>0</v>
      </c>
      <c r="F665" s="195">
        <v>0</v>
      </c>
      <c r="G665" s="195">
        <v>0</v>
      </c>
      <c r="H665" s="195">
        <v>0</v>
      </c>
      <c r="I665" s="195">
        <v>2</v>
      </c>
      <c r="J665" s="195">
        <v>0</v>
      </c>
      <c r="K665" s="230">
        <v>7.8600000000000003E-2</v>
      </c>
      <c r="L665" s="195">
        <v>0</v>
      </c>
      <c r="M665" s="195">
        <v>0</v>
      </c>
      <c r="N665" s="195">
        <v>0</v>
      </c>
      <c r="O665" s="195">
        <v>0</v>
      </c>
      <c r="P665" s="195">
        <v>0</v>
      </c>
      <c r="Q665" s="195">
        <v>2</v>
      </c>
      <c r="R665" s="230">
        <v>1</v>
      </c>
      <c r="S665" s="195">
        <v>5</v>
      </c>
      <c r="T665" s="190"/>
      <c r="U665" s="229">
        <v>485258071</v>
      </c>
      <c r="V665" s="231" t="s">
        <v>919</v>
      </c>
      <c r="W665" s="190" t="s">
        <v>741</v>
      </c>
      <c r="X665" s="190" t="s">
        <v>746</v>
      </c>
      <c r="Y665" s="231">
        <v>1</v>
      </c>
      <c r="Z665" s="231">
        <v>2</v>
      </c>
      <c r="AA665" s="231">
        <v>25130.682532000003</v>
      </c>
      <c r="AB665" s="231">
        <v>12565</v>
      </c>
      <c r="AC665" s="231">
        <v>-7665</v>
      </c>
      <c r="AD665" s="231">
        <v>20230</v>
      </c>
      <c r="AK665" s="232">
        <v>0</v>
      </c>
      <c r="AM665" s="232">
        <v>0</v>
      </c>
      <c r="AO665" s="232"/>
    </row>
    <row r="666" spans="1:41" s="231" customFormat="1">
      <c r="A666" s="229" t="s">
        <v>919</v>
      </c>
      <c r="B666" s="190">
        <v>485258079</v>
      </c>
      <c r="C666" s="191" t="s">
        <v>538</v>
      </c>
      <c r="D666" s="195">
        <v>0</v>
      </c>
      <c r="E666" s="195">
        <v>0</v>
      </c>
      <c r="F666" s="195">
        <v>0</v>
      </c>
      <c r="G666" s="195">
        <v>0</v>
      </c>
      <c r="H666" s="195">
        <v>0</v>
      </c>
      <c r="I666" s="195">
        <v>2</v>
      </c>
      <c r="J666" s="195">
        <v>0</v>
      </c>
      <c r="K666" s="230">
        <v>7.8600000000000003E-2</v>
      </c>
      <c r="L666" s="195">
        <v>0</v>
      </c>
      <c r="M666" s="195">
        <v>0</v>
      </c>
      <c r="N666" s="195">
        <v>0</v>
      </c>
      <c r="O666" s="195">
        <v>0</v>
      </c>
      <c r="P666" s="195">
        <v>1</v>
      </c>
      <c r="Q666" s="195">
        <v>2</v>
      </c>
      <c r="R666" s="230">
        <v>1</v>
      </c>
      <c r="S666" s="195">
        <v>7</v>
      </c>
      <c r="T666" s="190"/>
      <c r="U666" s="229">
        <v>485258079</v>
      </c>
      <c r="V666" s="231" t="s">
        <v>919</v>
      </c>
      <c r="W666" s="190" t="s">
        <v>741</v>
      </c>
      <c r="X666" s="190" t="s">
        <v>782</v>
      </c>
      <c r="Y666" s="231">
        <v>1</v>
      </c>
      <c r="Z666" s="231">
        <v>2</v>
      </c>
      <c r="AA666" s="231">
        <v>30963.902532</v>
      </c>
      <c r="AB666" s="231">
        <v>15482</v>
      </c>
      <c r="AC666" s="231">
        <v>-4179</v>
      </c>
      <c r="AD666" s="231">
        <v>19661</v>
      </c>
      <c r="AK666" s="232">
        <v>0</v>
      </c>
      <c r="AM666" s="232">
        <v>0</v>
      </c>
      <c r="AO666" s="232"/>
    </row>
    <row r="667" spans="1:41" s="231" customFormat="1">
      <c r="A667" s="229" t="s">
        <v>919</v>
      </c>
      <c r="B667" s="190">
        <v>485258107</v>
      </c>
      <c r="C667" s="191" t="s">
        <v>538</v>
      </c>
      <c r="D667" s="195">
        <v>0</v>
      </c>
      <c r="E667" s="195">
        <v>0</v>
      </c>
      <c r="F667" s="195">
        <v>0</v>
      </c>
      <c r="G667" s="195">
        <v>0</v>
      </c>
      <c r="H667" s="195">
        <v>0</v>
      </c>
      <c r="I667" s="195">
        <v>1</v>
      </c>
      <c r="J667" s="195">
        <v>0</v>
      </c>
      <c r="K667" s="230">
        <v>3.9300000000000002E-2</v>
      </c>
      <c r="L667" s="195">
        <v>0</v>
      </c>
      <c r="M667" s="195">
        <v>0</v>
      </c>
      <c r="N667" s="195">
        <v>0</v>
      </c>
      <c r="O667" s="195">
        <v>0</v>
      </c>
      <c r="P667" s="195">
        <v>0</v>
      </c>
      <c r="Q667" s="195">
        <v>1</v>
      </c>
      <c r="R667" s="230">
        <v>1</v>
      </c>
      <c r="S667" s="195">
        <v>9</v>
      </c>
      <c r="T667" s="190"/>
      <c r="U667" s="229">
        <v>485258107</v>
      </c>
      <c r="V667" s="231" t="s">
        <v>919</v>
      </c>
      <c r="W667" s="190" t="s">
        <v>741</v>
      </c>
      <c r="X667" s="190" t="s">
        <v>920</v>
      </c>
      <c r="Y667" s="231">
        <v>1</v>
      </c>
      <c r="Z667" s="231">
        <v>1</v>
      </c>
      <c r="AA667" s="231">
        <v>12565.341266000001</v>
      </c>
      <c r="AB667" s="231">
        <v>12565</v>
      </c>
      <c r="AC667" s="231">
        <v>-9276</v>
      </c>
      <c r="AD667" s="231">
        <v>21841</v>
      </c>
      <c r="AK667" s="232">
        <v>0</v>
      </c>
      <c r="AM667" s="232">
        <v>0</v>
      </c>
      <c r="AO667" s="232"/>
    </row>
    <row r="668" spans="1:41" s="231" customFormat="1">
      <c r="A668" s="229" t="s">
        <v>919</v>
      </c>
      <c r="B668" s="190">
        <v>485258128</v>
      </c>
      <c r="C668" s="191" t="s">
        <v>538</v>
      </c>
      <c r="D668" s="195">
        <v>0</v>
      </c>
      <c r="E668" s="195">
        <v>0</v>
      </c>
      <c r="F668" s="195">
        <v>0</v>
      </c>
      <c r="G668" s="195">
        <v>0</v>
      </c>
      <c r="H668" s="195">
        <v>0</v>
      </c>
      <c r="I668" s="195">
        <v>1</v>
      </c>
      <c r="J668" s="195">
        <v>0</v>
      </c>
      <c r="K668" s="230">
        <v>3.9300000000000002E-2</v>
      </c>
      <c r="L668" s="195">
        <v>0</v>
      </c>
      <c r="M668" s="195">
        <v>0</v>
      </c>
      <c r="N668" s="195">
        <v>0</v>
      </c>
      <c r="O668" s="195">
        <v>0</v>
      </c>
      <c r="P668" s="195">
        <v>1</v>
      </c>
      <c r="Q668" s="195">
        <v>1</v>
      </c>
      <c r="R668" s="230">
        <v>1</v>
      </c>
      <c r="S668" s="195">
        <v>10</v>
      </c>
      <c r="T668" s="190"/>
      <c r="U668" s="229">
        <v>485258128</v>
      </c>
      <c r="V668" s="231" t="s">
        <v>919</v>
      </c>
      <c r="W668" s="190" t="s">
        <v>741</v>
      </c>
      <c r="X668" s="190" t="s">
        <v>729</v>
      </c>
      <c r="Y668" s="231">
        <v>1</v>
      </c>
      <c r="Z668" s="231">
        <v>1</v>
      </c>
      <c r="AA668" s="231">
        <v>19728.931266</v>
      </c>
      <c r="AB668" s="231">
        <v>19729</v>
      </c>
      <c r="AC668" s="231">
        <v>3489</v>
      </c>
      <c r="AD668" s="231">
        <v>16240</v>
      </c>
      <c r="AK668" s="232">
        <v>0</v>
      </c>
      <c r="AM668" s="232">
        <v>0</v>
      </c>
      <c r="AO668" s="232"/>
    </row>
    <row r="669" spans="1:41" s="231" customFormat="1">
      <c r="A669" s="229" t="s">
        <v>919</v>
      </c>
      <c r="B669" s="190">
        <v>485258163</v>
      </c>
      <c r="C669" s="191" t="s">
        <v>538</v>
      </c>
      <c r="D669" s="195">
        <v>0</v>
      </c>
      <c r="E669" s="195">
        <v>0</v>
      </c>
      <c r="F669" s="195">
        <v>0</v>
      </c>
      <c r="G669" s="195">
        <v>0</v>
      </c>
      <c r="H669" s="195">
        <v>5</v>
      </c>
      <c r="I669" s="195">
        <v>11</v>
      </c>
      <c r="J669" s="195">
        <v>0</v>
      </c>
      <c r="K669" s="230">
        <v>0.62880000000000003</v>
      </c>
      <c r="L669" s="195">
        <v>0</v>
      </c>
      <c r="M669" s="195">
        <v>0</v>
      </c>
      <c r="N669" s="195">
        <v>0</v>
      </c>
      <c r="O669" s="195">
        <v>0</v>
      </c>
      <c r="P669" s="195">
        <v>10</v>
      </c>
      <c r="Q669" s="195">
        <v>16</v>
      </c>
      <c r="R669" s="230">
        <v>1</v>
      </c>
      <c r="S669" s="195">
        <v>11</v>
      </c>
      <c r="T669" s="190"/>
      <c r="U669" s="229">
        <v>485258163</v>
      </c>
      <c r="V669" s="231" t="s">
        <v>919</v>
      </c>
      <c r="W669" s="190" t="s">
        <v>741</v>
      </c>
      <c r="X669" s="190" t="s">
        <v>660</v>
      </c>
      <c r="Y669" s="231">
        <v>1</v>
      </c>
      <c r="Z669" s="231">
        <v>16</v>
      </c>
      <c r="AA669" s="231">
        <v>269928.910256</v>
      </c>
      <c r="AB669" s="231">
        <v>16871</v>
      </c>
      <c r="AC669" s="231">
        <v>4306</v>
      </c>
      <c r="AD669" s="231">
        <v>12565</v>
      </c>
      <c r="AK669" s="232">
        <v>0</v>
      </c>
      <c r="AM669" s="232">
        <v>0</v>
      </c>
      <c r="AO669" s="232"/>
    </row>
    <row r="670" spans="1:41" s="231" customFormat="1">
      <c r="A670" s="229" t="s">
        <v>919</v>
      </c>
      <c r="B670" s="190">
        <v>485258229</v>
      </c>
      <c r="C670" s="191" t="s">
        <v>538</v>
      </c>
      <c r="D670" s="195">
        <v>0</v>
      </c>
      <c r="E670" s="195">
        <v>0</v>
      </c>
      <c r="F670" s="195">
        <v>0</v>
      </c>
      <c r="G670" s="195">
        <v>0</v>
      </c>
      <c r="H670" s="195">
        <v>3</v>
      </c>
      <c r="I670" s="195">
        <v>7</v>
      </c>
      <c r="J670" s="195">
        <v>0</v>
      </c>
      <c r="K670" s="230">
        <v>0.39300000000000002</v>
      </c>
      <c r="L670" s="195">
        <v>0</v>
      </c>
      <c r="M670" s="195">
        <v>0</v>
      </c>
      <c r="N670" s="195">
        <v>0</v>
      </c>
      <c r="O670" s="195">
        <v>1</v>
      </c>
      <c r="P670" s="195">
        <v>7</v>
      </c>
      <c r="Q670" s="195">
        <v>10</v>
      </c>
      <c r="R670" s="230">
        <v>1</v>
      </c>
      <c r="S670" s="195">
        <v>9</v>
      </c>
      <c r="T670" s="190"/>
      <c r="U670" s="229">
        <v>485258229</v>
      </c>
      <c r="V670" s="231" t="s">
        <v>919</v>
      </c>
      <c r="W670" s="190" t="s">
        <v>741</v>
      </c>
      <c r="X670" s="190" t="s">
        <v>663</v>
      </c>
      <c r="Y670" s="231">
        <v>1</v>
      </c>
      <c r="Z670" s="231">
        <v>10</v>
      </c>
      <c r="AA670" s="231">
        <v>170212.25266000003</v>
      </c>
      <c r="AB670" s="231">
        <v>17021</v>
      </c>
      <c r="AC670" s="231">
        <v>1539</v>
      </c>
      <c r="AD670" s="231">
        <v>15482</v>
      </c>
      <c r="AK670" s="232">
        <v>0</v>
      </c>
      <c r="AM670" s="232">
        <v>0</v>
      </c>
      <c r="AO670" s="232"/>
    </row>
    <row r="671" spans="1:41" s="231" customFormat="1">
      <c r="A671" s="229" t="s">
        <v>919</v>
      </c>
      <c r="B671" s="190">
        <v>485258258</v>
      </c>
      <c r="C671" s="191" t="s">
        <v>538</v>
      </c>
      <c r="D671" s="195">
        <v>0</v>
      </c>
      <c r="E671" s="195">
        <v>0</v>
      </c>
      <c r="F671" s="195">
        <v>0</v>
      </c>
      <c r="G671" s="195">
        <v>0</v>
      </c>
      <c r="H671" s="195">
        <v>210</v>
      </c>
      <c r="I671" s="195">
        <v>240</v>
      </c>
      <c r="J671" s="195">
        <v>0</v>
      </c>
      <c r="K671" s="230">
        <v>17.684999999999999</v>
      </c>
      <c r="L671" s="195">
        <v>0</v>
      </c>
      <c r="M671" s="195">
        <v>0</v>
      </c>
      <c r="N671" s="195">
        <v>15</v>
      </c>
      <c r="O671" s="195">
        <v>12</v>
      </c>
      <c r="P671" s="195">
        <v>272</v>
      </c>
      <c r="Q671" s="195">
        <v>450</v>
      </c>
      <c r="R671" s="230">
        <v>1</v>
      </c>
      <c r="S671" s="195">
        <v>10</v>
      </c>
      <c r="T671" s="190"/>
      <c r="U671" s="229">
        <v>485258258</v>
      </c>
      <c r="V671" s="231" t="s">
        <v>919</v>
      </c>
      <c r="W671" s="190" t="s">
        <v>741</v>
      </c>
      <c r="X671" s="190" t="s">
        <v>741</v>
      </c>
      <c r="Y671" s="231">
        <v>1</v>
      </c>
      <c r="Z671" s="231">
        <v>450</v>
      </c>
      <c r="AA671" s="231">
        <v>7287388.1596999997</v>
      </c>
      <c r="AB671" s="231">
        <v>16194</v>
      </c>
      <c r="AC671" s="231">
        <v>3629</v>
      </c>
      <c r="AD671" s="231">
        <v>12565</v>
      </c>
      <c r="AK671" s="232">
        <v>0</v>
      </c>
      <c r="AM671" s="232">
        <v>0</v>
      </c>
      <c r="AO671" s="232"/>
    </row>
    <row r="672" spans="1:41" s="231" customFormat="1">
      <c r="A672" s="229" t="s">
        <v>919</v>
      </c>
      <c r="B672" s="190">
        <v>485258291</v>
      </c>
      <c r="C672" s="191" t="s">
        <v>538</v>
      </c>
      <c r="D672" s="195">
        <v>0</v>
      </c>
      <c r="E672" s="195">
        <v>0</v>
      </c>
      <c r="F672" s="195">
        <v>0</v>
      </c>
      <c r="G672" s="195">
        <v>0</v>
      </c>
      <c r="H672" s="195">
        <v>1</v>
      </c>
      <c r="I672" s="195">
        <v>4</v>
      </c>
      <c r="J672" s="195">
        <v>0</v>
      </c>
      <c r="K672" s="230">
        <v>0.19650000000000001</v>
      </c>
      <c r="L672" s="195">
        <v>0</v>
      </c>
      <c r="M672" s="195">
        <v>0</v>
      </c>
      <c r="N672" s="195">
        <v>0</v>
      </c>
      <c r="O672" s="195">
        <v>0</v>
      </c>
      <c r="P672" s="195">
        <v>5</v>
      </c>
      <c r="Q672" s="195">
        <v>5</v>
      </c>
      <c r="R672" s="230">
        <v>1</v>
      </c>
      <c r="S672" s="195">
        <v>5</v>
      </c>
      <c r="T672" s="190"/>
      <c r="U672" s="229">
        <v>485258291</v>
      </c>
      <c r="V672" s="231" t="s">
        <v>919</v>
      </c>
      <c r="W672" s="190" t="s">
        <v>741</v>
      </c>
      <c r="X672" s="190" t="s">
        <v>749</v>
      </c>
      <c r="Y672" s="231">
        <v>1</v>
      </c>
      <c r="Z672" s="231">
        <v>5</v>
      </c>
      <c r="AA672" s="231">
        <v>85332.256330000004</v>
      </c>
      <c r="AB672" s="231">
        <v>17066</v>
      </c>
      <c r="AC672" s="231">
        <v>-2663</v>
      </c>
      <c r="AD672" s="231">
        <v>19729</v>
      </c>
      <c r="AK672" s="232">
        <v>0</v>
      </c>
      <c r="AM672" s="232">
        <v>0</v>
      </c>
      <c r="AO672" s="232"/>
    </row>
    <row r="673" spans="1:41" s="231" customFormat="1">
      <c r="A673" s="229" t="s">
        <v>919</v>
      </c>
      <c r="B673" s="190">
        <v>485258295</v>
      </c>
      <c r="C673" s="191" t="s">
        <v>538</v>
      </c>
      <c r="D673" s="195">
        <v>0</v>
      </c>
      <c r="E673" s="195">
        <v>0</v>
      </c>
      <c r="F673" s="195">
        <v>0</v>
      </c>
      <c r="G673" s="195">
        <v>0</v>
      </c>
      <c r="H673" s="195">
        <v>0</v>
      </c>
      <c r="I673" s="195">
        <v>1</v>
      </c>
      <c r="J673" s="195">
        <v>0</v>
      </c>
      <c r="K673" s="230">
        <v>3.9300000000000002E-2</v>
      </c>
      <c r="L673" s="195">
        <v>0</v>
      </c>
      <c r="M673" s="195">
        <v>0</v>
      </c>
      <c r="N673" s="195">
        <v>0</v>
      </c>
      <c r="O673" s="195">
        <v>0</v>
      </c>
      <c r="P673" s="195">
        <v>1</v>
      </c>
      <c r="Q673" s="195">
        <v>1</v>
      </c>
      <c r="R673" s="230">
        <v>1</v>
      </c>
      <c r="S673" s="195">
        <v>5</v>
      </c>
      <c r="T673" s="190"/>
      <c r="U673" s="229">
        <v>485258295</v>
      </c>
      <c r="V673" s="231" t="s">
        <v>919</v>
      </c>
      <c r="W673" s="190" t="s">
        <v>741</v>
      </c>
      <c r="X673" s="190" t="s">
        <v>735</v>
      </c>
      <c r="Y673" s="231">
        <v>1</v>
      </c>
      <c r="Z673" s="231">
        <v>1</v>
      </c>
      <c r="AA673" s="231">
        <v>17446.661265999999</v>
      </c>
      <c r="AB673" s="231">
        <v>17447</v>
      </c>
      <c r="AC673" s="231">
        <v>576</v>
      </c>
      <c r="AD673" s="231">
        <v>16871</v>
      </c>
      <c r="AK673" s="232">
        <v>0</v>
      </c>
      <c r="AM673" s="232">
        <v>0</v>
      </c>
      <c r="AO673" s="232"/>
    </row>
    <row r="674" spans="1:41" s="231" customFormat="1">
      <c r="A674" s="229" t="s">
        <v>921</v>
      </c>
      <c r="B674" s="190">
        <v>486348151</v>
      </c>
      <c r="C674" s="191" t="s">
        <v>559</v>
      </c>
      <c r="D674" s="195">
        <v>0</v>
      </c>
      <c r="E674" s="195">
        <v>0</v>
      </c>
      <c r="F674" s="195">
        <v>1</v>
      </c>
      <c r="G674" s="195">
        <v>2</v>
      </c>
      <c r="H674" s="195">
        <v>0</v>
      </c>
      <c r="I674" s="195">
        <v>0</v>
      </c>
      <c r="J674" s="195">
        <v>0</v>
      </c>
      <c r="K674" s="230">
        <v>0.1179</v>
      </c>
      <c r="L674" s="195">
        <v>0</v>
      </c>
      <c r="M674" s="195">
        <v>0</v>
      </c>
      <c r="N674" s="195">
        <v>0</v>
      </c>
      <c r="O674" s="195">
        <v>0</v>
      </c>
      <c r="P674" s="195">
        <v>3</v>
      </c>
      <c r="Q674" s="195">
        <v>3</v>
      </c>
      <c r="R674" s="230">
        <v>1</v>
      </c>
      <c r="S674" s="195">
        <v>8</v>
      </c>
      <c r="T674" s="190"/>
      <c r="U674" s="229">
        <v>486348151</v>
      </c>
      <c r="V674" s="231" t="s">
        <v>921</v>
      </c>
      <c r="W674" s="190" t="s">
        <v>720</v>
      </c>
      <c r="X674" s="190" t="s">
        <v>812</v>
      </c>
      <c r="Y674" s="231">
        <v>1</v>
      </c>
      <c r="Z674" s="231">
        <v>3</v>
      </c>
      <c r="AA674" s="231">
        <v>51887.023798000009</v>
      </c>
      <c r="AB674" s="231">
        <v>17296</v>
      </c>
      <c r="AC674" s="231">
        <v>275</v>
      </c>
      <c r="AD674" s="231">
        <v>17021</v>
      </c>
      <c r="AK674" s="232">
        <v>0</v>
      </c>
      <c r="AM674" s="232">
        <v>0</v>
      </c>
      <c r="AO674" s="232"/>
    </row>
    <row r="675" spans="1:41" s="231" customFormat="1">
      <c r="A675" s="229" t="s">
        <v>921</v>
      </c>
      <c r="B675" s="190">
        <v>486348153</v>
      </c>
      <c r="C675" s="191" t="s">
        <v>559</v>
      </c>
      <c r="D675" s="195">
        <v>0</v>
      </c>
      <c r="E675" s="195">
        <v>0</v>
      </c>
      <c r="F675" s="195">
        <v>0</v>
      </c>
      <c r="G675" s="195">
        <v>0</v>
      </c>
      <c r="H675" s="195">
        <v>1</v>
      </c>
      <c r="I675" s="195">
        <v>0</v>
      </c>
      <c r="J675" s="195">
        <v>0</v>
      </c>
      <c r="K675" s="230">
        <v>3.9300000000000002E-2</v>
      </c>
      <c r="L675" s="195">
        <v>0</v>
      </c>
      <c r="M675" s="195">
        <v>0</v>
      </c>
      <c r="N675" s="195">
        <v>0</v>
      </c>
      <c r="O675" s="195">
        <v>0</v>
      </c>
      <c r="P675" s="195">
        <v>0</v>
      </c>
      <c r="Q675" s="195">
        <v>1</v>
      </c>
      <c r="R675" s="230">
        <v>1</v>
      </c>
      <c r="S675" s="195">
        <v>10</v>
      </c>
      <c r="T675" s="190"/>
      <c r="U675" s="229">
        <v>486348153</v>
      </c>
      <c r="V675" s="231" t="s">
        <v>921</v>
      </c>
      <c r="W675" s="190" t="s">
        <v>720</v>
      </c>
      <c r="X675" s="190" t="s">
        <v>658</v>
      </c>
      <c r="Y675" s="231">
        <v>1</v>
      </c>
      <c r="Z675" s="231">
        <v>1</v>
      </c>
      <c r="AA675" s="231">
        <v>10664.291266</v>
      </c>
      <c r="AB675" s="231">
        <v>10664</v>
      </c>
      <c r="AC675" s="231">
        <v>-5482</v>
      </c>
      <c r="AD675" s="231">
        <v>16146</v>
      </c>
      <c r="AK675" s="232">
        <v>0</v>
      </c>
      <c r="AM675" s="232">
        <v>0</v>
      </c>
      <c r="AO675" s="232"/>
    </row>
    <row r="676" spans="1:41" s="231" customFormat="1">
      <c r="A676" s="229" t="s">
        <v>921</v>
      </c>
      <c r="B676" s="190">
        <v>486348215</v>
      </c>
      <c r="C676" s="191" t="s">
        <v>559</v>
      </c>
      <c r="D676" s="195">
        <v>0</v>
      </c>
      <c r="E676" s="195">
        <v>0</v>
      </c>
      <c r="F676" s="195">
        <v>0</v>
      </c>
      <c r="G676" s="195">
        <v>0</v>
      </c>
      <c r="H676" s="195">
        <v>1</v>
      </c>
      <c r="I676" s="195">
        <v>0</v>
      </c>
      <c r="J676" s="195">
        <v>0</v>
      </c>
      <c r="K676" s="230">
        <v>3.9300000000000002E-2</v>
      </c>
      <c r="L676" s="195">
        <v>0</v>
      </c>
      <c r="M676" s="195">
        <v>0</v>
      </c>
      <c r="N676" s="195">
        <v>1</v>
      </c>
      <c r="O676" s="195">
        <v>0</v>
      </c>
      <c r="P676" s="195">
        <v>1</v>
      </c>
      <c r="Q676" s="195">
        <v>1</v>
      </c>
      <c r="R676" s="230">
        <v>1</v>
      </c>
      <c r="S676" s="195">
        <v>9</v>
      </c>
      <c r="T676" s="190"/>
      <c r="U676" s="229">
        <v>486348215</v>
      </c>
      <c r="V676" s="231" t="s">
        <v>921</v>
      </c>
      <c r="W676" s="190" t="s">
        <v>720</v>
      </c>
      <c r="X676" s="190" t="s">
        <v>922</v>
      </c>
      <c r="Y676" s="231">
        <v>1</v>
      </c>
      <c r="Z676" s="231">
        <v>1</v>
      </c>
      <c r="AA676" s="231">
        <v>20388.131265999997</v>
      </c>
      <c r="AB676" s="231">
        <v>20388</v>
      </c>
      <c r="AC676" s="231">
        <v>3322</v>
      </c>
      <c r="AD676" s="231">
        <v>17066</v>
      </c>
      <c r="AK676" s="232">
        <v>0</v>
      </c>
      <c r="AM676" s="232">
        <v>0</v>
      </c>
      <c r="AO676" s="232"/>
    </row>
    <row r="677" spans="1:41" s="231" customFormat="1">
      <c r="A677" s="229" t="s">
        <v>921</v>
      </c>
      <c r="B677" s="190">
        <v>486348271</v>
      </c>
      <c r="C677" s="191" t="s">
        <v>559</v>
      </c>
      <c r="D677" s="195">
        <v>0</v>
      </c>
      <c r="E677" s="195">
        <v>0</v>
      </c>
      <c r="F677" s="195">
        <v>0</v>
      </c>
      <c r="G677" s="195">
        <v>0</v>
      </c>
      <c r="H677" s="195">
        <v>1</v>
      </c>
      <c r="I677" s="195">
        <v>0</v>
      </c>
      <c r="J677" s="195">
        <v>0</v>
      </c>
      <c r="K677" s="230">
        <v>3.9300000000000002E-2</v>
      </c>
      <c r="L677" s="195">
        <v>0</v>
      </c>
      <c r="M677" s="195">
        <v>0</v>
      </c>
      <c r="N677" s="195">
        <v>0</v>
      </c>
      <c r="O677" s="195">
        <v>0</v>
      </c>
      <c r="P677" s="195">
        <v>1</v>
      </c>
      <c r="Q677" s="195">
        <v>1</v>
      </c>
      <c r="R677" s="230">
        <v>1</v>
      </c>
      <c r="S677" s="195">
        <v>4</v>
      </c>
      <c r="T677" s="190"/>
      <c r="U677" s="229">
        <v>486348271</v>
      </c>
      <c r="V677" s="231" t="s">
        <v>921</v>
      </c>
      <c r="W677" s="190" t="s">
        <v>720</v>
      </c>
      <c r="X677" s="190" t="s">
        <v>760</v>
      </c>
      <c r="Y677" s="231">
        <v>1</v>
      </c>
      <c r="Z677" s="231">
        <v>1</v>
      </c>
      <c r="AA677" s="231">
        <v>15360.861266000002</v>
      </c>
      <c r="AB677" s="231">
        <v>15361</v>
      </c>
      <c r="AC677" s="231">
        <v>-2086</v>
      </c>
      <c r="AD677" s="231">
        <v>17447</v>
      </c>
      <c r="AK677" s="232">
        <v>0</v>
      </c>
      <c r="AM677" s="232">
        <v>0</v>
      </c>
      <c r="AO677" s="232"/>
    </row>
    <row r="678" spans="1:41" s="231" customFormat="1">
      <c r="A678" s="229" t="s">
        <v>921</v>
      </c>
      <c r="B678" s="190">
        <v>486348277</v>
      </c>
      <c r="C678" s="191" t="s">
        <v>559</v>
      </c>
      <c r="D678" s="195">
        <v>0</v>
      </c>
      <c r="E678" s="195">
        <v>0</v>
      </c>
      <c r="F678" s="195">
        <v>0</v>
      </c>
      <c r="G678" s="195">
        <v>4</v>
      </c>
      <c r="H678" s="195">
        <v>1</v>
      </c>
      <c r="I678" s="195">
        <v>0</v>
      </c>
      <c r="J678" s="195">
        <v>0</v>
      </c>
      <c r="K678" s="230">
        <v>0.19650000000000001</v>
      </c>
      <c r="L678" s="195">
        <v>0</v>
      </c>
      <c r="M678" s="195">
        <v>1</v>
      </c>
      <c r="N678" s="195">
        <v>1</v>
      </c>
      <c r="O678" s="195">
        <v>0</v>
      </c>
      <c r="P678" s="195">
        <v>4</v>
      </c>
      <c r="Q678" s="195">
        <v>5</v>
      </c>
      <c r="R678" s="230">
        <v>1</v>
      </c>
      <c r="S678" s="195">
        <v>12</v>
      </c>
      <c r="T678" s="190"/>
      <c r="U678" s="229">
        <v>486348277</v>
      </c>
      <c r="V678" s="231" t="s">
        <v>921</v>
      </c>
      <c r="W678" s="190" t="s">
        <v>720</v>
      </c>
      <c r="X678" s="190" t="s">
        <v>923</v>
      </c>
      <c r="Y678" s="231">
        <v>1</v>
      </c>
      <c r="Z678" s="231">
        <v>5</v>
      </c>
      <c r="AA678" s="231">
        <v>94694.606329999981</v>
      </c>
      <c r="AB678" s="231">
        <v>18939</v>
      </c>
      <c r="AC678" s="231">
        <v>1643</v>
      </c>
      <c r="AD678" s="231">
        <v>17296</v>
      </c>
      <c r="AK678" s="232">
        <v>0</v>
      </c>
      <c r="AM678" s="232">
        <v>0</v>
      </c>
      <c r="AO678" s="232"/>
    </row>
    <row r="679" spans="1:41" s="231" customFormat="1">
      <c r="A679" s="229" t="s">
        <v>921</v>
      </c>
      <c r="B679" s="190">
        <v>486348348</v>
      </c>
      <c r="C679" s="191" t="s">
        <v>559</v>
      </c>
      <c r="D679" s="195">
        <v>0</v>
      </c>
      <c r="E679" s="195">
        <v>0</v>
      </c>
      <c r="F679" s="195">
        <v>74</v>
      </c>
      <c r="G679" s="195">
        <v>366</v>
      </c>
      <c r="H679" s="195">
        <v>206</v>
      </c>
      <c r="I679" s="195">
        <v>0</v>
      </c>
      <c r="J679" s="195">
        <v>0</v>
      </c>
      <c r="K679" s="230">
        <v>25.387799999999999</v>
      </c>
      <c r="L679" s="195">
        <v>0</v>
      </c>
      <c r="M679" s="195">
        <v>162</v>
      </c>
      <c r="N679" s="195">
        <v>22</v>
      </c>
      <c r="O679" s="195">
        <v>0</v>
      </c>
      <c r="P679" s="195">
        <v>561</v>
      </c>
      <c r="Q679" s="195">
        <v>646</v>
      </c>
      <c r="R679" s="230">
        <v>1</v>
      </c>
      <c r="S679" s="195">
        <v>11</v>
      </c>
      <c r="T679" s="190"/>
      <c r="U679" s="229">
        <v>486348348</v>
      </c>
      <c r="V679" s="231" t="s">
        <v>921</v>
      </c>
      <c r="W679" s="190" t="s">
        <v>720</v>
      </c>
      <c r="X679" s="190" t="s">
        <v>720</v>
      </c>
      <c r="Y679" s="231">
        <v>1</v>
      </c>
      <c r="Z679" s="231">
        <v>646</v>
      </c>
      <c r="AA679" s="231">
        <v>11970004.507835999</v>
      </c>
      <c r="AB679" s="231">
        <v>18529</v>
      </c>
      <c r="AC679" s="231">
        <v>7865</v>
      </c>
      <c r="AD679" s="231">
        <v>10664</v>
      </c>
      <c r="AK679" s="232">
        <v>0</v>
      </c>
      <c r="AM679" s="232">
        <v>0</v>
      </c>
      <c r="AO679" s="232"/>
    </row>
    <row r="680" spans="1:41" s="231" customFormat="1">
      <c r="A680" s="229" t="s">
        <v>921</v>
      </c>
      <c r="B680" s="190">
        <v>486348658</v>
      </c>
      <c r="C680" s="191" t="s">
        <v>559</v>
      </c>
      <c r="D680" s="195">
        <v>0</v>
      </c>
      <c r="E680" s="195">
        <v>0</v>
      </c>
      <c r="F680" s="195">
        <v>0</v>
      </c>
      <c r="G680" s="195">
        <v>1</v>
      </c>
      <c r="H680" s="195">
        <v>0</v>
      </c>
      <c r="I680" s="195">
        <v>0</v>
      </c>
      <c r="J680" s="195">
        <v>0</v>
      </c>
      <c r="K680" s="230">
        <v>3.9300000000000002E-2</v>
      </c>
      <c r="L680" s="195">
        <v>0</v>
      </c>
      <c r="M680" s="195">
        <v>0</v>
      </c>
      <c r="N680" s="195">
        <v>0</v>
      </c>
      <c r="O680" s="195">
        <v>0</v>
      </c>
      <c r="P680" s="195">
        <v>1</v>
      </c>
      <c r="Q680" s="195">
        <v>1</v>
      </c>
      <c r="R680" s="230">
        <v>1</v>
      </c>
      <c r="S680" s="195">
        <v>7</v>
      </c>
      <c r="T680" s="190"/>
      <c r="U680" s="229">
        <v>486348658</v>
      </c>
      <c r="V680" s="231" t="s">
        <v>921</v>
      </c>
      <c r="W680" s="190" t="s">
        <v>720</v>
      </c>
      <c r="X680" s="190" t="s">
        <v>816</v>
      </c>
      <c r="Y680" s="231">
        <v>1</v>
      </c>
      <c r="Z680" s="231">
        <v>1</v>
      </c>
      <c r="AA680" s="231">
        <v>16870.131266</v>
      </c>
      <c r="AB680" s="231">
        <v>16870</v>
      </c>
      <c r="AC680" s="231">
        <v>-3518</v>
      </c>
      <c r="AD680" s="231">
        <v>20388</v>
      </c>
      <c r="AK680" s="232">
        <v>0</v>
      </c>
      <c r="AM680" s="232">
        <v>0</v>
      </c>
      <c r="AO680" s="232"/>
    </row>
    <row r="681" spans="1:41" s="231" customFormat="1">
      <c r="A681" s="229" t="s">
        <v>921</v>
      </c>
      <c r="B681" s="190">
        <v>486348753</v>
      </c>
      <c r="C681" s="191" t="s">
        <v>559</v>
      </c>
      <c r="D681" s="195">
        <v>0</v>
      </c>
      <c r="E681" s="195">
        <v>0</v>
      </c>
      <c r="F681" s="195">
        <v>0</v>
      </c>
      <c r="G681" s="195">
        <v>0</v>
      </c>
      <c r="H681" s="195">
        <v>1</v>
      </c>
      <c r="I681" s="195">
        <v>0</v>
      </c>
      <c r="J681" s="195">
        <v>0</v>
      </c>
      <c r="K681" s="230">
        <v>3.9300000000000002E-2</v>
      </c>
      <c r="L681" s="195">
        <v>0</v>
      </c>
      <c r="M681" s="195">
        <v>0</v>
      </c>
      <c r="N681" s="195">
        <v>0</v>
      </c>
      <c r="O681" s="195">
        <v>0</v>
      </c>
      <c r="P681" s="195">
        <v>0</v>
      </c>
      <c r="Q681" s="195">
        <v>1</v>
      </c>
      <c r="R681" s="230">
        <v>1</v>
      </c>
      <c r="S681" s="195">
        <v>7</v>
      </c>
      <c r="T681" s="190"/>
      <c r="U681" s="229">
        <v>486348753</v>
      </c>
      <c r="V681" s="231" t="s">
        <v>921</v>
      </c>
      <c r="W681" s="190" t="s">
        <v>720</v>
      </c>
      <c r="X681" s="190" t="s">
        <v>817</v>
      </c>
      <c r="Y681" s="231">
        <v>1</v>
      </c>
      <c r="Z681" s="231">
        <v>1</v>
      </c>
      <c r="AA681" s="231">
        <v>10664.291266</v>
      </c>
      <c r="AB681" s="231">
        <v>10664</v>
      </c>
      <c r="AC681" s="231">
        <v>-4697</v>
      </c>
      <c r="AD681" s="231">
        <v>15361</v>
      </c>
      <c r="AK681" s="232">
        <v>0</v>
      </c>
      <c r="AM681" s="232">
        <v>0</v>
      </c>
      <c r="AO681" s="232"/>
    </row>
    <row r="682" spans="1:41" s="231" customFormat="1">
      <c r="A682" s="229" t="s">
        <v>921</v>
      </c>
      <c r="B682" s="190">
        <v>486348767</v>
      </c>
      <c r="C682" s="191" t="s">
        <v>559</v>
      </c>
      <c r="D682" s="195">
        <v>0</v>
      </c>
      <c r="E682" s="195">
        <v>0</v>
      </c>
      <c r="F682" s="195">
        <v>0</v>
      </c>
      <c r="G682" s="195">
        <v>2</v>
      </c>
      <c r="H682" s="195">
        <v>2</v>
      </c>
      <c r="I682" s="195">
        <v>0</v>
      </c>
      <c r="J682" s="195">
        <v>0</v>
      </c>
      <c r="K682" s="230">
        <v>0.15720000000000001</v>
      </c>
      <c r="L682" s="195">
        <v>0</v>
      </c>
      <c r="M682" s="195">
        <v>0</v>
      </c>
      <c r="N682" s="195">
        <v>0</v>
      </c>
      <c r="O682" s="195">
        <v>0</v>
      </c>
      <c r="P682" s="195">
        <v>4</v>
      </c>
      <c r="Q682" s="195">
        <v>4</v>
      </c>
      <c r="R682" s="230">
        <v>1</v>
      </c>
      <c r="S682" s="195">
        <v>10</v>
      </c>
      <c r="T682" s="190"/>
      <c r="U682" s="229">
        <v>486348767</v>
      </c>
      <c r="V682" s="231" t="s">
        <v>921</v>
      </c>
      <c r="W682" s="190" t="s">
        <v>720</v>
      </c>
      <c r="X682" s="190" t="s">
        <v>818</v>
      </c>
      <c r="Y682" s="231">
        <v>1</v>
      </c>
      <c r="Z682" s="231">
        <v>4</v>
      </c>
      <c r="AA682" s="231">
        <v>72056.765063999992</v>
      </c>
      <c r="AB682" s="231">
        <v>18014</v>
      </c>
      <c r="AC682" s="231">
        <v>-925</v>
      </c>
      <c r="AD682" s="231">
        <v>18939</v>
      </c>
      <c r="AK682" s="232">
        <v>0</v>
      </c>
      <c r="AM682" s="232">
        <v>0</v>
      </c>
      <c r="AO682" s="232"/>
    </row>
    <row r="683" spans="1:41" s="231" customFormat="1">
      <c r="A683" s="229" t="s">
        <v>921</v>
      </c>
      <c r="B683" s="190">
        <v>486348775</v>
      </c>
      <c r="C683" s="191" t="s">
        <v>559</v>
      </c>
      <c r="D683" s="195">
        <v>0</v>
      </c>
      <c r="E683" s="195">
        <v>0</v>
      </c>
      <c r="F683" s="195">
        <v>0</v>
      </c>
      <c r="G683" s="195">
        <v>2</v>
      </c>
      <c r="H683" s="195">
        <v>2</v>
      </c>
      <c r="I683" s="195">
        <v>0</v>
      </c>
      <c r="J683" s="195">
        <v>0</v>
      </c>
      <c r="K683" s="230">
        <v>0.15720000000000001</v>
      </c>
      <c r="L683" s="195">
        <v>0</v>
      </c>
      <c r="M683" s="195">
        <v>2</v>
      </c>
      <c r="N683" s="195">
        <v>1</v>
      </c>
      <c r="O683" s="195">
        <v>0</v>
      </c>
      <c r="P683" s="195">
        <v>1</v>
      </c>
      <c r="Q683" s="195">
        <v>4</v>
      </c>
      <c r="R683" s="230">
        <v>1</v>
      </c>
      <c r="S683" s="195">
        <v>4</v>
      </c>
      <c r="T683" s="190"/>
      <c r="U683" s="229">
        <v>486348775</v>
      </c>
      <c r="V683" s="231" t="s">
        <v>921</v>
      </c>
      <c r="W683" s="190" t="s">
        <v>720</v>
      </c>
      <c r="X683" s="190" t="s">
        <v>768</v>
      </c>
      <c r="Y683" s="231">
        <v>1</v>
      </c>
      <c r="Z683" s="231">
        <v>4</v>
      </c>
      <c r="AA683" s="231">
        <v>56747.245063999988</v>
      </c>
      <c r="AB683" s="231">
        <v>14187</v>
      </c>
      <c r="AC683" s="231">
        <v>-4318</v>
      </c>
      <c r="AD683" s="231">
        <v>18505</v>
      </c>
      <c r="AK683" s="232">
        <v>0</v>
      </c>
      <c r="AM683" s="232">
        <v>0</v>
      </c>
      <c r="AO683" s="232"/>
    </row>
    <row r="684" spans="1:41" s="231" customFormat="1">
      <c r="A684" s="229" t="s">
        <v>924</v>
      </c>
      <c r="B684" s="190">
        <v>487049010</v>
      </c>
      <c r="C684" s="191" t="s">
        <v>539</v>
      </c>
      <c r="D684" s="195">
        <v>0</v>
      </c>
      <c r="E684" s="195">
        <v>0</v>
      </c>
      <c r="F684" s="195">
        <v>0</v>
      </c>
      <c r="G684" s="195">
        <v>0</v>
      </c>
      <c r="H684" s="195">
        <v>1</v>
      </c>
      <c r="I684" s="195">
        <v>1</v>
      </c>
      <c r="J684" s="195">
        <v>0</v>
      </c>
      <c r="K684" s="230">
        <v>7.8600000000000003E-2</v>
      </c>
      <c r="L684" s="195">
        <v>0</v>
      </c>
      <c r="M684" s="195">
        <v>0</v>
      </c>
      <c r="N684" s="195">
        <v>1</v>
      </c>
      <c r="O684" s="195">
        <v>0</v>
      </c>
      <c r="P684" s="195">
        <v>1</v>
      </c>
      <c r="Q684" s="195">
        <v>2</v>
      </c>
      <c r="R684" s="230">
        <v>1.1120000000000001</v>
      </c>
      <c r="S684" s="195">
        <v>3</v>
      </c>
      <c r="T684" s="190"/>
      <c r="U684" s="229">
        <v>487049010</v>
      </c>
      <c r="V684" s="231" t="s">
        <v>924</v>
      </c>
      <c r="W684" s="190" t="s">
        <v>723</v>
      </c>
      <c r="X684" s="190" t="s">
        <v>724</v>
      </c>
      <c r="Y684" s="231">
        <v>1</v>
      </c>
      <c r="Z684" s="231">
        <v>2</v>
      </c>
      <c r="AA684" s="231">
        <v>33514.810165023999</v>
      </c>
      <c r="AB684" s="231">
        <v>16757</v>
      </c>
      <c r="AC684" s="231">
        <v>-113</v>
      </c>
      <c r="AD684" s="231">
        <v>16870</v>
      </c>
      <c r="AK684" s="232">
        <v>0</v>
      </c>
      <c r="AM684" s="232">
        <v>0</v>
      </c>
      <c r="AO684" s="232"/>
    </row>
    <row r="685" spans="1:41" s="231" customFormat="1">
      <c r="A685" s="229" t="s">
        <v>924</v>
      </c>
      <c r="B685" s="190">
        <v>487049018</v>
      </c>
      <c r="C685" s="191" t="s">
        <v>539</v>
      </c>
      <c r="D685" s="195">
        <v>0</v>
      </c>
      <c r="E685" s="195">
        <v>0</v>
      </c>
      <c r="F685" s="195">
        <v>0</v>
      </c>
      <c r="G685" s="195">
        <v>0</v>
      </c>
      <c r="H685" s="195">
        <v>0</v>
      </c>
      <c r="I685" s="195">
        <v>1</v>
      </c>
      <c r="J685" s="195">
        <v>0</v>
      </c>
      <c r="K685" s="230">
        <v>3.9300000000000002E-2</v>
      </c>
      <c r="L685" s="195">
        <v>0</v>
      </c>
      <c r="M685" s="195">
        <v>0</v>
      </c>
      <c r="N685" s="195">
        <v>0</v>
      </c>
      <c r="O685" s="195">
        <v>0</v>
      </c>
      <c r="P685" s="195">
        <v>0</v>
      </c>
      <c r="Q685" s="195">
        <v>1</v>
      </c>
      <c r="R685" s="230">
        <v>1.1120000000000001</v>
      </c>
      <c r="S685" s="195">
        <v>9</v>
      </c>
      <c r="T685" s="190"/>
      <c r="U685" s="229">
        <v>487049018</v>
      </c>
      <c r="V685" s="231" t="s">
        <v>924</v>
      </c>
      <c r="W685" s="190" t="s">
        <v>723</v>
      </c>
      <c r="X685" s="190" t="s">
        <v>705</v>
      </c>
      <c r="Y685" s="231">
        <v>1</v>
      </c>
      <c r="Z685" s="231">
        <v>1</v>
      </c>
      <c r="AA685" s="231">
        <v>13684.164042512</v>
      </c>
      <c r="AB685" s="231">
        <v>13684</v>
      </c>
      <c r="AC685" s="231">
        <v>3020</v>
      </c>
      <c r="AD685" s="231">
        <v>10664</v>
      </c>
      <c r="AK685" s="232">
        <v>0</v>
      </c>
      <c r="AM685" s="232">
        <v>0</v>
      </c>
      <c r="AO685" s="232"/>
    </row>
    <row r="686" spans="1:41" s="231" customFormat="1">
      <c r="A686" s="229" t="s">
        <v>924</v>
      </c>
      <c r="B686" s="190">
        <v>487049026</v>
      </c>
      <c r="C686" s="191" t="s">
        <v>539</v>
      </c>
      <c r="D686" s="195">
        <v>0</v>
      </c>
      <c r="E686" s="195">
        <v>0</v>
      </c>
      <c r="F686" s="195">
        <v>0</v>
      </c>
      <c r="G686" s="195">
        <v>0</v>
      </c>
      <c r="H686" s="195">
        <v>1</v>
      </c>
      <c r="I686" s="195">
        <v>0</v>
      </c>
      <c r="J686" s="195">
        <v>0</v>
      </c>
      <c r="K686" s="230">
        <v>3.9300000000000002E-2</v>
      </c>
      <c r="L686" s="195">
        <v>0</v>
      </c>
      <c r="M686" s="195">
        <v>0</v>
      </c>
      <c r="N686" s="195">
        <v>0</v>
      </c>
      <c r="O686" s="195">
        <v>0</v>
      </c>
      <c r="P686" s="195">
        <v>1</v>
      </c>
      <c r="Q686" s="195">
        <v>1</v>
      </c>
      <c r="R686" s="230">
        <v>1.1120000000000001</v>
      </c>
      <c r="S686" s="195">
        <v>3</v>
      </c>
      <c r="T686" s="190"/>
      <c r="U686" s="229">
        <v>487049026</v>
      </c>
      <c r="V686" s="231" t="s">
        <v>924</v>
      </c>
      <c r="W686" s="190" t="s">
        <v>723</v>
      </c>
      <c r="X686" s="190" t="s">
        <v>726</v>
      </c>
      <c r="Y686" s="231">
        <v>1</v>
      </c>
      <c r="Z686" s="231">
        <v>1</v>
      </c>
      <c r="AA686" s="231">
        <v>16545.561882512</v>
      </c>
      <c r="AB686" s="231">
        <v>16546</v>
      </c>
      <c r="AC686" s="231">
        <v>-1468</v>
      </c>
      <c r="AD686" s="231">
        <v>18014</v>
      </c>
      <c r="AK686" s="232">
        <v>0</v>
      </c>
      <c r="AM686" s="232">
        <v>0</v>
      </c>
      <c r="AO686" s="232"/>
    </row>
    <row r="687" spans="1:41" s="231" customFormat="1">
      <c r="A687" s="229" t="s">
        <v>924</v>
      </c>
      <c r="B687" s="190">
        <v>487049031</v>
      </c>
      <c r="C687" s="191" t="s">
        <v>539</v>
      </c>
      <c r="D687" s="195">
        <v>0</v>
      </c>
      <c r="E687" s="195">
        <v>0</v>
      </c>
      <c r="F687" s="195">
        <v>0</v>
      </c>
      <c r="G687" s="195">
        <v>0</v>
      </c>
      <c r="H687" s="195">
        <v>1</v>
      </c>
      <c r="I687" s="195">
        <v>0</v>
      </c>
      <c r="J687" s="195">
        <v>0</v>
      </c>
      <c r="K687" s="230">
        <v>3.9300000000000002E-2</v>
      </c>
      <c r="L687" s="195">
        <v>0</v>
      </c>
      <c r="M687" s="195">
        <v>0</v>
      </c>
      <c r="N687" s="195">
        <v>0</v>
      </c>
      <c r="O687" s="195">
        <v>0</v>
      </c>
      <c r="P687" s="195">
        <v>1</v>
      </c>
      <c r="Q687" s="195">
        <v>1</v>
      </c>
      <c r="R687" s="230">
        <v>1.1120000000000001</v>
      </c>
      <c r="S687" s="195">
        <v>5</v>
      </c>
      <c r="T687" s="190"/>
      <c r="U687" s="229">
        <v>487049031</v>
      </c>
      <c r="V687" s="231" t="s">
        <v>924</v>
      </c>
      <c r="W687" s="190" t="s">
        <v>723</v>
      </c>
      <c r="X687" s="190" t="s">
        <v>727</v>
      </c>
      <c r="Y687" s="231">
        <v>1</v>
      </c>
      <c r="Z687" s="231">
        <v>1</v>
      </c>
      <c r="AA687" s="231">
        <v>16951.814842511998</v>
      </c>
      <c r="AB687" s="231">
        <v>16952</v>
      </c>
      <c r="AC687" s="231">
        <v>2765</v>
      </c>
      <c r="AD687" s="231">
        <v>14187</v>
      </c>
      <c r="AK687" s="232">
        <v>0</v>
      </c>
      <c r="AM687" s="232">
        <v>0</v>
      </c>
      <c r="AO687" s="232"/>
    </row>
    <row r="688" spans="1:41" s="231" customFormat="1">
      <c r="A688" s="229" t="s">
        <v>924</v>
      </c>
      <c r="B688" s="190">
        <v>487049035</v>
      </c>
      <c r="C688" s="191" t="s">
        <v>539</v>
      </c>
      <c r="D688" s="195">
        <v>0</v>
      </c>
      <c r="E688" s="195">
        <v>0</v>
      </c>
      <c r="F688" s="195">
        <v>0</v>
      </c>
      <c r="G688" s="195">
        <v>0</v>
      </c>
      <c r="H688" s="195">
        <v>3</v>
      </c>
      <c r="I688" s="195">
        <v>14</v>
      </c>
      <c r="J688" s="195">
        <v>0</v>
      </c>
      <c r="K688" s="230">
        <v>0.66810000000000003</v>
      </c>
      <c r="L688" s="195">
        <v>0</v>
      </c>
      <c r="M688" s="195">
        <v>0</v>
      </c>
      <c r="N688" s="195">
        <v>0</v>
      </c>
      <c r="O688" s="195">
        <v>0</v>
      </c>
      <c r="P688" s="195">
        <v>10</v>
      </c>
      <c r="Q688" s="195">
        <v>17</v>
      </c>
      <c r="R688" s="230">
        <v>1.1120000000000001</v>
      </c>
      <c r="S688" s="195">
        <v>11</v>
      </c>
      <c r="T688" s="190"/>
      <c r="U688" s="229">
        <v>487049035</v>
      </c>
      <c r="V688" s="231" t="s">
        <v>924</v>
      </c>
      <c r="W688" s="190" t="s">
        <v>723</v>
      </c>
      <c r="X688" s="190" t="s">
        <v>654</v>
      </c>
      <c r="Y688" s="231">
        <v>1</v>
      </c>
      <c r="Z688" s="231">
        <v>17</v>
      </c>
      <c r="AA688" s="231">
        <v>312522.69984270405</v>
      </c>
      <c r="AB688" s="231">
        <v>18384</v>
      </c>
      <c r="AC688" s="231">
        <v>1627</v>
      </c>
      <c r="AD688" s="231">
        <v>16757</v>
      </c>
      <c r="AK688" s="232">
        <v>0</v>
      </c>
      <c r="AM688" s="232">
        <v>0</v>
      </c>
      <c r="AO688" s="232"/>
    </row>
    <row r="689" spans="1:41" s="231" customFormat="1">
      <c r="A689" s="229" t="s">
        <v>924</v>
      </c>
      <c r="B689" s="190">
        <v>487049040</v>
      </c>
      <c r="C689" s="191" t="s">
        <v>539</v>
      </c>
      <c r="D689" s="195">
        <v>0</v>
      </c>
      <c r="E689" s="195">
        <v>0</v>
      </c>
      <c r="F689" s="195">
        <v>0</v>
      </c>
      <c r="G689" s="195">
        <v>0</v>
      </c>
      <c r="H689" s="195">
        <v>0</v>
      </c>
      <c r="I689" s="195">
        <v>1</v>
      </c>
      <c r="J689" s="195">
        <v>0</v>
      </c>
      <c r="K689" s="230">
        <v>3.9300000000000002E-2</v>
      </c>
      <c r="L689" s="195">
        <v>0</v>
      </c>
      <c r="M689" s="195">
        <v>0</v>
      </c>
      <c r="N689" s="195">
        <v>0</v>
      </c>
      <c r="O689" s="195">
        <v>0</v>
      </c>
      <c r="P689" s="195">
        <v>1</v>
      </c>
      <c r="Q689" s="195">
        <v>1</v>
      </c>
      <c r="R689" s="230">
        <v>1.1120000000000001</v>
      </c>
      <c r="S689" s="195">
        <v>6</v>
      </c>
      <c r="T689" s="190"/>
      <c r="U689" s="229">
        <v>487049040</v>
      </c>
      <c r="V689" s="231" t="s">
        <v>924</v>
      </c>
      <c r="W689" s="190" t="s">
        <v>723</v>
      </c>
      <c r="X689" s="190" t="s">
        <v>709</v>
      </c>
      <c r="Y689" s="231">
        <v>1</v>
      </c>
      <c r="Z689" s="231">
        <v>1</v>
      </c>
      <c r="AA689" s="231">
        <v>19610.373562512003</v>
      </c>
      <c r="AB689" s="231">
        <v>19610</v>
      </c>
      <c r="AC689" s="231">
        <v>5926</v>
      </c>
      <c r="AD689" s="231">
        <v>13684</v>
      </c>
      <c r="AK689" s="232">
        <v>0</v>
      </c>
      <c r="AM689" s="232">
        <v>0</v>
      </c>
      <c r="AO689" s="232"/>
    </row>
    <row r="690" spans="1:41" s="231" customFormat="1">
      <c r="A690" s="229" t="s">
        <v>924</v>
      </c>
      <c r="B690" s="190">
        <v>487049044</v>
      </c>
      <c r="C690" s="191" t="s">
        <v>539</v>
      </c>
      <c r="D690" s="195">
        <v>0</v>
      </c>
      <c r="E690" s="195">
        <v>0</v>
      </c>
      <c r="F690" s="195">
        <v>0</v>
      </c>
      <c r="G690" s="195">
        <v>0</v>
      </c>
      <c r="H690" s="195">
        <v>1</v>
      </c>
      <c r="I690" s="195">
        <v>2</v>
      </c>
      <c r="J690" s="195">
        <v>0</v>
      </c>
      <c r="K690" s="230">
        <v>0.1179</v>
      </c>
      <c r="L690" s="195">
        <v>0</v>
      </c>
      <c r="M690" s="195">
        <v>0</v>
      </c>
      <c r="N690" s="195">
        <v>0</v>
      </c>
      <c r="O690" s="195">
        <v>0</v>
      </c>
      <c r="P690" s="195">
        <v>2</v>
      </c>
      <c r="Q690" s="195">
        <v>3</v>
      </c>
      <c r="R690" s="230">
        <v>1.1120000000000001</v>
      </c>
      <c r="S690" s="195">
        <v>11</v>
      </c>
      <c r="T690" s="190"/>
      <c r="U690" s="229">
        <v>487049044</v>
      </c>
      <c r="V690" s="231" t="s">
        <v>924</v>
      </c>
      <c r="W690" s="190" t="s">
        <v>723</v>
      </c>
      <c r="X690" s="190" t="s">
        <v>655</v>
      </c>
      <c r="Y690" s="231">
        <v>1</v>
      </c>
      <c r="Z690" s="231">
        <v>3</v>
      </c>
      <c r="AA690" s="231">
        <v>56191.080847536003</v>
      </c>
      <c r="AB690" s="231">
        <v>18730</v>
      </c>
      <c r="AC690" s="231">
        <v>2184</v>
      </c>
      <c r="AD690" s="231">
        <v>16546</v>
      </c>
      <c r="AK690" s="232">
        <v>0</v>
      </c>
      <c r="AM690" s="232">
        <v>0</v>
      </c>
      <c r="AO690" s="232"/>
    </row>
    <row r="691" spans="1:41" s="231" customFormat="1">
      <c r="A691" s="229" t="s">
        <v>924</v>
      </c>
      <c r="B691" s="190">
        <v>487049049</v>
      </c>
      <c r="C691" s="191" t="s">
        <v>539</v>
      </c>
      <c r="D691" s="195">
        <v>0</v>
      </c>
      <c r="E691" s="195">
        <v>0</v>
      </c>
      <c r="F691" s="195">
        <v>0</v>
      </c>
      <c r="G691" s="195">
        <v>0</v>
      </c>
      <c r="H691" s="195">
        <v>20</v>
      </c>
      <c r="I691" s="195">
        <v>20</v>
      </c>
      <c r="J691" s="195">
        <v>0</v>
      </c>
      <c r="K691" s="230">
        <v>1.5720000000000001</v>
      </c>
      <c r="L691" s="195">
        <v>0</v>
      </c>
      <c r="M691" s="195">
        <v>0</v>
      </c>
      <c r="N691" s="195">
        <v>1</v>
      </c>
      <c r="O691" s="195">
        <v>3</v>
      </c>
      <c r="P691" s="195">
        <v>33</v>
      </c>
      <c r="Q691" s="195">
        <v>40</v>
      </c>
      <c r="R691" s="230">
        <v>1.1120000000000001</v>
      </c>
      <c r="S691" s="195">
        <v>7</v>
      </c>
      <c r="T691" s="190"/>
      <c r="U691" s="229">
        <v>487049049</v>
      </c>
      <c r="V691" s="231" t="s">
        <v>924</v>
      </c>
      <c r="W691" s="190" t="s">
        <v>723</v>
      </c>
      <c r="X691" s="190" t="s">
        <v>723</v>
      </c>
      <c r="Y691" s="231">
        <v>1</v>
      </c>
      <c r="Z691" s="231">
        <v>40</v>
      </c>
      <c r="AA691" s="231">
        <v>730884.93458048021</v>
      </c>
      <c r="AB691" s="231">
        <v>18272</v>
      </c>
      <c r="AC691" s="231">
        <v>1320</v>
      </c>
      <c r="AD691" s="231">
        <v>16952</v>
      </c>
      <c r="AK691" s="232">
        <v>0</v>
      </c>
      <c r="AM691" s="232">
        <v>0</v>
      </c>
      <c r="AO691" s="232"/>
    </row>
    <row r="692" spans="1:41" s="231" customFormat="1">
      <c r="A692" s="229" t="s">
        <v>924</v>
      </c>
      <c r="B692" s="190">
        <v>487049057</v>
      </c>
      <c r="C692" s="191" t="s">
        <v>539</v>
      </c>
      <c r="D692" s="195">
        <v>0</v>
      </c>
      <c r="E692" s="195">
        <v>0</v>
      </c>
      <c r="F692" s="195">
        <v>0</v>
      </c>
      <c r="G692" s="195">
        <v>0</v>
      </c>
      <c r="H692" s="195">
        <v>5</v>
      </c>
      <c r="I692" s="195">
        <v>2</v>
      </c>
      <c r="J692" s="195">
        <v>0</v>
      </c>
      <c r="K692" s="230">
        <v>0.27510000000000001</v>
      </c>
      <c r="L692" s="195">
        <v>0</v>
      </c>
      <c r="M692" s="195">
        <v>0</v>
      </c>
      <c r="N692" s="195">
        <v>1</v>
      </c>
      <c r="O692" s="195">
        <v>0</v>
      </c>
      <c r="P692" s="195">
        <v>4</v>
      </c>
      <c r="Q692" s="195">
        <v>7</v>
      </c>
      <c r="R692" s="230">
        <v>1.1120000000000001</v>
      </c>
      <c r="S692" s="195">
        <v>12</v>
      </c>
      <c r="T692" s="190"/>
      <c r="U692" s="229">
        <v>487049057</v>
      </c>
      <c r="V692" s="231" t="s">
        <v>924</v>
      </c>
      <c r="W692" s="190" t="s">
        <v>723</v>
      </c>
      <c r="X692" s="190" t="s">
        <v>656</v>
      </c>
      <c r="Y692" s="231">
        <v>1</v>
      </c>
      <c r="Z692" s="231">
        <v>7</v>
      </c>
      <c r="AA692" s="231">
        <v>126022.994537584</v>
      </c>
      <c r="AB692" s="231">
        <v>18003</v>
      </c>
      <c r="AC692" s="231">
        <v>-381</v>
      </c>
      <c r="AD692" s="231">
        <v>18384</v>
      </c>
      <c r="AK692" s="232">
        <v>0</v>
      </c>
      <c r="AM692" s="232">
        <v>0</v>
      </c>
      <c r="AO692" s="232"/>
    </row>
    <row r="693" spans="1:41" s="231" customFormat="1">
      <c r="A693" s="229" t="s">
        <v>924</v>
      </c>
      <c r="B693" s="190">
        <v>487049093</v>
      </c>
      <c r="C693" s="191" t="s">
        <v>539</v>
      </c>
      <c r="D693" s="195">
        <v>0</v>
      </c>
      <c r="E693" s="195">
        <v>0</v>
      </c>
      <c r="F693" s="195">
        <v>0</v>
      </c>
      <c r="G693" s="195">
        <v>0</v>
      </c>
      <c r="H693" s="195">
        <v>13</v>
      </c>
      <c r="I693" s="195">
        <v>35</v>
      </c>
      <c r="J693" s="195">
        <v>0</v>
      </c>
      <c r="K693" s="230">
        <v>1.8864000000000001</v>
      </c>
      <c r="L693" s="195">
        <v>0</v>
      </c>
      <c r="M693" s="195">
        <v>0</v>
      </c>
      <c r="N693" s="195">
        <v>1</v>
      </c>
      <c r="O693" s="195">
        <v>2</v>
      </c>
      <c r="P693" s="195">
        <v>29</v>
      </c>
      <c r="Q693" s="195">
        <v>48</v>
      </c>
      <c r="R693" s="230">
        <v>1.1120000000000001</v>
      </c>
      <c r="S693" s="195">
        <v>11</v>
      </c>
      <c r="T693" s="190"/>
      <c r="U693" s="229">
        <v>487049093</v>
      </c>
      <c r="V693" s="231" t="s">
        <v>924</v>
      </c>
      <c r="W693" s="190" t="s">
        <v>723</v>
      </c>
      <c r="X693" s="190" t="s">
        <v>657</v>
      </c>
      <c r="Y693" s="231">
        <v>1</v>
      </c>
      <c r="Z693" s="231">
        <v>48</v>
      </c>
      <c r="AA693" s="231">
        <v>889829.35428057599</v>
      </c>
      <c r="AB693" s="231">
        <v>18538</v>
      </c>
      <c r="AC693" s="231">
        <v>-1072</v>
      </c>
      <c r="AD693" s="231">
        <v>19610</v>
      </c>
      <c r="AK693" s="232">
        <v>0</v>
      </c>
      <c r="AM693" s="232">
        <v>0</v>
      </c>
      <c r="AO693" s="232"/>
    </row>
    <row r="694" spans="1:41" s="231" customFormat="1">
      <c r="A694" s="229" t="s">
        <v>924</v>
      </c>
      <c r="B694" s="190">
        <v>487049097</v>
      </c>
      <c r="C694" s="191" t="s">
        <v>539</v>
      </c>
      <c r="D694" s="195">
        <v>0</v>
      </c>
      <c r="E694" s="195">
        <v>0</v>
      </c>
      <c r="F694" s="195">
        <v>0</v>
      </c>
      <c r="G694" s="195">
        <v>0</v>
      </c>
      <c r="H694" s="195">
        <v>1</v>
      </c>
      <c r="I694" s="195">
        <v>1</v>
      </c>
      <c r="J694" s="195">
        <v>0</v>
      </c>
      <c r="K694" s="230">
        <v>7.8600000000000003E-2</v>
      </c>
      <c r="L694" s="195">
        <v>0</v>
      </c>
      <c r="M694" s="195">
        <v>0</v>
      </c>
      <c r="N694" s="195">
        <v>0</v>
      </c>
      <c r="O694" s="195">
        <v>0</v>
      </c>
      <c r="P694" s="195">
        <v>2</v>
      </c>
      <c r="Q694" s="195">
        <v>2</v>
      </c>
      <c r="R694" s="230">
        <v>1.1120000000000001</v>
      </c>
      <c r="S694" s="195">
        <v>11</v>
      </c>
      <c r="T694" s="190"/>
      <c r="U694" s="229">
        <v>487049097</v>
      </c>
      <c r="V694" s="231" t="s">
        <v>924</v>
      </c>
      <c r="W694" s="190" t="s">
        <v>723</v>
      </c>
      <c r="X694" s="190" t="s">
        <v>728</v>
      </c>
      <c r="Y694" s="231">
        <v>1</v>
      </c>
      <c r="Z694" s="231">
        <v>2</v>
      </c>
      <c r="AA694" s="231">
        <v>42506.916805024004</v>
      </c>
      <c r="AB694" s="231">
        <v>21253</v>
      </c>
      <c r="AC694" s="231">
        <v>2523</v>
      </c>
      <c r="AD694" s="231">
        <v>18730</v>
      </c>
      <c r="AK694" s="232">
        <v>0</v>
      </c>
      <c r="AM694" s="232">
        <v>0</v>
      </c>
      <c r="AO694" s="232"/>
    </row>
    <row r="695" spans="1:41" s="231" customFormat="1">
      <c r="A695" s="229" t="s">
        <v>924</v>
      </c>
      <c r="B695" s="190">
        <v>487049137</v>
      </c>
      <c r="C695" s="191" t="s">
        <v>539</v>
      </c>
      <c r="D695" s="195">
        <v>0</v>
      </c>
      <c r="E695" s="195">
        <v>0</v>
      </c>
      <c r="F695" s="195">
        <v>0</v>
      </c>
      <c r="G695" s="195">
        <v>0</v>
      </c>
      <c r="H695" s="195">
        <v>1</v>
      </c>
      <c r="I695" s="195">
        <v>0</v>
      </c>
      <c r="J695" s="195">
        <v>0</v>
      </c>
      <c r="K695" s="230">
        <v>3.9300000000000002E-2</v>
      </c>
      <c r="L695" s="195">
        <v>0</v>
      </c>
      <c r="M695" s="195">
        <v>0</v>
      </c>
      <c r="N695" s="195">
        <v>0</v>
      </c>
      <c r="O695" s="195">
        <v>0</v>
      </c>
      <c r="P695" s="195">
        <v>1</v>
      </c>
      <c r="Q695" s="195">
        <v>1</v>
      </c>
      <c r="R695" s="230">
        <v>1.1120000000000001</v>
      </c>
      <c r="S695" s="195">
        <v>12</v>
      </c>
      <c r="T695" s="190"/>
      <c r="U695" s="229">
        <v>487049137</v>
      </c>
      <c r="V695" s="231" t="s">
        <v>924</v>
      </c>
      <c r="W695" s="190" t="s">
        <v>723</v>
      </c>
      <c r="X695" s="190" t="s">
        <v>847</v>
      </c>
      <c r="Y695" s="231">
        <v>1</v>
      </c>
      <c r="Z695" s="231">
        <v>1</v>
      </c>
      <c r="AA695" s="231">
        <v>20946.225482512</v>
      </c>
      <c r="AB695" s="231">
        <v>20946</v>
      </c>
      <c r="AC695" s="231">
        <v>2674</v>
      </c>
      <c r="AD695" s="231">
        <v>18272</v>
      </c>
      <c r="AK695" s="232">
        <v>0</v>
      </c>
      <c r="AM695" s="232">
        <v>0</v>
      </c>
      <c r="AO695" s="232"/>
    </row>
    <row r="696" spans="1:41" s="231" customFormat="1">
      <c r="A696" s="229" t="s">
        <v>924</v>
      </c>
      <c r="B696" s="190">
        <v>487049163</v>
      </c>
      <c r="C696" s="191" t="s">
        <v>539</v>
      </c>
      <c r="D696" s="195">
        <v>0</v>
      </c>
      <c r="E696" s="195">
        <v>0</v>
      </c>
      <c r="F696" s="195">
        <v>0</v>
      </c>
      <c r="G696" s="195">
        <v>0</v>
      </c>
      <c r="H696" s="195">
        <v>2</v>
      </c>
      <c r="I696" s="195">
        <v>10</v>
      </c>
      <c r="J696" s="195">
        <v>0</v>
      </c>
      <c r="K696" s="230">
        <v>0.47160000000000002</v>
      </c>
      <c r="L696" s="195">
        <v>0</v>
      </c>
      <c r="M696" s="195">
        <v>0</v>
      </c>
      <c r="N696" s="195">
        <v>0</v>
      </c>
      <c r="O696" s="195">
        <v>1</v>
      </c>
      <c r="P696" s="195">
        <v>6</v>
      </c>
      <c r="Q696" s="195">
        <v>12</v>
      </c>
      <c r="R696" s="230">
        <v>1.1120000000000001</v>
      </c>
      <c r="S696" s="195">
        <v>11</v>
      </c>
      <c r="T696" s="190"/>
      <c r="U696" s="229">
        <v>487049163</v>
      </c>
      <c r="V696" s="231" t="s">
        <v>924</v>
      </c>
      <c r="W696" s="190" t="s">
        <v>723</v>
      </c>
      <c r="X696" s="190" t="s">
        <v>660</v>
      </c>
      <c r="Y696" s="231">
        <v>1</v>
      </c>
      <c r="Z696" s="231">
        <v>12</v>
      </c>
      <c r="AA696" s="231">
        <v>215248.03539014401</v>
      </c>
      <c r="AB696" s="231">
        <v>17937</v>
      </c>
      <c r="AC696" s="231">
        <v>-66</v>
      </c>
      <c r="AD696" s="231">
        <v>18003</v>
      </c>
      <c r="AK696" s="232">
        <v>0</v>
      </c>
      <c r="AM696" s="232">
        <v>0</v>
      </c>
      <c r="AO696" s="232"/>
    </row>
    <row r="697" spans="1:41" s="231" customFormat="1">
      <c r="A697" s="229" t="s">
        <v>924</v>
      </c>
      <c r="B697" s="190">
        <v>487049165</v>
      </c>
      <c r="C697" s="191" t="s">
        <v>539</v>
      </c>
      <c r="D697" s="195">
        <v>0</v>
      </c>
      <c r="E697" s="195">
        <v>0</v>
      </c>
      <c r="F697" s="195">
        <v>0</v>
      </c>
      <c r="G697" s="195">
        <v>0</v>
      </c>
      <c r="H697" s="195">
        <v>5</v>
      </c>
      <c r="I697" s="195">
        <v>34</v>
      </c>
      <c r="J697" s="195">
        <v>0</v>
      </c>
      <c r="K697" s="230">
        <v>1.5327</v>
      </c>
      <c r="L697" s="195">
        <v>0</v>
      </c>
      <c r="M697" s="195">
        <v>0</v>
      </c>
      <c r="N697" s="195">
        <v>0</v>
      </c>
      <c r="O697" s="195">
        <v>1</v>
      </c>
      <c r="P697" s="195">
        <v>24</v>
      </c>
      <c r="Q697" s="195">
        <v>39</v>
      </c>
      <c r="R697" s="230">
        <v>1.1120000000000001</v>
      </c>
      <c r="S697" s="195">
        <v>10</v>
      </c>
      <c r="T697" s="190"/>
      <c r="U697" s="229">
        <v>487049165</v>
      </c>
      <c r="V697" s="231" t="s">
        <v>924</v>
      </c>
      <c r="W697" s="190" t="s">
        <v>723</v>
      </c>
      <c r="X697" s="190" t="s">
        <v>661</v>
      </c>
      <c r="Y697" s="231">
        <v>1</v>
      </c>
      <c r="Z697" s="231">
        <v>39</v>
      </c>
      <c r="AA697" s="231">
        <v>715744.93053796806</v>
      </c>
      <c r="AB697" s="231">
        <v>18352</v>
      </c>
      <c r="AC697" s="231">
        <v>-186</v>
      </c>
      <c r="AD697" s="231">
        <v>18538</v>
      </c>
      <c r="AK697" s="232">
        <v>0</v>
      </c>
      <c r="AM697" s="232">
        <v>0</v>
      </c>
      <c r="AO697" s="232"/>
    </row>
    <row r="698" spans="1:41" s="231" customFormat="1">
      <c r="A698" s="229" t="s">
        <v>924</v>
      </c>
      <c r="B698" s="190">
        <v>487049176</v>
      </c>
      <c r="C698" s="191" t="s">
        <v>539</v>
      </c>
      <c r="D698" s="195">
        <v>0</v>
      </c>
      <c r="E698" s="195">
        <v>0</v>
      </c>
      <c r="F698" s="195">
        <v>0</v>
      </c>
      <c r="G698" s="195">
        <v>0</v>
      </c>
      <c r="H698" s="195">
        <v>24</v>
      </c>
      <c r="I698" s="195">
        <v>25</v>
      </c>
      <c r="J698" s="195">
        <v>0</v>
      </c>
      <c r="K698" s="230">
        <v>1.9257</v>
      </c>
      <c r="L698" s="195">
        <v>0</v>
      </c>
      <c r="M698" s="195">
        <v>0</v>
      </c>
      <c r="N698" s="195">
        <v>0</v>
      </c>
      <c r="O698" s="195">
        <v>1</v>
      </c>
      <c r="P698" s="195">
        <v>32</v>
      </c>
      <c r="Q698" s="195">
        <v>49</v>
      </c>
      <c r="R698" s="230">
        <v>1.1120000000000001</v>
      </c>
      <c r="S698" s="195">
        <v>8</v>
      </c>
      <c r="T698" s="190"/>
      <c r="U698" s="229">
        <v>487049176</v>
      </c>
      <c r="V698" s="231" t="s">
        <v>924</v>
      </c>
      <c r="W698" s="190" t="s">
        <v>723</v>
      </c>
      <c r="X698" s="190" t="s">
        <v>662</v>
      </c>
      <c r="Y698" s="231">
        <v>1</v>
      </c>
      <c r="Z698" s="231">
        <v>49</v>
      </c>
      <c r="AA698" s="231">
        <v>844503.01568308799</v>
      </c>
      <c r="AB698" s="231">
        <v>17235</v>
      </c>
      <c r="AC698" s="231">
        <v>-4018</v>
      </c>
      <c r="AD698" s="231">
        <v>21253</v>
      </c>
      <c r="AK698" s="232">
        <v>0</v>
      </c>
      <c r="AM698" s="232">
        <v>0</v>
      </c>
      <c r="AO698" s="232"/>
    </row>
    <row r="699" spans="1:41" s="231" customFormat="1">
      <c r="A699" s="229" t="s">
        <v>924</v>
      </c>
      <c r="B699" s="190">
        <v>487049178</v>
      </c>
      <c r="C699" s="191" t="s">
        <v>539</v>
      </c>
      <c r="D699" s="195">
        <v>0</v>
      </c>
      <c r="E699" s="195">
        <v>0</v>
      </c>
      <c r="F699" s="195">
        <v>0</v>
      </c>
      <c r="G699" s="195">
        <v>0</v>
      </c>
      <c r="H699" s="195">
        <v>3</v>
      </c>
      <c r="I699" s="195">
        <v>1</v>
      </c>
      <c r="J699" s="195">
        <v>0</v>
      </c>
      <c r="K699" s="230">
        <v>0.15720000000000001</v>
      </c>
      <c r="L699" s="195">
        <v>0</v>
      </c>
      <c r="M699" s="195">
        <v>0</v>
      </c>
      <c r="N699" s="195">
        <v>0</v>
      </c>
      <c r="O699" s="195">
        <v>0</v>
      </c>
      <c r="P699" s="195">
        <v>4</v>
      </c>
      <c r="Q699" s="195">
        <v>4</v>
      </c>
      <c r="R699" s="230">
        <v>1.1120000000000001</v>
      </c>
      <c r="S699" s="195">
        <v>4</v>
      </c>
      <c r="T699" s="190"/>
      <c r="U699" s="229">
        <v>487049178</v>
      </c>
      <c r="V699" s="231" t="s">
        <v>924</v>
      </c>
      <c r="W699" s="190" t="s">
        <v>723</v>
      </c>
      <c r="X699" s="190" t="s">
        <v>874</v>
      </c>
      <c r="Y699" s="231">
        <v>1</v>
      </c>
      <c r="Z699" s="231">
        <v>4</v>
      </c>
      <c r="AA699" s="231">
        <v>69094.194970048004</v>
      </c>
      <c r="AB699" s="231">
        <v>17274</v>
      </c>
      <c r="AC699" s="231">
        <v>-3672</v>
      </c>
      <c r="AD699" s="231">
        <v>20946</v>
      </c>
      <c r="AK699" s="232">
        <v>0</v>
      </c>
      <c r="AM699" s="232">
        <v>0</v>
      </c>
      <c r="AO699" s="232"/>
    </row>
    <row r="700" spans="1:41" s="231" customFormat="1">
      <c r="A700" s="229" t="s">
        <v>924</v>
      </c>
      <c r="B700" s="190">
        <v>487049181</v>
      </c>
      <c r="C700" s="191" t="s">
        <v>539</v>
      </c>
      <c r="D700" s="195">
        <v>0</v>
      </c>
      <c r="E700" s="195">
        <v>0</v>
      </c>
      <c r="F700" s="195">
        <v>0</v>
      </c>
      <c r="G700" s="195">
        <v>0</v>
      </c>
      <c r="H700" s="195">
        <v>1</v>
      </c>
      <c r="I700" s="195">
        <v>1</v>
      </c>
      <c r="J700" s="195">
        <v>0</v>
      </c>
      <c r="K700" s="230">
        <v>7.8600000000000003E-2</v>
      </c>
      <c r="L700" s="195">
        <v>0</v>
      </c>
      <c r="M700" s="195">
        <v>0</v>
      </c>
      <c r="N700" s="195">
        <v>0</v>
      </c>
      <c r="O700" s="195">
        <v>0</v>
      </c>
      <c r="P700" s="195">
        <v>0</v>
      </c>
      <c r="Q700" s="195">
        <v>2</v>
      </c>
      <c r="R700" s="230">
        <v>1.1120000000000001</v>
      </c>
      <c r="S700" s="195">
        <v>10</v>
      </c>
      <c r="T700" s="190"/>
      <c r="U700" s="229">
        <v>487049181</v>
      </c>
      <c r="V700" s="231" t="s">
        <v>924</v>
      </c>
      <c r="W700" s="190" t="s">
        <v>723</v>
      </c>
      <c r="X700" s="190" t="s">
        <v>732</v>
      </c>
      <c r="Y700" s="231">
        <v>1</v>
      </c>
      <c r="Z700" s="231">
        <v>2</v>
      </c>
      <c r="AA700" s="231">
        <v>25268.844325023998</v>
      </c>
      <c r="AB700" s="231">
        <v>12634</v>
      </c>
      <c r="AC700" s="231">
        <v>-5303</v>
      </c>
      <c r="AD700" s="231">
        <v>17937</v>
      </c>
      <c r="AK700" s="232">
        <v>0</v>
      </c>
      <c r="AM700" s="232">
        <v>0</v>
      </c>
      <c r="AO700" s="232"/>
    </row>
    <row r="701" spans="1:41" s="231" customFormat="1">
      <c r="A701" s="229" t="s">
        <v>924</v>
      </c>
      <c r="B701" s="190">
        <v>487049182</v>
      </c>
      <c r="C701" s="191" t="s">
        <v>539</v>
      </c>
      <c r="D701" s="195">
        <v>0</v>
      </c>
      <c r="E701" s="195">
        <v>0</v>
      </c>
      <c r="F701" s="195">
        <v>0</v>
      </c>
      <c r="G701" s="195">
        <v>0</v>
      </c>
      <c r="H701" s="195">
        <v>3</v>
      </c>
      <c r="I701" s="195">
        <v>0</v>
      </c>
      <c r="J701" s="195">
        <v>0</v>
      </c>
      <c r="K701" s="230">
        <v>0.1179</v>
      </c>
      <c r="L701" s="195">
        <v>0</v>
      </c>
      <c r="M701" s="195">
        <v>0</v>
      </c>
      <c r="N701" s="195">
        <v>0</v>
      </c>
      <c r="O701" s="195">
        <v>0</v>
      </c>
      <c r="P701" s="195">
        <v>0</v>
      </c>
      <c r="Q701" s="195">
        <v>3</v>
      </c>
      <c r="R701" s="230">
        <v>1.1120000000000001</v>
      </c>
      <c r="S701" s="195">
        <v>8</v>
      </c>
      <c r="T701" s="190"/>
      <c r="U701" s="229">
        <v>487049182</v>
      </c>
      <c r="V701" s="231" t="s">
        <v>924</v>
      </c>
      <c r="W701" s="190" t="s">
        <v>723</v>
      </c>
      <c r="X701" s="190" t="s">
        <v>824</v>
      </c>
      <c r="Y701" s="231">
        <v>1</v>
      </c>
      <c r="Z701" s="231">
        <v>3</v>
      </c>
      <c r="AA701" s="231">
        <v>34754.040847536002</v>
      </c>
      <c r="AB701" s="231">
        <v>11585</v>
      </c>
      <c r="AC701" s="231">
        <v>-6767</v>
      </c>
      <c r="AD701" s="231">
        <v>18352</v>
      </c>
      <c r="AK701" s="232">
        <v>0</v>
      </c>
      <c r="AM701" s="232">
        <v>0</v>
      </c>
      <c r="AO701" s="232"/>
    </row>
    <row r="702" spans="1:41" s="231" customFormat="1">
      <c r="A702" s="229" t="s">
        <v>924</v>
      </c>
      <c r="B702" s="190">
        <v>487049199</v>
      </c>
      <c r="C702" s="191" t="s">
        <v>539</v>
      </c>
      <c r="D702" s="195">
        <v>0</v>
      </c>
      <c r="E702" s="195">
        <v>0</v>
      </c>
      <c r="F702" s="195">
        <v>0</v>
      </c>
      <c r="G702" s="195">
        <v>0</v>
      </c>
      <c r="H702" s="195">
        <v>2</v>
      </c>
      <c r="I702" s="195">
        <v>0</v>
      </c>
      <c r="J702" s="195">
        <v>0</v>
      </c>
      <c r="K702" s="230">
        <v>7.8600000000000003E-2</v>
      </c>
      <c r="L702" s="195">
        <v>0</v>
      </c>
      <c r="M702" s="195">
        <v>0</v>
      </c>
      <c r="N702" s="195">
        <v>0</v>
      </c>
      <c r="O702" s="195">
        <v>0</v>
      </c>
      <c r="P702" s="195">
        <v>2</v>
      </c>
      <c r="Q702" s="195">
        <v>2</v>
      </c>
      <c r="R702" s="230">
        <v>1.1120000000000001</v>
      </c>
      <c r="S702" s="195">
        <v>2</v>
      </c>
      <c r="T702" s="190"/>
      <c r="U702" s="229">
        <v>487049199</v>
      </c>
      <c r="V702" s="231" t="s">
        <v>924</v>
      </c>
      <c r="W702" s="190" t="s">
        <v>723</v>
      </c>
      <c r="X702" s="190" t="s">
        <v>733</v>
      </c>
      <c r="Y702" s="231">
        <v>1</v>
      </c>
      <c r="Z702" s="231">
        <v>2</v>
      </c>
      <c r="AA702" s="231">
        <v>32684.849685024001</v>
      </c>
      <c r="AB702" s="231">
        <v>16342</v>
      </c>
      <c r="AC702" s="231">
        <v>-893</v>
      </c>
      <c r="AD702" s="231">
        <v>17235</v>
      </c>
      <c r="AK702" s="232">
        <v>0</v>
      </c>
      <c r="AM702" s="232">
        <v>0</v>
      </c>
      <c r="AO702" s="232"/>
    </row>
    <row r="703" spans="1:41" s="231" customFormat="1">
      <c r="A703" s="229" t="s">
        <v>924</v>
      </c>
      <c r="B703" s="190">
        <v>487049201</v>
      </c>
      <c r="C703" s="191" t="s">
        <v>539</v>
      </c>
      <c r="D703" s="195">
        <v>0</v>
      </c>
      <c r="E703" s="195">
        <v>0</v>
      </c>
      <c r="F703" s="195">
        <v>0</v>
      </c>
      <c r="G703" s="195">
        <v>0</v>
      </c>
      <c r="H703" s="195">
        <v>0</v>
      </c>
      <c r="I703" s="195">
        <v>1</v>
      </c>
      <c r="J703" s="195">
        <v>0</v>
      </c>
      <c r="K703" s="230">
        <v>3.9300000000000002E-2</v>
      </c>
      <c r="L703" s="195">
        <v>0</v>
      </c>
      <c r="M703" s="195">
        <v>0</v>
      </c>
      <c r="N703" s="195">
        <v>0</v>
      </c>
      <c r="O703" s="195">
        <v>0</v>
      </c>
      <c r="P703" s="195">
        <v>0</v>
      </c>
      <c r="Q703" s="195">
        <v>1</v>
      </c>
      <c r="R703" s="230">
        <v>1.1120000000000001</v>
      </c>
      <c r="S703" s="195">
        <v>12</v>
      </c>
      <c r="T703" s="190"/>
      <c r="U703" s="229">
        <v>487049201</v>
      </c>
      <c r="V703" s="231" t="s">
        <v>924</v>
      </c>
      <c r="W703" s="190" t="s">
        <v>723</v>
      </c>
      <c r="X703" s="190" t="s">
        <v>648</v>
      </c>
      <c r="Y703" s="231">
        <v>1</v>
      </c>
      <c r="Z703" s="231">
        <v>1</v>
      </c>
      <c r="AA703" s="231">
        <v>13684.164042512</v>
      </c>
      <c r="AB703" s="231">
        <v>13684</v>
      </c>
      <c r="AC703" s="231">
        <v>-3590</v>
      </c>
      <c r="AD703" s="231">
        <v>17274</v>
      </c>
      <c r="AK703" s="232">
        <v>0</v>
      </c>
      <c r="AM703" s="232">
        <v>0</v>
      </c>
      <c r="AO703" s="232"/>
    </row>
    <row r="704" spans="1:41" s="231" customFormat="1">
      <c r="A704" s="229" t="s">
        <v>924</v>
      </c>
      <c r="B704" s="190">
        <v>487049229</v>
      </c>
      <c r="C704" s="191" t="s">
        <v>539</v>
      </c>
      <c r="D704" s="195">
        <v>0</v>
      </c>
      <c r="E704" s="195">
        <v>0</v>
      </c>
      <c r="F704" s="195">
        <v>0</v>
      </c>
      <c r="G704" s="195">
        <v>0</v>
      </c>
      <c r="H704" s="195">
        <v>1</v>
      </c>
      <c r="I704" s="195">
        <v>1</v>
      </c>
      <c r="J704" s="195">
        <v>0</v>
      </c>
      <c r="K704" s="230">
        <v>7.8600000000000003E-2</v>
      </c>
      <c r="L704" s="195">
        <v>0</v>
      </c>
      <c r="M704" s="195">
        <v>0</v>
      </c>
      <c r="N704" s="195">
        <v>0</v>
      </c>
      <c r="O704" s="195">
        <v>1</v>
      </c>
      <c r="P704" s="195">
        <v>0</v>
      </c>
      <c r="Q704" s="195">
        <v>2</v>
      </c>
      <c r="R704" s="230">
        <v>1.1120000000000001</v>
      </c>
      <c r="S704" s="195">
        <v>9</v>
      </c>
      <c r="T704" s="190"/>
      <c r="U704" s="229">
        <v>487049229</v>
      </c>
      <c r="V704" s="231" t="s">
        <v>924</v>
      </c>
      <c r="W704" s="190" t="s">
        <v>723</v>
      </c>
      <c r="X704" s="190" t="s">
        <v>663</v>
      </c>
      <c r="Y704" s="231">
        <v>1</v>
      </c>
      <c r="Z704" s="231">
        <v>2</v>
      </c>
      <c r="AA704" s="231">
        <v>28791.661285024005</v>
      </c>
      <c r="AB704" s="231">
        <v>14396</v>
      </c>
      <c r="AC704" s="231">
        <v>1762</v>
      </c>
      <c r="AD704" s="231">
        <v>12634</v>
      </c>
      <c r="AK704" s="232">
        <v>0</v>
      </c>
      <c r="AM704" s="232">
        <v>0</v>
      </c>
      <c r="AO704" s="232"/>
    </row>
    <row r="705" spans="1:41" s="231" customFormat="1">
      <c r="A705" s="229" t="s">
        <v>924</v>
      </c>
      <c r="B705" s="190">
        <v>487049243</v>
      </c>
      <c r="C705" s="191" t="s">
        <v>539</v>
      </c>
      <c r="D705" s="195">
        <v>0</v>
      </c>
      <c r="E705" s="195">
        <v>0</v>
      </c>
      <c r="F705" s="195">
        <v>0</v>
      </c>
      <c r="G705" s="195">
        <v>0</v>
      </c>
      <c r="H705" s="195">
        <v>0</v>
      </c>
      <c r="I705" s="195">
        <v>1</v>
      </c>
      <c r="J705" s="195">
        <v>0</v>
      </c>
      <c r="K705" s="230">
        <v>3.9300000000000002E-2</v>
      </c>
      <c r="L705" s="195">
        <v>0</v>
      </c>
      <c r="M705" s="195">
        <v>0</v>
      </c>
      <c r="N705" s="195">
        <v>0</v>
      </c>
      <c r="O705" s="195">
        <v>0</v>
      </c>
      <c r="P705" s="195">
        <v>1</v>
      </c>
      <c r="Q705" s="195">
        <v>1</v>
      </c>
      <c r="R705" s="230">
        <v>1.1120000000000001</v>
      </c>
      <c r="S705" s="195">
        <v>9</v>
      </c>
      <c r="T705" s="190"/>
      <c r="U705" s="229">
        <v>487049243</v>
      </c>
      <c r="V705" s="231" t="s">
        <v>924</v>
      </c>
      <c r="W705" s="190" t="s">
        <v>723</v>
      </c>
      <c r="X705" s="190" t="s">
        <v>674</v>
      </c>
      <c r="Y705" s="231">
        <v>1</v>
      </c>
      <c r="Z705" s="231">
        <v>1</v>
      </c>
      <c r="AA705" s="231">
        <v>21073.117722512005</v>
      </c>
      <c r="AB705" s="231">
        <v>21073</v>
      </c>
      <c r="AC705" s="231">
        <v>9488</v>
      </c>
      <c r="AD705" s="231">
        <v>11585</v>
      </c>
      <c r="AK705" s="232">
        <v>0</v>
      </c>
      <c r="AM705" s="232">
        <v>0</v>
      </c>
      <c r="AO705" s="232"/>
    </row>
    <row r="706" spans="1:41" s="231" customFormat="1">
      <c r="A706" s="229" t="s">
        <v>924</v>
      </c>
      <c r="B706" s="190">
        <v>487049244</v>
      </c>
      <c r="C706" s="191" t="s">
        <v>539</v>
      </c>
      <c r="D706" s="195">
        <v>0</v>
      </c>
      <c r="E706" s="195">
        <v>0</v>
      </c>
      <c r="F706" s="195">
        <v>0</v>
      </c>
      <c r="G706" s="195">
        <v>0</v>
      </c>
      <c r="H706" s="195">
        <v>3</v>
      </c>
      <c r="I706" s="195">
        <v>2</v>
      </c>
      <c r="J706" s="195">
        <v>0</v>
      </c>
      <c r="K706" s="230">
        <v>0.19650000000000001</v>
      </c>
      <c r="L706" s="195">
        <v>0</v>
      </c>
      <c r="M706" s="195">
        <v>0</v>
      </c>
      <c r="N706" s="195">
        <v>0</v>
      </c>
      <c r="O706" s="195">
        <v>0</v>
      </c>
      <c r="P706" s="195">
        <v>2</v>
      </c>
      <c r="Q706" s="195">
        <v>5</v>
      </c>
      <c r="R706" s="230">
        <v>1.1120000000000001</v>
      </c>
      <c r="S706" s="195">
        <v>10</v>
      </c>
      <c r="T706" s="190"/>
      <c r="U706" s="229">
        <v>487049244</v>
      </c>
      <c r="V706" s="231" t="s">
        <v>924</v>
      </c>
      <c r="W706" s="190" t="s">
        <v>723</v>
      </c>
      <c r="X706" s="190" t="s">
        <v>664</v>
      </c>
      <c r="Y706" s="231">
        <v>1</v>
      </c>
      <c r="Z706" s="231">
        <v>5</v>
      </c>
      <c r="AA706" s="231">
        <v>77875.463492559997</v>
      </c>
      <c r="AB706" s="231">
        <v>15575</v>
      </c>
      <c r="AC706" s="231">
        <v>-767</v>
      </c>
      <c r="AD706" s="231">
        <v>16342</v>
      </c>
      <c r="AK706" s="232">
        <v>0</v>
      </c>
      <c r="AM706" s="232">
        <v>0</v>
      </c>
      <c r="AO706" s="232"/>
    </row>
    <row r="707" spans="1:41" s="231" customFormat="1">
      <c r="A707" s="229" t="s">
        <v>924</v>
      </c>
      <c r="B707" s="190">
        <v>487049248</v>
      </c>
      <c r="C707" s="191" t="s">
        <v>539</v>
      </c>
      <c r="D707" s="195">
        <v>0</v>
      </c>
      <c r="E707" s="195">
        <v>0</v>
      </c>
      <c r="F707" s="195">
        <v>0</v>
      </c>
      <c r="G707" s="195">
        <v>0</v>
      </c>
      <c r="H707" s="195">
        <v>5</v>
      </c>
      <c r="I707" s="195">
        <v>10</v>
      </c>
      <c r="J707" s="195">
        <v>0</v>
      </c>
      <c r="K707" s="230">
        <v>0.58950000000000002</v>
      </c>
      <c r="L707" s="195">
        <v>0</v>
      </c>
      <c r="M707" s="195">
        <v>0</v>
      </c>
      <c r="N707" s="195">
        <v>1</v>
      </c>
      <c r="O707" s="195">
        <v>0</v>
      </c>
      <c r="P707" s="195">
        <v>5</v>
      </c>
      <c r="Q707" s="195">
        <v>15</v>
      </c>
      <c r="R707" s="230">
        <v>1.1120000000000001</v>
      </c>
      <c r="S707" s="195">
        <v>11</v>
      </c>
      <c r="T707" s="190"/>
      <c r="U707" s="229">
        <v>487049248</v>
      </c>
      <c r="V707" s="231" t="s">
        <v>924</v>
      </c>
      <c r="W707" s="190" t="s">
        <v>723</v>
      </c>
      <c r="X707" s="190" t="s">
        <v>665</v>
      </c>
      <c r="Y707" s="231">
        <v>1</v>
      </c>
      <c r="Z707" s="231">
        <v>15</v>
      </c>
      <c r="AA707" s="231">
        <v>241145.30727768003</v>
      </c>
      <c r="AB707" s="231">
        <v>16076</v>
      </c>
      <c r="AC707" s="231">
        <v>2392</v>
      </c>
      <c r="AD707" s="231">
        <v>13684</v>
      </c>
      <c r="AK707" s="232">
        <v>0</v>
      </c>
      <c r="AM707" s="232">
        <v>0</v>
      </c>
      <c r="AO707" s="232"/>
    </row>
    <row r="708" spans="1:41" s="231" customFormat="1">
      <c r="A708" s="229" t="s">
        <v>924</v>
      </c>
      <c r="B708" s="190">
        <v>487049262</v>
      </c>
      <c r="C708" s="191" t="s">
        <v>539</v>
      </c>
      <c r="D708" s="195">
        <v>0</v>
      </c>
      <c r="E708" s="195">
        <v>0</v>
      </c>
      <c r="F708" s="195">
        <v>0</v>
      </c>
      <c r="G708" s="195">
        <v>0</v>
      </c>
      <c r="H708" s="195">
        <v>1</v>
      </c>
      <c r="I708" s="195">
        <v>7</v>
      </c>
      <c r="J708" s="195">
        <v>0</v>
      </c>
      <c r="K708" s="230">
        <v>0.31440000000000001</v>
      </c>
      <c r="L708" s="195">
        <v>0</v>
      </c>
      <c r="M708" s="195">
        <v>0</v>
      </c>
      <c r="N708" s="195">
        <v>0</v>
      </c>
      <c r="O708" s="195">
        <v>0</v>
      </c>
      <c r="P708" s="195">
        <v>6</v>
      </c>
      <c r="Q708" s="195">
        <v>8</v>
      </c>
      <c r="R708" s="230">
        <v>1.1120000000000001</v>
      </c>
      <c r="S708" s="195">
        <v>9</v>
      </c>
      <c r="T708" s="190"/>
      <c r="U708" s="229">
        <v>487049262</v>
      </c>
      <c r="V708" s="231" t="s">
        <v>924</v>
      </c>
      <c r="W708" s="190" t="s">
        <v>723</v>
      </c>
      <c r="X708" s="190" t="s">
        <v>666</v>
      </c>
      <c r="Y708" s="231">
        <v>1</v>
      </c>
      <c r="Z708" s="231">
        <v>8</v>
      </c>
      <c r="AA708" s="231">
        <v>151707.55066009599</v>
      </c>
      <c r="AB708" s="231">
        <v>18963</v>
      </c>
      <c r="AC708" s="231">
        <v>4567</v>
      </c>
      <c r="AD708" s="231">
        <v>14396</v>
      </c>
      <c r="AK708" s="232">
        <v>0</v>
      </c>
      <c r="AM708" s="232">
        <v>0</v>
      </c>
      <c r="AO708" s="232"/>
    </row>
    <row r="709" spans="1:41" s="231" customFormat="1">
      <c r="A709" s="229" t="s">
        <v>924</v>
      </c>
      <c r="B709" s="190">
        <v>487049274</v>
      </c>
      <c r="C709" s="191" t="s">
        <v>539</v>
      </c>
      <c r="D709" s="195">
        <v>0</v>
      </c>
      <c r="E709" s="195">
        <v>0</v>
      </c>
      <c r="F709" s="195">
        <v>0</v>
      </c>
      <c r="G709" s="195">
        <v>0</v>
      </c>
      <c r="H709" s="195">
        <v>43</v>
      </c>
      <c r="I709" s="195">
        <v>77</v>
      </c>
      <c r="J709" s="195">
        <v>0</v>
      </c>
      <c r="K709" s="230">
        <v>4.7160000000000002</v>
      </c>
      <c r="L709" s="195">
        <v>0</v>
      </c>
      <c r="M709" s="195">
        <v>0</v>
      </c>
      <c r="N709" s="195">
        <v>2</v>
      </c>
      <c r="O709" s="195">
        <v>3</v>
      </c>
      <c r="P709" s="195">
        <v>86</v>
      </c>
      <c r="Q709" s="195">
        <v>120</v>
      </c>
      <c r="R709" s="230">
        <v>1.1120000000000001</v>
      </c>
      <c r="S709" s="195">
        <v>10</v>
      </c>
      <c r="T709" s="190"/>
      <c r="U709" s="229">
        <v>487049274</v>
      </c>
      <c r="V709" s="231" t="s">
        <v>924</v>
      </c>
      <c r="W709" s="190" t="s">
        <v>723</v>
      </c>
      <c r="X709" s="190" t="s">
        <v>675</v>
      </c>
      <c r="Y709" s="231">
        <v>1</v>
      </c>
      <c r="Z709" s="231">
        <v>120</v>
      </c>
      <c r="AA709" s="231">
        <v>2246343.5688614403</v>
      </c>
      <c r="AB709" s="231">
        <v>18720</v>
      </c>
      <c r="AC709" s="231">
        <v>-2353</v>
      </c>
      <c r="AD709" s="231">
        <v>21073</v>
      </c>
      <c r="AK709" s="232">
        <v>0</v>
      </c>
      <c r="AM709" s="232">
        <v>0</v>
      </c>
      <c r="AO709" s="232"/>
    </row>
    <row r="710" spans="1:41" s="231" customFormat="1">
      <c r="A710" s="229" t="s">
        <v>924</v>
      </c>
      <c r="B710" s="190">
        <v>487049285</v>
      </c>
      <c r="C710" s="191" t="s">
        <v>539</v>
      </c>
      <c r="D710" s="195">
        <v>0</v>
      </c>
      <c r="E710" s="195">
        <v>0</v>
      </c>
      <c r="F710" s="195">
        <v>0</v>
      </c>
      <c r="G710" s="195">
        <v>0</v>
      </c>
      <c r="H710" s="195">
        <v>0</v>
      </c>
      <c r="I710" s="195">
        <v>3</v>
      </c>
      <c r="J710" s="195">
        <v>0</v>
      </c>
      <c r="K710" s="230">
        <v>0.1179</v>
      </c>
      <c r="L710" s="195">
        <v>0</v>
      </c>
      <c r="M710" s="195">
        <v>0</v>
      </c>
      <c r="N710" s="195">
        <v>0</v>
      </c>
      <c r="O710" s="195">
        <v>0</v>
      </c>
      <c r="P710" s="195">
        <v>0</v>
      </c>
      <c r="Q710" s="195">
        <v>3</v>
      </c>
      <c r="R710" s="230">
        <v>1.1120000000000001</v>
      </c>
      <c r="S710" s="195">
        <v>9</v>
      </c>
      <c r="T710" s="190"/>
      <c r="U710" s="229">
        <v>487049285</v>
      </c>
      <c r="V710" s="231" t="s">
        <v>924</v>
      </c>
      <c r="W710" s="190" t="s">
        <v>723</v>
      </c>
      <c r="X710" s="190" t="s">
        <v>676</v>
      </c>
      <c r="Y710" s="231">
        <v>1</v>
      </c>
      <c r="Z710" s="231">
        <v>3</v>
      </c>
      <c r="AA710" s="231">
        <v>41052.492127535996</v>
      </c>
      <c r="AB710" s="231">
        <v>13684</v>
      </c>
      <c r="AC710" s="231">
        <v>-1891</v>
      </c>
      <c r="AD710" s="231">
        <v>15575</v>
      </c>
      <c r="AK710" s="232">
        <v>0</v>
      </c>
      <c r="AM710" s="232">
        <v>0</v>
      </c>
      <c r="AO710" s="232"/>
    </row>
    <row r="711" spans="1:41" s="231" customFormat="1">
      <c r="A711" s="229" t="s">
        <v>924</v>
      </c>
      <c r="B711" s="190">
        <v>487049293</v>
      </c>
      <c r="C711" s="191" t="s">
        <v>539</v>
      </c>
      <c r="D711" s="195">
        <v>0</v>
      </c>
      <c r="E711" s="195">
        <v>0</v>
      </c>
      <c r="F711" s="195">
        <v>0</v>
      </c>
      <c r="G711" s="195">
        <v>0</v>
      </c>
      <c r="H711" s="195">
        <v>0</v>
      </c>
      <c r="I711" s="195">
        <v>2</v>
      </c>
      <c r="J711" s="195">
        <v>0</v>
      </c>
      <c r="K711" s="230">
        <v>7.8600000000000003E-2</v>
      </c>
      <c r="L711" s="195">
        <v>0</v>
      </c>
      <c r="M711" s="195">
        <v>0</v>
      </c>
      <c r="N711" s="195">
        <v>0</v>
      </c>
      <c r="O711" s="195">
        <v>0</v>
      </c>
      <c r="P711" s="195">
        <v>2</v>
      </c>
      <c r="Q711" s="195">
        <v>2</v>
      </c>
      <c r="R711" s="230">
        <v>1.1120000000000001</v>
      </c>
      <c r="S711" s="195">
        <v>10</v>
      </c>
      <c r="T711" s="190"/>
      <c r="U711" s="229">
        <v>487049293</v>
      </c>
      <c r="V711" s="231" t="s">
        <v>924</v>
      </c>
      <c r="W711" s="190" t="s">
        <v>723</v>
      </c>
      <c r="X711" s="190" t="s">
        <v>677</v>
      </c>
      <c r="Y711" s="231">
        <v>1</v>
      </c>
      <c r="Z711" s="231">
        <v>2</v>
      </c>
      <c r="AA711" s="231">
        <v>43121.422645024002</v>
      </c>
      <c r="AB711" s="231">
        <v>21561</v>
      </c>
      <c r="AC711" s="231">
        <v>5485</v>
      </c>
      <c r="AD711" s="231">
        <v>16076</v>
      </c>
      <c r="AK711" s="232">
        <v>0</v>
      </c>
      <c r="AM711" s="232">
        <v>0</v>
      </c>
      <c r="AO711" s="232"/>
    </row>
    <row r="712" spans="1:41" s="231" customFormat="1">
      <c r="A712" s="229" t="s">
        <v>924</v>
      </c>
      <c r="B712" s="190">
        <v>487049295</v>
      </c>
      <c r="C712" s="191" t="s">
        <v>539</v>
      </c>
      <c r="D712" s="195">
        <v>0</v>
      </c>
      <c r="E712" s="195">
        <v>0</v>
      </c>
      <c r="F712" s="195">
        <v>0</v>
      </c>
      <c r="G712" s="195">
        <v>0</v>
      </c>
      <c r="H712" s="195">
        <v>1</v>
      </c>
      <c r="I712" s="195">
        <v>0</v>
      </c>
      <c r="J712" s="195">
        <v>0</v>
      </c>
      <c r="K712" s="230">
        <v>3.9300000000000002E-2</v>
      </c>
      <c r="L712" s="195">
        <v>0</v>
      </c>
      <c r="M712" s="195">
        <v>0</v>
      </c>
      <c r="N712" s="195">
        <v>0</v>
      </c>
      <c r="O712" s="195">
        <v>0</v>
      </c>
      <c r="P712" s="195">
        <v>1</v>
      </c>
      <c r="Q712" s="195">
        <v>1</v>
      </c>
      <c r="R712" s="230">
        <v>1.1120000000000001</v>
      </c>
      <c r="S712" s="195">
        <v>5</v>
      </c>
      <c r="T712" s="190"/>
      <c r="U712" s="229">
        <v>487049295</v>
      </c>
      <c r="V712" s="231" t="s">
        <v>924</v>
      </c>
      <c r="W712" s="190" t="s">
        <v>723</v>
      </c>
      <c r="X712" s="190" t="s">
        <v>735</v>
      </c>
      <c r="Y712" s="231">
        <v>1</v>
      </c>
      <c r="Z712" s="231">
        <v>1</v>
      </c>
      <c r="AA712" s="231">
        <v>16951.814842511998</v>
      </c>
      <c r="AB712" s="231">
        <v>16952</v>
      </c>
      <c r="AC712" s="231">
        <v>-2011</v>
      </c>
      <c r="AD712" s="231">
        <v>18963</v>
      </c>
      <c r="AK712" s="232">
        <v>0</v>
      </c>
      <c r="AM712" s="232">
        <v>0</v>
      </c>
      <c r="AO712" s="232"/>
    </row>
    <row r="713" spans="1:41" s="231" customFormat="1">
      <c r="A713" s="229" t="s">
        <v>924</v>
      </c>
      <c r="B713" s="190">
        <v>487049308</v>
      </c>
      <c r="C713" s="191" t="s">
        <v>539</v>
      </c>
      <c r="D713" s="195">
        <v>0</v>
      </c>
      <c r="E713" s="195">
        <v>0</v>
      </c>
      <c r="F713" s="195">
        <v>0</v>
      </c>
      <c r="G713" s="195">
        <v>0</v>
      </c>
      <c r="H713" s="195">
        <v>0</v>
      </c>
      <c r="I713" s="195">
        <v>2</v>
      </c>
      <c r="J713" s="195">
        <v>0</v>
      </c>
      <c r="K713" s="230">
        <v>7.8600000000000003E-2</v>
      </c>
      <c r="L713" s="195">
        <v>0</v>
      </c>
      <c r="M713" s="195">
        <v>0</v>
      </c>
      <c r="N713" s="195">
        <v>0</v>
      </c>
      <c r="O713" s="195">
        <v>0</v>
      </c>
      <c r="P713" s="195">
        <v>0</v>
      </c>
      <c r="Q713" s="195">
        <v>2</v>
      </c>
      <c r="R713" s="230">
        <v>1.1120000000000001</v>
      </c>
      <c r="S713" s="195">
        <v>10</v>
      </c>
      <c r="T713" s="190"/>
      <c r="U713" s="229">
        <v>487049308</v>
      </c>
      <c r="V713" s="231" t="s">
        <v>924</v>
      </c>
      <c r="W713" s="190" t="s">
        <v>723</v>
      </c>
      <c r="X713" s="190" t="s">
        <v>717</v>
      </c>
      <c r="Y713" s="231">
        <v>1</v>
      </c>
      <c r="Z713" s="231">
        <v>2</v>
      </c>
      <c r="AA713" s="231">
        <v>27368.328085024001</v>
      </c>
      <c r="AB713" s="231">
        <v>13684</v>
      </c>
      <c r="AC713" s="231">
        <v>-5036</v>
      </c>
      <c r="AD713" s="231">
        <v>18720</v>
      </c>
      <c r="AK713" s="232">
        <v>0</v>
      </c>
      <c r="AM713" s="232">
        <v>0</v>
      </c>
      <c r="AO713" s="232"/>
    </row>
    <row r="714" spans="1:41" s="231" customFormat="1">
      <c r="A714" s="229" t="s">
        <v>924</v>
      </c>
      <c r="B714" s="190">
        <v>487049314</v>
      </c>
      <c r="C714" s="191" t="s">
        <v>539</v>
      </c>
      <c r="D714" s="195">
        <v>0</v>
      </c>
      <c r="E714" s="195">
        <v>0</v>
      </c>
      <c r="F714" s="195">
        <v>0</v>
      </c>
      <c r="G714" s="195">
        <v>0</v>
      </c>
      <c r="H714" s="195">
        <v>2</v>
      </c>
      <c r="I714" s="195">
        <v>0</v>
      </c>
      <c r="J714" s="195">
        <v>0</v>
      </c>
      <c r="K714" s="230">
        <v>7.8600000000000003E-2</v>
      </c>
      <c r="L714" s="195">
        <v>0</v>
      </c>
      <c r="M714" s="195">
        <v>0</v>
      </c>
      <c r="N714" s="195">
        <v>0</v>
      </c>
      <c r="O714" s="195">
        <v>0</v>
      </c>
      <c r="P714" s="195">
        <v>0</v>
      </c>
      <c r="Q714" s="195">
        <v>2</v>
      </c>
      <c r="R714" s="230">
        <v>1.1120000000000001</v>
      </c>
      <c r="S714" s="195">
        <v>7</v>
      </c>
      <c r="T714" s="190"/>
      <c r="U714" s="229">
        <v>487049314</v>
      </c>
      <c r="V714" s="231" t="s">
        <v>924</v>
      </c>
      <c r="W714" s="190" t="s">
        <v>723</v>
      </c>
      <c r="X714" s="190" t="s">
        <v>742</v>
      </c>
      <c r="Y714" s="231">
        <v>1</v>
      </c>
      <c r="Z714" s="231">
        <v>2</v>
      </c>
      <c r="AA714" s="231">
        <v>23169.360565024002</v>
      </c>
      <c r="AB714" s="231">
        <v>11585</v>
      </c>
      <c r="AC714" s="231">
        <v>-2099</v>
      </c>
      <c r="AD714" s="231">
        <v>13684</v>
      </c>
      <c r="AK714" s="232">
        <v>0</v>
      </c>
      <c r="AM714" s="232">
        <v>0</v>
      </c>
      <c r="AO714" s="232"/>
    </row>
    <row r="715" spans="1:41" s="231" customFormat="1">
      <c r="A715" s="229" t="s">
        <v>924</v>
      </c>
      <c r="B715" s="190">
        <v>487049347</v>
      </c>
      <c r="C715" s="191" t="s">
        <v>539</v>
      </c>
      <c r="D715" s="195">
        <v>0</v>
      </c>
      <c r="E715" s="195">
        <v>0</v>
      </c>
      <c r="F715" s="195">
        <v>0</v>
      </c>
      <c r="G715" s="195">
        <v>0</v>
      </c>
      <c r="H715" s="195">
        <v>6</v>
      </c>
      <c r="I715" s="195">
        <v>7</v>
      </c>
      <c r="J715" s="195">
        <v>0</v>
      </c>
      <c r="K715" s="230">
        <v>0.51090000000000002</v>
      </c>
      <c r="L715" s="195">
        <v>0</v>
      </c>
      <c r="M715" s="195">
        <v>0</v>
      </c>
      <c r="N715" s="195">
        <v>0</v>
      </c>
      <c r="O715" s="195">
        <v>0</v>
      </c>
      <c r="P715" s="195">
        <v>8</v>
      </c>
      <c r="Q715" s="195">
        <v>13</v>
      </c>
      <c r="R715" s="230">
        <v>1.1120000000000001</v>
      </c>
      <c r="S715" s="195">
        <v>8</v>
      </c>
      <c r="T715" s="190"/>
      <c r="U715" s="229">
        <v>487049347</v>
      </c>
      <c r="V715" s="231" t="s">
        <v>924</v>
      </c>
      <c r="W715" s="190" t="s">
        <v>723</v>
      </c>
      <c r="X715" s="190" t="s">
        <v>738</v>
      </c>
      <c r="Y715" s="231">
        <v>1</v>
      </c>
      <c r="Z715" s="231">
        <v>13</v>
      </c>
      <c r="AA715" s="231">
        <v>220508.17271265603</v>
      </c>
      <c r="AB715" s="231">
        <v>16962</v>
      </c>
      <c r="AC715" s="231">
        <v>-4599</v>
      </c>
      <c r="AD715" s="231">
        <v>21561</v>
      </c>
      <c r="AK715" s="232">
        <v>0</v>
      </c>
      <c r="AM715" s="232">
        <v>0</v>
      </c>
      <c r="AO715" s="232"/>
    </row>
    <row r="716" spans="1:41" s="231" customFormat="1">
      <c r="A716" s="229" t="s">
        <v>924</v>
      </c>
      <c r="B716" s="190">
        <v>487274010</v>
      </c>
      <c r="C716" s="191" t="s">
        <v>539</v>
      </c>
      <c r="D716" s="195">
        <v>1</v>
      </c>
      <c r="E716" s="195">
        <v>0</v>
      </c>
      <c r="F716" s="195">
        <v>1</v>
      </c>
      <c r="G716" s="195">
        <v>1</v>
      </c>
      <c r="H716" s="195">
        <v>1</v>
      </c>
      <c r="I716" s="195">
        <v>0</v>
      </c>
      <c r="J716" s="195">
        <v>0</v>
      </c>
      <c r="K716" s="230">
        <v>0.1179</v>
      </c>
      <c r="L716" s="195">
        <v>0</v>
      </c>
      <c r="M716" s="195">
        <v>3</v>
      </c>
      <c r="N716" s="195">
        <v>0</v>
      </c>
      <c r="O716" s="195">
        <v>0</v>
      </c>
      <c r="P716" s="195">
        <v>3</v>
      </c>
      <c r="Q716" s="195">
        <v>4</v>
      </c>
      <c r="R716" s="230">
        <v>1.054</v>
      </c>
      <c r="S716" s="195">
        <v>3</v>
      </c>
      <c r="T716" s="190"/>
      <c r="U716" s="229">
        <v>487274010</v>
      </c>
      <c r="V716" s="231" t="s">
        <v>924</v>
      </c>
      <c r="W716" s="190" t="s">
        <v>675</v>
      </c>
      <c r="X716" s="190" t="s">
        <v>724</v>
      </c>
      <c r="Y716" s="231">
        <v>1</v>
      </c>
      <c r="Z716" s="231">
        <v>4</v>
      </c>
      <c r="AA716" s="231">
        <v>62179.801848312003</v>
      </c>
      <c r="AB716" s="231">
        <v>15545</v>
      </c>
      <c r="AC716" s="231">
        <v>-1407</v>
      </c>
      <c r="AD716" s="231">
        <v>16952</v>
      </c>
      <c r="AK716" s="232">
        <v>0</v>
      </c>
      <c r="AM716" s="232">
        <v>0</v>
      </c>
      <c r="AO716" s="232"/>
    </row>
    <row r="717" spans="1:41" s="231" customFormat="1">
      <c r="A717" s="229" t="s">
        <v>924</v>
      </c>
      <c r="B717" s="190">
        <v>487274026</v>
      </c>
      <c r="C717" s="191" t="s">
        <v>539</v>
      </c>
      <c r="D717" s="195">
        <v>1</v>
      </c>
      <c r="E717" s="195">
        <v>0</v>
      </c>
      <c r="F717" s="195">
        <v>0</v>
      </c>
      <c r="G717" s="195">
        <v>0</v>
      </c>
      <c r="H717" s="195">
        <v>0</v>
      </c>
      <c r="I717" s="195">
        <v>0</v>
      </c>
      <c r="J717" s="195">
        <v>0</v>
      </c>
      <c r="K717" s="230">
        <v>0</v>
      </c>
      <c r="L717" s="195">
        <v>0</v>
      </c>
      <c r="M717" s="195">
        <v>0</v>
      </c>
      <c r="N717" s="195">
        <v>0</v>
      </c>
      <c r="O717" s="195">
        <v>0</v>
      </c>
      <c r="P717" s="195">
        <v>1</v>
      </c>
      <c r="Q717" s="195">
        <v>1</v>
      </c>
      <c r="R717" s="230">
        <v>1.054</v>
      </c>
      <c r="S717" s="195">
        <v>3</v>
      </c>
      <c r="T717" s="190"/>
      <c r="U717" s="229">
        <v>487274026</v>
      </c>
      <c r="V717" s="231" t="s">
        <v>924</v>
      </c>
      <c r="W717" s="190" t="s">
        <v>675</v>
      </c>
      <c r="X717" s="190" t="s">
        <v>726</v>
      </c>
      <c r="Y717" s="231">
        <v>1</v>
      </c>
      <c r="Z717" s="231">
        <v>1</v>
      </c>
      <c r="AA717" s="231">
        <v>9809.1172800000004</v>
      </c>
      <c r="AB717" s="231">
        <v>9809</v>
      </c>
      <c r="AC717" s="231">
        <v>-3875</v>
      </c>
      <c r="AD717" s="231">
        <v>13684</v>
      </c>
      <c r="AK717" s="232">
        <v>0</v>
      </c>
      <c r="AM717" s="232">
        <v>0</v>
      </c>
      <c r="AO717" s="232"/>
    </row>
    <row r="718" spans="1:41" s="231" customFormat="1">
      <c r="A718" s="229" t="s">
        <v>924</v>
      </c>
      <c r="B718" s="190">
        <v>487274030</v>
      </c>
      <c r="C718" s="191" t="s">
        <v>539</v>
      </c>
      <c r="D718" s="195">
        <v>0</v>
      </c>
      <c r="E718" s="195">
        <v>0</v>
      </c>
      <c r="F718" s="195">
        <v>0</v>
      </c>
      <c r="G718" s="195">
        <v>1</v>
      </c>
      <c r="H718" s="195">
        <v>0</v>
      </c>
      <c r="I718" s="195">
        <v>0</v>
      </c>
      <c r="J718" s="195">
        <v>0</v>
      </c>
      <c r="K718" s="230">
        <v>3.9300000000000002E-2</v>
      </c>
      <c r="L718" s="195">
        <v>0</v>
      </c>
      <c r="M718" s="195">
        <v>0</v>
      </c>
      <c r="N718" s="195">
        <v>0</v>
      </c>
      <c r="O718" s="195">
        <v>0</v>
      </c>
      <c r="P718" s="195">
        <v>1</v>
      </c>
      <c r="Q718" s="195">
        <v>1</v>
      </c>
      <c r="R718" s="230">
        <v>1.054</v>
      </c>
      <c r="S718" s="195">
        <v>7</v>
      </c>
      <c r="T718" s="190"/>
      <c r="U718" s="229">
        <v>487274030</v>
      </c>
      <c r="V718" s="231" t="s">
        <v>924</v>
      </c>
      <c r="W718" s="190" t="s">
        <v>675</v>
      </c>
      <c r="X718" s="190" t="s">
        <v>706</v>
      </c>
      <c r="Y718" s="231">
        <v>1</v>
      </c>
      <c r="Z718" s="231">
        <v>1</v>
      </c>
      <c r="AA718" s="231">
        <v>17619.807276104002</v>
      </c>
      <c r="AB718" s="231">
        <v>17620</v>
      </c>
      <c r="AC718" s="231">
        <v>6035</v>
      </c>
      <c r="AD718" s="231">
        <v>11585</v>
      </c>
      <c r="AK718" s="232">
        <v>0</v>
      </c>
      <c r="AM718" s="232">
        <v>0</v>
      </c>
      <c r="AO718" s="232"/>
    </row>
    <row r="719" spans="1:41" s="231" customFormat="1">
      <c r="A719" s="229" t="s">
        <v>924</v>
      </c>
      <c r="B719" s="190">
        <v>487274031</v>
      </c>
      <c r="C719" s="191" t="s">
        <v>539</v>
      </c>
      <c r="D719" s="195">
        <v>1</v>
      </c>
      <c r="E719" s="195">
        <v>0</v>
      </c>
      <c r="F719" s="195">
        <v>1</v>
      </c>
      <c r="G719" s="195">
        <v>4</v>
      </c>
      <c r="H719" s="195">
        <v>0</v>
      </c>
      <c r="I719" s="195">
        <v>0</v>
      </c>
      <c r="J719" s="195">
        <v>0</v>
      </c>
      <c r="K719" s="230">
        <v>0.19650000000000001</v>
      </c>
      <c r="L719" s="195">
        <v>0</v>
      </c>
      <c r="M719" s="195">
        <v>2</v>
      </c>
      <c r="N719" s="195">
        <v>0</v>
      </c>
      <c r="O719" s="195">
        <v>0</v>
      </c>
      <c r="P719" s="195">
        <v>2</v>
      </c>
      <c r="Q719" s="195">
        <v>6</v>
      </c>
      <c r="R719" s="230">
        <v>1.054</v>
      </c>
      <c r="S719" s="195">
        <v>5</v>
      </c>
      <c r="T719" s="190"/>
      <c r="U719" s="229">
        <v>487274031</v>
      </c>
      <c r="V719" s="231" t="s">
        <v>924</v>
      </c>
      <c r="W719" s="190" t="s">
        <v>675</v>
      </c>
      <c r="X719" s="190" t="s">
        <v>727</v>
      </c>
      <c r="Y719" s="231">
        <v>1</v>
      </c>
      <c r="Z719" s="231">
        <v>6</v>
      </c>
      <c r="AA719" s="231">
        <v>78688.113620520002</v>
      </c>
      <c r="AB719" s="231">
        <v>13115</v>
      </c>
      <c r="AC719" s="231">
        <v>-3847</v>
      </c>
      <c r="AD719" s="231">
        <v>16962</v>
      </c>
      <c r="AK719" s="232">
        <v>0</v>
      </c>
      <c r="AM719" s="232">
        <v>0</v>
      </c>
      <c r="AO719" s="232"/>
    </row>
    <row r="720" spans="1:41" s="231" customFormat="1">
      <c r="A720" s="229" t="s">
        <v>924</v>
      </c>
      <c r="B720" s="190">
        <v>487274035</v>
      </c>
      <c r="C720" s="191" t="s">
        <v>539</v>
      </c>
      <c r="D720" s="195">
        <v>0</v>
      </c>
      <c r="E720" s="195">
        <v>0</v>
      </c>
      <c r="F720" s="195">
        <v>0</v>
      </c>
      <c r="G720" s="195">
        <v>9</v>
      </c>
      <c r="H720" s="195">
        <v>0</v>
      </c>
      <c r="I720" s="195">
        <v>0</v>
      </c>
      <c r="J720" s="195">
        <v>0</v>
      </c>
      <c r="K720" s="230">
        <v>0.35370000000000001</v>
      </c>
      <c r="L720" s="195">
        <v>0</v>
      </c>
      <c r="M720" s="195">
        <v>0</v>
      </c>
      <c r="N720" s="195">
        <v>0</v>
      </c>
      <c r="O720" s="195">
        <v>0</v>
      </c>
      <c r="P720" s="195">
        <v>8</v>
      </c>
      <c r="Q720" s="195">
        <v>9</v>
      </c>
      <c r="R720" s="230">
        <v>1.054</v>
      </c>
      <c r="S720" s="195">
        <v>11</v>
      </c>
      <c r="T720" s="190"/>
      <c r="U720" s="229">
        <v>487274035</v>
      </c>
      <c r="V720" s="231" t="s">
        <v>924</v>
      </c>
      <c r="W720" s="190" t="s">
        <v>675</v>
      </c>
      <c r="X720" s="190" t="s">
        <v>654</v>
      </c>
      <c r="Y720" s="231">
        <v>1</v>
      </c>
      <c r="Z720" s="231">
        <v>9</v>
      </c>
      <c r="AA720" s="231">
        <v>169280.27226493601</v>
      </c>
      <c r="AB720" s="231">
        <v>18809</v>
      </c>
      <c r="AC720" s="231">
        <v>3264</v>
      </c>
      <c r="AD720" s="231">
        <v>15545</v>
      </c>
      <c r="AK720" s="232">
        <v>0</v>
      </c>
      <c r="AM720" s="232">
        <v>0</v>
      </c>
      <c r="AO720" s="232"/>
    </row>
    <row r="721" spans="1:41" s="231" customFormat="1">
      <c r="A721" s="229" t="s">
        <v>924</v>
      </c>
      <c r="B721" s="190">
        <v>487274044</v>
      </c>
      <c r="C721" s="191" t="s">
        <v>539</v>
      </c>
      <c r="D721" s="195">
        <v>0</v>
      </c>
      <c r="E721" s="195">
        <v>0</v>
      </c>
      <c r="F721" s="195">
        <v>0</v>
      </c>
      <c r="G721" s="195">
        <v>1</v>
      </c>
      <c r="H721" s="195">
        <v>0</v>
      </c>
      <c r="I721" s="195">
        <v>0</v>
      </c>
      <c r="J721" s="195">
        <v>0</v>
      </c>
      <c r="K721" s="230">
        <v>3.9300000000000002E-2</v>
      </c>
      <c r="L721" s="195">
        <v>0</v>
      </c>
      <c r="M721" s="195">
        <v>1</v>
      </c>
      <c r="N721" s="195">
        <v>0</v>
      </c>
      <c r="O721" s="195">
        <v>0</v>
      </c>
      <c r="P721" s="195">
        <v>0</v>
      </c>
      <c r="Q721" s="195">
        <v>1</v>
      </c>
      <c r="R721" s="230">
        <v>1.054</v>
      </c>
      <c r="S721" s="195">
        <v>11</v>
      </c>
      <c r="T721" s="190"/>
      <c r="U721" s="229">
        <v>487274044</v>
      </c>
      <c r="V721" s="231" t="s">
        <v>924</v>
      </c>
      <c r="W721" s="190" t="s">
        <v>675</v>
      </c>
      <c r="X721" s="190" t="s">
        <v>655</v>
      </c>
      <c r="Y721" s="231">
        <v>1</v>
      </c>
      <c r="Z721" s="231">
        <v>1</v>
      </c>
      <c r="AA721" s="231">
        <v>14456.426356104001</v>
      </c>
      <c r="AB721" s="231">
        <v>14456</v>
      </c>
      <c r="AC721" s="231">
        <v>4647</v>
      </c>
      <c r="AD721" s="231">
        <v>9809</v>
      </c>
      <c r="AK721" s="232">
        <v>0</v>
      </c>
      <c r="AM721" s="232">
        <v>0</v>
      </c>
      <c r="AO721" s="232"/>
    </row>
    <row r="722" spans="1:41" s="231" customFormat="1">
      <c r="A722" s="229" t="s">
        <v>924</v>
      </c>
      <c r="B722" s="190">
        <v>487274048</v>
      </c>
      <c r="C722" s="191" t="s">
        <v>539</v>
      </c>
      <c r="D722" s="195">
        <v>1</v>
      </c>
      <c r="E722" s="195">
        <v>0</v>
      </c>
      <c r="F722" s="195">
        <v>0</v>
      </c>
      <c r="G722" s="195">
        <v>1</v>
      </c>
      <c r="H722" s="195">
        <v>0</v>
      </c>
      <c r="I722" s="195">
        <v>0</v>
      </c>
      <c r="J722" s="195">
        <v>0</v>
      </c>
      <c r="K722" s="230">
        <v>3.9300000000000002E-2</v>
      </c>
      <c r="L722" s="195">
        <v>0</v>
      </c>
      <c r="M722" s="195">
        <v>0</v>
      </c>
      <c r="N722" s="195">
        <v>0</v>
      </c>
      <c r="O722" s="195">
        <v>0</v>
      </c>
      <c r="P722" s="195">
        <v>1</v>
      </c>
      <c r="Q722" s="195">
        <v>2</v>
      </c>
      <c r="R722" s="230">
        <v>1.054</v>
      </c>
      <c r="S722" s="195">
        <v>4</v>
      </c>
      <c r="T722" s="190"/>
      <c r="U722" s="229">
        <v>487274048</v>
      </c>
      <c r="V722" s="231" t="s">
        <v>924</v>
      </c>
      <c r="W722" s="190" t="s">
        <v>675</v>
      </c>
      <c r="X722" s="190" t="s">
        <v>925</v>
      </c>
      <c r="Y722" s="231">
        <v>1</v>
      </c>
      <c r="Z722" s="231">
        <v>2</v>
      </c>
      <c r="AA722" s="231">
        <v>21509.389656104006</v>
      </c>
      <c r="AB722" s="231">
        <v>10755</v>
      </c>
      <c r="AC722" s="231">
        <v>-6400</v>
      </c>
      <c r="AD722" s="231">
        <v>17155</v>
      </c>
      <c r="AK722" s="232">
        <v>0</v>
      </c>
      <c r="AM722" s="232">
        <v>0</v>
      </c>
      <c r="AO722" s="232"/>
    </row>
    <row r="723" spans="1:41" s="231" customFormat="1">
      <c r="A723" s="229" t="s">
        <v>924</v>
      </c>
      <c r="B723" s="190">
        <v>487274049</v>
      </c>
      <c r="C723" s="191" t="s">
        <v>539</v>
      </c>
      <c r="D723" s="195">
        <v>1</v>
      </c>
      <c r="E723" s="195">
        <v>0</v>
      </c>
      <c r="F723" s="195">
        <v>3</v>
      </c>
      <c r="G723" s="195">
        <v>30</v>
      </c>
      <c r="H723" s="195">
        <v>8</v>
      </c>
      <c r="I723" s="195">
        <v>0</v>
      </c>
      <c r="J723" s="195">
        <v>0</v>
      </c>
      <c r="K723" s="230">
        <v>1.6113</v>
      </c>
      <c r="L723" s="195">
        <v>0</v>
      </c>
      <c r="M723" s="195">
        <v>9</v>
      </c>
      <c r="N723" s="195">
        <v>0</v>
      </c>
      <c r="O723" s="195">
        <v>0</v>
      </c>
      <c r="P723" s="195">
        <v>38</v>
      </c>
      <c r="Q723" s="195">
        <v>42</v>
      </c>
      <c r="R723" s="230">
        <v>1.054</v>
      </c>
      <c r="S723" s="195">
        <v>7</v>
      </c>
      <c r="T723" s="190"/>
      <c r="U723" s="229">
        <v>487274049</v>
      </c>
      <c r="V723" s="231" t="s">
        <v>924</v>
      </c>
      <c r="W723" s="190" t="s">
        <v>675</v>
      </c>
      <c r="X723" s="190" t="s">
        <v>723</v>
      </c>
      <c r="Y723" s="231">
        <v>1</v>
      </c>
      <c r="Z723" s="231">
        <v>42</v>
      </c>
      <c r="AA723" s="231">
        <v>732342.24826026405</v>
      </c>
      <c r="AB723" s="231">
        <v>17437</v>
      </c>
      <c r="AC723" s="231">
        <v>4322</v>
      </c>
      <c r="AD723" s="231">
        <v>13115</v>
      </c>
      <c r="AK723" s="232">
        <v>0</v>
      </c>
      <c r="AM723" s="232">
        <v>0</v>
      </c>
      <c r="AO723" s="232"/>
    </row>
    <row r="724" spans="1:41" s="231" customFormat="1">
      <c r="A724" s="229" t="s">
        <v>924</v>
      </c>
      <c r="B724" s="190">
        <v>487274057</v>
      </c>
      <c r="C724" s="191" t="s">
        <v>539</v>
      </c>
      <c r="D724" s="195">
        <v>2</v>
      </c>
      <c r="E724" s="195">
        <v>0</v>
      </c>
      <c r="F724" s="195">
        <v>3</v>
      </c>
      <c r="G724" s="195">
        <v>13</v>
      </c>
      <c r="H724" s="195">
        <v>1</v>
      </c>
      <c r="I724" s="195">
        <v>0</v>
      </c>
      <c r="J724" s="195">
        <v>0</v>
      </c>
      <c r="K724" s="230">
        <v>0.66810000000000003</v>
      </c>
      <c r="L724" s="195">
        <v>0</v>
      </c>
      <c r="M724" s="195">
        <v>7</v>
      </c>
      <c r="N724" s="195">
        <v>0</v>
      </c>
      <c r="O724" s="195">
        <v>0</v>
      </c>
      <c r="P724" s="195">
        <v>14</v>
      </c>
      <c r="Q724" s="195">
        <v>18</v>
      </c>
      <c r="R724" s="230">
        <v>1.054</v>
      </c>
      <c r="S724" s="195">
        <v>12</v>
      </c>
      <c r="T724" s="190"/>
      <c r="U724" s="229">
        <v>487274057</v>
      </c>
      <c r="V724" s="231" t="s">
        <v>924</v>
      </c>
      <c r="W724" s="190" t="s">
        <v>675</v>
      </c>
      <c r="X724" s="190" t="s">
        <v>656</v>
      </c>
      <c r="Y724" s="231">
        <v>1</v>
      </c>
      <c r="Z724" s="231">
        <v>18</v>
      </c>
      <c r="AA724" s="231">
        <v>350772.89287376805</v>
      </c>
      <c r="AB724" s="231">
        <v>19487</v>
      </c>
      <c r="AC724" s="231">
        <v>678</v>
      </c>
      <c r="AD724" s="231">
        <v>18809</v>
      </c>
      <c r="AK724" s="232">
        <v>0</v>
      </c>
      <c r="AM724" s="232">
        <v>0</v>
      </c>
      <c r="AO724" s="232"/>
    </row>
    <row r="725" spans="1:41" s="231" customFormat="1">
      <c r="A725" s="229" t="s">
        <v>924</v>
      </c>
      <c r="B725" s="190">
        <v>487274093</v>
      </c>
      <c r="C725" s="191" t="s">
        <v>539</v>
      </c>
      <c r="D725" s="195">
        <v>3</v>
      </c>
      <c r="E725" s="195">
        <v>0</v>
      </c>
      <c r="F725" s="195">
        <v>4</v>
      </c>
      <c r="G725" s="195">
        <v>30</v>
      </c>
      <c r="H725" s="195">
        <v>7</v>
      </c>
      <c r="I725" s="195">
        <v>0</v>
      </c>
      <c r="J725" s="195">
        <v>0</v>
      </c>
      <c r="K725" s="230">
        <v>1.6113</v>
      </c>
      <c r="L725" s="195">
        <v>0</v>
      </c>
      <c r="M725" s="195">
        <v>18</v>
      </c>
      <c r="N725" s="195">
        <v>1</v>
      </c>
      <c r="O725" s="195">
        <v>0</v>
      </c>
      <c r="P725" s="195">
        <v>31</v>
      </c>
      <c r="Q725" s="195">
        <v>43</v>
      </c>
      <c r="R725" s="230">
        <v>1.054</v>
      </c>
      <c r="S725" s="195">
        <v>11</v>
      </c>
      <c r="T725" s="190"/>
      <c r="U725" s="229">
        <v>487274093</v>
      </c>
      <c r="V725" s="231" t="s">
        <v>924</v>
      </c>
      <c r="W725" s="190" t="s">
        <v>675</v>
      </c>
      <c r="X725" s="190" t="s">
        <v>657</v>
      </c>
      <c r="Y725" s="231">
        <v>1</v>
      </c>
      <c r="Z725" s="231">
        <v>43</v>
      </c>
      <c r="AA725" s="231">
        <v>794899.63110026391</v>
      </c>
      <c r="AB725" s="231">
        <v>18486</v>
      </c>
      <c r="AC725" s="231">
        <v>4030</v>
      </c>
      <c r="AD725" s="231">
        <v>14456</v>
      </c>
      <c r="AK725" s="232">
        <v>0</v>
      </c>
      <c r="AM725" s="232">
        <v>0</v>
      </c>
      <c r="AO725" s="232"/>
    </row>
    <row r="726" spans="1:41" s="231" customFormat="1">
      <c r="A726" s="229" t="s">
        <v>924</v>
      </c>
      <c r="B726" s="190">
        <v>487274095</v>
      </c>
      <c r="C726" s="191" t="s">
        <v>539</v>
      </c>
      <c r="D726" s="195">
        <v>0</v>
      </c>
      <c r="E726" s="195">
        <v>0</v>
      </c>
      <c r="F726" s="195">
        <v>0</v>
      </c>
      <c r="G726" s="195">
        <v>1</v>
      </c>
      <c r="H726" s="195">
        <v>0</v>
      </c>
      <c r="I726" s="195">
        <v>0</v>
      </c>
      <c r="J726" s="195">
        <v>0</v>
      </c>
      <c r="K726" s="230">
        <v>3.9300000000000002E-2</v>
      </c>
      <c r="L726" s="195">
        <v>0</v>
      </c>
      <c r="M726" s="195">
        <v>0</v>
      </c>
      <c r="N726" s="195">
        <v>0</v>
      </c>
      <c r="O726" s="195">
        <v>0</v>
      </c>
      <c r="P726" s="195">
        <v>1</v>
      </c>
      <c r="Q726" s="195">
        <v>1</v>
      </c>
      <c r="R726" s="230">
        <v>1.054</v>
      </c>
      <c r="S726" s="195">
        <v>12</v>
      </c>
      <c r="T726" s="190"/>
      <c r="U726" s="229">
        <v>487274095</v>
      </c>
      <c r="V726" s="231" t="s">
        <v>924</v>
      </c>
      <c r="W726" s="190" t="s">
        <v>675</v>
      </c>
      <c r="X726" s="190" t="s">
        <v>651</v>
      </c>
      <c r="Y726" s="231">
        <v>1</v>
      </c>
      <c r="Z726" s="231">
        <v>1</v>
      </c>
      <c r="AA726" s="231">
        <v>20429.403636103998</v>
      </c>
      <c r="AB726" s="231">
        <v>20429</v>
      </c>
      <c r="AC726" s="231">
        <v>9674</v>
      </c>
      <c r="AD726" s="231">
        <v>10755</v>
      </c>
      <c r="AK726" s="232">
        <v>0</v>
      </c>
      <c r="AM726" s="232">
        <v>0</v>
      </c>
      <c r="AO726" s="232"/>
    </row>
    <row r="727" spans="1:41" s="231" customFormat="1">
      <c r="A727" s="229" t="s">
        <v>924</v>
      </c>
      <c r="B727" s="190">
        <v>487274097</v>
      </c>
      <c r="C727" s="191" t="s">
        <v>539</v>
      </c>
      <c r="D727" s="195">
        <v>1</v>
      </c>
      <c r="E727" s="195">
        <v>0</v>
      </c>
      <c r="F727" s="195">
        <v>1</v>
      </c>
      <c r="G727" s="195">
        <v>1</v>
      </c>
      <c r="H727" s="195">
        <v>0</v>
      </c>
      <c r="I727" s="195">
        <v>0</v>
      </c>
      <c r="J727" s="195">
        <v>0</v>
      </c>
      <c r="K727" s="230">
        <v>7.8600000000000003E-2</v>
      </c>
      <c r="L727" s="195">
        <v>0</v>
      </c>
      <c r="M727" s="195">
        <v>0</v>
      </c>
      <c r="N727" s="195">
        <v>0</v>
      </c>
      <c r="O727" s="195">
        <v>0</v>
      </c>
      <c r="P727" s="195">
        <v>2</v>
      </c>
      <c r="Q727" s="195">
        <v>3</v>
      </c>
      <c r="R727" s="230">
        <v>1.054</v>
      </c>
      <c r="S727" s="195">
        <v>11</v>
      </c>
      <c r="T727" s="190"/>
      <c r="U727" s="229">
        <v>487274097</v>
      </c>
      <c r="V727" s="231" t="s">
        <v>924</v>
      </c>
      <c r="W727" s="190" t="s">
        <v>675</v>
      </c>
      <c r="X727" s="190" t="s">
        <v>728</v>
      </c>
      <c r="Y727" s="231">
        <v>1</v>
      </c>
      <c r="Z727" s="231">
        <v>3</v>
      </c>
      <c r="AA727" s="231">
        <v>44467.522292207992</v>
      </c>
      <c r="AB727" s="231">
        <v>14823</v>
      </c>
      <c r="AC727" s="231">
        <v>-2468</v>
      </c>
      <c r="AD727" s="231">
        <v>17291</v>
      </c>
      <c r="AK727" s="232">
        <v>0</v>
      </c>
      <c r="AM727" s="232">
        <v>0</v>
      </c>
      <c r="AO727" s="232"/>
    </row>
    <row r="728" spans="1:41" s="231" customFormat="1">
      <c r="A728" s="229" t="s">
        <v>924</v>
      </c>
      <c r="B728" s="190">
        <v>487274100</v>
      </c>
      <c r="C728" s="191" t="s">
        <v>539</v>
      </c>
      <c r="D728" s="195">
        <v>0</v>
      </c>
      <c r="E728" s="195">
        <v>0</v>
      </c>
      <c r="F728" s="195">
        <v>0</v>
      </c>
      <c r="G728" s="195">
        <v>1</v>
      </c>
      <c r="H728" s="195">
        <v>0</v>
      </c>
      <c r="I728" s="195">
        <v>0</v>
      </c>
      <c r="J728" s="195">
        <v>0</v>
      </c>
      <c r="K728" s="230">
        <v>3.9300000000000002E-2</v>
      </c>
      <c r="L728" s="195">
        <v>0</v>
      </c>
      <c r="M728" s="195">
        <v>1</v>
      </c>
      <c r="N728" s="195">
        <v>0</v>
      </c>
      <c r="O728" s="195">
        <v>0</v>
      </c>
      <c r="P728" s="195">
        <v>0</v>
      </c>
      <c r="Q728" s="195">
        <v>1</v>
      </c>
      <c r="R728" s="230">
        <v>1.054</v>
      </c>
      <c r="S728" s="195">
        <v>10</v>
      </c>
      <c r="T728" s="190"/>
      <c r="U728" s="229">
        <v>487274100</v>
      </c>
      <c r="V728" s="231" t="s">
        <v>924</v>
      </c>
      <c r="W728" s="190" t="s">
        <v>675</v>
      </c>
      <c r="X728" s="190" t="s">
        <v>710</v>
      </c>
      <c r="Y728" s="231">
        <v>1</v>
      </c>
      <c r="Z728" s="231">
        <v>1</v>
      </c>
      <c r="AA728" s="231">
        <v>14456.426356104001</v>
      </c>
      <c r="AB728" s="231">
        <v>14456</v>
      </c>
      <c r="AC728" s="231">
        <v>-5031</v>
      </c>
      <c r="AD728" s="231">
        <v>19487</v>
      </c>
      <c r="AK728" s="232">
        <v>0</v>
      </c>
      <c r="AM728" s="232">
        <v>0</v>
      </c>
      <c r="AO728" s="232"/>
    </row>
    <row r="729" spans="1:41" s="231" customFormat="1">
      <c r="A729" s="229" t="s">
        <v>924</v>
      </c>
      <c r="B729" s="190">
        <v>487274128</v>
      </c>
      <c r="C729" s="191" t="s">
        <v>539</v>
      </c>
      <c r="D729" s="195">
        <v>0</v>
      </c>
      <c r="E729" s="195">
        <v>0</v>
      </c>
      <c r="F729" s="195">
        <v>0</v>
      </c>
      <c r="G729" s="195">
        <v>1</v>
      </c>
      <c r="H729" s="195">
        <v>0</v>
      </c>
      <c r="I729" s="195">
        <v>0</v>
      </c>
      <c r="J729" s="195">
        <v>0</v>
      </c>
      <c r="K729" s="230">
        <v>3.9300000000000002E-2</v>
      </c>
      <c r="L729" s="195">
        <v>0</v>
      </c>
      <c r="M729" s="195">
        <v>0</v>
      </c>
      <c r="N729" s="195">
        <v>0</v>
      </c>
      <c r="O729" s="195">
        <v>0</v>
      </c>
      <c r="P729" s="195">
        <v>0</v>
      </c>
      <c r="Q729" s="195">
        <v>1</v>
      </c>
      <c r="R729" s="230">
        <v>1.054</v>
      </c>
      <c r="S729" s="195">
        <v>10</v>
      </c>
      <c r="T729" s="190"/>
      <c r="U729" s="229">
        <v>487274128</v>
      </c>
      <c r="V729" s="231" t="s">
        <v>924</v>
      </c>
      <c r="W729" s="190" t="s">
        <v>675</v>
      </c>
      <c r="X729" s="190" t="s">
        <v>729</v>
      </c>
      <c r="Y729" s="231">
        <v>1</v>
      </c>
      <c r="Z729" s="231">
        <v>1</v>
      </c>
      <c r="AA729" s="231">
        <v>11506.677736104</v>
      </c>
      <c r="AB729" s="231">
        <v>11507</v>
      </c>
      <c r="AC729" s="231">
        <v>-6979</v>
      </c>
      <c r="AD729" s="231">
        <v>18486</v>
      </c>
      <c r="AK729" s="232">
        <v>0</v>
      </c>
      <c r="AM729" s="232">
        <v>0</v>
      </c>
      <c r="AO729" s="232"/>
    </row>
    <row r="730" spans="1:41" s="231" customFormat="1">
      <c r="A730" s="229" t="s">
        <v>924</v>
      </c>
      <c r="B730" s="190">
        <v>487274137</v>
      </c>
      <c r="C730" s="191" t="s">
        <v>539</v>
      </c>
      <c r="D730" s="195">
        <v>0</v>
      </c>
      <c r="E730" s="195">
        <v>0</v>
      </c>
      <c r="F730" s="195">
        <v>1</v>
      </c>
      <c r="G730" s="195">
        <v>1</v>
      </c>
      <c r="H730" s="195">
        <v>0</v>
      </c>
      <c r="I730" s="195">
        <v>0</v>
      </c>
      <c r="J730" s="195">
        <v>0</v>
      </c>
      <c r="K730" s="230">
        <v>7.8600000000000003E-2</v>
      </c>
      <c r="L730" s="195">
        <v>0</v>
      </c>
      <c r="M730" s="195">
        <v>0</v>
      </c>
      <c r="N730" s="195">
        <v>0</v>
      </c>
      <c r="O730" s="195">
        <v>0</v>
      </c>
      <c r="P730" s="195">
        <v>2</v>
      </c>
      <c r="Q730" s="195">
        <v>2</v>
      </c>
      <c r="R730" s="230">
        <v>1.054</v>
      </c>
      <c r="S730" s="195">
        <v>12</v>
      </c>
      <c r="T730" s="190"/>
      <c r="U730" s="229">
        <v>487274137</v>
      </c>
      <c r="V730" s="231" t="s">
        <v>924</v>
      </c>
      <c r="W730" s="190" t="s">
        <v>675</v>
      </c>
      <c r="X730" s="190" t="s">
        <v>847</v>
      </c>
      <c r="Y730" s="231">
        <v>1</v>
      </c>
      <c r="Z730" s="231">
        <v>2</v>
      </c>
      <c r="AA730" s="231">
        <v>40802.155852208001</v>
      </c>
      <c r="AB730" s="231">
        <v>20401</v>
      </c>
      <c r="AC730" s="231">
        <v>-28</v>
      </c>
      <c r="AD730" s="231">
        <v>20429</v>
      </c>
      <c r="AK730" s="232">
        <v>0</v>
      </c>
      <c r="AM730" s="232">
        <v>0</v>
      </c>
      <c r="AO730" s="232"/>
    </row>
    <row r="731" spans="1:41" s="231" customFormat="1">
      <c r="A731" s="229" t="s">
        <v>924</v>
      </c>
      <c r="B731" s="190">
        <v>487274149</v>
      </c>
      <c r="C731" s="191" t="s">
        <v>539</v>
      </c>
      <c r="D731" s="195">
        <v>1</v>
      </c>
      <c r="E731" s="195">
        <v>0</v>
      </c>
      <c r="F731" s="195">
        <v>1</v>
      </c>
      <c r="G731" s="195">
        <v>2</v>
      </c>
      <c r="H731" s="195">
        <v>0</v>
      </c>
      <c r="I731" s="195">
        <v>0</v>
      </c>
      <c r="J731" s="195">
        <v>0</v>
      </c>
      <c r="K731" s="230">
        <v>0.1179</v>
      </c>
      <c r="L731" s="195">
        <v>0</v>
      </c>
      <c r="M731" s="195">
        <v>1</v>
      </c>
      <c r="N731" s="195">
        <v>0</v>
      </c>
      <c r="O731" s="195">
        <v>0</v>
      </c>
      <c r="P731" s="195">
        <v>2</v>
      </c>
      <c r="Q731" s="195">
        <v>4</v>
      </c>
      <c r="R731" s="230">
        <v>1.054</v>
      </c>
      <c r="S731" s="195">
        <v>12</v>
      </c>
      <c r="T731" s="190"/>
      <c r="U731" s="229">
        <v>487274149</v>
      </c>
      <c r="V731" s="231" t="s">
        <v>924</v>
      </c>
      <c r="W731" s="190" t="s">
        <v>675</v>
      </c>
      <c r="X731" s="190" t="s">
        <v>783</v>
      </c>
      <c r="Y731" s="231">
        <v>1</v>
      </c>
      <c r="Z731" s="231">
        <v>4</v>
      </c>
      <c r="AA731" s="231">
        <v>60339.357288312007</v>
      </c>
      <c r="AB731" s="231">
        <v>15085</v>
      </c>
      <c r="AC731" s="231">
        <v>262</v>
      </c>
      <c r="AD731" s="231">
        <v>14823</v>
      </c>
      <c r="AK731" s="232">
        <v>0</v>
      </c>
      <c r="AM731" s="232">
        <v>0</v>
      </c>
      <c r="AO731" s="232"/>
    </row>
    <row r="732" spans="1:41" s="231" customFormat="1">
      <c r="A732" s="229" t="s">
        <v>924</v>
      </c>
      <c r="B732" s="190">
        <v>487274153</v>
      </c>
      <c r="C732" s="191" t="s">
        <v>539</v>
      </c>
      <c r="D732" s="195">
        <v>0</v>
      </c>
      <c r="E732" s="195">
        <v>0</v>
      </c>
      <c r="F732" s="195">
        <v>1</v>
      </c>
      <c r="G732" s="195">
        <v>0</v>
      </c>
      <c r="H732" s="195">
        <v>0</v>
      </c>
      <c r="I732" s="195">
        <v>0</v>
      </c>
      <c r="J732" s="195">
        <v>0</v>
      </c>
      <c r="K732" s="230">
        <v>3.9300000000000002E-2</v>
      </c>
      <c r="L732" s="195">
        <v>0</v>
      </c>
      <c r="M732" s="195">
        <v>1</v>
      </c>
      <c r="N732" s="195">
        <v>0</v>
      </c>
      <c r="O732" s="195">
        <v>0</v>
      </c>
      <c r="P732" s="195">
        <v>0</v>
      </c>
      <c r="Q732" s="195">
        <v>1</v>
      </c>
      <c r="R732" s="230">
        <v>1.054</v>
      </c>
      <c r="S732" s="195">
        <v>10</v>
      </c>
      <c r="T732" s="190"/>
      <c r="U732" s="229">
        <v>487274153</v>
      </c>
      <c r="V732" s="231" t="s">
        <v>924</v>
      </c>
      <c r="W732" s="190" t="s">
        <v>675</v>
      </c>
      <c r="X732" s="190" t="s">
        <v>658</v>
      </c>
      <c r="Y732" s="231">
        <v>1</v>
      </c>
      <c r="Z732" s="231">
        <v>1</v>
      </c>
      <c r="AA732" s="231">
        <v>14399.774936103999</v>
      </c>
      <c r="AB732" s="231">
        <v>14400</v>
      </c>
      <c r="AC732" s="231">
        <v>-56</v>
      </c>
      <c r="AD732" s="231">
        <v>14456</v>
      </c>
      <c r="AK732" s="232">
        <v>0</v>
      </c>
      <c r="AM732" s="232">
        <v>0</v>
      </c>
      <c r="AO732" s="232"/>
    </row>
    <row r="733" spans="1:41" s="231" customFormat="1">
      <c r="A733" s="229" t="s">
        <v>924</v>
      </c>
      <c r="B733" s="190">
        <v>487274155</v>
      </c>
      <c r="C733" s="191" t="s">
        <v>539</v>
      </c>
      <c r="D733" s="195">
        <v>0</v>
      </c>
      <c r="E733" s="195">
        <v>0</v>
      </c>
      <c r="F733" s="195">
        <v>0</v>
      </c>
      <c r="G733" s="195">
        <v>2</v>
      </c>
      <c r="H733" s="195">
        <v>0</v>
      </c>
      <c r="I733" s="195">
        <v>0</v>
      </c>
      <c r="J733" s="195">
        <v>0</v>
      </c>
      <c r="K733" s="230">
        <v>7.8600000000000003E-2</v>
      </c>
      <c r="L733" s="195">
        <v>0</v>
      </c>
      <c r="M733" s="195">
        <v>0</v>
      </c>
      <c r="N733" s="195">
        <v>0</v>
      </c>
      <c r="O733" s="195">
        <v>0</v>
      </c>
      <c r="P733" s="195">
        <v>2</v>
      </c>
      <c r="Q733" s="195">
        <v>2</v>
      </c>
      <c r="R733" s="230">
        <v>1.054</v>
      </c>
      <c r="S733" s="195">
        <v>2</v>
      </c>
      <c r="T733" s="190"/>
      <c r="U733" s="229">
        <v>487274155</v>
      </c>
      <c r="V733" s="231" t="s">
        <v>924</v>
      </c>
      <c r="W733" s="190" t="s">
        <v>675</v>
      </c>
      <c r="X733" s="190" t="s">
        <v>730</v>
      </c>
      <c r="Y733" s="231">
        <v>1</v>
      </c>
      <c r="Z733" s="231">
        <v>2</v>
      </c>
      <c r="AA733" s="231">
        <v>32082.809512207998</v>
      </c>
      <c r="AB733" s="231">
        <v>16041</v>
      </c>
      <c r="AC733" s="231">
        <v>4534</v>
      </c>
      <c r="AD733" s="231">
        <v>11507</v>
      </c>
      <c r="AK733" s="232">
        <v>0</v>
      </c>
      <c r="AM733" s="232">
        <v>0</v>
      </c>
      <c r="AO733" s="232"/>
    </row>
    <row r="734" spans="1:41" s="231" customFormat="1">
      <c r="A734" s="229" t="s">
        <v>924</v>
      </c>
      <c r="B734" s="190">
        <v>487274160</v>
      </c>
      <c r="C734" s="191" t="s">
        <v>539</v>
      </c>
      <c r="D734" s="195">
        <v>1</v>
      </c>
      <c r="E734" s="195">
        <v>0</v>
      </c>
      <c r="F734" s="195">
        <v>0</v>
      </c>
      <c r="G734" s="195">
        <v>3</v>
      </c>
      <c r="H734" s="195">
        <v>2</v>
      </c>
      <c r="I734" s="195">
        <v>0</v>
      </c>
      <c r="J734" s="195">
        <v>0</v>
      </c>
      <c r="K734" s="230">
        <v>0.19650000000000001</v>
      </c>
      <c r="L734" s="195">
        <v>0</v>
      </c>
      <c r="M734" s="195">
        <v>0</v>
      </c>
      <c r="N734" s="195">
        <v>0</v>
      </c>
      <c r="O734" s="195">
        <v>0</v>
      </c>
      <c r="P734" s="195">
        <v>5</v>
      </c>
      <c r="Q734" s="195">
        <v>6</v>
      </c>
      <c r="R734" s="230">
        <v>1.054</v>
      </c>
      <c r="S734" s="195">
        <v>11</v>
      </c>
      <c r="T734" s="190"/>
      <c r="U734" s="229">
        <v>487274160</v>
      </c>
      <c r="V734" s="231" t="s">
        <v>924</v>
      </c>
      <c r="W734" s="190" t="s">
        <v>675</v>
      </c>
      <c r="X734" s="190" t="s">
        <v>659</v>
      </c>
      <c r="Y734" s="231">
        <v>1</v>
      </c>
      <c r="Z734" s="231">
        <v>6</v>
      </c>
      <c r="AA734" s="231">
        <v>102892.01670051999</v>
      </c>
      <c r="AB734" s="231">
        <v>17149</v>
      </c>
      <c r="AC734" s="231">
        <v>-3252</v>
      </c>
      <c r="AD734" s="231">
        <v>20401</v>
      </c>
      <c r="AK734" s="232">
        <v>0</v>
      </c>
      <c r="AM734" s="232">
        <v>0</v>
      </c>
      <c r="AO734" s="232"/>
    </row>
    <row r="735" spans="1:41" s="231" customFormat="1">
      <c r="A735" s="229" t="s">
        <v>924</v>
      </c>
      <c r="B735" s="190">
        <v>487274163</v>
      </c>
      <c r="C735" s="191" t="s">
        <v>539</v>
      </c>
      <c r="D735" s="195">
        <v>1</v>
      </c>
      <c r="E735" s="195">
        <v>0</v>
      </c>
      <c r="F735" s="195">
        <v>0</v>
      </c>
      <c r="G735" s="195">
        <v>9</v>
      </c>
      <c r="H735" s="195">
        <v>2</v>
      </c>
      <c r="I735" s="195">
        <v>0</v>
      </c>
      <c r="J735" s="195">
        <v>0</v>
      </c>
      <c r="K735" s="230">
        <v>0.43230000000000002</v>
      </c>
      <c r="L735" s="195">
        <v>0</v>
      </c>
      <c r="M735" s="195">
        <v>4</v>
      </c>
      <c r="N735" s="195">
        <v>0</v>
      </c>
      <c r="O735" s="195">
        <v>0</v>
      </c>
      <c r="P735" s="195">
        <v>8</v>
      </c>
      <c r="Q735" s="195">
        <v>12</v>
      </c>
      <c r="R735" s="230">
        <v>1.054</v>
      </c>
      <c r="S735" s="195">
        <v>11</v>
      </c>
      <c r="T735" s="190"/>
      <c r="U735" s="229">
        <v>487274163</v>
      </c>
      <c r="V735" s="231" t="s">
        <v>924</v>
      </c>
      <c r="W735" s="190" t="s">
        <v>675</v>
      </c>
      <c r="X735" s="190" t="s">
        <v>660</v>
      </c>
      <c r="Y735" s="231">
        <v>1</v>
      </c>
      <c r="Z735" s="231">
        <v>12</v>
      </c>
      <c r="AA735" s="231">
        <v>208376.14233714397</v>
      </c>
      <c r="AB735" s="231">
        <v>17365</v>
      </c>
      <c r="AC735" s="231">
        <v>2280</v>
      </c>
      <c r="AD735" s="231">
        <v>15085</v>
      </c>
      <c r="AK735" s="232">
        <v>0</v>
      </c>
      <c r="AM735" s="232">
        <v>0</v>
      </c>
      <c r="AO735" s="232"/>
    </row>
    <row r="736" spans="1:41" s="231" customFormat="1">
      <c r="A736" s="229" t="s">
        <v>924</v>
      </c>
      <c r="B736" s="190">
        <v>487274165</v>
      </c>
      <c r="C736" s="191" t="s">
        <v>539</v>
      </c>
      <c r="D736" s="195">
        <v>0</v>
      </c>
      <c r="E736" s="195">
        <v>0</v>
      </c>
      <c r="F736" s="195">
        <v>0</v>
      </c>
      <c r="G736" s="195">
        <v>12</v>
      </c>
      <c r="H736" s="195">
        <v>5</v>
      </c>
      <c r="I736" s="195">
        <v>0</v>
      </c>
      <c r="J736" s="195">
        <v>0</v>
      </c>
      <c r="K736" s="230">
        <v>0.66810000000000003</v>
      </c>
      <c r="L736" s="195">
        <v>0</v>
      </c>
      <c r="M736" s="195">
        <v>6</v>
      </c>
      <c r="N736" s="195">
        <v>0</v>
      </c>
      <c r="O736" s="195">
        <v>0</v>
      </c>
      <c r="P736" s="195">
        <v>9</v>
      </c>
      <c r="Q736" s="195">
        <v>17</v>
      </c>
      <c r="R736" s="230">
        <v>1.054</v>
      </c>
      <c r="S736" s="195">
        <v>10</v>
      </c>
      <c r="T736" s="190"/>
      <c r="U736" s="229">
        <v>487274165</v>
      </c>
      <c r="V736" s="231" t="s">
        <v>924</v>
      </c>
      <c r="W736" s="190" t="s">
        <v>675</v>
      </c>
      <c r="X736" s="190" t="s">
        <v>661</v>
      </c>
      <c r="Y736" s="231">
        <v>1</v>
      </c>
      <c r="Z736" s="231">
        <v>17</v>
      </c>
      <c r="AA736" s="231">
        <v>278884.91117376805</v>
      </c>
      <c r="AB736" s="231">
        <v>16405</v>
      </c>
      <c r="AC736" s="231">
        <v>2005</v>
      </c>
      <c r="AD736" s="231">
        <v>14400</v>
      </c>
      <c r="AK736" s="232">
        <v>0</v>
      </c>
      <c r="AM736" s="232">
        <v>0</v>
      </c>
      <c r="AO736" s="232"/>
    </row>
    <row r="737" spans="1:41" s="231" customFormat="1">
      <c r="A737" s="229" t="s">
        <v>924</v>
      </c>
      <c r="B737" s="190">
        <v>487274176</v>
      </c>
      <c r="C737" s="191" t="s">
        <v>539</v>
      </c>
      <c r="D737" s="195">
        <v>7</v>
      </c>
      <c r="E737" s="195">
        <v>0</v>
      </c>
      <c r="F737" s="195">
        <v>13</v>
      </c>
      <c r="G737" s="195">
        <v>39</v>
      </c>
      <c r="H737" s="195">
        <v>9</v>
      </c>
      <c r="I737" s="195">
        <v>0</v>
      </c>
      <c r="J737" s="195">
        <v>0</v>
      </c>
      <c r="K737" s="230">
        <v>2.3973</v>
      </c>
      <c r="L737" s="195">
        <v>0</v>
      </c>
      <c r="M737" s="195">
        <v>23</v>
      </c>
      <c r="N737" s="195">
        <v>0</v>
      </c>
      <c r="O737" s="195">
        <v>0</v>
      </c>
      <c r="P737" s="195">
        <v>50</v>
      </c>
      <c r="Q737" s="195">
        <v>65</v>
      </c>
      <c r="R737" s="230">
        <v>1.054</v>
      </c>
      <c r="S737" s="195">
        <v>8</v>
      </c>
      <c r="T737" s="190"/>
      <c r="U737" s="229">
        <v>487274176</v>
      </c>
      <c r="V737" s="231" t="s">
        <v>924</v>
      </c>
      <c r="W737" s="190" t="s">
        <v>675</v>
      </c>
      <c r="X737" s="190" t="s">
        <v>662</v>
      </c>
      <c r="Y737" s="231">
        <v>1</v>
      </c>
      <c r="Z737" s="231">
        <v>65</v>
      </c>
      <c r="AA737" s="231">
        <v>1129886.308942344</v>
      </c>
      <c r="AB737" s="231">
        <v>17383</v>
      </c>
      <c r="AC737" s="231">
        <v>1342</v>
      </c>
      <c r="AD737" s="231">
        <v>16041</v>
      </c>
      <c r="AK737" s="232">
        <v>0</v>
      </c>
      <c r="AM737" s="232">
        <v>0</v>
      </c>
      <c r="AO737" s="232"/>
    </row>
    <row r="738" spans="1:41" s="231" customFormat="1">
      <c r="A738" s="229" t="s">
        <v>924</v>
      </c>
      <c r="B738" s="190">
        <v>487274178</v>
      </c>
      <c r="C738" s="191" t="s">
        <v>539</v>
      </c>
      <c r="D738" s="195">
        <v>1</v>
      </c>
      <c r="E738" s="195">
        <v>0</v>
      </c>
      <c r="F738" s="195">
        <v>0</v>
      </c>
      <c r="G738" s="195">
        <v>2</v>
      </c>
      <c r="H738" s="195">
        <v>1</v>
      </c>
      <c r="I738" s="195">
        <v>0</v>
      </c>
      <c r="J738" s="195">
        <v>0</v>
      </c>
      <c r="K738" s="230">
        <v>0.1179</v>
      </c>
      <c r="L738" s="195">
        <v>0</v>
      </c>
      <c r="M738" s="195">
        <v>2</v>
      </c>
      <c r="N738" s="195">
        <v>0</v>
      </c>
      <c r="O738" s="195">
        <v>0</v>
      </c>
      <c r="P738" s="195">
        <v>4</v>
      </c>
      <c r="Q738" s="195">
        <v>4</v>
      </c>
      <c r="R738" s="230">
        <v>1.054</v>
      </c>
      <c r="S738" s="195">
        <v>4</v>
      </c>
      <c r="T738" s="190"/>
      <c r="U738" s="229">
        <v>487274178</v>
      </c>
      <c r="V738" s="231" t="s">
        <v>924</v>
      </c>
      <c r="W738" s="190" t="s">
        <v>675</v>
      </c>
      <c r="X738" s="190" t="s">
        <v>874</v>
      </c>
      <c r="Y738" s="231">
        <v>1</v>
      </c>
      <c r="Z738" s="231">
        <v>4</v>
      </c>
      <c r="AA738" s="231">
        <v>64789.425408312003</v>
      </c>
      <c r="AB738" s="231">
        <v>16197</v>
      </c>
      <c r="AC738" s="231">
        <v>-952</v>
      </c>
      <c r="AD738" s="231">
        <v>17149</v>
      </c>
      <c r="AK738" s="232">
        <v>0</v>
      </c>
      <c r="AM738" s="232">
        <v>0</v>
      </c>
      <c r="AO738" s="232"/>
    </row>
    <row r="739" spans="1:41" s="231" customFormat="1">
      <c r="A739" s="229" t="s">
        <v>924</v>
      </c>
      <c r="B739" s="190">
        <v>487274181</v>
      </c>
      <c r="C739" s="191" t="s">
        <v>539</v>
      </c>
      <c r="D739" s="195">
        <v>0</v>
      </c>
      <c r="E739" s="195">
        <v>0</v>
      </c>
      <c r="F739" s="195">
        <v>0</v>
      </c>
      <c r="G739" s="195">
        <v>3</v>
      </c>
      <c r="H739" s="195">
        <v>0</v>
      </c>
      <c r="I739" s="195">
        <v>0</v>
      </c>
      <c r="J739" s="195">
        <v>0</v>
      </c>
      <c r="K739" s="230">
        <v>0.1179</v>
      </c>
      <c r="L739" s="195">
        <v>0</v>
      </c>
      <c r="M739" s="195">
        <v>2</v>
      </c>
      <c r="N739" s="195">
        <v>0</v>
      </c>
      <c r="O739" s="195">
        <v>0</v>
      </c>
      <c r="P739" s="195">
        <v>0</v>
      </c>
      <c r="Q739" s="195">
        <v>3</v>
      </c>
      <c r="R739" s="230">
        <v>1.054</v>
      </c>
      <c r="S739" s="195">
        <v>10</v>
      </c>
      <c r="T739" s="190"/>
      <c r="U739" s="229">
        <v>487274181</v>
      </c>
      <c r="V739" s="231" t="s">
        <v>924</v>
      </c>
      <c r="W739" s="190" t="s">
        <v>675</v>
      </c>
      <c r="X739" s="190" t="s">
        <v>732</v>
      </c>
      <c r="Y739" s="231">
        <v>1</v>
      </c>
      <c r="Z739" s="231">
        <v>3</v>
      </c>
      <c r="AA739" s="231">
        <v>40419.530448312005</v>
      </c>
      <c r="AB739" s="231">
        <v>13473</v>
      </c>
      <c r="AC739" s="231">
        <v>-3892</v>
      </c>
      <c r="AD739" s="231">
        <v>17365</v>
      </c>
      <c r="AK739" s="232">
        <v>0</v>
      </c>
      <c r="AM739" s="232">
        <v>0</v>
      </c>
      <c r="AO739" s="232"/>
    </row>
    <row r="740" spans="1:41" s="231" customFormat="1">
      <c r="A740" s="229" t="s">
        <v>924</v>
      </c>
      <c r="B740" s="190">
        <v>487274189</v>
      </c>
      <c r="C740" s="191" t="s">
        <v>539</v>
      </c>
      <c r="D740" s="195">
        <v>1</v>
      </c>
      <c r="E740" s="195">
        <v>0</v>
      </c>
      <c r="F740" s="195">
        <v>1</v>
      </c>
      <c r="G740" s="195">
        <v>0</v>
      </c>
      <c r="H740" s="195">
        <v>0</v>
      </c>
      <c r="I740" s="195">
        <v>0</v>
      </c>
      <c r="J740" s="195">
        <v>0</v>
      </c>
      <c r="K740" s="230">
        <v>3.9300000000000002E-2</v>
      </c>
      <c r="L740" s="195">
        <v>0</v>
      </c>
      <c r="M740" s="195">
        <v>0</v>
      </c>
      <c r="N740" s="195">
        <v>0</v>
      </c>
      <c r="O740" s="195">
        <v>0</v>
      </c>
      <c r="P740" s="195">
        <v>2</v>
      </c>
      <c r="Q740" s="195">
        <v>2</v>
      </c>
      <c r="R740" s="230">
        <v>1.054</v>
      </c>
      <c r="S740" s="195">
        <v>3</v>
      </c>
      <c r="T740" s="190"/>
      <c r="U740" s="229">
        <v>487274189</v>
      </c>
      <c r="V740" s="231" t="s">
        <v>924</v>
      </c>
      <c r="W740" s="190" t="s">
        <v>675</v>
      </c>
      <c r="X740" s="190" t="s">
        <v>671</v>
      </c>
      <c r="Y740" s="231">
        <v>1</v>
      </c>
      <c r="Z740" s="231">
        <v>2</v>
      </c>
      <c r="AA740" s="231">
        <v>25987.485796104</v>
      </c>
      <c r="AB740" s="231">
        <v>12994</v>
      </c>
      <c r="AC740" s="231">
        <v>-3411</v>
      </c>
      <c r="AD740" s="231">
        <v>16405</v>
      </c>
      <c r="AK740" s="232">
        <v>0</v>
      </c>
      <c r="AM740" s="232">
        <v>0</v>
      </c>
      <c r="AO740" s="232"/>
    </row>
    <row r="741" spans="1:41" s="231" customFormat="1">
      <c r="A741" s="229" t="s">
        <v>924</v>
      </c>
      <c r="B741" s="190">
        <v>487274201</v>
      </c>
      <c r="C741" s="191" t="s">
        <v>539</v>
      </c>
      <c r="D741" s="195">
        <v>0</v>
      </c>
      <c r="E741" s="195">
        <v>0</v>
      </c>
      <c r="F741" s="195">
        <v>0</v>
      </c>
      <c r="G741" s="195">
        <v>2</v>
      </c>
      <c r="H741" s="195">
        <v>0</v>
      </c>
      <c r="I741" s="195">
        <v>0</v>
      </c>
      <c r="J741" s="195">
        <v>0</v>
      </c>
      <c r="K741" s="230">
        <v>7.8600000000000003E-2</v>
      </c>
      <c r="L741" s="195">
        <v>0</v>
      </c>
      <c r="M741" s="195">
        <v>2</v>
      </c>
      <c r="N741" s="195">
        <v>0</v>
      </c>
      <c r="O741" s="195">
        <v>0</v>
      </c>
      <c r="P741" s="195">
        <v>0</v>
      </c>
      <c r="Q741" s="195">
        <v>2</v>
      </c>
      <c r="R741" s="230">
        <v>1.054</v>
      </c>
      <c r="S741" s="195">
        <v>12</v>
      </c>
      <c r="T741" s="190"/>
      <c r="U741" s="229">
        <v>487274201</v>
      </c>
      <c r="V741" s="231" t="s">
        <v>924</v>
      </c>
      <c r="W741" s="190" t="s">
        <v>675</v>
      </c>
      <c r="X741" s="190" t="s">
        <v>648</v>
      </c>
      <c r="Y741" s="231">
        <v>1</v>
      </c>
      <c r="Z741" s="231">
        <v>2</v>
      </c>
      <c r="AA741" s="231">
        <v>28912.852712208001</v>
      </c>
      <c r="AB741" s="231">
        <v>14456</v>
      </c>
      <c r="AC741" s="231">
        <v>-2927</v>
      </c>
      <c r="AD741" s="231">
        <v>17383</v>
      </c>
      <c r="AK741" s="232">
        <v>0</v>
      </c>
      <c r="AM741" s="232">
        <v>0</v>
      </c>
      <c r="AO741" s="232"/>
    </row>
    <row r="742" spans="1:41" s="231" customFormat="1">
      <c r="A742" s="229" t="s">
        <v>924</v>
      </c>
      <c r="B742" s="190">
        <v>487274220</v>
      </c>
      <c r="C742" s="191" t="s">
        <v>539</v>
      </c>
      <c r="D742" s="195">
        <v>0</v>
      </c>
      <c r="E742" s="195">
        <v>0</v>
      </c>
      <c r="F742" s="195">
        <v>0</v>
      </c>
      <c r="G742" s="195">
        <v>1</v>
      </c>
      <c r="H742" s="195">
        <v>0</v>
      </c>
      <c r="I742" s="195">
        <v>0</v>
      </c>
      <c r="J742" s="195">
        <v>0</v>
      </c>
      <c r="K742" s="230">
        <v>3.9300000000000002E-2</v>
      </c>
      <c r="L742" s="195">
        <v>0</v>
      </c>
      <c r="M742" s="195">
        <v>0</v>
      </c>
      <c r="N742" s="195">
        <v>0</v>
      </c>
      <c r="O742" s="195">
        <v>0</v>
      </c>
      <c r="P742" s="195">
        <v>0</v>
      </c>
      <c r="Q742" s="195">
        <v>1</v>
      </c>
      <c r="R742" s="230">
        <v>1.054</v>
      </c>
      <c r="S742" s="195">
        <v>8</v>
      </c>
      <c r="T742" s="190"/>
      <c r="U742" s="229">
        <v>487274220</v>
      </c>
      <c r="V742" s="231" t="s">
        <v>924</v>
      </c>
      <c r="W742" s="190" t="s">
        <v>675</v>
      </c>
      <c r="X742" s="190" t="s">
        <v>673</v>
      </c>
      <c r="Y742" s="231">
        <v>1</v>
      </c>
      <c r="Z742" s="231">
        <v>1</v>
      </c>
      <c r="AA742" s="231">
        <v>11506.677736104</v>
      </c>
      <c r="AB742" s="231">
        <v>11507</v>
      </c>
      <c r="AC742" s="231">
        <v>-4690</v>
      </c>
      <c r="AD742" s="231">
        <v>16197</v>
      </c>
      <c r="AK742" s="232">
        <v>0</v>
      </c>
      <c r="AM742" s="232">
        <v>0</v>
      </c>
      <c r="AO742" s="232"/>
    </row>
    <row r="743" spans="1:41" s="231" customFormat="1">
      <c r="A743" s="229" t="s">
        <v>924</v>
      </c>
      <c r="B743" s="190">
        <v>487274229</v>
      </c>
      <c r="C743" s="191" t="s">
        <v>539</v>
      </c>
      <c r="D743" s="195">
        <v>0</v>
      </c>
      <c r="E743" s="195">
        <v>0</v>
      </c>
      <c r="F743" s="195">
        <v>1</v>
      </c>
      <c r="G743" s="195">
        <v>2</v>
      </c>
      <c r="H743" s="195">
        <v>0</v>
      </c>
      <c r="I743" s="195">
        <v>0</v>
      </c>
      <c r="J743" s="195">
        <v>0</v>
      </c>
      <c r="K743" s="230">
        <v>0.1179</v>
      </c>
      <c r="L743" s="195">
        <v>0</v>
      </c>
      <c r="M743" s="195">
        <v>0</v>
      </c>
      <c r="N743" s="195">
        <v>0</v>
      </c>
      <c r="O743" s="195">
        <v>0</v>
      </c>
      <c r="P743" s="195">
        <v>1</v>
      </c>
      <c r="Q743" s="195">
        <v>3</v>
      </c>
      <c r="R743" s="230">
        <v>1.054</v>
      </c>
      <c r="S743" s="195">
        <v>9</v>
      </c>
      <c r="T743" s="190"/>
      <c r="U743" s="229">
        <v>487274229</v>
      </c>
      <c r="V743" s="231" t="s">
        <v>924</v>
      </c>
      <c r="W743" s="190" t="s">
        <v>675</v>
      </c>
      <c r="X743" s="190" t="s">
        <v>663</v>
      </c>
      <c r="Y743" s="231">
        <v>1</v>
      </c>
      <c r="Z743" s="231">
        <v>3</v>
      </c>
      <c r="AA743" s="231">
        <v>41505.980348312005</v>
      </c>
      <c r="AB743" s="231">
        <v>13835</v>
      </c>
      <c r="AC743" s="231">
        <v>362</v>
      </c>
      <c r="AD743" s="231">
        <v>13473</v>
      </c>
      <c r="AK743" s="232">
        <v>0</v>
      </c>
      <c r="AM743" s="232">
        <v>0</v>
      </c>
      <c r="AO743" s="232"/>
    </row>
    <row r="744" spans="1:41" s="231" customFormat="1">
      <c r="A744" s="229" t="s">
        <v>924</v>
      </c>
      <c r="B744" s="190">
        <v>487274243</v>
      </c>
      <c r="C744" s="191" t="s">
        <v>539</v>
      </c>
      <c r="D744" s="195">
        <v>0</v>
      </c>
      <c r="E744" s="195">
        <v>0</v>
      </c>
      <c r="F744" s="195">
        <v>0</v>
      </c>
      <c r="G744" s="195">
        <v>1</v>
      </c>
      <c r="H744" s="195">
        <v>0</v>
      </c>
      <c r="I744" s="195">
        <v>0</v>
      </c>
      <c r="J744" s="195">
        <v>0</v>
      </c>
      <c r="K744" s="230">
        <v>3.9300000000000002E-2</v>
      </c>
      <c r="L744" s="195">
        <v>0</v>
      </c>
      <c r="M744" s="195">
        <v>0</v>
      </c>
      <c r="N744" s="195">
        <v>0</v>
      </c>
      <c r="O744" s="195">
        <v>0</v>
      </c>
      <c r="P744" s="195">
        <v>1</v>
      </c>
      <c r="Q744" s="195">
        <v>1</v>
      </c>
      <c r="R744" s="230">
        <v>1.054</v>
      </c>
      <c r="S744" s="195">
        <v>9</v>
      </c>
      <c r="T744" s="190"/>
      <c r="U744" s="229">
        <v>487274243</v>
      </c>
      <c r="V744" s="231" t="s">
        <v>924</v>
      </c>
      <c r="W744" s="190" t="s">
        <v>675</v>
      </c>
      <c r="X744" s="190" t="s">
        <v>674</v>
      </c>
      <c r="Y744" s="231">
        <v>1</v>
      </c>
      <c r="Z744" s="231">
        <v>1</v>
      </c>
      <c r="AA744" s="231">
        <v>18549.276296103999</v>
      </c>
      <c r="AB744" s="231">
        <v>18549</v>
      </c>
      <c r="AC744" s="231">
        <v>5555</v>
      </c>
      <c r="AD744" s="231">
        <v>12994</v>
      </c>
      <c r="AK744" s="232">
        <v>0</v>
      </c>
      <c r="AM744" s="232">
        <v>0</v>
      </c>
      <c r="AO744" s="232"/>
    </row>
    <row r="745" spans="1:41" s="231" customFormat="1">
      <c r="A745" s="229" t="s">
        <v>924</v>
      </c>
      <c r="B745" s="190">
        <v>487274248</v>
      </c>
      <c r="C745" s="191" t="s">
        <v>539</v>
      </c>
      <c r="D745" s="195">
        <v>2</v>
      </c>
      <c r="E745" s="195">
        <v>0</v>
      </c>
      <c r="F745" s="195">
        <v>3</v>
      </c>
      <c r="G745" s="195">
        <v>16</v>
      </c>
      <c r="H745" s="195">
        <v>2</v>
      </c>
      <c r="I745" s="195">
        <v>0</v>
      </c>
      <c r="J745" s="195">
        <v>0</v>
      </c>
      <c r="K745" s="230">
        <v>0.82530000000000003</v>
      </c>
      <c r="L745" s="195">
        <v>0</v>
      </c>
      <c r="M745" s="195">
        <v>12</v>
      </c>
      <c r="N745" s="195">
        <v>0</v>
      </c>
      <c r="O745" s="195">
        <v>0</v>
      </c>
      <c r="P745" s="195">
        <v>14</v>
      </c>
      <c r="Q745" s="195">
        <v>22</v>
      </c>
      <c r="R745" s="230">
        <v>1.054</v>
      </c>
      <c r="S745" s="195">
        <v>11</v>
      </c>
      <c r="T745" s="190"/>
      <c r="U745" s="229">
        <v>487274248</v>
      </c>
      <c r="V745" s="231" t="s">
        <v>924</v>
      </c>
      <c r="W745" s="190" t="s">
        <v>675</v>
      </c>
      <c r="X745" s="190" t="s">
        <v>665</v>
      </c>
      <c r="Y745" s="231">
        <v>1</v>
      </c>
      <c r="Z745" s="231">
        <v>22</v>
      </c>
      <c r="AA745" s="231">
        <v>401241.85895818402</v>
      </c>
      <c r="AB745" s="231">
        <v>18238</v>
      </c>
      <c r="AC745" s="231">
        <v>3782</v>
      </c>
      <c r="AD745" s="231">
        <v>14456</v>
      </c>
      <c r="AK745" s="232">
        <v>0</v>
      </c>
      <c r="AM745" s="232">
        <v>0</v>
      </c>
      <c r="AO745" s="232"/>
    </row>
    <row r="746" spans="1:41" s="231" customFormat="1">
      <c r="A746" s="229" t="s">
        <v>924</v>
      </c>
      <c r="B746" s="190">
        <v>487274262</v>
      </c>
      <c r="C746" s="191" t="s">
        <v>539</v>
      </c>
      <c r="D746" s="195">
        <v>0</v>
      </c>
      <c r="E746" s="195">
        <v>0</v>
      </c>
      <c r="F746" s="195">
        <v>1</v>
      </c>
      <c r="G746" s="195">
        <v>12</v>
      </c>
      <c r="H746" s="195">
        <v>1</v>
      </c>
      <c r="I746" s="195">
        <v>0</v>
      </c>
      <c r="J746" s="195">
        <v>0</v>
      </c>
      <c r="K746" s="230">
        <v>0.55020000000000002</v>
      </c>
      <c r="L746" s="195">
        <v>0</v>
      </c>
      <c r="M746" s="195">
        <v>2</v>
      </c>
      <c r="N746" s="195">
        <v>0</v>
      </c>
      <c r="O746" s="195">
        <v>0</v>
      </c>
      <c r="P746" s="195">
        <v>6</v>
      </c>
      <c r="Q746" s="195">
        <v>14</v>
      </c>
      <c r="R746" s="230">
        <v>1.054</v>
      </c>
      <c r="S746" s="195">
        <v>9</v>
      </c>
      <c r="T746" s="190"/>
      <c r="U746" s="229">
        <v>487274262</v>
      </c>
      <c r="V746" s="231" t="s">
        <v>924</v>
      </c>
      <c r="W746" s="190" t="s">
        <v>675</v>
      </c>
      <c r="X746" s="190" t="s">
        <v>666</v>
      </c>
      <c r="Y746" s="231">
        <v>1</v>
      </c>
      <c r="Z746" s="231">
        <v>14</v>
      </c>
      <c r="AA746" s="231">
        <v>208793.29800545599</v>
      </c>
      <c r="AB746" s="231">
        <v>14914</v>
      </c>
      <c r="AC746" s="231">
        <v>3407</v>
      </c>
      <c r="AD746" s="231">
        <v>11507</v>
      </c>
      <c r="AK746" s="232">
        <v>0</v>
      </c>
      <c r="AM746" s="232">
        <v>0</v>
      </c>
      <c r="AO746" s="232"/>
    </row>
    <row r="747" spans="1:41" s="231" customFormat="1">
      <c r="A747" s="229" t="s">
        <v>924</v>
      </c>
      <c r="B747" s="190">
        <v>487274274</v>
      </c>
      <c r="C747" s="191" t="s">
        <v>539</v>
      </c>
      <c r="D747" s="195">
        <v>6</v>
      </c>
      <c r="E747" s="195">
        <v>0</v>
      </c>
      <c r="F747" s="195">
        <v>20</v>
      </c>
      <c r="G747" s="195">
        <v>119</v>
      </c>
      <c r="H747" s="195">
        <v>26</v>
      </c>
      <c r="I747" s="195">
        <v>0</v>
      </c>
      <c r="J747" s="195">
        <v>0</v>
      </c>
      <c r="K747" s="230">
        <v>6.4844999999999997</v>
      </c>
      <c r="L747" s="195">
        <v>0</v>
      </c>
      <c r="M747" s="195">
        <v>58</v>
      </c>
      <c r="N747" s="195">
        <v>1</v>
      </c>
      <c r="O747" s="195">
        <v>0</v>
      </c>
      <c r="P747" s="195">
        <v>129</v>
      </c>
      <c r="Q747" s="195">
        <v>168</v>
      </c>
      <c r="R747" s="230">
        <v>1.054</v>
      </c>
      <c r="S747" s="195">
        <v>10</v>
      </c>
      <c r="T747" s="190"/>
      <c r="U747" s="229">
        <v>487274274</v>
      </c>
      <c r="V747" s="231" t="s">
        <v>924</v>
      </c>
      <c r="W747" s="190" t="s">
        <v>675</v>
      </c>
      <c r="X747" s="190" t="s">
        <v>675</v>
      </c>
      <c r="Y747" s="231">
        <v>1</v>
      </c>
      <c r="Z747" s="231">
        <v>168</v>
      </c>
      <c r="AA747" s="231">
        <v>3060260.4331371603</v>
      </c>
      <c r="AB747" s="231">
        <v>18216</v>
      </c>
      <c r="AC747" s="231">
        <v>4381</v>
      </c>
      <c r="AD747" s="231">
        <v>13835</v>
      </c>
      <c r="AK747" s="232">
        <v>0</v>
      </c>
      <c r="AM747" s="232">
        <v>0</v>
      </c>
      <c r="AO747" s="232"/>
    </row>
    <row r="748" spans="1:41" s="231" customFormat="1">
      <c r="A748" s="229" t="s">
        <v>924</v>
      </c>
      <c r="B748" s="190">
        <v>487274284</v>
      </c>
      <c r="C748" s="191" t="s">
        <v>539</v>
      </c>
      <c r="D748" s="195">
        <v>0</v>
      </c>
      <c r="E748" s="195">
        <v>0</v>
      </c>
      <c r="F748" s="195">
        <v>0</v>
      </c>
      <c r="G748" s="195">
        <v>3</v>
      </c>
      <c r="H748" s="195">
        <v>1</v>
      </c>
      <c r="I748" s="195">
        <v>0</v>
      </c>
      <c r="J748" s="195">
        <v>0</v>
      </c>
      <c r="K748" s="230">
        <v>0.15720000000000001</v>
      </c>
      <c r="L748" s="195">
        <v>0</v>
      </c>
      <c r="M748" s="195">
        <v>1</v>
      </c>
      <c r="N748" s="195">
        <v>0</v>
      </c>
      <c r="O748" s="195">
        <v>0</v>
      </c>
      <c r="P748" s="195">
        <v>4</v>
      </c>
      <c r="Q748" s="195">
        <v>4</v>
      </c>
      <c r="R748" s="230">
        <v>1.054</v>
      </c>
      <c r="S748" s="195">
        <v>5</v>
      </c>
      <c r="T748" s="190"/>
      <c r="U748" s="229">
        <v>487274284</v>
      </c>
      <c r="V748" s="231" t="s">
        <v>924</v>
      </c>
      <c r="W748" s="190" t="s">
        <v>675</v>
      </c>
      <c r="X748" s="190" t="s">
        <v>734</v>
      </c>
      <c r="Y748" s="231">
        <v>1</v>
      </c>
      <c r="Z748" s="231">
        <v>4</v>
      </c>
      <c r="AA748" s="231">
        <v>69040.040164416001</v>
      </c>
      <c r="AB748" s="231">
        <v>17260</v>
      </c>
      <c r="AC748" s="231">
        <v>-1289</v>
      </c>
      <c r="AD748" s="231">
        <v>18549</v>
      </c>
      <c r="AK748" s="232">
        <v>0</v>
      </c>
      <c r="AM748" s="232">
        <v>0</v>
      </c>
      <c r="AO748" s="232"/>
    </row>
    <row r="749" spans="1:41" s="231" customFormat="1">
      <c r="A749" s="229" t="s">
        <v>924</v>
      </c>
      <c r="B749" s="190">
        <v>487274295</v>
      </c>
      <c r="C749" s="191" t="s">
        <v>539</v>
      </c>
      <c r="D749" s="195">
        <v>0</v>
      </c>
      <c r="E749" s="195">
        <v>0</v>
      </c>
      <c r="F749" s="195">
        <v>0</v>
      </c>
      <c r="G749" s="195">
        <v>2</v>
      </c>
      <c r="H749" s="195">
        <v>2</v>
      </c>
      <c r="I749" s="195">
        <v>0</v>
      </c>
      <c r="J749" s="195">
        <v>0</v>
      </c>
      <c r="K749" s="230">
        <v>0.15720000000000001</v>
      </c>
      <c r="L749" s="195">
        <v>0</v>
      </c>
      <c r="M749" s="195">
        <v>1</v>
      </c>
      <c r="N749" s="195">
        <v>0</v>
      </c>
      <c r="O749" s="195">
        <v>0</v>
      </c>
      <c r="P749" s="195">
        <v>1</v>
      </c>
      <c r="Q749" s="195">
        <v>4</v>
      </c>
      <c r="R749" s="230">
        <v>1.054</v>
      </c>
      <c r="S749" s="195">
        <v>5</v>
      </c>
      <c r="T749" s="190"/>
      <c r="U749" s="229">
        <v>487274295</v>
      </c>
      <c r="V749" s="231" t="s">
        <v>924</v>
      </c>
      <c r="W749" s="190" t="s">
        <v>675</v>
      </c>
      <c r="X749" s="190" t="s">
        <v>735</v>
      </c>
      <c r="Y749" s="231">
        <v>1</v>
      </c>
      <c r="Z749" s="231">
        <v>4</v>
      </c>
      <c r="AA749" s="231">
        <v>53294.756624415997</v>
      </c>
      <c r="AB749" s="231">
        <v>13324</v>
      </c>
      <c r="AC749" s="231">
        <v>-4914</v>
      </c>
      <c r="AD749" s="231">
        <v>18238</v>
      </c>
      <c r="AK749" s="232">
        <v>0</v>
      </c>
      <c r="AM749" s="232">
        <v>0</v>
      </c>
      <c r="AO749" s="232"/>
    </row>
    <row r="750" spans="1:41" s="231" customFormat="1">
      <c r="A750" s="229" t="s">
        <v>924</v>
      </c>
      <c r="B750" s="190">
        <v>487274305</v>
      </c>
      <c r="C750" s="191" t="s">
        <v>539</v>
      </c>
      <c r="D750" s="195">
        <v>0</v>
      </c>
      <c r="E750" s="195">
        <v>0</v>
      </c>
      <c r="F750" s="195">
        <v>1</v>
      </c>
      <c r="G750" s="195">
        <v>1</v>
      </c>
      <c r="H750" s="195">
        <v>0</v>
      </c>
      <c r="I750" s="195">
        <v>0</v>
      </c>
      <c r="J750" s="195">
        <v>0</v>
      </c>
      <c r="K750" s="230">
        <v>7.8600000000000003E-2</v>
      </c>
      <c r="L750" s="195">
        <v>0</v>
      </c>
      <c r="M750" s="195">
        <v>0</v>
      </c>
      <c r="N750" s="195">
        <v>0</v>
      </c>
      <c r="O750" s="195">
        <v>0</v>
      </c>
      <c r="P750" s="195">
        <v>0</v>
      </c>
      <c r="Q750" s="195">
        <v>2</v>
      </c>
      <c r="R750" s="230">
        <v>1.054</v>
      </c>
      <c r="S750" s="195">
        <v>4</v>
      </c>
      <c r="T750" s="190"/>
      <c r="U750" s="229">
        <v>487274305</v>
      </c>
      <c r="V750" s="231" t="s">
        <v>924</v>
      </c>
      <c r="W750" s="190" t="s">
        <v>675</v>
      </c>
      <c r="X750" s="190" t="s">
        <v>736</v>
      </c>
      <c r="Y750" s="231">
        <v>1</v>
      </c>
      <c r="Z750" s="231">
        <v>2</v>
      </c>
      <c r="AA750" s="231">
        <v>22956.704052208002</v>
      </c>
      <c r="AB750" s="231">
        <v>11478</v>
      </c>
      <c r="AC750" s="231">
        <v>-3436</v>
      </c>
      <c r="AD750" s="231">
        <v>14914</v>
      </c>
      <c r="AK750" s="232">
        <v>0</v>
      </c>
      <c r="AM750" s="232">
        <v>0</v>
      </c>
      <c r="AO750" s="232"/>
    </row>
    <row r="751" spans="1:41" s="231" customFormat="1">
      <c r="A751" s="229" t="s">
        <v>924</v>
      </c>
      <c r="B751" s="190">
        <v>487274308</v>
      </c>
      <c r="C751" s="191" t="s">
        <v>539</v>
      </c>
      <c r="D751" s="195">
        <v>1</v>
      </c>
      <c r="E751" s="195">
        <v>0</v>
      </c>
      <c r="F751" s="195">
        <v>3</v>
      </c>
      <c r="G751" s="195">
        <v>1</v>
      </c>
      <c r="H751" s="195">
        <v>0</v>
      </c>
      <c r="I751" s="195">
        <v>0</v>
      </c>
      <c r="J751" s="195">
        <v>0</v>
      </c>
      <c r="K751" s="230">
        <v>0.15720000000000001</v>
      </c>
      <c r="L751" s="195">
        <v>0</v>
      </c>
      <c r="M751" s="195">
        <v>2</v>
      </c>
      <c r="N751" s="195">
        <v>0</v>
      </c>
      <c r="O751" s="195">
        <v>0</v>
      </c>
      <c r="P751" s="195">
        <v>5</v>
      </c>
      <c r="Q751" s="195">
        <v>5</v>
      </c>
      <c r="R751" s="230">
        <v>1.054</v>
      </c>
      <c r="S751" s="195">
        <v>10</v>
      </c>
      <c r="T751" s="190"/>
      <c r="U751" s="229">
        <v>487274308</v>
      </c>
      <c r="V751" s="231" t="s">
        <v>924</v>
      </c>
      <c r="W751" s="190" t="s">
        <v>675</v>
      </c>
      <c r="X751" s="190" t="s">
        <v>717</v>
      </c>
      <c r="Y751" s="231">
        <v>1</v>
      </c>
      <c r="Z751" s="231">
        <v>5</v>
      </c>
      <c r="AA751" s="231">
        <v>94373.715304415993</v>
      </c>
      <c r="AB751" s="231">
        <v>18875</v>
      </c>
      <c r="AC751" s="231">
        <v>704</v>
      </c>
      <c r="AD751" s="231">
        <v>18171</v>
      </c>
      <c r="AK751" s="232">
        <v>0</v>
      </c>
      <c r="AM751" s="232">
        <v>0</v>
      </c>
      <c r="AO751" s="232"/>
    </row>
    <row r="752" spans="1:41" s="231" customFormat="1">
      <c r="A752" s="229" t="s">
        <v>924</v>
      </c>
      <c r="B752" s="190">
        <v>487274314</v>
      </c>
      <c r="C752" s="191" t="s">
        <v>539</v>
      </c>
      <c r="D752" s="195">
        <v>0</v>
      </c>
      <c r="E752" s="195">
        <v>0</v>
      </c>
      <c r="F752" s="195">
        <v>0</v>
      </c>
      <c r="G752" s="195">
        <v>2</v>
      </c>
      <c r="H752" s="195">
        <v>0</v>
      </c>
      <c r="I752" s="195">
        <v>0</v>
      </c>
      <c r="J752" s="195">
        <v>0</v>
      </c>
      <c r="K752" s="230">
        <v>7.8600000000000003E-2</v>
      </c>
      <c r="L752" s="195">
        <v>0</v>
      </c>
      <c r="M752" s="195">
        <v>0</v>
      </c>
      <c r="N752" s="195">
        <v>0</v>
      </c>
      <c r="O752" s="195">
        <v>0</v>
      </c>
      <c r="P752" s="195">
        <v>2</v>
      </c>
      <c r="Q752" s="195">
        <v>2</v>
      </c>
      <c r="R752" s="230">
        <v>1.054</v>
      </c>
      <c r="S752" s="195">
        <v>7</v>
      </c>
      <c r="T752" s="190"/>
      <c r="U752" s="229">
        <v>487274314</v>
      </c>
      <c r="V752" s="231" t="s">
        <v>924</v>
      </c>
      <c r="W752" s="190" t="s">
        <v>675</v>
      </c>
      <c r="X752" s="190" t="s">
        <v>742</v>
      </c>
      <c r="Y752" s="231">
        <v>1</v>
      </c>
      <c r="Z752" s="231">
        <v>2</v>
      </c>
      <c r="AA752" s="231">
        <v>35239.614552208004</v>
      </c>
      <c r="AB752" s="231">
        <v>17620</v>
      </c>
      <c r="AC752" s="231">
        <v>360</v>
      </c>
      <c r="AD752" s="231">
        <v>17260</v>
      </c>
      <c r="AK752" s="232">
        <v>0</v>
      </c>
      <c r="AM752" s="232">
        <v>0</v>
      </c>
      <c r="AO752" s="232"/>
    </row>
    <row r="753" spans="1:41" s="231" customFormat="1">
      <c r="A753" s="229" t="s">
        <v>924</v>
      </c>
      <c r="B753" s="190">
        <v>487274336</v>
      </c>
      <c r="C753" s="191" t="s">
        <v>539</v>
      </c>
      <c r="D753" s="195">
        <v>0</v>
      </c>
      <c r="E753" s="195">
        <v>0</v>
      </c>
      <c r="F753" s="195">
        <v>1</v>
      </c>
      <c r="G753" s="195">
        <v>1</v>
      </c>
      <c r="H753" s="195">
        <v>0</v>
      </c>
      <c r="I753" s="195">
        <v>0</v>
      </c>
      <c r="J753" s="195">
        <v>0</v>
      </c>
      <c r="K753" s="230">
        <v>7.8600000000000003E-2</v>
      </c>
      <c r="L753" s="195">
        <v>0</v>
      </c>
      <c r="M753" s="195">
        <v>0</v>
      </c>
      <c r="N753" s="195">
        <v>0</v>
      </c>
      <c r="O753" s="195">
        <v>0</v>
      </c>
      <c r="P753" s="195">
        <v>2</v>
      </c>
      <c r="Q753" s="195">
        <v>2</v>
      </c>
      <c r="R753" s="230">
        <v>1.054</v>
      </c>
      <c r="S753" s="195">
        <v>8</v>
      </c>
      <c r="T753" s="190"/>
      <c r="U753" s="229">
        <v>487274336</v>
      </c>
      <c r="V753" s="231" t="s">
        <v>924</v>
      </c>
      <c r="W753" s="190" t="s">
        <v>675</v>
      </c>
      <c r="X753" s="190" t="s">
        <v>743</v>
      </c>
      <c r="Y753" s="231">
        <v>1</v>
      </c>
      <c r="Z753" s="231">
        <v>2</v>
      </c>
      <c r="AA753" s="231">
        <v>36112.441612208</v>
      </c>
      <c r="AB753" s="231">
        <v>18056</v>
      </c>
      <c r="AC753" s="231">
        <v>4732</v>
      </c>
      <c r="AD753" s="231">
        <v>13324</v>
      </c>
      <c r="AK753" s="232">
        <v>0</v>
      </c>
      <c r="AM753" s="232">
        <v>0</v>
      </c>
      <c r="AO753" s="232"/>
    </row>
    <row r="754" spans="1:41" s="231" customFormat="1">
      <c r="A754" s="229" t="s">
        <v>924</v>
      </c>
      <c r="B754" s="190">
        <v>487274342</v>
      </c>
      <c r="C754" s="191" t="s">
        <v>539</v>
      </c>
      <c r="D754" s="195">
        <v>0</v>
      </c>
      <c r="E754" s="195">
        <v>0</v>
      </c>
      <c r="F754" s="195">
        <v>0</v>
      </c>
      <c r="G754" s="195">
        <v>1</v>
      </c>
      <c r="H754" s="195">
        <v>0</v>
      </c>
      <c r="I754" s="195">
        <v>0</v>
      </c>
      <c r="J754" s="195">
        <v>0</v>
      </c>
      <c r="K754" s="230">
        <v>3.9300000000000002E-2</v>
      </c>
      <c r="L754" s="195">
        <v>0</v>
      </c>
      <c r="M754" s="195">
        <v>0</v>
      </c>
      <c r="N754" s="195">
        <v>0</v>
      </c>
      <c r="O754" s="195">
        <v>0</v>
      </c>
      <c r="P754" s="195">
        <v>1</v>
      </c>
      <c r="Q754" s="195">
        <v>1</v>
      </c>
      <c r="R754" s="230">
        <v>1.054</v>
      </c>
      <c r="S754" s="195">
        <v>3</v>
      </c>
      <c r="T754" s="190"/>
      <c r="U754" s="229">
        <v>487274342</v>
      </c>
      <c r="V754" s="231" t="s">
        <v>924</v>
      </c>
      <c r="W754" s="190" t="s">
        <v>675</v>
      </c>
      <c r="X754" s="190" t="s">
        <v>786</v>
      </c>
      <c r="Y754" s="231">
        <v>1</v>
      </c>
      <c r="Z754" s="231">
        <v>1</v>
      </c>
      <c r="AA754" s="231">
        <v>16235.019936103999</v>
      </c>
      <c r="AB754" s="231">
        <v>16235</v>
      </c>
      <c r="AC754" s="231">
        <v>4757</v>
      </c>
      <c r="AD754" s="231">
        <v>11478</v>
      </c>
      <c r="AK754" s="232">
        <v>0</v>
      </c>
      <c r="AM754" s="232">
        <v>0</v>
      </c>
      <c r="AO754" s="232"/>
    </row>
    <row r="755" spans="1:41" s="231" customFormat="1">
      <c r="A755" s="229" t="s">
        <v>924</v>
      </c>
      <c r="B755" s="190">
        <v>487274346</v>
      </c>
      <c r="C755" s="191" t="s">
        <v>539</v>
      </c>
      <c r="D755" s="195">
        <v>0</v>
      </c>
      <c r="E755" s="195">
        <v>0</v>
      </c>
      <c r="F755" s="195">
        <v>0</v>
      </c>
      <c r="G755" s="195">
        <v>1</v>
      </c>
      <c r="H755" s="195">
        <v>0</v>
      </c>
      <c r="I755" s="195">
        <v>0</v>
      </c>
      <c r="J755" s="195">
        <v>0</v>
      </c>
      <c r="K755" s="230">
        <v>3.9300000000000002E-2</v>
      </c>
      <c r="L755" s="195">
        <v>0</v>
      </c>
      <c r="M755" s="195">
        <v>1</v>
      </c>
      <c r="N755" s="195">
        <v>0</v>
      </c>
      <c r="O755" s="195">
        <v>0</v>
      </c>
      <c r="P755" s="195">
        <v>0</v>
      </c>
      <c r="Q755" s="195">
        <v>1</v>
      </c>
      <c r="R755" s="230">
        <v>1.054</v>
      </c>
      <c r="S755" s="195">
        <v>8</v>
      </c>
      <c r="T755" s="190"/>
      <c r="U755" s="229">
        <v>487274346</v>
      </c>
      <c r="V755" s="231" t="s">
        <v>924</v>
      </c>
      <c r="W755" s="190" t="s">
        <v>675</v>
      </c>
      <c r="X755" s="190" t="s">
        <v>667</v>
      </c>
      <c r="Y755" s="231">
        <v>1</v>
      </c>
      <c r="Z755" s="231">
        <v>1</v>
      </c>
      <c r="AA755" s="231">
        <v>14456.426356104001</v>
      </c>
      <c r="AB755" s="231">
        <v>14456</v>
      </c>
      <c r="AC755" s="231">
        <v>-3954</v>
      </c>
      <c r="AD755" s="231">
        <v>18410</v>
      </c>
      <c r="AK755" s="232">
        <v>0</v>
      </c>
      <c r="AM755" s="232">
        <v>0</v>
      </c>
      <c r="AO755" s="232"/>
    </row>
    <row r="756" spans="1:41" s="231" customFormat="1">
      <c r="A756" s="229" t="s">
        <v>924</v>
      </c>
      <c r="B756" s="190">
        <v>487274347</v>
      </c>
      <c r="C756" s="191" t="s">
        <v>539</v>
      </c>
      <c r="D756" s="195">
        <v>1</v>
      </c>
      <c r="E756" s="195">
        <v>0</v>
      </c>
      <c r="F756" s="195">
        <v>0</v>
      </c>
      <c r="G756" s="195">
        <v>9</v>
      </c>
      <c r="H756" s="195">
        <v>4</v>
      </c>
      <c r="I756" s="195">
        <v>0</v>
      </c>
      <c r="J756" s="195">
        <v>0</v>
      </c>
      <c r="K756" s="230">
        <v>0.51090000000000002</v>
      </c>
      <c r="L756" s="195">
        <v>0</v>
      </c>
      <c r="M756" s="195">
        <v>3</v>
      </c>
      <c r="N756" s="195">
        <v>0</v>
      </c>
      <c r="O756" s="195">
        <v>0</v>
      </c>
      <c r="P756" s="195">
        <v>9</v>
      </c>
      <c r="Q756" s="195">
        <v>14</v>
      </c>
      <c r="R756" s="230">
        <v>1.054</v>
      </c>
      <c r="S756" s="195">
        <v>8</v>
      </c>
      <c r="T756" s="190"/>
      <c r="U756" s="229">
        <v>487274347</v>
      </c>
      <c r="V756" s="231" t="s">
        <v>924</v>
      </c>
      <c r="W756" s="190" t="s">
        <v>675</v>
      </c>
      <c r="X756" s="190" t="s">
        <v>738</v>
      </c>
      <c r="Y756" s="231">
        <v>1</v>
      </c>
      <c r="Z756" s="231">
        <v>14</v>
      </c>
      <c r="AA756" s="231">
        <v>221123.14060935201</v>
      </c>
      <c r="AB756" s="231">
        <v>15795</v>
      </c>
      <c r="AC756" s="231">
        <v>-1825</v>
      </c>
      <c r="AD756" s="231">
        <v>17620</v>
      </c>
      <c r="AK756" s="232">
        <v>0</v>
      </c>
      <c r="AM756" s="232">
        <v>0</v>
      </c>
      <c r="AO756" s="232"/>
    </row>
    <row r="757" spans="1:41" s="231" customFormat="1">
      <c r="A757" s="229" t="s">
        <v>924</v>
      </c>
      <c r="B757" s="190">
        <v>487274350</v>
      </c>
      <c r="C757" s="191" t="s">
        <v>539</v>
      </c>
      <c r="D757" s="195">
        <v>0</v>
      </c>
      <c r="E757" s="195">
        <v>0</v>
      </c>
      <c r="F757" s="195">
        <v>1</v>
      </c>
      <c r="G757" s="195">
        <v>0</v>
      </c>
      <c r="H757" s="195">
        <v>0</v>
      </c>
      <c r="I757" s="195">
        <v>0</v>
      </c>
      <c r="J757" s="195">
        <v>0</v>
      </c>
      <c r="K757" s="230">
        <v>3.9300000000000002E-2</v>
      </c>
      <c r="L757" s="195">
        <v>0</v>
      </c>
      <c r="M757" s="195">
        <v>0</v>
      </c>
      <c r="N757" s="195">
        <v>0</v>
      </c>
      <c r="O757" s="195">
        <v>0</v>
      </c>
      <c r="P757" s="195">
        <v>1</v>
      </c>
      <c r="Q757" s="195">
        <v>1</v>
      </c>
      <c r="R757" s="230">
        <v>1.054</v>
      </c>
      <c r="S757" s="195">
        <v>3</v>
      </c>
      <c r="T757" s="190"/>
      <c r="U757" s="229">
        <v>487274350</v>
      </c>
      <c r="V757" s="231" t="s">
        <v>924</v>
      </c>
      <c r="W757" s="190" t="s">
        <v>675</v>
      </c>
      <c r="X757" s="190" t="s">
        <v>744</v>
      </c>
      <c r="Y757" s="231">
        <v>1</v>
      </c>
      <c r="Z757" s="231">
        <v>1</v>
      </c>
      <c r="AA757" s="231">
        <v>16178.368516103999</v>
      </c>
      <c r="AB757" s="231">
        <v>16178</v>
      </c>
      <c r="AC757" s="231">
        <v>-1878</v>
      </c>
      <c r="AD757" s="231">
        <v>18056</v>
      </c>
      <c r="AK757" s="232">
        <v>0</v>
      </c>
      <c r="AM757" s="232">
        <v>0</v>
      </c>
      <c r="AO757" s="232"/>
    </row>
    <row r="758" spans="1:41" s="231" customFormat="1">
      <c r="A758" s="229" t="s">
        <v>926</v>
      </c>
      <c r="B758" s="190">
        <v>488219001</v>
      </c>
      <c r="C758" s="191" t="s">
        <v>458</v>
      </c>
      <c r="D758" s="195">
        <v>0</v>
      </c>
      <c r="E758" s="195">
        <v>0</v>
      </c>
      <c r="F758" s="195">
        <v>6</v>
      </c>
      <c r="G758" s="195">
        <v>21</v>
      </c>
      <c r="H758" s="195">
        <v>12</v>
      </c>
      <c r="I758" s="195">
        <v>13</v>
      </c>
      <c r="J758" s="195">
        <v>0</v>
      </c>
      <c r="K758" s="230">
        <v>2.0436000000000001</v>
      </c>
      <c r="L758" s="195">
        <v>0</v>
      </c>
      <c r="M758" s="195">
        <v>1</v>
      </c>
      <c r="N758" s="195">
        <v>2</v>
      </c>
      <c r="O758" s="195">
        <v>1</v>
      </c>
      <c r="P758" s="195">
        <v>13</v>
      </c>
      <c r="Q758" s="195">
        <v>52</v>
      </c>
      <c r="R758" s="230">
        <v>1.0589999999999999</v>
      </c>
      <c r="S758" s="195">
        <v>7</v>
      </c>
      <c r="T758" s="190"/>
      <c r="U758" s="229">
        <v>488219001</v>
      </c>
      <c r="V758" s="231" t="s">
        <v>926</v>
      </c>
      <c r="W758" s="190" t="s">
        <v>927</v>
      </c>
      <c r="X758" s="190" t="s">
        <v>821</v>
      </c>
      <c r="Y758" s="231">
        <v>1</v>
      </c>
      <c r="Z758" s="231">
        <v>52</v>
      </c>
      <c r="AA758" s="231">
        <v>708767.29984716815</v>
      </c>
      <c r="AB758" s="231">
        <v>13630</v>
      </c>
      <c r="AC758" s="231">
        <v>-2605</v>
      </c>
      <c r="AD758" s="231">
        <v>16235</v>
      </c>
      <c r="AK758" s="232">
        <v>0</v>
      </c>
      <c r="AM758" s="232">
        <v>0</v>
      </c>
      <c r="AO758" s="232"/>
    </row>
    <row r="759" spans="1:41" s="231" customFormat="1">
      <c r="A759" s="229" t="s">
        <v>926</v>
      </c>
      <c r="B759" s="190">
        <v>488219016</v>
      </c>
      <c r="C759" s="191" t="s">
        <v>458</v>
      </c>
      <c r="D759" s="195">
        <v>0</v>
      </c>
      <c r="E759" s="195">
        <v>0</v>
      </c>
      <c r="F759" s="195">
        <v>0</v>
      </c>
      <c r="G759" s="195">
        <v>0</v>
      </c>
      <c r="H759" s="195">
        <v>1</v>
      </c>
      <c r="I759" s="195">
        <v>1</v>
      </c>
      <c r="J759" s="195">
        <v>0</v>
      </c>
      <c r="K759" s="230">
        <v>7.8600000000000003E-2</v>
      </c>
      <c r="L759" s="195">
        <v>0</v>
      </c>
      <c r="M759" s="195">
        <v>0</v>
      </c>
      <c r="N759" s="195">
        <v>0</v>
      </c>
      <c r="O759" s="195">
        <v>0</v>
      </c>
      <c r="P759" s="195">
        <v>2</v>
      </c>
      <c r="Q759" s="195">
        <v>2</v>
      </c>
      <c r="R759" s="230">
        <v>1.0589999999999999</v>
      </c>
      <c r="S759" s="195">
        <v>8</v>
      </c>
      <c r="T759" s="190"/>
      <c r="U759" s="229">
        <v>488219016</v>
      </c>
      <c r="V759" s="231" t="s">
        <v>926</v>
      </c>
      <c r="W759" s="190" t="s">
        <v>927</v>
      </c>
      <c r="X759" s="190" t="s">
        <v>725</v>
      </c>
      <c r="Y759" s="231">
        <v>1</v>
      </c>
      <c r="Z759" s="231">
        <v>2</v>
      </c>
      <c r="AA759" s="231">
        <v>37515.373432967994</v>
      </c>
      <c r="AB759" s="231">
        <v>18758</v>
      </c>
      <c r="AC759" s="231">
        <v>4302</v>
      </c>
      <c r="AD759" s="231">
        <v>14456</v>
      </c>
      <c r="AK759" s="232">
        <v>0</v>
      </c>
      <c r="AM759" s="232">
        <v>0</v>
      </c>
      <c r="AO759" s="232"/>
    </row>
    <row r="760" spans="1:41" s="231" customFormat="1">
      <c r="A760" s="229" t="s">
        <v>926</v>
      </c>
      <c r="B760" s="190">
        <v>488219035</v>
      </c>
      <c r="C760" s="191" t="s">
        <v>458</v>
      </c>
      <c r="D760" s="195">
        <v>0</v>
      </c>
      <c r="E760" s="195">
        <v>0</v>
      </c>
      <c r="F760" s="195">
        <v>1</v>
      </c>
      <c r="G760" s="195">
        <v>1</v>
      </c>
      <c r="H760" s="195">
        <v>0</v>
      </c>
      <c r="I760" s="195">
        <v>1</v>
      </c>
      <c r="J760" s="195">
        <v>0</v>
      </c>
      <c r="K760" s="230">
        <v>0.1179</v>
      </c>
      <c r="L760" s="195">
        <v>0</v>
      </c>
      <c r="M760" s="195">
        <v>0</v>
      </c>
      <c r="N760" s="195">
        <v>0</v>
      </c>
      <c r="O760" s="195">
        <v>0</v>
      </c>
      <c r="P760" s="195">
        <v>3</v>
      </c>
      <c r="Q760" s="195">
        <v>3</v>
      </c>
      <c r="R760" s="230">
        <v>1.0589999999999999</v>
      </c>
      <c r="S760" s="195">
        <v>11</v>
      </c>
      <c r="T760" s="190"/>
      <c r="U760" s="229">
        <v>488219035</v>
      </c>
      <c r="V760" s="231" t="s">
        <v>926</v>
      </c>
      <c r="W760" s="190" t="s">
        <v>927</v>
      </c>
      <c r="X760" s="190" t="s">
        <v>654</v>
      </c>
      <c r="Y760" s="231">
        <v>1</v>
      </c>
      <c r="Z760" s="231">
        <v>3</v>
      </c>
      <c r="AA760" s="231">
        <v>60947.701604451991</v>
      </c>
      <c r="AB760" s="231">
        <v>20316</v>
      </c>
      <c r="AC760" s="231">
        <v>4521</v>
      </c>
      <c r="AD760" s="231">
        <v>15795</v>
      </c>
      <c r="AK760" s="232">
        <v>0</v>
      </c>
      <c r="AM760" s="232">
        <v>0</v>
      </c>
      <c r="AO760" s="232"/>
    </row>
    <row r="761" spans="1:41" s="231" customFormat="1">
      <c r="A761" s="229" t="s">
        <v>926</v>
      </c>
      <c r="B761" s="190">
        <v>488219040</v>
      </c>
      <c r="C761" s="191" t="s">
        <v>458</v>
      </c>
      <c r="D761" s="195">
        <v>0</v>
      </c>
      <c r="E761" s="195">
        <v>0</v>
      </c>
      <c r="F761" s="195">
        <v>3</v>
      </c>
      <c r="G761" s="195">
        <v>5</v>
      </c>
      <c r="H761" s="195">
        <v>1</v>
      </c>
      <c r="I761" s="195">
        <v>9</v>
      </c>
      <c r="J761" s="195">
        <v>0</v>
      </c>
      <c r="K761" s="230">
        <v>0.70740000000000003</v>
      </c>
      <c r="L761" s="195">
        <v>0</v>
      </c>
      <c r="M761" s="195">
        <v>0</v>
      </c>
      <c r="N761" s="195">
        <v>0</v>
      </c>
      <c r="O761" s="195">
        <v>0</v>
      </c>
      <c r="P761" s="195">
        <v>10</v>
      </c>
      <c r="Q761" s="195">
        <v>18</v>
      </c>
      <c r="R761" s="230">
        <v>1.0589999999999999</v>
      </c>
      <c r="S761" s="195">
        <v>6</v>
      </c>
      <c r="T761" s="190"/>
      <c r="U761" s="229">
        <v>488219040</v>
      </c>
      <c r="V761" s="231" t="s">
        <v>926</v>
      </c>
      <c r="W761" s="190" t="s">
        <v>927</v>
      </c>
      <c r="X761" s="190" t="s">
        <v>709</v>
      </c>
      <c r="Y761" s="231">
        <v>1</v>
      </c>
      <c r="Z761" s="231">
        <v>18</v>
      </c>
      <c r="AA761" s="231">
        <v>278495.94738671201</v>
      </c>
      <c r="AB761" s="231">
        <v>15472</v>
      </c>
      <c r="AC761" s="231">
        <v>-706</v>
      </c>
      <c r="AD761" s="231">
        <v>16178</v>
      </c>
      <c r="AK761" s="232">
        <v>0</v>
      </c>
      <c r="AM761" s="232">
        <v>0</v>
      </c>
      <c r="AO761" s="232"/>
    </row>
    <row r="762" spans="1:41" s="231" customFormat="1">
      <c r="A762" s="229" t="s">
        <v>926</v>
      </c>
      <c r="B762" s="190">
        <v>488219044</v>
      </c>
      <c r="C762" s="191" t="s">
        <v>458</v>
      </c>
      <c r="D762" s="195">
        <v>0</v>
      </c>
      <c r="E762" s="195">
        <v>0</v>
      </c>
      <c r="F762" s="195">
        <v>10</v>
      </c>
      <c r="G762" s="195">
        <v>66</v>
      </c>
      <c r="H762" s="195">
        <v>33</v>
      </c>
      <c r="I762" s="195">
        <v>61</v>
      </c>
      <c r="J762" s="195">
        <v>0</v>
      </c>
      <c r="K762" s="230">
        <v>6.681</v>
      </c>
      <c r="L762" s="195">
        <v>0</v>
      </c>
      <c r="M762" s="195">
        <v>21</v>
      </c>
      <c r="N762" s="195">
        <v>9</v>
      </c>
      <c r="O762" s="195">
        <v>4</v>
      </c>
      <c r="P762" s="195">
        <v>108</v>
      </c>
      <c r="Q762" s="195">
        <v>170</v>
      </c>
      <c r="R762" s="230">
        <v>1.0589999999999999</v>
      </c>
      <c r="S762" s="195">
        <v>11</v>
      </c>
      <c r="T762" s="190"/>
      <c r="U762" s="229">
        <v>488219044</v>
      </c>
      <c r="V762" s="231" t="s">
        <v>926</v>
      </c>
      <c r="W762" s="190" t="s">
        <v>927</v>
      </c>
      <c r="X762" s="190" t="s">
        <v>655</v>
      </c>
      <c r="Y762" s="231">
        <v>1</v>
      </c>
      <c r="Z762" s="231">
        <v>170</v>
      </c>
      <c r="AA762" s="231">
        <v>3042667.5997622795</v>
      </c>
      <c r="AB762" s="231">
        <v>17898</v>
      </c>
      <c r="AC762" s="231">
        <v>4268</v>
      </c>
      <c r="AD762" s="231">
        <v>13630</v>
      </c>
      <c r="AK762" s="232">
        <v>0</v>
      </c>
      <c r="AM762" s="232">
        <v>0</v>
      </c>
      <c r="AO762" s="232"/>
    </row>
    <row r="763" spans="1:41" s="231" customFormat="1">
      <c r="A763" s="229" t="s">
        <v>926</v>
      </c>
      <c r="B763" s="190">
        <v>488219052</v>
      </c>
      <c r="C763" s="191" t="s">
        <v>458</v>
      </c>
      <c r="D763" s="195">
        <v>0</v>
      </c>
      <c r="E763" s="195">
        <v>0</v>
      </c>
      <c r="F763" s="195">
        <v>0</v>
      </c>
      <c r="G763" s="195">
        <v>1</v>
      </c>
      <c r="H763" s="195">
        <v>1</v>
      </c>
      <c r="I763" s="195">
        <v>0</v>
      </c>
      <c r="J763" s="195">
        <v>0</v>
      </c>
      <c r="K763" s="230">
        <v>7.8600000000000003E-2</v>
      </c>
      <c r="L763" s="195">
        <v>0</v>
      </c>
      <c r="M763" s="195">
        <v>0</v>
      </c>
      <c r="N763" s="195">
        <v>0</v>
      </c>
      <c r="O763" s="195">
        <v>0</v>
      </c>
      <c r="P763" s="195">
        <v>0</v>
      </c>
      <c r="Q763" s="195">
        <v>2</v>
      </c>
      <c r="R763" s="230">
        <v>1.0589999999999999</v>
      </c>
      <c r="S763" s="195">
        <v>6</v>
      </c>
      <c r="T763" s="190"/>
      <c r="U763" s="229">
        <v>488219052</v>
      </c>
      <c r="V763" s="231" t="s">
        <v>926</v>
      </c>
      <c r="W763" s="190" t="s">
        <v>927</v>
      </c>
      <c r="X763" s="190" t="s">
        <v>904</v>
      </c>
      <c r="Y763" s="231">
        <v>1</v>
      </c>
      <c r="Z763" s="231">
        <v>2</v>
      </c>
      <c r="AA763" s="231">
        <v>22699.313682968001</v>
      </c>
      <c r="AB763" s="231">
        <v>11350</v>
      </c>
      <c r="AC763" s="231">
        <v>-7408</v>
      </c>
      <c r="AD763" s="231">
        <v>18758</v>
      </c>
      <c r="AK763" s="232">
        <v>0</v>
      </c>
      <c r="AM763" s="232">
        <v>0</v>
      </c>
      <c r="AO763" s="232"/>
    </row>
    <row r="764" spans="1:41" s="231" customFormat="1">
      <c r="A764" s="229" t="s">
        <v>926</v>
      </c>
      <c r="B764" s="190">
        <v>488219065</v>
      </c>
      <c r="C764" s="191" t="s">
        <v>458</v>
      </c>
      <c r="D764" s="195">
        <v>0</v>
      </c>
      <c r="E764" s="195">
        <v>0</v>
      </c>
      <c r="F764" s="195">
        <v>1</v>
      </c>
      <c r="G764" s="195">
        <v>2</v>
      </c>
      <c r="H764" s="195">
        <v>3</v>
      </c>
      <c r="I764" s="195">
        <v>3</v>
      </c>
      <c r="J764" s="195">
        <v>0</v>
      </c>
      <c r="K764" s="230">
        <v>0.35370000000000001</v>
      </c>
      <c r="L764" s="195">
        <v>0</v>
      </c>
      <c r="M764" s="195">
        <v>0</v>
      </c>
      <c r="N764" s="195">
        <v>0</v>
      </c>
      <c r="O764" s="195">
        <v>0</v>
      </c>
      <c r="P764" s="195">
        <v>3</v>
      </c>
      <c r="Q764" s="195">
        <v>9</v>
      </c>
      <c r="R764" s="230">
        <v>1.0589999999999999</v>
      </c>
      <c r="S764" s="195">
        <v>2</v>
      </c>
      <c r="T764" s="190"/>
      <c r="U764" s="229">
        <v>488219065</v>
      </c>
      <c r="V764" s="231" t="s">
        <v>926</v>
      </c>
      <c r="W764" s="190" t="s">
        <v>927</v>
      </c>
      <c r="X764" s="190" t="s">
        <v>928</v>
      </c>
      <c r="Y764" s="231">
        <v>1</v>
      </c>
      <c r="Z764" s="231">
        <v>9</v>
      </c>
      <c r="AA764" s="231">
        <v>121167.04235335598</v>
      </c>
      <c r="AB764" s="231">
        <v>13463</v>
      </c>
      <c r="AC764" s="231">
        <v>-6853</v>
      </c>
      <c r="AD764" s="231">
        <v>20316</v>
      </c>
      <c r="AK764" s="232">
        <v>0</v>
      </c>
      <c r="AM764" s="232">
        <v>0</v>
      </c>
      <c r="AO764" s="232"/>
    </row>
    <row r="765" spans="1:41" s="231" customFormat="1">
      <c r="A765" s="229" t="s">
        <v>926</v>
      </c>
      <c r="B765" s="190">
        <v>488219083</v>
      </c>
      <c r="C765" s="191" t="s">
        <v>458</v>
      </c>
      <c r="D765" s="195">
        <v>0</v>
      </c>
      <c r="E765" s="195">
        <v>0</v>
      </c>
      <c r="F765" s="195">
        <v>0</v>
      </c>
      <c r="G765" s="195">
        <v>2</v>
      </c>
      <c r="H765" s="195">
        <v>1</v>
      </c>
      <c r="I765" s="195">
        <v>4</v>
      </c>
      <c r="J765" s="195">
        <v>0</v>
      </c>
      <c r="K765" s="230">
        <v>0.27510000000000001</v>
      </c>
      <c r="L765" s="195">
        <v>0</v>
      </c>
      <c r="M765" s="195">
        <v>0</v>
      </c>
      <c r="N765" s="195">
        <v>0</v>
      </c>
      <c r="O765" s="195">
        <v>0</v>
      </c>
      <c r="P765" s="195">
        <v>2</v>
      </c>
      <c r="Q765" s="195">
        <v>7</v>
      </c>
      <c r="R765" s="230">
        <v>1.0589999999999999</v>
      </c>
      <c r="S765" s="195">
        <v>6</v>
      </c>
      <c r="T765" s="190"/>
      <c r="U765" s="229">
        <v>488219083</v>
      </c>
      <c r="V765" s="231" t="s">
        <v>926</v>
      </c>
      <c r="W765" s="190" t="s">
        <v>927</v>
      </c>
      <c r="X765" s="190" t="s">
        <v>822</v>
      </c>
      <c r="Y765" s="231">
        <v>1</v>
      </c>
      <c r="Z765" s="231">
        <v>7</v>
      </c>
      <c r="AA765" s="231">
        <v>98213.109080388007</v>
      </c>
      <c r="AB765" s="231">
        <v>14030</v>
      </c>
      <c r="AC765" s="231">
        <v>-1442</v>
      </c>
      <c r="AD765" s="231">
        <v>15472</v>
      </c>
      <c r="AK765" s="232">
        <v>0</v>
      </c>
      <c r="AM765" s="232">
        <v>0</v>
      </c>
      <c r="AO765" s="232"/>
    </row>
    <row r="766" spans="1:41" s="231" customFormat="1">
      <c r="A766" s="229" t="s">
        <v>926</v>
      </c>
      <c r="B766" s="190">
        <v>488219118</v>
      </c>
      <c r="C766" s="191" t="s">
        <v>458</v>
      </c>
      <c r="D766" s="195">
        <v>0</v>
      </c>
      <c r="E766" s="195">
        <v>0</v>
      </c>
      <c r="F766" s="195">
        <v>0</v>
      </c>
      <c r="G766" s="195">
        <v>1</v>
      </c>
      <c r="H766" s="195">
        <v>0</v>
      </c>
      <c r="I766" s="195">
        <v>0</v>
      </c>
      <c r="J766" s="195">
        <v>0</v>
      </c>
      <c r="K766" s="230">
        <v>3.9300000000000002E-2</v>
      </c>
      <c r="L766" s="195">
        <v>0</v>
      </c>
      <c r="M766" s="195">
        <v>0</v>
      </c>
      <c r="N766" s="195">
        <v>0</v>
      </c>
      <c r="O766" s="195">
        <v>0</v>
      </c>
      <c r="P766" s="195">
        <v>0</v>
      </c>
      <c r="Q766" s="195">
        <v>1</v>
      </c>
      <c r="R766" s="230">
        <v>1.0589999999999999</v>
      </c>
      <c r="S766" s="195">
        <v>6</v>
      </c>
      <c r="T766" s="190"/>
      <c r="U766" s="229">
        <v>488219118</v>
      </c>
      <c r="V766" s="231" t="s">
        <v>926</v>
      </c>
      <c r="W766" s="190" t="s">
        <v>927</v>
      </c>
      <c r="X766" s="190" t="s">
        <v>906</v>
      </c>
      <c r="Y766" s="231">
        <v>1</v>
      </c>
      <c r="Z766" s="231">
        <v>1</v>
      </c>
      <c r="AA766" s="231">
        <v>11550.174631483998</v>
      </c>
      <c r="AB766" s="231">
        <v>11550</v>
      </c>
      <c r="AC766" s="231">
        <v>-6348</v>
      </c>
      <c r="AD766" s="231">
        <v>17898</v>
      </c>
      <c r="AK766" s="232">
        <v>0</v>
      </c>
      <c r="AM766" s="232">
        <v>0</v>
      </c>
      <c r="AO766" s="232"/>
    </row>
    <row r="767" spans="1:41" s="231" customFormat="1">
      <c r="A767" s="229" t="s">
        <v>926</v>
      </c>
      <c r="B767" s="190">
        <v>488219122</v>
      </c>
      <c r="C767" s="191" t="s">
        <v>458</v>
      </c>
      <c r="D767" s="195">
        <v>0</v>
      </c>
      <c r="E767" s="195">
        <v>0</v>
      </c>
      <c r="F767" s="195">
        <v>2</v>
      </c>
      <c r="G767" s="195">
        <v>9</v>
      </c>
      <c r="H767" s="195">
        <v>9</v>
      </c>
      <c r="I767" s="195">
        <v>4</v>
      </c>
      <c r="J767" s="195">
        <v>0</v>
      </c>
      <c r="K767" s="230">
        <v>0.94320000000000004</v>
      </c>
      <c r="L767" s="195">
        <v>0</v>
      </c>
      <c r="M767" s="195">
        <v>4</v>
      </c>
      <c r="N767" s="195">
        <v>0</v>
      </c>
      <c r="O767" s="195">
        <v>0</v>
      </c>
      <c r="P767" s="195">
        <v>6</v>
      </c>
      <c r="Q767" s="195">
        <v>24</v>
      </c>
      <c r="R767" s="230">
        <v>1.0589999999999999</v>
      </c>
      <c r="S767" s="195">
        <v>3</v>
      </c>
      <c r="T767" s="190"/>
      <c r="U767" s="229">
        <v>488219122</v>
      </c>
      <c r="V767" s="231" t="s">
        <v>926</v>
      </c>
      <c r="W767" s="190" t="s">
        <v>927</v>
      </c>
      <c r="X767" s="190" t="s">
        <v>907</v>
      </c>
      <c r="Y767" s="231">
        <v>1</v>
      </c>
      <c r="Z767" s="231">
        <v>24</v>
      </c>
      <c r="AA767" s="231">
        <v>320235.75403561594</v>
      </c>
      <c r="AB767" s="231">
        <v>13343</v>
      </c>
      <c r="AC767" s="231">
        <v>1993</v>
      </c>
      <c r="AD767" s="231">
        <v>11350</v>
      </c>
      <c r="AK767" s="232">
        <v>0</v>
      </c>
      <c r="AM767" s="232">
        <v>0</v>
      </c>
      <c r="AO767" s="232"/>
    </row>
    <row r="768" spans="1:41" s="231" customFormat="1">
      <c r="A768" s="229" t="s">
        <v>926</v>
      </c>
      <c r="B768" s="190">
        <v>488219131</v>
      </c>
      <c r="C768" s="191" t="s">
        <v>458</v>
      </c>
      <c r="D768" s="195">
        <v>0</v>
      </c>
      <c r="E768" s="195">
        <v>0</v>
      </c>
      <c r="F768" s="195">
        <v>0</v>
      </c>
      <c r="G768" s="195">
        <v>2</v>
      </c>
      <c r="H768" s="195">
        <v>0</v>
      </c>
      <c r="I768" s="195">
        <v>2</v>
      </c>
      <c r="J768" s="195">
        <v>0</v>
      </c>
      <c r="K768" s="230">
        <v>0.15720000000000001</v>
      </c>
      <c r="L768" s="195">
        <v>0</v>
      </c>
      <c r="M768" s="195">
        <v>0</v>
      </c>
      <c r="N768" s="195">
        <v>0</v>
      </c>
      <c r="O768" s="195">
        <v>0</v>
      </c>
      <c r="P768" s="195">
        <v>0</v>
      </c>
      <c r="Q768" s="195">
        <v>4</v>
      </c>
      <c r="R768" s="230">
        <v>1.0589999999999999</v>
      </c>
      <c r="S768" s="195">
        <v>2</v>
      </c>
      <c r="T768" s="190"/>
      <c r="U768" s="229">
        <v>488219131</v>
      </c>
      <c r="V768" s="231" t="s">
        <v>926</v>
      </c>
      <c r="W768" s="190" t="s">
        <v>927</v>
      </c>
      <c r="X768" s="190" t="s">
        <v>908</v>
      </c>
      <c r="Y768" s="231">
        <v>1</v>
      </c>
      <c r="Z768" s="231">
        <v>4</v>
      </c>
      <c r="AA768" s="231">
        <v>49409.791505935995</v>
      </c>
      <c r="AB768" s="231">
        <v>12352</v>
      </c>
      <c r="AC768" s="231">
        <v>-1111</v>
      </c>
      <c r="AD768" s="231">
        <v>13463</v>
      </c>
      <c r="AK768" s="232">
        <v>0</v>
      </c>
      <c r="AM768" s="232">
        <v>0</v>
      </c>
      <c r="AO768" s="232"/>
    </row>
    <row r="769" spans="1:41" s="231" customFormat="1">
      <c r="A769" s="229" t="s">
        <v>926</v>
      </c>
      <c r="B769" s="190">
        <v>488219133</v>
      </c>
      <c r="C769" s="191" t="s">
        <v>458</v>
      </c>
      <c r="D769" s="195">
        <v>0</v>
      </c>
      <c r="E769" s="195">
        <v>0</v>
      </c>
      <c r="F769" s="195">
        <v>4</v>
      </c>
      <c r="G769" s="195">
        <v>15</v>
      </c>
      <c r="H769" s="195">
        <v>6</v>
      </c>
      <c r="I769" s="195">
        <v>8</v>
      </c>
      <c r="J769" s="195">
        <v>0</v>
      </c>
      <c r="K769" s="230">
        <v>1.2968999999999999</v>
      </c>
      <c r="L769" s="195">
        <v>0</v>
      </c>
      <c r="M769" s="195">
        <v>5</v>
      </c>
      <c r="N769" s="195">
        <v>0</v>
      </c>
      <c r="O769" s="195">
        <v>0</v>
      </c>
      <c r="P769" s="195">
        <v>11</v>
      </c>
      <c r="Q769" s="195">
        <v>33</v>
      </c>
      <c r="R769" s="230">
        <v>1.0589999999999999</v>
      </c>
      <c r="S769" s="195">
        <v>9</v>
      </c>
      <c r="T769" s="190"/>
      <c r="U769" s="229">
        <v>488219133</v>
      </c>
      <c r="V769" s="231" t="s">
        <v>926</v>
      </c>
      <c r="W769" s="190" t="s">
        <v>927</v>
      </c>
      <c r="X769" s="190" t="s">
        <v>707</v>
      </c>
      <c r="Y769" s="231">
        <v>1</v>
      </c>
      <c r="Z769" s="231">
        <v>33</v>
      </c>
      <c r="AA769" s="231">
        <v>483963.02170897194</v>
      </c>
      <c r="AB769" s="231">
        <v>14666</v>
      </c>
      <c r="AC769" s="231">
        <v>636</v>
      </c>
      <c r="AD769" s="231">
        <v>14030</v>
      </c>
      <c r="AK769" s="232">
        <v>0</v>
      </c>
      <c r="AM769" s="232">
        <v>0</v>
      </c>
      <c r="AO769" s="232"/>
    </row>
    <row r="770" spans="1:41" s="231" customFormat="1">
      <c r="A770" s="229" t="s">
        <v>926</v>
      </c>
      <c r="B770" s="190">
        <v>488219142</v>
      </c>
      <c r="C770" s="191" t="s">
        <v>458</v>
      </c>
      <c r="D770" s="195">
        <v>0</v>
      </c>
      <c r="E770" s="195">
        <v>0</v>
      </c>
      <c r="F770" s="195">
        <v>1</v>
      </c>
      <c r="G770" s="195">
        <v>4</v>
      </c>
      <c r="H770" s="195">
        <v>4</v>
      </c>
      <c r="I770" s="195">
        <v>8</v>
      </c>
      <c r="J770" s="195">
        <v>0</v>
      </c>
      <c r="K770" s="230">
        <v>0.66810000000000003</v>
      </c>
      <c r="L770" s="195">
        <v>0</v>
      </c>
      <c r="M770" s="195">
        <v>0</v>
      </c>
      <c r="N770" s="195">
        <v>0</v>
      </c>
      <c r="O770" s="195">
        <v>0</v>
      </c>
      <c r="P770" s="195">
        <v>5</v>
      </c>
      <c r="Q770" s="195">
        <v>17</v>
      </c>
      <c r="R770" s="230">
        <v>1.0589999999999999</v>
      </c>
      <c r="S770" s="195">
        <v>7</v>
      </c>
      <c r="T770" s="190"/>
      <c r="U770" s="229">
        <v>488219142</v>
      </c>
      <c r="V770" s="231" t="s">
        <v>926</v>
      </c>
      <c r="W770" s="190" t="s">
        <v>927</v>
      </c>
      <c r="X770" s="190" t="s">
        <v>929</v>
      </c>
      <c r="Y770" s="231">
        <v>1</v>
      </c>
      <c r="Z770" s="231">
        <v>17</v>
      </c>
      <c r="AA770" s="231">
        <v>238223.51371522795</v>
      </c>
      <c r="AB770" s="231">
        <v>14013</v>
      </c>
      <c r="AC770" s="231">
        <v>2463</v>
      </c>
      <c r="AD770" s="231">
        <v>11550</v>
      </c>
      <c r="AK770" s="232">
        <v>0</v>
      </c>
      <c r="AM770" s="232">
        <v>0</v>
      </c>
      <c r="AO770" s="232"/>
    </row>
    <row r="771" spans="1:41" s="231" customFormat="1">
      <c r="A771" s="229" t="s">
        <v>926</v>
      </c>
      <c r="B771" s="190">
        <v>488219145</v>
      </c>
      <c r="C771" s="191" t="s">
        <v>458</v>
      </c>
      <c r="D771" s="195">
        <v>0</v>
      </c>
      <c r="E771" s="195">
        <v>0</v>
      </c>
      <c r="F771" s="195">
        <v>0</v>
      </c>
      <c r="G771" s="195">
        <v>7</v>
      </c>
      <c r="H771" s="195">
        <v>0</v>
      </c>
      <c r="I771" s="195">
        <v>0</v>
      </c>
      <c r="J771" s="195">
        <v>0</v>
      </c>
      <c r="K771" s="230">
        <v>0.27510000000000001</v>
      </c>
      <c r="L771" s="195">
        <v>0</v>
      </c>
      <c r="M771" s="195">
        <v>0</v>
      </c>
      <c r="N771" s="195">
        <v>0</v>
      </c>
      <c r="O771" s="195">
        <v>0</v>
      </c>
      <c r="P771" s="195">
        <v>1</v>
      </c>
      <c r="Q771" s="195">
        <v>7</v>
      </c>
      <c r="R771" s="230">
        <v>1.0589999999999999</v>
      </c>
      <c r="S771" s="195">
        <v>4</v>
      </c>
      <c r="T771" s="190"/>
      <c r="U771" s="229">
        <v>488219145</v>
      </c>
      <c r="V771" s="231" t="s">
        <v>926</v>
      </c>
      <c r="W771" s="190" t="s">
        <v>927</v>
      </c>
      <c r="X771" s="190" t="s">
        <v>909</v>
      </c>
      <c r="Y771" s="231">
        <v>1</v>
      </c>
      <c r="Z771" s="231">
        <v>7</v>
      </c>
      <c r="AA771" s="231">
        <v>85794.026560387982</v>
      </c>
      <c r="AB771" s="231">
        <v>12256</v>
      </c>
      <c r="AC771" s="231">
        <v>-1087</v>
      </c>
      <c r="AD771" s="231">
        <v>13343</v>
      </c>
      <c r="AK771" s="232">
        <v>0</v>
      </c>
      <c r="AM771" s="232">
        <v>0</v>
      </c>
      <c r="AO771" s="232"/>
    </row>
    <row r="772" spans="1:41" s="231" customFormat="1">
      <c r="A772" s="229" t="s">
        <v>926</v>
      </c>
      <c r="B772" s="190">
        <v>488219171</v>
      </c>
      <c r="C772" s="191" t="s">
        <v>458</v>
      </c>
      <c r="D772" s="195">
        <v>0</v>
      </c>
      <c r="E772" s="195">
        <v>0</v>
      </c>
      <c r="F772" s="195">
        <v>0</v>
      </c>
      <c r="G772" s="195">
        <v>3</v>
      </c>
      <c r="H772" s="195">
        <v>2</v>
      </c>
      <c r="I772" s="195">
        <v>3</v>
      </c>
      <c r="J772" s="195">
        <v>0</v>
      </c>
      <c r="K772" s="230">
        <v>0.31440000000000001</v>
      </c>
      <c r="L772" s="195">
        <v>0</v>
      </c>
      <c r="M772" s="195">
        <v>0</v>
      </c>
      <c r="N772" s="195">
        <v>0</v>
      </c>
      <c r="O772" s="195">
        <v>0</v>
      </c>
      <c r="P772" s="195">
        <v>5</v>
      </c>
      <c r="Q772" s="195">
        <v>8</v>
      </c>
      <c r="R772" s="230">
        <v>1.0589999999999999</v>
      </c>
      <c r="S772" s="195">
        <v>4</v>
      </c>
      <c r="T772" s="190"/>
      <c r="U772" s="229">
        <v>488219171</v>
      </c>
      <c r="V772" s="231" t="s">
        <v>926</v>
      </c>
      <c r="W772" s="190" t="s">
        <v>927</v>
      </c>
      <c r="X772" s="190" t="s">
        <v>910</v>
      </c>
      <c r="Y772" s="231">
        <v>1</v>
      </c>
      <c r="Z772" s="231">
        <v>8</v>
      </c>
      <c r="AA772" s="231">
        <v>121126.98606187198</v>
      </c>
      <c r="AB772" s="231">
        <v>15141</v>
      </c>
      <c r="AC772" s="231">
        <v>2789</v>
      </c>
      <c r="AD772" s="231">
        <v>12352</v>
      </c>
      <c r="AK772" s="232">
        <v>0</v>
      </c>
      <c r="AM772" s="232">
        <v>0</v>
      </c>
      <c r="AO772" s="232"/>
    </row>
    <row r="773" spans="1:41" s="231" customFormat="1">
      <c r="A773" s="229" t="s">
        <v>926</v>
      </c>
      <c r="B773" s="190">
        <v>488219219</v>
      </c>
      <c r="C773" s="191" t="s">
        <v>458</v>
      </c>
      <c r="D773" s="195">
        <v>0</v>
      </c>
      <c r="E773" s="195">
        <v>0</v>
      </c>
      <c r="F773" s="195">
        <v>1</v>
      </c>
      <c r="G773" s="195">
        <v>4</v>
      </c>
      <c r="H773" s="195">
        <v>3</v>
      </c>
      <c r="I773" s="195">
        <v>3</v>
      </c>
      <c r="J773" s="195">
        <v>0</v>
      </c>
      <c r="K773" s="230">
        <v>0.43230000000000002</v>
      </c>
      <c r="L773" s="195">
        <v>0</v>
      </c>
      <c r="M773" s="195">
        <v>2</v>
      </c>
      <c r="N773" s="195">
        <v>0</v>
      </c>
      <c r="O773" s="195">
        <v>0</v>
      </c>
      <c r="P773" s="195">
        <v>3</v>
      </c>
      <c r="Q773" s="195">
        <v>11</v>
      </c>
      <c r="R773" s="230">
        <v>1.0589999999999999</v>
      </c>
      <c r="S773" s="195">
        <v>2</v>
      </c>
      <c r="T773" s="190"/>
      <c r="U773" s="229">
        <v>488219219</v>
      </c>
      <c r="V773" s="231" t="s">
        <v>926</v>
      </c>
      <c r="W773" s="190" t="s">
        <v>927</v>
      </c>
      <c r="X773" s="190" t="s">
        <v>927</v>
      </c>
      <c r="Y773" s="231">
        <v>1</v>
      </c>
      <c r="Z773" s="231">
        <v>11</v>
      </c>
      <c r="AA773" s="231">
        <v>150190.49415632398</v>
      </c>
      <c r="AB773" s="231">
        <v>13654</v>
      </c>
      <c r="AC773" s="231">
        <v>-1012</v>
      </c>
      <c r="AD773" s="231">
        <v>14666</v>
      </c>
      <c r="AK773" s="232">
        <v>0</v>
      </c>
      <c r="AM773" s="232">
        <v>0</v>
      </c>
      <c r="AO773" s="232"/>
    </row>
    <row r="774" spans="1:41" s="231" customFormat="1">
      <c r="A774" s="229" t="s">
        <v>926</v>
      </c>
      <c r="B774" s="190">
        <v>488219231</v>
      </c>
      <c r="C774" s="191" t="s">
        <v>458</v>
      </c>
      <c r="D774" s="195">
        <v>0</v>
      </c>
      <c r="E774" s="195">
        <v>0</v>
      </c>
      <c r="F774" s="195">
        <v>0</v>
      </c>
      <c r="G774" s="195">
        <v>6</v>
      </c>
      <c r="H774" s="195">
        <v>6</v>
      </c>
      <c r="I774" s="195">
        <v>6</v>
      </c>
      <c r="J774" s="195">
        <v>0</v>
      </c>
      <c r="K774" s="230">
        <v>0.70740000000000003</v>
      </c>
      <c r="L774" s="195">
        <v>0</v>
      </c>
      <c r="M774" s="195">
        <v>0</v>
      </c>
      <c r="N774" s="195">
        <v>0</v>
      </c>
      <c r="O774" s="195">
        <v>0</v>
      </c>
      <c r="P774" s="195">
        <v>2</v>
      </c>
      <c r="Q774" s="195">
        <v>18</v>
      </c>
      <c r="R774" s="230">
        <v>1.0589999999999999</v>
      </c>
      <c r="S774" s="195">
        <v>4</v>
      </c>
      <c r="T774" s="190"/>
      <c r="U774" s="229">
        <v>488219231</v>
      </c>
      <c r="V774" s="231" t="s">
        <v>926</v>
      </c>
      <c r="W774" s="190" t="s">
        <v>927</v>
      </c>
      <c r="X774" s="190" t="s">
        <v>912</v>
      </c>
      <c r="Y774" s="231">
        <v>1</v>
      </c>
      <c r="Z774" s="231">
        <v>18</v>
      </c>
      <c r="AA774" s="231">
        <v>225009.817106712</v>
      </c>
      <c r="AB774" s="231">
        <v>12501</v>
      </c>
      <c r="AC774" s="231">
        <v>-1512</v>
      </c>
      <c r="AD774" s="231">
        <v>14013</v>
      </c>
      <c r="AK774" s="232">
        <v>0</v>
      </c>
      <c r="AM774" s="232">
        <v>0</v>
      </c>
      <c r="AO774" s="232"/>
    </row>
    <row r="775" spans="1:41" s="231" customFormat="1">
      <c r="A775" s="229" t="s">
        <v>926</v>
      </c>
      <c r="B775" s="190">
        <v>488219239</v>
      </c>
      <c r="C775" s="191" t="s">
        <v>458</v>
      </c>
      <c r="D775" s="195">
        <v>0</v>
      </c>
      <c r="E775" s="195">
        <v>0</v>
      </c>
      <c r="F775" s="195">
        <v>1</v>
      </c>
      <c r="G775" s="195">
        <v>3</v>
      </c>
      <c r="H775" s="195">
        <v>1</v>
      </c>
      <c r="I775" s="195">
        <v>4</v>
      </c>
      <c r="J775" s="195">
        <v>0</v>
      </c>
      <c r="K775" s="230">
        <v>0.35370000000000001</v>
      </c>
      <c r="L775" s="195">
        <v>0</v>
      </c>
      <c r="M775" s="195">
        <v>0</v>
      </c>
      <c r="N775" s="195">
        <v>0</v>
      </c>
      <c r="O775" s="195">
        <v>0</v>
      </c>
      <c r="P775" s="195">
        <v>3</v>
      </c>
      <c r="Q775" s="195">
        <v>9</v>
      </c>
      <c r="R775" s="230">
        <v>1.0589999999999999</v>
      </c>
      <c r="S775" s="195">
        <v>6</v>
      </c>
      <c r="T775" s="190"/>
      <c r="U775" s="229">
        <v>488219239</v>
      </c>
      <c r="V775" s="231" t="s">
        <v>926</v>
      </c>
      <c r="W775" s="190" t="s">
        <v>927</v>
      </c>
      <c r="X775" s="190" t="s">
        <v>902</v>
      </c>
      <c r="Y775" s="231">
        <v>1</v>
      </c>
      <c r="Z775" s="231">
        <v>9</v>
      </c>
      <c r="AA775" s="231">
        <v>126928.906413356</v>
      </c>
      <c r="AB775" s="231">
        <v>14103</v>
      </c>
      <c r="AC775" s="231">
        <v>1819</v>
      </c>
      <c r="AD775" s="231">
        <v>12284</v>
      </c>
      <c r="AK775" s="232">
        <v>0</v>
      </c>
      <c r="AM775" s="232">
        <v>0</v>
      </c>
      <c r="AO775" s="232"/>
    </row>
    <row r="776" spans="1:41" s="231" customFormat="1">
      <c r="A776" s="229" t="s">
        <v>926</v>
      </c>
      <c r="B776" s="190">
        <v>488219243</v>
      </c>
      <c r="C776" s="191" t="s">
        <v>458</v>
      </c>
      <c r="D776" s="195">
        <v>0</v>
      </c>
      <c r="E776" s="195">
        <v>0</v>
      </c>
      <c r="F776" s="195">
        <v>4</v>
      </c>
      <c r="G776" s="195">
        <v>16</v>
      </c>
      <c r="H776" s="195">
        <v>6</v>
      </c>
      <c r="I776" s="195">
        <v>7</v>
      </c>
      <c r="J776" s="195">
        <v>0</v>
      </c>
      <c r="K776" s="230">
        <v>1.2968999999999999</v>
      </c>
      <c r="L776" s="195">
        <v>0</v>
      </c>
      <c r="M776" s="195">
        <v>6</v>
      </c>
      <c r="N776" s="195">
        <v>0</v>
      </c>
      <c r="O776" s="195">
        <v>0</v>
      </c>
      <c r="P776" s="195">
        <v>12</v>
      </c>
      <c r="Q776" s="195">
        <v>33</v>
      </c>
      <c r="R776" s="230">
        <v>1.0589999999999999</v>
      </c>
      <c r="S776" s="195">
        <v>9</v>
      </c>
      <c r="T776" s="190"/>
      <c r="U776" s="229">
        <v>488219243</v>
      </c>
      <c r="V776" s="231" t="s">
        <v>926</v>
      </c>
      <c r="W776" s="190" t="s">
        <v>927</v>
      </c>
      <c r="X776" s="190" t="s">
        <v>674</v>
      </c>
      <c r="Y776" s="231">
        <v>1</v>
      </c>
      <c r="Z776" s="231">
        <v>33</v>
      </c>
      <c r="AA776" s="231">
        <v>492392.48324897198</v>
      </c>
      <c r="AB776" s="231">
        <v>14921</v>
      </c>
      <c r="AC776" s="231">
        <v>-220</v>
      </c>
      <c r="AD776" s="231">
        <v>15141</v>
      </c>
      <c r="AK776" s="232">
        <v>0</v>
      </c>
      <c r="AM776" s="232">
        <v>0</v>
      </c>
      <c r="AO776" s="232"/>
    </row>
    <row r="777" spans="1:41" s="231" customFormat="1">
      <c r="A777" s="229" t="s">
        <v>926</v>
      </c>
      <c r="B777" s="190">
        <v>488219244</v>
      </c>
      <c r="C777" s="191" t="s">
        <v>458</v>
      </c>
      <c r="D777" s="195">
        <v>0</v>
      </c>
      <c r="E777" s="195">
        <v>0</v>
      </c>
      <c r="F777" s="195">
        <v>2</v>
      </c>
      <c r="G777" s="195">
        <v>48</v>
      </c>
      <c r="H777" s="195">
        <v>43</v>
      </c>
      <c r="I777" s="195">
        <v>64</v>
      </c>
      <c r="J777" s="195">
        <v>0</v>
      </c>
      <c r="K777" s="230">
        <v>6.1700999999999997</v>
      </c>
      <c r="L777" s="195">
        <v>0</v>
      </c>
      <c r="M777" s="195">
        <v>12</v>
      </c>
      <c r="N777" s="195">
        <v>2</v>
      </c>
      <c r="O777" s="195">
        <v>3</v>
      </c>
      <c r="P777" s="195">
        <v>76</v>
      </c>
      <c r="Q777" s="195">
        <v>157</v>
      </c>
      <c r="R777" s="230">
        <v>1.0589999999999999</v>
      </c>
      <c r="S777" s="195">
        <v>10</v>
      </c>
      <c r="T777" s="190"/>
      <c r="U777" s="229">
        <v>488219244</v>
      </c>
      <c r="V777" s="231" t="s">
        <v>926</v>
      </c>
      <c r="W777" s="190" t="s">
        <v>927</v>
      </c>
      <c r="X777" s="190" t="s">
        <v>664</v>
      </c>
      <c r="Y777" s="231">
        <v>1</v>
      </c>
      <c r="Z777" s="231">
        <v>157</v>
      </c>
      <c r="AA777" s="231">
        <v>2523669.1916429875</v>
      </c>
      <c r="AB777" s="231">
        <v>16074</v>
      </c>
      <c r="AC777" s="231">
        <v>2420</v>
      </c>
      <c r="AD777" s="231">
        <v>13654</v>
      </c>
      <c r="AK777" s="232">
        <v>0</v>
      </c>
      <c r="AM777" s="232">
        <v>0</v>
      </c>
      <c r="AO777" s="232"/>
    </row>
    <row r="778" spans="1:41" s="231" customFormat="1">
      <c r="A778" s="229" t="s">
        <v>926</v>
      </c>
      <c r="B778" s="190">
        <v>488219251</v>
      </c>
      <c r="C778" s="191" t="s">
        <v>458</v>
      </c>
      <c r="D778" s="195">
        <v>0</v>
      </c>
      <c r="E778" s="195">
        <v>0</v>
      </c>
      <c r="F778" s="195">
        <v>6</v>
      </c>
      <c r="G778" s="195">
        <v>41</v>
      </c>
      <c r="H778" s="195">
        <v>29</v>
      </c>
      <c r="I778" s="195">
        <v>25</v>
      </c>
      <c r="J778" s="195">
        <v>0</v>
      </c>
      <c r="K778" s="230">
        <v>3.9693000000000001</v>
      </c>
      <c r="L778" s="195">
        <v>0</v>
      </c>
      <c r="M778" s="195">
        <v>12</v>
      </c>
      <c r="N778" s="195">
        <v>0</v>
      </c>
      <c r="O778" s="195">
        <v>0</v>
      </c>
      <c r="P778" s="195">
        <v>39</v>
      </c>
      <c r="Q778" s="195">
        <v>101</v>
      </c>
      <c r="R778" s="230">
        <v>1.0589999999999999</v>
      </c>
      <c r="S778" s="195">
        <v>9</v>
      </c>
      <c r="T778" s="190"/>
      <c r="U778" s="229">
        <v>488219251</v>
      </c>
      <c r="V778" s="231" t="s">
        <v>926</v>
      </c>
      <c r="W778" s="190" t="s">
        <v>927</v>
      </c>
      <c r="X778" s="190" t="s">
        <v>861</v>
      </c>
      <c r="Y778" s="231">
        <v>1</v>
      </c>
      <c r="Z778" s="231">
        <v>101</v>
      </c>
      <c r="AA778" s="231">
        <v>1506074.176669884</v>
      </c>
      <c r="AB778" s="231">
        <v>14912</v>
      </c>
      <c r="AC778" s="231">
        <v>2411</v>
      </c>
      <c r="AD778" s="231">
        <v>12501</v>
      </c>
      <c r="AK778" s="232">
        <v>0</v>
      </c>
      <c r="AM778" s="232">
        <v>0</v>
      </c>
      <c r="AO778" s="232"/>
    </row>
    <row r="779" spans="1:41" s="231" customFormat="1">
      <c r="A779" s="229" t="s">
        <v>926</v>
      </c>
      <c r="B779" s="190">
        <v>488219264</v>
      </c>
      <c r="C779" s="191" t="s">
        <v>458</v>
      </c>
      <c r="D779" s="195">
        <v>0</v>
      </c>
      <c r="E779" s="195">
        <v>0</v>
      </c>
      <c r="F779" s="195">
        <v>2</v>
      </c>
      <c r="G779" s="195">
        <v>4</v>
      </c>
      <c r="H779" s="195">
        <v>6</v>
      </c>
      <c r="I779" s="195">
        <v>3</v>
      </c>
      <c r="J779" s="195">
        <v>0</v>
      </c>
      <c r="K779" s="230">
        <v>0.58950000000000002</v>
      </c>
      <c r="L779" s="195">
        <v>0</v>
      </c>
      <c r="M779" s="195">
        <v>0</v>
      </c>
      <c r="N779" s="195">
        <v>0</v>
      </c>
      <c r="O779" s="195">
        <v>0</v>
      </c>
      <c r="P779" s="195">
        <v>2</v>
      </c>
      <c r="Q779" s="195">
        <v>15</v>
      </c>
      <c r="R779" s="230">
        <v>1.0589999999999999</v>
      </c>
      <c r="S779" s="195">
        <v>3</v>
      </c>
      <c r="T779" s="190"/>
      <c r="U779" s="229">
        <v>488219264</v>
      </c>
      <c r="V779" s="231" t="s">
        <v>926</v>
      </c>
      <c r="W779" s="190" t="s">
        <v>927</v>
      </c>
      <c r="X779" s="190" t="s">
        <v>930</v>
      </c>
      <c r="Y779" s="231">
        <v>1</v>
      </c>
      <c r="Z779" s="231">
        <v>15</v>
      </c>
      <c r="AA779" s="231">
        <v>185042.98272226</v>
      </c>
      <c r="AB779" s="231">
        <v>12336</v>
      </c>
      <c r="AC779" s="231">
        <v>-1767</v>
      </c>
      <c r="AD779" s="231">
        <v>14103</v>
      </c>
      <c r="AK779" s="232">
        <v>0</v>
      </c>
      <c r="AM779" s="232">
        <v>0</v>
      </c>
      <c r="AO779" s="232"/>
    </row>
    <row r="780" spans="1:41" s="231" customFormat="1">
      <c r="A780" s="229" t="s">
        <v>926</v>
      </c>
      <c r="B780" s="190">
        <v>488219285</v>
      </c>
      <c r="C780" s="191" t="s">
        <v>458</v>
      </c>
      <c r="D780" s="195">
        <v>0</v>
      </c>
      <c r="E780" s="195">
        <v>0</v>
      </c>
      <c r="F780" s="195">
        <v>0</v>
      </c>
      <c r="G780" s="195">
        <v>1</v>
      </c>
      <c r="H780" s="195">
        <v>0</v>
      </c>
      <c r="I780" s="195">
        <v>3</v>
      </c>
      <c r="J780" s="195">
        <v>0</v>
      </c>
      <c r="K780" s="230">
        <v>0.15720000000000001</v>
      </c>
      <c r="L780" s="195">
        <v>0</v>
      </c>
      <c r="M780" s="195">
        <v>1</v>
      </c>
      <c r="N780" s="195">
        <v>0</v>
      </c>
      <c r="O780" s="195">
        <v>0</v>
      </c>
      <c r="P780" s="195">
        <v>3</v>
      </c>
      <c r="Q780" s="195">
        <v>4</v>
      </c>
      <c r="R780" s="230">
        <v>1.0589999999999999</v>
      </c>
      <c r="S780" s="195">
        <v>9</v>
      </c>
      <c r="T780" s="190"/>
      <c r="U780" s="229">
        <v>488219285</v>
      </c>
      <c r="V780" s="231" t="s">
        <v>926</v>
      </c>
      <c r="W780" s="190" t="s">
        <v>927</v>
      </c>
      <c r="X780" s="190" t="s">
        <v>676</v>
      </c>
      <c r="Y780" s="231">
        <v>1</v>
      </c>
      <c r="Z780" s="231">
        <v>4</v>
      </c>
      <c r="AA780" s="231">
        <v>75193.259545935987</v>
      </c>
      <c r="AB780" s="231">
        <v>18798</v>
      </c>
      <c r="AC780" s="231">
        <v>3877</v>
      </c>
      <c r="AD780" s="231">
        <v>14921</v>
      </c>
      <c r="AK780" s="232">
        <v>0</v>
      </c>
      <c r="AM780" s="232">
        <v>0</v>
      </c>
      <c r="AO780" s="232"/>
    </row>
    <row r="781" spans="1:41" s="231" customFormat="1">
      <c r="A781" s="229" t="s">
        <v>926</v>
      </c>
      <c r="B781" s="190">
        <v>488219293</v>
      </c>
      <c r="C781" s="191" t="s">
        <v>458</v>
      </c>
      <c r="D781" s="195">
        <v>0</v>
      </c>
      <c r="E781" s="195">
        <v>0</v>
      </c>
      <c r="F781" s="195">
        <v>0</v>
      </c>
      <c r="G781" s="195">
        <v>0</v>
      </c>
      <c r="H781" s="195">
        <v>1</v>
      </c>
      <c r="I781" s="195">
        <v>3</v>
      </c>
      <c r="J781" s="195">
        <v>0</v>
      </c>
      <c r="K781" s="230">
        <v>0.15720000000000001</v>
      </c>
      <c r="L781" s="195">
        <v>0</v>
      </c>
      <c r="M781" s="195">
        <v>0</v>
      </c>
      <c r="N781" s="195">
        <v>0</v>
      </c>
      <c r="O781" s="195">
        <v>0</v>
      </c>
      <c r="P781" s="195">
        <v>2</v>
      </c>
      <c r="Q781" s="195">
        <v>4</v>
      </c>
      <c r="R781" s="230">
        <v>1.0589999999999999</v>
      </c>
      <c r="S781" s="195">
        <v>10</v>
      </c>
      <c r="T781" s="190"/>
      <c r="U781" s="229">
        <v>488219293</v>
      </c>
      <c r="V781" s="231" t="s">
        <v>926</v>
      </c>
      <c r="W781" s="190" t="s">
        <v>927</v>
      </c>
      <c r="X781" s="190" t="s">
        <v>677</v>
      </c>
      <c r="Y781" s="231">
        <v>1</v>
      </c>
      <c r="Z781" s="231">
        <v>4</v>
      </c>
      <c r="AA781" s="231">
        <v>65691.633835935994</v>
      </c>
      <c r="AB781" s="231">
        <v>16423</v>
      </c>
      <c r="AC781" s="231">
        <v>349</v>
      </c>
      <c r="AD781" s="231">
        <v>16074</v>
      </c>
      <c r="AK781" s="232">
        <v>0</v>
      </c>
      <c r="AM781" s="232">
        <v>0</v>
      </c>
      <c r="AO781" s="232"/>
    </row>
    <row r="782" spans="1:41" s="231" customFormat="1">
      <c r="A782" s="229" t="s">
        <v>926</v>
      </c>
      <c r="B782" s="190">
        <v>488219336</v>
      </c>
      <c r="C782" s="191" t="s">
        <v>458</v>
      </c>
      <c r="D782" s="195">
        <v>0</v>
      </c>
      <c r="E782" s="195">
        <v>0</v>
      </c>
      <c r="F782" s="195">
        <v>26</v>
      </c>
      <c r="G782" s="195">
        <v>124</v>
      </c>
      <c r="H782" s="195">
        <v>54</v>
      </c>
      <c r="I782" s="195">
        <v>71</v>
      </c>
      <c r="J782" s="195">
        <v>0</v>
      </c>
      <c r="K782" s="230">
        <v>10.807499999999999</v>
      </c>
      <c r="L782" s="195">
        <v>0</v>
      </c>
      <c r="M782" s="195">
        <v>22</v>
      </c>
      <c r="N782" s="195">
        <v>0</v>
      </c>
      <c r="O782" s="195">
        <v>1</v>
      </c>
      <c r="P782" s="195">
        <v>61</v>
      </c>
      <c r="Q782" s="195">
        <v>275</v>
      </c>
      <c r="R782" s="230">
        <v>1.0589999999999999</v>
      </c>
      <c r="S782" s="195">
        <v>8</v>
      </c>
      <c r="T782" s="190"/>
      <c r="U782" s="229">
        <v>488219336</v>
      </c>
      <c r="V782" s="231" t="s">
        <v>926</v>
      </c>
      <c r="W782" s="190" t="s">
        <v>927</v>
      </c>
      <c r="X782" s="190" t="s">
        <v>743</v>
      </c>
      <c r="Y782" s="231">
        <v>1</v>
      </c>
      <c r="Z782" s="231">
        <v>275</v>
      </c>
      <c r="AA782" s="231">
        <v>3738570.2943980996</v>
      </c>
      <c r="AB782" s="231">
        <v>13595</v>
      </c>
      <c r="AC782" s="231">
        <v>-1317</v>
      </c>
      <c r="AD782" s="231">
        <v>14912</v>
      </c>
      <c r="AK782" s="232">
        <v>0</v>
      </c>
      <c r="AM782" s="232">
        <v>0</v>
      </c>
      <c r="AO782" s="232"/>
    </row>
    <row r="783" spans="1:41" s="231" customFormat="1">
      <c r="A783" s="229" t="s">
        <v>926</v>
      </c>
      <c r="B783" s="190">
        <v>488219625</v>
      </c>
      <c r="C783" s="191" t="s">
        <v>458</v>
      </c>
      <c r="D783" s="195">
        <v>0</v>
      </c>
      <c r="E783" s="195">
        <v>0</v>
      </c>
      <c r="F783" s="195">
        <v>0</v>
      </c>
      <c r="G783" s="195">
        <v>2</v>
      </c>
      <c r="H783" s="195">
        <v>1</v>
      </c>
      <c r="I783" s="195">
        <v>0</v>
      </c>
      <c r="J783" s="195">
        <v>0</v>
      </c>
      <c r="K783" s="230">
        <v>0.1179</v>
      </c>
      <c r="L783" s="195">
        <v>0</v>
      </c>
      <c r="M783" s="195">
        <v>1</v>
      </c>
      <c r="N783" s="195">
        <v>0</v>
      </c>
      <c r="O783" s="195">
        <v>0</v>
      </c>
      <c r="P783" s="195">
        <v>2</v>
      </c>
      <c r="Q783" s="195">
        <v>3</v>
      </c>
      <c r="R783" s="230">
        <v>1.0589999999999999</v>
      </c>
      <c r="S783" s="195">
        <v>6</v>
      </c>
      <c r="T783" s="190"/>
      <c r="U783" s="229">
        <v>488219625</v>
      </c>
      <c r="V783" s="231" t="s">
        <v>926</v>
      </c>
      <c r="W783" s="190" t="s">
        <v>927</v>
      </c>
      <c r="X783" s="190" t="s">
        <v>678</v>
      </c>
      <c r="Y783" s="231">
        <v>1</v>
      </c>
      <c r="Z783" s="231">
        <v>3</v>
      </c>
      <c r="AA783" s="231">
        <v>48555.775864451993</v>
      </c>
      <c r="AB783" s="231">
        <v>16185</v>
      </c>
      <c r="AC783" s="231">
        <v>3849</v>
      </c>
      <c r="AD783" s="231">
        <v>12336</v>
      </c>
      <c r="AK783" s="232">
        <v>0</v>
      </c>
      <c r="AM783" s="232">
        <v>0</v>
      </c>
      <c r="AO783" s="232"/>
    </row>
    <row r="784" spans="1:41" s="231" customFormat="1">
      <c r="A784" s="229" t="s">
        <v>926</v>
      </c>
      <c r="B784" s="190">
        <v>488219760</v>
      </c>
      <c r="C784" s="191" t="s">
        <v>458</v>
      </c>
      <c r="D784" s="195">
        <v>0</v>
      </c>
      <c r="E784" s="195">
        <v>0</v>
      </c>
      <c r="F784" s="195">
        <v>0</v>
      </c>
      <c r="G784" s="195">
        <v>0</v>
      </c>
      <c r="H784" s="195">
        <v>2</v>
      </c>
      <c r="I784" s="195">
        <v>4</v>
      </c>
      <c r="J784" s="195">
        <v>0</v>
      </c>
      <c r="K784" s="230">
        <v>0.23580000000000001</v>
      </c>
      <c r="L784" s="195">
        <v>0</v>
      </c>
      <c r="M784" s="195">
        <v>0</v>
      </c>
      <c r="N784" s="195">
        <v>0</v>
      </c>
      <c r="O784" s="195">
        <v>0</v>
      </c>
      <c r="P784" s="195">
        <v>4</v>
      </c>
      <c r="Q784" s="195">
        <v>6</v>
      </c>
      <c r="R784" s="230">
        <v>1.0589999999999999</v>
      </c>
      <c r="S784" s="195">
        <v>6</v>
      </c>
      <c r="T784" s="190"/>
      <c r="U784" s="229">
        <v>488219760</v>
      </c>
      <c r="V784" s="231" t="s">
        <v>926</v>
      </c>
      <c r="W784" s="190" t="s">
        <v>927</v>
      </c>
      <c r="X784" s="190" t="s">
        <v>916</v>
      </c>
      <c r="Y784" s="231">
        <v>1</v>
      </c>
      <c r="Z784" s="231">
        <v>6</v>
      </c>
      <c r="AA784" s="231">
        <v>97606.635148903981</v>
      </c>
      <c r="AB784" s="231">
        <v>16268</v>
      </c>
      <c r="AC784" s="231">
        <v>-2530</v>
      </c>
      <c r="AD784" s="231">
        <v>18798</v>
      </c>
      <c r="AK784" s="232">
        <v>0</v>
      </c>
      <c r="AM784" s="232">
        <v>0</v>
      </c>
      <c r="AO784" s="232"/>
    </row>
    <row r="785" spans="1:41" s="231" customFormat="1">
      <c r="A785" s="229" t="s">
        <v>926</v>
      </c>
      <c r="B785" s="190">
        <v>488219780</v>
      </c>
      <c r="C785" s="191" t="s">
        <v>458</v>
      </c>
      <c r="D785" s="195">
        <v>0</v>
      </c>
      <c r="E785" s="195">
        <v>0</v>
      </c>
      <c r="F785" s="195">
        <v>6</v>
      </c>
      <c r="G785" s="195">
        <v>29</v>
      </c>
      <c r="H785" s="195">
        <v>17</v>
      </c>
      <c r="I785" s="195">
        <v>10</v>
      </c>
      <c r="J785" s="195">
        <v>0</v>
      </c>
      <c r="K785" s="230">
        <v>2.4365999999999999</v>
      </c>
      <c r="L785" s="195">
        <v>0</v>
      </c>
      <c r="M785" s="195">
        <v>4</v>
      </c>
      <c r="N785" s="195">
        <v>0</v>
      </c>
      <c r="O785" s="195">
        <v>0</v>
      </c>
      <c r="P785" s="195">
        <v>22</v>
      </c>
      <c r="Q785" s="195">
        <v>62</v>
      </c>
      <c r="R785" s="230">
        <v>1.0589999999999999</v>
      </c>
      <c r="S785" s="195">
        <v>6</v>
      </c>
      <c r="T785" s="190"/>
      <c r="U785" s="229">
        <v>488219780</v>
      </c>
      <c r="V785" s="231" t="s">
        <v>926</v>
      </c>
      <c r="W785" s="190" t="s">
        <v>927</v>
      </c>
      <c r="X785" s="190" t="s">
        <v>791</v>
      </c>
      <c r="Y785" s="231">
        <v>1</v>
      </c>
      <c r="Z785" s="231">
        <v>62</v>
      </c>
      <c r="AA785" s="231">
        <v>861635.47093200788</v>
      </c>
      <c r="AB785" s="231">
        <v>13897</v>
      </c>
      <c r="AC785" s="231">
        <v>-2526</v>
      </c>
      <c r="AD785" s="231">
        <v>16423</v>
      </c>
      <c r="AK785" s="232">
        <v>0</v>
      </c>
      <c r="AM785" s="232">
        <v>0</v>
      </c>
      <c r="AO785" s="232"/>
    </row>
    <row r="786" spans="1:41" s="231" customFormat="1">
      <c r="A786" s="229" t="s">
        <v>931</v>
      </c>
      <c r="B786" s="190">
        <v>489020020</v>
      </c>
      <c r="C786" s="191" t="s">
        <v>540</v>
      </c>
      <c r="D786" s="195">
        <v>0</v>
      </c>
      <c r="E786" s="195">
        <v>0</v>
      </c>
      <c r="F786" s="195">
        <v>0</v>
      </c>
      <c r="G786" s="195">
        <v>0</v>
      </c>
      <c r="H786" s="195">
        <v>0</v>
      </c>
      <c r="I786" s="195">
        <v>255</v>
      </c>
      <c r="J786" s="195">
        <v>0</v>
      </c>
      <c r="K786" s="230">
        <v>10.0215</v>
      </c>
      <c r="L786" s="195">
        <v>0</v>
      </c>
      <c r="M786" s="195">
        <v>0</v>
      </c>
      <c r="N786" s="195">
        <v>0</v>
      </c>
      <c r="O786" s="195">
        <v>7</v>
      </c>
      <c r="P786" s="195">
        <v>87</v>
      </c>
      <c r="Q786" s="195">
        <v>255</v>
      </c>
      <c r="R786" s="230">
        <v>1</v>
      </c>
      <c r="S786" s="195">
        <v>10</v>
      </c>
      <c r="T786" s="190"/>
      <c r="U786" s="229">
        <v>489020020</v>
      </c>
      <c r="V786" s="231" t="s">
        <v>931</v>
      </c>
      <c r="W786" s="190" t="s">
        <v>771</v>
      </c>
      <c r="X786" s="190" t="s">
        <v>771</v>
      </c>
      <c r="Y786" s="231">
        <v>1</v>
      </c>
      <c r="Z786" s="231">
        <v>255</v>
      </c>
      <c r="AA786" s="231">
        <v>3849941.9128299998</v>
      </c>
      <c r="AB786" s="231">
        <v>15098</v>
      </c>
      <c r="AC786" s="231">
        <v>1503</v>
      </c>
      <c r="AD786" s="231">
        <v>13595</v>
      </c>
      <c r="AK786" s="232">
        <v>0</v>
      </c>
      <c r="AM786" s="232">
        <v>0</v>
      </c>
      <c r="AO786" s="232"/>
    </row>
    <row r="787" spans="1:41" s="231" customFormat="1">
      <c r="A787" s="229" t="s">
        <v>931</v>
      </c>
      <c r="B787" s="190">
        <v>489020036</v>
      </c>
      <c r="C787" s="191" t="s">
        <v>540</v>
      </c>
      <c r="D787" s="195">
        <v>0</v>
      </c>
      <c r="E787" s="195">
        <v>0</v>
      </c>
      <c r="F787" s="195">
        <v>0</v>
      </c>
      <c r="G787" s="195">
        <v>0</v>
      </c>
      <c r="H787" s="195">
        <v>0</v>
      </c>
      <c r="I787" s="195">
        <v>85</v>
      </c>
      <c r="J787" s="195">
        <v>0</v>
      </c>
      <c r="K787" s="230">
        <v>3.3405</v>
      </c>
      <c r="L787" s="195">
        <v>0</v>
      </c>
      <c r="M787" s="195">
        <v>0</v>
      </c>
      <c r="N787" s="195">
        <v>0</v>
      </c>
      <c r="O787" s="195">
        <v>0</v>
      </c>
      <c r="P787" s="195">
        <v>19</v>
      </c>
      <c r="Q787" s="195">
        <v>85</v>
      </c>
      <c r="R787" s="230">
        <v>1</v>
      </c>
      <c r="S787" s="195">
        <v>7</v>
      </c>
      <c r="T787" s="190"/>
      <c r="U787" s="229">
        <v>489020036</v>
      </c>
      <c r="V787" s="231" t="s">
        <v>931</v>
      </c>
      <c r="W787" s="190" t="s">
        <v>771</v>
      </c>
      <c r="X787" s="190" t="s">
        <v>903</v>
      </c>
      <c r="Y787" s="231">
        <v>1</v>
      </c>
      <c r="Z787" s="231">
        <v>85</v>
      </c>
      <c r="AA787" s="231">
        <v>1178885.1876099999</v>
      </c>
      <c r="AB787" s="231">
        <v>13869</v>
      </c>
      <c r="AC787" s="231">
        <v>-2316</v>
      </c>
      <c r="AD787" s="231">
        <v>16185</v>
      </c>
      <c r="AK787" s="232">
        <v>0</v>
      </c>
      <c r="AM787" s="232">
        <v>0</v>
      </c>
      <c r="AO787" s="232"/>
    </row>
    <row r="788" spans="1:41" s="231" customFormat="1">
      <c r="A788" s="229" t="s">
        <v>931</v>
      </c>
      <c r="B788" s="190">
        <v>489020052</v>
      </c>
      <c r="C788" s="191" t="s">
        <v>540</v>
      </c>
      <c r="D788" s="195">
        <v>0</v>
      </c>
      <c r="E788" s="195">
        <v>0</v>
      </c>
      <c r="F788" s="195">
        <v>0</v>
      </c>
      <c r="G788" s="195">
        <v>0</v>
      </c>
      <c r="H788" s="195">
        <v>0</v>
      </c>
      <c r="I788" s="195">
        <v>2</v>
      </c>
      <c r="J788" s="195">
        <v>0</v>
      </c>
      <c r="K788" s="230">
        <v>7.8600000000000003E-2</v>
      </c>
      <c r="L788" s="195">
        <v>0</v>
      </c>
      <c r="M788" s="195">
        <v>0</v>
      </c>
      <c r="N788" s="195">
        <v>0</v>
      </c>
      <c r="O788" s="195">
        <v>0</v>
      </c>
      <c r="P788" s="195">
        <v>0</v>
      </c>
      <c r="Q788" s="195">
        <v>2</v>
      </c>
      <c r="R788" s="230">
        <v>1</v>
      </c>
      <c r="S788" s="195">
        <v>6</v>
      </c>
      <c r="T788" s="190"/>
      <c r="U788" s="229">
        <v>489020052</v>
      </c>
      <c r="V788" s="231" t="s">
        <v>931</v>
      </c>
      <c r="W788" s="190" t="s">
        <v>771</v>
      </c>
      <c r="X788" s="190" t="s">
        <v>904</v>
      </c>
      <c r="Y788" s="231">
        <v>1</v>
      </c>
      <c r="Z788" s="231">
        <v>2</v>
      </c>
      <c r="AA788" s="231">
        <v>25130.682532000003</v>
      </c>
      <c r="AB788" s="231">
        <v>12565</v>
      </c>
      <c r="AC788" s="231">
        <v>-3346</v>
      </c>
      <c r="AD788" s="231">
        <v>15911</v>
      </c>
      <c r="AK788" s="232">
        <v>0</v>
      </c>
      <c r="AM788" s="232">
        <v>0</v>
      </c>
      <c r="AO788" s="232"/>
    </row>
    <row r="789" spans="1:41" s="231" customFormat="1">
      <c r="A789" s="229" t="s">
        <v>931</v>
      </c>
      <c r="B789" s="190">
        <v>489020096</v>
      </c>
      <c r="C789" s="191" t="s">
        <v>540</v>
      </c>
      <c r="D789" s="195">
        <v>0</v>
      </c>
      <c r="E789" s="195">
        <v>0</v>
      </c>
      <c r="F789" s="195">
        <v>0</v>
      </c>
      <c r="G789" s="195">
        <v>0</v>
      </c>
      <c r="H789" s="195">
        <v>0</v>
      </c>
      <c r="I789" s="195">
        <v>92</v>
      </c>
      <c r="J789" s="195">
        <v>0</v>
      </c>
      <c r="K789" s="230">
        <v>3.6156000000000001</v>
      </c>
      <c r="L789" s="195">
        <v>0</v>
      </c>
      <c r="M789" s="195">
        <v>0</v>
      </c>
      <c r="N789" s="195">
        <v>0</v>
      </c>
      <c r="O789" s="195">
        <v>2</v>
      </c>
      <c r="P789" s="195">
        <v>19</v>
      </c>
      <c r="Q789" s="195">
        <v>92</v>
      </c>
      <c r="R789" s="230">
        <v>1</v>
      </c>
      <c r="S789" s="195">
        <v>8</v>
      </c>
      <c r="T789" s="190"/>
      <c r="U789" s="229">
        <v>489020096</v>
      </c>
      <c r="V789" s="231" t="s">
        <v>931</v>
      </c>
      <c r="W789" s="190" t="s">
        <v>771</v>
      </c>
      <c r="X789" s="190" t="s">
        <v>866</v>
      </c>
      <c r="Y789" s="231">
        <v>1</v>
      </c>
      <c r="Z789" s="231">
        <v>92</v>
      </c>
      <c r="AA789" s="231">
        <v>1281710.4764720001</v>
      </c>
      <c r="AB789" s="231">
        <v>13932</v>
      </c>
      <c r="AC789" s="231">
        <v>35</v>
      </c>
      <c r="AD789" s="231">
        <v>13897</v>
      </c>
      <c r="AK789" s="232">
        <v>0</v>
      </c>
      <c r="AM789" s="232">
        <v>0</v>
      </c>
      <c r="AO789" s="232"/>
    </row>
    <row r="790" spans="1:41" s="231" customFormat="1">
      <c r="A790" s="229" t="s">
        <v>931</v>
      </c>
      <c r="B790" s="190">
        <v>489020122</v>
      </c>
      <c r="C790" s="191" t="s">
        <v>540</v>
      </c>
      <c r="D790" s="195">
        <v>0</v>
      </c>
      <c r="E790" s="195">
        <v>0</v>
      </c>
      <c r="F790" s="195">
        <v>0</v>
      </c>
      <c r="G790" s="195">
        <v>0</v>
      </c>
      <c r="H790" s="195">
        <v>0</v>
      </c>
      <c r="I790" s="195">
        <v>1</v>
      </c>
      <c r="J790" s="195">
        <v>0</v>
      </c>
      <c r="K790" s="230">
        <v>3.9300000000000002E-2</v>
      </c>
      <c r="L790" s="195">
        <v>0</v>
      </c>
      <c r="M790" s="195">
        <v>0</v>
      </c>
      <c r="N790" s="195">
        <v>0</v>
      </c>
      <c r="O790" s="195">
        <v>0</v>
      </c>
      <c r="P790" s="195">
        <v>0</v>
      </c>
      <c r="Q790" s="195">
        <v>1</v>
      </c>
      <c r="R790" s="230">
        <v>1</v>
      </c>
      <c r="S790" s="195">
        <v>3</v>
      </c>
      <c r="T790" s="190"/>
      <c r="U790" s="229">
        <v>489020122</v>
      </c>
      <c r="V790" s="231" t="s">
        <v>931</v>
      </c>
      <c r="W790" s="190" t="s">
        <v>771</v>
      </c>
      <c r="X790" s="190" t="s">
        <v>907</v>
      </c>
      <c r="Y790" s="231">
        <v>1</v>
      </c>
      <c r="Z790" s="231">
        <v>1</v>
      </c>
      <c r="AA790" s="231">
        <v>12565.341266000001</v>
      </c>
      <c r="AB790" s="231">
        <v>12565</v>
      </c>
      <c r="AC790" s="231">
        <v>-2533</v>
      </c>
      <c r="AD790" s="231">
        <v>15098</v>
      </c>
      <c r="AK790" s="232">
        <v>0</v>
      </c>
      <c r="AM790" s="232">
        <v>0</v>
      </c>
      <c r="AO790" s="232"/>
    </row>
    <row r="791" spans="1:41" s="231" customFormat="1">
      <c r="A791" s="229" t="s">
        <v>931</v>
      </c>
      <c r="B791" s="190">
        <v>489020172</v>
      </c>
      <c r="C791" s="191" t="s">
        <v>540</v>
      </c>
      <c r="D791" s="195">
        <v>0</v>
      </c>
      <c r="E791" s="195">
        <v>0</v>
      </c>
      <c r="F791" s="195">
        <v>0</v>
      </c>
      <c r="G791" s="195">
        <v>0</v>
      </c>
      <c r="H791" s="195">
        <v>0</v>
      </c>
      <c r="I791" s="195">
        <v>34</v>
      </c>
      <c r="J791" s="195">
        <v>0</v>
      </c>
      <c r="K791" s="230">
        <v>1.3362000000000001</v>
      </c>
      <c r="L791" s="195">
        <v>0</v>
      </c>
      <c r="M791" s="195">
        <v>0</v>
      </c>
      <c r="N791" s="195">
        <v>0</v>
      </c>
      <c r="O791" s="195">
        <v>0</v>
      </c>
      <c r="P791" s="195">
        <v>7</v>
      </c>
      <c r="Q791" s="195">
        <v>34</v>
      </c>
      <c r="R791" s="230">
        <v>1</v>
      </c>
      <c r="S791" s="195">
        <v>8</v>
      </c>
      <c r="T791" s="190"/>
      <c r="U791" s="229">
        <v>489020172</v>
      </c>
      <c r="V791" s="231" t="s">
        <v>931</v>
      </c>
      <c r="W791" s="190" t="s">
        <v>771</v>
      </c>
      <c r="X791" s="190" t="s">
        <v>772</v>
      </c>
      <c r="Y791" s="231">
        <v>1</v>
      </c>
      <c r="Z791" s="231">
        <v>34</v>
      </c>
      <c r="AA791" s="231">
        <v>471158.36304400006</v>
      </c>
      <c r="AB791" s="231">
        <v>13858</v>
      </c>
      <c r="AC791" s="231">
        <v>-11</v>
      </c>
      <c r="AD791" s="231">
        <v>13869</v>
      </c>
      <c r="AK791" s="232">
        <v>0</v>
      </c>
      <c r="AM791" s="232">
        <v>0</v>
      </c>
      <c r="AO791" s="232"/>
    </row>
    <row r="792" spans="1:41" s="231" customFormat="1">
      <c r="A792" s="229" t="s">
        <v>931</v>
      </c>
      <c r="B792" s="190">
        <v>489020182</v>
      </c>
      <c r="C792" s="191" t="s">
        <v>540</v>
      </c>
      <c r="D792" s="195">
        <v>0</v>
      </c>
      <c r="E792" s="195">
        <v>0</v>
      </c>
      <c r="F792" s="195">
        <v>0</v>
      </c>
      <c r="G792" s="195">
        <v>0</v>
      </c>
      <c r="H792" s="195">
        <v>0</v>
      </c>
      <c r="I792" s="195">
        <v>1</v>
      </c>
      <c r="J792" s="195">
        <v>0</v>
      </c>
      <c r="K792" s="230">
        <v>3.9300000000000002E-2</v>
      </c>
      <c r="L792" s="195">
        <v>0</v>
      </c>
      <c r="M792" s="195">
        <v>0</v>
      </c>
      <c r="N792" s="195">
        <v>0</v>
      </c>
      <c r="O792" s="195">
        <v>0</v>
      </c>
      <c r="P792" s="195">
        <v>0</v>
      </c>
      <c r="Q792" s="195">
        <v>1</v>
      </c>
      <c r="R792" s="230">
        <v>1</v>
      </c>
      <c r="S792" s="195">
        <v>8</v>
      </c>
      <c r="T792" s="190"/>
      <c r="U792" s="229">
        <v>489020182</v>
      </c>
      <c r="V792" s="231" t="s">
        <v>931</v>
      </c>
      <c r="W792" s="190" t="s">
        <v>771</v>
      </c>
      <c r="X792" s="190" t="s">
        <v>824</v>
      </c>
      <c r="Y792" s="231">
        <v>1</v>
      </c>
      <c r="Z792" s="231">
        <v>1</v>
      </c>
      <c r="AA792" s="231">
        <v>12565.341266000001</v>
      </c>
      <c r="AB792" s="231">
        <v>12565</v>
      </c>
      <c r="AC792" s="231">
        <v>0</v>
      </c>
      <c r="AD792" s="231">
        <v>12565</v>
      </c>
      <c r="AK792" s="232">
        <v>0</v>
      </c>
      <c r="AM792" s="232">
        <v>0</v>
      </c>
      <c r="AO792" s="232"/>
    </row>
    <row r="793" spans="1:41" s="231" customFormat="1">
      <c r="A793" s="229" t="s">
        <v>931</v>
      </c>
      <c r="B793" s="190">
        <v>489020197</v>
      </c>
      <c r="C793" s="191" t="s">
        <v>540</v>
      </c>
      <c r="D793" s="195">
        <v>0</v>
      </c>
      <c r="E793" s="195">
        <v>0</v>
      </c>
      <c r="F793" s="195">
        <v>0</v>
      </c>
      <c r="G793" s="195">
        <v>0</v>
      </c>
      <c r="H793" s="195">
        <v>0</v>
      </c>
      <c r="I793" s="195">
        <v>1</v>
      </c>
      <c r="J793" s="195">
        <v>0</v>
      </c>
      <c r="K793" s="230">
        <v>3.9300000000000002E-2</v>
      </c>
      <c r="L793" s="195">
        <v>0</v>
      </c>
      <c r="M793" s="195">
        <v>0</v>
      </c>
      <c r="N793" s="195">
        <v>0</v>
      </c>
      <c r="O793" s="195">
        <v>0</v>
      </c>
      <c r="P793" s="195">
        <v>0</v>
      </c>
      <c r="Q793" s="195">
        <v>1</v>
      </c>
      <c r="R793" s="230">
        <v>1</v>
      </c>
      <c r="S793" s="195">
        <v>8</v>
      </c>
      <c r="T793" s="190"/>
      <c r="U793" s="229">
        <v>489020197</v>
      </c>
      <c r="V793" s="231" t="s">
        <v>931</v>
      </c>
      <c r="W793" s="190" t="s">
        <v>771</v>
      </c>
      <c r="X793" s="190" t="s">
        <v>932</v>
      </c>
      <c r="Y793" s="231">
        <v>1</v>
      </c>
      <c r="Z793" s="231">
        <v>1</v>
      </c>
      <c r="AA793" s="231">
        <v>12565.341266000001</v>
      </c>
      <c r="AB793" s="231">
        <v>12565</v>
      </c>
      <c r="AC793" s="231">
        <v>-1367</v>
      </c>
      <c r="AD793" s="231">
        <v>13932</v>
      </c>
      <c r="AK793" s="232">
        <v>0</v>
      </c>
      <c r="AM793" s="232">
        <v>0</v>
      </c>
      <c r="AO793" s="232"/>
    </row>
    <row r="794" spans="1:41" s="231" customFormat="1">
      <c r="A794" s="229" t="s">
        <v>931</v>
      </c>
      <c r="B794" s="190">
        <v>489020239</v>
      </c>
      <c r="C794" s="191" t="s">
        <v>540</v>
      </c>
      <c r="D794" s="195">
        <v>0</v>
      </c>
      <c r="E794" s="195">
        <v>0</v>
      </c>
      <c r="F794" s="195">
        <v>0</v>
      </c>
      <c r="G794" s="195">
        <v>0</v>
      </c>
      <c r="H794" s="195">
        <v>0</v>
      </c>
      <c r="I794" s="195">
        <v>47</v>
      </c>
      <c r="J794" s="195">
        <v>0</v>
      </c>
      <c r="K794" s="230">
        <v>1.8471</v>
      </c>
      <c r="L794" s="195">
        <v>0</v>
      </c>
      <c r="M794" s="195">
        <v>0</v>
      </c>
      <c r="N794" s="195">
        <v>0</v>
      </c>
      <c r="O794" s="195">
        <v>0</v>
      </c>
      <c r="P794" s="195">
        <v>6</v>
      </c>
      <c r="Q794" s="195">
        <v>47</v>
      </c>
      <c r="R794" s="230">
        <v>1</v>
      </c>
      <c r="S794" s="195">
        <v>6</v>
      </c>
      <c r="T794" s="190"/>
      <c r="U794" s="229">
        <v>489020239</v>
      </c>
      <c r="V794" s="231" t="s">
        <v>931</v>
      </c>
      <c r="W794" s="190" t="s">
        <v>771</v>
      </c>
      <c r="X794" s="190" t="s">
        <v>902</v>
      </c>
      <c r="Y794" s="231">
        <v>1</v>
      </c>
      <c r="Z794" s="231">
        <v>47</v>
      </c>
      <c r="AA794" s="231">
        <v>622909.77950199996</v>
      </c>
      <c r="AB794" s="231">
        <v>13253</v>
      </c>
      <c r="AC794" s="231">
        <v>688</v>
      </c>
      <c r="AD794" s="231">
        <v>12565</v>
      </c>
      <c r="AK794" s="232">
        <v>0</v>
      </c>
      <c r="AM794" s="232">
        <v>0</v>
      </c>
      <c r="AO794" s="232"/>
    </row>
    <row r="795" spans="1:41" s="231" customFormat="1">
      <c r="A795" s="229" t="s">
        <v>931</v>
      </c>
      <c r="B795" s="190">
        <v>489020261</v>
      </c>
      <c r="C795" s="191" t="s">
        <v>540</v>
      </c>
      <c r="D795" s="195">
        <v>0</v>
      </c>
      <c r="E795" s="195">
        <v>0</v>
      </c>
      <c r="F795" s="195">
        <v>0</v>
      </c>
      <c r="G795" s="195">
        <v>0</v>
      </c>
      <c r="H795" s="195">
        <v>0</v>
      </c>
      <c r="I795" s="195">
        <v>132</v>
      </c>
      <c r="J795" s="195">
        <v>0</v>
      </c>
      <c r="K795" s="230">
        <v>5.1875999999999998</v>
      </c>
      <c r="L795" s="195">
        <v>0</v>
      </c>
      <c r="M795" s="195">
        <v>0</v>
      </c>
      <c r="N795" s="195">
        <v>0</v>
      </c>
      <c r="O795" s="195">
        <v>0</v>
      </c>
      <c r="P795" s="195">
        <v>26</v>
      </c>
      <c r="Q795" s="195">
        <v>132</v>
      </c>
      <c r="R795" s="230">
        <v>1</v>
      </c>
      <c r="S795" s="195">
        <v>5</v>
      </c>
      <c r="T795" s="190"/>
      <c r="U795" s="229">
        <v>489020261</v>
      </c>
      <c r="V795" s="231" t="s">
        <v>931</v>
      </c>
      <c r="W795" s="190" t="s">
        <v>771</v>
      </c>
      <c r="X795" s="190" t="s">
        <v>774</v>
      </c>
      <c r="Y795" s="231">
        <v>1</v>
      </c>
      <c r="Z795" s="231">
        <v>132</v>
      </c>
      <c r="AA795" s="231">
        <v>1785539.367112</v>
      </c>
      <c r="AB795" s="231">
        <v>13527</v>
      </c>
      <c r="AC795" s="231">
        <v>-331</v>
      </c>
      <c r="AD795" s="231">
        <v>13858</v>
      </c>
      <c r="AK795" s="232">
        <v>0</v>
      </c>
      <c r="AM795" s="232">
        <v>0</v>
      </c>
      <c r="AO795" s="232"/>
    </row>
    <row r="796" spans="1:41" s="231" customFormat="1">
      <c r="A796" s="229" t="s">
        <v>931</v>
      </c>
      <c r="B796" s="190">
        <v>489020310</v>
      </c>
      <c r="C796" s="191" t="s">
        <v>540</v>
      </c>
      <c r="D796" s="195">
        <v>0</v>
      </c>
      <c r="E796" s="195">
        <v>0</v>
      </c>
      <c r="F796" s="195">
        <v>0</v>
      </c>
      <c r="G796" s="195">
        <v>0</v>
      </c>
      <c r="H796" s="195">
        <v>0</v>
      </c>
      <c r="I796" s="195">
        <v>19</v>
      </c>
      <c r="J796" s="195">
        <v>0</v>
      </c>
      <c r="K796" s="230">
        <v>0.74670000000000003</v>
      </c>
      <c r="L796" s="195">
        <v>0</v>
      </c>
      <c r="M796" s="195">
        <v>0</v>
      </c>
      <c r="N796" s="195">
        <v>0</v>
      </c>
      <c r="O796" s="195">
        <v>0</v>
      </c>
      <c r="P796" s="195">
        <v>4</v>
      </c>
      <c r="Q796" s="195">
        <v>19</v>
      </c>
      <c r="R796" s="230">
        <v>1</v>
      </c>
      <c r="S796" s="195">
        <v>11</v>
      </c>
      <c r="T796" s="190"/>
      <c r="U796" s="229">
        <v>489020310</v>
      </c>
      <c r="V796" s="231" t="s">
        <v>931</v>
      </c>
      <c r="W796" s="190" t="s">
        <v>771</v>
      </c>
      <c r="X796" s="190" t="s">
        <v>914</v>
      </c>
      <c r="Y796" s="231">
        <v>1</v>
      </c>
      <c r="Z796" s="231">
        <v>19</v>
      </c>
      <c r="AA796" s="231">
        <v>270096.96405399998</v>
      </c>
      <c r="AB796" s="231">
        <v>14216</v>
      </c>
      <c r="AC796" s="231">
        <v>1651</v>
      </c>
      <c r="AD796" s="231">
        <v>12565</v>
      </c>
      <c r="AK796" s="232">
        <v>0</v>
      </c>
      <c r="AM796" s="232">
        <v>0</v>
      </c>
      <c r="AO796" s="232"/>
    </row>
    <row r="797" spans="1:41" s="231" customFormat="1">
      <c r="A797" s="229" t="s">
        <v>931</v>
      </c>
      <c r="B797" s="190">
        <v>489020645</v>
      </c>
      <c r="C797" s="191" t="s">
        <v>540</v>
      </c>
      <c r="D797" s="195">
        <v>0</v>
      </c>
      <c r="E797" s="195">
        <v>0</v>
      </c>
      <c r="F797" s="195">
        <v>0</v>
      </c>
      <c r="G797" s="195">
        <v>0</v>
      </c>
      <c r="H797" s="195">
        <v>0</v>
      </c>
      <c r="I797" s="195">
        <v>90</v>
      </c>
      <c r="J797" s="195">
        <v>0</v>
      </c>
      <c r="K797" s="230">
        <v>3.5369999999999999</v>
      </c>
      <c r="L797" s="195">
        <v>0</v>
      </c>
      <c r="M797" s="195">
        <v>0</v>
      </c>
      <c r="N797" s="195">
        <v>0</v>
      </c>
      <c r="O797" s="195">
        <v>2</v>
      </c>
      <c r="P797" s="195">
        <v>30</v>
      </c>
      <c r="Q797" s="195">
        <v>90</v>
      </c>
      <c r="R797" s="230">
        <v>1</v>
      </c>
      <c r="S797" s="195">
        <v>10</v>
      </c>
      <c r="T797" s="190"/>
      <c r="U797" s="229">
        <v>489020645</v>
      </c>
      <c r="V797" s="231" t="s">
        <v>931</v>
      </c>
      <c r="W797" s="190" t="s">
        <v>771</v>
      </c>
      <c r="X797" s="190" t="s">
        <v>776</v>
      </c>
      <c r="Y797" s="231">
        <v>1</v>
      </c>
      <c r="Z797" s="231">
        <v>90</v>
      </c>
      <c r="AA797" s="231">
        <v>1352230.57394</v>
      </c>
      <c r="AB797" s="231">
        <v>15025</v>
      </c>
      <c r="AC797" s="231">
        <v>2460</v>
      </c>
      <c r="AD797" s="231">
        <v>12565</v>
      </c>
      <c r="AK797" s="232">
        <v>0</v>
      </c>
      <c r="AM797" s="232">
        <v>0</v>
      </c>
      <c r="AO797" s="232"/>
    </row>
    <row r="798" spans="1:41" s="231" customFormat="1">
      <c r="A798" s="229" t="s">
        <v>931</v>
      </c>
      <c r="B798" s="190">
        <v>489020660</v>
      </c>
      <c r="C798" s="191" t="s">
        <v>540</v>
      </c>
      <c r="D798" s="195">
        <v>0</v>
      </c>
      <c r="E798" s="195">
        <v>0</v>
      </c>
      <c r="F798" s="195">
        <v>0</v>
      </c>
      <c r="G798" s="195">
        <v>0</v>
      </c>
      <c r="H798" s="195">
        <v>0</v>
      </c>
      <c r="I798" s="195">
        <v>41</v>
      </c>
      <c r="J798" s="195">
        <v>0</v>
      </c>
      <c r="K798" s="230">
        <v>1.6113</v>
      </c>
      <c r="L798" s="195">
        <v>0</v>
      </c>
      <c r="M798" s="195">
        <v>0</v>
      </c>
      <c r="N798" s="195">
        <v>0</v>
      </c>
      <c r="O798" s="195">
        <v>0</v>
      </c>
      <c r="P798" s="195">
        <v>13</v>
      </c>
      <c r="Q798" s="195">
        <v>41</v>
      </c>
      <c r="R798" s="230">
        <v>1</v>
      </c>
      <c r="S798" s="195">
        <v>7</v>
      </c>
      <c r="T798" s="190"/>
      <c r="U798" s="229">
        <v>489020660</v>
      </c>
      <c r="V798" s="231" t="s">
        <v>931</v>
      </c>
      <c r="W798" s="190" t="s">
        <v>771</v>
      </c>
      <c r="X798" s="190" t="s">
        <v>777</v>
      </c>
      <c r="Y798" s="231">
        <v>1</v>
      </c>
      <c r="Z798" s="231">
        <v>41</v>
      </c>
      <c r="AA798" s="231">
        <v>591010.85190599994</v>
      </c>
      <c r="AB798" s="231">
        <v>14415</v>
      </c>
      <c r="AC798" s="231">
        <v>1162</v>
      </c>
      <c r="AD798" s="231">
        <v>13253</v>
      </c>
      <c r="AK798" s="232">
        <v>0</v>
      </c>
      <c r="AM798" s="232">
        <v>0</v>
      </c>
      <c r="AO798" s="232"/>
    </row>
    <row r="799" spans="1:41" s="231" customFormat="1">
      <c r="A799" s="229" t="s">
        <v>931</v>
      </c>
      <c r="B799" s="190">
        <v>489020712</v>
      </c>
      <c r="C799" s="191" t="s">
        <v>540</v>
      </c>
      <c r="D799" s="195">
        <v>0</v>
      </c>
      <c r="E799" s="195">
        <v>0</v>
      </c>
      <c r="F799" s="195">
        <v>0</v>
      </c>
      <c r="G799" s="195">
        <v>0</v>
      </c>
      <c r="H799" s="195">
        <v>0</v>
      </c>
      <c r="I799" s="195">
        <v>26</v>
      </c>
      <c r="J799" s="195">
        <v>0</v>
      </c>
      <c r="K799" s="230">
        <v>1.0218</v>
      </c>
      <c r="L799" s="195">
        <v>0</v>
      </c>
      <c r="M799" s="195">
        <v>0</v>
      </c>
      <c r="N799" s="195">
        <v>0</v>
      </c>
      <c r="O799" s="195">
        <v>0</v>
      </c>
      <c r="P799" s="195">
        <v>3</v>
      </c>
      <c r="Q799" s="195">
        <v>26</v>
      </c>
      <c r="R799" s="230">
        <v>1</v>
      </c>
      <c r="S799" s="195">
        <v>8</v>
      </c>
      <c r="T799" s="190"/>
      <c r="U799" s="229">
        <v>489020712</v>
      </c>
      <c r="V799" s="231" t="s">
        <v>931</v>
      </c>
      <c r="W799" s="190" t="s">
        <v>771</v>
      </c>
      <c r="X799" s="190" t="s">
        <v>770</v>
      </c>
      <c r="Y799" s="231">
        <v>1</v>
      </c>
      <c r="Z799" s="231">
        <v>26</v>
      </c>
      <c r="AA799" s="231">
        <v>345528.912916</v>
      </c>
      <c r="AB799" s="231">
        <v>13290</v>
      </c>
      <c r="AC799" s="231">
        <v>-237</v>
      </c>
      <c r="AD799" s="231">
        <v>13527</v>
      </c>
      <c r="AK799" s="232">
        <v>0</v>
      </c>
      <c r="AM799" s="232">
        <v>0</v>
      </c>
      <c r="AO799" s="232"/>
    </row>
    <row r="800" spans="1:41" s="231" customFormat="1">
      <c r="A800" s="229" t="s">
        <v>933</v>
      </c>
      <c r="B800" s="190">
        <v>491095072</v>
      </c>
      <c r="C800" s="191" t="s">
        <v>541</v>
      </c>
      <c r="D800" s="195">
        <v>0</v>
      </c>
      <c r="E800" s="195">
        <v>0</v>
      </c>
      <c r="F800" s="195">
        <v>0</v>
      </c>
      <c r="G800" s="195">
        <v>0</v>
      </c>
      <c r="H800" s="195">
        <v>2</v>
      </c>
      <c r="I800" s="195">
        <v>0</v>
      </c>
      <c r="J800" s="195">
        <v>0</v>
      </c>
      <c r="K800" s="230">
        <v>7.8600000000000003E-2</v>
      </c>
      <c r="L800" s="195">
        <v>0</v>
      </c>
      <c r="M800" s="195">
        <v>0</v>
      </c>
      <c r="N800" s="195">
        <v>2</v>
      </c>
      <c r="O800" s="195">
        <v>0</v>
      </c>
      <c r="P800" s="195">
        <v>2</v>
      </c>
      <c r="Q800" s="195">
        <v>2</v>
      </c>
      <c r="R800" s="230">
        <v>1</v>
      </c>
      <c r="S800" s="195">
        <v>6</v>
      </c>
      <c r="T800" s="190"/>
      <c r="U800" s="229">
        <v>491095072</v>
      </c>
      <c r="V800" s="231" t="s">
        <v>933</v>
      </c>
      <c r="W800" s="190" t="s">
        <v>651</v>
      </c>
      <c r="X800" s="190" t="s">
        <v>650</v>
      </c>
      <c r="Y800" s="231">
        <v>1</v>
      </c>
      <c r="Z800" s="231">
        <v>2</v>
      </c>
      <c r="AA800" s="231">
        <v>38115.582532</v>
      </c>
      <c r="AB800" s="231">
        <v>19058</v>
      </c>
      <c r="AC800" s="231">
        <v>4842</v>
      </c>
      <c r="AD800" s="231">
        <v>14216</v>
      </c>
      <c r="AK800" s="232">
        <v>0</v>
      </c>
      <c r="AM800" s="232">
        <v>0</v>
      </c>
      <c r="AO800" s="232"/>
    </row>
    <row r="801" spans="1:41" s="231" customFormat="1">
      <c r="A801" s="229" t="s">
        <v>933</v>
      </c>
      <c r="B801" s="190">
        <v>491095095</v>
      </c>
      <c r="C801" s="191" t="s">
        <v>541</v>
      </c>
      <c r="D801" s="195">
        <v>0</v>
      </c>
      <c r="E801" s="195">
        <v>0</v>
      </c>
      <c r="F801" s="195">
        <v>107</v>
      </c>
      <c r="G801" s="195">
        <v>519</v>
      </c>
      <c r="H801" s="195">
        <v>307</v>
      </c>
      <c r="I801" s="195">
        <v>244</v>
      </c>
      <c r="J801" s="195">
        <v>0</v>
      </c>
      <c r="K801" s="230">
        <v>46.256100000000004</v>
      </c>
      <c r="L801" s="195">
        <v>0</v>
      </c>
      <c r="M801" s="195">
        <v>154</v>
      </c>
      <c r="N801" s="195">
        <v>21</v>
      </c>
      <c r="O801" s="195">
        <v>54</v>
      </c>
      <c r="P801" s="195">
        <v>784</v>
      </c>
      <c r="Q801" s="195">
        <v>1177</v>
      </c>
      <c r="R801" s="230">
        <v>1</v>
      </c>
      <c r="S801" s="195">
        <v>12</v>
      </c>
      <c r="T801" s="190"/>
      <c r="U801" s="229">
        <v>491095095</v>
      </c>
      <c r="V801" s="231" t="s">
        <v>933</v>
      </c>
      <c r="W801" s="190" t="s">
        <v>651</v>
      </c>
      <c r="X801" s="190" t="s">
        <v>651</v>
      </c>
      <c r="Y801" s="231">
        <v>1</v>
      </c>
      <c r="Z801" s="231">
        <v>1177</v>
      </c>
      <c r="AA801" s="231">
        <v>20589992.520081997</v>
      </c>
      <c r="AB801" s="231">
        <v>17494</v>
      </c>
      <c r="AC801" s="231">
        <v>2469</v>
      </c>
      <c r="AD801" s="231">
        <v>15025</v>
      </c>
      <c r="AK801" s="232">
        <v>0</v>
      </c>
      <c r="AM801" s="232">
        <v>0</v>
      </c>
      <c r="AO801" s="232"/>
    </row>
    <row r="802" spans="1:41" s="231" customFormat="1">
      <c r="A802" s="229" t="s">
        <v>933</v>
      </c>
      <c r="B802" s="190">
        <v>491095201</v>
      </c>
      <c r="C802" s="191" t="s">
        <v>541</v>
      </c>
      <c r="D802" s="195">
        <v>0</v>
      </c>
      <c r="E802" s="195">
        <v>0</v>
      </c>
      <c r="F802" s="195">
        <v>1</v>
      </c>
      <c r="G802" s="195">
        <v>5</v>
      </c>
      <c r="H802" s="195">
        <v>7</v>
      </c>
      <c r="I802" s="195">
        <v>5</v>
      </c>
      <c r="J802" s="195">
        <v>0</v>
      </c>
      <c r="K802" s="230">
        <v>0.70740000000000003</v>
      </c>
      <c r="L802" s="195">
        <v>0</v>
      </c>
      <c r="M802" s="195">
        <v>3</v>
      </c>
      <c r="N802" s="195">
        <v>0</v>
      </c>
      <c r="O802" s="195">
        <v>0</v>
      </c>
      <c r="P802" s="195">
        <v>18</v>
      </c>
      <c r="Q802" s="195">
        <v>18</v>
      </c>
      <c r="R802" s="230">
        <v>1</v>
      </c>
      <c r="S802" s="195">
        <v>12</v>
      </c>
      <c r="T802" s="190"/>
      <c r="U802" s="229">
        <v>491095201</v>
      </c>
      <c r="V802" s="231" t="s">
        <v>933</v>
      </c>
      <c r="W802" s="190" t="s">
        <v>651</v>
      </c>
      <c r="X802" s="190" t="s">
        <v>648</v>
      </c>
      <c r="Y802" s="231">
        <v>1</v>
      </c>
      <c r="Z802" s="231">
        <v>18</v>
      </c>
      <c r="AA802" s="231">
        <v>365366.36278799997</v>
      </c>
      <c r="AB802" s="231">
        <v>20298</v>
      </c>
      <c r="AC802" s="231">
        <v>5883</v>
      </c>
      <c r="AD802" s="231">
        <v>14415</v>
      </c>
      <c r="AK802" s="232">
        <v>0</v>
      </c>
      <c r="AM802" s="232">
        <v>0</v>
      </c>
      <c r="AO802" s="232"/>
    </row>
    <row r="803" spans="1:41" s="231" customFormat="1">
      <c r="A803" s="229" t="s">
        <v>933</v>
      </c>
      <c r="B803" s="190">
        <v>491095265</v>
      </c>
      <c r="C803" s="191" t="s">
        <v>541</v>
      </c>
      <c r="D803" s="195">
        <v>0</v>
      </c>
      <c r="E803" s="195">
        <v>0</v>
      </c>
      <c r="F803" s="195">
        <v>0</v>
      </c>
      <c r="G803" s="195">
        <v>1</v>
      </c>
      <c r="H803" s="195">
        <v>2</v>
      </c>
      <c r="I803" s="195">
        <v>0</v>
      </c>
      <c r="J803" s="195">
        <v>0</v>
      </c>
      <c r="K803" s="230">
        <v>0.1179</v>
      </c>
      <c r="L803" s="195">
        <v>0</v>
      </c>
      <c r="M803" s="195">
        <v>0</v>
      </c>
      <c r="N803" s="195">
        <v>0</v>
      </c>
      <c r="O803" s="195">
        <v>0</v>
      </c>
      <c r="P803" s="195">
        <v>1</v>
      </c>
      <c r="Q803" s="195">
        <v>3</v>
      </c>
      <c r="R803" s="230">
        <v>1</v>
      </c>
      <c r="S803" s="195">
        <v>4</v>
      </c>
      <c r="T803" s="190"/>
      <c r="U803" s="229">
        <v>491095265</v>
      </c>
      <c r="V803" s="231" t="s">
        <v>933</v>
      </c>
      <c r="W803" s="190" t="s">
        <v>651</v>
      </c>
      <c r="X803" s="190" t="s">
        <v>829</v>
      </c>
      <c r="Y803" s="231">
        <v>1</v>
      </c>
      <c r="Z803" s="231">
        <v>3</v>
      </c>
      <c r="AA803" s="231">
        <v>37062.063798000003</v>
      </c>
      <c r="AB803" s="231">
        <v>12354</v>
      </c>
      <c r="AC803" s="231">
        <v>-936</v>
      </c>
      <c r="AD803" s="231">
        <v>13290</v>
      </c>
      <c r="AK803" s="232">
        <v>0</v>
      </c>
      <c r="AM803" s="232">
        <v>0</v>
      </c>
      <c r="AO803" s="232"/>
    </row>
    <row r="804" spans="1:41" s="231" customFormat="1">
      <c r="A804" s="229" t="s">
        <v>933</v>
      </c>
      <c r="B804" s="190">
        <v>491095273</v>
      </c>
      <c r="C804" s="191" t="s">
        <v>541</v>
      </c>
      <c r="D804" s="195">
        <v>0</v>
      </c>
      <c r="E804" s="195">
        <v>0</v>
      </c>
      <c r="F804" s="195">
        <v>0</v>
      </c>
      <c r="G804" s="195">
        <v>12</v>
      </c>
      <c r="H804" s="195">
        <v>1</v>
      </c>
      <c r="I804" s="195">
        <v>0</v>
      </c>
      <c r="J804" s="195">
        <v>0</v>
      </c>
      <c r="K804" s="230">
        <v>0.51090000000000002</v>
      </c>
      <c r="L804" s="195">
        <v>0</v>
      </c>
      <c r="M804" s="195">
        <v>1</v>
      </c>
      <c r="N804" s="195">
        <v>0</v>
      </c>
      <c r="O804" s="195">
        <v>0</v>
      </c>
      <c r="P804" s="195">
        <v>6</v>
      </c>
      <c r="Q804" s="195">
        <v>13</v>
      </c>
      <c r="R804" s="230">
        <v>1</v>
      </c>
      <c r="S804" s="195">
        <v>6</v>
      </c>
      <c r="T804" s="190"/>
      <c r="U804" s="229">
        <v>491095273</v>
      </c>
      <c r="V804" s="231" t="s">
        <v>933</v>
      </c>
      <c r="W804" s="190" t="s">
        <v>651</v>
      </c>
      <c r="X804" s="190" t="s">
        <v>934</v>
      </c>
      <c r="Y804" s="231">
        <v>1</v>
      </c>
      <c r="Z804" s="231">
        <v>13</v>
      </c>
      <c r="AA804" s="231">
        <v>178268.24645800001</v>
      </c>
      <c r="AB804" s="231">
        <v>13713</v>
      </c>
      <c r="AC804" s="231">
        <v>-5345</v>
      </c>
      <c r="AD804" s="231">
        <v>19058</v>
      </c>
      <c r="AK804" s="232">
        <v>0</v>
      </c>
      <c r="AM804" s="232">
        <v>0</v>
      </c>
      <c r="AO804" s="232"/>
    </row>
    <row r="805" spans="1:41" s="231" customFormat="1">
      <c r="A805" s="229" t="s">
        <v>933</v>
      </c>
      <c r="B805" s="190">
        <v>491095292</v>
      </c>
      <c r="C805" s="191" t="s">
        <v>541</v>
      </c>
      <c r="D805" s="195">
        <v>0</v>
      </c>
      <c r="E805" s="195">
        <v>0</v>
      </c>
      <c r="F805" s="195">
        <v>1</v>
      </c>
      <c r="G805" s="195">
        <v>4</v>
      </c>
      <c r="H805" s="195">
        <v>6</v>
      </c>
      <c r="I805" s="195">
        <v>5</v>
      </c>
      <c r="J805" s="195">
        <v>0</v>
      </c>
      <c r="K805" s="230">
        <v>0.62880000000000003</v>
      </c>
      <c r="L805" s="195">
        <v>0</v>
      </c>
      <c r="M805" s="195">
        <v>1</v>
      </c>
      <c r="N805" s="195">
        <v>1</v>
      </c>
      <c r="O805" s="195">
        <v>1</v>
      </c>
      <c r="P805" s="195">
        <v>12</v>
      </c>
      <c r="Q805" s="195">
        <v>16</v>
      </c>
      <c r="R805" s="230">
        <v>1</v>
      </c>
      <c r="S805" s="195">
        <v>6</v>
      </c>
      <c r="T805" s="190"/>
      <c r="U805" s="229">
        <v>491095292</v>
      </c>
      <c r="V805" s="231" t="s">
        <v>933</v>
      </c>
      <c r="W805" s="190" t="s">
        <v>651</v>
      </c>
      <c r="X805" s="190" t="s">
        <v>935</v>
      </c>
      <c r="Y805" s="231">
        <v>1</v>
      </c>
      <c r="Z805" s="231">
        <v>16</v>
      </c>
      <c r="AA805" s="231">
        <v>255667.81025600003</v>
      </c>
      <c r="AB805" s="231">
        <v>15979</v>
      </c>
      <c r="AC805" s="231">
        <v>-1500</v>
      </c>
      <c r="AD805" s="231">
        <v>17479</v>
      </c>
      <c r="AK805" s="232">
        <v>0</v>
      </c>
      <c r="AM805" s="232">
        <v>0</v>
      </c>
      <c r="AO805" s="232"/>
    </row>
    <row r="806" spans="1:41" s="231" customFormat="1">
      <c r="A806" s="229" t="s">
        <v>933</v>
      </c>
      <c r="B806" s="190">
        <v>491095331</v>
      </c>
      <c r="C806" s="191" t="s">
        <v>541</v>
      </c>
      <c r="D806" s="195">
        <v>0</v>
      </c>
      <c r="E806" s="195">
        <v>0</v>
      </c>
      <c r="F806" s="195">
        <v>0</v>
      </c>
      <c r="G806" s="195">
        <v>8</v>
      </c>
      <c r="H806" s="195">
        <v>5</v>
      </c>
      <c r="I806" s="195">
        <v>8</v>
      </c>
      <c r="J806" s="195">
        <v>0</v>
      </c>
      <c r="K806" s="230">
        <v>0.82530000000000003</v>
      </c>
      <c r="L806" s="195">
        <v>0</v>
      </c>
      <c r="M806" s="195">
        <v>1</v>
      </c>
      <c r="N806" s="195">
        <v>0</v>
      </c>
      <c r="O806" s="195">
        <v>1</v>
      </c>
      <c r="P806" s="195">
        <v>8</v>
      </c>
      <c r="Q806" s="195">
        <v>21</v>
      </c>
      <c r="R806" s="230">
        <v>1</v>
      </c>
      <c r="S806" s="195">
        <v>7</v>
      </c>
      <c r="T806" s="190"/>
      <c r="U806" s="229">
        <v>491095331</v>
      </c>
      <c r="V806" s="231" t="s">
        <v>933</v>
      </c>
      <c r="W806" s="190" t="s">
        <v>651</v>
      </c>
      <c r="X806" s="190" t="s">
        <v>652</v>
      </c>
      <c r="Y806" s="231">
        <v>1</v>
      </c>
      <c r="Z806" s="231">
        <v>21</v>
      </c>
      <c r="AA806" s="231">
        <v>294848.596586</v>
      </c>
      <c r="AB806" s="231">
        <v>14040</v>
      </c>
      <c r="AC806" s="231">
        <v>-6258</v>
      </c>
      <c r="AD806" s="231">
        <v>20298</v>
      </c>
      <c r="AK806" s="232">
        <v>0</v>
      </c>
      <c r="AM806" s="232">
        <v>0</v>
      </c>
      <c r="AO806" s="232"/>
    </row>
    <row r="807" spans="1:41" s="231" customFormat="1">
      <c r="A807" s="229" t="s">
        <v>933</v>
      </c>
      <c r="B807" s="190">
        <v>491095665</v>
      </c>
      <c r="C807" s="191" t="s">
        <v>541</v>
      </c>
      <c r="D807" s="195">
        <v>0</v>
      </c>
      <c r="E807" s="195">
        <v>0</v>
      </c>
      <c r="F807" s="195">
        <v>0</v>
      </c>
      <c r="G807" s="195">
        <v>1</v>
      </c>
      <c r="H807" s="195">
        <v>0</v>
      </c>
      <c r="I807" s="195">
        <v>2</v>
      </c>
      <c r="J807" s="195">
        <v>0</v>
      </c>
      <c r="K807" s="230">
        <v>0.1179</v>
      </c>
      <c r="L807" s="195">
        <v>0</v>
      </c>
      <c r="M807" s="195">
        <v>0</v>
      </c>
      <c r="N807" s="195">
        <v>0</v>
      </c>
      <c r="O807" s="195">
        <v>0</v>
      </c>
      <c r="P807" s="195">
        <v>0</v>
      </c>
      <c r="Q807" s="195">
        <v>3</v>
      </c>
      <c r="R807" s="230">
        <v>1</v>
      </c>
      <c r="S807" s="195">
        <v>5</v>
      </c>
      <c r="T807" s="190"/>
      <c r="U807" s="229">
        <v>491095665</v>
      </c>
      <c r="V807" s="231" t="s">
        <v>933</v>
      </c>
      <c r="W807" s="190" t="s">
        <v>651</v>
      </c>
      <c r="X807" s="190" t="s">
        <v>834</v>
      </c>
      <c r="Y807" s="231">
        <v>1</v>
      </c>
      <c r="Z807" s="231">
        <v>3</v>
      </c>
      <c r="AA807" s="231">
        <v>36167.593798000002</v>
      </c>
      <c r="AB807" s="231">
        <v>12056</v>
      </c>
      <c r="AC807" s="231">
        <v>-298</v>
      </c>
      <c r="AD807" s="231">
        <v>12354</v>
      </c>
      <c r="AK807" s="232">
        <v>0</v>
      </c>
      <c r="AM807" s="232">
        <v>0</v>
      </c>
      <c r="AO807" s="232"/>
    </row>
    <row r="808" spans="1:41" s="231" customFormat="1">
      <c r="A808" s="229" t="s">
        <v>933</v>
      </c>
      <c r="B808" s="190">
        <v>491095763</v>
      </c>
      <c r="C808" s="191" t="s">
        <v>541</v>
      </c>
      <c r="D808" s="195">
        <v>0</v>
      </c>
      <c r="E808" s="195">
        <v>0</v>
      </c>
      <c r="F808" s="195">
        <v>0</v>
      </c>
      <c r="G808" s="195">
        <v>0</v>
      </c>
      <c r="H808" s="195">
        <v>0</v>
      </c>
      <c r="I808" s="195">
        <v>4</v>
      </c>
      <c r="J808" s="195">
        <v>0</v>
      </c>
      <c r="K808" s="230">
        <v>0.15720000000000001</v>
      </c>
      <c r="L808" s="195">
        <v>0</v>
      </c>
      <c r="M808" s="195">
        <v>0</v>
      </c>
      <c r="N808" s="195">
        <v>0</v>
      </c>
      <c r="O808" s="195">
        <v>0</v>
      </c>
      <c r="P808" s="195">
        <v>2</v>
      </c>
      <c r="Q808" s="195">
        <v>4</v>
      </c>
      <c r="R808" s="230">
        <v>1</v>
      </c>
      <c r="S808" s="195">
        <v>6</v>
      </c>
      <c r="T808" s="190"/>
      <c r="U808" s="229">
        <v>491095763</v>
      </c>
      <c r="V808" s="231" t="s">
        <v>933</v>
      </c>
      <c r="W808" s="190" t="s">
        <v>651</v>
      </c>
      <c r="X808" s="190" t="s">
        <v>936</v>
      </c>
      <c r="Y808" s="231">
        <v>1</v>
      </c>
      <c r="Z808" s="231">
        <v>4</v>
      </c>
      <c r="AA808" s="231">
        <v>61040.945064000007</v>
      </c>
      <c r="AB808" s="231">
        <v>15260</v>
      </c>
      <c r="AC808" s="231">
        <v>1547</v>
      </c>
      <c r="AD808" s="231">
        <v>13713</v>
      </c>
      <c r="AK808" s="232">
        <v>0</v>
      </c>
      <c r="AM808" s="232">
        <v>0</v>
      </c>
      <c r="AO808" s="232"/>
    </row>
    <row r="809" spans="1:41" s="231" customFormat="1">
      <c r="A809" s="229" t="s">
        <v>937</v>
      </c>
      <c r="B809" s="190">
        <v>492281061</v>
      </c>
      <c r="C809" s="191" t="s">
        <v>542</v>
      </c>
      <c r="D809" s="195">
        <v>0</v>
      </c>
      <c r="E809" s="195">
        <v>0</v>
      </c>
      <c r="F809" s="195">
        <v>1</v>
      </c>
      <c r="G809" s="195">
        <v>1</v>
      </c>
      <c r="H809" s="195">
        <v>0</v>
      </c>
      <c r="I809" s="195">
        <v>0</v>
      </c>
      <c r="J809" s="195">
        <v>0</v>
      </c>
      <c r="K809" s="230">
        <v>7.8600000000000003E-2</v>
      </c>
      <c r="L809" s="195">
        <v>0</v>
      </c>
      <c r="M809" s="195">
        <v>0</v>
      </c>
      <c r="N809" s="195">
        <v>0</v>
      </c>
      <c r="O809" s="195">
        <v>0</v>
      </c>
      <c r="P809" s="195">
        <v>1</v>
      </c>
      <c r="Q809" s="195">
        <v>2</v>
      </c>
      <c r="R809" s="230">
        <v>1</v>
      </c>
      <c r="S809" s="195">
        <v>11</v>
      </c>
      <c r="T809" s="190"/>
      <c r="U809" s="229">
        <v>492281061</v>
      </c>
      <c r="V809" s="231" t="s">
        <v>937</v>
      </c>
      <c r="W809" s="190" t="s">
        <v>796</v>
      </c>
      <c r="X809" s="190" t="s">
        <v>799</v>
      </c>
      <c r="Y809" s="231">
        <v>1</v>
      </c>
      <c r="Z809" s="231">
        <v>2</v>
      </c>
      <c r="AA809" s="231">
        <v>29858.942532000001</v>
      </c>
      <c r="AB809" s="231">
        <v>14929</v>
      </c>
      <c r="AC809" s="231">
        <v>-1050</v>
      </c>
      <c r="AD809" s="231">
        <v>15979</v>
      </c>
      <c r="AK809" s="232">
        <v>0</v>
      </c>
      <c r="AM809" s="232">
        <v>0</v>
      </c>
      <c r="AO809" s="232"/>
    </row>
    <row r="810" spans="1:41" s="231" customFormat="1">
      <c r="A810" s="229" t="s">
        <v>937</v>
      </c>
      <c r="B810" s="190">
        <v>492281086</v>
      </c>
      <c r="C810" s="191" t="s">
        <v>542</v>
      </c>
      <c r="D810" s="195">
        <v>0</v>
      </c>
      <c r="E810" s="195">
        <v>0</v>
      </c>
      <c r="F810" s="195">
        <v>0</v>
      </c>
      <c r="G810" s="195">
        <v>1</v>
      </c>
      <c r="H810" s="195">
        <v>0</v>
      </c>
      <c r="I810" s="195">
        <v>0</v>
      </c>
      <c r="J810" s="195">
        <v>0</v>
      </c>
      <c r="K810" s="230">
        <v>3.9300000000000002E-2</v>
      </c>
      <c r="L810" s="195">
        <v>0</v>
      </c>
      <c r="M810" s="195">
        <v>0</v>
      </c>
      <c r="N810" s="195">
        <v>0</v>
      </c>
      <c r="O810" s="195">
        <v>0</v>
      </c>
      <c r="P810" s="195">
        <v>0</v>
      </c>
      <c r="Q810" s="195">
        <v>1</v>
      </c>
      <c r="R810" s="230">
        <v>1</v>
      </c>
      <c r="S810" s="195">
        <v>8</v>
      </c>
      <c r="T810" s="190"/>
      <c r="U810" s="229">
        <v>492281086</v>
      </c>
      <c r="V810" s="231" t="s">
        <v>937</v>
      </c>
      <c r="W810" s="190" t="s">
        <v>796</v>
      </c>
      <c r="X810" s="190" t="s">
        <v>845</v>
      </c>
      <c r="Y810" s="231">
        <v>1</v>
      </c>
      <c r="Z810" s="231">
        <v>1</v>
      </c>
      <c r="AA810" s="231">
        <v>11036.911266000001</v>
      </c>
      <c r="AB810" s="231">
        <v>11037</v>
      </c>
      <c r="AC810" s="231">
        <v>-3003</v>
      </c>
      <c r="AD810" s="231">
        <v>14040</v>
      </c>
      <c r="AK810" s="232">
        <v>0</v>
      </c>
      <c r="AM810" s="232">
        <v>0</v>
      </c>
      <c r="AO810" s="232"/>
    </row>
    <row r="811" spans="1:41" s="231" customFormat="1">
      <c r="A811" s="229" t="s">
        <v>937</v>
      </c>
      <c r="B811" s="190">
        <v>492281087</v>
      </c>
      <c r="C811" s="191" t="s">
        <v>542</v>
      </c>
      <c r="D811" s="195">
        <v>0</v>
      </c>
      <c r="E811" s="195">
        <v>0</v>
      </c>
      <c r="F811" s="195">
        <v>0</v>
      </c>
      <c r="G811" s="195">
        <v>1</v>
      </c>
      <c r="H811" s="195">
        <v>0</v>
      </c>
      <c r="I811" s="195">
        <v>0</v>
      </c>
      <c r="J811" s="195">
        <v>0</v>
      </c>
      <c r="K811" s="230">
        <v>3.9300000000000002E-2</v>
      </c>
      <c r="L811" s="195">
        <v>0</v>
      </c>
      <c r="M811" s="195">
        <v>0</v>
      </c>
      <c r="N811" s="195">
        <v>0</v>
      </c>
      <c r="O811" s="195">
        <v>0</v>
      </c>
      <c r="P811" s="195">
        <v>1</v>
      </c>
      <c r="Q811" s="195">
        <v>1</v>
      </c>
      <c r="R811" s="230">
        <v>1</v>
      </c>
      <c r="S811" s="195">
        <v>6</v>
      </c>
      <c r="T811" s="190"/>
      <c r="U811" s="229">
        <v>492281087</v>
      </c>
      <c r="V811" s="231" t="s">
        <v>937</v>
      </c>
      <c r="W811" s="190" t="s">
        <v>796</v>
      </c>
      <c r="X811" s="190" t="s">
        <v>800</v>
      </c>
      <c r="Y811" s="231">
        <v>1</v>
      </c>
      <c r="Z811" s="231">
        <v>1</v>
      </c>
      <c r="AA811" s="231">
        <v>16426.701266</v>
      </c>
      <c r="AB811" s="231">
        <v>16427</v>
      </c>
      <c r="AC811" s="231">
        <v>4371</v>
      </c>
      <c r="AD811" s="231">
        <v>12056</v>
      </c>
      <c r="AK811" s="232">
        <v>0</v>
      </c>
      <c r="AM811" s="232">
        <v>0</v>
      </c>
      <c r="AO811" s="232"/>
    </row>
    <row r="812" spans="1:41" s="231" customFormat="1">
      <c r="A812" s="229" t="s">
        <v>937</v>
      </c>
      <c r="B812" s="190">
        <v>492281281</v>
      </c>
      <c r="C812" s="191" t="s">
        <v>542</v>
      </c>
      <c r="D812" s="195">
        <v>0</v>
      </c>
      <c r="E812" s="195">
        <v>0</v>
      </c>
      <c r="F812" s="195">
        <v>54</v>
      </c>
      <c r="G812" s="195">
        <v>287</v>
      </c>
      <c r="H812" s="195">
        <v>0</v>
      </c>
      <c r="I812" s="195">
        <v>0</v>
      </c>
      <c r="J812" s="195">
        <v>0</v>
      </c>
      <c r="K812" s="230">
        <v>13.401300000000001</v>
      </c>
      <c r="L812" s="195">
        <v>0</v>
      </c>
      <c r="M812" s="195">
        <v>70</v>
      </c>
      <c r="N812" s="195">
        <v>0</v>
      </c>
      <c r="O812" s="195">
        <v>0</v>
      </c>
      <c r="P812" s="195">
        <v>310</v>
      </c>
      <c r="Q812" s="195">
        <v>341</v>
      </c>
      <c r="R812" s="230">
        <v>1</v>
      </c>
      <c r="S812" s="195">
        <v>12</v>
      </c>
      <c r="T812" s="190"/>
      <c r="U812" s="229">
        <v>492281281</v>
      </c>
      <c r="V812" s="231" t="s">
        <v>937</v>
      </c>
      <c r="W812" s="190" t="s">
        <v>796</v>
      </c>
      <c r="X812" s="190" t="s">
        <v>796</v>
      </c>
      <c r="Y812" s="231">
        <v>1</v>
      </c>
      <c r="Z812" s="231">
        <v>341</v>
      </c>
      <c r="AA812" s="231">
        <v>6597636.5417060005</v>
      </c>
      <c r="AB812" s="231">
        <v>19348</v>
      </c>
      <c r="AC812" s="231">
        <v>4088</v>
      </c>
      <c r="AD812" s="231">
        <v>15260</v>
      </c>
      <c r="AK812" s="232">
        <v>0</v>
      </c>
      <c r="AM812" s="232">
        <v>0</v>
      </c>
      <c r="AO812" s="232"/>
    </row>
    <row r="813" spans="1:41" s="231" customFormat="1">
      <c r="A813" s="229" t="s">
        <v>937</v>
      </c>
      <c r="B813" s="190">
        <v>492281332</v>
      </c>
      <c r="C813" s="191" t="s">
        <v>542</v>
      </c>
      <c r="D813" s="195">
        <v>0</v>
      </c>
      <c r="E813" s="195">
        <v>0</v>
      </c>
      <c r="F813" s="195">
        <v>1</v>
      </c>
      <c r="G813" s="195">
        <v>2</v>
      </c>
      <c r="H813" s="195">
        <v>0</v>
      </c>
      <c r="I813" s="195">
        <v>0</v>
      </c>
      <c r="J813" s="195">
        <v>0</v>
      </c>
      <c r="K813" s="230">
        <v>0.1179</v>
      </c>
      <c r="L813" s="195">
        <v>0</v>
      </c>
      <c r="M813" s="195">
        <v>1</v>
      </c>
      <c r="N813" s="195">
        <v>0</v>
      </c>
      <c r="O813" s="195">
        <v>0</v>
      </c>
      <c r="P813" s="195">
        <v>2</v>
      </c>
      <c r="Q813" s="195">
        <v>3</v>
      </c>
      <c r="R813" s="230">
        <v>1</v>
      </c>
      <c r="S813" s="195">
        <v>10</v>
      </c>
      <c r="T813" s="190"/>
      <c r="U813" s="229">
        <v>492281332</v>
      </c>
      <c r="V813" s="231" t="s">
        <v>937</v>
      </c>
      <c r="W813" s="190" t="s">
        <v>796</v>
      </c>
      <c r="X813" s="190" t="s">
        <v>806</v>
      </c>
      <c r="Y813" s="231">
        <v>1</v>
      </c>
      <c r="Z813" s="231">
        <v>3</v>
      </c>
      <c r="AA813" s="231">
        <v>50206.443798</v>
      </c>
      <c r="AB813" s="231">
        <v>16735</v>
      </c>
      <c r="AC813" s="231">
        <v>1806</v>
      </c>
      <c r="AD813" s="231">
        <v>14929</v>
      </c>
      <c r="AK813" s="232">
        <v>0</v>
      </c>
      <c r="AM813" s="232">
        <v>0</v>
      </c>
      <c r="AO813" s="232"/>
    </row>
    <row r="814" spans="1:41" s="231" customFormat="1">
      <c r="A814" s="229" t="s">
        <v>938</v>
      </c>
      <c r="B814" s="190">
        <v>493057035</v>
      </c>
      <c r="C814" s="191" t="s">
        <v>560</v>
      </c>
      <c r="D814" s="195">
        <v>0</v>
      </c>
      <c r="E814" s="195">
        <v>0</v>
      </c>
      <c r="F814" s="195">
        <v>0</v>
      </c>
      <c r="G814" s="195">
        <v>0</v>
      </c>
      <c r="H814" s="195">
        <v>0</v>
      </c>
      <c r="I814" s="195">
        <v>21</v>
      </c>
      <c r="J814" s="195">
        <v>0</v>
      </c>
      <c r="K814" s="230">
        <v>0.82530000000000003</v>
      </c>
      <c r="L814" s="195">
        <v>0</v>
      </c>
      <c r="M814" s="195">
        <v>0</v>
      </c>
      <c r="N814" s="195">
        <v>0</v>
      </c>
      <c r="O814" s="195">
        <v>11</v>
      </c>
      <c r="P814" s="195">
        <v>19</v>
      </c>
      <c r="Q814" s="195">
        <v>21</v>
      </c>
      <c r="R814" s="230">
        <v>1.04</v>
      </c>
      <c r="S814" s="195">
        <v>11</v>
      </c>
      <c r="T814" s="190"/>
      <c r="U814" s="229">
        <v>493057035</v>
      </c>
      <c r="V814" s="231" t="s">
        <v>938</v>
      </c>
      <c r="W814" s="190" t="s">
        <v>656</v>
      </c>
      <c r="X814" s="190" t="s">
        <v>654</v>
      </c>
      <c r="Y814" s="231">
        <v>1</v>
      </c>
      <c r="Z814" s="231">
        <v>21</v>
      </c>
      <c r="AA814" s="231">
        <v>463113.12780983996</v>
      </c>
      <c r="AB814" s="231">
        <v>22053</v>
      </c>
      <c r="AC814" s="231">
        <v>11016</v>
      </c>
      <c r="AD814" s="231">
        <v>11037</v>
      </c>
      <c r="AK814" s="232">
        <v>0</v>
      </c>
      <c r="AM814" s="232">
        <v>0</v>
      </c>
      <c r="AO814" s="232"/>
    </row>
    <row r="815" spans="1:41" s="231" customFormat="1">
      <c r="A815" s="229" t="s">
        <v>938</v>
      </c>
      <c r="B815" s="190">
        <v>493057044</v>
      </c>
      <c r="C815" s="191" t="s">
        <v>560</v>
      </c>
      <c r="D815" s="195">
        <v>0</v>
      </c>
      <c r="E815" s="195">
        <v>0</v>
      </c>
      <c r="F815" s="195">
        <v>0</v>
      </c>
      <c r="G815" s="195">
        <v>0</v>
      </c>
      <c r="H815" s="195">
        <v>0</v>
      </c>
      <c r="I815" s="195">
        <v>2</v>
      </c>
      <c r="J815" s="195">
        <v>0</v>
      </c>
      <c r="K815" s="230">
        <v>7.8600000000000003E-2</v>
      </c>
      <c r="L815" s="195">
        <v>0</v>
      </c>
      <c r="M815" s="195">
        <v>0</v>
      </c>
      <c r="N815" s="195">
        <v>0</v>
      </c>
      <c r="O815" s="195">
        <v>2</v>
      </c>
      <c r="P815" s="195">
        <v>0</v>
      </c>
      <c r="Q815" s="195">
        <v>2</v>
      </c>
      <c r="R815" s="230">
        <v>1.04</v>
      </c>
      <c r="S815" s="195">
        <v>11</v>
      </c>
      <c r="T815" s="190"/>
      <c r="U815" s="229">
        <v>493057044</v>
      </c>
      <c r="V815" s="231" t="s">
        <v>938</v>
      </c>
      <c r="W815" s="190" t="s">
        <v>656</v>
      </c>
      <c r="X815" s="190" t="s">
        <v>655</v>
      </c>
      <c r="Y815" s="231">
        <v>1</v>
      </c>
      <c r="Z815" s="231">
        <v>2</v>
      </c>
      <c r="AA815" s="231">
        <v>32587.528058080003</v>
      </c>
      <c r="AB815" s="231">
        <v>16294</v>
      </c>
      <c r="AC815" s="231">
        <v>-133</v>
      </c>
      <c r="AD815" s="231">
        <v>16427</v>
      </c>
      <c r="AK815" s="232">
        <v>0</v>
      </c>
      <c r="AM815" s="232">
        <v>0</v>
      </c>
      <c r="AO815" s="232"/>
    </row>
    <row r="816" spans="1:41" s="231" customFormat="1">
      <c r="A816" s="229" t="s">
        <v>938</v>
      </c>
      <c r="B816" s="190">
        <v>493057057</v>
      </c>
      <c r="C816" s="191" t="s">
        <v>560</v>
      </c>
      <c r="D816" s="195">
        <v>0</v>
      </c>
      <c r="E816" s="195">
        <v>0</v>
      </c>
      <c r="F816" s="195">
        <v>0</v>
      </c>
      <c r="G816" s="195">
        <v>0</v>
      </c>
      <c r="H816" s="195">
        <v>0</v>
      </c>
      <c r="I816" s="195">
        <v>94</v>
      </c>
      <c r="J816" s="195">
        <v>0</v>
      </c>
      <c r="K816" s="230">
        <v>3.6941999999999999</v>
      </c>
      <c r="L816" s="195">
        <v>0</v>
      </c>
      <c r="M816" s="195">
        <v>0</v>
      </c>
      <c r="N816" s="195">
        <v>0</v>
      </c>
      <c r="O816" s="195">
        <v>59</v>
      </c>
      <c r="P816" s="195">
        <v>85</v>
      </c>
      <c r="Q816" s="195">
        <v>94</v>
      </c>
      <c r="R816" s="230">
        <v>1.04</v>
      </c>
      <c r="S816" s="195">
        <v>12</v>
      </c>
      <c r="T816" s="190"/>
      <c r="U816" s="229">
        <v>493057057</v>
      </c>
      <c r="V816" s="231" t="s">
        <v>938</v>
      </c>
      <c r="W816" s="190" t="s">
        <v>656</v>
      </c>
      <c r="X816" s="190" t="s">
        <v>656</v>
      </c>
      <c r="Y816" s="231">
        <v>1</v>
      </c>
      <c r="Z816" s="231">
        <v>94</v>
      </c>
      <c r="AA816" s="231">
        <v>2164532.6467297603</v>
      </c>
      <c r="AB816" s="231">
        <v>23027</v>
      </c>
      <c r="AC816" s="231">
        <v>3679</v>
      </c>
      <c r="AD816" s="231">
        <v>19348</v>
      </c>
      <c r="AK816" s="232">
        <v>0</v>
      </c>
      <c r="AM816" s="232">
        <v>0</v>
      </c>
      <c r="AO816" s="232"/>
    </row>
    <row r="817" spans="1:41" s="231" customFormat="1">
      <c r="A817" s="229" t="s">
        <v>938</v>
      </c>
      <c r="B817" s="190">
        <v>493057093</v>
      </c>
      <c r="C817" s="191" t="s">
        <v>560</v>
      </c>
      <c r="D817" s="195">
        <v>0</v>
      </c>
      <c r="E817" s="195">
        <v>0</v>
      </c>
      <c r="F817" s="195">
        <v>0</v>
      </c>
      <c r="G817" s="195">
        <v>0</v>
      </c>
      <c r="H817" s="195">
        <v>0</v>
      </c>
      <c r="I817" s="195">
        <v>33</v>
      </c>
      <c r="J817" s="195">
        <v>0</v>
      </c>
      <c r="K817" s="230">
        <v>1.2968999999999999</v>
      </c>
      <c r="L817" s="195">
        <v>0</v>
      </c>
      <c r="M817" s="195">
        <v>0</v>
      </c>
      <c r="N817" s="195">
        <v>0</v>
      </c>
      <c r="O817" s="195">
        <v>21</v>
      </c>
      <c r="P817" s="195">
        <v>32</v>
      </c>
      <c r="Q817" s="195">
        <v>33</v>
      </c>
      <c r="R817" s="230">
        <v>1.04</v>
      </c>
      <c r="S817" s="195">
        <v>11</v>
      </c>
      <c r="T817" s="190"/>
      <c r="U817" s="229">
        <v>493057093</v>
      </c>
      <c r="V817" s="231" t="s">
        <v>938</v>
      </c>
      <c r="W817" s="190" t="s">
        <v>656</v>
      </c>
      <c r="X817" s="190" t="s">
        <v>657</v>
      </c>
      <c r="Y817" s="231">
        <v>1</v>
      </c>
      <c r="Z817" s="231">
        <v>33</v>
      </c>
      <c r="AA817" s="231">
        <v>757508.12015831994</v>
      </c>
      <c r="AB817" s="231">
        <v>22955</v>
      </c>
      <c r="AC817" s="231">
        <v>6220</v>
      </c>
      <c r="AD817" s="231">
        <v>16735</v>
      </c>
      <c r="AK817" s="232">
        <v>0</v>
      </c>
      <c r="AM817" s="232">
        <v>0</v>
      </c>
      <c r="AO817" s="232"/>
    </row>
    <row r="818" spans="1:41" s="231" customFormat="1">
      <c r="A818" s="229" t="s">
        <v>938</v>
      </c>
      <c r="B818" s="190">
        <v>493057100</v>
      </c>
      <c r="C818" s="191" t="s">
        <v>560</v>
      </c>
      <c r="D818" s="195">
        <v>0</v>
      </c>
      <c r="E818" s="195">
        <v>0</v>
      </c>
      <c r="F818" s="195">
        <v>0</v>
      </c>
      <c r="G818" s="195">
        <v>0</v>
      </c>
      <c r="H818" s="195">
        <v>0</v>
      </c>
      <c r="I818" s="195">
        <v>1</v>
      </c>
      <c r="J818" s="195">
        <v>0</v>
      </c>
      <c r="K818" s="230">
        <v>3.9300000000000002E-2</v>
      </c>
      <c r="L818" s="195">
        <v>0</v>
      </c>
      <c r="M818" s="195">
        <v>0</v>
      </c>
      <c r="N818" s="195">
        <v>0</v>
      </c>
      <c r="O818" s="195">
        <v>0</v>
      </c>
      <c r="P818" s="195">
        <v>1</v>
      </c>
      <c r="Q818" s="195">
        <v>1</v>
      </c>
      <c r="R818" s="230">
        <v>1.04</v>
      </c>
      <c r="S818" s="195">
        <v>10</v>
      </c>
      <c r="T818" s="190"/>
      <c r="U818" s="229">
        <v>493057100</v>
      </c>
      <c r="V818" s="231" t="s">
        <v>938</v>
      </c>
      <c r="W818" s="190" t="s">
        <v>656</v>
      </c>
      <c r="X818" s="190" t="s">
        <v>710</v>
      </c>
      <c r="Y818" s="231">
        <v>1</v>
      </c>
      <c r="Z818" s="231">
        <v>1</v>
      </c>
      <c r="AA818" s="231">
        <v>20383.138429039998</v>
      </c>
      <c r="AB818" s="231">
        <v>20383</v>
      </c>
      <c r="AC818" s="231">
        <v>-1670</v>
      </c>
      <c r="AD818" s="231">
        <v>22053</v>
      </c>
      <c r="AK818" s="232">
        <v>0</v>
      </c>
      <c r="AM818" s="232">
        <v>0</v>
      </c>
      <c r="AO818" s="232"/>
    </row>
    <row r="819" spans="1:41" s="231" customFormat="1">
      <c r="A819" s="229" t="s">
        <v>938</v>
      </c>
      <c r="B819" s="190">
        <v>493057163</v>
      </c>
      <c r="C819" s="191" t="s">
        <v>560</v>
      </c>
      <c r="D819" s="195">
        <v>0</v>
      </c>
      <c r="E819" s="195">
        <v>0</v>
      </c>
      <c r="F819" s="195">
        <v>0</v>
      </c>
      <c r="G819" s="195">
        <v>0</v>
      </c>
      <c r="H819" s="195">
        <v>0</v>
      </c>
      <c r="I819" s="195">
        <v>6</v>
      </c>
      <c r="J819" s="195">
        <v>0</v>
      </c>
      <c r="K819" s="230">
        <v>0.23580000000000001</v>
      </c>
      <c r="L819" s="195">
        <v>0</v>
      </c>
      <c r="M819" s="195">
        <v>0</v>
      </c>
      <c r="N819" s="195">
        <v>0</v>
      </c>
      <c r="O819" s="195">
        <v>5</v>
      </c>
      <c r="P819" s="195">
        <v>3</v>
      </c>
      <c r="Q819" s="195">
        <v>6</v>
      </c>
      <c r="R819" s="230">
        <v>1.04</v>
      </c>
      <c r="S819" s="195">
        <v>11</v>
      </c>
      <c r="T819" s="190"/>
      <c r="U819" s="229">
        <v>493057163</v>
      </c>
      <c r="V819" s="231" t="s">
        <v>938</v>
      </c>
      <c r="W819" s="190" t="s">
        <v>656</v>
      </c>
      <c r="X819" s="190" t="s">
        <v>660</v>
      </c>
      <c r="Y819" s="231">
        <v>1</v>
      </c>
      <c r="Z819" s="231">
        <v>6</v>
      </c>
      <c r="AA819" s="231">
        <v>118786.24337424</v>
      </c>
      <c r="AB819" s="231">
        <v>19798</v>
      </c>
      <c r="AC819" s="231">
        <v>3504</v>
      </c>
      <c r="AD819" s="231">
        <v>16294</v>
      </c>
      <c r="AK819" s="232">
        <v>0</v>
      </c>
      <c r="AM819" s="232">
        <v>0</v>
      </c>
      <c r="AO819" s="232"/>
    </row>
    <row r="820" spans="1:41" s="231" customFormat="1">
      <c r="A820" s="229" t="s">
        <v>938</v>
      </c>
      <c r="B820" s="190">
        <v>493057165</v>
      </c>
      <c r="C820" s="191" t="s">
        <v>560</v>
      </c>
      <c r="D820" s="195">
        <v>0</v>
      </c>
      <c r="E820" s="195">
        <v>0</v>
      </c>
      <c r="F820" s="195">
        <v>0</v>
      </c>
      <c r="G820" s="195">
        <v>0</v>
      </c>
      <c r="H820" s="195">
        <v>0</v>
      </c>
      <c r="I820" s="195">
        <v>5</v>
      </c>
      <c r="J820" s="195">
        <v>0</v>
      </c>
      <c r="K820" s="230">
        <v>0.19650000000000001</v>
      </c>
      <c r="L820" s="195">
        <v>0</v>
      </c>
      <c r="M820" s="195">
        <v>0</v>
      </c>
      <c r="N820" s="195">
        <v>0</v>
      </c>
      <c r="O820" s="195">
        <v>3</v>
      </c>
      <c r="P820" s="195">
        <v>4</v>
      </c>
      <c r="Q820" s="195">
        <v>5</v>
      </c>
      <c r="R820" s="230">
        <v>1.04</v>
      </c>
      <c r="S820" s="195">
        <v>10</v>
      </c>
      <c r="T820" s="190"/>
      <c r="U820" s="229">
        <v>493057165</v>
      </c>
      <c r="V820" s="231" t="s">
        <v>938</v>
      </c>
      <c r="W820" s="190" t="s">
        <v>656</v>
      </c>
      <c r="X820" s="190" t="s">
        <v>661</v>
      </c>
      <c r="Y820" s="231">
        <v>1</v>
      </c>
      <c r="Z820" s="231">
        <v>5</v>
      </c>
      <c r="AA820" s="231">
        <v>104484.00414520002</v>
      </c>
      <c r="AB820" s="231">
        <v>20897</v>
      </c>
      <c r="AC820" s="231">
        <v>-1567</v>
      </c>
      <c r="AD820" s="231">
        <v>22464</v>
      </c>
      <c r="AK820" s="232">
        <v>0</v>
      </c>
      <c r="AM820" s="232">
        <v>0</v>
      </c>
      <c r="AO820" s="232"/>
    </row>
    <row r="821" spans="1:41" s="231" customFormat="1">
      <c r="A821" s="229" t="s">
        <v>938</v>
      </c>
      <c r="B821" s="190">
        <v>493057176</v>
      </c>
      <c r="C821" s="191" t="s">
        <v>560</v>
      </c>
      <c r="D821" s="195">
        <v>0</v>
      </c>
      <c r="E821" s="195">
        <v>0</v>
      </c>
      <c r="F821" s="195">
        <v>0</v>
      </c>
      <c r="G821" s="195">
        <v>0</v>
      </c>
      <c r="H821" s="195">
        <v>0</v>
      </c>
      <c r="I821" s="195">
        <v>4</v>
      </c>
      <c r="J821" s="195">
        <v>0</v>
      </c>
      <c r="K821" s="230">
        <v>0.15720000000000001</v>
      </c>
      <c r="L821" s="195">
        <v>0</v>
      </c>
      <c r="M821" s="195">
        <v>0</v>
      </c>
      <c r="N821" s="195">
        <v>0</v>
      </c>
      <c r="O821" s="195">
        <v>3</v>
      </c>
      <c r="P821" s="195">
        <v>3</v>
      </c>
      <c r="Q821" s="195">
        <v>4</v>
      </c>
      <c r="R821" s="230">
        <v>1.04</v>
      </c>
      <c r="S821" s="195">
        <v>8</v>
      </c>
      <c r="T821" s="190"/>
      <c r="U821" s="229">
        <v>493057176</v>
      </c>
      <c r="V821" s="231" t="s">
        <v>938</v>
      </c>
      <c r="W821" s="190" t="s">
        <v>656</v>
      </c>
      <c r="X821" s="190" t="s">
        <v>662</v>
      </c>
      <c r="Y821" s="231">
        <v>1</v>
      </c>
      <c r="Z821" s="231">
        <v>4</v>
      </c>
      <c r="AA821" s="231">
        <v>81345.561316160005</v>
      </c>
      <c r="AB821" s="231">
        <v>20336</v>
      </c>
      <c r="AC821" s="231">
        <v>-2373</v>
      </c>
      <c r="AD821" s="231">
        <v>22709</v>
      </c>
      <c r="AK821" s="232">
        <v>0</v>
      </c>
      <c r="AM821" s="232">
        <v>0</v>
      </c>
      <c r="AO821" s="232"/>
    </row>
    <row r="822" spans="1:41" s="231" customFormat="1">
      <c r="A822" s="229" t="s">
        <v>938</v>
      </c>
      <c r="B822" s="190">
        <v>493057207</v>
      </c>
      <c r="C822" s="191" t="s">
        <v>560</v>
      </c>
      <c r="D822" s="195">
        <v>0</v>
      </c>
      <c r="E822" s="195">
        <v>0</v>
      </c>
      <c r="F822" s="195">
        <v>0</v>
      </c>
      <c r="G822" s="195">
        <v>0</v>
      </c>
      <c r="H822" s="195">
        <v>0</v>
      </c>
      <c r="I822" s="195">
        <v>1</v>
      </c>
      <c r="J822" s="195">
        <v>0</v>
      </c>
      <c r="K822" s="230">
        <v>3.9300000000000002E-2</v>
      </c>
      <c r="L822" s="195">
        <v>0</v>
      </c>
      <c r="M822" s="195">
        <v>0</v>
      </c>
      <c r="N822" s="195">
        <v>0</v>
      </c>
      <c r="O822" s="195">
        <v>0</v>
      </c>
      <c r="P822" s="195">
        <v>1</v>
      </c>
      <c r="Q822" s="195">
        <v>1</v>
      </c>
      <c r="R822" s="230">
        <v>1.04</v>
      </c>
      <c r="S822" s="195">
        <v>3</v>
      </c>
      <c r="T822" s="190"/>
      <c r="U822" s="229">
        <v>493057207</v>
      </c>
      <c r="V822" s="231" t="s">
        <v>938</v>
      </c>
      <c r="W822" s="190" t="s">
        <v>656</v>
      </c>
      <c r="X822" s="190" t="s">
        <v>672</v>
      </c>
      <c r="Y822" s="231">
        <v>1</v>
      </c>
      <c r="Z822" s="231">
        <v>1</v>
      </c>
      <c r="AA822" s="231">
        <v>17637.132829040002</v>
      </c>
      <c r="AB822" s="231">
        <v>17637</v>
      </c>
      <c r="AC822" s="231">
        <v>-2746</v>
      </c>
      <c r="AD822" s="231">
        <v>20383</v>
      </c>
      <c r="AK822" s="232">
        <v>0</v>
      </c>
      <c r="AM822" s="232">
        <v>0</v>
      </c>
      <c r="AO822" s="232"/>
    </row>
    <row r="823" spans="1:41" s="231" customFormat="1">
      <c r="A823" s="229" t="s">
        <v>938</v>
      </c>
      <c r="B823" s="190">
        <v>493057244</v>
      </c>
      <c r="C823" s="191" t="s">
        <v>560</v>
      </c>
      <c r="D823" s="195">
        <v>0</v>
      </c>
      <c r="E823" s="195">
        <v>0</v>
      </c>
      <c r="F823" s="195">
        <v>0</v>
      </c>
      <c r="G823" s="195">
        <v>0</v>
      </c>
      <c r="H823" s="195">
        <v>0</v>
      </c>
      <c r="I823" s="195">
        <v>2</v>
      </c>
      <c r="J823" s="195">
        <v>0</v>
      </c>
      <c r="K823" s="230">
        <v>7.8600000000000003E-2</v>
      </c>
      <c r="L823" s="195">
        <v>0</v>
      </c>
      <c r="M823" s="195">
        <v>0</v>
      </c>
      <c r="N823" s="195">
        <v>0</v>
      </c>
      <c r="O823" s="195">
        <v>0</v>
      </c>
      <c r="P823" s="195">
        <v>2</v>
      </c>
      <c r="Q823" s="195">
        <v>2</v>
      </c>
      <c r="R823" s="230">
        <v>1.04</v>
      </c>
      <c r="S823" s="195">
        <v>10</v>
      </c>
      <c r="T823" s="190"/>
      <c r="U823" s="229">
        <v>493057244</v>
      </c>
      <c r="V823" s="231" t="s">
        <v>938</v>
      </c>
      <c r="W823" s="190" t="s">
        <v>656</v>
      </c>
      <c r="X823" s="190" t="s">
        <v>664</v>
      </c>
      <c r="Y823" s="231">
        <v>1</v>
      </c>
      <c r="Z823" s="231">
        <v>2</v>
      </c>
      <c r="AA823" s="231">
        <v>40766.276858079997</v>
      </c>
      <c r="AB823" s="231">
        <v>20383</v>
      </c>
      <c r="AC823" s="231">
        <v>585</v>
      </c>
      <c r="AD823" s="231">
        <v>19798</v>
      </c>
      <c r="AK823" s="232">
        <v>0</v>
      </c>
      <c r="AM823" s="232">
        <v>0</v>
      </c>
      <c r="AO823" s="232"/>
    </row>
    <row r="824" spans="1:41" s="231" customFormat="1">
      <c r="A824" s="229" t="s">
        <v>938</v>
      </c>
      <c r="B824" s="190">
        <v>493057248</v>
      </c>
      <c r="C824" s="191" t="s">
        <v>560</v>
      </c>
      <c r="D824" s="195">
        <v>0</v>
      </c>
      <c r="E824" s="195">
        <v>0</v>
      </c>
      <c r="F824" s="195">
        <v>0</v>
      </c>
      <c r="G824" s="195">
        <v>0</v>
      </c>
      <c r="H824" s="195">
        <v>0</v>
      </c>
      <c r="I824" s="195">
        <v>18</v>
      </c>
      <c r="J824" s="195">
        <v>0</v>
      </c>
      <c r="K824" s="230">
        <v>0.70740000000000003</v>
      </c>
      <c r="L824" s="195">
        <v>0</v>
      </c>
      <c r="M824" s="195">
        <v>0</v>
      </c>
      <c r="N824" s="195">
        <v>0</v>
      </c>
      <c r="O824" s="195">
        <v>9</v>
      </c>
      <c r="P824" s="195">
        <v>17</v>
      </c>
      <c r="Q824" s="195">
        <v>18</v>
      </c>
      <c r="R824" s="230">
        <v>1.04</v>
      </c>
      <c r="S824" s="195">
        <v>11</v>
      </c>
      <c r="T824" s="190"/>
      <c r="U824" s="229">
        <v>493057248</v>
      </c>
      <c r="V824" s="231" t="s">
        <v>938</v>
      </c>
      <c r="W824" s="190" t="s">
        <v>656</v>
      </c>
      <c r="X824" s="190" t="s">
        <v>665</v>
      </c>
      <c r="Y824" s="231">
        <v>1</v>
      </c>
      <c r="Z824" s="231">
        <v>18</v>
      </c>
      <c r="AA824" s="231">
        <v>401325.67732271994</v>
      </c>
      <c r="AB824" s="231">
        <v>22296</v>
      </c>
      <c r="AC824" s="231">
        <v>1399</v>
      </c>
      <c r="AD824" s="231">
        <v>20897</v>
      </c>
      <c r="AK824" s="232">
        <v>0</v>
      </c>
      <c r="AM824" s="232">
        <v>0</v>
      </c>
      <c r="AO824" s="232"/>
    </row>
    <row r="825" spans="1:41" s="231" customFormat="1">
      <c r="A825" s="229" t="s">
        <v>938</v>
      </c>
      <c r="B825" s="190">
        <v>493057262</v>
      </c>
      <c r="C825" s="191" t="s">
        <v>560</v>
      </c>
      <c r="D825" s="195">
        <v>0</v>
      </c>
      <c r="E825" s="195">
        <v>0</v>
      </c>
      <c r="F825" s="195">
        <v>0</v>
      </c>
      <c r="G825" s="195">
        <v>0</v>
      </c>
      <c r="H825" s="195">
        <v>0</v>
      </c>
      <c r="I825" s="195">
        <v>1</v>
      </c>
      <c r="J825" s="195">
        <v>0</v>
      </c>
      <c r="K825" s="230">
        <v>3.9300000000000002E-2</v>
      </c>
      <c r="L825" s="195">
        <v>0</v>
      </c>
      <c r="M825" s="195">
        <v>0</v>
      </c>
      <c r="N825" s="195">
        <v>0</v>
      </c>
      <c r="O825" s="195">
        <v>0</v>
      </c>
      <c r="P825" s="195">
        <v>1</v>
      </c>
      <c r="Q825" s="195">
        <v>1</v>
      </c>
      <c r="R825" s="230">
        <v>1.04</v>
      </c>
      <c r="S825" s="195">
        <v>9</v>
      </c>
      <c r="T825" s="190"/>
      <c r="U825" s="229">
        <v>493057262</v>
      </c>
      <c r="V825" s="231" t="s">
        <v>938</v>
      </c>
      <c r="W825" s="190" t="s">
        <v>656</v>
      </c>
      <c r="X825" s="190" t="s">
        <v>666</v>
      </c>
      <c r="Y825" s="231">
        <v>1</v>
      </c>
      <c r="Z825" s="231">
        <v>1</v>
      </c>
      <c r="AA825" s="231">
        <v>19923.91642904</v>
      </c>
      <c r="AB825" s="231">
        <v>19924</v>
      </c>
      <c r="AC825" s="231">
        <v>-412</v>
      </c>
      <c r="AD825" s="231">
        <v>20336</v>
      </c>
      <c r="AK825" s="232">
        <v>0</v>
      </c>
      <c r="AM825" s="232">
        <v>0</v>
      </c>
      <c r="AO825" s="232"/>
    </row>
    <row r="826" spans="1:41" s="231" customFormat="1">
      <c r="A826" s="229" t="s">
        <v>938</v>
      </c>
      <c r="B826" s="190">
        <v>493057274</v>
      </c>
      <c r="C826" s="191" t="s">
        <v>560</v>
      </c>
      <c r="D826" s="195">
        <v>0</v>
      </c>
      <c r="E826" s="195">
        <v>0</v>
      </c>
      <c r="F826" s="195">
        <v>0</v>
      </c>
      <c r="G826" s="195">
        <v>0</v>
      </c>
      <c r="H826" s="195">
        <v>0</v>
      </c>
      <c r="I826" s="195">
        <v>1</v>
      </c>
      <c r="J826" s="195">
        <v>0</v>
      </c>
      <c r="K826" s="230">
        <v>3.9300000000000002E-2</v>
      </c>
      <c r="L826" s="195">
        <v>0</v>
      </c>
      <c r="M826" s="195">
        <v>0</v>
      </c>
      <c r="N826" s="195">
        <v>0</v>
      </c>
      <c r="O826" s="195">
        <v>1</v>
      </c>
      <c r="P826" s="195">
        <v>0</v>
      </c>
      <c r="Q826" s="195">
        <v>1</v>
      </c>
      <c r="R826" s="230">
        <v>1.04</v>
      </c>
      <c r="S826" s="195">
        <v>10</v>
      </c>
      <c r="T826" s="190"/>
      <c r="U826" s="229">
        <v>493057274</v>
      </c>
      <c r="V826" s="231" t="s">
        <v>938</v>
      </c>
      <c r="W826" s="190" t="s">
        <v>656</v>
      </c>
      <c r="X826" s="190" t="s">
        <v>675</v>
      </c>
      <c r="Y826" s="231">
        <v>1</v>
      </c>
      <c r="Z826" s="231">
        <v>1</v>
      </c>
      <c r="AA826" s="231">
        <v>16293.764029040001</v>
      </c>
      <c r="AB826" s="231">
        <v>16294</v>
      </c>
      <c r="AC826" s="231">
        <v>-1343</v>
      </c>
      <c r="AD826" s="231">
        <v>17637</v>
      </c>
      <c r="AK826" s="232">
        <v>0</v>
      </c>
      <c r="AM826" s="232">
        <v>0</v>
      </c>
      <c r="AO826" s="232"/>
    </row>
    <row r="827" spans="1:41" s="231" customFormat="1">
      <c r="A827" s="229" t="s">
        <v>938</v>
      </c>
      <c r="B827" s="190">
        <v>493057346</v>
      </c>
      <c r="C827" s="191" t="s">
        <v>560</v>
      </c>
      <c r="D827" s="195">
        <v>0</v>
      </c>
      <c r="E827" s="195">
        <v>0</v>
      </c>
      <c r="F827" s="195">
        <v>0</v>
      </c>
      <c r="G827" s="195">
        <v>0</v>
      </c>
      <c r="H827" s="195">
        <v>0</v>
      </c>
      <c r="I827" s="195">
        <v>5</v>
      </c>
      <c r="J827" s="195">
        <v>0</v>
      </c>
      <c r="K827" s="230">
        <v>0.19650000000000001</v>
      </c>
      <c r="L827" s="195">
        <v>0</v>
      </c>
      <c r="M827" s="195">
        <v>0</v>
      </c>
      <c r="N827" s="195">
        <v>0</v>
      </c>
      <c r="O827" s="195">
        <v>4</v>
      </c>
      <c r="P827" s="195">
        <v>5</v>
      </c>
      <c r="Q827" s="195">
        <v>5</v>
      </c>
      <c r="R827" s="230">
        <v>1.04</v>
      </c>
      <c r="S827" s="195">
        <v>8</v>
      </c>
      <c r="T827" s="190"/>
      <c r="U827" s="229">
        <v>493057346</v>
      </c>
      <c r="V827" s="231" t="s">
        <v>938</v>
      </c>
      <c r="W827" s="190" t="s">
        <v>656</v>
      </c>
      <c r="X827" s="190" t="s">
        <v>667</v>
      </c>
      <c r="Y827" s="231">
        <v>1</v>
      </c>
      <c r="Z827" s="231">
        <v>5</v>
      </c>
      <c r="AA827" s="231">
        <v>110638.89094519999</v>
      </c>
      <c r="AB827" s="231">
        <v>22128</v>
      </c>
      <c r="AC827" s="231">
        <v>1745</v>
      </c>
      <c r="AD827" s="231">
        <v>20383</v>
      </c>
      <c r="AK827" s="232">
        <v>0</v>
      </c>
      <c r="AM827" s="232">
        <v>0</v>
      </c>
      <c r="AO827" s="232"/>
    </row>
    <row r="828" spans="1:41" s="231" customFormat="1">
      <c r="A828" s="229" t="s">
        <v>939</v>
      </c>
      <c r="B828" s="190">
        <v>494093031</v>
      </c>
      <c r="C828" s="191" t="s">
        <v>543</v>
      </c>
      <c r="D828" s="195">
        <v>0</v>
      </c>
      <c r="E828" s="195">
        <v>0</v>
      </c>
      <c r="F828" s="195">
        <v>0</v>
      </c>
      <c r="G828" s="195">
        <v>1</v>
      </c>
      <c r="H828" s="195">
        <v>1</v>
      </c>
      <c r="I828" s="195">
        <v>0</v>
      </c>
      <c r="J828" s="195">
        <v>0</v>
      </c>
      <c r="K828" s="230">
        <v>7.8600000000000003E-2</v>
      </c>
      <c r="L828" s="195">
        <v>0</v>
      </c>
      <c r="M828" s="195">
        <v>0</v>
      </c>
      <c r="N828" s="195">
        <v>0</v>
      </c>
      <c r="O828" s="195">
        <v>0</v>
      </c>
      <c r="P828" s="195">
        <v>0</v>
      </c>
      <c r="Q828" s="195">
        <v>2</v>
      </c>
      <c r="R828" s="230">
        <v>1.042</v>
      </c>
      <c r="S828" s="195">
        <v>5</v>
      </c>
      <c r="T828" s="190"/>
      <c r="U828" s="229">
        <v>494093031</v>
      </c>
      <c r="V828" s="231" t="s">
        <v>939</v>
      </c>
      <c r="W828" s="190" t="s">
        <v>657</v>
      </c>
      <c r="X828" s="190" t="s">
        <v>727</v>
      </c>
      <c r="Y828" s="231">
        <v>1</v>
      </c>
      <c r="Z828" s="231">
        <v>2</v>
      </c>
      <c r="AA828" s="231">
        <v>22411.722334384001</v>
      </c>
      <c r="AB828" s="231">
        <v>11206</v>
      </c>
      <c r="AC828" s="231">
        <v>-11090</v>
      </c>
      <c r="AD828" s="231">
        <v>22296</v>
      </c>
      <c r="AK828" s="232">
        <v>0</v>
      </c>
      <c r="AM828" s="232">
        <v>0</v>
      </c>
      <c r="AO828" s="232"/>
    </row>
    <row r="829" spans="1:41" s="231" customFormat="1">
      <c r="A829" s="229" t="s">
        <v>939</v>
      </c>
      <c r="B829" s="190">
        <v>494093035</v>
      </c>
      <c r="C829" s="191" t="s">
        <v>543</v>
      </c>
      <c r="D829" s="195">
        <v>0</v>
      </c>
      <c r="E829" s="195">
        <v>0</v>
      </c>
      <c r="F829" s="195">
        <v>0</v>
      </c>
      <c r="G829" s="195">
        <v>2</v>
      </c>
      <c r="H829" s="195">
        <v>2</v>
      </c>
      <c r="I829" s="195">
        <v>4</v>
      </c>
      <c r="J829" s="195">
        <v>0</v>
      </c>
      <c r="K829" s="230">
        <v>0.31440000000000001</v>
      </c>
      <c r="L829" s="195">
        <v>0</v>
      </c>
      <c r="M829" s="195">
        <v>1</v>
      </c>
      <c r="N829" s="195">
        <v>0</v>
      </c>
      <c r="O829" s="195">
        <v>0</v>
      </c>
      <c r="P829" s="195">
        <v>8</v>
      </c>
      <c r="Q829" s="195">
        <v>8</v>
      </c>
      <c r="R829" s="230">
        <v>1.042</v>
      </c>
      <c r="S829" s="195">
        <v>11</v>
      </c>
      <c r="T829" s="190"/>
      <c r="U829" s="229">
        <v>494093035</v>
      </c>
      <c r="V829" s="231" t="s">
        <v>939</v>
      </c>
      <c r="W829" s="190" t="s">
        <v>657</v>
      </c>
      <c r="X829" s="190" t="s">
        <v>654</v>
      </c>
      <c r="Y829" s="231">
        <v>1</v>
      </c>
      <c r="Z829" s="231">
        <v>8</v>
      </c>
      <c r="AA829" s="231">
        <v>164735.92487753599</v>
      </c>
      <c r="AB829" s="231">
        <v>20592</v>
      </c>
      <c r="AC829" s="231">
        <v>668</v>
      </c>
      <c r="AD829" s="231">
        <v>19924</v>
      </c>
      <c r="AK829" s="232">
        <v>0</v>
      </c>
      <c r="AM829" s="232">
        <v>0</v>
      </c>
      <c r="AO829" s="232"/>
    </row>
    <row r="830" spans="1:41" s="231" customFormat="1">
      <c r="A830" s="229" t="s">
        <v>939</v>
      </c>
      <c r="B830" s="190">
        <v>494093049</v>
      </c>
      <c r="C830" s="191" t="s">
        <v>543</v>
      </c>
      <c r="D830" s="195">
        <v>0</v>
      </c>
      <c r="E830" s="195">
        <v>0</v>
      </c>
      <c r="F830" s="195">
        <v>0</v>
      </c>
      <c r="G830" s="195">
        <v>0</v>
      </c>
      <c r="H830" s="195">
        <v>1</v>
      </c>
      <c r="I830" s="195">
        <v>1</v>
      </c>
      <c r="J830" s="195">
        <v>0</v>
      </c>
      <c r="K830" s="230">
        <v>7.8600000000000003E-2</v>
      </c>
      <c r="L830" s="195">
        <v>0</v>
      </c>
      <c r="M830" s="195">
        <v>0</v>
      </c>
      <c r="N830" s="195">
        <v>0</v>
      </c>
      <c r="O830" s="195">
        <v>0</v>
      </c>
      <c r="P830" s="195">
        <v>2</v>
      </c>
      <c r="Q830" s="195">
        <v>2</v>
      </c>
      <c r="R830" s="230">
        <v>1.042</v>
      </c>
      <c r="S830" s="195">
        <v>7</v>
      </c>
      <c r="T830" s="190"/>
      <c r="U830" s="229">
        <v>494093049</v>
      </c>
      <c r="V830" s="231" t="s">
        <v>939</v>
      </c>
      <c r="W830" s="190" t="s">
        <v>657</v>
      </c>
      <c r="X830" s="190" t="s">
        <v>723</v>
      </c>
      <c r="Y830" s="231">
        <v>1</v>
      </c>
      <c r="Z830" s="231">
        <v>2</v>
      </c>
      <c r="AA830" s="231">
        <v>36096.191794384002</v>
      </c>
      <c r="AB830" s="231">
        <v>18048</v>
      </c>
      <c r="AC830" s="231">
        <v>1754</v>
      </c>
      <c r="AD830" s="231">
        <v>16294</v>
      </c>
      <c r="AK830" s="232">
        <v>0</v>
      </c>
      <c r="AM830" s="232">
        <v>0</v>
      </c>
      <c r="AO830" s="232"/>
    </row>
    <row r="831" spans="1:41" s="231" customFormat="1">
      <c r="A831" s="229" t="s">
        <v>939</v>
      </c>
      <c r="B831" s="190">
        <v>494093056</v>
      </c>
      <c r="C831" s="191" t="s">
        <v>543</v>
      </c>
      <c r="D831" s="195">
        <v>0</v>
      </c>
      <c r="E831" s="195">
        <v>0</v>
      </c>
      <c r="F831" s="195">
        <v>0</v>
      </c>
      <c r="G831" s="195">
        <v>0</v>
      </c>
      <c r="H831" s="195">
        <v>0</v>
      </c>
      <c r="I831" s="195">
        <v>1</v>
      </c>
      <c r="J831" s="195">
        <v>0</v>
      </c>
      <c r="K831" s="230">
        <v>3.9300000000000002E-2</v>
      </c>
      <c r="L831" s="195">
        <v>0</v>
      </c>
      <c r="M831" s="195">
        <v>0</v>
      </c>
      <c r="N831" s="195">
        <v>0</v>
      </c>
      <c r="O831" s="195">
        <v>0</v>
      </c>
      <c r="P831" s="195">
        <v>0</v>
      </c>
      <c r="Q831" s="195">
        <v>1</v>
      </c>
      <c r="R831" s="230">
        <v>1.042</v>
      </c>
      <c r="S831" s="195">
        <v>4</v>
      </c>
      <c r="T831" s="190"/>
      <c r="U831" s="229">
        <v>494093056</v>
      </c>
      <c r="V831" s="231" t="s">
        <v>939</v>
      </c>
      <c r="W831" s="190" t="s">
        <v>657</v>
      </c>
      <c r="X831" s="190" t="s">
        <v>781</v>
      </c>
      <c r="Y831" s="231">
        <v>1</v>
      </c>
      <c r="Z831" s="231">
        <v>1</v>
      </c>
      <c r="AA831" s="231">
        <v>12984.899807192001</v>
      </c>
      <c r="AB831" s="231">
        <v>12985</v>
      </c>
      <c r="AC831" s="231">
        <v>-9143</v>
      </c>
      <c r="AD831" s="231">
        <v>22128</v>
      </c>
      <c r="AK831" s="232">
        <v>0</v>
      </c>
      <c r="AM831" s="232">
        <v>0</v>
      </c>
      <c r="AO831" s="232"/>
    </row>
    <row r="832" spans="1:41" s="231" customFormat="1">
      <c r="A832" s="229" t="s">
        <v>939</v>
      </c>
      <c r="B832" s="190">
        <v>494093057</v>
      </c>
      <c r="C832" s="191" t="s">
        <v>543</v>
      </c>
      <c r="D832" s="195">
        <v>0</v>
      </c>
      <c r="E832" s="195">
        <v>0</v>
      </c>
      <c r="F832" s="195">
        <v>13</v>
      </c>
      <c r="G832" s="195">
        <v>33</v>
      </c>
      <c r="H832" s="195">
        <v>16</v>
      </c>
      <c r="I832" s="195">
        <v>21</v>
      </c>
      <c r="J832" s="195">
        <v>0</v>
      </c>
      <c r="K832" s="230">
        <v>3.2618999999999998</v>
      </c>
      <c r="L832" s="195">
        <v>0</v>
      </c>
      <c r="M832" s="195">
        <v>23</v>
      </c>
      <c r="N832" s="195">
        <v>1</v>
      </c>
      <c r="O832" s="195">
        <v>2</v>
      </c>
      <c r="P832" s="195">
        <v>63</v>
      </c>
      <c r="Q832" s="195">
        <v>83</v>
      </c>
      <c r="R832" s="230">
        <v>1.042</v>
      </c>
      <c r="S832" s="195">
        <v>12</v>
      </c>
      <c r="T832" s="190"/>
      <c r="U832" s="229">
        <v>494093057</v>
      </c>
      <c r="V832" s="231" t="s">
        <v>939</v>
      </c>
      <c r="W832" s="190" t="s">
        <v>657</v>
      </c>
      <c r="X832" s="190" t="s">
        <v>656</v>
      </c>
      <c r="Y832" s="231">
        <v>1</v>
      </c>
      <c r="Z832" s="231">
        <v>83</v>
      </c>
      <c r="AA832" s="231">
        <v>1605993.2714769358</v>
      </c>
      <c r="AB832" s="231">
        <v>19349</v>
      </c>
      <c r="AC832" s="231">
        <v>8143</v>
      </c>
      <c r="AD832" s="231">
        <v>11206</v>
      </c>
      <c r="AK832" s="232">
        <v>0</v>
      </c>
      <c r="AM832" s="232">
        <v>0</v>
      </c>
      <c r="AO832" s="232"/>
    </row>
    <row r="833" spans="1:41" s="231" customFormat="1">
      <c r="A833" s="229" t="s">
        <v>939</v>
      </c>
      <c r="B833" s="190">
        <v>494093071</v>
      </c>
      <c r="C833" s="191" t="s">
        <v>543</v>
      </c>
      <c r="D833" s="195">
        <v>0</v>
      </c>
      <c r="E833" s="195">
        <v>0</v>
      </c>
      <c r="F833" s="195">
        <v>0</v>
      </c>
      <c r="G833" s="195">
        <v>1</v>
      </c>
      <c r="H833" s="195">
        <v>1</v>
      </c>
      <c r="I833" s="195">
        <v>1</v>
      </c>
      <c r="J833" s="195">
        <v>0</v>
      </c>
      <c r="K833" s="230">
        <v>0.1179</v>
      </c>
      <c r="L833" s="195">
        <v>0</v>
      </c>
      <c r="M833" s="195">
        <v>0</v>
      </c>
      <c r="N833" s="195">
        <v>0</v>
      </c>
      <c r="O833" s="195">
        <v>0</v>
      </c>
      <c r="P833" s="195">
        <v>0</v>
      </c>
      <c r="Q833" s="195">
        <v>3</v>
      </c>
      <c r="R833" s="230">
        <v>1.042</v>
      </c>
      <c r="S833" s="195">
        <v>5</v>
      </c>
      <c r="T833" s="190"/>
      <c r="U833" s="229">
        <v>494093071</v>
      </c>
      <c r="V833" s="231" t="s">
        <v>939</v>
      </c>
      <c r="W833" s="190" t="s">
        <v>657</v>
      </c>
      <c r="X833" s="190" t="s">
        <v>746</v>
      </c>
      <c r="Y833" s="231">
        <v>1</v>
      </c>
      <c r="Z833" s="231">
        <v>3</v>
      </c>
      <c r="AA833" s="231">
        <v>35396.622141576001</v>
      </c>
      <c r="AB833" s="231">
        <v>11799</v>
      </c>
      <c r="AC833" s="231">
        <v>-8793</v>
      </c>
      <c r="AD833" s="231">
        <v>20592</v>
      </c>
      <c r="AK833" s="232">
        <v>0</v>
      </c>
      <c r="AM833" s="232">
        <v>0</v>
      </c>
      <c r="AO833" s="232"/>
    </row>
    <row r="834" spans="1:41" s="231" customFormat="1">
      <c r="A834" s="229" t="s">
        <v>939</v>
      </c>
      <c r="B834" s="190">
        <v>494093093</v>
      </c>
      <c r="C834" s="191" t="s">
        <v>543</v>
      </c>
      <c r="D834" s="195">
        <v>0</v>
      </c>
      <c r="E834" s="195">
        <v>0</v>
      </c>
      <c r="F834" s="195">
        <v>22</v>
      </c>
      <c r="G834" s="195">
        <v>110</v>
      </c>
      <c r="H834" s="195">
        <v>59</v>
      </c>
      <c r="I834" s="195">
        <v>73</v>
      </c>
      <c r="J834" s="195">
        <v>0</v>
      </c>
      <c r="K834" s="230">
        <v>10.3752</v>
      </c>
      <c r="L834" s="195">
        <v>0</v>
      </c>
      <c r="M834" s="195">
        <v>64</v>
      </c>
      <c r="N834" s="195">
        <v>8</v>
      </c>
      <c r="O834" s="195">
        <v>5</v>
      </c>
      <c r="P834" s="195">
        <v>157</v>
      </c>
      <c r="Q834" s="195">
        <v>264</v>
      </c>
      <c r="R834" s="230">
        <v>1.042</v>
      </c>
      <c r="S834" s="195">
        <v>11</v>
      </c>
      <c r="T834" s="190"/>
      <c r="U834" s="229">
        <v>494093093</v>
      </c>
      <c r="V834" s="231" t="s">
        <v>939</v>
      </c>
      <c r="W834" s="190" t="s">
        <v>657</v>
      </c>
      <c r="X834" s="190" t="s">
        <v>657</v>
      </c>
      <c r="Y834" s="231">
        <v>1</v>
      </c>
      <c r="Z834" s="231">
        <v>264</v>
      </c>
      <c r="AA834" s="231">
        <v>4606474.8373386888</v>
      </c>
      <c r="AB834" s="231">
        <v>17449</v>
      </c>
      <c r="AC834" s="231">
        <v>-599</v>
      </c>
      <c r="AD834" s="231">
        <v>18048</v>
      </c>
      <c r="AK834" s="232">
        <v>0</v>
      </c>
      <c r="AM834" s="232">
        <v>0</v>
      </c>
      <c r="AO834" s="232"/>
    </row>
    <row r="835" spans="1:41" s="231" customFormat="1">
      <c r="A835" s="229" t="s">
        <v>939</v>
      </c>
      <c r="B835" s="190">
        <v>494093097</v>
      </c>
      <c r="C835" s="191" t="s">
        <v>543</v>
      </c>
      <c r="D835" s="195">
        <v>0</v>
      </c>
      <c r="E835" s="195">
        <v>0</v>
      </c>
      <c r="F835" s="195">
        <v>1</v>
      </c>
      <c r="G835" s="195">
        <v>1</v>
      </c>
      <c r="H835" s="195">
        <v>1</v>
      </c>
      <c r="I835" s="195">
        <v>0</v>
      </c>
      <c r="J835" s="195">
        <v>0</v>
      </c>
      <c r="K835" s="230">
        <v>0.1179</v>
      </c>
      <c r="L835" s="195">
        <v>0</v>
      </c>
      <c r="M835" s="195">
        <v>2</v>
      </c>
      <c r="N835" s="195">
        <v>1</v>
      </c>
      <c r="O835" s="195">
        <v>0</v>
      </c>
      <c r="P835" s="195">
        <v>3</v>
      </c>
      <c r="Q835" s="195">
        <v>3</v>
      </c>
      <c r="R835" s="230">
        <v>1.042</v>
      </c>
      <c r="S835" s="195">
        <v>11</v>
      </c>
      <c r="T835" s="190"/>
      <c r="U835" s="229">
        <v>494093097</v>
      </c>
      <c r="V835" s="231" t="s">
        <v>939</v>
      </c>
      <c r="W835" s="190" t="s">
        <v>657</v>
      </c>
      <c r="X835" s="190" t="s">
        <v>728</v>
      </c>
      <c r="Y835" s="231">
        <v>1</v>
      </c>
      <c r="Z835" s="231">
        <v>3</v>
      </c>
      <c r="AA835" s="231">
        <v>67104.367741576018</v>
      </c>
      <c r="AB835" s="231">
        <v>22368</v>
      </c>
      <c r="AC835" s="231">
        <v>9383</v>
      </c>
      <c r="AD835" s="231">
        <v>12985</v>
      </c>
      <c r="AK835" s="232">
        <v>0</v>
      </c>
      <c r="AM835" s="232">
        <v>0</v>
      </c>
      <c r="AO835" s="232"/>
    </row>
    <row r="836" spans="1:41" s="231" customFormat="1">
      <c r="A836" s="229" t="s">
        <v>939</v>
      </c>
      <c r="B836" s="190">
        <v>494093128</v>
      </c>
      <c r="C836" s="191" t="s">
        <v>543</v>
      </c>
      <c r="D836" s="195">
        <v>0</v>
      </c>
      <c r="E836" s="195">
        <v>0</v>
      </c>
      <c r="F836" s="195">
        <v>0</v>
      </c>
      <c r="G836" s="195">
        <v>0</v>
      </c>
      <c r="H836" s="195">
        <v>1</v>
      </c>
      <c r="I836" s="195">
        <v>0</v>
      </c>
      <c r="J836" s="195">
        <v>0</v>
      </c>
      <c r="K836" s="230">
        <v>3.9300000000000002E-2</v>
      </c>
      <c r="L836" s="195">
        <v>0</v>
      </c>
      <c r="M836" s="195">
        <v>0</v>
      </c>
      <c r="N836" s="195">
        <v>0</v>
      </c>
      <c r="O836" s="195">
        <v>0</v>
      </c>
      <c r="P836" s="195">
        <v>0</v>
      </c>
      <c r="Q836" s="195">
        <v>1</v>
      </c>
      <c r="R836" s="230">
        <v>1.042</v>
      </c>
      <c r="S836" s="195">
        <v>10</v>
      </c>
      <c r="T836" s="190"/>
      <c r="U836" s="229">
        <v>494093128</v>
      </c>
      <c r="V836" s="231" t="s">
        <v>939</v>
      </c>
      <c r="W836" s="190" t="s">
        <v>657</v>
      </c>
      <c r="X836" s="190" t="s">
        <v>729</v>
      </c>
      <c r="Y836" s="231">
        <v>1</v>
      </c>
      <c r="Z836" s="231">
        <v>1</v>
      </c>
      <c r="AA836" s="231">
        <v>11009.437147192</v>
      </c>
      <c r="AB836" s="231">
        <v>11009</v>
      </c>
      <c r="AC836" s="231">
        <v>-8340</v>
      </c>
      <c r="AD836" s="231">
        <v>19349</v>
      </c>
      <c r="AK836" s="232">
        <v>0</v>
      </c>
      <c r="AM836" s="232">
        <v>0</v>
      </c>
      <c r="AO836" s="232"/>
    </row>
    <row r="837" spans="1:41" s="231" customFormat="1">
      <c r="A837" s="229" t="s">
        <v>939</v>
      </c>
      <c r="B837" s="190">
        <v>494093149</v>
      </c>
      <c r="C837" s="191" t="s">
        <v>543</v>
      </c>
      <c r="D837" s="195">
        <v>0</v>
      </c>
      <c r="E837" s="195">
        <v>0</v>
      </c>
      <c r="F837" s="195">
        <v>0</v>
      </c>
      <c r="G837" s="195">
        <v>1</v>
      </c>
      <c r="H837" s="195">
        <v>2</v>
      </c>
      <c r="I837" s="195">
        <v>0</v>
      </c>
      <c r="J837" s="195">
        <v>0</v>
      </c>
      <c r="K837" s="230">
        <v>0.1179</v>
      </c>
      <c r="L837" s="195">
        <v>0</v>
      </c>
      <c r="M837" s="195">
        <v>1</v>
      </c>
      <c r="N837" s="195">
        <v>0</v>
      </c>
      <c r="O837" s="195">
        <v>0</v>
      </c>
      <c r="P837" s="195">
        <v>3</v>
      </c>
      <c r="Q837" s="195">
        <v>3</v>
      </c>
      <c r="R837" s="230">
        <v>1.042</v>
      </c>
      <c r="S837" s="195">
        <v>12</v>
      </c>
      <c r="T837" s="190"/>
      <c r="U837" s="229">
        <v>494093149</v>
      </c>
      <c r="V837" s="231" t="s">
        <v>939</v>
      </c>
      <c r="W837" s="190" t="s">
        <v>657</v>
      </c>
      <c r="X837" s="190" t="s">
        <v>783</v>
      </c>
      <c r="Y837" s="231">
        <v>1</v>
      </c>
      <c r="Z837" s="231">
        <v>3</v>
      </c>
      <c r="AA837" s="231">
        <v>62838.388841576001</v>
      </c>
      <c r="AB837" s="231">
        <v>20946</v>
      </c>
      <c r="AC837" s="231">
        <v>9147</v>
      </c>
      <c r="AD837" s="231">
        <v>11799</v>
      </c>
      <c r="AK837" s="232">
        <v>0</v>
      </c>
      <c r="AM837" s="232">
        <v>0</v>
      </c>
      <c r="AO837" s="232"/>
    </row>
    <row r="838" spans="1:41" s="231" customFormat="1">
      <c r="A838" s="229" t="s">
        <v>939</v>
      </c>
      <c r="B838" s="190">
        <v>494093163</v>
      </c>
      <c r="C838" s="191" t="s">
        <v>543</v>
      </c>
      <c r="D838" s="195">
        <v>0</v>
      </c>
      <c r="E838" s="195">
        <v>0</v>
      </c>
      <c r="F838" s="195">
        <v>0</v>
      </c>
      <c r="G838" s="195">
        <v>6</v>
      </c>
      <c r="H838" s="195">
        <v>5</v>
      </c>
      <c r="I838" s="195">
        <v>5</v>
      </c>
      <c r="J838" s="195">
        <v>0</v>
      </c>
      <c r="K838" s="230">
        <v>0.62880000000000003</v>
      </c>
      <c r="L838" s="195">
        <v>0</v>
      </c>
      <c r="M838" s="195">
        <v>3</v>
      </c>
      <c r="N838" s="195">
        <v>0</v>
      </c>
      <c r="O838" s="195">
        <v>0</v>
      </c>
      <c r="P838" s="195">
        <v>11</v>
      </c>
      <c r="Q838" s="195">
        <v>16</v>
      </c>
      <c r="R838" s="230">
        <v>1.042</v>
      </c>
      <c r="S838" s="195">
        <v>11</v>
      </c>
      <c r="T838" s="190"/>
      <c r="U838" s="229">
        <v>494093163</v>
      </c>
      <c r="V838" s="231" t="s">
        <v>939</v>
      </c>
      <c r="W838" s="190" t="s">
        <v>657</v>
      </c>
      <c r="X838" s="190" t="s">
        <v>660</v>
      </c>
      <c r="Y838" s="231">
        <v>1</v>
      </c>
      <c r="Z838" s="231">
        <v>16</v>
      </c>
      <c r="AA838" s="231">
        <v>286595.41841507202</v>
      </c>
      <c r="AB838" s="231">
        <v>17912</v>
      </c>
      <c r="AC838" s="231">
        <v>525</v>
      </c>
      <c r="AD838" s="231">
        <v>17387</v>
      </c>
      <c r="AK838" s="232">
        <v>0</v>
      </c>
      <c r="AM838" s="232">
        <v>0</v>
      </c>
      <c r="AO838" s="232"/>
    </row>
    <row r="839" spans="1:41" s="231" customFormat="1">
      <c r="A839" s="229" t="s">
        <v>939</v>
      </c>
      <c r="B839" s="190">
        <v>494093165</v>
      </c>
      <c r="C839" s="191" t="s">
        <v>543</v>
      </c>
      <c r="D839" s="195">
        <v>0</v>
      </c>
      <c r="E839" s="195">
        <v>0</v>
      </c>
      <c r="F839" s="195">
        <v>2</v>
      </c>
      <c r="G839" s="195">
        <v>9</v>
      </c>
      <c r="H839" s="195">
        <v>15</v>
      </c>
      <c r="I839" s="195">
        <v>10</v>
      </c>
      <c r="J839" s="195">
        <v>0</v>
      </c>
      <c r="K839" s="230">
        <v>1.4148000000000001</v>
      </c>
      <c r="L839" s="195">
        <v>0</v>
      </c>
      <c r="M839" s="195">
        <v>6</v>
      </c>
      <c r="N839" s="195">
        <v>2</v>
      </c>
      <c r="O839" s="195">
        <v>1</v>
      </c>
      <c r="P839" s="195">
        <v>20</v>
      </c>
      <c r="Q839" s="195">
        <v>36</v>
      </c>
      <c r="R839" s="230">
        <v>1.042</v>
      </c>
      <c r="S839" s="195">
        <v>10</v>
      </c>
      <c r="T839" s="190"/>
      <c r="U839" s="229">
        <v>494093165</v>
      </c>
      <c r="V839" s="231" t="s">
        <v>939</v>
      </c>
      <c r="W839" s="190" t="s">
        <v>657</v>
      </c>
      <c r="X839" s="190" t="s">
        <v>661</v>
      </c>
      <c r="Y839" s="231">
        <v>1</v>
      </c>
      <c r="Z839" s="231">
        <v>36</v>
      </c>
      <c r="AA839" s="231">
        <v>596003.87421891198</v>
      </c>
      <c r="AB839" s="231">
        <v>16556</v>
      </c>
      <c r="AC839" s="231">
        <v>-5812</v>
      </c>
      <c r="AD839" s="231">
        <v>22368</v>
      </c>
      <c r="AK839" s="232">
        <v>0</v>
      </c>
      <c r="AM839" s="232">
        <v>0</v>
      </c>
      <c r="AO839" s="232"/>
    </row>
    <row r="840" spans="1:41" s="231" customFormat="1">
      <c r="A840" s="229" t="s">
        <v>939</v>
      </c>
      <c r="B840" s="190">
        <v>494093176</v>
      </c>
      <c r="C840" s="191" t="s">
        <v>543</v>
      </c>
      <c r="D840" s="195">
        <v>0</v>
      </c>
      <c r="E840" s="195">
        <v>0</v>
      </c>
      <c r="F840" s="195">
        <v>0</v>
      </c>
      <c r="G840" s="195">
        <v>7</v>
      </c>
      <c r="H840" s="195">
        <v>1</v>
      </c>
      <c r="I840" s="195">
        <v>3</v>
      </c>
      <c r="J840" s="195">
        <v>0</v>
      </c>
      <c r="K840" s="230">
        <v>0.43230000000000002</v>
      </c>
      <c r="L840" s="195">
        <v>0</v>
      </c>
      <c r="M840" s="195">
        <v>2</v>
      </c>
      <c r="N840" s="195">
        <v>0</v>
      </c>
      <c r="O840" s="195">
        <v>0</v>
      </c>
      <c r="P840" s="195">
        <v>10</v>
      </c>
      <c r="Q840" s="195">
        <v>11</v>
      </c>
      <c r="R840" s="230">
        <v>1.042</v>
      </c>
      <c r="S840" s="195">
        <v>8</v>
      </c>
      <c r="T840" s="190"/>
      <c r="U840" s="229">
        <v>494093176</v>
      </c>
      <c r="V840" s="231" t="s">
        <v>939</v>
      </c>
      <c r="W840" s="190" t="s">
        <v>657</v>
      </c>
      <c r="X840" s="190" t="s">
        <v>662</v>
      </c>
      <c r="Y840" s="231">
        <v>1</v>
      </c>
      <c r="Z840" s="231">
        <v>11</v>
      </c>
      <c r="AA840" s="231">
        <v>200732.35679911199</v>
      </c>
      <c r="AB840" s="231">
        <v>18248</v>
      </c>
      <c r="AC840" s="231">
        <v>7239</v>
      </c>
      <c r="AD840" s="231">
        <v>11009</v>
      </c>
      <c r="AK840" s="232">
        <v>0</v>
      </c>
      <c r="AM840" s="232">
        <v>0</v>
      </c>
      <c r="AO840" s="232"/>
    </row>
    <row r="841" spans="1:41" s="231" customFormat="1">
      <c r="A841" s="229" t="s">
        <v>939</v>
      </c>
      <c r="B841" s="190">
        <v>494093178</v>
      </c>
      <c r="C841" s="191" t="s">
        <v>543</v>
      </c>
      <c r="D841" s="195">
        <v>0</v>
      </c>
      <c r="E841" s="195">
        <v>0</v>
      </c>
      <c r="F841" s="195">
        <v>0</v>
      </c>
      <c r="G841" s="195">
        <v>0</v>
      </c>
      <c r="H841" s="195">
        <v>1</v>
      </c>
      <c r="I841" s="195">
        <v>1</v>
      </c>
      <c r="J841" s="195">
        <v>0</v>
      </c>
      <c r="K841" s="230">
        <v>7.8600000000000003E-2</v>
      </c>
      <c r="L841" s="195">
        <v>0</v>
      </c>
      <c r="M841" s="195">
        <v>0</v>
      </c>
      <c r="N841" s="195">
        <v>0</v>
      </c>
      <c r="O841" s="195">
        <v>0</v>
      </c>
      <c r="P841" s="195">
        <v>0</v>
      </c>
      <c r="Q841" s="195">
        <v>2</v>
      </c>
      <c r="R841" s="230">
        <v>1.042</v>
      </c>
      <c r="S841" s="195">
        <v>4</v>
      </c>
      <c r="T841" s="190"/>
      <c r="U841" s="229">
        <v>494093178</v>
      </c>
      <c r="V841" s="231" t="s">
        <v>939</v>
      </c>
      <c r="W841" s="190" t="s">
        <v>657</v>
      </c>
      <c r="X841" s="190" t="s">
        <v>874</v>
      </c>
      <c r="Y841" s="231">
        <v>1</v>
      </c>
      <c r="Z841" s="231">
        <v>2</v>
      </c>
      <c r="AA841" s="231">
        <v>23994.336954383998</v>
      </c>
      <c r="AB841" s="231">
        <v>11997</v>
      </c>
      <c r="AC841" s="231">
        <v>-8949</v>
      </c>
      <c r="AD841" s="231">
        <v>20946</v>
      </c>
      <c r="AK841" s="232">
        <v>0</v>
      </c>
      <c r="AM841" s="232">
        <v>0</v>
      </c>
      <c r="AO841" s="232"/>
    </row>
    <row r="842" spans="1:41" s="231" customFormat="1">
      <c r="A842" s="229" t="s">
        <v>939</v>
      </c>
      <c r="B842" s="190">
        <v>494093181</v>
      </c>
      <c r="C842" s="191" t="s">
        <v>543</v>
      </c>
      <c r="D842" s="195">
        <v>0</v>
      </c>
      <c r="E842" s="195">
        <v>0</v>
      </c>
      <c r="F842" s="195">
        <v>1</v>
      </c>
      <c r="G842" s="195">
        <v>1</v>
      </c>
      <c r="H842" s="195">
        <v>1</v>
      </c>
      <c r="I842" s="195">
        <v>2</v>
      </c>
      <c r="J842" s="195">
        <v>0</v>
      </c>
      <c r="K842" s="230">
        <v>0.19650000000000001</v>
      </c>
      <c r="L842" s="195">
        <v>0</v>
      </c>
      <c r="M842" s="195">
        <v>0</v>
      </c>
      <c r="N842" s="195">
        <v>0</v>
      </c>
      <c r="O842" s="195">
        <v>0</v>
      </c>
      <c r="P842" s="195">
        <v>5</v>
      </c>
      <c r="Q842" s="195">
        <v>5</v>
      </c>
      <c r="R842" s="230">
        <v>1.042</v>
      </c>
      <c r="S842" s="195">
        <v>10</v>
      </c>
      <c r="T842" s="190"/>
      <c r="U842" s="229">
        <v>494093181</v>
      </c>
      <c r="V842" s="231" t="s">
        <v>939</v>
      </c>
      <c r="W842" s="190" t="s">
        <v>657</v>
      </c>
      <c r="X842" s="190" t="s">
        <v>732</v>
      </c>
      <c r="Y842" s="231">
        <v>1</v>
      </c>
      <c r="Z842" s="231">
        <v>5</v>
      </c>
      <c r="AA842" s="231">
        <v>96882.54537596002</v>
      </c>
      <c r="AB842" s="231">
        <v>19377</v>
      </c>
      <c r="AC842" s="231">
        <v>1465</v>
      </c>
      <c r="AD842" s="231">
        <v>17912</v>
      </c>
      <c r="AK842" s="232">
        <v>0</v>
      </c>
      <c r="AM842" s="232">
        <v>0</v>
      </c>
      <c r="AO842" s="232"/>
    </row>
    <row r="843" spans="1:41" s="231" customFormat="1">
      <c r="A843" s="229" t="s">
        <v>939</v>
      </c>
      <c r="B843" s="190">
        <v>494093229</v>
      </c>
      <c r="C843" s="191" t="s">
        <v>543</v>
      </c>
      <c r="D843" s="195">
        <v>0</v>
      </c>
      <c r="E843" s="195">
        <v>0</v>
      </c>
      <c r="F843" s="195">
        <v>0</v>
      </c>
      <c r="G843" s="195">
        <v>1</v>
      </c>
      <c r="H843" s="195">
        <v>2</v>
      </c>
      <c r="I843" s="195">
        <v>1</v>
      </c>
      <c r="J843" s="195">
        <v>0</v>
      </c>
      <c r="K843" s="230">
        <v>0.15720000000000001</v>
      </c>
      <c r="L843" s="195">
        <v>0</v>
      </c>
      <c r="M843" s="195">
        <v>0</v>
      </c>
      <c r="N843" s="195">
        <v>0</v>
      </c>
      <c r="O843" s="195">
        <v>0</v>
      </c>
      <c r="P843" s="195">
        <v>0</v>
      </c>
      <c r="Q843" s="195">
        <v>4</v>
      </c>
      <c r="R843" s="230">
        <v>1.042</v>
      </c>
      <c r="S843" s="195">
        <v>9</v>
      </c>
      <c r="T843" s="190"/>
      <c r="U843" s="229">
        <v>494093229</v>
      </c>
      <c r="V843" s="231" t="s">
        <v>939</v>
      </c>
      <c r="W843" s="190" t="s">
        <v>657</v>
      </c>
      <c r="X843" s="190" t="s">
        <v>663</v>
      </c>
      <c r="Y843" s="231">
        <v>1</v>
      </c>
      <c r="Z843" s="231">
        <v>4</v>
      </c>
      <c r="AA843" s="231">
        <v>46406.059288768003</v>
      </c>
      <c r="AB843" s="231">
        <v>11602</v>
      </c>
      <c r="AC843" s="231">
        <v>-4954</v>
      </c>
      <c r="AD843" s="231">
        <v>16556</v>
      </c>
      <c r="AK843" s="232">
        <v>0</v>
      </c>
      <c r="AM843" s="232">
        <v>0</v>
      </c>
      <c r="AO843" s="232"/>
    </row>
    <row r="844" spans="1:41" s="231" customFormat="1">
      <c r="A844" s="229" t="s">
        <v>939</v>
      </c>
      <c r="B844" s="190">
        <v>494093248</v>
      </c>
      <c r="C844" s="191" t="s">
        <v>543</v>
      </c>
      <c r="D844" s="195">
        <v>0</v>
      </c>
      <c r="E844" s="195">
        <v>0</v>
      </c>
      <c r="F844" s="195">
        <v>21</v>
      </c>
      <c r="G844" s="195">
        <v>129</v>
      </c>
      <c r="H844" s="195">
        <v>74</v>
      </c>
      <c r="I844" s="195">
        <v>82</v>
      </c>
      <c r="J844" s="195">
        <v>0</v>
      </c>
      <c r="K844" s="230">
        <v>12.0258</v>
      </c>
      <c r="L844" s="195">
        <v>0</v>
      </c>
      <c r="M844" s="195">
        <v>63</v>
      </c>
      <c r="N844" s="195">
        <v>5</v>
      </c>
      <c r="O844" s="195">
        <v>4</v>
      </c>
      <c r="P844" s="195">
        <v>171</v>
      </c>
      <c r="Q844" s="195">
        <v>306</v>
      </c>
      <c r="R844" s="230">
        <v>1.042</v>
      </c>
      <c r="S844" s="195">
        <v>11</v>
      </c>
      <c r="T844" s="190"/>
      <c r="U844" s="229">
        <v>494093248</v>
      </c>
      <c r="V844" s="231" t="s">
        <v>939</v>
      </c>
      <c r="W844" s="190" t="s">
        <v>657</v>
      </c>
      <c r="X844" s="190" t="s">
        <v>665</v>
      </c>
      <c r="Y844" s="231">
        <v>1</v>
      </c>
      <c r="Z844" s="231">
        <v>306</v>
      </c>
      <c r="AA844" s="231">
        <v>5192034.3559607519</v>
      </c>
      <c r="AB844" s="231">
        <v>16967</v>
      </c>
      <c r="AC844" s="231">
        <v>-1281</v>
      </c>
      <c r="AD844" s="231">
        <v>18248</v>
      </c>
      <c r="AK844" s="232">
        <v>0</v>
      </c>
      <c r="AM844" s="232">
        <v>0</v>
      </c>
      <c r="AO844" s="232"/>
    </row>
    <row r="845" spans="1:41" s="231" customFormat="1">
      <c r="A845" s="229" t="s">
        <v>939</v>
      </c>
      <c r="B845" s="190">
        <v>494093262</v>
      </c>
      <c r="C845" s="191" t="s">
        <v>543</v>
      </c>
      <c r="D845" s="195">
        <v>0</v>
      </c>
      <c r="E845" s="195">
        <v>0</v>
      </c>
      <c r="F845" s="195">
        <v>2</v>
      </c>
      <c r="G845" s="195">
        <v>8</v>
      </c>
      <c r="H845" s="195">
        <v>5</v>
      </c>
      <c r="I845" s="195">
        <v>4</v>
      </c>
      <c r="J845" s="195">
        <v>0</v>
      </c>
      <c r="K845" s="230">
        <v>0.74670000000000003</v>
      </c>
      <c r="L845" s="195">
        <v>0</v>
      </c>
      <c r="M845" s="195">
        <v>4</v>
      </c>
      <c r="N845" s="195">
        <v>0</v>
      </c>
      <c r="O845" s="195">
        <v>0</v>
      </c>
      <c r="P845" s="195">
        <v>7</v>
      </c>
      <c r="Q845" s="195">
        <v>19</v>
      </c>
      <c r="R845" s="230">
        <v>1.042</v>
      </c>
      <c r="S845" s="195">
        <v>9</v>
      </c>
      <c r="T845" s="190"/>
      <c r="U845" s="229">
        <v>494093262</v>
      </c>
      <c r="V845" s="231" t="s">
        <v>939</v>
      </c>
      <c r="W845" s="190" t="s">
        <v>657</v>
      </c>
      <c r="X845" s="190" t="s">
        <v>666</v>
      </c>
      <c r="Y845" s="231">
        <v>1</v>
      </c>
      <c r="Z845" s="231">
        <v>19</v>
      </c>
      <c r="AA845" s="231">
        <v>281379.88471664803</v>
      </c>
      <c r="AB845" s="231">
        <v>14809</v>
      </c>
      <c r="AC845" s="231">
        <v>2812</v>
      </c>
      <c r="AD845" s="231">
        <v>11997</v>
      </c>
      <c r="AK845" s="232">
        <v>0</v>
      </c>
      <c r="AM845" s="232">
        <v>0</v>
      </c>
      <c r="AO845" s="232"/>
    </row>
    <row r="846" spans="1:41" s="231" customFormat="1">
      <c r="A846" s="229" t="s">
        <v>939</v>
      </c>
      <c r="B846" s="190">
        <v>494093284</v>
      </c>
      <c r="C846" s="191" t="s">
        <v>543</v>
      </c>
      <c r="D846" s="195">
        <v>0</v>
      </c>
      <c r="E846" s="195">
        <v>0</v>
      </c>
      <c r="F846" s="195">
        <v>0</v>
      </c>
      <c r="G846" s="195">
        <v>3</v>
      </c>
      <c r="H846" s="195">
        <v>1</v>
      </c>
      <c r="I846" s="195">
        <v>0</v>
      </c>
      <c r="J846" s="195">
        <v>0</v>
      </c>
      <c r="K846" s="230">
        <v>0.15720000000000001</v>
      </c>
      <c r="L846" s="195">
        <v>0</v>
      </c>
      <c r="M846" s="195">
        <v>2</v>
      </c>
      <c r="N846" s="195">
        <v>0</v>
      </c>
      <c r="O846" s="195">
        <v>0</v>
      </c>
      <c r="P846" s="195">
        <v>1</v>
      </c>
      <c r="Q846" s="195">
        <v>4</v>
      </c>
      <c r="R846" s="230">
        <v>1.042</v>
      </c>
      <c r="S846" s="195">
        <v>5</v>
      </c>
      <c r="T846" s="190"/>
      <c r="U846" s="229">
        <v>494093284</v>
      </c>
      <c r="V846" s="231" t="s">
        <v>939</v>
      </c>
      <c r="W846" s="190" t="s">
        <v>657</v>
      </c>
      <c r="X846" s="190" t="s">
        <v>734</v>
      </c>
      <c r="Y846" s="231">
        <v>1</v>
      </c>
      <c r="Z846" s="231">
        <v>4</v>
      </c>
      <c r="AA846" s="231">
        <v>56122.637688768002</v>
      </c>
      <c r="AB846" s="231">
        <v>14031</v>
      </c>
      <c r="AC846" s="231">
        <v>-5346</v>
      </c>
      <c r="AD846" s="231">
        <v>19377</v>
      </c>
      <c r="AK846" s="232">
        <v>0</v>
      </c>
      <c r="AM846" s="232">
        <v>0</v>
      </c>
      <c r="AO846" s="232"/>
    </row>
    <row r="847" spans="1:41" s="231" customFormat="1">
      <c r="A847" s="229" t="s">
        <v>939</v>
      </c>
      <c r="B847" s="190">
        <v>494093291</v>
      </c>
      <c r="C847" s="191" t="s">
        <v>543</v>
      </c>
      <c r="D847" s="195">
        <v>0</v>
      </c>
      <c r="E847" s="195">
        <v>0</v>
      </c>
      <c r="F847" s="195">
        <v>0</v>
      </c>
      <c r="G847" s="195">
        <v>0</v>
      </c>
      <c r="H847" s="195">
        <v>0</v>
      </c>
      <c r="I847" s="195">
        <v>2</v>
      </c>
      <c r="J847" s="195">
        <v>0</v>
      </c>
      <c r="K847" s="230">
        <v>7.8600000000000003E-2</v>
      </c>
      <c r="L847" s="195">
        <v>0</v>
      </c>
      <c r="M847" s="195">
        <v>0</v>
      </c>
      <c r="N847" s="195">
        <v>0</v>
      </c>
      <c r="O847" s="195">
        <v>0</v>
      </c>
      <c r="P847" s="195">
        <v>2</v>
      </c>
      <c r="Q847" s="195">
        <v>2</v>
      </c>
      <c r="R847" s="230">
        <v>1.042</v>
      </c>
      <c r="S847" s="195">
        <v>5</v>
      </c>
      <c r="T847" s="190"/>
      <c r="U847" s="229">
        <v>494093291</v>
      </c>
      <c r="V847" s="231" t="s">
        <v>939</v>
      </c>
      <c r="W847" s="190" t="s">
        <v>657</v>
      </c>
      <c r="X847" s="190" t="s">
        <v>749</v>
      </c>
      <c r="Y847" s="231">
        <v>1</v>
      </c>
      <c r="Z847" s="231">
        <v>2</v>
      </c>
      <c r="AA847" s="231">
        <v>36096.800534384005</v>
      </c>
      <c r="AB847" s="231">
        <v>18048</v>
      </c>
      <c r="AC847" s="231">
        <v>6446</v>
      </c>
      <c r="AD847" s="231">
        <v>11602</v>
      </c>
      <c r="AK847" s="232">
        <v>0</v>
      </c>
      <c r="AM847" s="232">
        <v>0</v>
      </c>
      <c r="AO847" s="232"/>
    </row>
    <row r="848" spans="1:41" s="231" customFormat="1">
      <c r="A848" s="229" t="s">
        <v>939</v>
      </c>
      <c r="B848" s="190">
        <v>494093346</v>
      </c>
      <c r="C848" s="191" t="s">
        <v>543</v>
      </c>
      <c r="D848" s="195">
        <v>0</v>
      </c>
      <c r="E848" s="195">
        <v>0</v>
      </c>
      <c r="F848" s="195">
        <v>0</v>
      </c>
      <c r="G848" s="195">
        <v>0</v>
      </c>
      <c r="H848" s="195">
        <v>0</v>
      </c>
      <c r="I848" s="195">
        <v>1</v>
      </c>
      <c r="J848" s="195">
        <v>0</v>
      </c>
      <c r="K848" s="230">
        <v>3.9300000000000002E-2</v>
      </c>
      <c r="L848" s="195">
        <v>0</v>
      </c>
      <c r="M848" s="195">
        <v>0</v>
      </c>
      <c r="N848" s="195">
        <v>0</v>
      </c>
      <c r="O848" s="195">
        <v>0</v>
      </c>
      <c r="P848" s="195">
        <v>1</v>
      </c>
      <c r="Q848" s="195">
        <v>1</v>
      </c>
      <c r="R848" s="230">
        <v>1.042</v>
      </c>
      <c r="S848" s="195">
        <v>8</v>
      </c>
      <c r="T848" s="190"/>
      <c r="U848" s="229">
        <v>494093346</v>
      </c>
      <c r="V848" s="231" t="s">
        <v>939</v>
      </c>
      <c r="W848" s="190" t="s">
        <v>657</v>
      </c>
      <c r="X848" s="190" t="s">
        <v>667</v>
      </c>
      <c r="Y848" s="231">
        <v>1</v>
      </c>
      <c r="Z848" s="231">
        <v>1</v>
      </c>
      <c r="AA848" s="231">
        <v>19495.837747191999</v>
      </c>
      <c r="AB848" s="231">
        <v>19496</v>
      </c>
      <c r="AC848" s="231">
        <v>2582</v>
      </c>
      <c r="AD848" s="231">
        <v>16914</v>
      </c>
      <c r="AK848" s="232">
        <v>0</v>
      </c>
      <c r="AM848" s="232">
        <v>0</v>
      </c>
      <c r="AO848" s="232"/>
    </row>
    <row r="849" spans="1:41" s="231" customFormat="1">
      <c r="A849" s="229" t="s">
        <v>939</v>
      </c>
      <c r="B849" s="190">
        <v>494093347</v>
      </c>
      <c r="C849" s="191" t="s">
        <v>543</v>
      </c>
      <c r="D849" s="195">
        <v>0</v>
      </c>
      <c r="E849" s="195">
        <v>0</v>
      </c>
      <c r="F849" s="195">
        <v>0</v>
      </c>
      <c r="G849" s="195">
        <v>1</v>
      </c>
      <c r="H849" s="195">
        <v>0</v>
      </c>
      <c r="I849" s="195">
        <v>2</v>
      </c>
      <c r="J849" s="195">
        <v>0</v>
      </c>
      <c r="K849" s="230">
        <v>0.1179</v>
      </c>
      <c r="L849" s="195">
        <v>0</v>
      </c>
      <c r="M849" s="195">
        <v>1</v>
      </c>
      <c r="N849" s="195">
        <v>0</v>
      </c>
      <c r="O849" s="195">
        <v>0</v>
      </c>
      <c r="P849" s="195">
        <v>1</v>
      </c>
      <c r="Q849" s="195">
        <v>3</v>
      </c>
      <c r="R849" s="230">
        <v>1.042</v>
      </c>
      <c r="S849" s="195">
        <v>8</v>
      </c>
      <c r="T849" s="190"/>
      <c r="U849" s="229">
        <v>494093347</v>
      </c>
      <c r="V849" s="231" t="s">
        <v>939</v>
      </c>
      <c r="W849" s="190" t="s">
        <v>657</v>
      </c>
      <c r="X849" s="190" t="s">
        <v>738</v>
      </c>
      <c r="Y849" s="231">
        <v>1</v>
      </c>
      <c r="Z849" s="231">
        <v>3</v>
      </c>
      <c r="AA849" s="231">
        <v>46804.445001576001</v>
      </c>
      <c r="AB849" s="231">
        <v>15601</v>
      </c>
      <c r="AC849" s="231">
        <v>792</v>
      </c>
      <c r="AD849" s="231">
        <v>14809</v>
      </c>
      <c r="AK849" s="232">
        <v>0</v>
      </c>
      <c r="AM849" s="232">
        <v>0</v>
      </c>
      <c r="AO849" s="232"/>
    </row>
    <row r="850" spans="1:41" s="231" customFormat="1">
      <c r="A850" s="229" t="s">
        <v>940</v>
      </c>
      <c r="B850" s="190">
        <v>496201003</v>
      </c>
      <c r="C850" s="191" t="s">
        <v>544</v>
      </c>
      <c r="D850" s="195">
        <v>0</v>
      </c>
      <c r="E850" s="195">
        <v>0</v>
      </c>
      <c r="F850" s="195">
        <v>0</v>
      </c>
      <c r="G850" s="195">
        <v>0</v>
      </c>
      <c r="H850" s="195">
        <v>1</v>
      </c>
      <c r="I850" s="195">
        <v>0</v>
      </c>
      <c r="J850" s="195">
        <v>0</v>
      </c>
      <c r="K850" s="230">
        <v>3.9300000000000002E-2</v>
      </c>
      <c r="L850" s="195">
        <v>0</v>
      </c>
      <c r="M850" s="195">
        <v>0</v>
      </c>
      <c r="N850" s="195">
        <v>0</v>
      </c>
      <c r="O850" s="195">
        <v>0</v>
      </c>
      <c r="P850" s="195">
        <v>1</v>
      </c>
      <c r="Q850" s="195">
        <v>1</v>
      </c>
      <c r="R850" s="230">
        <v>1</v>
      </c>
      <c r="S850" s="195">
        <v>7</v>
      </c>
      <c r="T850" s="190"/>
      <c r="U850" s="229">
        <v>496201003</v>
      </c>
      <c r="V850" s="231" t="s">
        <v>940</v>
      </c>
      <c r="W850" s="190" t="s">
        <v>648</v>
      </c>
      <c r="X850" s="190" t="s">
        <v>649</v>
      </c>
      <c r="Y850" s="231">
        <v>1</v>
      </c>
      <c r="Z850" s="231">
        <v>1</v>
      </c>
      <c r="AA850" s="231">
        <v>16497.511266000001</v>
      </c>
      <c r="AB850" s="231">
        <v>16498</v>
      </c>
      <c r="AC850" s="231">
        <v>2467</v>
      </c>
      <c r="AD850" s="231">
        <v>14031</v>
      </c>
      <c r="AK850" s="232">
        <v>0</v>
      </c>
      <c r="AM850" s="232">
        <v>0</v>
      </c>
      <c r="AO850" s="232"/>
    </row>
    <row r="851" spans="1:41" s="231" customFormat="1">
      <c r="A851" s="229" t="s">
        <v>940</v>
      </c>
      <c r="B851" s="190">
        <v>496201072</v>
      </c>
      <c r="C851" s="191" t="s">
        <v>544</v>
      </c>
      <c r="D851" s="195">
        <v>0</v>
      </c>
      <c r="E851" s="195">
        <v>0</v>
      </c>
      <c r="F851" s="195">
        <v>0</v>
      </c>
      <c r="G851" s="195">
        <v>1</v>
      </c>
      <c r="H851" s="195">
        <v>0</v>
      </c>
      <c r="I851" s="195">
        <v>1</v>
      </c>
      <c r="J851" s="195">
        <v>0</v>
      </c>
      <c r="K851" s="230">
        <v>7.8600000000000003E-2</v>
      </c>
      <c r="L851" s="195">
        <v>0</v>
      </c>
      <c r="M851" s="195">
        <v>0</v>
      </c>
      <c r="N851" s="195">
        <v>0</v>
      </c>
      <c r="O851" s="195">
        <v>0</v>
      </c>
      <c r="P851" s="195">
        <v>1</v>
      </c>
      <c r="Q851" s="195">
        <v>2</v>
      </c>
      <c r="R851" s="230">
        <v>1</v>
      </c>
      <c r="S851" s="195">
        <v>6</v>
      </c>
      <c r="T851" s="190"/>
      <c r="U851" s="229">
        <v>496201072</v>
      </c>
      <c r="V851" s="231" t="s">
        <v>940</v>
      </c>
      <c r="W851" s="190" t="s">
        <v>648</v>
      </c>
      <c r="X851" s="190" t="s">
        <v>650</v>
      </c>
      <c r="Y851" s="231">
        <v>1</v>
      </c>
      <c r="Z851" s="231">
        <v>2</v>
      </c>
      <c r="AA851" s="231">
        <v>28992.042531999999</v>
      </c>
      <c r="AB851" s="231">
        <v>14496</v>
      </c>
      <c r="AC851" s="231">
        <v>-3552</v>
      </c>
      <c r="AD851" s="231">
        <v>18048</v>
      </c>
      <c r="AK851" s="232">
        <v>0</v>
      </c>
      <c r="AM851" s="232">
        <v>0</v>
      </c>
      <c r="AO851" s="232"/>
    </row>
    <row r="852" spans="1:41" s="231" customFormat="1">
      <c r="A852" s="229" t="s">
        <v>940</v>
      </c>
      <c r="B852" s="190">
        <v>496201094</v>
      </c>
      <c r="C852" s="191" t="s">
        <v>544</v>
      </c>
      <c r="D852" s="195">
        <v>0</v>
      </c>
      <c r="E852" s="195">
        <v>0</v>
      </c>
      <c r="F852" s="195">
        <v>0</v>
      </c>
      <c r="G852" s="195">
        <v>0</v>
      </c>
      <c r="H852" s="195">
        <v>1</v>
      </c>
      <c r="I852" s="195">
        <v>1</v>
      </c>
      <c r="J852" s="195">
        <v>0</v>
      </c>
      <c r="K852" s="230">
        <v>7.8600000000000003E-2</v>
      </c>
      <c r="L852" s="195">
        <v>0</v>
      </c>
      <c r="M852" s="195">
        <v>0</v>
      </c>
      <c r="N852" s="195">
        <v>0</v>
      </c>
      <c r="O852" s="195">
        <v>1</v>
      </c>
      <c r="P852" s="195">
        <v>2</v>
      </c>
      <c r="Q852" s="195">
        <v>2</v>
      </c>
      <c r="R852" s="230">
        <v>1</v>
      </c>
      <c r="S852" s="195">
        <v>8</v>
      </c>
      <c r="T852" s="190"/>
      <c r="U852" s="229">
        <v>496201094</v>
      </c>
      <c r="V852" s="231" t="s">
        <v>940</v>
      </c>
      <c r="W852" s="190" t="s">
        <v>648</v>
      </c>
      <c r="X852" s="190" t="s">
        <v>941</v>
      </c>
      <c r="Y852" s="231">
        <v>1</v>
      </c>
      <c r="Z852" s="231">
        <v>2</v>
      </c>
      <c r="AA852" s="231">
        <v>39004.072531999998</v>
      </c>
      <c r="AB852" s="231">
        <v>19502</v>
      </c>
      <c r="AC852" s="231">
        <v>6</v>
      </c>
      <c r="AD852" s="231">
        <v>19496</v>
      </c>
      <c r="AK852" s="232">
        <v>0</v>
      </c>
      <c r="AM852" s="232">
        <v>0</v>
      </c>
      <c r="AO852" s="232"/>
    </row>
    <row r="853" spans="1:41" s="231" customFormat="1">
      <c r="A853" s="229" t="s">
        <v>940</v>
      </c>
      <c r="B853" s="190">
        <v>496201095</v>
      </c>
      <c r="C853" s="191" t="s">
        <v>544</v>
      </c>
      <c r="D853" s="195">
        <v>0</v>
      </c>
      <c r="E853" s="195">
        <v>0</v>
      </c>
      <c r="F853" s="195">
        <v>0</v>
      </c>
      <c r="G853" s="195">
        <v>0</v>
      </c>
      <c r="H853" s="195">
        <v>1</v>
      </c>
      <c r="I853" s="195">
        <v>1</v>
      </c>
      <c r="J853" s="195">
        <v>0</v>
      </c>
      <c r="K853" s="230">
        <v>7.8600000000000003E-2</v>
      </c>
      <c r="L853" s="195">
        <v>0</v>
      </c>
      <c r="M853" s="195">
        <v>0</v>
      </c>
      <c r="N853" s="195">
        <v>0</v>
      </c>
      <c r="O853" s="195">
        <v>0</v>
      </c>
      <c r="P853" s="195">
        <v>2</v>
      </c>
      <c r="Q853" s="195">
        <v>2</v>
      </c>
      <c r="R853" s="230">
        <v>1</v>
      </c>
      <c r="S853" s="195">
        <v>12</v>
      </c>
      <c r="T853" s="190"/>
      <c r="U853" s="229">
        <v>496201095</v>
      </c>
      <c r="V853" s="231" t="s">
        <v>940</v>
      </c>
      <c r="W853" s="190" t="s">
        <v>648</v>
      </c>
      <c r="X853" s="190" t="s">
        <v>651</v>
      </c>
      <c r="Y853" s="231">
        <v>1</v>
      </c>
      <c r="Z853" s="231">
        <v>2</v>
      </c>
      <c r="AA853" s="231">
        <v>40257.972532000007</v>
      </c>
      <c r="AB853" s="231">
        <v>20129</v>
      </c>
      <c r="AC853" s="231">
        <v>4528</v>
      </c>
      <c r="AD853" s="231">
        <v>15601</v>
      </c>
      <c r="AK853" s="232">
        <v>0</v>
      </c>
      <c r="AM853" s="232">
        <v>0</v>
      </c>
      <c r="AO853" s="232"/>
    </row>
    <row r="854" spans="1:41" s="231" customFormat="1">
      <c r="A854" s="229" t="s">
        <v>940</v>
      </c>
      <c r="B854" s="190">
        <v>496201201</v>
      </c>
      <c r="C854" s="191" t="s">
        <v>544</v>
      </c>
      <c r="D854" s="195">
        <v>0</v>
      </c>
      <c r="E854" s="195">
        <v>0</v>
      </c>
      <c r="F854" s="195">
        <v>0</v>
      </c>
      <c r="G854" s="195">
        <v>86</v>
      </c>
      <c r="H854" s="195">
        <v>253</v>
      </c>
      <c r="I854" s="195">
        <v>155</v>
      </c>
      <c r="J854" s="195">
        <v>0</v>
      </c>
      <c r="K854" s="230">
        <v>19.414200000000001</v>
      </c>
      <c r="L854" s="195">
        <v>0</v>
      </c>
      <c r="M854" s="195">
        <v>19</v>
      </c>
      <c r="N854" s="195">
        <v>24</v>
      </c>
      <c r="O854" s="195">
        <v>15</v>
      </c>
      <c r="P854" s="195">
        <v>391</v>
      </c>
      <c r="Q854" s="195">
        <v>494</v>
      </c>
      <c r="R854" s="230">
        <v>1</v>
      </c>
      <c r="S854" s="195">
        <v>12</v>
      </c>
      <c r="T854" s="190"/>
      <c r="U854" s="229">
        <v>496201201</v>
      </c>
      <c r="V854" s="231" t="s">
        <v>940</v>
      </c>
      <c r="W854" s="190" t="s">
        <v>648</v>
      </c>
      <c r="X854" s="190" t="s">
        <v>648</v>
      </c>
      <c r="Y854" s="231">
        <v>1</v>
      </c>
      <c r="Z854" s="231">
        <v>494</v>
      </c>
      <c r="AA854" s="231">
        <v>9097936.9854039978</v>
      </c>
      <c r="AB854" s="231">
        <v>18417</v>
      </c>
      <c r="AC854" s="231">
        <v>1919</v>
      </c>
      <c r="AD854" s="231">
        <v>16498</v>
      </c>
      <c r="AK854" s="232">
        <v>0</v>
      </c>
      <c r="AM854" s="232">
        <v>0</v>
      </c>
      <c r="AO854" s="232"/>
    </row>
    <row r="855" spans="1:41" s="231" customFormat="1">
      <c r="A855" s="229" t="s">
        <v>940</v>
      </c>
      <c r="B855" s="190">
        <v>496201331</v>
      </c>
      <c r="C855" s="191" t="s">
        <v>544</v>
      </c>
      <c r="D855" s="195">
        <v>0</v>
      </c>
      <c r="E855" s="195">
        <v>0</v>
      </c>
      <c r="F855" s="195">
        <v>0</v>
      </c>
      <c r="G855" s="195">
        <v>0</v>
      </c>
      <c r="H855" s="195">
        <v>0</v>
      </c>
      <c r="I855" s="195">
        <v>1</v>
      </c>
      <c r="J855" s="195">
        <v>0</v>
      </c>
      <c r="K855" s="230">
        <v>3.9300000000000002E-2</v>
      </c>
      <c r="L855" s="195">
        <v>0</v>
      </c>
      <c r="M855" s="195">
        <v>0</v>
      </c>
      <c r="N855" s="195">
        <v>0</v>
      </c>
      <c r="O855" s="195">
        <v>0</v>
      </c>
      <c r="P855" s="195">
        <v>0</v>
      </c>
      <c r="Q855" s="195">
        <v>1</v>
      </c>
      <c r="R855" s="230">
        <v>1</v>
      </c>
      <c r="S855" s="195">
        <v>7</v>
      </c>
      <c r="T855" s="190"/>
      <c r="U855" s="229">
        <v>496201331</v>
      </c>
      <c r="V855" s="231" t="s">
        <v>940</v>
      </c>
      <c r="W855" s="190" t="s">
        <v>648</v>
      </c>
      <c r="X855" s="190" t="s">
        <v>652</v>
      </c>
      <c r="Y855" s="231">
        <v>1</v>
      </c>
      <c r="Z855" s="231">
        <v>1</v>
      </c>
      <c r="AA855" s="231">
        <v>12565.341266000001</v>
      </c>
      <c r="AB855" s="231">
        <v>12565</v>
      </c>
      <c r="AC855" s="231">
        <v>-1931</v>
      </c>
      <c r="AD855" s="231">
        <v>14496</v>
      </c>
      <c r="AK855" s="232">
        <v>0</v>
      </c>
      <c r="AM855" s="232">
        <v>0</v>
      </c>
      <c r="AO855" s="232"/>
    </row>
    <row r="856" spans="1:41" s="231" customFormat="1">
      <c r="A856" s="229" t="s">
        <v>942</v>
      </c>
      <c r="B856" s="190">
        <v>497117005</v>
      </c>
      <c r="C856" s="191" t="s">
        <v>545</v>
      </c>
      <c r="D856" s="195">
        <v>0</v>
      </c>
      <c r="E856" s="195">
        <v>0</v>
      </c>
      <c r="F856" s="195">
        <v>0</v>
      </c>
      <c r="G856" s="195">
        <v>4</v>
      </c>
      <c r="H856" s="195">
        <v>1</v>
      </c>
      <c r="I856" s="195">
        <v>2</v>
      </c>
      <c r="J856" s="195">
        <v>0</v>
      </c>
      <c r="K856" s="230">
        <v>0.27510000000000001</v>
      </c>
      <c r="L856" s="195">
        <v>0</v>
      </c>
      <c r="M856" s="195">
        <v>0</v>
      </c>
      <c r="N856" s="195">
        <v>0</v>
      </c>
      <c r="O856" s="195">
        <v>0</v>
      </c>
      <c r="P856" s="195">
        <v>2</v>
      </c>
      <c r="Q856" s="195">
        <v>7</v>
      </c>
      <c r="R856" s="230">
        <v>1</v>
      </c>
      <c r="S856" s="195">
        <v>8</v>
      </c>
      <c r="T856" s="190"/>
      <c r="U856" s="229">
        <v>497117005</v>
      </c>
      <c r="V856" s="231" t="s">
        <v>942</v>
      </c>
      <c r="W856" s="190" t="s">
        <v>891</v>
      </c>
      <c r="X856" s="190" t="s">
        <v>797</v>
      </c>
      <c r="Y856" s="231">
        <v>1</v>
      </c>
      <c r="Z856" s="231">
        <v>7</v>
      </c>
      <c r="AA856" s="231">
        <v>92495.978862000018</v>
      </c>
      <c r="AB856" s="231">
        <v>13214</v>
      </c>
      <c r="AC856" s="231">
        <v>-6288</v>
      </c>
      <c r="AD856" s="231">
        <v>19502</v>
      </c>
      <c r="AK856" s="232">
        <v>0</v>
      </c>
      <c r="AM856" s="232">
        <v>0</v>
      </c>
      <c r="AO856" s="232"/>
    </row>
    <row r="857" spans="1:41" s="231" customFormat="1">
      <c r="A857" s="229" t="s">
        <v>942</v>
      </c>
      <c r="B857" s="190">
        <v>497117008</v>
      </c>
      <c r="C857" s="191" t="s">
        <v>545</v>
      </c>
      <c r="D857" s="195">
        <v>0</v>
      </c>
      <c r="E857" s="195">
        <v>0</v>
      </c>
      <c r="F857" s="195">
        <v>9</v>
      </c>
      <c r="G857" s="195">
        <v>51</v>
      </c>
      <c r="H857" s="195">
        <v>9</v>
      </c>
      <c r="I857" s="195">
        <v>0</v>
      </c>
      <c r="J857" s="195">
        <v>0</v>
      </c>
      <c r="K857" s="230">
        <v>2.7117</v>
      </c>
      <c r="L857" s="195">
        <v>0</v>
      </c>
      <c r="M857" s="195">
        <v>5</v>
      </c>
      <c r="N857" s="195">
        <v>0</v>
      </c>
      <c r="O857" s="195">
        <v>0</v>
      </c>
      <c r="P857" s="195">
        <v>7</v>
      </c>
      <c r="Q857" s="195">
        <v>69</v>
      </c>
      <c r="R857" s="230">
        <v>1</v>
      </c>
      <c r="S857" s="195">
        <v>6</v>
      </c>
      <c r="T857" s="190"/>
      <c r="U857" s="229">
        <v>497117008</v>
      </c>
      <c r="V857" s="231" t="s">
        <v>942</v>
      </c>
      <c r="W857" s="190" t="s">
        <v>891</v>
      </c>
      <c r="X857" s="190" t="s">
        <v>846</v>
      </c>
      <c r="Y857" s="231">
        <v>1</v>
      </c>
      <c r="Z857" s="231">
        <v>69</v>
      </c>
      <c r="AA857" s="231">
        <v>809549.47735400009</v>
      </c>
      <c r="AB857" s="231">
        <v>11733</v>
      </c>
      <c r="AC857" s="231">
        <v>-8396</v>
      </c>
      <c r="AD857" s="231">
        <v>20129</v>
      </c>
      <c r="AK857" s="232">
        <v>0</v>
      </c>
      <c r="AM857" s="232">
        <v>0</v>
      </c>
      <c r="AO857" s="232"/>
    </row>
    <row r="858" spans="1:41" s="231" customFormat="1">
      <c r="A858" s="229" t="s">
        <v>942</v>
      </c>
      <c r="B858" s="190">
        <v>497117024</v>
      </c>
      <c r="C858" s="191" t="s">
        <v>545</v>
      </c>
      <c r="D858" s="195">
        <v>0</v>
      </c>
      <c r="E858" s="195">
        <v>0</v>
      </c>
      <c r="F858" s="195">
        <v>0</v>
      </c>
      <c r="G858" s="195">
        <v>8</v>
      </c>
      <c r="H858" s="195">
        <v>6</v>
      </c>
      <c r="I858" s="195">
        <v>6</v>
      </c>
      <c r="J858" s="195">
        <v>0</v>
      </c>
      <c r="K858" s="230">
        <v>0.78600000000000003</v>
      </c>
      <c r="L858" s="195">
        <v>0</v>
      </c>
      <c r="M858" s="195">
        <v>1</v>
      </c>
      <c r="N858" s="195">
        <v>0</v>
      </c>
      <c r="O858" s="195">
        <v>0</v>
      </c>
      <c r="P858" s="195">
        <v>4</v>
      </c>
      <c r="Q858" s="195">
        <v>20</v>
      </c>
      <c r="R858" s="230">
        <v>1</v>
      </c>
      <c r="S858" s="195">
        <v>5</v>
      </c>
      <c r="T858" s="190"/>
      <c r="U858" s="229">
        <v>497117024</v>
      </c>
      <c r="V858" s="231" t="s">
        <v>942</v>
      </c>
      <c r="W858" s="190" t="s">
        <v>891</v>
      </c>
      <c r="X858" s="190" t="s">
        <v>798</v>
      </c>
      <c r="Y858" s="231">
        <v>1</v>
      </c>
      <c r="Z858" s="231">
        <v>20</v>
      </c>
      <c r="AA858" s="231">
        <v>250020.64532000001</v>
      </c>
      <c r="AB858" s="231">
        <v>12501</v>
      </c>
      <c r="AC858" s="231">
        <v>-5916</v>
      </c>
      <c r="AD858" s="231">
        <v>18417</v>
      </c>
      <c r="AK858" s="232">
        <v>0</v>
      </c>
      <c r="AM858" s="232">
        <v>0</v>
      </c>
      <c r="AO858" s="232"/>
    </row>
    <row r="859" spans="1:41" s="231" customFormat="1">
      <c r="A859" s="229" t="s">
        <v>942</v>
      </c>
      <c r="B859" s="190">
        <v>497117061</v>
      </c>
      <c r="C859" s="191" t="s">
        <v>545</v>
      </c>
      <c r="D859" s="195">
        <v>0</v>
      </c>
      <c r="E859" s="195">
        <v>0</v>
      </c>
      <c r="F859" s="195">
        <v>2</v>
      </c>
      <c r="G859" s="195">
        <v>11</v>
      </c>
      <c r="H859" s="195">
        <v>5</v>
      </c>
      <c r="I859" s="195">
        <v>2</v>
      </c>
      <c r="J859" s="195">
        <v>0</v>
      </c>
      <c r="K859" s="230">
        <v>0.78600000000000003</v>
      </c>
      <c r="L859" s="195">
        <v>0</v>
      </c>
      <c r="M859" s="195">
        <v>1</v>
      </c>
      <c r="N859" s="195">
        <v>0</v>
      </c>
      <c r="O859" s="195">
        <v>0</v>
      </c>
      <c r="P859" s="195">
        <v>10</v>
      </c>
      <c r="Q859" s="195">
        <v>20</v>
      </c>
      <c r="R859" s="230">
        <v>1</v>
      </c>
      <c r="S859" s="195">
        <v>11</v>
      </c>
      <c r="T859" s="190"/>
      <c r="U859" s="229">
        <v>497117061</v>
      </c>
      <c r="V859" s="231" t="s">
        <v>942</v>
      </c>
      <c r="W859" s="190" t="s">
        <v>891</v>
      </c>
      <c r="X859" s="190" t="s">
        <v>799</v>
      </c>
      <c r="Y859" s="231">
        <v>1</v>
      </c>
      <c r="Z859" s="231">
        <v>20</v>
      </c>
      <c r="AA859" s="231">
        <v>303035.46532000002</v>
      </c>
      <c r="AB859" s="231">
        <v>15152</v>
      </c>
      <c r="AC859" s="231">
        <v>2587</v>
      </c>
      <c r="AD859" s="231">
        <v>12565</v>
      </c>
      <c r="AK859" s="232">
        <v>0</v>
      </c>
      <c r="AM859" s="232">
        <v>0</v>
      </c>
      <c r="AO859" s="232"/>
    </row>
    <row r="860" spans="1:41" s="231" customFormat="1">
      <c r="A860" s="229" t="s">
        <v>942</v>
      </c>
      <c r="B860" s="190">
        <v>497117074</v>
      </c>
      <c r="C860" s="191" t="s">
        <v>545</v>
      </c>
      <c r="D860" s="195">
        <v>0</v>
      </c>
      <c r="E860" s="195">
        <v>0</v>
      </c>
      <c r="F860" s="195">
        <v>1</v>
      </c>
      <c r="G860" s="195">
        <v>3</v>
      </c>
      <c r="H860" s="195">
        <v>2</v>
      </c>
      <c r="I860" s="195">
        <v>0</v>
      </c>
      <c r="J860" s="195">
        <v>0</v>
      </c>
      <c r="K860" s="230">
        <v>0.23580000000000001</v>
      </c>
      <c r="L860" s="195">
        <v>0</v>
      </c>
      <c r="M860" s="195">
        <v>1</v>
      </c>
      <c r="N860" s="195">
        <v>0</v>
      </c>
      <c r="O860" s="195">
        <v>0</v>
      </c>
      <c r="P860" s="195">
        <v>1</v>
      </c>
      <c r="Q860" s="195">
        <v>6</v>
      </c>
      <c r="R860" s="230">
        <v>1</v>
      </c>
      <c r="S860" s="195">
        <v>5</v>
      </c>
      <c r="T860" s="190"/>
      <c r="U860" s="229">
        <v>497117074</v>
      </c>
      <c r="V860" s="231" t="s">
        <v>942</v>
      </c>
      <c r="W860" s="190" t="s">
        <v>891</v>
      </c>
      <c r="X860" s="190" t="s">
        <v>943</v>
      </c>
      <c r="Y860" s="231">
        <v>1</v>
      </c>
      <c r="Z860" s="231">
        <v>6</v>
      </c>
      <c r="AA860" s="231">
        <v>73126.077596000003</v>
      </c>
      <c r="AB860" s="231">
        <v>12188</v>
      </c>
      <c r="AC860" s="231">
        <v>-1026</v>
      </c>
      <c r="AD860" s="231">
        <v>13214</v>
      </c>
      <c r="AK860" s="232">
        <v>0</v>
      </c>
      <c r="AM860" s="232">
        <v>0</v>
      </c>
      <c r="AO860" s="232"/>
    </row>
    <row r="861" spans="1:41" s="231" customFormat="1">
      <c r="A861" s="229" t="s">
        <v>942</v>
      </c>
      <c r="B861" s="190">
        <v>497117086</v>
      </c>
      <c r="C861" s="191" t="s">
        <v>545</v>
      </c>
      <c r="D861" s="195">
        <v>0</v>
      </c>
      <c r="E861" s="195">
        <v>0</v>
      </c>
      <c r="F861" s="195">
        <v>2</v>
      </c>
      <c r="G861" s="195">
        <v>8</v>
      </c>
      <c r="H861" s="195">
        <v>5</v>
      </c>
      <c r="I861" s="195">
        <v>6</v>
      </c>
      <c r="J861" s="195">
        <v>0</v>
      </c>
      <c r="K861" s="230">
        <v>0.82530000000000003</v>
      </c>
      <c r="L861" s="195">
        <v>0</v>
      </c>
      <c r="M861" s="195">
        <v>0</v>
      </c>
      <c r="N861" s="195">
        <v>0</v>
      </c>
      <c r="O861" s="195">
        <v>0</v>
      </c>
      <c r="P861" s="195">
        <v>5</v>
      </c>
      <c r="Q861" s="195">
        <v>21</v>
      </c>
      <c r="R861" s="230">
        <v>1</v>
      </c>
      <c r="S861" s="195">
        <v>8</v>
      </c>
      <c r="T861" s="190"/>
      <c r="U861" s="229">
        <v>497117086</v>
      </c>
      <c r="V861" s="231" t="s">
        <v>942</v>
      </c>
      <c r="W861" s="190" t="s">
        <v>891</v>
      </c>
      <c r="X861" s="190" t="s">
        <v>845</v>
      </c>
      <c r="Y861" s="231">
        <v>1</v>
      </c>
      <c r="Z861" s="231">
        <v>21</v>
      </c>
      <c r="AA861" s="231">
        <v>270358.51658599998</v>
      </c>
      <c r="AB861" s="231">
        <v>12874</v>
      </c>
      <c r="AC861" s="231">
        <v>1141</v>
      </c>
      <c r="AD861" s="231">
        <v>11733</v>
      </c>
      <c r="AK861" s="232">
        <v>0</v>
      </c>
      <c r="AM861" s="232">
        <v>0</v>
      </c>
      <c r="AO861" s="232"/>
    </row>
    <row r="862" spans="1:41" s="231" customFormat="1">
      <c r="A862" s="229" t="s">
        <v>942</v>
      </c>
      <c r="B862" s="190">
        <v>497117087</v>
      </c>
      <c r="C862" s="191" t="s">
        <v>545</v>
      </c>
      <c r="D862" s="195">
        <v>0</v>
      </c>
      <c r="E862" s="195">
        <v>0</v>
      </c>
      <c r="F862" s="195">
        <v>0</v>
      </c>
      <c r="G862" s="195">
        <v>3</v>
      </c>
      <c r="H862" s="195">
        <v>0</v>
      </c>
      <c r="I862" s="195">
        <v>1</v>
      </c>
      <c r="J862" s="195">
        <v>0</v>
      </c>
      <c r="K862" s="230">
        <v>0.15720000000000001</v>
      </c>
      <c r="L862" s="195">
        <v>0</v>
      </c>
      <c r="M862" s="195">
        <v>0</v>
      </c>
      <c r="N862" s="195">
        <v>0</v>
      </c>
      <c r="O862" s="195">
        <v>0</v>
      </c>
      <c r="P862" s="195">
        <v>3</v>
      </c>
      <c r="Q862" s="195">
        <v>4</v>
      </c>
      <c r="R862" s="230">
        <v>1</v>
      </c>
      <c r="S862" s="195">
        <v>6</v>
      </c>
      <c r="T862" s="190"/>
      <c r="U862" s="229">
        <v>497117087</v>
      </c>
      <c r="V862" s="231" t="s">
        <v>942</v>
      </c>
      <c r="W862" s="190" t="s">
        <v>891</v>
      </c>
      <c r="X862" s="190" t="s">
        <v>800</v>
      </c>
      <c r="Y862" s="231">
        <v>1</v>
      </c>
      <c r="Z862" s="231">
        <v>4</v>
      </c>
      <c r="AA862" s="231">
        <v>61845.445064</v>
      </c>
      <c r="AB862" s="231">
        <v>15461</v>
      </c>
      <c r="AC862" s="231">
        <v>2960</v>
      </c>
      <c r="AD862" s="231">
        <v>12501</v>
      </c>
      <c r="AK862" s="232">
        <v>0</v>
      </c>
      <c r="AM862" s="232">
        <v>0</v>
      </c>
      <c r="AO862" s="232"/>
    </row>
    <row r="863" spans="1:41" s="231" customFormat="1">
      <c r="A863" s="229" t="s">
        <v>942</v>
      </c>
      <c r="B863" s="190">
        <v>497117111</v>
      </c>
      <c r="C863" s="191" t="s">
        <v>545</v>
      </c>
      <c r="D863" s="195">
        <v>0</v>
      </c>
      <c r="E863" s="195">
        <v>0</v>
      </c>
      <c r="F863" s="195">
        <v>0</v>
      </c>
      <c r="G863" s="195">
        <v>7</v>
      </c>
      <c r="H863" s="195">
        <v>2</v>
      </c>
      <c r="I863" s="195">
        <v>2</v>
      </c>
      <c r="J863" s="195">
        <v>0</v>
      </c>
      <c r="K863" s="230">
        <v>0.43230000000000002</v>
      </c>
      <c r="L863" s="195">
        <v>0</v>
      </c>
      <c r="M863" s="195">
        <v>0</v>
      </c>
      <c r="N863" s="195">
        <v>0</v>
      </c>
      <c r="O863" s="195">
        <v>0</v>
      </c>
      <c r="P863" s="195">
        <v>2</v>
      </c>
      <c r="Q863" s="195">
        <v>11</v>
      </c>
      <c r="R863" s="230">
        <v>1</v>
      </c>
      <c r="S863" s="195">
        <v>8</v>
      </c>
      <c r="T863" s="190"/>
      <c r="U863" s="229">
        <v>497117111</v>
      </c>
      <c r="V863" s="231" t="s">
        <v>942</v>
      </c>
      <c r="W863" s="190" t="s">
        <v>891</v>
      </c>
      <c r="X863" s="190" t="s">
        <v>801</v>
      </c>
      <c r="Y863" s="231">
        <v>1</v>
      </c>
      <c r="Z863" s="231">
        <v>11</v>
      </c>
      <c r="AA863" s="231">
        <v>136271.00392599998</v>
      </c>
      <c r="AB863" s="231">
        <v>12388</v>
      </c>
      <c r="AC863" s="231">
        <v>-2764</v>
      </c>
      <c r="AD863" s="231">
        <v>15152</v>
      </c>
      <c r="AK863" s="232">
        <v>0</v>
      </c>
      <c r="AM863" s="232">
        <v>0</v>
      </c>
      <c r="AO863" s="232"/>
    </row>
    <row r="864" spans="1:41" s="231" customFormat="1">
      <c r="A864" s="229" t="s">
        <v>942</v>
      </c>
      <c r="B864" s="190">
        <v>497117114</v>
      </c>
      <c r="C864" s="191" t="s">
        <v>545</v>
      </c>
      <c r="D864" s="195">
        <v>0</v>
      </c>
      <c r="E864" s="195">
        <v>0</v>
      </c>
      <c r="F864" s="195">
        <v>0</v>
      </c>
      <c r="G864" s="195">
        <v>4</v>
      </c>
      <c r="H864" s="195">
        <v>8</v>
      </c>
      <c r="I864" s="195">
        <v>4</v>
      </c>
      <c r="J864" s="195">
        <v>0</v>
      </c>
      <c r="K864" s="230">
        <v>0.62880000000000003</v>
      </c>
      <c r="L864" s="195">
        <v>0</v>
      </c>
      <c r="M864" s="195">
        <v>3</v>
      </c>
      <c r="N864" s="195">
        <v>0</v>
      </c>
      <c r="O864" s="195">
        <v>0</v>
      </c>
      <c r="P864" s="195">
        <v>8</v>
      </c>
      <c r="Q864" s="195">
        <v>16</v>
      </c>
      <c r="R864" s="230">
        <v>1</v>
      </c>
      <c r="S864" s="195">
        <v>10</v>
      </c>
      <c r="T864" s="190"/>
      <c r="U864" s="229">
        <v>497117114</v>
      </c>
      <c r="V864" s="231" t="s">
        <v>942</v>
      </c>
      <c r="W864" s="190" t="s">
        <v>891</v>
      </c>
      <c r="X864" s="190" t="s">
        <v>680</v>
      </c>
      <c r="Y864" s="231">
        <v>1</v>
      </c>
      <c r="Z864" s="231">
        <v>16</v>
      </c>
      <c r="AA864" s="231">
        <v>245498.90025599999</v>
      </c>
      <c r="AB864" s="231">
        <v>15344</v>
      </c>
      <c r="AC864" s="231">
        <v>3156</v>
      </c>
      <c r="AD864" s="231">
        <v>12188</v>
      </c>
      <c r="AK864" s="232">
        <v>0</v>
      </c>
      <c r="AM864" s="232">
        <v>0</v>
      </c>
      <c r="AO864" s="232"/>
    </row>
    <row r="865" spans="1:41" s="231" customFormat="1">
      <c r="A865" s="229" t="s">
        <v>942</v>
      </c>
      <c r="B865" s="190">
        <v>497117117</v>
      </c>
      <c r="C865" s="191" t="s">
        <v>545</v>
      </c>
      <c r="D865" s="195">
        <v>0</v>
      </c>
      <c r="E865" s="195">
        <v>0</v>
      </c>
      <c r="F865" s="195">
        <v>4</v>
      </c>
      <c r="G865" s="195">
        <v>8</v>
      </c>
      <c r="H865" s="195">
        <v>9</v>
      </c>
      <c r="I865" s="195">
        <v>11</v>
      </c>
      <c r="J865" s="195">
        <v>0</v>
      </c>
      <c r="K865" s="230">
        <v>1.2576000000000001</v>
      </c>
      <c r="L865" s="195">
        <v>0</v>
      </c>
      <c r="M865" s="195">
        <v>2</v>
      </c>
      <c r="N865" s="195">
        <v>0</v>
      </c>
      <c r="O865" s="195">
        <v>0</v>
      </c>
      <c r="P865" s="195">
        <v>1</v>
      </c>
      <c r="Q865" s="195">
        <v>32</v>
      </c>
      <c r="R865" s="230">
        <v>1</v>
      </c>
      <c r="S865" s="195">
        <v>5</v>
      </c>
      <c r="T865" s="190"/>
      <c r="U865" s="229">
        <v>497117117</v>
      </c>
      <c r="V865" s="231" t="s">
        <v>942</v>
      </c>
      <c r="W865" s="190" t="s">
        <v>891</v>
      </c>
      <c r="X865" s="190" t="s">
        <v>891</v>
      </c>
      <c r="Y865" s="231">
        <v>1</v>
      </c>
      <c r="Z865" s="231">
        <v>32</v>
      </c>
      <c r="AA865" s="231">
        <v>376951.190512</v>
      </c>
      <c r="AB865" s="231">
        <v>11780</v>
      </c>
      <c r="AC865" s="231">
        <v>-1094</v>
      </c>
      <c r="AD865" s="231">
        <v>12874</v>
      </c>
      <c r="AK865" s="232">
        <v>0</v>
      </c>
      <c r="AM865" s="232">
        <v>0</v>
      </c>
      <c r="AO865" s="232"/>
    </row>
    <row r="866" spans="1:41" s="231" customFormat="1">
      <c r="A866" s="229" t="s">
        <v>942</v>
      </c>
      <c r="B866" s="190">
        <v>497117127</v>
      </c>
      <c r="C866" s="191" t="s">
        <v>545</v>
      </c>
      <c r="D866" s="195">
        <v>0</v>
      </c>
      <c r="E866" s="195">
        <v>0</v>
      </c>
      <c r="F866" s="195">
        <v>0</v>
      </c>
      <c r="G866" s="195">
        <v>1</v>
      </c>
      <c r="H866" s="195">
        <v>1</v>
      </c>
      <c r="I866" s="195">
        <v>1</v>
      </c>
      <c r="J866" s="195">
        <v>0</v>
      </c>
      <c r="K866" s="230">
        <v>0.1179</v>
      </c>
      <c r="L866" s="195">
        <v>0</v>
      </c>
      <c r="M866" s="195">
        <v>0</v>
      </c>
      <c r="N866" s="195">
        <v>0</v>
      </c>
      <c r="O866" s="195">
        <v>0</v>
      </c>
      <c r="P866" s="195">
        <v>0</v>
      </c>
      <c r="Q866" s="195">
        <v>3</v>
      </c>
      <c r="R866" s="230">
        <v>1</v>
      </c>
      <c r="S866" s="195">
        <v>4</v>
      </c>
      <c r="T866" s="190"/>
      <c r="U866" s="229">
        <v>497117127</v>
      </c>
      <c r="V866" s="231" t="s">
        <v>942</v>
      </c>
      <c r="W866" s="190" t="s">
        <v>891</v>
      </c>
      <c r="X866" s="190" t="s">
        <v>682</v>
      </c>
      <c r="Y866" s="231">
        <v>1</v>
      </c>
      <c r="Z866" s="231">
        <v>3</v>
      </c>
      <c r="AA866" s="231">
        <v>34266.543797999999</v>
      </c>
      <c r="AB866" s="231">
        <v>11422</v>
      </c>
      <c r="AC866" s="231">
        <v>-4039</v>
      </c>
      <c r="AD866" s="231">
        <v>15461</v>
      </c>
      <c r="AK866" s="232">
        <v>0</v>
      </c>
      <c r="AM866" s="232">
        <v>0</v>
      </c>
      <c r="AO866" s="232"/>
    </row>
    <row r="867" spans="1:41" s="231" customFormat="1">
      <c r="A867" s="229" t="s">
        <v>942</v>
      </c>
      <c r="B867" s="190">
        <v>497117137</v>
      </c>
      <c r="C867" s="191" t="s">
        <v>545</v>
      </c>
      <c r="D867" s="195">
        <v>0</v>
      </c>
      <c r="E867" s="195">
        <v>0</v>
      </c>
      <c r="F867" s="195">
        <v>2</v>
      </c>
      <c r="G867" s="195">
        <v>11</v>
      </c>
      <c r="H867" s="195">
        <v>5</v>
      </c>
      <c r="I867" s="195">
        <v>14</v>
      </c>
      <c r="J867" s="195">
        <v>0</v>
      </c>
      <c r="K867" s="230">
        <v>1.2576000000000001</v>
      </c>
      <c r="L867" s="195">
        <v>0</v>
      </c>
      <c r="M867" s="195">
        <v>2</v>
      </c>
      <c r="N867" s="195">
        <v>0</v>
      </c>
      <c r="O867" s="195">
        <v>0</v>
      </c>
      <c r="P867" s="195">
        <v>7</v>
      </c>
      <c r="Q867" s="195">
        <v>32</v>
      </c>
      <c r="R867" s="230">
        <v>1</v>
      </c>
      <c r="S867" s="195">
        <v>12</v>
      </c>
      <c r="T867" s="190"/>
      <c r="U867" s="229">
        <v>497117137</v>
      </c>
      <c r="V867" s="231" t="s">
        <v>942</v>
      </c>
      <c r="W867" s="190" t="s">
        <v>891</v>
      </c>
      <c r="X867" s="190" t="s">
        <v>847</v>
      </c>
      <c r="Y867" s="231">
        <v>1</v>
      </c>
      <c r="Z867" s="231">
        <v>32</v>
      </c>
      <c r="AA867" s="231">
        <v>437852.33051200002</v>
      </c>
      <c r="AB867" s="231">
        <v>13683</v>
      </c>
      <c r="AC867" s="231">
        <v>1295</v>
      </c>
      <c r="AD867" s="231">
        <v>12388</v>
      </c>
      <c r="AK867" s="232">
        <v>0</v>
      </c>
      <c r="AM867" s="232">
        <v>0</v>
      </c>
      <c r="AO867" s="232"/>
    </row>
    <row r="868" spans="1:41" s="231" customFormat="1">
      <c r="A868" s="229" t="s">
        <v>942</v>
      </c>
      <c r="B868" s="190">
        <v>497117159</v>
      </c>
      <c r="C868" s="191" t="s">
        <v>545</v>
      </c>
      <c r="D868" s="195">
        <v>0</v>
      </c>
      <c r="E868" s="195">
        <v>0</v>
      </c>
      <c r="F868" s="195">
        <v>2</v>
      </c>
      <c r="G868" s="195">
        <v>4</v>
      </c>
      <c r="H868" s="195">
        <v>1</v>
      </c>
      <c r="I868" s="195">
        <v>2</v>
      </c>
      <c r="J868" s="195">
        <v>0</v>
      </c>
      <c r="K868" s="230">
        <v>0.35370000000000001</v>
      </c>
      <c r="L868" s="195">
        <v>0</v>
      </c>
      <c r="M868" s="195">
        <v>0</v>
      </c>
      <c r="N868" s="195">
        <v>0</v>
      </c>
      <c r="O868" s="195">
        <v>0</v>
      </c>
      <c r="P868" s="195">
        <v>0</v>
      </c>
      <c r="Q868" s="195">
        <v>9</v>
      </c>
      <c r="R868" s="230">
        <v>1</v>
      </c>
      <c r="S868" s="195">
        <v>3</v>
      </c>
      <c r="T868" s="190"/>
      <c r="U868" s="229">
        <v>497117159</v>
      </c>
      <c r="V868" s="231" t="s">
        <v>942</v>
      </c>
      <c r="W868" s="190" t="s">
        <v>891</v>
      </c>
      <c r="X868" s="190" t="s">
        <v>892</v>
      </c>
      <c r="Y868" s="231">
        <v>1</v>
      </c>
      <c r="Z868" s="231">
        <v>9</v>
      </c>
      <c r="AA868" s="231">
        <v>101908.94139399999</v>
      </c>
      <c r="AB868" s="231">
        <v>11323</v>
      </c>
      <c r="AC868" s="231">
        <v>-4021</v>
      </c>
      <c r="AD868" s="231">
        <v>15344</v>
      </c>
      <c r="AK868" s="232">
        <v>0</v>
      </c>
      <c r="AM868" s="232">
        <v>0</v>
      </c>
      <c r="AO868" s="232"/>
    </row>
    <row r="869" spans="1:41" s="231" customFormat="1">
      <c r="A869" s="229" t="s">
        <v>942</v>
      </c>
      <c r="B869" s="190">
        <v>497117161</v>
      </c>
      <c r="C869" s="191" t="s">
        <v>545</v>
      </c>
      <c r="D869" s="195">
        <v>0</v>
      </c>
      <c r="E869" s="195">
        <v>0</v>
      </c>
      <c r="F869" s="195">
        <v>0</v>
      </c>
      <c r="G869" s="195">
        <v>4</v>
      </c>
      <c r="H869" s="195">
        <v>0</v>
      </c>
      <c r="I869" s="195">
        <v>0</v>
      </c>
      <c r="J869" s="195">
        <v>0</v>
      </c>
      <c r="K869" s="230">
        <v>0.15720000000000001</v>
      </c>
      <c r="L869" s="195">
        <v>0</v>
      </c>
      <c r="M869" s="195">
        <v>0</v>
      </c>
      <c r="N869" s="195">
        <v>0</v>
      </c>
      <c r="O869" s="195">
        <v>0</v>
      </c>
      <c r="P869" s="195">
        <v>1</v>
      </c>
      <c r="Q869" s="195">
        <v>4</v>
      </c>
      <c r="R869" s="230">
        <v>1</v>
      </c>
      <c r="S869" s="195">
        <v>8</v>
      </c>
      <c r="T869" s="190"/>
      <c r="U869" s="229">
        <v>497117161</v>
      </c>
      <c r="V869" s="231" t="s">
        <v>942</v>
      </c>
      <c r="W869" s="190" t="s">
        <v>891</v>
      </c>
      <c r="X869" s="190" t="s">
        <v>802</v>
      </c>
      <c r="Y869" s="231">
        <v>1</v>
      </c>
      <c r="Z869" s="231">
        <v>4</v>
      </c>
      <c r="AA869" s="231">
        <v>50424.325064000004</v>
      </c>
      <c r="AB869" s="231">
        <v>12606</v>
      </c>
      <c r="AC869" s="231">
        <v>826</v>
      </c>
      <c r="AD869" s="231">
        <v>11780</v>
      </c>
      <c r="AK869" s="232">
        <v>0</v>
      </c>
      <c r="AM869" s="232">
        <v>0</v>
      </c>
      <c r="AO869" s="232"/>
    </row>
    <row r="870" spans="1:41" s="231" customFormat="1">
      <c r="A870" s="229" t="s">
        <v>942</v>
      </c>
      <c r="B870" s="190">
        <v>497117210</v>
      </c>
      <c r="C870" s="191" t="s">
        <v>545</v>
      </c>
      <c r="D870" s="195">
        <v>0</v>
      </c>
      <c r="E870" s="195">
        <v>0</v>
      </c>
      <c r="F870" s="195">
        <v>7</v>
      </c>
      <c r="G870" s="195">
        <v>11</v>
      </c>
      <c r="H870" s="195">
        <v>15</v>
      </c>
      <c r="I870" s="195">
        <v>6</v>
      </c>
      <c r="J870" s="195">
        <v>0</v>
      </c>
      <c r="K870" s="230">
        <v>1.5327</v>
      </c>
      <c r="L870" s="195">
        <v>0</v>
      </c>
      <c r="M870" s="195">
        <v>0</v>
      </c>
      <c r="N870" s="195">
        <v>0</v>
      </c>
      <c r="O870" s="195">
        <v>0</v>
      </c>
      <c r="P870" s="195">
        <v>5</v>
      </c>
      <c r="Q870" s="195">
        <v>39</v>
      </c>
      <c r="R870" s="230">
        <v>1</v>
      </c>
      <c r="S870" s="195">
        <v>6</v>
      </c>
      <c r="T870" s="190"/>
      <c r="U870" s="229">
        <v>497117210</v>
      </c>
      <c r="V870" s="231" t="s">
        <v>942</v>
      </c>
      <c r="W870" s="190" t="s">
        <v>891</v>
      </c>
      <c r="X870" s="190" t="s">
        <v>683</v>
      </c>
      <c r="Y870" s="231">
        <v>1</v>
      </c>
      <c r="Z870" s="231">
        <v>39</v>
      </c>
      <c r="AA870" s="231">
        <v>460593.51937400002</v>
      </c>
      <c r="AB870" s="231">
        <v>11810</v>
      </c>
      <c r="AC870" s="231">
        <v>388</v>
      </c>
      <c r="AD870" s="231">
        <v>11422</v>
      </c>
      <c r="AK870" s="232">
        <v>0</v>
      </c>
      <c r="AM870" s="232">
        <v>0</v>
      </c>
      <c r="AO870" s="232"/>
    </row>
    <row r="871" spans="1:41" s="231" customFormat="1">
      <c r="A871" s="229" t="s">
        <v>942</v>
      </c>
      <c r="B871" s="190">
        <v>497117223</v>
      </c>
      <c r="C871" s="191" t="s">
        <v>545</v>
      </c>
      <c r="D871" s="195">
        <v>0</v>
      </c>
      <c r="E871" s="195">
        <v>0</v>
      </c>
      <c r="F871" s="195">
        <v>0</v>
      </c>
      <c r="G871" s="195">
        <v>2</v>
      </c>
      <c r="H871" s="195">
        <v>1</v>
      </c>
      <c r="I871" s="195">
        <v>0</v>
      </c>
      <c r="J871" s="195">
        <v>0</v>
      </c>
      <c r="K871" s="230">
        <v>0.1179</v>
      </c>
      <c r="L871" s="195">
        <v>0</v>
      </c>
      <c r="M871" s="195">
        <v>0</v>
      </c>
      <c r="N871" s="195">
        <v>0</v>
      </c>
      <c r="O871" s="195">
        <v>0</v>
      </c>
      <c r="P871" s="195">
        <v>0</v>
      </c>
      <c r="Q871" s="195">
        <v>3</v>
      </c>
      <c r="R871" s="230">
        <v>1</v>
      </c>
      <c r="S871" s="195">
        <v>11</v>
      </c>
      <c r="T871" s="190"/>
      <c r="U871" s="229">
        <v>497117223</v>
      </c>
      <c r="V871" s="231" t="s">
        <v>942</v>
      </c>
      <c r="W871" s="190" t="s">
        <v>891</v>
      </c>
      <c r="X871" s="190" t="s">
        <v>944</v>
      </c>
      <c r="Y871" s="231">
        <v>1</v>
      </c>
      <c r="Z871" s="231">
        <v>3</v>
      </c>
      <c r="AA871" s="231">
        <v>32738.113798000002</v>
      </c>
      <c r="AB871" s="231">
        <v>10913</v>
      </c>
      <c r="AC871" s="231">
        <v>-2770</v>
      </c>
      <c r="AD871" s="231">
        <v>13683</v>
      </c>
      <c r="AK871" s="232">
        <v>0</v>
      </c>
      <c r="AM871" s="232">
        <v>0</v>
      </c>
      <c r="AO871" s="232"/>
    </row>
    <row r="872" spans="1:41" s="231" customFormat="1">
      <c r="A872" s="229" t="s">
        <v>942</v>
      </c>
      <c r="B872" s="190">
        <v>497117227</v>
      </c>
      <c r="C872" s="191" t="s">
        <v>545</v>
      </c>
      <c r="D872" s="195">
        <v>0</v>
      </c>
      <c r="E872" s="195">
        <v>0</v>
      </c>
      <c r="F872" s="195">
        <v>1</v>
      </c>
      <c r="G872" s="195">
        <v>1</v>
      </c>
      <c r="H872" s="195">
        <v>1</v>
      </c>
      <c r="I872" s="195">
        <v>0</v>
      </c>
      <c r="J872" s="195">
        <v>0</v>
      </c>
      <c r="K872" s="230">
        <v>0.1179</v>
      </c>
      <c r="L872" s="195">
        <v>0</v>
      </c>
      <c r="M872" s="195">
        <v>0</v>
      </c>
      <c r="N872" s="195">
        <v>0</v>
      </c>
      <c r="O872" s="195">
        <v>0</v>
      </c>
      <c r="P872" s="195">
        <v>1</v>
      </c>
      <c r="Q872" s="195">
        <v>3</v>
      </c>
      <c r="R872" s="230">
        <v>1</v>
      </c>
      <c r="S872" s="195">
        <v>10</v>
      </c>
      <c r="T872" s="190"/>
      <c r="U872" s="229">
        <v>497117227</v>
      </c>
      <c r="V872" s="231" t="s">
        <v>942</v>
      </c>
      <c r="W872" s="190" t="s">
        <v>891</v>
      </c>
      <c r="X872" s="190" t="s">
        <v>804</v>
      </c>
      <c r="Y872" s="231">
        <v>1</v>
      </c>
      <c r="Z872" s="231">
        <v>3</v>
      </c>
      <c r="AA872" s="231">
        <v>39847.953798000002</v>
      </c>
      <c r="AB872" s="231">
        <v>13283</v>
      </c>
      <c r="AC872" s="231">
        <v>1960</v>
      </c>
      <c r="AD872" s="231">
        <v>11323</v>
      </c>
      <c r="AK872" s="232">
        <v>0</v>
      </c>
      <c r="AM872" s="232">
        <v>0</v>
      </c>
      <c r="AO872" s="232"/>
    </row>
    <row r="873" spans="1:41" s="231" customFormat="1">
      <c r="A873" s="229" t="s">
        <v>942</v>
      </c>
      <c r="B873" s="190">
        <v>497117230</v>
      </c>
      <c r="C873" s="191" t="s">
        <v>545</v>
      </c>
      <c r="D873" s="195">
        <v>0</v>
      </c>
      <c r="E873" s="195">
        <v>0</v>
      </c>
      <c r="F873" s="195">
        <v>1</v>
      </c>
      <c r="G873" s="195">
        <v>0</v>
      </c>
      <c r="H873" s="195">
        <v>0</v>
      </c>
      <c r="I873" s="195">
        <v>0</v>
      </c>
      <c r="J873" s="195">
        <v>0</v>
      </c>
      <c r="K873" s="230">
        <v>3.9300000000000002E-2</v>
      </c>
      <c r="L873" s="195">
        <v>0</v>
      </c>
      <c r="M873" s="195">
        <v>0</v>
      </c>
      <c r="N873" s="195">
        <v>0</v>
      </c>
      <c r="O873" s="195">
        <v>0</v>
      </c>
      <c r="P873" s="195">
        <v>0</v>
      </c>
      <c r="Q873" s="195">
        <v>1</v>
      </c>
      <c r="R873" s="230">
        <v>1</v>
      </c>
      <c r="S873" s="195">
        <v>5</v>
      </c>
      <c r="T873" s="190"/>
      <c r="U873" s="229">
        <v>497117230</v>
      </c>
      <c r="V873" s="231" t="s">
        <v>942</v>
      </c>
      <c r="W873" s="190" t="s">
        <v>891</v>
      </c>
      <c r="X873" s="190" t="s">
        <v>945</v>
      </c>
      <c r="Y873" s="231">
        <v>1</v>
      </c>
      <c r="Z873" s="231">
        <v>1</v>
      </c>
      <c r="AA873" s="231">
        <v>10983.161265999999</v>
      </c>
      <c r="AB873" s="231">
        <v>10983</v>
      </c>
      <c r="AC873" s="231">
        <v>-1623</v>
      </c>
      <c r="AD873" s="231">
        <v>12606</v>
      </c>
      <c r="AK873" s="232">
        <v>0</v>
      </c>
      <c r="AM873" s="232">
        <v>0</v>
      </c>
      <c r="AO873" s="232"/>
    </row>
    <row r="874" spans="1:41" s="231" customFormat="1">
      <c r="A874" s="229" t="s">
        <v>942</v>
      </c>
      <c r="B874" s="190">
        <v>497117272</v>
      </c>
      <c r="C874" s="191" t="s">
        <v>545</v>
      </c>
      <c r="D874" s="195">
        <v>0</v>
      </c>
      <c r="E874" s="195">
        <v>0</v>
      </c>
      <c r="F874" s="195">
        <v>1</v>
      </c>
      <c r="G874" s="195">
        <v>2</v>
      </c>
      <c r="H874" s="195">
        <v>0</v>
      </c>
      <c r="I874" s="195">
        <v>0</v>
      </c>
      <c r="J874" s="195">
        <v>0</v>
      </c>
      <c r="K874" s="230">
        <v>0.1179</v>
      </c>
      <c r="L874" s="195">
        <v>0</v>
      </c>
      <c r="M874" s="195">
        <v>0</v>
      </c>
      <c r="N874" s="195">
        <v>0</v>
      </c>
      <c r="O874" s="195">
        <v>0</v>
      </c>
      <c r="P874" s="195">
        <v>0</v>
      </c>
      <c r="Q874" s="195">
        <v>3</v>
      </c>
      <c r="R874" s="230">
        <v>1</v>
      </c>
      <c r="S874" s="195">
        <v>6</v>
      </c>
      <c r="T874" s="190"/>
      <c r="U874" s="229">
        <v>497117272</v>
      </c>
      <c r="V874" s="231" t="s">
        <v>942</v>
      </c>
      <c r="W874" s="190" t="s">
        <v>891</v>
      </c>
      <c r="X874" s="190" t="s">
        <v>946</v>
      </c>
      <c r="Y874" s="231">
        <v>1</v>
      </c>
      <c r="Z874" s="231">
        <v>3</v>
      </c>
      <c r="AA874" s="231">
        <v>33056.983798000001</v>
      </c>
      <c r="AB874" s="231">
        <v>11019</v>
      </c>
      <c r="AC874" s="231">
        <v>-791</v>
      </c>
      <c r="AD874" s="231">
        <v>11810</v>
      </c>
      <c r="AK874" s="232">
        <v>0</v>
      </c>
      <c r="AM874" s="232">
        <v>0</v>
      </c>
      <c r="AO874" s="232"/>
    </row>
    <row r="875" spans="1:41" s="231" customFormat="1">
      <c r="A875" s="229" t="s">
        <v>942</v>
      </c>
      <c r="B875" s="190">
        <v>497117275</v>
      </c>
      <c r="C875" s="191" t="s">
        <v>545</v>
      </c>
      <c r="D875" s="195">
        <v>0</v>
      </c>
      <c r="E875" s="195">
        <v>0</v>
      </c>
      <c r="F875" s="195">
        <v>0</v>
      </c>
      <c r="G875" s="195">
        <v>3</v>
      </c>
      <c r="H875" s="195">
        <v>1</v>
      </c>
      <c r="I875" s="195">
        <v>0</v>
      </c>
      <c r="J875" s="195">
        <v>0</v>
      </c>
      <c r="K875" s="230">
        <v>0.15720000000000001</v>
      </c>
      <c r="L875" s="195">
        <v>0</v>
      </c>
      <c r="M875" s="195">
        <v>0</v>
      </c>
      <c r="N875" s="195">
        <v>0</v>
      </c>
      <c r="O875" s="195">
        <v>0</v>
      </c>
      <c r="P875" s="195">
        <v>1</v>
      </c>
      <c r="Q875" s="195">
        <v>4</v>
      </c>
      <c r="R875" s="230">
        <v>1</v>
      </c>
      <c r="S875" s="195">
        <v>4</v>
      </c>
      <c r="T875" s="190"/>
      <c r="U875" s="229">
        <v>497117275</v>
      </c>
      <c r="V875" s="231" t="s">
        <v>942</v>
      </c>
      <c r="W875" s="190" t="s">
        <v>891</v>
      </c>
      <c r="X875" s="190" t="s">
        <v>848</v>
      </c>
      <c r="Y875" s="231">
        <v>1</v>
      </c>
      <c r="Z875" s="231">
        <v>4</v>
      </c>
      <c r="AA875" s="231">
        <v>48471.595063999994</v>
      </c>
      <c r="AB875" s="231">
        <v>12118</v>
      </c>
      <c r="AC875" s="231">
        <v>1205</v>
      </c>
      <c r="AD875" s="231">
        <v>10913</v>
      </c>
      <c r="AK875" s="232">
        <v>0</v>
      </c>
      <c r="AM875" s="232">
        <v>0</v>
      </c>
      <c r="AO875" s="232"/>
    </row>
    <row r="876" spans="1:41" s="231" customFormat="1">
      <c r="A876" s="229" t="s">
        <v>942</v>
      </c>
      <c r="B876" s="190">
        <v>497117278</v>
      </c>
      <c r="C876" s="191" t="s">
        <v>545</v>
      </c>
      <c r="D876" s="195">
        <v>0</v>
      </c>
      <c r="E876" s="195">
        <v>0</v>
      </c>
      <c r="F876" s="195">
        <v>4</v>
      </c>
      <c r="G876" s="195">
        <v>24</v>
      </c>
      <c r="H876" s="195">
        <v>16</v>
      </c>
      <c r="I876" s="195">
        <v>19</v>
      </c>
      <c r="J876" s="195">
        <v>0</v>
      </c>
      <c r="K876" s="230">
        <v>2.4759000000000002</v>
      </c>
      <c r="L876" s="195">
        <v>0</v>
      </c>
      <c r="M876" s="195">
        <v>2</v>
      </c>
      <c r="N876" s="195">
        <v>0</v>
      </c>
      <c r="O876" s="195">
        <v>0</v>
      </c>
      <c r="P876" s="195">
        <v>12</v>
      </c>
      <c r="Q876" s="195">
        <v>63</v>
      </c>
      <c r="R876" s="230">
        <v>1</v>
      </c>
      <c r="S876" s="195">
        <v>7</v>
      </c>
      <c r="T876" s="190"/>
      <c r="U876" s="229">
        <v>497117278</v>
      </c>
      <c r="V876" s="231" t="s">
        <v>942</v>
      </c>
      <c r="W876" s="190" t="s">
        <v>891</v>
      </c>
      <c r="X876" s="190" t="s">
        <v>849</v>
      </c>
      <c r="Y876" s="231">
        <v>1</v>
      </c>
      <c r="Z876" s="231">
        <v>63</v>
      </c>
      <c r="AA876" s="231">
        <v>793831.85975800001</v>
      </c>
      <c r="AB876" s="231">
        <v>12601</v>
      </c>
      <c r="AC876" s="231">
        <v>-682</v>
      </c>
      <c r="AD876" s="231">
        <v>13283</v>
      </c>
      <c r="AK876" s="232">
        <v>0</v>
      </c>
      <c r="AM876" s="232">
        <v>0</v>
      </c>
      <c r="AO876" s="232"/>
    </row>
    <row r="877" spans="1:41" s="231" customFormat="1">
      <c r="A877" s="229" t="s">
        <v>942</v>
      </c>
      <c r="B877" s="190">
        <v>497117281</v>
      </c>
      <c r="C877" s="191" t="s">
        <v>545</v>
      </c>
      <c r="D877" s="195">
        <v>0</v>
      </c>
      <c r="E877" s="195">
        <v>0</v>
      </c>
      <c r="F877" s="195">
        <v>6</v>
      </c>
      <c r="G877" s="195">
        <v>28</v>
      </c>
      <c r="H877" s="195">
        <v>27</v>
      </c>
      <c r="I877" s="195">
        <v>15</v>
      </c>
      <c r="J877" s="195">
        <v>0</v>
      </c>
      <c r="K877" s="230">
        <v>2.9868000000000001</v>
      </c>
      <c r="L877" s="195">
        <v>0</v>
      </c>
      <c r="M877" s="195">
        <v>0</v>
      </c>
      <c r="N877" s="195">
        <v>0</v>
      </c>
      <c r="O877" s="195">
        <v>1</v>
      </c>
      <c r="P877" s="195">
        <v>51</v>
      </c>
      <c r="Q877" s="195">
        <v>76</v>
      </c>
      <c r="R877" s="230">
        <v>1</v>
      </c>
      <c r="S877" s="195">
        <v>12</v>
      </c>
      <c r="T877" s="190"/>
      <c r="U877" s="229">
        <v>497117281</v>
      </c>
      <c r="V877" s="231" t="s">
        <v>942</v>
      </c>
      <c r="W877" s="190" t="s">
        <v>891</v>
      </c>
      <c r="X877" s="190" t="s">
        <v>796</v>
      </c>
      <c r="Y877" s="231">
        <v>1</v>
      </c>
      <c r="Z877" s="231">
        <v>76</v>
      </c>
      <c r="AA877" s="231">
        <v>1288792.2162159998</v>
      </c>
      <c r="AB877" s="231">
        <v>16958</v>
      </c>
      <c r="AC877" s="231">
        <v>5975</v>
      </c>
      <c r="AD877" s="231">
        <v>10983</v>
      </c>
      <c r="AK877" s="232">
        <v>0</v>
      </c>
      <c r="AM877" s="232">
        <v>0</v>
      </c>
      <c r="AO877" s="232"/>
    </row>
    <row r="878" spans="1:41" s="231" customFormat="1">
      <c r="A878" s="229" t="s">
        <v>942</v>
      </c>
      <c r="B878" s="190">
        <v>497117325</v>
      </c>
      <c r="C878" s="191" t="s">
        <v>545</v>
      </c>
      <c r="D878" s="195">
        <v>0</v>
      </c>
      <c r="E878" s="195">
        <v>0</v>
      </c>
      <c r="F878" s="195">
        <v>0</v>
      </c>
      <c r="G878" s="195">
        <v>8</v>
      </c>
      <c r="H878" s="195">
        <v>3</v>
      </c>
      <c r="I878" s="195">
        <v>4</v>
      </c>
      <c r="J878" s="195">
        <v>0</v>
      </c>
      <c r="K878" s="230">
        <v>0.58950000000000002</v>
      </c>
      <c r="L878" s="195">
        <v>0</v>
      </c>
      <c r="M878" s="195">
        <v>0</v>
      </c>
      <c r="N878" s="195">
        <v>0</v>
      </c>
      <c r="O878" s="195">
        <v>0</v>
      </c>
      <c r="P878" s="195">
        <v>6</v>
      </c>
      <c r="Q878" s="195">
        <v>15</v>
      </c>
      <c r="R878" s="230">
        <v>1</v>
      </c>
      <c r="S878" s="195">
        <v>9</v>
      </c>
      <c r="T878" s="190"/>
      <c r="U878" s="229">
        <v>497117325</v>
      </c>
      <c r="V878" s="231" t="s">
        <v>942</v>
      </c>
      <c r="W878" s="190" t="s">
        <v>891</v>
      </c>
      <c r="X878" s="190" t="s">
        <v>805</v>
      </c>
      <c r="Y878" s="231">
        <v>1</v>
      </c>
      <c r="Z878" s="231">
        <v>15</v>
      </c>
      <c r="AA878" s="231">
        <v>210870.30899000002</v>
      </c>
      <c r="AB878" s="231">
        <v>14058</v>
      </c>
      <c r="AC878" s="231">
        <v>3039</v>
      </c>
      <c r="AD878" s="231">
        <v>11019</v>
      </c>
      <c r="AK878" s="232">
        <v>0</v>
      </c>
      <c r="AM878" s="232">
        <v>0</v>
      </c>
      <c r="AO878" s="232"/>
    </row>
    <row r="879" spans="1:41" s="231" customFormat="1">
      <c r="A879" s="229" t="s">
        <v>942</v>
      </c>
      <c r="B879" s="190">
        <v>497117332</v>
      </c>
      <c r="C879" s="191" t="s">
        <v>545</v>
      </c>
      <c r="D879" s="195">
        <v>0</v>
      </c>
      <c r="E879" s="195">
        <v>0</v>
      </c>
      <c r="F879" s="195">
        <v>0</v>
      </c>
      <c r="G879" s="195">
        <v>5</v>
      </c>
      <c r="H879" s="195">
        <v>3</v>
      </c>
      <c r="I879" s="195">
        <v>1</v>
      </c>
      <c r="J879" s="195">
        <v>0</v>
      </c>
      <c r="K879" s="230">
        <v>0.35370000000000001</v>
      </c>
      <c r="L879" s="195">
        <v>0</v>
      </c>
      <c r="M879" s="195">
        <v>0</v>
      </c>
      <c r="N879" s="195">
        <v>0</v>
      </c>
      <c r="O879" s="195">
        <v>0</v>
      </c>
      <c r="P879" s="195">
        <v>2</v>
      </c>
      <c r="Q879" s="195">
        <v>9</v>
      </c>
      <c r="R879" s="230">
        <v>1</v>
      </c>
      <c r="S879" s="195">
        <v>10</v>
      </c>
      <c r="T879" s="190"/>
      <c r="U879" s="229">
        <v>497117332</v>
      </c>
      <c r="V879" s="231" t="s">
        <v>942</v>
      </c>
      <c r="W879" s="190" t="s">
        <v>891</v>
      </c>
      <c r="X879" s="190" t="s">
        <v>806</v>
      </c>
      <c r="Y879" s="231">
        <v>1</v>
      </c>
      <c r="Z879" s="231">
        <v>9</v>
      </c>
      <c r="AA879" s="231">
        <v>114069.951394</v>
      </c>
      <c r="AB879" s="231">
        <v>12674</v>
      </c>
      <c r="AC879" s="231">
        <v>556</v>
      </c>
      <c r="AD879" s="231">
        <v>12118</v>
      </c>
      <c r="AK879" s="232">
        <v>0</v>
      </c>
      <c r="AM879" s="232">
        <v>0</v>
      </c>
      <c r="AO879" s="232"/>
    </row>
    <row r="880" spans="1:41" s="231" customFormat="1">
      <c r="A880" s="229" t="s">
        <v>942</v>
      </c>
      <c r="B880" s="190">
        <v>497117340</v>
      </c>
      <c r="C880" s="191" t="s">
        <v>545</v>
      </c>
      <c r="D880" s="195">
        <v>0</v>
      </c>
      <c r="E880" s="195">
        <v>0</v>
      </c>
      <c r="F880" s="195">
        <v>0</v>
      </c>
      <c r="G880" s="195">
        <v>2</v>
      </c>
      <c r="H880" s="195">
        <v>0</v>
      </c>
      <c r="I880" s="195">
        <v>0</v>
      </c>
      <c r="J880" s="195">
        <v>0</v>
      </c>
      <c r="K880" s="230">
        <v>7.8600000000000003E-2</v>
      </c>
      <c r="L880" s="195">
        <v>0</v>
      </c>
      <c r="M880" s="195">
        <v>0</v>
      </c>
      <c r="N880" s="195">
        <v>0</v>
      </c>
      <c r="O880" s="195">
        <v>0</v>
      </c>
      <c r="P880" s="195">
        <v>1</v>
      </c>
      <c r="Q880" s="195">
        <v>2</v>
      </c>
      <c r="R880" s="230">
        <v>1</v>
      </c>
      <c r="S880" s="195">
        <v>7</v>
      </c>
      <c r="T880" s="190"/>
      <c r="U880" s="229">
        <v>497117340</v>
      </c>
      <c r="V880" s="231" t="s">
        <v>942</v>
      </c>
      <c r="W880" s="190" t="s">
        <v>891</v>
      </c>
      <c r="X880" s="190" t="s">
        <v>852</v>
      </c>
      <c r="Y880" s="231">
        <v>1</v>
      </c>
      <c r="Z880" s="231">
        <v>2</v>
      </c>
      <c r="AA880" s="231">
        <v>27907.042531999999</v>
      </c>
      <c r="AB880" s="231">
        <v>13954</v>
      </c>
      <c r="AC880" s="231">
        <v>1353</v>
      </c>
      <c r="AD880" s="231">
        <v>12601</v>
      </c>
      <c r="AK880" s="232">
        <v>0</v>
      </c>
      <c r="AM880" s="232">
        <v>0</v>
      </c>
      <c r="AO880" s="232"/>
    </row>
    <row r="881" spans="1:41" s="231" customFormat="1">
      <c r="A881" s="229" t="s">
        <v>942</v>
      </c>
      <c r="B881" s="190">
        <v>497117605</v>
      </c>
      <c r="C881" s="191" t="s">
        <v>545</v>
      </c>
      <c r="D881" s="195">
        <v>0</v>
      </c>
      <c r="E881" s="195">
        <v>0</v>
      </c>
      <c r="F881" s="195">
        <v>0</v>
      </c>
      <c r="G881" s="195">
        <v>0</v>
      </c>
      <c r="H881" s="195">
        <v>27</v>
      </c>
      <c r="I881" s="195">
        <v>25</v>
      </c>
      <c r="J881" s="195">
        <v>0</v>
      </c>
      <c r="K881" s="230">
        <v>2.0436000000000001</v>
      </c>
      <c r="L881" s="195">
        <v>0</v>
      </c>
      <c r="M881" s="195">
        <v>0</v>
      </c>
      <c r="N881" s="195">
        <v>0</v>
      </c>
      <c r="O881" s="195">
        <v>0</v>
      </c>
      <c r="P881" s="195">
        <v>8</v>
      </c>
      <c r="Q881" s="195">
        <v>52</v>
      </c>
      <c r="R881" s="230">
        <v>1</v>
      </c>
      <c r="S881" s="195">
        <v>6</v>
      </c>
      <c r="T881" s="190"/>
      <c r="U881" s="229">
        <v>497117605</v>
      </c>
      <c r="V881" s="231" t="s">
        <v>942</v>
      </c>
      <c r="W881" s="190" t="s">
        <v>891</v>
      </c>
      <c r="X881" s="190" t="s">
        <v>686</v>
      </c>
      <c r="Y881" s="231">
        <v>1</v>
      </c>
      <c r="Z881" s="231">
        <v>52</v>
      </c>
      <c r="AA881" s="231">
        <v>645187.71583200013</v>
      </c>
      <c r="AB881" s="231">
        <v>12407</v>
      </c>
      <c r="AC881" s="231">
        <v>-4551</v>
      </c>
      <c r="AD881" s="231">
        <v>16958</v>
      </c>
      <c r="AK881" s="232">
        <v>0</v>
      </c>
      <c r="AM881" s="232">
        <v>0</v>
      </c>
      <c r="AO881" s="232"/>
    </row>
    <row r="882" spans="1:41" s="231" customFormat="1">
      <c r="A882" s="229" t="s">
        <v>942</v>
      </c>
      <c r="B882" s="190">
        <v>497117632</v>
      </c>
      <c r="C882" s="191" t="s">
        <v>545</v>
      </c>
      <c r="D882" s="195">
        <v>0</v>
      </c>
      <c r="E882" s="195">
        <v>0</v>
      </c>
      <c r="F882" s="195">
        <v>0</v>
      </c>
      <c r="G882" s="195">
        <v>1</v>
      </c>
      <c r="H882" s="195">
        <v>0</v>
      </c>
      <c r="I882" s="195">
        <v>0</v>
      </c>
      <c r="J882" s="195">
        <v>0</v>
      </c>
      <c r="K882" s="230">
        <v>3.9300000000000002E-2</v>
      </c>
      <c r="L882" s="195">
        <v>0</v>
      </c>
      <c r="M882" s="195">
        <v>0</v>
      </c>
      <c r="N882" s="195">
        <v>0</v>
      </c>
      <c r="O882" s="195">
        <v>0</v>
      </c>
      <c r="P882" s="195">
        <v>0</v>
      </c>
      <c r="Q882" s="195">
        <v>1</v>
      </c>
      <c r="R882" s="230">
        <v>1</v>
      </c>
      <c r="S882" s="195">
        <v>7</v>
      </c>
      <c r="T882" s="190"/>
      <c r="U882" s="229">
        <v>497117632</v>
      </c>
      <c r="V882" s="231" t="s">
        <v>942</v>
      </c>
      <c r="W882" s="190" t="s">
        <v>891</v>
      </c>
      <c r="X882" s="190" t="s">
        <v>947</v>
      </c>
      <c r="Y882" s="231">
        <v>1</v>
      </c>
      <c r="Z882" s="231">
        <v>1</v>
      </c>
      <c r="AA882" s="231">
        <v>11036.911266000001</v>
      </c>
      <c r="AB882" s="231">
        <v>11037</v>
      </c>
      <c r="AC882" s="231">
        <v>-3021</v>
      </c>
      <c r="AD882" s="231">
        <v>14058</v>
      </c>
      <c r="AK882" s="232">
        <v>0</v>
      </c>
      <c r="AM882" s="232">
        <v>0</v>
      </c>
      <c r="AO882" s="232"/>
    </row>
    <row r="883" spans="1:41" s="231" customFormat="1">
      <c r="A883" s="229" t="s">
        <v>942</v>
      </c>
      <c r="B883" s="190">
        <v>497117670</v>
      </c>
      <c r="C883" s="191" t="s">
        <v>545</v>
      </c>
      <c r="D883" s="195">
        <v>0</v>
      </c>
      <c r="E883" s="195">
        <v>0</v>
      </c>
      <c r="F883" s="195">
        <v>0</v>
      </c>
      <c r="G883" s="195">
        <v>0</v>
      </c>
      <c r="H883" s="195">
        <v>2</v>
      </c>
      <c r="I883" s="195">
        <v>1</v>
      </c>
      <c r="J883" s="195">
        <v>0</v>
      </c>
      <c r="K883" s="230">
        <v>0.1179</v>
      </c>
      <c r="L883" s="195">
        <v>0</v>
      </c>
      <c r="M883" s="195">
        <v>0</v>
      </c>
      <c r="N883" s="195">
        <v>0</v>
      </c>
      <c r="O883" s="195">
        <v>0</v>
      </c>
      <c r="P883" s="195">
        <v>1</v>
      </c>
      <c r="Q883" s="195">
        <v>3</v>
      </c>
      <c r="R883" s="230">
        <v>1</v>
      </c>
      <c r="S883" s="195">
        <v>6</v>
      </c>
      <c r="T883" s="190"/>
      <c r="U883" s="229">
        <v>497117670</v>
      </c>
      <c r="V883" s="231" t="s">
        <v>942</v>
      </c>
      <c r="W883" s="190" t="s">
        <v>891</v>
      </c>
      <c r="X883" s="190" t="s">
        <v>688</v>
      </c>
      <c r="Y883" s="231">
        <v>1</v>
      </c>
      <c r="Z883" s="231">
        <v>3</v>
      </c>
      <c r="AA883" s="231">
        <v>39283.713797999997</v>
      </c>
      <c r="AB883" s="231">
        <v>13095</v>
      </c>
      <c r="AC883" s="231">
        <v>421</v>
      </c>
      <c r="AD883" s="231">
        <v>12674</v>
      </c>
      <c r="AK883" s="232">
        <v>0</v>
      </c>
      <c r="AM883" s="232">
        <v>0</v>
      </c>
      <c r="AO883" s="232"/>
    </row>
    <row r="884" spans="1:41" s="231" customFormat="1">
      <c r="A884" s="229" t="s">
        <v>942</v>
      </c>
      <c r="B884" s="190">
        <v>497117674</v>
      </c>
      <c r="C884" s="191" t="s">
        <v>545</v>
      </c>
      <c r="D884" s="195">
        <v>0</v>
      </c>
      <c r="E884" s="195">
        <v>0</v>
      </c>
      <c r="F884" s="195">
        <v>1</v>
      </c>
      <c r="G884" s="195">
        <v>1</v>
      </c>
      <c r="H884" s="195">
        <v>2</v>
      </c>
      <c r="I884" s="195">
        <v>1</v>
      </c>
      <c r="J884" s="195">
        <v>0</v>
      </c>
      <c r="K884" s="230">
        <v>0.19650000000000001</v>
      </c>
      <c r="L884" s="195">
        <v>0</v>
      </c>
      <c r="M884" s="195">
        <v>0</v>
      </c>
      <c r="N884" s="195">
        <v>0</v>
      </c>
      <c r="O884" s="195">
        <v>0</v>
      </c>
      <c r="P884" s="195">
        <v>2</v>
      </c>
      <c r="Q884" s="195">
        <v>5</v>
      </c>
      <c r="R884" s="230">
        <v>1</v>
      </c>
      <c r="S884" s="195">
        <v>10</v>
      </c>
      <c r="T884" s="190"/>
      <c r="U884" s="229">
        <v>497117674</v>
      </c>
      <c r="V884" s="231" t="s">
        <v>942</v>
      </c>
      <c r="W884" s="190" t="s">
        <v>891</v>
      </c>
      <c r="X884" s="190" t="s">
        <v>689</v>
      </c>
      <c r="Y884" s="231">
        <v>1</v>
      </c>
      <c r="Z884" s="231">
        <v>5</v>
      </c>
      <c r="AA884" s="231">
        <v>70241.176330000002</v>
      </c>
      <c r="AB884" s="231">
        <v>14048</v>
      </c>
      <c r="AC884" s="231">
        <v>94</v>
      </c>
      <c r="AD884" s="231">
        <v>13954</v>
      </c>
      <c r="AK884" s="232">
        <v>0</v>
      </c>
      <c r="AM884" s="232">
        <v>0</v>
      </c>
      <c r="AO884" s="232"/>
    </row>
    <row r="885" spans="1:41" s="231" customFormat="1">
      <c r="A885" s="229" t="s">
        <v>942</v>
      </c>
      <c r="B885" s="190">
        <v>497117680</v>
      </c>
      <c r="C885" s="191" t="s">
        <v>545</v>
      </c>
      <c r="D885" s="195">
        <v>0</v>
      </c>
      <c r="E885" s="195">
        <v>0</v>
      </c>
      <c r="F885" s="195">
        <v>2</v>
      </c>
      <c r="G885" s="195">
        <v>1</v>
      </c>
      <c r="H885" s="195">
        <v>1</v>
      </c>
      <c r="I885" s="195">
        <v>0</v>
      </c>
      <c r="J885" s="195">
        <v>0</v>
      </c>
      <c r="K885" s="230">
        <v>0.15720000000000001</v>
      </c>
      <c r="L885" s="195">
        <v>0</v>
      </c>
      <c r="M885" s="195">
        <v>0</v>
      </c>
      <c r="N885" s="195">
        <v>0</v>
      </c>
      <c r="O885" s="195">
        <v>0</v>
      </c>
      <c r="P885" s="195">
        <v>0</v>
      </c>
      <c r="Q885" s="195">
        <v>4</v>
      </c>
      <c r="R885" s="230">
        <v>1</v>
      </c>
      <c r="S885" s="195">
        <v>5</v>
      </c>
      <c r="T885" s="190"/>
      <c r="U885" s="229">
        <v>497117680</v>
      </c>
      <c r="V885" s="231" t="s">
        <v>942</v>
      </c>
      <c r="W885" s="190" t="s">
        <v>891</v>
      </c>
      <c r="X885" s="190" t="s">
        <v>808</v>
      </c>
      <c r="Y885" s="231">
        <v>1</v>
      </c>
      <c r="Z885" s="231">
        <v>4</v>
      </c>
      <c r="AA885" s="231">
        <v>43667.525064000001</v>
      </c>
      <c r="AB885" s="231">
        <v>10917</v>
      </c>
      <c r="AC885" s="231">
        <v>-1490</v>
      </c>
      <c r="AD885" s="231">
        <v>12407</v>
      </c>
      <c r="AK885" s="232">
        <v>0</v>
      </c>
      <c r="AM885" s="232">
        <v>0</v>
      </c>
      <c r="AO885" s="232"/>
    </row>
    <row r="886" spans="1:41" s="231" customFormat="1">
      <c r="A886" s="229" t="s">
        <v>942</v>
      </c>
      <c r="B886" s="190">
        <v>497117683</v>
      </c>
      <c r="C886" s="191" t="s">
        <v>545</v>
      </c>
      <c r="D886" s="195">
        <v>0</v>
      </c>
      <c r="E886" s="195">
        <v>0</v>
      </c>
      <c r="F886" s="195">
        <v>0</v>
      </c>
      <c r="G886" s="195">
        <v>0</v>
      </c>
      <c r="H886" s="195">
        <v>1</v>
      </c>
      <c r="I886" s="195">
        <v>3</v>
      </c>
      <c r="J886" s="195">
        <v>0</v>
      </c>
      <c r="K886" s="230">
        <v>0.15720000000000001</v>
      </c>
      <c r="L886" s="195">
        <v>0</v>
      </c>
      <c r="M886" s="195">
        <v>0</v>
      </c>
      <c r="N886" s="195">
        <v>0</v>
      </c>
      <c r="O886" s="195">
        <v>0</v>
      </c>
      <c r="P886" s="195">
        <v>1</v>
      </c>
      <c r="Q886" s="195">
        <v>4</v>
      </c>
      <c r="R886" s="230">
        <v>1</v>
      </c>
      <c r="S886" s="195">
        <v>4</v>
      </c>
      <c r="T886" s="190"/>
      <c r="U886" s="229">
        <v>497117683</v>
      </c>
      <c r="V886" s="231" t="s">
        <v>942</v>
      </c>
      <c r="W886" s="190" t="s">
        <v>891</v>
      </c>
      <c r="X886" s="190" t="s">
        <v>853</v>
      </c>
      <c r="Y886" s="231">
        <v>1</v>
      </c>
      <c r="Z886" s="231">
        <v>4</v>
      </c>
      <c r="AA886" s="231">
        <v>53056.885064000002</v>
      </c>
      <c r="AB886" s="231">
        <v>13264</v>
      </c>
      <c r="AC886" s="231">
        <v>2227</v>
      </c>
      <c r="AD886" s="231">
        <v>11037</v>
      </c>
      <c r="AK886" s="232">
        <v>0</v>
      </c>
      <c r="AM886" s="232">
        <v>0</v>
      </c>
      <c r="AO886" s="232"/>
    </row>
    <row r="887" spans="1:41" s="231" customFormat="1">
      <c r="A887" s="229" t="s">
        <v>942</v>
      </c>
      <c r="B887" s="190">
        <v>497117685</v>
      </c>
      <c r="C887" s="191" t="s">
        <v>545</v>
      </c>
      <c r="D887" s="195">
        <v>0</v>
      </c>
      <c r="E887" s="195">
        <v>0</v>
      </c>
      <c r="F887" s="195">
        <v>0</v>
      </c>
      <c r="G887" s="195">
        <v>0</v>
      </c>
      <c r="H887" s="195">
        <v>1</v>
      </c>
      <c r="I887" s="195">
        <v>0</v>
      </c>
      <c r="J887" s="195">
        <v>0</v>
      </c>
      <c r="K887" s="230">
        <v>3.9300000000000002E-2</v>
      </c>
      <c r="L887" s="195">
        <v>0</v>
      </c>
      <c r="M887" s="195">
        <v>0</v>
      </c>
      <c r="N887" s="195">
        <v>0</v>
      </c>
      <c r="O887" s="195">
        <v>0</v>
      </c>
      <c r="P887" s="195">
        <v>1</v>
      </c>
      <c r="Q887" s="195">
        <v>1</v>
      </c>
      <c r="R887" s="230">
        <v>1</v>
      </c>
      <c r="S887" s="195">
        <v>10</v>
      </c>
      <c r="T887" s="190"/>
      <c r="U887" s="229">
        <v>497117685</v>
      </c>
      <c r="V887" s="231" t="s">
        <v>942</v>
      </c>
      <c r="W887" s="190" t="s">
        <v>891</v>
      </c>
      <c r="X887" s="190" t="s">
        <v>948</v>
      </c>
      <c r="Y887" s="231">
        <v>1</v>
      </c>
      <c r="Z887" s="231">
        <v>1</v>
      </c>
      <c r="AA887" s="231">
        <v>17827.881265999997</v>
      </c>
      <c r="AB887" s="231">
        <v>17828</v>
      </c>
      <c r="AC887" s="231">
        <v>4733</v>
      </c>
      <c r="AD887" s="231">
        <v>13095</v>
      </c>
      <c r="AK887" s="232">
        <v>0</v>
      </c>
      <c r="AM887" s="232">
        <v>0</v>
      </c>
      <c r="AO887" s="232"/>
    </row>
    <row r="888" spans="1:41" s="231" customFormat="1">
      <c r="A888" s="229" t="s">
        <v>942</v>
      </c>
      <c r="B888" s="190">
        <v>497117717</v>
      </c>
      <c r="C888" s="191" t="s">
        <v>545</v>
      </c>
      <c r="D888" s="195">
        <v>0</v>
      </c>
      <c r="E888" s="195">
        <v>0</v>
      </c>
      <c r="F888" s="195">
        <v>0</v>
      </c>
      <c r="G888" s="195">
        <v>0</v>
      </c>
      <c r="H888" s="195">
        <v>2</v>
      </c>
      <c r="I888" s="195">
        <v>0</v>
      </c>
      <c r="J888" s="195">
        <v>0</v>
      </c>
      <c r="K888" s="230">
        <v>7.8600000000000003E-2</v>
      </c>
      <c r="L888" s="195">
        <v>0</v>
      </c>
      <c r="M888" s="195">
        <v>0</v>
      </c>
      <c r="N888" s="195">
        <v>0</v>
      </c>
      <c r="O888" s="195">
        <v>0</v>
      </c>
      <c r="P888" s="195">
        <v>1</v>
      </c>
      <c r="Q888" s="195">
        <v>2</v>
      </c>
      <c r="R888" s="230">
        <v>1</v>
      </c>
      <c r="S888" s="195">
        <v>9</v>
      </c>
      <c r="T888" s="190"/>
      <c r="U888" s="229">
        <v>497117717</v>
      </c>
      <c r="V888" s="231" t="s">
        <v>942</v>
      </c>
      <c r="W888" s="190" t="s">
        <v>891</v>
      </c>
      <c r="X888" s="190" t="s">
        <v>690</v>
      </c>
      <c r="Y888" s="231">
        <v>1</v>
      </c>
      <c r="Z888" s="231">
        <v>2</v>
      </c>
      <c r="AA888" s="231">
        <v>28048.712532000005</v>
      </c>
      <c r="AB888" s="231">
        <v>14024</v>
      </c>
      <c r="AC888" s="231">
        <v>-24</v>
      </c>
      <c r="AD888" s="231">
        <v>14048</v>
      </c>
      <c r="AK888" s="232">
        <v>0</v>
      </c>
      <c r="AM888" s="232">
        <v>0</v>
      </c>
      <c r="AO888" s="232"/>
    </row>
    <row r="889" spans="1:41" s="231" customFormat="1">
      <c r="A889" s="229" t="s">
        <v>942</v>
      </c>
      <c r="B889" s="190">
        <v>497117750</v>
      </c>
      <c r="C889" s="191" t="s">
        <v>545</v>
      </c>
      <c r="D889" s="195">
        <v>0</v>
      </c>
      <c r="E889" s="195">
        <v>0</v>
      </c>
      <c r="F889" s="195">
        <v>0</v>
      </c>
      <c r="G889" s="195">
        <v>0</v>
      </c>
      <c r="H889" s="195">
        <v>0</v>
      </c>
      <c r="I889" s="195">
        <v>2</v>
      </c>
      <c r="J889" s="195">
        <v>0</v>
      </c>
      <c r="K889" s="230">
        <v>7.8600000000000003E-2</v>
      </c>
      <c r="L889" s="195">
        <v>0</v>
      </c>
      <c r="M889" s="195">
        <v>0</v>
      </c>
      <c r="N889" s="195">
        <v>0</v>
      </c>
      <c r="O889" s="195">
        <v>0</v>
      </c>
      <c r="P889" s="195">
        <v>0</v>
      </c>
      <c r="Q889" s="195">
        <v>2</v>
      </c>
      <c r="R889" s="230">
        <v>1</v>
      </c>
      <c r="S889" s="195">
        <v>7</v>
      </c>
      <c r="T889" s="190"/>
      <c r="U889" s="229">
        <v>497117750</v>
      </c>
      <c r="V889" s="231" t="s">
        <v>942</v>
      </c>
      <c r="W889" s="190" t="s">
        <v>891</v>
      </c>
      <c r="X889" s="190" t="s">
        <v>691</v>
      </c>
      <c r="Y889" s="231">
        <v>1</v>
      </c>
      <c r="Z889" s="231">
        <v>2</v>
      </c>
      <c r="AA889" s="231">
        <v>25130.682532000003</v>
      </c>
      <c r="AB889" s="231">
        <v>12565</v>
      </c>
      <c r="AC889" s="231">
        <v>1648</v>
      </c>
      <c r="AD889" s="231">
        <v>10917</v>
      </c>
      <c r="AK889" s="232">
        <v>0</v>
      </c>
      <c r="AM889" s="232">
        <v>0</v>
      </c>
      <c r="AO889" s="232"/>
    </row>
    <row r="890" spans="1:41" s="231" customFormat="1">
      <c r="A890" s="229" t="s">
        <v>942</v>
      </c>
      <c r="B890" s="190">
        <v>497117755</v>
      </c>
      <c r="C890" s="191" t="s">
        <v>545</v>
      </c>
      <c r="D890" s="195">
        <v>0</v>
      </c>
      <c r="E890" s="195">
        <v>0</v>
      </c>
      <c r="F890" s="195">
        <v>0</v>
      </c>
      <c r="G890" s="195">
        <v>0</v>
      </c>
      <c r="H890" s="195">
        <v>1</v>
      </c>
      <c r="I890" s="195">
        <v>2</v>
      </c>
      <c r="J890" s="195">
        <v>0</v>
      </c>
      <c r="K890" s="230">
        <v>0.1179</v>
      </c>
      <c r="L890" s="195">
        <v>0</v>
      </c>
      <c r="M890" s="195">
        <v>0</v>
      </c>
      <c r="N890" s="195">
        <v>0</v>
      </c>
      <c r="O890" s="195">
        <v>0</v>
      </c>
      <c r="P890" s="195">
        <v>0</v>
      </c>
      <c r="Q890" s="195">
        <v>3</v>
      </c>
      <c r="R890" s="230">
        <v>1</v>
      </c>
      <c r="S890" s="195">
        <v>10</v>
      </c>
      <c r="T890" s="190"/>
      <c r="U890" s="229">
        <v>497117755</v>
      </c>
      <c r="V890" s="231" t="s">
        <v>942</v>
      </c>
      <c r="W890" s="190" t="s">
        <v>891</v>
      </c>
      <c r="X890" s="190" t="s">
        <v>692</v>
      </c>
      <c r="Y890" s="231">
        <v>1</v>
      </c>
      <c r="Z890" s="231">
        <v>3</v>
      </c>
      <c r="AA890" s="231">
        <v>35794.973797999999</v>
      </c>
      <c r="AB890" s="231">
        <v>11932</v>
      </c>
      <c r="AC890" s="231">
        <v>-1332</v>
      </c>
      <c r="AD890" s="231">
        <v>13264</v>
      </c>
      <c r="AK890" s="232">
        <v>0</v>
      </c>
      <c r="AM890" s="232">
        <v>0</v>
      </c>
      <c r="AO890" s="232"/>
    </row>
    <row r="891" spans="1:41" s="231" customFormat="1">
      <c r="A891" s="229" t="s">
        <v>942</v>
      </c>
      <c r="B891" s="190">
        <v>497117766</v>
      </c>
      <c r="C891" s="191" t="s">
        <v>545</v>
      </c>
      <c r="D891" s="195">
        <v>0</v>
      </c>
      <c r="E891" s="195">
        <v>0</v>
      </c>
      <c r="F891" s="195">
        <v>0</v>
      </c>
      <c r="G891" s="195">
        <v>2</v>
      </c>
      <c r="H891" s="195">
        <v>0</v>
      </c>
      <c r="I891" s="195">
        <v>1</v>
      </c>
      <c r="J891" s="195">
        <v>0</v>
      </c>
      <c r="K891" s="230">
        <v>0.1179</v>
      </c>
      <c r="L891" s="195">
        <v>0</v>
      </c>
      <c r="M891" s="195">
        <v>0</v>
      </c>
      <c r="N891" s="195">
        <v>0</v>
      </c>
      <c r="O891" s="195">
        <v>0</v>
      </c>
      <c r="P891" s="195">
        <v>0</v>
      </c>
      <c r="Q891" s="195">
        <v>3</v>
      </c>
      <c r="R891" s="230">
        <v>1</v>
      </c>
      <c r="S891" s="195">
        <v>7</v>
      </c>
      <c r="T891" s="190"/>
      <c r="U891" s="229">
        <v>497117766</v>
      </c>
      <c r="V891" s="231" t="s">
        <v>942</v>
      </c>
      <c r="W891" s="190" t="s">
        <v>891</v>
      </c>
      <c r="X891" s="190" t="s">
        <v>893</v>
      </c>
      <c r="Y891" s="231">
        <v>1</v>
      </c>
      <c r="Z891" s="231">
        <v>3</v>
      </c>
      <c r="AA891" s="231">
        <v>34639.163798000001</v>
      </c>
      <c r="AB891" s="231">
        <v>11546</v>
      </c>
      <c r="AC891" s="231">
        <v>-6282</v>
      </c>
      <c r="AD891" s="231">
        <v>17828</v>
      </c>
      <c r="AK891" s="232">
        <v>0</v>
      </c>
      <c r="AM891" s="232">
        <v>0</v>
      </c>
      <c r="AO891" s="232"/>
    </row>
    <row r="892" spans="1:41" s="231" customFormat="1">
      <c r="A892" s="229" t="s">
        <v>949</v>
      </c>
      <c r="B892" s="190">
        <v>498281061</v>
      </c>
      <c r="C892" s="191" t="s">
        <v>546</v>
      </c>
      <c r="D892" s="195">
        <v>0</v>
      </c>
      <c r="E892" s="195">
        <v>0</v>
      </c>
      <c r="F892" s="195">
        <v>0</v>
      </c>
      <c r="G892" s="195">
        <v>0</v>
      </c>
      <c r="H892" s="195">
        <v>0</v>
      </c>
      <c r="I892" s="195">
        <v>3</v>
      </c>
      <c r="J892" s="195">
        <v>0</v>
      </c>
      <c r="K892" s="230">
        <v>0.1179</v>
      </c>
      <c r="L892" s="195">
        <v>0</v>
      </c>
      <c r="M892" s="195">
        <v>0</v>
      </c>
      <c r="N892" s="195">
        <v>0</v>
      </c>
      <c r="O892" s="195">
        <v>0</v>
      </c>
      <c r="P892" s="195">
        <v>2</v>
      </c>
      <c r="Q892" s="195">
        <v>3</v>
      </c>
      <c r="R892" s="230">
        <v>1</v>
      </c>
      <c r="S892" s="195">
        <v>11</v>
      </c>
      <c r="T892" s="190"/>
      <c r="U892" s="229">
        <v>498281061</v>
      </c>
      <c r="V892" s="231" t="s">
        <v>949</v>
      </c>
      <c r="W892" s="190" t="s">
        <v>796</v>
      </c>
      <c r="X892" s="190" t="s">
        <v>799</v>
      </c>
      <c r="Y892" s="231">
        <v>1</v>
      </c>
      <c r="Z892" s="231">
        <v>3</v>
      </c>
      <c r="AA892" s="231">
        <v>53373.763798000015</v>
      </c>
      <c r="AB892" s="231">
        <v>17791</v>
      </c>
      <c r="AC892" s="231">
        <v>3767</v>
      </c>
      <c r="AD892" s="231">
        <v>14024</v>
      </c>
      <c r="AK892" s="232">
        <v>0</v>
      </c>
      <c r="AM892" s="232">
        <v>0</v>
      </c>
      <c r="AO892" s="232"/>
    </row>
    <row r="893" spans="1:41" s="231" customFormat="1">
      <c r="A893" s="229" t="s">
        <v>949</v>
      </c>
      <c r="B893" s="190">
        <v>498281087</v>
      </c>
      <c r="C893" s="191" t="s">
        <v>546</v>
      </c>
      <c r="D893" s="195">
        <v>0</v>
      </c>
      <c r="E893" s="195">
        <v>0</v>
      </c>
      <c r="F893" s="195">
        <v>0</v>
      </c>
      <c r="G893" s="195">
        <v>0</v>
      </c>
      <c r="H893" s="195">
        <v>0</v>
      </c>
      <c r="I893" s="195">
        <v>1</v>
      </c>
      <c r="J893" s="195">
        <v>0</v>
      </c>
      <c r="K893" s="230">
        <v>3.9300000000000002E-2</v>
      </c>
      <c r="L893" s="195">
        <v>0</v>
      </c>
      <c r="M893" s="195">
        <v>0</v>
      </c>
      <c r="N893" s="195">
        <v>0</v>
      </c>
      <c r="O893" s="195">
        <v>0</v>
      </c>
      <c r="P893" s="195">
        <v>1</v>
      </c>
      <c r="Q893" s="195">
        <v>1</v>
      </c>
      <c r="R893" s="230">
        <v>1</v>
      </c>
      <c r="S893" s="195">
        <v>6</v>
      </c>
      <c r="T893" s="190"/>
      <c r="U893" s="229">
        <v>498281087</v>
      </c>
      <c r="V893" s="231" t="s">
        <v>949</v>
      </c>
      <c r="W893" s="190" t="s">
        <v>796</v>
      </c>
      <c r="X893" s="190" t="s">
        <v>800</v>
      </c>
      <c r="Y893" s="231">
        <v>1</v>
      </c>
      <c r="Z893" s="231">
        <v>1</v>
      </c>
      <c r="AA893" s="231">
        <v>17955.131266000004</v>
      </c>
      <c r="AB893" s="231">
        <v>17955</v>
      </c>
      <c r="AC893" s="231">
        <v>5390</v>
      </c>
      <c r="AD893" s="231">
        <v>12565</v>
      </c>
      <c r="AK893" s="232">
        <v>0</v>
      </c>
      <c r="AM893" s="232">
        <v>0</v>
      </c>
      <c r="AO893" s="232"/>
    </row>
    <row r="894" spans="1:41" s="231" customFormat="1">
      <c r="A894" s="229" t="s">
        <v>949</v>
      </c>
      <c r="B894" s="190">
        <v>498281111</v>
      </c>
      <c r="C894" s="191" t="s">
        <v>546</v>
      </c>
      <c r="D894" s="195">
        <v>0</v>
      </c>
      <c r="E894" s="195">
        <v>0</v>
      </c>
      <c r="F894" s="195">
        <v>0</v>
      </c>
      <c r="G894" s="195">
        <v>0</v>
      </c>
      <c r="H894" s="195">
        <v>2</v>
      </c>
      <c r="I894" s="195">
        <v>0</v>
      </c>
      <c r="J894" s="195">
        <v>0</v>
      </c>
      <c r="K894" s="230">
        <v>7.8600000000000003E-2</v>
      </c>
      <c r="L894" s="195">
        <v>0</v>
      </c>
      <c r="M894" s="195">
        <v>0</v>
      </c>
      <c r="N894" s="195">
        <v>0</v>
      </c>
      <c r="O894" s="195">
        <v>0</v>
      </c>
      <c r="P894" s="195">
        <v>2</v>
      </c>
      <c r="Q894" s="195">
        <v>2</v>
      </c>
      <c r="R894" s="230">
        <v>1</v>
      </c>
      <c r="S894" s="195">
        <v>8</v>
      </c>
      <c r="T894" s="190"/>
      <c r="U894" s="229">
        <v>498281111</v>
      </c>
      <c r="V894" s="231" t="s">
        <v>949</v>
      </c>
      <c r="W894" s="190" t="s">
        <v>796</v>
      </c>
      <c r="X894" s="190" t="s">
        <v>801</v>
      </c>
      <c r="Y894" s="231">
        <v>1</v>
      </c>
      <c r="Z894" s="231">
        <v>2</v>
      </c>
      <c r="AA894" s="231">
        <v>33881.942532000001</v>
      </c>
      <c r="AB894" s="231">
        <v>16941</v>
      </c>
      <c r="AC894" s="231">
        <v>5009</v>
      </c>
      <c r="AD894" s="231">
        <v>11932</v>
      </c>
      <c r="AK894" s="232">
        <v>0</v>
      </c>
      <c r="AM894" s="232">
        <v>0</v>
      </c>
      <c r="AO894" s="232"/>
    </row>
    <row r="895" spans="1:41" s="231" customFormat="1">
      <c r="A895" s="229" t="s">
        <v>949</v>
      </c>
      <c r="B895" s="190">
        <v>498281137</v>
      </c>
      <c r="C895" s="191" t="s">
        <v>546</v>
      </c>
      <c r="D895" s="195">
        <v>0</v>
      </c>
      <c r="E895" s="195">
        <v>0</v>
      </c>
      <c r="F895" s="195">
        <v>0</v>
      </c>
      <c r="G895" s="195">
        <v>1</v>
      </c>
      <c r="H895" s="195">
        <v>0</v>
      </c>
      <c r="I895" s="195">
        <v>4</v>
      </c>
      <c r="J895" s="195">
        <v>0</v>
      </c>
      <c r="K895" s="230">
        <v>0.19650000000000001</v>
      </c>
      <c r="L895" s="195">
        <v>0</v>
      </c>
      <c r="M895" s="195">
        <v>0</v>
      </c>
      <c r="N895" s="195">
        <v>0</v>
      </c>
      <c r="O895" s="195">
        <v>0</v>
      </c>
      <c r="P895" s="195">
        <v>5</v>
      </c>
      <c r="Q895" s="195">
        <v>5</v>
      </c>
      <c r="R895" s="230">
        <v>1</v>
      </c>
      <c r="S895" s="195">
        <v>12</v>
      </c>
      <c r="T895" s="190"/>
      <c r="U895" s="229">
        <v>498281137</v>
      </c>
      <c r="V895" s="231" t="s">
        <v>949</v>
      </c>
      <c r="W895" s="190" t="s">
        <v>796</v>
      </c>
      <c r="X895" s="190" t="s">
        <v>847</v>
      </c>
      <c r="Y895" s="231">
        <v>1</v>
      </c>
      <c r="Z895" s="231">
        <v>5</v>
      </c>
      <c r="AA895" s="231">
        <v>103869.12633000003</v>
      </c>
      <c r="AB895" s="231">
        <v>20774</v>
      </c>
      <c r="AC895" s="231">
        <v>9228</v>
      </c>
      <c r="AD895" s="231">
        <v>11546</v>
      </c>
      <c r="AK895" s="232">
        <v>0</v>
      </c>
      <c r="AM895" s="232">
        <v>0</v>
      </c>
      <c r="AO895" s="232"/>
    </row>
    <row r="896" spans="1:41" s="231" customFormat="1">
      <c r="A896" s="229" t="s">
        <v>949</v>
      </c>
      <c r="B896" s="190">
        <v>498281281</v>
      </c>
      <c r="C896" s="191" t="s">
        <v>546</v>
      </c>
      <c r="D896" s="195">
        <v>0</v>
      </c>
      <c r="E896" s="195">
        <v>0</v>
      </c>
      <c r="F896" s="195">
        <v>0</v>
      </c>
      <c r="G896" s="195">
        <v>98</v>
      </c>
      <c r="H896" s="195">
        <v>317</v>
      </c>
      <c r="I896" s="195">
        <v>188</v>
      </c>
      <c r="J896" s="195">
        <v>0</v>
      </c>
      <c r="K896" s="230">
        <v>23.697900000000001</v>
      </c>
      <c r="L896" s="195">
        <v>0</v>
      </c>
      <c r="M896" s="195">
        <v>18</v>
      </c>
      <c r="N896" s="195">
        <v>23</v>
      </c>
      <c r="O896" s="195">
        <v>7</v>
      </c>
      <c r="P896" s="195">
        <v>536</v>
      </c>
      <c r="Q896" s="195">
        <v>603</v>
      </c>
      <c r="R896" s="230">
        <v>1</v>
      </c>
      <c r="S896" s="195">
        <v>12</v>
      </c>
      <c r="T896" s="190"/>
      <c r="U896" s="229">
        <v>498281281</v>
      </c>
      <c r="V896" s="231" t="s">
        <v>949</v>
      </c>
      <c r="W896" s="190" t="s">
        <v>796</v>
      </c>
      <c r="X896" s="190" t="s">
        <v>796</v>
      </c>
      <c r="Y896" s="231">
        <v>1</v>
      </c>
      <c r="Z896" s="231">
        <v>603</v>
      </c>
      <c r="AA896" s="231">
        <v>11530510.843397999</v>
      </c>
      <c r="AB896" s="231">
        <v>19122</v>
      </c>
      <c r="AC896" s="231">
        <v>1331</v>
      </c>
      <c r="AD896" s="231">
        <v>17791</v>
      </c>
      <c r="AK896" s="232">
        <v>0</v>
      </c>
      <c r="AM896" s="232">
        <v>0</v>
      </c>
      <c r="AO896" s="232"/>
    </row>
    <row r="897" spans="1:41" s="231" customFormat="1">
      <c r="A897" s="229" t="s">
        <v>949</v>
      </c>
      <c r="B897" s="190">
        <v>498281325</v>
      </c>
      <c r="C897" s="191" t="s">
        <v>546</v>
      </c>
      <c r="D897" s="195">
        <v>0</v>
      </c>
      <c r="E897" s="195">
        <v>0</v>
      </c>
      <c r="F897" s="195">
        <v>0</v>
      </c>
      <c r="G897" s="195">
        <v>0</v>
      </c>
      <c r="H897" s="195">
        <v>0</v>
      </c>
      <c r="I897" s="195">
        <v>1</v>
      </c>
      <c r="J897" s="195">
        <v>0</v>
      </c>
      <c r="K897" s="230">
        <v>3.9300000000000002E-2</v>
      </c>
      <c r="L897" s="195">
        <v>0</v>
      </c>
      <c r="M897" s="195">
        <v>0</v>
      </c>
      <c r="N897" s="195">
        <v>0</v>
      </c>
      <c r="O897" s="195">
        <v>0</v>
      </c>
      <c r="P897" s="195">
        <v>1</v>
      </c>
      <c r="Q897" s="195">
        <v>1</v>
      </c>
      <c r="R897" s="230">
        <v>1</v>
      </c>
      <c r="S897" s="195">
        <v>9</v>
      </c>
      <c r="T897" s="190"/>
      <c r="U897" s="229">
        <v>498281325</v>
      </c>
      <c r="V897" s="231" t="s">
        <v>949</v>
      </c>
      <c r="W897" s="190" t="s">
        <v>796</v>
      </c>
      <c r="X897" s="190" t="s">
        <v>805</v>
      </c>
      <c r="Y897" s="231">
        <v>1</v>
      </c>
      <c r="Z897" s="231">
        <v>1</v>
      </c>
      <c r="AA897" s="231">
        <v>19285.471265999997</v>
      </c>
      <c r="AB897" s="231">
        <v>19285</v>
      </c>
      <c r="AC897" s="231">
        <v>1330</v>
      </c>
      <c r="AD897" s="231">
        <v>17955</v>
      </c>
      <c r="AK897" s="232">
        <v>0</v>
      </c>
      <c r="AM897" s="232">
        <v>0</v>
      </c>
      <c r="AO897" s="232"/>
    </row>
    <row r="898" spans="1:41" s="231" customFormat="1">
      <c r="A898" s="229" t="s">
        <v>950</v>
      </c>
      <c r="B898" s="190">
        <v>499061005</v>
      </c>
      <c r="C898" s="191" t="s">
        <v>646</v>
      </c>
      <c r="D898" s="195">
        <v>0</v>
      </c>
      <c r="E898" s="195">
        <v>0</v>
      </c>
      <c r="F898" s="195">
        <v>0</v>
      </c>
      <c r="G898" s="195">
        <v>0</v>
      </c>
      <c r="H898" s="195">
        <v>0</v>
      </c>
      <c r="I898" s="195">
        <v>29</v>
      </c>
      <c r="J898" s="195">
        <v>0</v>
      </c>
      <c r="K898" s="230">
        <v>1.1396999999999999</v>
      </c>
      <c r="L898" s="195">
        <v>0</v>
      </c>
      <c r="M898" s="195">
        <v>0</v>
      </c>
      <c r="N898" s="195">
        <v>0</v>
      </c>
      <c r="O898" s="195">
        <v>2</v>
      </c>
      <c r="P898" s="195">
        <v>14</v>
      </c>
      <c r="Q898" s="195">
        <v>29</v>
      </c>
      <c r="R898" s="230">
        <v>1</v>
      </c>
      <c r="S898" s="195">
        <v>8</v>
      </c>
      <c r="T898" s="190"/>
      <c r="U898" s="229">
        <v>499061005</v>
      </c>
      <c r="V898" s="231" t="s">
        <v>950</v>
      </c>
      <c r="W898" s="190" t="s">
        <v>799</v>
      </c>
      <c r="X898" s="190" t="s">
        <v>797</v>
      </c>
      <c r="Y898" s="231">
        <v>1</v>
      </c>
      <c r="Z898" s="231">
        <v>29</v>
      </c>
      <c r="AA898" s="231">
        <v>458710.57671399997</v>
      </c>
      <c r="AB898" s="231">
        <v>15818</v>
      </c>
      <c r="AC898" s="231">
        <v>-1123</v>
      </c>
      <c r="AD898" s="231">
        <v>16941</v>
      </c>
      <c r="AK898" s="232">
        <v>0</v>
      </c>
      <c r="AM898" s="232">
        <v>0</v>
      </c>
      <c r="AO898" s="232"/>
    </row>
    <row r="899" spans="1:41" s="231" customFormat="1">
      <c r="A899" s="229" t="s">
        <v>950</v>
      </c>
      <c r="B899" s="190">
        <v>499061024</v>
      </c>
      <c r="C899" s="191" t="s">
        <v>646</v>
      </c>
      <c r="D899" s="195">
        <v>0</v>
      </c>
      <c r="E899" s="195">
        <v>0</v>
      </c>
      <c r="F899" s="195">
        <v>0</v>
      </c>
      <c r="G899" s="195">
        <v>0</v>
      </c>
      <c r="H899" s="195">
        <v>0</v>
      </c>
      <c r="I899" s="195">
        <v>1</v>
      </c>
      <c r="J899" s="195">
        <v>0</v>
      </c>
      <c r="K899" s="230">
        <v>3.9300000000000002E-2</v>
      </c>
      <c r="L899" s="195">
        <v>0</v>
      </c>
      <c r="M899" s="195">
        <v>0</v>
      </c>
      <c r="N899" s="195">
        <v>0</v>
      </c>
      <c r="O899" s="195">
        <v>0</v>
      </c>
      <c r="P899" s="195">
        <v>1</v>
      </c>
      <c r="Q899" s="195">
        <v>1</v>
      </c>
      <c r="R899" s="230">
        <v>1</v>
      </c>
      <c r="S899" s="195">
        <v>5</v>
      </c>
      <c r="T899" s="190"/>
      <c r="U899" s="229">
        <v>499061024</v>
      </c>
      <c r="V899" s="231" t="s">
        <v>950</v>
      </c>
      <c r="W899" s="190" t="s">
        <v>799</v>
      </c>
      <c r="X899" s="190" t="s">
        <v>798</v>
      </c>
      <c r="Y899" s="231">
        <v>1</v>
      </c>
      <c r="Z899" s="231">
        <v>1</v>
      </c>
      <c r="AA899" s="231">
        <v>17446.661265999999</v>
      </c>
      <c r="AB899" s="231">
        <v>17447</v>
      </c>
      <c r="AC899" s="231">
        <v>-3327</v>
      </c>
      <c r="AD899" s="231">
        <v>20774</v>
      </c>
      <c r="AK899" s="232">
        <v>0</v>
      </c>
      <c r="AM899" s="232">
        <v>0</v>
      </c>
      <c r="AO899" s="232"/>
    </row>
    <row r="900" spans="1:41" s="231" customFormat="1">
      <c r="A900" s="229" t="s">
        <v>950</v>
      </c>
      <c r="B900" s="190">
        <v>499061061</v>
      </c>
      <c r="C900" s="191" t="s">
        <v>646</v>
      </c>
      <c r="D900" s="195">
        <v>0</v>
      </c>
      <c r="E900" s="195">
        <v>0</v>
      </c>
      <c r="F900" s="195">
        <v>0</v>
      </c>
      <c r="G900" s="195">
        <v>0</v>
      </c>
      <c r="H900" s="195">
        <v>0</v>
      </c>
      <c r="I900" s="195">
        <v>94</v>
      </c>
      <c r="J900" s="195">
        <v>0</v>
      </c>
      <c r="K900" s="230">
        <v>3.6941999999999999</v>
      </c>
      <c r="L900" s="195">
        <v>0</v>
      </c>
      <c r="M900" s="195">
        <v>0</v>
      </c>
      <c r="N900" s="195">
        <v>0</v>
      </c>
      <c r="O900" s="195">
        <v>0</v>
      </c>
      <c r="P900" s="195">
        <v>50</v>
      </c>
      <c r="Q900" s="195">
        <v>94</v>
      </c>
      <c r="R900" s="230">
        <v>1</v>
      </c>
      <c r="S900" s="195">
        <v>11</v>
      </c>
      <c r="T900" s="190"/>
      <c r="U900" s="229">
        <v>499061061</v>
      </c>
      <c r="V900" s="231" t="s">
        <v>950</v>
      </c>
      <c r="W900" s="190" t="s">
        <v>799</v>
      </c>
      <c r="X900" s="190" t="s">
        <v>799</v>
      </c>
      <c r="Y900" s="231">
        <v>1</v>
      </c>
      <c r="Z900" s="231">
        <v>94</v>
      </c>
      <c r="AA900" s="231">
        <v>1573085.5790039999</v>
      </c>
      <c r="AB900" s="231">
        <v>16735</v>
      </c>
      <c r="AC900" s="231">
        <v>-2345</v>
      </c>
      <c r="AD900" s="231">
        <v>19080</v>
      </c>
      <c r="AK900" s="232">
        <v>0</v>
      </c>
      <c r="AM900" s="232">
        <v>0</v>
      </c>
      <c r="AO900" s="232"/>
    </row>
    <row r="901" spans="1:41" s="231" customFormat="1">
      <c r="A901" s="229" t="s">
        <v>950</v>
      </c>
      <c r="B901" s="190">
        <v>499061086</v>
      </c>
      <c r="C901" s="191" t="s">
        <v>646</v>
      </c>
      <c r="D901" s="195">
        <v>0</v>
      </c>
      <c r="E901" s="195">
        <v>0</v>
      </c>
      <c r="F901" s="195">
        <v>0</v>
      </c>
      <c r="G901" s="195">
        <v>0</v>
      </c>
      <c r="H901" s="195">
        <v>0</v>
      </c>
      <c r="I901" s="195">
        <v>1</v>
      </c>
      <c r="J901" s="195">
        <v>0</v>
      </c>
      <c r="K901" s="230">
        <v>3.9300000000000002E-2</v>
      </c>
      <c r="L901" s="195">
        <v>0</v>
      </c>
      <c r="M901" s="195">
        <v>0</v>
      </c>
      <c r="N901" s="195">
        <v>0</v>
      </c>
      <c r="O901" s="195">
        <v>0</v>
      </c>
      <c r="P901" s="195">
        <v>0</v>
      </c>
      <c r="Q901" s="195">
        <v>1</v>
      </c>
      <c r="R901" s="230">
        <v>1</v>
      </c>
      <c r="S901" s="195">
        <v>8</v>
      </c>
      <c r="T901" s="190"/>
      <c r="U901" s="229">
        <v>499061086</v>
      </c>
      <c r="V901" s="231" t="s">
        <v>950</v>
      </c>
      <c r="W901" s="190" t="s">
        <v>799</v>
      </c>
      <c r="X901" s="190" t="s">
        <v>845</v>
      </c>
      <c r="Y901" s="231">
        <v>1</v>
      </c>
      <c r="Z901" s="231">
        <v>1</v>
      </c>
      <c r="AA901" s="231">
        <v>12565.341266000001</v>
      </c>
      <c r="AB901" s="231">
        <v>12565</v>
      </c>
      <c r="AC901" s="231">
        <v>-6720</v>
      </c>
      <c r="AD901" s="231">
        <v>19285</v>
      </c>
      <c r="AK901" s="232">
        <v>0</v>
      </c>
      <c r="AM901" s="232">
        <v>0</v>
      </c>
      <c r="AO901" s="232"/>
    </row>
    <row r="902" spans="1:41" s="231" customFormat="1">
      <c r="A902" s="229" t="s">
        <v>950</v>
      </c>
      <c r="B902" s="190">
        <v>499061087</v>
      </c>
      <c r="C902" s="191" t="s">
        <v>646</v>
      </c>
      <c r="D902" s="195">
        <v>0</v>
      </c>
      <c r="E902" s="195">
        <v>0</v>
      </c>
      <c r="F902" s="195">
        <v>0</v>
      </c>
      <c r="G902" s="195">
        <v>0</v>
      </c>
      <c r="H902" s="195">
        <v>0</v>
      </c>
      <c r="I902" s="195">
        <v>1</v>
      </c>
      <c r="J902" s="195">
        <v>0</v>
      </c>
      <c r="K902" s="230">
        <v>3.9300000000000002E-2</v>
      </c>
      <c r="L902" s="195">
        <v>0</v>
      </c>
      <c r="M902" s="195">
        <v>0</v>
      </c>
      <c r="N902" s="195">
        <v>0</v>
      </c>
      <c r="O902" s="195">
        <v>0</v>
      </c>
      <c r="P902" s="195">
        <v>0</v>
      </c>
      <c r="Q902" s="195">
        <v>1</v>
      </c>
      <c r="R902" s="230">
        <v>1</v>
      </c>
      <c r="S902" s="195">
        <v>6</v>
      </c>
      <c r="T902" s="190"/>
      <c r="U902" s="229">
        <v>499061087</v>
      </c>
      <c r="V902" s="231" t="s">
        <v>950</v>
      </c>
      <c r="W902" s="190" t="s">
        <v>799</v>
      </c>
      <c r="X902" s="190" t="s">
        <v>800</v>
      </c>
      <c r="Y902" s="231">
        <v>1</v>
      </c>
      <c r="Z902" s="231">
        <v>1</v>
      </c>
      <c r="AA902" s="231">
        <v>12565.341266000001</v>
      </c>
      <c r="AB902" s="231">
        <v>12565</v>
      </c>
      <c r="AC902" s="231">
        <v>-4882</v>
      </c>
      <c r="AD902" s="231">
        <v>17447</v>
      </c>
      <c r="AK902" s="232">
        <v>0</v>
      </c>
      <c r="AM902" s="232">
        <v>0</v>
      </c>
      <c r="AO902" s="232"/>
    </row>
    <row r="903" spans="1:41" s="231" customFormat="1">
      <c r="A903" s="229" t="s">
        <v>950</v>
      </c>
      <c r="B903" s="190">
        <v>499061111</v>
      </c>
      <c r="C903" s="191" t="s">
        <v>646</v>
      </c>
      <c r="D903" s="195">
        <v>0</v>
      </c>
      <c r="E903" s="195">
        <v>0</v>
      </c>
      <c r="F903" s="195">
        <v>0</v>
      </c>
      <c r="G903" s="195">
        <v>0</v>
      </c>
      <c r="H903" s="195">
        <v>0</v>
      </c>
      <c r="I903" s="195">
        <v>1</v>
      </c>
      <c r="J903" s="195">
        <v>0</v>
      </c>
      <c r="K903" s="230">
        <v>3.9300000000000002E-2</v>
      </c>
      <c r="L903" s="195">
        <v>0</v>
      </c>
      <c r="M903" s="195">
        <v>0</v>
      </c>
      <c r="N903" s="195">
        <v>0</v>
      </c>
      <c r="O903" s="195">
        <v>0</v>
      </c>
      <c r="P903" s="195">
        <v>1</v>
      </c>
      <c r="Q903" s="195">
        <v>1</v>
      </c>
      <c r="R903" s="230">
        <v>1</v>
      </c>
      <c r="S903" s="195">
        <v>8</v>
      </c>
      <c r="T903" s="190"/>
      <c r="U903" s="229">
        <v>499061111</v>
      </c>
      <c r="V903" s="231" t="s">
        <v>950</v>
      </c>
      <c r="W903" s="190" t="s">
        <v>799</v>
      </c>
      <c r="X903" s="190" t="s">
        <v>801</v>
      </c>
      <c r="Y903" s="231">
        <v>1</v>
      </c>
      <c r="Z903" s="231">
        <v>1</v>
      </c>
      <c r="AA903" s="231">
        <v>18842.021266000003</v>
      </c>
      <c r="AB903" s="231">
        <v>18842</v>
      </c>
      <c r="AC903" s="231">
        <v>3508</v>
      </c>
      <c r="AD903" s="231">
        <v>15334</v>
      </c>
      <c r="AK903" s="232">
        <v>0</v>
      </c>
      <c r="AM903" s="232">
        <v>0</v>
      </c>
      <c r="AO903" s="232"/>
    </row>
    <row r="904" spans="1:41" s="231" customFormat="1">
      <c r="A904" s="229" t="s">
        <v>950</v>
      </c>
      <c r="B904" s="190">
        <v>499061137</v>
      </c>
      <c r="C904" s="191" t="s">
        <v>646</v>
      </c>
      <c r="D904" s="195">
        <v>0</v>
      </c>
      <c r="E904" s="195">
        <v>0</v>
      </c>
      <c r="F904" s="195">
        <v>0</v>
      </c>
      <c r="G904" s="195">
        <v>0</v>
      </c>
      <c r="H904" s="195">
        <v>0</v>
      </c>
      <c r="I904" s="195">
        <v>44</v>
      </c>
      <c r="J904" s="195">
        <v>0</v>
      </c>
      <c r="K904" s="230">
        <v>1.7292000000000001</v>
      </c>
      <c r="L904" s="195">
        <v>0</v>
      </c>
      <c r="M904" s="195">
        <v>0</v>
      </c>
      <c r="N904" s="195">
        <v>0</v>
      </c>
      <c r="O904" s="195">
        <v>1</v>
      </c>
      <c r="P904" s="195">
        <v>26</v>
      </c>
      <c r="Q904" s="195">
        <v>44</v>
      </c>
      <c r="R904" s="230">
        <v>1</v>
      </c>
      <c r="S904" s="195">
        <v>12</v>
      </c>
      <c r="T904" s="190"/>
      <c r="U904" s="229">
        <v>499061137</v>
      </c>
      <c r="V904" s="231" t="s">
        <v>950</v>
      </c>
      <c r="W904" s="190" t="s">
        <v>799</v>
      </c>
      <c r="X904" s="190" t="s">
        <v>847</v>
      </c>
      <c r="Y904" s="231">
        <v>1</v>
      </c>
      <c r="Z904" s="231">
        <v>44</v>
      </c>
      <c r="AA904" s="231">
        <v>777464.51570400002</v>
      </c>
      <c r="AB904" s="231">
        <v>17670</v>
      </c>
      <c r="AC904" s="231">
        <v>5105</v>
      </c>
      <c r="AD904" s="231">
        <v>12565</v>
      </c>
      <c r="AK904" s="232">
        <v>0</v>
      </c>
      <c r="AM904" s="232">
        <v>0</v>
      </c>
      <c r="AO904" s="232"/>
    </row>
    <row r="905" spans="1:41" s="231" customFormat="1">
      <c r="A905" s="229" t="s">
        <v>950</v>
      </c>
      <c r="B905" s="190">
        <v>499061159</v>
      </c>
      <c r="C905" s="191" t="s">
        <v>646</v>
      </c>
      <c r="D905" s="195">
        <v>0</v>
      </c>
      <c r="E905" s="195">
        <v>0</v>
      </c>
      <c r="F905" s="195">
        <v>0</v>
      </c>
      <c r="G905" s="195">
        <v>0</v>
      </c>
      <c r="H905" s="195">
        <v>0</v>
      </c>
      <c r="I905" s="195">
        <v>1</v>
      </c>
      <c r="J905" s="195">
        <v>0</v>
      </c>
      <c r="K905" s="230">
        <v>3.9300000000000002E-2</v>
      </c>
      <c r="L905" s="195">
        <v>0</v>
      </c>
      <c r="M905" s="195">
        <v>0</v>
      </c>
      <c r="N905" s="195">
        <v>0</v>
      </c>
      <c r="O905" s="195">
        <v>0</v>
      </c>
      <c r="P905" s="195">
        <v>0</v>
      </c>
      <c r="Q905" s="195">
        <v>1</v>
      </c>
      <c r="R905" s="230">
        <v>1</v>
      </c>
      <c r="S905" s="195">
        <v>3</v>
      </c>
      <c r="T905" s="190"/>
      <c r="U905" s="229">
        <v>499061159</v>
      </c>
      <c r="V905" s="231" t="s">
        <v>950</v>
      </c>
      <c r="W905" s="190" t="s">
        <v>799</v>
      </c>
      <c r="X905" s="190" t="s">
        <v>892</v>
      </c>
      <c r="Y905" s="231">
        <v>1</v>
      </c>
      <c r="Z905" s="231">
        <v>1</v>
      </c>
      <c r="AA905" s="231">
        <v>12565.341266000001</v>
      </c>
      <c r="AB905" s="231">
        <v>12565</v>
      </c>
      <c r="AC905" s="231">
        <v>-6277</v>
      </c>
      <c r="AD905" s="231">
        <v>18842</v>
      </c>
      <c r="AK905" s="232">
        <v>0</v>
      </c>
      <c r="AM905" s="232">
        <v>0</v>
      </c>
      <c r="AO905" s="232"/>
    </row>
    <row r="906" spans="1:41" s="231" customFormat="1">
      <c r="A906" s="229" t="s">
        <v>950</v>
      </c>
      <c r="B906" s="190">
        <v>499061161</v>
      </c>
      <c r="C906" s="191" t="s">
        <v>646</v>
      </c>
      <c r="D906" s="195">
        <v>0</v>
      </c>
      <c r="E906" s="195">
        <v>0</v>
      </c>
      <c r="F906" s="195">
        <v>0</v>
      </c>
      <c r="G906" s="195">
        <v>0</v>
      </c>
      <c r="H906" s="195">
        <v>0</v>
      </c>
      <c r="I906" s="195">
        <v>2</v>
      </c>
      <c r="J906" s="195">
        <v>0</v>
      </c>
      <c r="K906" s="230">
        <v>7.8600000000000003E-2</v>
      </c>
      <c r="L906" s="195">
        <v>0</v>
      </c>
      <c r="M906" s="195">
        <v>0</v>
      </c>
      <c r="N906" s="195">
        <v>0</v>
      </c>
      <c r="O906" s="195">
        <v>0</v>
      </c>
      <c r="P906" s="195">
        <v>0</v>
      </c>
      <c r="Q906" s="195">
        <v>2</v>
      </c>
      <c r="R906" s="230">
        <v>1</v>
      </c>
      <c r="S906" s="195">
        <v>8</v>
      </c>
      <c r="T906" s="190"/>
      <c r="U906" s="229">
        <v>499061161</v>
      </c>
      <c r="V906" s="231" t="s">
        <v>950</v>
      </c>
      <c r="W906" s="190" t="s">
        <v>799</v>
      </c>
      <c r="X906" s="190" t="s">
        <v>802</v>
      </c>
      <c r="Y906" s="231">
        <v>1</v>
      </c>
      <c r="Z906" s="231">
        <v>2</v>
      </c>
      <c r="AA906" s="231">
        <v>25130.682532000003</v>
      </c>
      <c r="AB906" s="231">
        <v>12565</v>
      </c>
      <c r="AC906" s="231">
        <v>-7564</v>
      </c>
      <c r="AD906" s="231">
        <v>20129</v>
      </c>
      <c r="AK906" s="232">
        <v>0</v>
      </c>
      <c r="AM906" s="232">
        <v>0</v>
      </c>
      <c r="AO906" s="232"/>
    </row>
    <row r="907" spans="1:41" s="231" customFormat="1">
      <c r="A907" s="229" t="s">
        <v>950</v>
      </c>
      <c r="B907" s="190">
        <v>499061278</v>
      </c>
      <c r="C907" s="191" t="s">
        <v>646</v>
      </c>
      <c r="D907" s="195">
        <v>0</v>
      </c>
      <c r="E907" s="195">
        <v>0</v>
      </c>
      <c r="F907" s="195">
        <v>0</v>
      </c>
      <c r="G907" s="195">
        <v>0</v>
      </c>
      <c r="H907" s="195">
        <v>0</v>
      </c>
      <c r="I907" s="195">
        <v>3</v>
      </c>
      <c r="J907" s="195">
        <v>0</v>
      </c>
      <c r="K907" s="230">
        <v>0.1179</v>
      </c>
      <c r="L907" s="195">
        <v>0</v>
      </c>
      <c r="M907" s="195">
        <v>0</v>
      </c>
      <c r="N907" s="195">
        <v>0</v>
      </c>
      <c r="O907" s="195">
        <v>0</v>
      </c>
      <c r="P907" s="195">
        <v>1</v>
      </c>
      <c r="Q907" s="195">
        <v>3</v>
      </c>
      <c r="R907" s="230">
        <v>1</v>
      </c>
      <c r="S907" s="195">
        <v>7</v>
      </c>
      <c r="T907" s="190"/>
      <c r="U907" s="229">
        <v>499061278</v>
      </c>
      <c r="V907" s="231" t="s">
        <v>950</v>
      </c>
      <c r="W907" s="190" t="s">
        <v>799</v>
      </c>
      <c r="X907" s="190" t="s">
        <v>849</v>
      </c>
      <c r="Y907" s="231">
        <v>1</v>
      </c>
      <c r="Z907" s="231">
        <v>3</v>
      </c>
      <c r="AA907" s="231">
        <v>43529.243798000003</v>
      </c>
      <c r="AB907" s="231">
        <v>14510</v>
      </c>
      <c r="AC907" s="231">
        <v>2578</v>
      </c>
      <c r="AD907" s="231">
        <v>11932</v>
      </c>
      <c r="AK907" s="232">
        <v>0</v>
      </c>
      <c r="AM907" s="232">
        <v>0</v>
      </c>
      <c r="AO907" s="232"/>
    </row>
    <row r="908" spans="1:41" s="231" customFormat="1">
      <c r="A908" s="229" t="s">
        <v>950</v>
      </c>
      <c r="B908" s="190">
        <v>499061281</v>
      </c>
      <c r="C908" s="191" t="s">
        <v>646</v>
      </c>
      <c r="D908" s="195">
        <v>0</v>
      </c>
      <c r="E908" s="195">
        <v>0</v>
      </c>
      <c r="F908" s="195">
        <v>0</v>
      </c>
      <c r="G908" s="195">
        <v>0</v>
      </c>
      <c r="H908" s="195">
        <v>0</v>
      </c>
      <c r="I908" s="195">
        <v>261</v>
      </c>
      <c r="J908" s="195">
        <v>0</v>
      </c>
      <c r="K908" s="230">
        <v>10.257300000000001</v>
      </c>
      <c r="L908" s="195">
        <v>0</v>
      </c>
      <c r="M908" s="195">
        <v>0</v>
      </c>
      <c r="N908" s="195">
        <v>0</v>
      </c>
      <c r="O908" s="195">
        <v>7</v>
      </c>
      <c r="P908" s="195">
        <v>191</v>
      </c>
      <c r="Q908" s="195">
        <v>261</v>
      </c>
      <c r="R908" s="230">
        <v>1</v>
      </c>
      <c r="S908" s="195">
        <v>12</v>
      </c>
      <c r="T908" s="190"/>
      <c r="U908" s="229">
        <v>499061281</v>
      </c>
      <c r="V908" s="231" t="s">
        <v>950</v>
      </c>
      <c r="W908" s="190" t="s">
        <v>799</v>
      </c>
      <c r="X908" s="190" t="s">
        <v>796</v>
      </c>
      <c r="Y908" s="231">
        <v>1</v>
      </c>
      <c r="Z908" s="231">
        <v>261</v>
      </c>
      <c r="AA908" s="231">
        <v>4928308.1004259996</v>
      </c>
      <c r="AB908" s="231">
        <v>18882</v>
      </c>
      <c r="AC908" s="231">
        <v>1941</v>
      </c>
      <c r="AD908" s="231">
        <v>16941</v>
      </c>
      <c r="AK908" s="232">
        <v>0</v>
      </c>
      <c r="AM908" s="232">
        <v>0</v>
      </c>
      <c r="AO908" s="232"/>
    </row>
    <row r="909" spans="1:41" s="231" customFormat="1">
      <c r="A909" s="229" t="s">
        <v>950</v>
      </c>
      <c r="B909" s="190">
        <v>499061325</v>
      </c>
      <c r="C909" s="191" t="s">
        <v>646</v>
      </c>
      <c r="D909" s="195">
        <v>0</v>
      </c>
      <c r="E909" s="195">
        <v>0</v>
      </c>
      <c r="F909" s="195">
        <v>0</v>
      </c>
      <c r="G909" s="195">
        <v>0</v>
      </c>
      <c r="H909" s="195">
        <v>0</v>
      </c>
      <c r="I909" s="195">
        <v>21</v>
      </c>
      <c r="J909" s="195">
        <v>0</v>
      </c>
      <c r="K909" s="230">
        <v>0.82530000000000003</v>
      </c>
      <c r="L909" s="195">
        <v>0</v>
      </c>
      <c r="M909" s="195">
        <v>0</v>
      </c>
      <c r="N909" s="195">
        <v>0</v>
      </c>
      <c r="O909" s="195">
        <v>0</v>
      </c>
      <c r="P909" s="195">
        <v>7</v>
      </c>
      <c r="Q909" s="195">
        <v>21</v>
      </c>
      <c r="R909" s="230">
        <v>1</v>
      </c>
      <c r="S909" s="195">
        <v>9</v>
      </c>
      <c r="T909" s="190"/>
      <c r="U909" s="229">
        <v>499061325</v>
      </c>
      <c r="V909" s="231" t="s">
        <v>950</v>
      </c>
      <c r="W909" s="190" t="s">
        <v>799</v>
      </c>
      <c r="X909" s="190" t="s">
        <v>805</v>
      </c>
      <c r="Y909" s="231">
        <v>1</v>
      </c>
      <c r="Z909" s="231">
        <v>21</v>
      </c>
      <c r="AA909" s="231">
        <v>310913.07658599998</v>
      </c>
      <c r="AB909" s="231">
        <v>14805</v>
      </c>
      <c r="AC909" s="231">
        <v>2240</v>
      </c>
      <c r="AD909" s="231">
        <v>12565</v>
      </c>
      <c r="AK909" s="232">
        <v>0</v>
      </c>
      <c r="AM909" s="232">
        <v>0</v>
      </c>
      <c r="AO909" s="232"/>
    </row>
    <row r="910" spans="1:41" s="231" customFormat="1">
      <c r="A910" s="229" t="s">
        <v>950</v>
      </c>
      <c r="B910" s="190">
        <v>499061332</v>
      </c>
      <c r="C910" s="191" t="s">
        <v>646</v>
      </c>
      <c r="D910" s="195">
        <v>0</v>
      </c>
      <c r="E910" s="195">
        <v>0</v>
      </c>
      <c r="F910" s="195">
        <v>0</v>
      </c>
      <c r="G910" s="195">
        <v>0</v>
      </c>
      <c r="H910" s="195">
        <v>0</v>
      </c>
      <c r="I910" s="195">
        <v>31</v>
      </c>
      <c r="J910" s="195">
        <v>0</v>
      </c>
      <c r="K910" s="230">
        <v>1.2182999999999999</v>
      </c>
      <c r="L910" s="195">
        <v>0</v>
      </c>
      <c r="M910" s="195">
        <v>0</v>
      </c>
      <c r="N910" s="195">
        <v>0</v>
      </c>
      <c r="O910" s="195">
        <v>5</v>
      </c>
      <c r="P910" s="195">
        <v>20</v>
      </c>
      <c r="Q910" s="195">
        <v>31</v>
      </c>
      <c r="R910" s="230">
        <v>1</v>
      </c>
      <c r="S910" s="195">
        <v>10</v>
      </c>
      <c r="T910" s="190"/>
      <c r="U910" s="229">
        <v>499061332</v>
      </c>
      <c r="V910" s="231" t="s">
        <v>950</v>
      </c>
      <c r="W910" s="190" t="s">
        <v>799</v>
      </c>
      <c r="X910" s="190" t="s">
        <v>806</v>
      </c>
      <c r="Y910" s="231">
        <v>1</v>
      </c>
      <c r="Z910" s="231">
        <v>31</v>
      </c>
      <c r="AA910" s="231">
        <v>548902.77924599999</v>
      </c>
      <c r="AB910" s="231">
        <v>17707</v>
      </c>
      <c r="AC910" s="231">
        <v>-415</v>
      </c>
      <c r="AD910" s="231">
        <v>18122</v>
      </c>
      <c r="AK910" s="232">
        <v>0</v>
      </c>
      <c r="AM910" s="232">
        <v>0</v>
      </c>
      <c r="AO910" s="232"/>
    </row>
    <row r="911" spans="1:41" s="231" customFormat="1">
      <c r="A911" s="229" t="s">
        <v>950</v>
      </c>
      <c r="B911" s="190">
        <v>499061750</v>
      </c>
      <c r="C911" s="191" t="s">
        <v>646</v>
      </c>
      <c r="D911" s="195">
        <v>0</v>
      </c>
      <c r="E911" s="195">
        <v>0</v>
      </c>
      <c r="F911" s="195">
        <v>0</v>
      </c>
      <c r="G911" s="195">
        <v>0</v>
      </c>
      <c r="H911" s="195">
        <v>0</v>
      </c>
      <c r="I911" s="195">
        <v>1</v>
      </c>
      <c r="J911" s="195">
        <v>0</v>
      </c>
      <c r="K911" s="230">
        <v>3.9300000000000002E-2</v>
      </c>
      <c r="L911" s="195">
        <v>0</v>
      </c>
      <c r="M911" s="195">
        <v>0</v>
      </c>
      <c r="N911" s="195">
        <v>0</v>
      </c>
      <c r="O911" s="195">
        <v>0</v>
      </c>
      <c r="P911" s="195">
        <v>1</v>
      </c>
      <c r="Q911" s="195">
        <v>1</v>
      </c>
      <c r="R911" s="230">
        <v>1</v>
      </c>
      <c r="S911" s="195">
        <v>7</v>
      </c>
      <c r="T911" s="190"/>
      <c r="U911" s="229">
        <v>499061750</v>
      </c>
      <c r="V911" s="231" t="s">
        <v>950</v>
      </c>
      <c r="W911" s="190" t="s">
        <v>799</v>
      </c>
      <c r="X911" s="190" t="s">
        <v>691</v>
      </c>
      <c r="Y911" s="231">
        <v>1</v>
      </c>
      <c r="Z911" s="231">
        <v>1</v>
      </c>
      <c r="AA911" s="231">
        <v>18398.561266000001</v>
      </c>
      <c r="AB911" s="231">
        <v>18399</v>
      </c>
      <c r="AC911" s="231">
        <v>2252</v>
      </c>
      <c r="AD911" s="231">
        <v>16147</v>
      </c>
      <c r="AK911" s="232">
        <v>0</v>
      </c>
      <c r="AM911" s="232">
        <v>0</v>
      </c>
      <c r="AO911" s="232"/>
    </row>
    <row r="912" spans="1:41" s="231" customFormat="1">
      <c r="A912" s="229" t="s">
        <v>950</v>
      </c>
      <c r="B912" s="190">
        <v>499332005</v>
      </c>
      <c r="C912" s="191" t="s">
        <v>646</v>
      </c>
      <c r="D912" s="195">
        <v>0</v>
      </c>
      <c r="E912" s="195">
        <v>0</v>
      </c>
      <c r="F912" s="195">
        <v>0</v>
      </c>
      <c r="G912" s="195">
        <v>0</v>
      </c>
      <c r="H912" s="195">
        <v>20</v>
      </c>
      <c r="I912" s="195">
        <v>0</v>
      </c>
      <c r="J912" s="195">
        <v>0</v>
      </c>
      <c r="K912" s="230">
        <v>0.78600000000000003</v>
      </c>
      <c r="L912" s="195">
        <v>0</v>
      </c>
      <c r="M912" s="195">
        <v>0</v>
      </c>
      <c r="N912" s="195">
        <v>1</v>
      </c>
      <c r="O912" s="195">
        <v>0</v>
      </c>
      <c r="P912" s="195">
        <v>8</v>
      </c>
      <c r="Q912" s="195">
        <v>20</v>
      </c>
      <c r="R912" s="230">
        <v>1</v>
      </c>
      <c r="S912" s="195">
        <v>8</v>
      </c>
      <c r="T912" s="190"/>
      <c r="U912" s="229">
        <v>499332005</v>
      </c>
      <c r="V912" s="231" t="s">
        <v>950</v>
      </c>
      <c r="W912" s="190" t="s">
        <v>806</v>
      </c>
      <c r="X912" s="190" t="s">
        <v>797</v>
      </c>
      <c r="Y912" s="231">
        <v>1</v>
      </c>
      <c r="Z912" s="231">
        <v>20</v>
      </c>
      <c r="AA912" s="231">
        <v>266502.97532000003</v>
      </c>
      <c r="AB912" s="231">
        <v>13325</v>
      </c>
      <c r="AC912" s="231">
        <v>-5074</v>
      </c>
      <c r="AD912" s="231">
        <v>18399</v>
      </c>
      <c r="AK912" s="232">
        <v>0</v>
      </c>
      <c r="AM912" s="232">
        <v>0</v>
      </c>
      <c r="AO912" s="232"/>
    </row>
    <row r="913" spans="1:41" s="231" customFormat="1">
      <c r="A913" s="229" t="s">
        <v>950</v>
      </c>
      <c r="B913" s="190">
        <v>499332061</v>
      </c>
      <c r="C913" s="191" t="s">
        <v>646</v>
      </c>
      <c r="D913" s="195">
        <v>0</v>
      </c>
      <c r="E913" s="195">
        <v>0</v>
      </c>
      <c r="F913" s="195">
        <v>0</v>
      </c>
      <c r="G913" s="195">
        <v>0</v>
      </c>
      <c r="H913" s="195">
        <v>112</v>
      </c>
      <c r="I913" s="195">
        <v>0</v>
      </c>
      <c r="J913" s="195">
        <v>0</v>
      </c>
      <c r="K913" s="230">
        <v>4.4016000000000002</v>
      </c>
      <c r="L913" s="195">
        <v>0</v>
      </c>
      <c r="M913" s="195">
        <v>0</v>
      </c>
      <c r="N913" s="195">
        <v>1</v>
      </c>
      <c r="O913" s="195">
        <v>0</v>
      </c>
      <c r="P913" s="195">
        <v>56</v>
      </c>
      <c r="Q913" s="195">
        <v>112</v>
      </c>
      <c r="R913" s="230">
        <v>1</v>
      </c>
      <c r="S913" s="195">
        <v>11</v>
      </c>
      <c r="T913" s="190"/>
      <c r="U913" s="229">
        <v>499332061</v>
      </c>
      <c r="V913" s="231" t="s">
        <v>950</v>
      </c>
      <c r="W913" s="190" t="s">
        <v>806</v>
      </c>
      <c r="X913" s="190" t="s">
        <v>799</v>
      </c>
      <c r="Y913" s="231">
        <v>1</v>
      </c>
      <c r="Z913" s="231">
        <v>112</v>
      </c>
      <c r="AA913" s="231">
        <v>1636381.0517920002</v>
      </c>
      <c r="AB913" s="231">
        <v>14611</v>
      </c>
      <c r="AC913" s="231">
        <v>-3465</v>
      </c>
      <c r="AD913" s="231">
        <v>18076</v>
      </c>
      <c r="AK913" s="232">
        <v>0</v>
      </c>
      <c r="AM913" s="232">
        <v>0</v>
      </c>
      <c r="AO913" s="232"/>
    </row>
    <row r="914" spans="1:41" s="231" customFormat="1">
      <c r="A914" s="229" t="s">
        <v>950</v>
      </c>
      <c r="B914" s="190">
        <v>499332137</v>
      </c>
      <c r="C914" s="191" t="s">
        <v>646</v>
      </c>
      <c r="D914" s="195">
        <v>0</v>
      </c>
      <c r="E914" s="195">
        <v>0</v>
      </c>
      <c r="F914" s="195">
        <v>0</v>
      </c>
      <c r="G914" s="195">
        <v>0</v>
      </c>
      <c r="H914" s="195">
        <v>36</v>
      </c>
      <c r="I914" s="195">
        <v>0</v>
      </c>
      <c r="J914" s="195">
        <v>0</v>
      </c>
      <c r="K914" s="230">
        <v>1.4148000000000001</v>
      </c>
      <c r="L914" s="195">
        <v>0</v>
      </c>
      <c r="M914" s="195">
        <v>0</v>
      </c>
      <c r="N914" s="195">
        <v>4</v>
      </c>
      <c r="O914" s="195">
        <v>0</v>
      </c>
      <c r="P914" s="195">
        <v>25</v>
      </c>
      <c r="Q914" s="195">
        <v>36</v>
      </c>
      <c r="R914" s="230">
        <v>1</v>
      </c>
      <c r="S914" s="195">
        <v>12</v>
      </c>
      <c r="T914" s="190"/>
      <c r="U914" s="229">
        <v>499332137</v>
      </c>
      <c r="V914" s="231" t="s">
        <v>950</v>
      </c>
      <c r="W914" s="190" t="s">
        <v>806</v>
      </c>
      <c r="X914" s="190" t="s">
        <v>847</v>
      </c>
      <c r="Y914" s="231">
        <v>1</v>
      </c>
      <c r="Z914" s="231">
        <v>36</v>
      </c>
      <c r="AA914" s="231">
        <v>608783.57557599992</v>
      </c>
      <c r="AB914" s="231">
        <v>16911</v>
      </c>
      <c r="AC914" s="231">
        <v>-3535</v>
      </c>
      <c r="AD914" s="231">
        <v>20446</v>
      </c>
      <c r="AK914" s="232">
        <v>0</v>
      </c>
      <c r="AM914" s="232">
        <v>0</v>
      </c>
      <c r="AO914" s="232"/>
    </row>
    <row r="915" spans="1:41" s="231" customFormat="1">
      <c r="A915" s="229" t="s">
        <v>950</v>
      </c>
      <c r="B915" s="190">
        <v>499332161</v>
      </c>
      <c r="C915" s="191" t="s">
        <v>646</v>
      </c>
      <c r="D915" s="195">
        <v>0</v>
      </c>
      <c r="E915" s="195">
        <v>0</v>
      </c>
      <c r="F915" s="195">
        <v>0</v>
      </c>
      <c r="G915" s="195">
        <v>0</v>
      </c>
      <c r="H915" s="195">
        <v>1</v>
      </c>
      <c r="I915" s="195">
        <v>0</v>
      </c>
      <c r="J915" s="195">
        <v>0</v>
      </c>
      <c r="K915" s="230">
        <v>3.9300000000000002E-2</v>
      </c>
      <c r="L915" s="195">
        <v>0</v>
      </c>
      <c r="M915" s="195">
        <v>0</v>
      </c>
      <c r="N915" s="195">
        <v>0</v>
      </c>
      <c r="O915" s="195">
        <v>0</v>
      </c>
      <c r="P915" s="195">
        <v>0</v>
      </c>
      <c r="Q915" s="195">
        <v>1</v>
      </c>
      <c r="R915" s="230">
        <v>1</v>
      </c>
      <c r="S915" s="195">
        <v>8</v>
      </c>
      <c r="T915" s="190"/>
      <c r="U915" s="229">
        <v>499332161</v>
      </c>
      <c r="V915" s="231" t="s">
        <v>950</v>
      </c>
      <c r="W915" s="190" t="s">
        <v>806</v>
      </c>
      <c r="X915" s="190" t="s">
        <v>802</v>
      </c>
      <c r="Y915" s="231">
        <v>1</v>
      </c>
      <c r="Z915" s="231">
        <v>1</v>
      </c>
      <c r="AA915" s="231">
        <v>10664.291266</v>
      </c>
      <c r="AB915" s="231">
        <v>10664</v>
      </c>
      <c r="AC915" s="231">
        <v>-8788</v>
      </c>
      <c r="AD915" s="231">
        <v>19452</v>
      </c>
      <c r="AK915" s="232">
        <v>0</v>
      </c>
      <c r="AM915" s="232">
        <v>0</v>
      </c>
      <c r="AO915" s="232"/>
    </row>
    <row r="916" spans="1:41" s="231" customFormat="1">
      <c r="A916" s="229" t="s">
        <v>950</v>
      </c>
      <c r="B916" s="190">
        <v>499332191</v>
      </c>
      <c r="C916" s="191" t="s">
        <v>646</v>
      </c>
      <c r="D916" s="195">
        <v>0</v>
      </c>
      <c r="E916" s="195">
        <v>0</v>
      </c>
      <c r="F916" s="195">
        <v>0</v>
      </c>
      <c r="G916" s="195">
        <v>0</v>
      </c>
      <c r="H916" s="195">
        <v>3</v>
      </c>
      <c r="I916" s="195">
        <v>0</v>
      </c>
      <c r="J916" s="195">
        <v>0</v>
      </c>
      <c r="K916" s="230">
        <v>0.1179</v>
      </c>
      <c r="L916" s="195">
        <v>0</v>
      </c>
      <c r="M916" s="195">
        <v>0</v>
      </c>
      <c r="N916" s="195">
        <v>0</v>
      </c>
      <c r="O916" s="195">
        <v>0</v>
      </c>
      <c r="P916" s="195">
        <v>2</v>
      </c>
      <c r="Q916" s="195">
        <v>3</v>
      </c>
      <c r="R916" s="230">
        <v>1</v>
      </c>
      <c r="S916" s="195">
        <v>8</v>
      </c>
      <c r="T916" s="190"/>
      <c r="U916" s="229">
        <v>499332191</v>
      </c>
      <c r="V916" s="231" t="s">
        <v>950</v>
      </c>
      <c r="W916" s="190" t="s">
        <v>806</v>
      </c>
      <c r="X916" s="190" t="s">
        <v>803</v>
      </c>
      <c r="Y916" s="231">
        <v>1</v>
      </c>
      <c r="Z916" s="231">
        <v>3</v>
      </c>
      <c r="AA916" s="231">
        <v>44546.233798000008</v>
      </c>
      <c r="AB916" s="231">
        <v>14849</v>
      </c>
      <c r="AC916" s="231">
        <v>-8101</v>
      </c>
      <c r="AD916" s="231">
        <v>22950</v>
      </c>
      <c r="AK916" s="232">
        <v>0</v>
      </c>
      <c r="AM916" s="232">
        <v>0</v>
      </c>
      <c r="AO916" s="232"/>
    </row>
    <row r="917" spans="1:41" s="231" customFormat="1">
      <c r="A917" s="229" t="s">
        <v>950</v>
      </c>
      <c r="B917" s="190">
        <v>499332275</v>
      </c>
      <c r="C917" s="191" t="s">
        <v>646</v>
      </c>
      <c r="D917" s="195">
        <v>0</v>
      </c>
      <c r="E917" s="195">
        <v>0</v>
      </c>
      <c r="F917" s="195">
        <v>0</v>
      </c>
      <c r="G917" s="195">
        <v>0</v>
      </c>
      <c r="H917" s="195">
        <v>1</v>
      </c>
      <c r="I917" s="195">
        <v>0</v>
      </c>
      <c r="J917" s="195">
        <v>0</v>
      </c>
      <c r="K917" s="230">
        <v>3.9300000000000002E-2</v>
      </c>
      <c r="L917" s="195">
        <v>0</v>
      </c>
      <c r="M917" s="195">
        <v>0</v>
      </c>
      <c r="N917" s="195">
        <v>0</v>
      </c>
      <c r="O917" s="195">
        <v>0</v>
      </c>
      <c r="P917" s="195">
        <v>0</v>
      </c>
      <c r="Q917" s="195">
        <v>1</v>
      </c>
      <c r="R917" s="230">
        <v>1</v>
      </c>
      <c r="S917" s="195">
        <v>4</v>
      </c>
      <c r="T917" s="190"/>
      <c r="U917" s="229">
        <v>499332275</v>
      </c>
      <c r="V917" s="231" t="s">
        <v>950</v>
      </c>
      <c r="W917" s="190" t="s">
        <v>806</v>
      </c>
      <c r="X917" s="190" t="s">
        <v>848</v>
      </c>
      <c r="Y917" s="231">
        <v>1</v>
      </c>
      <c r="Z917" s="231">
        <v>1</v>
      </c>
      <c r="AA917" s="231">
        <v>10664.291266</v>
      </c>
      <c r="AB917" s="231">
        <v>10664</v>
      </c>
      <c r="AC917" s="231">
        <v>-2949</v>
      </c>
      <c r="AD917" s="231">
        <v>13613</v>
      </c>
      <c r="AK917" s="232">
        <v>0</v>
      </c>
      <c r="AM917" s="232">
        <v>0</v>
      </c>
      <c r="AO917" s="232"/>
    </row>
    <row r="918" spans="1:41" s="231" customFormat="1">
      <c r="A918" s="229" t="s">
        <v>950</v>
      </c>
      <c r="B918" s="190">
        <v>499332281</v>
      </c>
      <c r="C918" s="191" t="s">
        <v>646</v>
      </c>
      <c r="D918" s="195">
        <v>0</v>
      </c>
      <c r="E918" s="195">
        <v>0</v>
      </c>
      <c r="F918" s="195">
        <v>0</v>
      </c>
      <c r="G918" s="195">
        <v>0</v>
      </c>
      <c r="H918" s="195">
        <v>229</v>
      </c>
      <c r="I918" s="195">
        <v>0</v>
      </c>
      <c r="J918" s="195">
        <v>0</v>
      </c>
      <c r="K918" s="230">
        <v>8.9997000000000007</v>
      </c>
      <c r="L918" s="195">
        <v>0</v>
      </c>
      <c r="M918" s="195">
        <v>0</v>
      </c>
      <c r="N918" s="195">
        <v>18</v>
      </c>
      <c r="O918" s="195">
        <v>0</v>
      </c>
      <c r="P918" s="195">
        <v>171</v>
      </c>
      <c r="Q918" s="195">
        <v>229</v>
      </c>
      <c r="R918" s="230">
        <v>1</v>
      </c>
      <c r="S918" s="195">
        <v>12</v>
      </c>
      <c r="T918" s="190"/>
      <c r="U918" s="229">
        <v>499332281</v>
      </c>
      <c r="V918" s="231" t="s">
        <v>950</v>
      </c>
      <c r="W918" s="190" t="s">
        <v>806</v>
      </c>
      <c r="X918" s="190" t="s">
        <v>796</v>
      </c>
      <c r="Y918" s="231">
        <v>1</v>
      </c>
      <c r="Z918" s="231">
        <v>229</v>
      </c>
      <c r="AA918" s="231">
        <v>3952112.5499140001</v>
      </c>
      <c r="AB918" s="231">
        <v>17258</v>
      </c>
      <c r="AC918" s="231">
        <v>2731</v>
      </c>
      <c r="AD918" s="231">
        <v>14527</v>
      </c>
      <c r="AK918" s="232">
        <v>0</v>
      </c>
      <c r="AM918" s="232">
        <v>0</v>
      </c>
      <c r="AO918" s="232"/>
    </row>
    <row r="919" spans="1:41" s="231" customFormat="1">
      <c r="A919" s="229" t="s">
        <v>950</v>
      </c>
      <c r="B919" s="190">
        <v>499332325</v>
      </c>
      <c r="C919" s="191" t="s">
        <v>646</v>
      </c>
      <c r="D919" s="195">
        <v>0</v>
      </c>
      <c r="E919" s="195">
        <v>0</v>
      </c>
      <c r="F919" s="195">
        <v>0</v>
      </c>
      <c r="G919" s="195">
        <v>0</v>
      </c>
      <c r="H919" s="195">
        <v>16</v>
      </c>
      <c r="I919" s="195">
        <v>0</v>
      </c>
      <c r="J919" s="195">
        <v>0</v>
      </c>
      <c r="K919" s="230">
        <v>0.62880000000000003</v>
      </c>
      <c r="L919" s="195">
        <v>0</v>
      </c>
      <c r="M919" s="195">
        <v>0</v>
      </c>
      <c r="N919" s="195">
        <v>2</v>
      </c>
      <c r="O919" s="195">
        <v>0</v>
      </c>
      <c r="P919" s="195">
        <v>4</v>
      </c>
      <c r="Q919" s="195">
        <v>16</v>
      </c>
      <c r="R919" s="230">
        <v>1</v>
      </c>
      <c r="S919" s="195">
        <v>9</v>
      </c>
      <c r="T919" s="190"/>
      <c r="U919" s="229">
        <v>499332325</v>
      </c>
      <c r="V919" s="231" t="s">
        <v>950</v>
      </c>
      <c r="W919" s="190" t="s">
        <v>806</v>
      </c>
      <c r="X919" s="190" t="s">
        <v>805</v>
      </c>
      <c r="Y919" s="231">
        <v>1</v>
      </c>
      <c r="Z919" s="231">
        <v>16</v>
      </c>
      <c r="AA919" s="231">
        <v>203516.60025600001</v>
      </c>
      <c r="AB919" s="231">
        <v>12720</v>
      </c>
      <c r="AC919" s="231">
        <v>-1499</v>
      </c>
      <c r="AD919" s="231">
        <v>14219</v>
      </c>
      <c r="AK919" s="232">
        <v>0</v>
      </c>
      <c r="AM919" s="232">
        <v>0</v>
      </c>
      <c r="AO919" s="232"/>
    </row>
    <row r="920" spans="1:41" s="231" customFormat="1">
      <c r="A920" s="229" t="s">
        <v>950</v>
      </c>
      <c r="B920" s="190">
        <v>499332332</v>
      </c>
      <c r="C920" s="191" t="s">
        <v>646</v>
      </c>
      <c r="D920" s="195">
        <v>0</v>
      </c>
      <c r="E920" s="195">
        <v>0</v>
      </c>
      <c r="F920" s="195">
        <v>0</v>
      </c>
      <c r="G920" s="195">
        <v>0</v>
      </c>
      <c r="H920" s="195">
        <v>38</v>
      </c>
      <c r="I920" s="195">
        <v>0</v>
      </c>
      <c r="J920" s="195">
        <v>0</v>
      </c>
      <c r="K920" s="230">
        <v>1.4934000000000001</v>
      </c>
      <c r="L920" s="195">
        <v>0</v>
      </c>
      <c r="M920" s="195">
        <v>0</v>
      </c>
      <c r="N920" s="195">
        <v>9</v>
      </c>
      <c r="O920" s="195">
        <v>0</v>
      </c>
      <c r="P920" s="195">
        <v>30</v>
      </c>
      <c r="Q920" s="195">
        <v>38</v>
      </c>
      <c r="R920" s="230">
        <v>1</v>
      </c>
      <c r="S920" s="195">
        <v>10</v>
      </c>
      <c r="T920" s="190"/>
      <c r="U920" s="229">
        <v>499332332</v>
      </c>
      <c r="V920" s="231" t="s">
        <v>950</v>
      </c>
      <c r="W920" s="190" t="s">
        <v>806</v>
      </c>
      <c r="X920" s="190" t="s">
        <v>806</v>
      </c>
      <c r="Y920" s="231">
        <v>1</v>
      </c>
      <c r="Z920" s="231">
        <v>38</v>
      </c>
      <c r="AA920" s="231">
        <v>647184.15810799995</v>
      </c>
      <c r="AB920" s="231">
        <v>17031</v>
      </c>
      <c r="AC920" s="231">
        <v>1732</v>
      </c>
      <c r="AD920" s="231">
        <v>15299</v>
      </c>
      <c r="AK920" s="232">
        <v>0</v>
      </c>
      <c r="AM920" s="232">
        <v>0</v>
      </c>
      <c r="AO920" s="232"/>
    </row>
    <row r="921" spans="1:41" s="231" customFormat="1">
      <c r="A921" s="229" t="s">
        <v>744</v>
      </c>
      <c r="B921" s="190">
        <v>3502281061</v>
      </c>
      <c r="C921" s="191" t="s">
        <v>547</v>
      </c>
      <c r="D921" s="195">
        <v>0</v>
      </c>
      <c r="E921" s="195">
        <v>0</v>
      </c>
      <c r="F921" s="195">
        <v>0</v>
      </c>
      <c r="G921" s="195">
        <v>0</v>
      </c>
      <c r="H921" s="195">
        <v>2</v>
      </c>
      <c r="I921" s="195">
        <v>3</v>
      </c>
      <c r="J921" s="195">
        <v>0</v>
      </c>
      <c r="K921" s="230">
        <v>0.19650000000000001</v>
      </c>
      <c r="L921" s="195">
        <v>0</v>
      </c>
      <c r="M921" s="195">
        <v>0</v>
      </c>
      <c r="N921" s="195">
        <v>0</v>
      </c>
      <c r="O921" s="195">
        <v>0</v>
      </c>
      <c r="P921" s="195">
        <v>4</v>
      </c>
      <c r="Q921" s="195">
        <v>5</v>
      </c>
      <c r="R921" s="230">
        <v>1</v>
      </c>
      <c r="S921" s="195">
        <v>11</v>
      </c>
      <c r="T921" s="190"/>
      <c r="U921" s="229">
        <v>3502281061</v>
      </c>
      <c r="V921" s="231" t="s">
        <v>951</v>
      </c>
      <c r="W921" s="190" t="s">
        <v>796</v>
      </c>
      <c r="X921" s="190" t="s">
        <v>799</v>
      </c>
      <c r="Y921" s="231">
        <v>1</v>
      </c>
      <c r="Z921" s="231">
        <v>5</v>
      </c>
      <c r="AA921" s="231">
        <v>90380.086330000006</v>
      </c>
      <c r="AB921" s="231">
        <v>18076</v>
      </c>
      <c r="AC921" s="231">
        <v>5511</v>
      </c>
      <c r="AD921" s="231">
        <v>12565</v>
      </c>
      <c r="AK921" s="232">
        <v>0</v>
      </c>
      <c r="AM921" s="232">
        <v>0</v>
      </c>
      <c r="AO921" s="232"/>
    </row>
    <row r="922" spans="1:41" s="231" customFormat="1">
      <c r="A922" s="229" t="s">
        <v>744</v>
      </c>
      <c r="B922" s="190">
        <v>3502281137</v>
      </c>
      <c r="C922" s="191" t="s">
        <v>547</v>
      </c>
      <c r="D922" s="195">
        <v>0</v>
      </c>
      <c r="E922" s="195">
        <v>0</v>
      </c>
      <c r="F922" s="195">
        <v>0</v>
      </c>
      <c r="G922" s="195">
        <v>0</v>
      </c>
      <c r="H922" s="195">
        <v>2</v>
      </c>
      <c r="I922" s="195">
        <v>4</v>
      </c>
      <c r="J922" s="195">
        <v>0</v>
      </c>
      <c r="K922" s="230">
        <v>0.23580000000000001</v>
      </c>
      <c r="L922" s="195">
        <v>0</v>
      </c>
      <c r="M922" s="195">
        <v>0</v>
      </c>
      <c r="N922" s="195">
        <v>0</v>
      </c>
      <c r="O922" s="195">
        <v>0</v>
      </c>
      <c r="P922" s="195">
        <v>6</v>
      </c>
      <c r="Q922" s="195">
        <v>6</v>
      </c>
      <c r="R922" s="230">
        <v>1</v>
      </c>
      <c r="S922" s="195">
        <v>12</v>
      </c>
      <c r="T922" s="190"/>
      <c r="U922" s="229">
        <v>3502281137</v>
      </c>
      <c r="V922" s="231" t="s">
        <v>951</v>
      </c>
      <c r="W922" s="190" t="s">
        <v>796</v>
      </c>
      <c r="X922" s="190" t="s">
        <v>847</v>
      </c>
      <c r="Y922" s="231">
        <v>1</v>
      </c>
      <c r="Z922" s="231">
        <v>6</v>
      </c>
      <c r="AA922" s="231">
        <v>122674.967596</v>
      </c>
      <c r="AB922" s="231">
        <v>20446</v>
      </c>
      <c r="AC922" s="231">
        <v>2440</v>
      </c>
      <c r="AD922" s="231">
        <v>18006</v>
      </c>
      <c r="AK922" s="232">
        <v>0</v>
      </c>
      <c r="AM922" s="232">
        <v>0</v>
      </c>
      <c r="AO922" s="232"/>
    </row>
    <row r="923" spans="1:41" s="231" customFormat="1">
      <c r="A923" s="229" t="s">
        <v>744</v>
      </c>
      <c r="B923" s="190">
        <v>3502281281</v>
      </c>
      <c r="C923" s="191" t="s">
        <v>547</v>
      </c>
      <c r="D923" s="195">
        <v>0</v>
      </c>
      <c r="E923" s="195">
        <v>0</v>
      </c>
      <c r="F923" s="195">
        <v>0</v>
      </c>
      <c r="G923" s="195">
        <v>0</v>
      </c>
      <c r="H923" s="195">
        <v>177</v>
      </c>
      <c r="I923" s="195">
        <v>225</v>
      </c>
      <c r="J923" s="195">
        <v>0</v>
      </c>
      <c r="K923" s="230">
        <v>15.7986</v>
      </c>
      <c r="L923" s="195">
        <v>0</v>
      </c>
      <c r="M923" s="195">
        <v>0</v>
      </c>
      <c r="N923" s="195">
        <v>18</v>
      </c>
      <c r="O923" s="195">
        <v>30</v>
      </c>
      <c r="P923" s="195">
        <v>350</v>
      </c>
      <c r="Q923" s="195">
        <v>402</v>
      </c>
      <c r="R923" s="230">
        <v>1</v>
      </c>
      <c r="S923" s="195">
        <v>12</v>
      </c>
      <c r="T923" s="190"/>
      <c r="U923" s="229">
        <v>3502281281</v>
      </c>
      <c r="V923" s="231" t="s">
        <v>951</v>
      </c>
      <c r="W923" s="190" t="s">
        <v>796</v>
      </c>
      <c r="X923" s="190" t="s">
        <v>796</v>
      </c>
      <c r="Y923" s="231">
        <v>1</v>
      </c>
      <c r="Z923" s="231">
        <v>402</v>
      </c>
      <c r="AA923" s="231">
        <v>7845440.0189319989</v>
      </c>
      <c r="AB923" s="231">
        <v>19516</v>
      </c>
      <c r="AC923" s="231">
        <v>-213</v>
      </c>
      <c r="AD923" s="231">
        <v>19729</v>
      </c>
      <c r="AK923" s="232">
        <v>0</v>
      </c>
      <c r="AM923" s="232">
        <v>0</v>
      </c>
      <c r="AO923" s="232"/>
    </row>
    <row r="924" spans="1:41" s="231" customFormat="1">
      <c r="A924" s="229" t="s">
        <v>744</v>
      </c>
      <c r="B924" s="190">
        <v>3502281332</v>
      </c>
      <c r="C924" s="191" t="s">
        <v>547</v>
      </c>
      <c r="D924" s="195">
        <v>0</v>
      </c>
      <c r="E924" s="195">
        <v>0</v>
      </c>
      <c r="F924" s="195">
        <v>0</v>
      </c>
      <c r="G924" s="195">
        <v>0</v>
      </c>
      <c r="H924" s="195">
        <v>0</v>
      </c>
      <c r="I924" s="195">
        <v>1</v>
      </c>
      <c r="J924" s="195">
        <v>0</v>
      </c>
      <c r="K924" s="230">
        <v>3.9300000000000002E-2</v>
      </c>
      <c r="L924" s="195">
        <v>0</v>
      </c>
      <c r="M924" s="195">
        <v>0</v>
      </c>
      <c r="N924" s="195">
        <v>0</v>
      </c>
      <c r="O924" s="195">
        <v>1</v>
      </c>
      <c r="P924" s="195">
        <v>1</v>
      </c>
      <c r="Q924" s="195">
        <v>1</v>
      </c>
      <c r="R924" s="230">
        <v>1</v>
      </c>
      <c r="S924" s="195">
        <v>10</v>
      </c>
      <c r="T924" s="190"/>
      <c r="U924" s="229">
        <v>3502281332</v>
      </c>
      <c r="V924" s="231" t="s">
        <v>951</v>
      </c>
      <c r="W924" s="190" t="s">
        <v>796</v>
      </c>
      <c r="X924" s="190" t="s">
        <v>806</v>
      </c>
      <c r="Y924" s="231">
        <v>1</v>
      </c>
      <c r="Z924" s="231">
        <v>1</v>
      </c>
      <c r="AA924" s="231">
        <v>22950.011265999998</v>
      </c>
      <c r="AB924" s="231">
        <v>22950</v>
      </c>
      <c r="AC924" s="231">
        <v>6031</v>
      </c>
      <c r="AD924" s="231">
        <v>16919</v>
      </c>
      <c r="AK924" s="232">
        <v>0</v>
      </c>
      <c r="AM924" s="232">
        <v>0</v>
      </c>
      <c r="AO924" s="232"/>
    </row>
    <row r="925" spans="1:41" s="231" customFormat="1">
      <c r="A925" s="229" t="s">
        <v>952</v>
      </c>
      <c r="B925" s="190">
        <v>3503160031</v>
      </c>
      <c r="C925" s="191" t="s">
        <v>548</v>
      </c>
      <c r="D925" s="195">
        <v>0</v>
      </c>
      <c r="E925" s="195">
        <v>0</v>
      </c>
      <c r="F925" s="195">
        <v>0</v>
      </c>
      <c r="G925" s="195">
        <v>3</v>
      </c>
      <c r="H925" s="195">
        <v>4</v>
      </c>
      <c r="I925" s="195">
        <v>0</v>
      </c>
      <c r="J925" s="195">
        <v>0</v>
      </c>
      <c r="K925" s="230">
        <v>0.27510000000000001</v>
      </c>
      <c r="L925" s="195">
        <v>0</v>
      </c>
      <c r="M925" s="195">
        <v>0</v>
      </c>
      <c r="N925" s="195">
        <v>0</v>
      </c>
      <c r="O925" s="195">
        <v>0</v>
      </c>
      <c r="P925" s="195">
        <v>4</v>
      </c>
      <c r="Q925" s="195">
        <v>7</v>
      </c>
      <c r="R925" s="230">
        <v>1</v>
      </c>
      <c r="S925" s="195">
        <v>5</v>
      </c>
      <c r="T925" s="190"/>
      <c r="U925" s="229">
        <v>3503160031</v>
      </c>
      <c r="V925" s="231" t="s">
        <v>952</v>
      </c>
      <c r="W925" s="190" t="s">
        <v>659</v>
      </c>
      <c r="X925" s="190" t="s">
        <v>727</v>
      </c>
      <c r="Y925" s="231">
        <v>1</v>
      </c>
      <c r="Z925" s="231">
        <v>7</v>
      </c>
      <c r="AA925" s="231">
        <v>95293.178862000001</v>
      </c>
      <c r="AB925" s="231">
        <v>13613</v>
      </c>
      <c r="AC925" s="231">
        <v>-2207</v>
      </c>
      <c r="AD925" s="231">
        <v>15820</v>
      </c>
      <c r="AK925" s="232">
        <v>0</v>
      </c>
      <c r="AM925" s="232">
        <v>0</v>
      </c>
      <c r="AO925" s="232"/>
    </row>
    <row r="926" spans="1:41" s="231" customFormat="1">
      <c r="A926" s="229" t="s">
        <v>952</v>
      </c>
      <c r="B926" s="190">
        <v>3503160056</v>
      </c>
      <c r="C926" s="191" t="s">
        <v>548</v>
      </c>
      <c r="D926" s="195">
        <v>0</v>
      </c>
      <c r="E926" s="195">
        <v>0</v>
      </c>
      <c r="F926" s="195">
        <v>0</v>
      </c>
      <c r="G926" s="195">
        <v>5</v>
      </c>
      <c r="H926" s="195">
        <v>3</v>
      </c>
      <c r="I926" s="195">
        <v>1</v>
      </c>
      <c r="J926" s="195">
        <v>0</v>
      </c>
      <c r="K926" s="230">
        <v>0.35370000000000001</v>
      </c>
      <c r="L926" s="195">
        <v>0</v>
      </c>
      <c r="M926" s="195">
        <v>1</v>
      </c>
      <c r="N926" s="195">
        <v>0</v>
      </c>
      <c r="O926" s="195">
        <v>0</v>
      </c>
      <c r="P926" s="195">
        <v>6</v>
      </c>
      <c r="Q926" s="195">
        <v>9</v>
      </c>
      <c r="R926" s="230">
        <v>1</v>
      </c>
      <c r="S926" s="195">
        <v>4</v>
      </c>
      <c r="T926" s="190"/>
      <c r="U926" s="229">
        <v>3503160056</v>
      </c>
      <c r="V926" s="231" t="s">
        <v>952</v>
      </c>
      <c r="W926" s="190" t="s">
        <v>659</v>
      </c>
      <c r="X926" s="190" t="s">
        <v>781</v>
      </c>
      <c r="Y926" s="231">
        <v>1</v>
      </c>
      <c r="Z926" s="231">
        <v>9</v>
      </c>
      <c r="AA926" s="231">
        <v>130744.47139400001</v>
      </c>
      <c r="AB926" s="231">
        <v>14527</v>
      </c>
      <c r="AC926" s="231">
        <v>-649</v>
      </c>
      <c r="AD926" s="231">
        <v>15176</v>
      </c>
      <c r="AK926" s="232">
        <v>0</v>
      </c>
      <c r="AM926" s="232">
        <v>0</v>
      </c>
      <c r="AO926" s="232"/>
    </row>
    <row r="927" spans="1:41" s="231" customFormat="1">
      <c r="A927" s="229" t="s">
        <v>952</v>
      </c>
      <c r="B927" s="190">
        <v>3503160079</v>
      </c>
      <c r="C927" s="191" t="s">
        <v>548</v>
      </c>
      <c r="D927" s="195">
        <v>0</v>
      </c>
      <c r="E927" s="195">
        <v>0</v>
      </c>
      <c r="F927" s="195">
        <v>1</v>
      </c>
      <c r="G927" s="195">
        <v>22</v>
      </c>
      <c r="H927" s="195">
        <v>16</v>
      </c>
      <c r="I927" s="195">
        <v>2</v>
      </c>
      <c r="J927" s="195">
        <v>0</v>
      </c>
      <c r="K927" s="230">
        <v>1.6113</v>
      </c>
      <c r="L927" s="195">
        <v>0</v>
      </c>
      <c r="M927" s="195">
        <v>8</v>
      </c>
      <c r="N927" s="195">
        <v>0</v>
      </c>
      <c r="O927" s="195">
        <v>0</v>
      </c>
      <c r="P927" s="195">
        <v>19</v>
      </c>
      <c r="Q927" s="195">
        <v>41</v>
      </c>
      <c r="R927" s="230">
        <v>1</v>
      </c>
      <c r="S927" s="195">
        <v>7</v>
      </c>
      <c r="T927" s="190"/>
      <c r="U927" s="229">
        <v>3503160079</v>
      </c>
      <c r="V927" s="231" t="s">
        <v>952</v>
      </c>
      <c r="W927" s="190" t="s">
        <v>659</v>
      </c>
      <c r="X927" s="190" t="s">
        <v>782</v>
      </c>
      <c r="Y927" s="231">
        <v>1</v>
      </c>
      <c r="Z927" s="231">
        <v>41</v>
      </c>
      <c r="AA927" s="231">
        <v>582963.97190599993</v>
      </c>
      <c r="AB927" s="231">
        <v>14219</v>
      </c>
      <c r="AC927" s="231">
        <v>-1081</v>
      </c>
      <c r="AD927" s="231">
        <v>15300</v>
      </c>
      <c r="AK927" s="232">
        <v>0</v>
      </c>
      <c r="AM927" s="232">
        <v>0</v>
      </c>
      <c r="AO927" s="232"/>
    </row>
    <row r="928" spans="1:41" s="231" customFormat="1">
      <c r="A928" s="229" t="s">
        <v>952</v>
      </c>
      <c r="B928" s="190">
        <v>3503160128</v>
      </c>
      <c r="C928" s="191" t="s">
        <v>548</v>
      </c>
      <c r="D928" s="195">
        <v>0</v>
      </c>
      <c r="E928" s="195">
        <v>0</v>
      </c>
      <c r="F928" s="195">
        <v>0</v>
      </c>
      <c r="G928" s="195">
        <v>3</v>
      </c>
      <c r="H928" s="195">
        <v>1</v>
      </c>
      <c r="I928" s="195">
        <v>1</v>
      </c>
      <c r="J928" s="195">
        <v>0</v>
      </c>
      <c r="K928" s="230">
        <v>0.19650000000000001</v>
      </c>
      <c r="L928" s="195">
        <v>0</v>
      </c>
      <c r="M928" s="195">
        <v>1</v>
      </c>
      <c r="N928" s="195">
        <v>1</v>
      </c>
      <c r="O928" s="195">
        <v>0</v>
      </c>
      <c r="P928" s="195">
        <v>2</v>
      </c>
      <c r="Q928" s="195">
        <v>5</v>
      </c>
      <c r="R928" s="230">
        <v>1</v>
      </c>
      <c r="S928" s="195">
        <v>10</v>
      </c>
      <c r="T928" s="190"/>
      <c r="U928" s="229">
        <v>3503160128</v>
      </c>
      <c r="V928" s="231" t="s">
        <v>952</v>
      </c>
      <c r="W928" s="190" t="s">
        <v>659</v>
      </c>
      <c r="X928" s="190" t="s">
        <v>729</v>
      </c>
      <c r="Y928" s="231">
        <v>1</v>
      </c>
      <c r="Z928" s="231">
        <v>5</v>
      </c>
      <c r="AA928" s="231">
        <v>76493.536330000003</v>
      </c>
      <c r="AB928" s="231">
        <v>15299</v>
      </c>
      <c r="AC928" s="231">
        <v>2734</v>
      </c>
      <c r="AD928" s="231">
        <v>12565</v>
      </c>
      <c r="AK928" s="232">
        <v>0</v>
      </c>
      <c r="AM928" s="232">
        <v>0</v>
      </c>
      <c r="AO928" s="232"/>
    </row>
    <row r="929" spans="1:41" s="231" customFormat="1">
      <c r="A929" s="229" t="s">
        <v>952</v>
      </c>
      <c r="B929" s="190">
        <v>3503160149</v>
      </c>
      <c r="C929" s="191" t="s">
        <v>548</v>
      </c>
      <c r="D929" s="195">
        <v>0</v>
      </c>
      <c r="E929" s="195">
        <v>0</v>
      </c>
      <c r="F929" s="195">
        <v>0</v>
      </c>
      <c r="G929" s="195">
        <v>0</v>
      </c>
      <c r="H929" s="195">
        <v>0</v>
      </c>
      <c r="I929" s="195">
        <v>2</v>
      </c>
      <c r="J929" s="195">
        <v>0</v>
      </c>
      <c r="K929" s="230">
        <v>7.8600000000000003E-2</v>
      </c>
      <c r="L929" s="195">
        <v>0</v>
      </c>
      <c r="M929" s="195">
        <v>0</v>
      </c>
      <c r="N929" s="195">
        <v>0</v>
      </c>
      <c r="O929" s="195">
        <v>0</v>
      </c>
      <c r="P929" s="195">
        <v>0</v>
      </c>
      <c r="Q929" s="195">
        <v>2</v>
      </c>
      <c r="R929" s="230">
        <v>1</v>
      </c>
      <c r="S929" s="195">
        <v>12</v>
      </c>
      <c r="T929" s="190"/>
      <c r="U929" s="229">
        <v>3503160149</v>
      </c>
      <c r="V929" s="231" t="s">
        <v>952</v>
      </c>
      <c r="W929" s="190" t="s">
        <v>659</v>
      </c>
      <c r="X929" s="190" t="s">
        <v>783</v>
      </c>
      <c r="Y929" s="231">
        <v>1</v>
      </c>
      <c r="Z929" s="231">
        <v>2</v>
      </c>
      <c r="AA929" s="231">
        <v>25130.682532000003</v>
      </c>
      <c r="AB929" s="231">
        <v>12565</v>
      </c>
      <c r="AC929" s="231">
        <v>-5352</v>
      </c>
      <c r="AD929" s="231">
        <v>17917</v>
      </c>
      <c r="AK929" s="232">
        <v>0</v>
      </c>
      <c r="AM929" s="232">
        <v>0</v>
      </c>
      <c r="AO929" s="232"/>
    </row>
    <row r="930" spans="1:41" s="231" customFormat="1">
      <c r="A930" s="229" t="s">
        <v>952</v>
      </c>
      <c r="B930" s="190">
        <v>3503160160</v>
      </c>
      <c r="C930" s="191" t="s">
        <v>548</v>
      </c>
      <c r="D930" s="195">
        <v>0</v>
      </c>
      <c r="E930" s="195">
        <v>0</v>
      </c>
      <c r="F930" s="195">
        <v>98</v>
      </c>
      <c r="G930" s="195">
        <v>501</v>
      </c>
      <c r="H930" s="195">
        <v>307</v>
      </c>
      <c r="I930" s="195">
        <v>230</v>
      </c>
      <c r="J930" s="195">
        <v>0</v>
      </c>
      <c r="K930" s="230">
        <v>44.644799999999996</v>
      </c>
      <c r="L930" s="195">
        <v>0</v>
      </c>
      <c r="M930" s="195">
        <v>255</v>
      </c>
      <c r="N930" s="195">
        <v>55</v>
      </c>
      <c r="O930" s="195">
        <v>67</v>
      </c>
      <c r="P930" s="195">
        <v>843</v>
      </c>
      <c r="Q930" s="195">
        <v>1136</v>
      </c>
      <c r="R930" s="230">
        <v>1</v>
      </c>
      <c r="S930" s="195">
        <v>11</v>
      </c>
      <c r="T930" s="190"/>
      <c r="U930" s="229">
        <v>3503160160</v>
      </c>
      <c r="V930" s="231" t="s">
        <v>952</v>
      </c>
      <c r="W930" s="190" t="s">
        <v>659</v>
      </c>
      <c r="X930" s="190" t="s">
        <v>659</v>
      </c>
      <c r="Y930" s="231">
        <v>1</v>
      </c>
      <c r="Z930" s="231">
        <v>1136</v>
      </c>
      <c r="AA930" s="231">
        <v>20478673.478176001</v>
      </c>
      <c r="AB930" s="231">
        <v>18027</v>
      </c>
      <c r="AC930" s="231">
        <v>-5598</v>
      </c>
      <c r="AD930" s="231">
        <v>23625</v>
      </c>
      <c r="AK930" s="232">
        <v>0</v>
      </c>
      <c r="AM930" s="232">
        <v>0</v>
      </c>
      <c r="AO930" s="232"/>
    </row>
    <row r="931" spans="1:41" s="231" customFormat="1">
      <c r="A931" s="229" t="s">
        <v>952</v>
      </c>
      <c r="B931" s="190">
        <v>3503160181</v>
      </c>
      <c r="C931" s="191" t="s">
        <v>548</v>
      </c>
      <c r="D931" s="195">
        <v>0</v>
      </c>
      <c r="E931" s="195">
        <v>0</v>
      </c>
      <c r="F931" s="195">
        <v>0</v>
      </c>
      <c r="G931" s="195">
        <v>0</v>
      </c>
      <c r="H931" s="195">
        <v>0</v>
      </c>
      <c r="I931" s="195">
        <v>1</v>
      </c>
      <c r="J931" s="195">
        <v>0</v>
      </c>
      <c r="K931" s="230">
        <v>3.9300000000000002E-2</v>
      </c>
      <c r="L931" s="195">
        <v>0</v>
      </c>
      <c r="M931" s="195">
        <v>0</v>
      </c>
      <c r="N931" s="195">
        <v>0</v>
      </c>
      <c r="O931" s="195">
        <v>0</v>
      </c>
      <c r="P931" s="195">
        <v>1</v>
      </c>
      <c r="Q931" s="195">
        <v>1</v>
      </c>
      <c r="R931" s="230">
        <v>1</v>
      </c>
      <c r="S931" s="195">
        <v>10</v>
      </c>
      <c r="T931" s="190"/>
      <c r="U931" s="229">
        <v>3503160181</v>
      </c>
      <c r="V931" s="231" t="s">
        <v>952</v>
      </c>
      <c r="W931" s="190" t="s">
        <v>659</v>
      </c>
      <c r="X931" s="190" t="s">
        <v>732</v>
      </c>
      <c r="Y931" s="231">
        <v>1</v>
      </c>
      <c r="Z931" s="231">
        <v>1</v>
      </c>
      <c r="AA931" s="231">
        <v>19728.931266</v>
      </c>
      <c r="AB931" s="231">
        <v>19729</v>
      </c>
      <c r="AC931" s="231">
        <v>7164</v>
      </c>
      <c r="AD931" s="231">
        <v>12565</v>
      </c>
      <c r="AK931" s="232">
        <v>0</v>
      </c>
      <c r="AM931" s="232">
        <v>0</v>
      </c>
      <c r="AO931" s="232"/>
    </row>
    <row r="932" spans="1:41" s="231" customFormat="1">
      <c r="A932" s="229" t="s">
        <v>952</v>
      </c>
      <c r="B932" s="190">
        <v>3503160295</v>
      </c>
      <c r="C932" s="191" t="s">
        <v>548</v>
      </c>
      <c r="D932" s="195">
        <v>0</v>
      </c>
      <c r="E932" s="195">
        <v>0</v>
      </c>
      <c r="F932" s="195">
        <v>1</v>
      </c>
      <c r="G932" s="195">
        <v>0</v>
      </c>
      <c r="H932" s="195">
        <v>0</v>
      </c>
      <c r="I932" s="195">
        <v>2</v>
      </c>
      <c r="J932" s="195">
        <v>0</v>
      </c>
      <c r="K932" s="230">
        <v>0.1179</v>
      </c>
      <c r="L932" s="195">
        <v>0</v>
      </c>
      <c r="M932" s="195">
        <v>0</v>
      </c>
      <c r="N932" s="195">
        <v>0</v>
      </c>
      <c r="O932" s="195">
        <v>0</v>
      </c>
      <c r="P932" s="195">
        <v>3</v>
      </c>
      <c r="Q932" s="195">
        <v>3</v>
      </c>
      <c r="R932" s="230">
        <v>1</v>
      </c>
      <c r="S932" s="195">
        <v>5</v>
      </c>
      <c r="T932" s="190"/>
      <c r="U932" s="229">
        <v>3503160295</v>
      </c>
      <c r="V932" s="231" t="s">
        <v>952</v>
      </c>
      <c r="W932" s="190" t="s">
        <v>659</v>
      </c>
      <c r="X932" s="190" t="s">
        <v>735</v>
      </c>
      <c r="Y932" s="231">
        <v>1</v>
      </c>
      <c r="Z932" s="231">
        <v>3</v>
      </c>
      <c r="AA932" s="231">
        <v>50757.803797999994</v>
      </c>
      <c r="AB932" s="231">
        <v>16919</v>
      </c>
      <c r="AC932" s="231">
        <v>-327</v>
      </c>
      <c r="AD932" s="231">
        <v>17246</v>
      </c>
      <c r="AK932" s="232">
        <v>0</v>
      </c>
      <c r="AM932" s="232">
        <v>0</v>
      </c>
      <c r="AO932" s="232"/>
    </row>
    <row r="933" spans="1:41" s="231" customFormat="1">
      <c r="A933" s="229" t="s">
        <v>952</v>
      </c>
      <c r="B933" s="190">
        <v>3503160301</v>
      </c>
      <c r="C933" s="191" t="s">
        <v>548</v>
      </c>
      <c r="D933" s="195">
        <v>0</v>
      </c>
      <c r="E933" s="195">
        <v>0</v>
      </c>
      <c r="F933" s="195">
        <v>0</v>
      </c>
      <c r="G933" s="195">
        <v>0</v>
      </c>
      <c r="H933" s="195">
        <v>0</v>
      </c>
      <c r="I933" s="195">
        <v>3</v>
      </c>
      <c r="J933" s="195">
        <v>0</v>
      </c>
      <c r="K933" s="230">
        <v>0.1179</v>
      </c>
      <c r="L933" s="195">
        <v>0</v>
      </c>
      <c r="M933" s="195">
        <v>0</v>
      </c>
      <c r="N933" s="195">
        <v>0</v>
      </c>
      <c r="O933" s="195">
        <v>0</v>
      </c>
      <c r="P933" s="195">
        <v>2</v>
      </c>
      <c r="Q933" s="195">
        <v>3</v>
      </c>
      <c r="R933" s="230">
        <v>1</v>
      </c>
      <c r="S933" s="195">
        <v>5</v>
      </c>
      <c r="T933" s="190"/>
      <c r="U933" s="229">
        <v>3503160301</v>
      </c>
      <c r="V933" s="231" t="s">
        <v>952</v>
      </c>
      <c r="W933" s="190" t="s">
        <v>659</v>
      </c>
      <c r="X933" s="190" t="s">
        <v>779</v>
      </c>
      <c r="Y933" s="231">
        <v>1</v>
      </c>
      <c r="Z933" s="231">
        <v>3</v>
      </c>
      <c r="AA933" s="231">
        <v>47458.663798000001</v>
      </c>
      <c r="AB933" s="231">
        <v>15820</v>
      </c>
      <c r="AC933" s="231">
        <v>2336</v>
      </c>
      <c r="AD933" s="231">
        <v>13484</v>
      </c>
      <c r="AK933" s="232">
        <v>0</v>
      </c>
      <c r="AM933" s="232">
        <v>0</v>
      </c>
      <c r="AO933" s="232"/>
    </row>
    <row r="934" spans="1:41" s="231" customFormat="1">
      <c r="A934" s="229" t="s">
        <v>952</v>
      </c>
      <c r="B934" s="190">
        <v>3503160342</v>
      </c>
      <c r="C934" s="191" t="s">
        <v>548</v>
      </c>
      <c r="D934" s="195">
        <v>0</v>
      </c>
      <c r="E934" s="195">
        <v>0</v>
      </c>
      <c r="F934" s="195">
        <v>0</v>
      </c>
      <c r="G934" s="195">
        <v>0</v>
      </c>
      <c r="H934" s="195">
        <v>1</v>
      </c>
      <c r="I934" s="195">
        <v>0</v>
      </c>
      <c r="J934" s="195">
        <v>0</v>
      </c>
      <c r="K934" s="230">
        <v>3.9300000000000002E-2</v>
      </c>
      <c r="L934" s="195">
        <v>0</v>
      </c>
      <c r="M934" s="195">
        <v>0</v>
      </c>
      <c r="N934" s="195">
        <v>0</v>
      </c>
      <c r="O934" s="195">
        <v>0</v>
      </c>
      <c r="P934" s="195">
        <v>1</v>
      </c>
      <c r="Q934" s="195">
        <v>1</v>
      </c>
      <c r="R934" s="230">
        <v>1</v>
      </c>
      <c r="S934" s="195">
        <v>3</v>
      </c>
      <c r="T934" s="190"/>
      <c r="U934" s="229">
        <v>3503160342</v>
      </c>
      <c r="V934" s="231" t="s">
        <v>952</v>
      </c>
      <c r="W934" s="190" t="s">
        <v>659</v>
      </c>
      <c r="X934" s="190" t="s">
        <v>786</v>
      </c>
      <c r="Y934" s="231">
        <v>1</v>
      </c>
      <c r="Z934" s="231">
        <v>1</v>
      </c>
      <c r="AA934" s="231">
        <v>15176.131266000002</v>
      </c>
      <c r="AB934" s="231">
        <v>15176</v>
      </c>
      <c r="AC934" s="231">
        <v>-855</v>
      </c>
      <c r="AD934" s="231">
        <v>16031</v>
      </c>
      <c r="AK934" s="232">
        <v>0</v>
      </c>
      <c r="AM934" s="232">
        <v>0</v>
      </c>
      <c r="AO934" s="232"/>
    </row>
    <row r="935" spans="1:41" s="231" customFormat="1">
      <c r="A935" s="229" t="s">
        <v>952</v>
      </c>
      <c r="B935" s="190">
        <v>3503160600</v>
      </c>
      <c r="C935" s="191" t="s">
        <v>548</v>
      </c>
      <c r="D935" s="195">
        <v>0</v>
      </c>
      <c r="E935" s="195">
        <v>0</v>
      </c>
      <c r="F935" s="195">
        <v>0</v>
      </c>
      <c r="G935" s="195">
        <v>1</v>
      </c>
      <c r="H935" s="195">
        <v>2</v>
      </c>
      <c r="I935" s="195">
        <v>0</v>
      </c>
      <c r="J935" s="195">
        <v>0</v>
      </c>
      <c r="K935" s="230">
        <v>0.1179</v>
      </c>
      <c r="L935" s="195">
        <v>0</v>
      </c>
      <c r="M935" s="195">
        <v>0</v>
      </c>
      <c r="N935" s="195">
        <v>0</v>
      </c>
      <c r="O935" s="195">
        <v>0</v>
      </c>
      <c r="P935" s="195">
        <v>3</v>
      </c>
      <c r="Q935" s="195">
        <v>3</v>
      </c>
      <c r="R935" s="230">
        <v>1</v>
      </c>
      <c r="S935" s="195">
        <v>3</v>
      </c>
      <c r="T935" s="190"/>
      <c r="U935" s="229">
        <v>3503160600</v>
      </c>
      <c r="V935" s="231" t="s">
        <v>952</v>
      </c>
      <c r="W935" s="190" t="s">
        <v>659</v>
      </c>
      <c r="X935" s="190" t="s">
        <v>761</v>
      </c>
      <c r="Y935" s="231">
        <v>1</v>
      </c>
      <c r="Z935" s="231">
        <v>3</v>
      </c>
      <c r="AA935" s="231">
        <v>45901.013797999993</v>
      </c>
      <c r="AB935" s="231">
        <v>15300</v>
      </c>
      <c r="AC935" s="231">
        <v>-1726</v>
      </c>
      <c r="AD935" s="231">
        <v>17026</v>
      </c>
      <c r="AK935" s="232">
        <v>0</v>
      </c>
      <c r="AM935" s="232">
        <v>0</v>
      </c>
      <c r="AO935" s="232"/>
    </row>
    <row r="936" spans="1:41" s="231" customFormat="1">
      <c r="A936" s="229" t="s">
        <v>953</v>
      </c>
      <c r="B936" s="190">
        <v>3506262007</v>
      </c>
      <c r="C936" s="191" t="s">
        <v>549</v>
      </c>
      <c r="D936" s="195">
        <v>0</v>
      </c>
      <c r="E936" s="195">
        <v>0</v>
      </c>
      <c r="F936" s="195">
        <v>0</v>
      </c>
      <c r="G936" s="195">
        <v>0</v>
      </c>
      <c r="H936" s="195">
        <v>0</v>
      </c>
      <c r="I936" s="195">
        <v>1</v>
      </c>
      <c r="J936" s="195">
        <v>0</v>
      </c>
      <c r="K936" s="230">
        <v>3.9300000000000002E-2</v>
      </c>
      <c r="L936" s="195">
        <v>0</v>
      </c>
      <c r="M936" s="195">
        <v>0</v>
      </c>
      <c r="N936" s="195">
        <v>0</v>
      </c>
      <c r="O936" s="195">
        <v>0</v>
      </c>
      <c r="P936" s="195">
        <v>0</v>
      </c>
      <c r="Q936" s="195">
        <v>1</v>
      </c>
      <c r="R936" s="230">
        <v>1</v>
      </c>
      <c r="S936" s="195">
        <v>7</v>
      </c>
      <c r="T936" s="190"/>
      <c r="U936" s="229">
        <v>3506262007</v>
      </c>
      <c r="V936" s="231" t="s">
        <v>953</v>
      </c>
      <c r="W936" s="190" t="s">
        <v>666</v>
      </c>
      <c r="X936" s="190" t="s">
        <v>897</v>
      </c>
      <c r="Y936" s="231">
        <v>1</v>
      </c>
      <c r="Z936" s="231">
        <v>1</v>
      </c>
      <c r="AA936" s="231">
        <v>12565.341266000001</v>
      </c>
      <c r="AB936" s="231">
        <v>12565</v>
      </c>
      <c r="AC936" s="231">
        <v>1901</v>
      </c>
      <c r="AD936" s="231">
        <v>10664</v>
      </c>
      <c r="AK936" s="232">
        <v>0</v>
      </c>
      <c r="AM936" s="232">
        <v>0</v>
      </c>
      <c r="AO936" s="232"/>
    </row>
    <row r="937" spans="1:41" s="231" customFormat="1">
      <c r="A937" s="229" t="s">
        <v>953</v>
      </c>
      <c r="B937" s="190">
        <v>3506262030</v>
      </c>
      <c r="C937" s="191" t="s">
        <v>549</v>
      </c>
      <c r="D937" s="195">
        <v>0</v>
      </c>
      <c r="E937" s="195">
        <v>0</v>
      </c>
      <c r="F937" s="195">
        <v>0</v>
      </c>
      <c r="G937" s="195">
        <v>3</v>
      </c>
      <c r="H937" s="195">
        <v>1</v>
      </c>
      <c r="I937" s="195">
        <v>1</v>
      </c>
      <c r="J937" s="195">
        <v>0</v>
      </c>
      <c r="K937" s="230">
        <v>0.19650000000000001</v>
      </c>
      <c r="L937" s="195">
        <v>0</v>
      </c>
      <c r="M937" s="195">
        <v>3</v>
      </c>
      <c r="N937" s="195">
        <v>0</v>
      </c>
      <c r="O937" s="195">
        <v>1</v>
      </c>
      <c r="P937" s="195">
        <v>4</v>
      </c>
      <c r="Q937" s="195">
        <v>5</v>
      </c>
      <c r="R937" s="230">
        <v>1</v>
      </c>
      <c r="S937" s="195">
        <v>7</v>
      </c>
      <c r="T937" s="190"/>
      <c r="U937" s="229">
        <v>3506262030</v>
      </c>
      <c r="V937" s="231" t="s">
        <v>953</v>
      </c>
      <c r="W937" s="190" t="s">
        <v>666</v>
      </c>
      <c r="X937" s="190" t="s">
        <v>706</v>
      </c>
      <c r="Y937" s="231">
        <v>1</v>
      </c>
      <c r="Z937" s="231">
        <v>5</v>
      </c>
      <c r="AA937" s="231">
        <v>91361.166329999993</v>
      </c>
      <c r="AB937" s="231">
        <v>18272</v>
      </c>
      <c r="AC937" s="231">
        <v>2850</v>
      </c>
      <c r="AD937" s="231">
        <v>15422</v>
      </c>
      <c r="AK937" s="232">
        <v>0</v>
      </c>
      <c r="AM937" s="232">
        <v>0</v>
      </c>
      <c r="AO937" s="232"/>
    </row>
    <row r="938" spans="1:41" s="231" customFormat="1">
      <c r="A938" s="229" t="s">
        <v>953</v>
      </c>
      <c r="B938" s="190">
        <v>3506262035</v>
      </c>
      <c r="C938" s="191" t="s">
        <v>549</v>
      </c>
      <c r="D938" s="195">
        <v>0</v>
      </c>
      <c r="E938" s="195">
        <v>0</v>
      </c>
      <c r="F938" s="195">
        <v>0</v>
      </c>
      <c r="G938" s="195">
        <v>0</v>
      </c>
      <c r="H938" s="195">
        <v>0</v>
      </c>
      <c r="I938" s="195">
        <v>1</v>
      </c>
      <c r="J938" s="195">
        <v>0</v>
      </c>
      <c r="K938" s="230">
        <v>3.9300000000000002E-2</v>
      </c>
      <c r="L938" s="195">
        <v>0</v>
      </c>
      <c r="M938" s="195">
        <v>0</v>
      </c>
      <c r="N938" s="195">
        <v>0</v>
      </c>
      <c r="O938" s="195">
        <v>1</v>
      </c>
      <c r="P938" s="195">
        <v>1</v>
      </c>
      <c r="Q938" s="195">
        <v>1</v>
      </c>
      <c r="R938" s="230">
        <v>1</v>
      </c>
      <c r="S938" s="195">
        <v>11</v>
      </c>
      <c r="T938" s="190"/>
      <c r="U938" s="229">
        <v>3506262035</v>
      </c>
      <c r="V938" s="231" t="s">
        <v>953</v>
      </c>
      <c r="W938" s="190" t="s">
        <v>666</v>
      </c>
      <c r="X938" s="190" t="s">
        <v>654</v>
      </c>
      <c r="Y938" s="231">
        <v>1</v>
      </c>
      <c r="Z938" s="231">
        <v>1</v>
      </c>
      <c r="AA938" s="231">
        <v>23625.291266</v>
      </c>
      <c r="AB938" s="231">
        <v>23625</v>
      </c>
      <c r="AC938" s="231">
        <v>7398</v>
      </c>
      <c r="AD938" s="231">
        <v>16227</v>
      </c>
      <c r="AK938" s="232">
        <v>0</v>
      </c>
      <c r="AM938" s="232">
        <v>0</v>
      </c>
      <c r="AO938" s="232"/>
    </row>
    <row r="939" spans="1:41" s="231" customFormat="1">
      <c r="A939" s="229" t="s">
        <v>953</v>
      </c>
      <c r="B939" s="190">
        <v>3506262056</v>
      </c>
      <c r="C939" s="191" t="s">
        <v>549</v>
      </c>
      <c r="D939" s="195">
        <v>0</v>
      </c>
      <c r="E939" s="195">
        <v>0</v>
      </c>
      <c r="F939" s="195">
        <v>0</v>
      </c>
      <c r="G939" s="195">
        <v>0</v>
      </c>
      <c r="H939" s="195">
        <v>0</v>
      </c>
      <c r="I939" s="195">
        <v>1</v>
      </c>
      <c r="J939" s="195">
        <v>0</v>
      </c>
      <c r="K939" s="230">
        <v>3.9300000000000002E-2</v>
      </c>
      <c r="L939" s="195">
        <v>0</v>
      </c>
      <c r="M939" s="195">
        <v>0</v>
      </c>
      <c r="N939" s="195">
        <v>0</v>
      </c>
      <c r="O939" s="195">
        <v>0</v>
      </c>
      <c r="P939" s="195">
        <v>0</v>
      </c>
      <c r="Q939" s="195">
        <v>1</v>
      </c>
      <c r="R939" s="230">
        <v>1</v>
      </c>
      <c r="S939" s="195">
        <v>4</v>
      </c>
      <c r="T939" s="190"/>
      <c r="U939" s="229">
        <v>3506262056</v>
      </c>
      <c r="V939" s="231" t="s">
        <v>953</v>
      </c>
      <c r="W939" s="190" t="s">
        <v>666</v>
      </c>
      <c r="X939" s="190" t="s">
        <v>781</v>
      </c>
      <c r="Y939" s="231">
        <v>1</v>
      </c>
      <c r="Z939" s="231">
        <v>1</v>
      </c>
      <c r="AA939" s="231">
        <v>12565.341266000001</v>
      </c>
      <c r="AB939" s="231">
        <v>12565</v>
      </c>
      <c r="AC939" s="231">
        <v>-2006</v>
      </c>
      <c r="AD939" s="231">
        <v>14571</v>
      </c>
      <c r="AK939" s="232">
        <v>0</v>
      </c>
      <c r="AM939" s="232">
        <v>0</v>
      </c>
      <c r="AO939" s="232"/>
    </row>
    <row r="940" spans="1:41" s="231" customFormat="1">
      <c r="A940" s="229" t="s">
        <v>953</v>
      </c>
      <c r="B940" s="190">
        <v>3506262057</v>
      </c>
      <c r="C940" s="191" t="s">
        <v>549</v>
      </c>
      <c r="D940" s="195">
        <v>0</v>
      </c>
      <c r="E940" s="195">
        <v>0</v>
      </c>
      <c r="F940" s="195">
        <v>0</v>
      </c>
      <c r="G940" s="195">
        <v>1</v>
      </c>
      <c r="H940" s="195">
        <v>0</v>
      </c>
      <c r="I940" s="195">
        <v>3</v>
      </c>
      <c r="J940" s="195">
        <v>0</v>
      </c>
      <c r="K940" s="230">
        <v>0.15720000000000001</v>
      </c>
      <c r="L940" s="195">
        <v>0</v>
      </c>
      <c r="M940" s="195">
        <v>0</v>
      </c>
      <c r="N940" s="195">
        <v>0</v>
      </c>
      <c r="O940" s="195">
        <v>1</v>
      </c>
      <c r="P940" s="195">
        <v>2</v>
      </c>
      <c r="Q940" s="195">
        <v>4</v>
      </c>
      <c r="R940" s="230">
        <v>1</v>
      </c>
      <c r="S940" s="195">
        <v>12</v>
      </c>
      <c r="T940" s="190"/>
      <c r="U940" s="229">
        <v>3506262057</v>
      </c>
      <c r="V940" s="231" t="s">
        <v>953</v>
      </c>
      <c r="W940" s="190" t="s">
        <v>666</v>
      </c>
      <c r="X940" s="190" t="s">
        <v>656</v>
      </c>
      <c r="Y940" s="231">
        <v>1</v>
      </c>
      <c r="Z940" s="231">
        <v>4</v>
      </c>
      <c r="AA940" s="231">
        <v>68982.355064000018</v>
      </c>
      <c r="AB940" s="231">
        <v>17246</v>
      </c>
      <c r="AC940" s="231">
        <v>-2483</v>
      </c>
      <c r="AD940" s="231">
        <v>19729</v>
      </c>
      <c r="AK940" s="232">
        <v>0</v>
      </c>
      <c r="AM940" s="232">
        <v>0</v>
      </c>
      <c r="AO940" s="232"/>
    </row>
    <row r="941" spans="1:41" s="231" customFormat="1">
      <c r="A941" s="229" t="s">
        <v>953</v>
      </c>
      <c r="B941" s="190">
        <v>3506262071</v>
      </c>
      <c r="C941" s="191" t="s">
        <v>549</v>
      </c>
      <c r="D941" s="195">
        <v>0</v>
      </c>
      <c r="E941" s="195">
        <v>0</v>
      </c>
      <c r="F941" s="195">
        <v>0</v>
      </c>
      <c r="G941" s="195">
        <v>1</v>
      </c>
      <c r="H941" s="195">
        <v>4</v>
      </c>
      <c r="I941" s="195">
        <v>1</v>
      </c>
      <c r="J941" s="195">
        <v>0</v>
      </c>
      <c r="K941" s="230">
        <v>0.23580000000000001</v>
      </c>
      <c r="L941" s="195">
        <v>0</v>
      </c>
      <c r="M941" s="195">
        <v>0</v>
      </c>
      <c r="N941" s="195">
        <v>0</v>
      </c>
      <c r="O941" s="195">
        <v>0</v>
      </c>
      <c r="P941" s="195">
        <v>3</v>
      </c>
      <c r="Q941" s="195">
        <v>6</v>
      </c>
      <c r="R941" s="230">
        <v>1</v>
      </c>
      <c r="S941" s="195">
        <v>5</v>
      </c>
      <c r="T941" s="190"/>
      <c r="U941" s="229">
        <v>3506262071</v>
      </c>
      <c r="V941" s="231" t="s">
        <v>953</v>
      </c>
      <c r="W941" s="190" t="s">
        <v>666</v>
      </c>
      <c r="X941" s="190" t="s">
        <v>746</v>
      </c>
      <c r="Y941" s="231">
        <v>1</v>
      </c>
      <c r="Z941" s="231">
        <v>6</v>
      </c>
      <c r="AA941" s="231">
        <v>80903.377596000006</v>
      </c>
      <c r="AB941" s="231">
        <v>13484</v>
      </c>
      <c r="AC941" s="231">
        <v>919</v>
      </c>
      <c r="AD941" s="231">
        <v>12565</v>
      </c>
      <c r="AK941" s="232">
        <v>0</v>
      </c>
      <c r="AM941" s="232">
        <v>0</v>
      </c>
      <c r="AO941" s="232"/>
    </row>
    <row r="942" spans="1:41" s="231" customFormat="1">
      <c r="A942" s="229" t="s">
        <v>953</v>
      </c>
      <c r="B942" s="190">
        <v>3506262093</v>
      </c>
      <c r="C942" s="191" t="s">
        <v>549</v>
      </c>
      <c r="D942" s="195">
        <v>0</v>
      </c>
      <c r="E942" s="195">
        <v>0</v>
      </c>
      <c r="F942" s="195">
        <v>0</v>
      </c>
      <c r="G942" s="195">
        <v>4</v>
      </c>
      <c r="H942" s="195">
        <v>4</v>
      </c>
      <c r="I942" s="195">
        <v>8</v>
      </c>
      <c r="J942" s="195">
        <v>0</v>
      </c>
      <c r="K942" s="230">
        <v>0.62880000000000003</v>
      </c>
      <c r="L942" s="195">
        <v>0</v>
      </c>
      <c r="M942" s="195">
        <v>4</v>
      </c>
      <c r="N942" s="195">
        <v>1</v>
      </c>
      <c r="O942" s="195">
        <v>0</v>
      </c>
      <c r="P942" s="195">
        <v>7</v>
      </c>
      <c r="Q942" s="195">
        <v>16</v>
      </c>
      <c r="R942" s="230">
        <v>1</v>
      </c>
      <c r="S942" s="195">
        <v>11</v>
      </c>
      <c r="T942" s="190"/>
      <c r="U942" s="229">
        <v>3506262093</v>
      </c>
      <c r="V942" s="231" t="s">
        <v>953</v>
      </c>
      <c r="W942" s="190" t="s">
        <v>666</v>
      </c>
      <c r="X942" s="190" t="s">
        <v>657</v>
      </c>
      <c r="Y942" s="231">
        <v>1</v>
      </c>
      <c r="Z942" s="231">
        <v>16</v>
      </c>
      <c r="AA942" s="231">
        <v>256492.46025599999</v>
      </c>
      <c r="AB942" s="231">
        <v>16031</v>
      </c>
      <c r="AC942" s="231">
        <v>-286</v>
      </c>
      <c r="AD942" s="231">
        <v>16317</v>
      </c>
      <c r="AK942" s="232">
        <v>0</v>
      </c>
      <c r="AM942" s="232">
        <v>0</v>
      </c>
      <c r="AO942" s="232"/>
    </row>
    <row r="943" spans="1:41" s="231" customFormat="1">
      <c r="A943" s="229" t="s">
        <v>953</v>
      </c>
      <c r="B943" s="190">
        <v>3506262163</v>
      </c>
      <c r="C943" s="191" t="s">
        <v>549</v>
      </c>
      <c r="D943" s="195">
        <v>0</v>
      </c>
      <c r="E943" s="195">
        <v>0</v>
      </c>
      <c r="F943" s="195">
        <v>29</v>
      </c>
      <c r="G943" s="195">
        <v>52</v>
      </c>
      <c r="H943" s="195">
        <v>52</v>
      </c>
      <c r="I943" s="195">
        <v>83</v>
      </c>
      <c r="J943" s="195">
        <v>0</v>
      </c>
      <c r="K943" s="230">
        <v>8.4887999999999995</v>
      </c>
      <c r="L943" s="195">
        <v>0</v>
      </c>
      <c r="M943" s="195">
        <v>39</v>
      </c>
      <c r="N943" s="195">
        <v>26</v>
      </c>
      <c r="O943" s="195">
        <v>11</v>
      </c>
      <c r="P943" s="195">
        <v>123</v>
      </c>
      <c r="Q943" s="195">
        <v>216</v>
      </c>
      <c r="R943" s="230">
        <v>1</v>
      </c>
      <c r="S943" s="195">
        <v>11</v>
      </c>
      <c r="T943" s="190"/>
      <c r="U943" s="229">
        <v>3506262163</v>
      </c>
      <c r="V943" s="231" t="s">
        <v>953</v>
      </c>
      <c r="W943" s="190" t="s">
        <v>666</v>
      </c>
      <c r="X943" s="190" t="s">
        <v>660</v>
      </c>
      <c r="Y943" s="231">
        <v>1</v>
      </c>
      <c r="Z943" s="231">
        <v>216</v>
      </c>
      <c r="AA943" s="231">
        <v>3677675.8034559996</v>
      </c>
      <c r="AB943" s="231">
        <v>17026</v>
      </c>
      <c r="AC943" s="231">
        <v>4461</v>
      </c>
      <c r="AD943" s="231">
        <v>12565</v>
      </c>
      <c r="AK943" s="232">
        <v>0</v>
      </c>
      <c r="AM943" s="232">
        <v>0</v>
      </c>
      <c r="AO943" s="232"/>
    </row>
    <row r="944" spans="1:41" s="231" customFormat="1">
      <c r="A944" s="229" t="s">
        <v>953</v>
      </c>
      <c r="B944" s="190">
        <v>3506262164</v>
      </c>
      <c r="C944" s="191" t="s">
        <v>549</v>
      </c>
      <c r="D944" s="195">
        <v>0</v>
      </c>
      <c r="E944" s="195">
        <v>0</v>
      </c>
      <c r="F944" s="195">
        <v>0</v>
      </c>
      <c r="G944" s="195">
        <v>0</v>
      </c>
      <c r="H944" s="195">
        <v>1</v>
      </c>
      <c r="I944" s="195">
        <v>0</v>
      </c>
      <c r="J944" s="195">
        <v>0</v>
      </c>
      <c r="K944" s="230">
        <v>3.9300000000000002E-2</v>
      </c>
      <c r="L944" s="195">
        <v>0</v>
      </c>
      <c r="M944" s="195">
        <v>0</v>
      </c>
      <c r="N944" s="195">
        <v>0</v>
      </c>
      <c r="O944" s="195">
        <v>0</v>
      </c>
      <c r="P944" s="195">
        <v>0</v>
      </c>
      <c r="Q944" s="195">
        <v>1</v>
      </c>
      <c r="R944" s="230">
        <v>1</v>
      </c>
      <c r="S944" s="195">
        <v>3</v>
      </c>
      <c r="T944" s="190"/>
      <c r="U944" s="229">
        <v>3506262164</v>
      </c>
      <c r="V944" s="231" t="s">
        <v>953</v>
      </c>
      <c r="W944" s="190" t="s">
        <v>666</v>
      </c>
      <c r="X944" s="190" t="s">
        <v>873</v>
      </c>
      <c r="Y944" s="231">
        <v>1</v>
      </c>
      <c r="Z944" s="231">
        <v>1</v>
      </c>
      <c r="AA944" s="231">
        <v>10664.291266</v>
      </c>
      <c r="AB944" s="231">
        <v>10664</v>
      </c>
      <c r="AC944" s="231">
        <v>-6413</v>
      </c>
      <c r="AD944" s="231">
        <v>17077</v>
      </c>
      <c r="AK944" s="232">
        <v>0</v>
      </c>
      <c r="AM944" s="232">
        <v>0</v>
      </c>
      <c r="AO944" s="232"/>
    </row>
    <row r="945" spans="1:41" s="231" customFormat="1">
      <c r="A945" s="229" t="s">
        <v>953</v>
      </c>
      <c r="B945" s="190">
        <v>3506262165</v>
      </c>
      <c r="C945" s="191" t="s">
        <v>549</v>
      </c>
      <c r="D945" s="195">
        <v>0</v>
      </c>
      <c r="E945" s="195">
        <v>0</v>
      </c>
      <c r="F945" s="195">
        <v>1</v>
      </c>
      <c r="G945" s="195">
        <v>10</v>
      </c>
      <c r="H945" s="195">
        <v>16</v>
      </c>
      <c r="I945" s="195">
        <v>17</v>
      </c>
      <c r="J945" s="195">
        <v>0</v>
      </c>
      <c r="K945" s="230">
        <v>1.7292000000000001</v>
      </c>
      <c r="L945" s="195">
        <v>0</v>
      </c>
      <c r="M945" s="195">
        <v>3</v>
      </c>
      <c r="N945" s="195">
        <v>6</v>
      </c>
      <c r="O945" s="195">
        <v>1</v>
      </c>
      <c r="P945" s="195">
        <v>20</v>
      </c>
      <c r="Q945" s="195">
        <v>44</v>
      </c>
      <c r="R945" s="230">
        <v>1</v>
      </c>
      <c r="S945" s="195">
        <v>10</v>
      </c>
      <c r="T945" s="190"/>
      <c r="U945" s="229">
        <v>3506262165</v>
      </c>
      <c r="V945" s="231" t="s">
        <v>953</v>
      </c>
      <c r="W945" s="190" t="s">
        <v>666</v>
      </c>
      <c r="X945" s="190" t="s">
        <v>661</v>
      </c>
      <c r="Y945" s="231">
        <v>1</v>
      </c>
      <c r="Z945" s="231">
        <v>44</v>
      </c>
      <c r="AA945" s="231">
        <v>678573.71570399997</v>
      </c>
      <c r="AB945" s="231">
        <v>15422</v>
      </c>
      <c r="AC945" s="231">
        <v>-417</v>
      </c>
      <c r="AD945" s="231">
        <v>15839</v>
      </c>
      <c r="AK945" s="232">
        <v>0</v>
      </c>
      <c r="AM945" s="232">
        <v>0</v>
      </c>
      <c r="AO945" s="232"/>
    </row>
    <row r="946" spans="1:41" s="231" customFormat="1">
      <c r="A946" s="229" t="s">
        <v>953</v>
      </c>
      <c r="B946" s="190">
        <v>3506262176</v>
      </c>
      <c r="C946" s="191" t="s">
        <v>549</v>
      </c>
      <c r="D946" s="195">
        <v>0</v>
      </c>
      <c r="E946" s="195">
        <v>0</v>
      </c>
      <c r="F946" s="195">
        <v>0</v>
      </c>
      <c r="G946" s="195">
        <v>0</v>
      </c>
      <c r="H946" s="195">
        <v>3</v>
      </c>
      <c r="I946" s="195">
        <v>4</v>
      </c>
      <c r="J946" s="195">
        <v>0</v>
      </c>
      <c r="K946" s="230">
        <v>0.27510000000000001</v>
      </c>
      <c r="L946" s="195">
        <v>0</v>
      </c>
      <c r="M946" s="195">
        <v>0</v>
      </c>
      <c r="N946" s="195">
        <v>1</v>
      </c>
      <c r="O946" s="195">
        <v>1</v>
      </c>
      <c r="P946" s="195">
        <v>4</v>
      </c>
      <c r="Q946" s="195">
        <v>7</v>
      </c>
      <c r="R946" s="230">
        <v>1</v>
      </c>
      <c r="S946" s="195">
        <v>8</v>
      </c>
      <c r="T946" s="190"/>
      <c r="U946" s="229">
        <v>3506262176</v>
      </c>
      <c r="V946" s="231" t="s">
        <v>953</v>
      </c>
      <c r="W946" s="190" t="s">
        <v>666</v>
      </c>
      <c r="X946" s="190" t="s">
        <v>662</v>
      </c>
      <c r="Y946" s="231">
        <v>1</v>
      </c>
      <c r="Z946" s="231">
        <v>7</v>
      </c>
      <c r="AA946" s="231">
        <v>113585.74886199998</v>
      </c>
      <c r="AB946" s="231">
        <v>16227</v>
      </c>
      <c r="AC946" s="231">
        <v>739</v>
      </c>
      <c r="AD946" s="231">
        <v>15488</v>
      </c>
      <c r="AK946" s="232">
        <v>0</v>
      </c>
      <c r="AM946" s="232">
        <v>0</v>
      </c>
      <c r="AO946" s="232"/>
    </row>
    <row r="947" spans="1:41" s="231" customFormat="1">
      <c r="A947" s="229" t="s">
        <v>953</v>
      </c>
      <c r="B947" s="190">
        <v>3506262178</v>
      </c>
      <c r="C947" s="191" t="s">
        <v>549</v>
      </c>
      <c r="D947" s="195">
        <v>0</v>
      </c>
      <c r="E947" s="195">
        <v>0</v>
      </c>
      <c r="F947" s="195">
        <v>1</v>
      </c>
      <c r="G947" s="195">
        <v>1</v>
      </c>
      <c r="H947" s="195">
        <v>1</v>
      </c>
      <c r="I947" s="195">
        <v>2</v>
      </c>
      <c r="J947" s="195">
        <v>0</v>
      </c>
      <c r="K947" s="230">
        <v>0.19650000000000001</v>
      </c>
      <c r="L947" s="195">
        <v>0</v>
      </c>
      <c r="M947" s="195">
        <v>2</v>
      </c>
      <c r="N947" s="195">
        <v>0</v>
      </c>
      <c r="O947" s="195">
        <v>0</v>
      </c>
      <c r="P947" s="195">
        <v>3</v>
      </c>
      <c r="Q947" s="195">
        <v>5</v>
      </c>
      <c r="R947" s="230">
        <v>1</v>
      </c>
      <c r="S947" s="195">
        <v>4</v>
      </c>
      <c r="T947" s="190"/>
      <c r="U947" s="229">
        <v>3506262178</v>
      </c>
      <c r="V947" s="231" t="s">
        <v>953</v>
      </c>
      <c r="W947" s="190" t="s">
        <v>666</v>
      </c>
      <c r="X947" s="190" t="s">
        <v>874</v>
      </c>
      <c r="Y947" s="231">
        <v>1</v>
      </c>
      <c r="Z947" s="231">
        <v>5</v>
      </c>
      <c r="AA947" s="231">
        <v>77549.316330000001</v>
      </c>
      <c r="AB947" s="231">
        <v>15510</v>
      </c>
      <c r="AC947" s="231">
        <v>1</v>
      </c>
      <c r="AD947" s="231">
        <v>15509</v>
      </c>
      <c r="AK947" s="232">
        <v>0</v>
      </c>
      <c r="AM947" s="232">
        <v>0</v>
      </c>
      <c r="AO947" s="232"/>
    </row>
    <row r="948" spans="1:41" s="231" customFormat="1">
      <c r="A948" s="229" t="s">
        <v>953</v>
      </c>
      <c r="B948" s="190">
        <v>3506262181</v>
      </c>
      <c r="C948" s="191" t="s">
        <v>549</v>
      </c>
      <c r="D948" s="195">
        <v>0</v>
      </c>
      <c r="E948" s="195">
        <v>0</v>
      </c>
      <c r="F948" s="195">
        <v>0</v>
      </c>
      <c r="G948" s="195">
        <v>0</v>
      </c>
      <c r="H948" s="195">
        <v>0</v>
      </c>
      <c r="I948" s="195">
        <v>1</v>
      </c>
      <c r="J948" s="195">
        <v>0</v>
      </c>
      <c r="K948" s="230">
        <v>3.9300000000000002E-2</v>
      </c>
      <c r="L948" s="195">
        <v>0</v>
      </c>
      <c r="M948" s="195">
        <v>0</v>
      </c>
      <c r="N948" s="195">
        <v>0</v>
      </c>
      <c r="O948" s="195">
        <v>0</v>
      </c>
      <c r="P948" s="195">
        <v>1</v>
      </c>
      <c r="Q948" s="195">
        <v>1</v>
      </c>
      <c r="R948" s="230">
        <v>1</v>
      </c>
      <c r="S948" s="195">
        <v>10</v>
      </c>
      <c r="T948" s="190"/>
      <c r="U948" s="229">
        <v>3506262181</v>
      </c>
      <c r="V948" s="231" t="s">
        <v>953</v>
      </c>
      <c r="W948" s="190" t="s">
        <v>666</v>
      </c>
      <c r="X948" s="190" t="s">
        <v>732</v>
      </c>
      <c r="Y948" s="231">
        <v>1</v>
      </c>
      <c r="Z948" s="231">
        <v>1</v>
      </c>
      <c r="AA948" s="231">
        <v>19728.931266</v>
      </c>
      <c r="AB948" s="231">
        <v>19729</v>
      </c>
      <c r="AC948" s="231">
        <v>3943</v>
      </c>
      <c r="AD948" s="231">
        <v>15786</v>
      </c>
      <c r="AK948" s="232">
        <v>0</v>
      </c>
      <c r="AM948" s="232">
        <v>0</v>
      </c>
      <c r="AO948" s="232"/>
    </row>
    <row r="949" spans="1:41" s="231" customFormat="1">
      <c r="A949" s="229" t="s">
        <v>953</v>
      </c>
      <c r="B949" s="190">
        <v>3506262211</v>
      </c>
      <c r="C949" s="191" t="s">
        <v>549</v>
      </c>
      <c r="D949" s="195">
        <v>0</v>
      </c>
      <c r="E949" s="195">
        <v>0</v>
      </c>
      <c r="F949" s="195">
        <v>0</v>
      </c>
      <c r="G949" s="195">
        <v>0</v>
      </c>
      <c r="H949" s="195">
        <v>0</v>
      </c>
      <c r="I949" s="195">
        <v>1</v>
      </c>
      <c r="J949" s="195">
        <v>0</v>
      </c>
      <c r="K949" s="230">
        <v>3.9300000000000002E-2</v>
      </c>
      <c r="L949" s="195">
        <v>0</v>
      </c>
      <c r="M949" s="195">
        <v>0</v>
      </c>
      <c r="N949" s="195">
        <v>0</v>
      </c>
      <c r="O949" s="195">
        <v>0</v>
      </c>
      <c r="P949" s="195">
        <v>0</v>
      </c>
      <c r="Q949" s="195">
        <v>1</v>
      </c>
      <c r="R949" s="230">
        <v>1</v>
      </c>
      <c r="S949" s="195">
        <v>5</v>
      </c>
      <c r="T949" s="190"/>
      <c r="U949" s="229">
        <v>3506262211</v>
      </c>
      <c r="V949" s="231" t="s">
        <v>953</v>
      </c>
      <c r="W949" s="190" t="s">
        <v>666</v>
      </c>
      <c r="X949" s="190" t="s">
        <v>784</v>
      </c>
      <c r="Y949" s="231">
        <v>1</v>
      </c>
      <c r="Z949" s="231">
        <v>1</v>
      </c>
      <c r="AA949" s="231">
        <v>12565.341266000001</v>
      </c>
      <c r="AB949" s="231">
        <v>12565</v>
      </c>
      <c r="AC949" s="231">
        <v>-5433</v>
      </c>
      <c r="AD949" s="231">
        <v>17998</v>
      </c>
      <c r="AK949" s="232">
        <v>0</v>
      </c>
      <c r="AM949" s="232">
        <v>0</v>
      </c>
      <c r="AO949" s="232"/>
    </row>
    <row r="950" spans="1:41" s="231" customFormat="1">
      <c r="A950" s="229" t="s">
        <v>953</v>
      </c>
      <c r="B950" s="190">
        <v>3506262229</v>
      </c>
      <c r="C950" s="191" t="s">
        <v>549</v>
      </c>
      <c r="D950" s="195">
        <v>0</v>
      </c>
      <c r="E950" s="195">
        <v>0</v>
      </c>
      <c r="F950" s="195">
        <v>17</v>
      </c>
      <c r="G950" s="195">
        <v>33</v>
      </c>
      <c r="H950" s="195">
        <v>13</v>
      </c>
      <c r="I950" s="195">
        <v>16</v>
      </c>
      <c r="J950" s="195">
        <v>0</v>
      </c>
      <c r="K950" s="230">
        <v>3.1046999999999998</v>
      </c>
      <c r="L950" s="195">
        <v>0</v>
      </c>
      <c r="M950" s="195">
        <v>26</v>
      </c>
      <c r="N950" s="195">
        <v>2</v>
      </c>
      <c r="O950" s="195">
        <v>1</v>
      </c>
      <c r="P950" s="195">
        <v>47</v>
      </c>
      <c r="Q950" s="195">
        <v>79</v>
      </c>
      <c r="R950" s="230">
        <v>1</v>
      </c>
      <c r="S950" s="195">
        <v>9</v>
      </c>
      <c r="T950" s="190"/>
      <c r="U950" s="229">
        <v>3506262229</v>
      </c>
      <c r="V950" s="231" t="s">
        <v>953</v>
      </c>
      <c r="W950" s="190" t="s">
        <v>666</v>
      </c>
      <c r="X950" s="190" t="s">
        <v>663</v>
      </c>
      <c r="Y950" s="231">
        <v>1</v>
      </c>
      <c r="Z950" s="231">
        <v>79</v>
      </c>
      <c r="AA950" s="231">
        <v>1289066.9500140001</v>
      </c>
      <c r="AB950" s="231">
        <v>16317</v>
      </c>
      <c r="AC950" s="231">
        <v>2649</v>
      </c>
      <c r="AD950" s="231">
        <v>13668</v>
      </c>
      <c r="AK950" s="232">
        <v>0</v>
      </c>
      <c r="AM950" s="232">
        <v>0</v>
      </c>
      <c r="AO950" s="232"/>
    </row>
    <row r="951" spans="1:41" s="231" customFormat="1">
      <c r="A951" s="229" t="s">
        <v>953</v>
      </c>
      <c r="B951" s="190">
        <v>3506262244</v>
      </c>
      <c r="C951" s="191" t="s">
        <v>549</v>
      </c>
      <c r="D951" s="195">
        <v>0</v>
      </c>
      <c r="E951" s="195">
        <v>0</v>
      </c>
      <c r="F951" s="195">
        <v>0</v>
      </c>
      <c r="G951" s="195">
        <v>0</v>
      </c>
      <c r="H951" s="195">
        <v>0</v>
      </c>
      <c r="I951" s="195">
        <v>1</v>
      </c>
      <c r="J951" s="195">
        <v>0</v>
      </c>
      <c r="K951" s="230">
        <v>3.9300000000000002E-2</v>
      </c>
      <c r="L951" s="195">
        <v>0</v>
      </c>
      <c r="M951" s="195">
        <v>0</v>
      </c>
      <c r="N951" s="195">
        <v>0</v>
      </c>
      <c r="O951" s="195">
        <v>0</v>
      </c>
      <c r="P951" s="195">
        <v>0</v>
      </c>
      <c r="Q951" s="195">
        <v>1</v>
      </c>
      <c r="R951" s="230">
        <v>1</v>
      </c>
      <c r="S951" s="195">
        <v>10</v>
      </c>
      <c r="T951" s="190"/>
      <c r="U951" s="229">
        <v>3506262244</v>
      </c>
      <c r="V951" s="231" t="s">
        <v>953</v>
      </c>
      <c r="W951" s="190" t="s">
        <v>666</v>
      </c>
      <c r="X951" s="190" t="s">
        <v>664</v>
      </c>
      <c r="Y951" s="231">
        <v>1</v>
      </c>
      <c r="Z951" s="231">
        <v>1</v>
      </c>
      <c r="AA951" s="231">
        <v>12565.341266000001</v>
      </c>
      <c r="AB951" s="231">
        <v>12565</v>
      </c>
      <c r="AC951" s="231">
        <v>0</v>
      </c>
      <c r="AD951" s="231">
        <v>12565</v>
      </c>
      <c r="AK951" s="232">
        <v>0</v>
      </c>
      <c r="AM951" s="232">
        <v>0</v>
      </c>
      <c r="AO951" s="232"/>
    </row>
    <row r="952" spans="1:41" s="231" customFormat="1">
      <c r="A952" s="229" t="s">
        <v>953</v>
      </c>
      <c r="B952" s="190">
        <v>3506262246</v>
      </c>
      <c r="C952" s="191" t="s">
        <v>549</v>
      </c>
      <c r="D952" s="195">
        <v>0</v>
      </c>
      <c r="E952" s="195">
        <v>0</v>
      </c>
      <c r="F952" s="195">
        <v>0</v>
      </c>
      <c r="G952" s="195">
        <v>0</v>
      </c>
      <c r="H952" s="195">
        <v>0</v>
      </c>
      <c r="I952" s="195">
        <v>1</v>
      </c>
      <c r="J952" s="195">
        <v>0</v>
      </c>
      <c r="K952" s="230">
        <v>3.9300000000000002E-2</v>
      </c>
      <c r="L952" s="195">
        <v>0</v>
      </c>
      <c r="M952" s="195">
        <v>0</v>
      </c>
      <c r="N952" s="195">
        <v>0</v>
      </c>
      <c r="O952" s="195">
        <v>0</v>
      </c>
      <c r="P952" s="195">
        <v>1</v>
      </c>
      <c r="Q952" s="195">
        <v>1</v>
      </c>
      <c r="R952" s="230">
        <v>1</v>
      </c>
      <c r="S952" s="195">
        <v>3</v>
      </c>
      <c r="T952" s="190"/>
      <c r="U952" s="229">
        <v>3506262246</v>
      </c>
      <c r="V952" s="231" t="s">
        <v>953</v>
      </c>
      <c r="W952" s="190" t="s">
        <v>666</v>
      </c>
      <c r="X952" s="190" t="s">
        <v>748</v>
      </c>
      <c r="Y952" s="231">
        <v>1</v>
      </c>
      <c r="Z952" s="231">
        <v>1</v>
      </c>
      <c r="AA952" s="231">
        <v>17077.181266</v>
      </c>
      <c r="AB952" s="231">
        <v>17077</v>
      </c>
      <c r="AC952" s="231">
        <v>136</v>
      </c>
      <c r="AD952" s="231">
        <v>16941</v>
      </c>
      <c r="AK952" s="232">
        <v>0</v>
      </c>
      <c r="AM952" s="232">
        <v>0</v>
      </c>
      <c r="AO952" s="232"/>
    </row>
    <row r="953" spans="1:41" s="231" customFormat="1">
      <c r="A953" s="229" t="s">
        <v>953</v>
      </c>
      <c r="B953" s="190">
        <v>3506262248</v>
      </c>
      <c r="C953" s="191" t="s">
        <v>549</v>
      </c>
      <c r="D953" s="195">
        <v>0</v>
      </c>
      <c r="E953" s="195">
        <v>0</v>
      </c>
      <c r="F953" s="195">
        <v>0</v>
      </c>
      <c r="G953" s="195">
        <v>2</v>
      </c>
      <c r="H953" s="195">
        <v>11</v>
      </c>
      <c r="I953" s="195">
        <v>13</v>
      </c>
      <c r="J953" s="195">
        <v>0</v>
      </c>
      <c r="K953" s="230">
        <v>1.0218</v>
      </c>
      <c r="L953" s="195">
        <v>0</v>
      </c>
      <c r="M953" s="195">
        <v>0</v>
      </c>
      <c r="N953" s="195">
        <v>5</v>
      </c>
      <c r="O953" s="195">
        <v>0</v>
      </c>
      <c r="P953" s="195">
        <v>12</v>
      </c>
      <c r="Q953" s="195">
        <v>26</v>
      </c>
      <c r="R953" s="230">
        <v>1</v>
      </c>
      <c r="S953" s="195">
        <v>11</v>
      </c>
      <c r="T953" s="190"/>
      <c r="U953" s="229">
        <v>3506262248</v>
      </c>
      <c r="V953" s="231" t="s">
        <v>953</v>
      </c>
      <c r="W953" s="190" t="s">
        <v>666</v>
      </c>
      <c r="X953" s="190" t="s">
        <v>665</v>
      </c>
      <c r="Y953" s="231">
        <v>1</v>
      </c>
      <c r="Z953" s="231">
        <v>26</v>
      </c>
      <c r="AA953" s="231">
        <v>411815.45291599992</v>
      </c>
      <c r="AB953" s="231">
        <v>15839</v>
      </c>
      <c r="AC953" s="231">
        <v>996</v>
      </c>
      <c r="AD953" s="231">
        <v>14843</v>
      </c>
      <c r="AK953" s="232">
        <v>0</v>
      </c>
      <c r="AM953" s="232">
        <v>0</v>
      </c>
      <c r="AO953" s="232"/>
    </row>
    <row r="954" spans="1:41" s="231" customFormat="1">
      <c r="A954" s="229" t="s">
        <v>953</v>
      </c>
      <c r="B954" s="190">
        <v>3506262258</v>
      </c>
      <c r="C954" s="191" t="s">
        <v>549</v>
      </c>
      <c r="D954" s="195">
        <v>0</v>
      </c>
      <c r="E954" s="195">
        <v>0</v>
      </c>
      <c r="F954" s="195">
        <v>0</v>
      </c>
      <c r="G954" s="195">
        <v>2</v>
      </c>
      <c r="H954" s="195">
        <v>2</v>
      </c>
      <c r="I954" s="195">
        <v>3</v>
      </c>
      <c r="J954" s="195">
        <v>0</v>
      </c>
      <c r="K954" s="230">
        <v>0.27510000000000001</v>
      </c>
      <c r="L954" s="195">
        <v>0</v>
      </c>
      <c r="M954" s="195">
        <v>1</v>
      </c>
      <c r="N954" s="195">
        <v>1</v>
      </c>
      <c r="O954" s="195">
        <v>0</v>
      </c>
      <c r="P954" s="195">
        <v>3</v>
      </c>
      <c r="Q954" s="195">
        <v>7</v>
      </c>
      <c r="R954" s="230">
        <v>1</v>
      </c>
      <c r="S954" s="195">
        <v>10</v>
      </c>
      <c r="T954" s="190"/>
      <c r="U954" s="229">
        <v>3506262258</v>
      </c>
      <c r="V954" s="231" t="s">
        <v>953</v>
      </c>
      <c r="W954" s="190" t="s">
        <v>666</v>
      </c>
      <c r="X954" s="190" t="s">
        <v>741</v>
      </c>
      <c r="Y954" s="231">
        <v>1</v>
      </c>
      <c r="Z954" s="231">
        <v>7</v>
      </c>
      <c r="AA954" s="231">
        <v>108415.18886200001</v>
      </c>
      <c r="AB954" s="231">
        <v>15488</v>
      </c>
      <c r="AC954" s="231">
        <v>2923</v>
      </c>
      <c r="AD954" s="231">
        <v>12565</v>
      </c>
      <c r="AK954" s="232">
        <v>0</v>
      </c>
      <c r="AM954" s="232">
        <v>0</v>
      </c>
      <c r="AO954" s="232"/>
    </row>
    <row r="955" spans="1:41" s="231" customFormat="1">
      <c r="A955" s="229" t="s">
        <v>953</v>
      </c>
      <c r="B955" s="190">
        <v>3506262262</v>
      </c>
      <c r="C955" s="191" t="s">
        <v>549</v>
      </c>
      <c r="D955" s="195">
        <v>0</v>
      </c>
      <c r="E955" s="195">
        <v>0</v>
      </c>
      <c r="F955" s="195">
        <v>2</v>
      </c>
      <c r="G955" s="195">
        <v>36</v>
      </c>
      <c r="H955" s="195">
        <v>34</v>
      </c>
      <c r="I955" s="195">
        <v>58</v>
      </c>
      <c r="J955" s="195">
        <v>0</v>
      </c>
      <c r="K955" s="230">
        <v>5.109</v>
      </c>
      <c r="L955" s="195">
        <v>0</v>
      </c>
      <c r="M955" s="195">
        <v>14</v>
      </c>
      <c r="N955" s="195">
        <v>10</v>
      </c>
      <c r="O955" s="195">
        <v>6</v>
      </c>
      <c r="P955" s="195">
        <v>63</v>
      </c>
      <c r="Q955" s="195">
        <v>130</v>
      </c>
      <c r="R955" s="230">
        <v>1</v>
      </c>
      <c r="S955" s="195">
        <v>9</v>
      </c>
      <c r="T955" s="190"/>
      <c r="U955" s="229">
        <v>3506262262</v>
      </c>
      <c r="V955" s="231" t="s">
        <v>953</v>
      </c>
      <c r="W955" s="190" t="s">
        <v>666</v>
      </c>
      <c r="X955" s="190" t="s">
        <v>666</v>
      </c>
      <c r="Y955" s="231">
        <v>1</v>
      </c>
      <c r="Z955" s="231">
        <v>130</v>
      </c>
      <c r="AA955" s="231">
        <v>2022914.5145800002</v>
      </c>
      <c r="AB955" s="231">
        <v>15561</v>
      </c>
      <c r="AC955" s="231">
        <v>-4843</v>
      </c>
      <c r="AD955" s="231">
        <v>20404</v>
      </c>
      <c r="AK955" s="232">
        <v>0</v>
      </c>
      <c r="AM955" s="232">
        <v>0</v>
      </c>
      <c r="AO955" s="232"/>
    </row>
    <row r="956" spans="1:41" s="231" customFormat="1">
      <c r="A956" s="229" t="s">
        <v>953</v>
      </c>
      <c r="B956" s="190">
        <v>3506262284</v>
      </c>
      <c r="C956" s="191" t="s">
        <v>549</v>
      </c>
      <c r="D956" s="195">
        <v>0</v>
      </c>
      <c r="E956" s="195">
        <v>0</v>
      </c>
      <c r="F956" s="195">
        <v>0</v>
      </c>
      <c r="G956" s="195">
        <v>0</v>
      </c>
      <c r="H956" s="195">
        <v>0</v>
      </c>
      <c r="I956" s="195">
        <v>1</v>
      </c>
      <c r="J956" s="195">
        <v>0</v>
      </c>
      <c r="K956" s="230">
        <v>3.9300000000000002E-2</v>
      </c>
      <c r="L956" s="195">
        <v>0</v>
      </c>
      <c r="M956" s="195">
        <v>0</v>
      </c>
      <c r="N956" s="195">
        <v>0</v>
      </c>
      <c r="O956" s="195">
        <v>1</v>
      </c>
      <c r="P956" s="195">
        <v>0</v>
      </c>
      <c r="Q956" s="195">
        <v>1</v>
      </c>
      <c r="R956" s="230">
        <v>1</v>
      </c>
      <c r="S956" s="195">
        <v>5</v>
      </c>
      <c r="T956" s="190"/>
      <c r="U956" s="229">
        <v>3506262284</v>
      </c>
      <c r="V956" s="231" t="s">
        <v>953</v>
      </c>
      <c r="W956" s="190" t="s">
        <v>666</v>
      </c>
      <c r="X956" s="190" t="s">
        <v>734</v>
      </c>
      <c r="Y956" s="231">
        <v>1</v>
      </c>
      <c r="Z956" s="231">
        <v>1</v>
      </c>
      <c r="AA956" s="231">
        <v>15786.421266000001</v>
      </c>
      <c r="AB956" s="231">
        <v>15786</v>
      </c>
      <c r="AC956" s="231">
        <v>-5294</v>
      </c>
      <c r="AD956" s="231">
        <v>21080</v>
      </c>
      <c r="AK956" s="232">
        <v>0</v>
      </c>
      <c r="AM956" s="232">
        <v>0</v>
      </c>
      <c r="AO956" s="232"/>
    </row>
    <row r="957" spans="1:41" s="231" customFormat="1">
      <c r="A957" s="229" t="s">
        <v>953</v>
      </c>
      <c r="B957" s="190">
        <v>3506262291</v>
      </c>
      <c r="C957" s="191" t="s">
        <v>549</v>
      </c>
      <c r="D957" s="195">
        <v>0</v>
      </c>
      <c r="E957" s="195">
        <v>0</v>
      </c>
      <c r="F957" s="195">
        <v>0</v>
      </c>
      <c r="G957" s="195">
        <v>0</v>
      </c>
      <c r="H957" s="195">
        <v>1</v>
      </c>
      <c r="I957" s="195">
        <v>1</v>
      </c>
      <c r="J957" s="195">
        <v>0</v>
      </c>
      <c r="K957" s="230">
        <v>7.8600000000000003E-2</v>
      </c>
      <c r="L957" s="195">
        <v>0</v>
      </c>
      <c r="M957" s="195">
        <v>0</v>
      </c>
      <c r="N957" s="195">
        <v>1</v>
      </c>
      <c r="O957" s="195">
        <v>0</v>
      </c>
      <c r="P957" s="195">
        <v>2</v>
      </c>
      <c r="Q957" s="195">
        <v>2</v>
      </c>
      <c r="R957" s="230">
        <v>1</v>
      </c>
      <c r="S957" s="195">
        <v>5</v>
      </c>
      <c r="T957" s="190"/>
      <c r="U957" s="229">
        <v>3506262291</v>
      </c>
      <c r="V957" s="231" t="s">
        <v>953</v>
      </c>
      <c r="W957" s="190" t="s">
        <v>666</v>
      </c>
      <c r="X957" s="190" t="s">
        <v>749</v>
      </c>
      <c r="Y957" s="231">
        <v>1</v>
      </c>
      <c r="Z957" s="231">
        <v>2</v>
      </c>
      <c r="AA957" s="231">
        <v>35995.982531999995</v>
      </c>
      <c r="AB957" s="231">
        <v>17998</v>
      </c>
      <c r="AC957" s="231">
        <v>-844</v>
      </c>
      <c r="AD957" s="231">
        <v>18842</v>
      </c>
      <c r="AK957" s="232">
        <v>0</v>
      </c>
      <c r="AM957" s="232">
        <v>0</v>
      </c>
      <c r="AO957" s="232"/>
    </row>
    <row r="958" spans="1:41" s="231" customFormat="1">
      <c r="A958" s="229" t="s">
        <v>953</v>
      </c>
      <c r="B958" s="190">
        <v>3506262295</v>
      </c>
      <c r="C958" s="191" t="s">
        <v>549</v>
      </c>
      <c r="D958" s="195">
        <v>0</v>
      </c>
      <c r="E958" s="195">
        <v>0</v>
      </c>
      <c r="F958" s="195">
        <v>0</v>
      </c>
      <c r="G958" s="195">
        <v>0</v>
      </c>
      <c r="H958" s="195">
        <v>1</v>
      </c>
      <c r="I958" s="195">
        <v>0</v>
      </c>
      <c r="J958" s="195">
        <v>0</v>
      </c>
      <c r="K958" s="230">
        <v>3.9300000000000002E-2</v>
      </c>
      <c r="L958" s="195">
        <v>0</v>
      </c>
      <c r="M958" s="195">
        <v>0</v>
      </c>
      <c r="N958" s="195">
        <v>1</v>
      </c>
      <c r="O958" s="195">
        <v>0</v>
      </c>
      <c r="P958" s="195">
        <v>0</v>
      </c>
      <c r="Q958" s="195">
        <v>1</v>
      </c>
      <c r="R958" s="230">
        <v>1</v>
      </c>
      <c r="S958" s="195">
        <v>5</v>
      </c>
      <c r="T958" s="190"/>
      <c r="U958" s="229">
        <v>3506262295</v>
      </c>
      <c r="V958" s="231" t="s">
        <v>953</v>
      </c>
      <c r="W958" s="190" t="s">
        <v>666</v>
      </c>
      <c r="X958" s="190" t="s">
        <v>735</v>
      </c>
      <c r="Y958" s="231">
        <v>1</v>
      </c>
      <c r="Z958" s="231">
        <v>1</v>
      </c>
      <c r="AA958" s="231">
        <v>13668.001265999999</v>
      </c>
      <c r="AB958" s="231">
        <v>13668</v>
      </c>
      <c r="AC958" s="231">
        <v>-7564</v>
      </c>
      <c r="AD958" s="231">
        <v>21232</v>
      </c>
      <c r="AK958" s="232">
        <v>0</v>
      </c>
      <c r="AM958" s="232">
        <v>0</v>
      </c>
      <c r="AO958" s="232"/>
    </row>
    <row r="959" spans="1:41" s="231" customFormat="1">
      <c r="A959" s="229" t="s">
        <v>953</v>
      </c>
      <c r="B959" s="190">
        <v>3506262305</v>
      </c>
      <c r="C959" s="191" t="s">
        <v>549</v>
      </c>
      <c r="D959" s="195">
        <v>0</v>
      </c>
      <c r="E959" s="195">
        <v>0</v>
      </c>
      <c r="F959" s="195">
        <v>0</v>
      </c>
      <c r="G959" s="195">
        <v>0</v>
      </c>
      <c r="H959" s="195">
        <v>0</v>
      </c>
      <c r="I959" s="195">
        <v>1</v>
      </c>
      <c r="J959" s="195">
        <v>0</v>
      </c>
      <c r="K959" s="230">
        <v>3.9300000000000002E-2</v>
      </c>
      <c r="L959" s="195">
        <v>0</v>
      </c>
      <c r="M959" s="195">
        <v>0</v>
      </c>
      <c r="N959" s="195">
        <v>0</v>
      </c>
      <c r="O959" s="195">
        <v>0</v>
      </c>
      <c r="P959" s="195">
        <v>0</v>
      </c>
      <c r="Q959" s="195">
        <v>1</v>
      </c>
      <c r="R959" s="230">
        <v>1</v>
      </c>
      <c r="S959" s="195">
        <v>4</v>
      </c>
      <c r="T959" s="190"/>
      <c r="U959" s="229">
        <v>3506262305</v>
      </c>
      <c r="V959" s="231" t="s">
        <v>953</v>
      </c>
      <c r="W959" s="190" t="s">
        <v>666</v>
      </c>
      <c r="X959" s="190" t="s">
        <v>736</v>
      </c>
      <c r="Y959" s="231">
        <v>1</v>
      </c>
      <c r="Z959" s="231">
        <v>1</v>
      </c>
      <c r="AA959" s="231">
        <v>12565.341266000001</v>
      </c>
      <c r="AB959" s="231">
        <v>12565</v>
      </c>
      <c r="AC959" s="231">
        <v>-6263</v>
      </c>
      <c r="AD959" s="231">
        <v>18828</v>
      </c>
      <c r="AK959" s="232">
        <v>0</v>
      </c>
      <c r="AM959" s="232">
        <v>0</v>
      </c>
      <c r="AO959" s="232"/>
    </row>
    <row r="960" spans="1:41" s="231" customFormat="1">
      <c r="A960" s="229" t="s">
        <v>953</v>
      </c>
      <c r="B960" s="190">
        <v>3506262346</v>
      </c>
      <c r="C960" s="191" t="s">
        <v>549</v>
      </c>
      <c r="D960" s="195">
        <v>0</v>
      </c>
      <c r="E960" s="195">
        <v>0</v>
      </c>
      <c r="F960" s="195">
        <v>0</v>
      </c>
      <c r="G960" s="195">
        <v>0</v>
      </c>
      <c r="H960" s="195">
        <v>1</v>
      </c>
      <c r="I960" s="195">
        <v>0</v>
      </c>
      <c r="J960" s="195">
        <v>0</v>
      </c>
      <c r="K960" s="230">
        <v>3.9300000000000002E-2</v>
      </c>
      <c r="L960" s="195">
        <v>0</v>
      </c>
      <c r="M960" s="195">
        <v>0</v>
      </c>
      <c r="N960" s="195">
        <v>0</v>
      </c>
      <c r="O960" s="195">
        <v>0</v>
      </c>
      <c r="P960" s="195">
        <v>1</v>
      </c>
      <c r="Q960" s="195">
        <v>1</v>
      </c>
      <c r="R960" s="230">
        <v>1</v>
      </c>
      <c r="S960" s="195">
        <v>8</v>
      </c>
      <c r="T960" s="190"/>
      <c r="U960" s="229">
        <v>3506262346</v>
      </c>
      <c r="V960" s="231" t="s">
        <v>953</v>
      </c>
      <c r="W960" s="190" t="s">
        <v>666</v>
      </c>
      <c r="X960" s="190" t="s">
        <v>667</v>
      </c>
      <c r="Y960" s="231">
        <v>1</v>
      </c>
      <c r="Z960" s="231">
        <v>1</v>
      </c>
      <c r="AA960" s="231">
        <v>16940.971266</v>
      </c>
      <c r="AB960" s="231">
        <v>16941</v>
      </c>
      <c r="AC960" s="231">
        <v>-1295</v>
      </c>
      <c r="AD960" s="231">
        <v>18236</v>
      </c>
      <c r="AK960" s="232">
        <v>0</v>
      </c>
      <c r="AM960" s="232">
        <v>0</v>
      </c>
      <c r="AO960" s="232"/>
    </row>
    <row r="961" spans="1:41" s="231" customFormat="1">
      <c r="A961" s="229" t="s">
        <v>953</v>
      </c>
      <c r="B961" s="190">
        <v>3506262347</v>
      </c>
      <c r="C961" s="191" t="s">
        <v>549</v>
      </c>
      <c r="D961" s="195">
        <v>0</v>
      </c>
      <c r="E961" s="195">
        <v>0</v>
      </c>
      <c r="F961" s="195">
        <v>0</v>
      </c>
      <c r="G961" s="195">
        <v>1</v>
      </c>
      <c r="H961" s="195">
        <v>2</v>
      </c>
      <c r="I961" s="195">
        <v>3</v>
      </c>
      <c r="J961" s="195">
        <v>0</v>
      </c>
      <c r="K961" s="230">
        <v>0.23580000000000001</v>
      </c>
      <c r="L961" s="195">
        <v>0</v>
      </c>
      <c r="M961" s="195">
        <v>0</v>
      </c>
      <c r="N961" s="195">
        <v>0</v>
      </c>
      <c r="O961" s="195">
        <v>2</v>
      </c>
      <c r="P961" s="195">
        <v>2</v>
      </c>
      <c r="Q961" s="195">
        <v>6</v>
      </c>
      <c r="R961" s="230">
        <v>1</v>
      </c>
      <c r="S961" s="195">
        <v>8</v>
      </c>
      <c r="T961" s="190"/>
      <c r="U961" s="229">
        <v>3506262347</v>
      </c>
      <c r="V961" s="231" t="s">
        <v>953</v>
      </c>
      <c r="W961" s="190" t="s">
        <v>666</v>
      </c>
      <c r="X961" s="190" t="s">
        <v>738</v>
      </c>
      <c r="Y961" s="231">
        <v>1</v>
      </c>
      <c r="Z961" s="231">
        <v>6</v>
      </c>
      <c r="AA961" s="231">
        <v>89057.037596000009</v>
      </c>
      <c r="AB961" s="231">
        <v>14843</v>
      </c>
      <c r="AC961" s="231">
        <v>-3112</v>
      </c>
      <c r="AD961" s="231">
        <v>17955</v>
      </c>
      <c r="AK961" s="232">
        <v>0</v>
      </c>
      <c r="AM961" s="232">
        <v>0</v>
      </c>
      <c r="AO961" s="232"/>
    </row>
    <row r="962" spans="1:41" s="231" customFormat="1">
      <c r="A962" s="229" t="s">
        <v>953</v>
      </c>
      <c r="B962" s="190">
        <v>3506262705</v>
      </c>
      <c r="C962" s="191" t="s">
        <v>549</v>
      </c>
      <c r="D962" s="195">
        <v>0</v>
      </c>
      <c r="E962" s="195">
        <v>0</v>
      </c>
      <c r="F962" s="195">
        <v>0</v>
      </c>
      <c r="G962" s="195">
        <v>0</v>
      </c>
      <c r="H962" s="195">
        <v>0</v>
      </c>
      <c r="I962" s="195">
        <v>1</v>
      </c>
      <c r="J962" s="195">
        <v>0</v>
      </c>
      <c r="K962" s="230">
        <v>3.9300000000000002E-2</v>
      </c>
      <c r="L962" s="195">
        <v>0</v>
      </c>
      <c r="M962" s="195">
        <v>0</v>
      </c>
      <c r="N962" s="195">
        <v>0</v>
      </c>
      <c r="O962" s="195">
        <v>0</v>
      </c>
      <c r="P962" s="195">
        <v>0</v>
      </c>
      <c r="Q962" s="195">
        <v>1</v>
      </c>
      <c r="R962" s="230">
        <v>1</v>
      </c>
      <c r="S962" s="195">
        <v>3</v>
      </c>
      <c r="T962" s="190"/>
      <c r="U962" s="229">
        <v>3506262705</v>
      </c>
      <c r="V962" s="231" t="s">
        <v>953</v>
      </c>
      <c r="W962" s="190" t="s">
        <v>666</v>
      </c>
      <c r="X962" s="190" t="s">
        <v>876</v>
      </c>
      <c r="Y962" s="231">
        <v>1</v>
      </c>
      <c r="Z962" s="231">
        <v>1</v>
      </c>
      <c r="AA962" s="231">
        <v>12565.341266000001</v>
      </c>
      <c r="AB962" s="231">
        <v>12565</v>
      </c>
      <c r="AC962" s="231">
        <v>-7164</v>
      </c>
      <c r="AD962" s="231">
        <v>19729</v>
      </c>
      <c r="AK962" s="232">
        <v>0</v>
      </c>
      <c r="AM962" s="232">
        <v>0</v>
      </c>
      <c r="AO962" s="232"/>
    </row>
    <row r="963" spans="1:41" s="231" customFormat="1">
      <c r="A963" s="229" t="s">
        <v>954</v>
      </c>
      <c r="B963" s="190">
        <v>3508281061</v>
      </c>
      <c r="C963" s="191" t="s">
        <v>561</v>
      </c>
      <c r="D963" s="195">
        <v>0</v>
      </c>
      <c r="E963" s="195">
        <v>0</v>
      </c>
      <c r="F963" s="195">
        <v>0</v>
      </c>
      <c r="G963" s="195">
        <v>0</v>
      </c>
      <c r="H963" s="195">
        <v>0</v>
      </c>
      <c r="I963" s="195">
        <v>3</v>
      </c>
      <c r="J963" s="195">
        <v>0</v>
      </c>
      <c r="K963" s="230">
        <v>0.1179</v>
      </c>
      <c r="L963" s="195">
        <v>0</v>
      </c>
      <c r="M963" s="195">
        <v>0</v>
      </c>
      <c r="N963" s="195">
        <v>0</v>
      </c>
      <c r="O963" s="195">
        <v>0</v>
      </c>
      <c r="P963" s="195">
        <v>3</v>
      </c>
      <c r="Q963" s="195">
        <v>3</v>
      </c>
      <c r="R963" s="230">
        <v>1</v>
      </c>
      <c r="S963" s="195">
        <v>11</v>
      </c>
      <c r="T963" s="190"/>
      <c r="U963" s="229">
        <v>3508281061</v>
      </c>
      <c r="V963" s="231" t="s">
        <v>954</v>
      </c>
      <c r="W963" s="190" t="s">
        <v>796</v>
      </c>
      <c r="X963" s="190" t="s">
        <v>799</v>
      </c>
      <c r="Y963" s="231">
        <v>1</v>
      </c>
      <c r="Z963" s="231">
        <v>3</v>
      </c>
      <c r="AA963" s="231">
        <v>61212.633797999995</v>
      </c>
      <c r="AB963" s="231">
        <v>20404</v>
      </c>
      <c r="AC963" s="231">
        <v>3906</v>
      </c>
      <c r="AD963" s="231">
        <v>16498</v>
      </c>
      <c r="AK963" s="232">
        <v>0</v>
      </c>
      <c r="AM963" s="232">
        <v>0</v>
      </c>
      <c r="AO963" s="232"/>
    </row>
    <row r="964" spans="1:41" s="231" customFormat="1">
      <c r="A964" s="229" t="s">
        <v>954</v>
      </c>
      <c r="B964" s="190">
        <v>3508281137</v>
      </c>
      <c r="C964" s="191" t="s">
        <v>561</v>
      </c>
      <c r="D964" s="195">
        <v>0</v>
      </c>
      <c r="E964" s="195">
        <v>0</v>
      </c>
      <c r="F964" s="195">
        <v>0</v>
      </c>
      <c r="G964" s="195">
        <v>0</v>
      </c>
      <c r="H964" s="195">
        <v>0</v>
      </c>
      <c r="I964" s="195">
        <v>5</v>
      </c>
      <c r="J964" s="195">
        <v>0</v>
      </c>
      <c r="K964" s="230">
        <v>0.19650000000000001</v>
      </c>
      <c r="L964" s="195">
        <v>0</v>
      </c>
      <c r="M964" s="195">
        <v>0</v>
      </c>
      <c r="N964" s="195">
        <v>0</v>
      </c>
      <c r="O964" s="195">
        <v>0</v>
      </c>
      <c r="P964" s="195">
        <v>5</v>
      </c>
      <c r="Q964" s="195">
        <v>5</v>
      </c>
      <c r="R964" s="230">
        <v>1</v>
      </c>
      <c r="S964" s="195">
        <v>12</v>
      </c>
      <c r="T964" s="190"/>
      <c r="U964" s="229">
        <v>3508281137</v>
      </c>
      <c r="V964" s="231" t="s">
        <v>954</v>
      </c>
      <c r="W964" s="190" t="s">
        <v>796</v>
      </c>
      <c r="X964" s="190" t="s">
        <v>847</v>
      </c>
      <c r="Y964" s="231">
        <v>1</v>
      </c>
      <c r="Z964" s="231">
        <v>5</v>
      </c>
      <c r="AA964" s="231">
        <v>105397.55632999999</v>
      </c>
      <c r="AB964" s="231">
        <v>21080</v>
      </c>
      <c r="AC964" s="231">
        <v>3766</v>
      </c>
      <c r="AD964" s="231">
        <v>17314</v>
      </c>
      <c r="AK964" s="232">
        <v>0</v>
      </c>
      <c r="AM964" s="232">
        <v>0</v>
      </c>
      <c r="AO964" s="232"/>
    </row>
    <row r="965" spans="1:41" s="231" customFormat="1">
      <c r="A965" s="229" t="s">
        <v>954</v>
      </c>
      <c r="B965" s="190">
        <v>3508281161</v>
      </c>
      <c r="C965" s="191" t="s">
        <v>561</v>
      </c>
      <c r="D965" s="195">
        <v>0</v>
      </c>
      <c r="E965" s="195">
        <v>0</v>
      </c>
      <c r="F965" s="195">
        <v>0</v>
      </c>
      <c r="G965" s="195">
        <v>0</v>
      </c>
      <c r="H965" s="195">
        <v>0</v>
      </c>
      <c r="I965" s="195">
        <v>2</v>
      </c>
      <c r="J965" s="195">
        <v>0</v>
      </c>
      <c r="K965" s="230">
        <v>7.8600000000000003E-2</v>
      </c>
      <c r="L965" s="195">
        <v>0</v>
      </c>
      <c r="M965" s="195">
        <v>0</v>
      </c>
      <c r="N965" s="195">
        <v>0</v>
      </c>
      <c r="O965" s="195">
        <v>0</v>
      </c>
      <c r="P965" s="195">
        <v>2</v>
      </c>
      <c r="Q965" s="195">
        <v>2</v>
      </c>
      <c r="R965" s="230">
        <v>1</v>
      </c>
      <c r="S965" s="195">
        <v>8</v>
      </c>
      <c r="T965" s="190"/>
      <c r="U965" s="229">
        <v>3508281161</v>
      </c>
      <c r="V965" s="231" t="s">
        <v>954</v>
      </c>
      <c r="W965" s="190" t="s">
        <v>796</v>
      </c>
      <c r="X965" s="190" t="s">
        <v>802</v>
      </c>
      <c r="Y965" s="231">
        <v>1</v>
      </c>
      <c r="Z965" s="231">
        <v>2</v>
      </c>
      <c r="AA965" s="231">
        <v>37684.042532000007</v>
      </c>
      <c r="AB965" s="231">
        <v>18842</v>
      </c>
      <c r="AC965" s="231">
        <v>4072</v>
      </c>
      <c r="AD965" s="231">
        <v>14770</v>
      </c>
      <c r="AK965" s="232">
        <v>0</v>
      </c>
      <c r="AM965" s="232">
        <v>0</v>
      </c>
      <c r="AO965" s="232"/>
    </row>
    <row r="966" spans="1:41" s="231" customFormat="1">
      <c r="A966" s="229" t="s">
        <v>954</v>
      </c>
      <c r="B966" s="190">
        <v>3508281281</v>
      </c>
      <c r="C966" s="191" t="s">
        <v>561</v>
      </c>
      <c r="D966" s="195">
        <v>0</v>
      </c>
      <c r="E966" s="195">
        <v>0</v>
      </c>
      <c r="F966" s="195">
        <v>0</v>
      </c>
      <c r="G966" s="195">
        <v>0</v>
      </c>
      <c r="H966" s="195">
        <v>0</v>
      </c>
      <c r="I966" s="195">
        <v>149</v>
      </c>
      <c r="J966" s="195">
        <v>0</v>
      </c>
      <c r="K966" s="230">
        <v>5.8556999999999997</v>
      </c>
      <c r="L966" s="195">
        <v>0</v>
      </c>
      <c r="M966" s="195">
        <v>0</v>
      </c>
      <c r="N966" s="195">
        <v>0</v>
      </c>
      <c r="O966" s="195">
        <v>15</v>
      </c>
      <c r="P966" s="195">
        <v>146</v>
      </c>
      <c r="Q966" s="195">
        <v>149</v>
      </c>
      <c r="R966" s="230">
        <v>1</v>
      </c>
      <c r="S966" s="195">
        <v>12</v>
      </c>
      <c r="T966" s="190"/>
      <c r="U966" s="229">
        <v>3508281281</v>
      </c>
      <c r="V966" s="231" t="s">
        <v>954</v>
      </c>
      <c r="W966" s="190" t="s">
        <v>796</v>
      </c>
      <c r="X966" s="190" t="s">
        <v>796</v>
      </c>
      <c r="Y966" s="231">
        <v>1</v>
      </c>
      <c r="Z966" s="231">
        <v>149</v>
      </c>
      <c r="AA966" s="231">
        <v>3163620.8686340004</v>
      </c>
      <c r="AB966" s="231">
        <v>21232</v>
      </c>
      <c r="AC966" s="231">
        <v>1681</v>
      </c>
      <c r="AD966" s="231">
        <v>19551</v>
      </c>
      <c r="AK966" s="232">
        <v>0</v>
      </c>
      <c r="AM966" s="232">
        <v>0</v>
      </c>
      <c r="AO966" s="232"/>
    </row>
    <row r="967" spans="1:41" s="231" customFormat="1">
      <c r="A967" s="229" t="s">
        <v>955</v>
      </c>
      <c r="B967" s="190">
        <v>3509095095</v>
      </c>
      <c r="C967" s="191" t="s">
        <v>550</v>
      </c>
      <c r="D967" s="195">
        <v>0</v>
      </c>
      <c r="E967" s="195">
        <v>0</v>
      </c>
      <c r="F967" s="195">
        <v>0</v>
      </c>
      <c r="G967" s="195">
        <v>0</v>
      </c>
      <c r="H967" s="195">
        <v>306</v>
      </c>
      <c r="I967" s="195">
        <v>258</v>
      </c>
      <c r="J967" s="195">
        <v>0</v>
      </c>
      <c r="K967" s="230">
        <v>22.165199999999999</v>
      </c>
      <c r="L967" s="195">
        <v>0</v>
      </c>
      <c r="M967" s="195">
        <v>0</v>
      </c>
      <c r="N967" s="195">
        <v>50</v>
      </c>
      <c r="O967" s="195">
        <v>49</v>
      </c>
      <c r="P967" s="195">
        <v>448</v>
      </c>
      <c r="Q967" s="195">
        <v>564</v>
      </c>
      <c r="R967" s="230">
        <v>1</v>
      </c>
      <c r="S967" s="195">
        <v>12</v>
      </c>
      <c r="T967" s="190"/>
      <c r="U967" s="229">
        <v>3509095095</v>
      </c>
      <c r="V967" s="231" t="s">
        <v>955</v>
      </c>
      <c r="W967" s="190" t="s">
        <v>651</v>
      </c>
      <c r="X967" s="190" t="s">
        <v>651</v>
      </c>
      <c r="Y967" s="231">
        <v>1</v>
      </c>
      <c r="Z967" s="231">
        <v>564</v>
      </c>
      <c r="AA967" s="231">
        <v>10627497.754023999</v>
      </c>
      <c r="AB967" s="231">
        <v>18843</v>
      </c>
      <c r="AC967" s="231">
        <v>-849</v>
      </c>
      <c r="AD967" s="231">
        <v>19692</v>
      </c>
      <c r="AK967" s="232">
        <v>0</v>
      </c>
      <c r="AM967" s="232">
        <v>0</v>
      </c>
      <c r="AO967" s="232"/>
    </row>
    <row r="968" spans="1:41" s="231" customFormat="1">
      <c r="A968" s="229" t="s">
        <v>955</v>
      </c>
      <c r="B968" s="190">
        <v>3509095201</v>
      </c>
      <c r="C968" s="191" t="s">
        <v>550</v>
      </c>
      <c r="D968" s="195">
        <v>0</v>
      </c>
      <c r="E968" s="195">
        <v>0</v>
      </c>
      <c r="F968" s="195">
        <v>0</v>
      </c>
      <c r="G968" s="195">
        <v>0</v>
      </c>
      <c r="H968" s="195">
        <v>3</v>
      </c>
      <c r="I968" s="195">
        <v>2</v>
      </c>
      <c r="J968" s="195">
        <v>0</v>
      </c>
      <c r="K968" s="230">
        <v>0.19650000000000001</v>
      </c>
      <c r="L968" s="195">
        <v>0</v>
      </c>
      <c r="M968" s="195">
        <v>0</v>
      </c>
      <c r="N968" s="195">
        <v>0</v>
      </c>
      <c r="O968" s="195">
        <v>0</v>
      </c>
      <c r="P968" s="195">
        <v>4</v>
      </c>
      <c r="Q968" s="195">
        <v>5</v>
      </c>
      <c r="R968" s="230">
        <v>1</v>
      </c>
      <c r="S968" s="195">
        <v>12</v>
      </c>
      <c r="T968" s="190"/>
      <c r="U968" s="229">
        <v>3509095201</v>
      </c>
      <c r="V968" s="231" t="s">
        <v>955</v>
      </c>
      <c r="W968" s="190" t="s">
        <v>651</v>
      </c>
      <c r="X968" s="190" t="s">
        <v>648</v>
      </c>
      <c r="Y968" s="231">
        <v>1</v>
      </c>
      <c r="Z968" s="231">
        <v>5</v>
      </c>
      <c r="AA968" s="231">
        <v>91180.236329999985</v>
      </c>
      <c r="AB968" s="231">
        <v>18236</v>
      </c>
      <c r="AC968" s="231">
        <v>311</v>
      </c>
      <c r="AD968" s="231">
        <v>17925</v>
      </c>
      <c r="AK968" s="232">
        <v>0</v>
      </c>
      <c r="AM968" s="232">
        <v>0</v>
      </c>
      <c r="AO968" s="232"/>
    </row>
    <row r="969" spans="1:41" s="231" customFormat="1">
      <c r="A969" s="229" t="s">
        <v>955</v>
      </c>
      <c r="B969" s="190">
        <v>3509095292</v>
      </c>
      <c r="C969" s="191" t="s">
        <v>550</v>
      </c>
      <c r="D969" s="195">
        <v>0</v>
      </c>
      <c r="E969" s="195">
        <v>0</v>
      </c>
      <c r="F969" s="195">
        <v>0</v>
      </c>
      <c r="G969" s="195">
        <v>0</v>
      </c>
      <c r="H969" s="195">
        <v>0</v>
      </c>
      <c r="I969" s="195">
        <v>2</v>
      </c>
      <c r="J969" s="195">
        <v>0</v>
      </c>
      <c r="K969" s="230">
        <v>7.8600000000000003E-2</v>
      </c>
      <c r="L969" s="195">
        <v>0</v>
      </c>
      <c r="M969" s="195">
        <v>0</v>
      </c>
      <c r="N969" s="195">
        <v>0</v>
      </c>
      <c r="O969" s="195">
        <v>0</v>
      </c>
      <c r="P969" s="195">
        <v>2</v>
      </c>
      <c r="Q969" s="195">
        <v>2</v>
      </c>
      <c r="R969" s="230">
        <v>1</v>
      </c>
      <c r="S969" s="195">
        <v>6</v>
      </c>
      <c r="T969" s="190"/>
      <c r="U969" s="229">
        <v>3509095292</v>
      </c>
      <c r="V969" s="231" t="s">
        <v>955</v>
      </c>
      <c r="W969" s="190" t="s">
        <v>651</v>
      </c>
      <c r="X969" s="190" t="s">
        <v>935</v>
      </c>
      <c r="Y969" s="231">
        <v>1</v>
      </c>
      <c r="Z969" s="231">
        <v>2</v>
      </c>
      <c r="AA969" s="231">
        <v>35910.262532000008</v>
      </c>
      <c r="AB969" s="231">
        <v>17955</v>
      </c>
      <c r="AC969" s="231">
        <v>-121</v>
      </c>
      <c r="AD969" s="231">
        <v>18076</v>
      </c>
      <c r="AK969" s="232">
        <v>0</v>
      </c>
      <c r="AM969" s="232">
        <v>0</v>
      </c>
      <c r="AO969" s="232"/>
    </row>
    <row r="970" spans="1:41" s="231" customFormat="1">
      <c r="A970" s="229" t="s">
        <v>955</v>
      </c>
      <c r="B970" s="190">
        <v>3509095293</v>
      </c>
      <c r="C970" s="191" t="s">
        <v>550</v>
      </c>
      <c r="D970" s="195">
        <v>0</v>
      </c>
      <c r="E970" s="195">
        <v>0</v>
      </c>
      <c r="F970" s="195">
        <v>0</v>
      </c>
      <c r="G970" s="195">
        <v>0</v>
      </c>
      <c r="H970" s="195">
        <v>0</v>
      </c>
      <c r="I970" s="195">
        <v>1</v>
      </c>
      <c r="J970" s="195">
        <v>0</v>
      </c>
      <c r="K970" s="230">
        <v>3.9300000000000002E-2</v>
      </c>
      <c r="L970" s="195">
        <v>0</v>
      </c>
      <c r="M970" s="195">
        <v>0</v>
      </c>
      <c r="N970" s="195">
        <v>0</v>
      </c>
      <c r="O970" s="195">
        <v>0</v>
      </c>
      <c r="P970" s="195">
        <v>1</v>
      </c>
      <c r="Q970" s="195">
        <v>1</v>
      </c>
      <c r="R970" s="230">
        <v>1</v>
      </c>
      <c r="S970" s="195">
        <v>10</v>
      </c>
      <c r="T970" s="190"/>
      <c r="U970" s="229">
        <v>3509095293</v>
      </c>
      <c r="V970" s="231" t="s">
        <v>955</v>
      </c>
      <c r="W970" s="190" t="s">
        <v>651</v>
      </c>
      <c r="X970" s="190" t="s">
        <v>677</v>
      </c>
      <c r="Y970" s="231">
        <v>1</v>
      </c>
      <c r="Z970" s="231">
        <v>1</v>
      </c>
      <c r="AA970" s="231">
        <v>19728.931266</v>
      </c>
      <c r="AB970" s="231">
        <v>19729</v>
      </c>
      <c r="AC970" s="231">
        <v>1901</v>
      </c>
      <c r="AD970" s="231">
        <v>17828</v>
      </c>
      <c r="AK970" s="232">
        <v>0</v>
      </c>
      <c r="AM970" s="232">
        <v>0</v>
      </c>
      <c r="AO970" s="232"/>
    </row>
    <row r="971" spans="1:41" s="231" customFormat="1">
      <c r="A971" s="229" t="s">
        <v>955</v>
      </c>
      <c r="B971" s="190">
        <v>3509095331</v>
      </c>
      <c r="C971" s="191" t="s">
        <v>550</v>
      </c>
      <c r="D971" s="195">
        <v>0</v>
      </c>
      <c r="E971" s="195">
        <v>0</v>
      </c>
      <c r="F971" s="195">
        <v>0</v>
      </c>
      <c r="G971" s="195">
        <v>0</v>
      </c>
      <c r="H971" s="195">
        <v>2</v>
      </c>
      <c r="I971" s="195">
        <v>0</v>
      </c>
      <c r="J971" s="195">
        <v>0</v>
      </c>
      <c r="K971" s="230">
        <v>7.8600000000000003E-2</v>
      </c>
      <c r="L971" s="195">
        <v>0</v>
      </c>
      <c r="M971" s="195">
        <v>0</v>
      </c>
      <c r="N971" s="195">
        <v>0</v>
      </c>
      <c r="O971" s="195">
        <v>0</v>
      </c>
      <c r="P971" s="195">
        <v>2</v>
      </c>
      <c r="Q971" s="195">
        <v>2</v>
      </c>
      <c r="R971" s="230">
        <v>1</v>
      </c>
      <c r="S971" s="195">
        <v>7</v>
      </c>
      <c r="T971" s="190"/>
      <c r="U971" s="229">
        <v>3509095331</v>
      </c>
      <c r="V971" s="231" t="s">
        <v>955</v>
      </c>
      <c r="W971" s="190" t="s">
        <v>651</v>
      </c>
      <c r="X971" s="190" t="s">
        <v>652</v>
      </c>
      <c r="Y971" s="231">
        <v>1</v>
      </c>
      <c r="Z971" s="231">
        <v>2</v>
      </c>
      <c r="AA971" s="231">
        <v>32995.022532000003</v>
      </c>
      <c r="AB971" s="231">
        <v>16498</v>
      </c>
      <c r="AC971" s="231">
        <v>766</v>
      </c>
      <c r="AD971" s="231">
        <v>15732</v>
      </c>
      <c r="AK971" s="232">
        <v>0</v>
      </c>
      <c r="AM971" s="232">
        <v>0</v>
      </c>
      <c r="AO971" s="232"/>
    </row>
    <row r="972" spans="1:41" s="231" customFormat="1">
      <c r="A972" s="229" t="s">
        <v>956</v>
      </c>
      <c r="B972" s="190">
        <v>3510281005</v>
      </c>
      <c r="C972" s="191" t="s">
        <v>551</v>
      </c>
      <c r="D972" s="195">
        <v>0</v>
      </c>
      <c r="E972" s="195">
        <v>0</v>
      </c>
      <c r="F972" s="195">
        <v>0</v>
      </c>
      <c r="G972" s="195">
        <v>1</v>
      </c>
      <c r="H972" s="195">
        <v>0</v>
      </c>
      <c r="I972" s="195">
        <v>0</v>
      </c>
      <c r="J972" s="195">
        <v>0</v>
      </c>
      <c r="K972" s="230">
        <v>3.9300000000000002E-2</v>
      </c>
      <c r="L972" s="195">
        <v>0</v>
      </c>
      <c r="M972" s="195">
        <v>0</v>
      </c>
      <c r="N972" s="195">
        <v>0</v>
      </c>
      <c r="O972" s="195">
        <v>0</v>
      </c>
      <c r="P972" s="195">
        <v>1</v>
      </c>
      <c r="Q972" s="195">
        <v>1</v>
      </c>
      <c r="R972" s="230">
        <v>1</v>
      </c>
      <c r="S972" s="195">
        <v>8</v>
      </c>
      <c r="T972" s="190"/>
      <c r="U972" s="229">
        <v>3510281005</v>
      </c>
      <c r="V972" s="231" t="s">
        <v>956</v>
      </c>
      <c r="W972" s="190" t="s">
        <v>796</v>
      </c>
      <c r="X972" s="190" t="s">
        <v>797</v>
      </c>
      <c r="Y972" s="231">
        <v>1</v>
      </c>
      <c r="Z972" s="231">
        <v>1</v>
      </c>
      <c r="AA972" s="231">
        <v>17313.591265999999</v>
      </c>
      <c r="AB972" s="231">
        <v>17314</v>
      </c>
      <c r="AC972" s="231">
        <v>4749</v>
      </c>
      <c r="AD972" s="231">
        <v>12565</v>
      </c>
      <c r="AK972" s="232">
        <v>0</v>
      </c>
      <c r="AM972" s="232">
        <v>0</v>
      </c>
      <c r="AO972" s="232"/>
    </row>
    <row r="973" spans="1:41" s="231" customFormat="1">
      <c r="A973" s="229" t="s">
        <v>956</v>
      </c>
      <c r="B973" s="190">
        <v>3510281061</v>
      </c>
      <c r="C973" s="191" t="s">
        <v>551</v>
      </c>
      <c r="D973" s="195">
        <v>0</v>
      </c>
      <c r="E973" s="195">
        <v>0</v>
      </c>
      <c r="F973" s="195">
        <v>0</v>
      </c>
      <c r="G973" s="195">
        <v>1</v>
      </c>
      <c r="H973" s="195">
        <v>1</v>
      </c>
      <c r="I973" s="195">
        <v>0</v>
      </c>
      <c r="J973" s="195">
        <v>0</v>
      </c>
      <c r="K973" s="230">
        <v>7.8600000000000003E-2</v>
      </c>
      <c r="L973" s="195">
        <v>0</v>
      </c>
      <c r="M973" s="195">
        <v>0</v>
      </c>
      <c r="N973" s="195">
        <v>0</v>
      </c>
      <c r="O973" s="195">
        <v>0</v>
      </c>
      <c r="P973" s="195">
        <v>1</v>
      </c>
      <c r="Q973" s="195">
        <v>2</v>
      </c>
      <c r="R973" s="230">
        <v>1</v>
      </c>
      <c r="S973" s="195">
        <v>11</v>
      </c>
      <c r="T973" s="190"/>
      <c r="U973" s="229">
        <v>3510281061</v>
      </c>
      <c r="V973" s="231" t="s">
        <v>956</v>
      </c>
      <c r="W973" s="190" t="s">
        <v>796</v>
      </c>
      <c r="X973" s="190" t="s">
        <v>799</v>
      </c>
      <c r="Y973" s="231">
        <v>1</v>
      </c>
      <c r="Z973" s="231">
        <v>2</v>
      </c>
      <c r="AA973" s="231">
        <v>29540.072531999995</v>
      </c>
      <c r="AB973" s="231">
        <v>14770</v>
      </c>
      <c r="AC973" s="231">
        <v>-4072</v>
      </c>
      <c r="AD973" s="231">
        <v>18842</v>
      </c>
      <c r="AK973" s="232">
        <v>0</v>
      </c>
      <c r="AM973" s="232">
        <v>0</v>
      </c>
      <c r="AO973" s="232"/>
    </row>
    <row r="974" spans="1:41" s="231" customFormat="1">
      <c r="A974" s="229" t="s">
        <v>956</v>
      </c>
      <c r="B974" s="190">
        <v>3510281137</v>
      </c>
      <c r="C974" s="191" t="s">
        <v>551</v>
      </c>
      <c r="D974" s="195">
        <v>0</v>
      </c>
      <c r="E974" s="195">
        <v>0</v>
      </c>
      <c r="F974" s="195">
        <v>0</v>
      </c>
      <c r="G974" s="195">
        <v>1</v>
      </c>
      <c r="H974" s="195">
        <v>0</v>
      </c>
      <c r="I974" s="195">
        <v>0</v>
      </c>
      <c r="J974" s="195">
        <v>0</v>
      </c>
      <c r="K974" s="230">
        <v>3.9300000000000002E-2</v>
      </c>
      <c r="L974" s="195">
        <v>0</v>
      </c>
      <c r="M974" s="195">
        <v>0</v>
      </c>
      <c r="N974" s="195">
        <v>0</v>
      </c>
      <c r="O974" s="195">
        <v>0</v>
      </c>
      <c r="P974" s="195">
        <v>1</v>
      </c>
      <c r="Q974" s="195">
        <v>1</v>
      </c>
      <c r="R974" s="230">
        <v>1</v>
      </c>
      <c r="S974" s="195">
        <v>12</v>
      </c>
      <c r="T974" s="190"/>
      <c r="U974" s="229">
        <v>3510281137</v>
      </c>
      <c r="V974" s="231" t="s">
        <v>956</v>
      </c>
      <c r="W974" s="190" t="s">
        <v>796</v>
      </c>
      <c r="X974" s="190" t="s">
        <v>847</v>
      </c>
      <c r="Y974" s="231">
        <v>1</v>
      </c>
      <c r="Z974" s="231">
        <v>1</v>
      </c>
      <c r="AA974" s="231">
        <v>19551.081266000001</v>
      </c>
      <c r="AB974" s="231">
        <v>19551</v>
      </c>
      <c r="AC974" s="231">
        <v>266</v>
      </c>
      <c r="AD974" s="231">
        <v>19285</v>
      </c>
      <c r="AK974" s="232">
        <v>0</v>
      </c>
      <c r="AM974" s="232">
        <v>0</v>
      </c>
      <c r="AO974" s="232"/>
    </row>
    <row r="975" spans="1:41" s="231" customFormat="1">
      <c r="A975" s="229" t="s">
        <v>956</v>
      </c>
      <c r="B975" s="190">
        <v>3510281278</v>
      </c>
      <c r="C975" s="191" t="s">
        <v>551</v>
      </c>
      <c r="D975" s="195">
        <v>0</v>
      </c>
      <c r="E975" s="195">
        <v>0</v>
      </c>
      <c r="F975" s="195">
        <v>0</v>
      </c>
      <c r="G975" s="195">
        <v>1</v>
      </c>
      <c r="H975" s="195">
        <v>0</v>
      </c>
      <c r="I975" s="195">
        <v>0</v>
      </c>
      <c r="J975" s="195">
        <v>0</v>
      </c>
      <c r="K975" s="230">
        <v>3.9300000000000002E-2</v>
      </c>
      <c r="L975" s="195">
        <v>0</v>
      </c>
      <c r="M975" s="195">
        <v>1</v>
      </c>
      <c r="N975" s="195">
        <v>0</v>
      </c>
      <c r="O975" s="195">
        <v>0</v>
      </c>
      <c r="P975" s="195">
        <v>1</v>
      </c>
      <c r="Q975" s="195">
        <v>1</v>
      </c>
      <c r="R975" s="230">
        <v>1</v>
      </c>
      <c r="S975" s="195">
        <v>7</v>
      </c>
      <c r="T975" s="190"/>
      <c r="U975" s="229">
        <v>3510281278</v>
      </c>
      <c r="V975" s="231" t="s">
        <v>956</v>
      </c>
      <c r="W975" s="190" t="s">
        <v>796</v>
      </c>
      <c r="X975" s="190" t="s">
        <v>849</v>
      </c>
      <c r="Y975" s="231">
        <v>1</v>
      </c>
      <c r="Z975" s="231">
        <v>1</v>
      </c>
      <c r="AA975" s="231">
        <v>19692.411265999999</v>
      </c>
      <c r="AB975" s="231">
        <v>19692</v>
      </c>
      <c r="AC975" s="231">
        <v>-712</v>
      </c>
      <c r="AD975" s="231">
        <v>20404</v>
      </c>
      <c r="AK975" s="232">
        <v>0</v>
      </c>
      <c r="AM975" s="232">
        <v>0</v>
      </c>
      <c r="AO975" s="232"/>
    </row>
    <row r="976" spans="1:41" s="231" customFormat="1">
      <c r="A976" s="229" t="s">
        <v>956</v>
      </c>
      <c r="B976" s="190">
        <v>3510281281</v>
      </c>
      <c r="C976" s="191" t="s">
        <v>551</v>
      </c>
      <c r="D976" s="195">
        <v>0</v>
      </c>
      <c r="E976" s="195">
        <v>0</v>
      </c>
      <c r="F976" s="195">
        <v>54</v>
      </c>
      <c r="G976" s="195">
        <v>265</v>
      </c>
      <c r="H976" s="195">
        <v>157</v>
      </c>
      <c r="I976" s="195">
        <v>0</v>
      </c>
      <c r="J976" s="195">
        <v>0</v>
      </c>
      <c r="K976" s="230">
        <v>18.706800000000001</v>
      </c>
      <c r="L976" s="195">
        <v>0</v>
      </c>
      <c r="M976" s="195">
        <v>47</v>
      </c>
      <c r="N976" s="195">
        <v>2</v>
      </c>
      <c r="O976" s="195">
        <v>0</v>
      </c>
      <c r="P976" s="195">
        <v>378</v>
      </c>
      <c r="Q976" s="195">
        <v>476</v>
      </c>
      <c r="R976" s="230">
        <v>1</v>
      </c>
      <c r="S976" s="195">
        <v>12</v>
      </c>
      <c r="T976" s="190"/>
      <c r="U976" s="229">
        <v>3510281281</v>
      </c>
      <c r="V976" s="231" t="s">
        <v>956</v>
      </c>
      <c r="W976" s="190" t="s">
        <v>796</v>
      </c>
      <c r="X976" s="190" t="s">
        <v>796</v>
      </c>
      <c r="Y976" s="231">
        <v>1</v>
      </c>
      <c r="Z976" s="231">
        <v>476</v>
      </c>
      <c r="AA976" s="231">
        <v>8549176.7626160011</v>
      </c>
      <c r="AB976" s="231">
        <v>17960</v>
      </c>
      <c r="AC976" s="231">
        <v>619</v>
      </c>
      <c r="AD976" s="231">
        <v>17341</v>
      </c>
      <c r="AK976" s="232">
        <v>0</v>
      </c>
      <c r="AM976" s="232">
        <v>0</v>
      </c>
      <c r="AO976" s="232"/>
    </row>
    <row r="977" spans="1:41" s="231" customFormat="1">
      <c r="A977" s="229" t="s">
        <v>956</v>
      </c>
      <c r="B977" s="190">
        <v>3510281332</v>
      </c>
      <c r="C977" s="191" t="s">
        <v>551</v>
      </c>
      <c r="D977" s="195">
        <v>0</v>
      </c>
      <c r="E977" s="195">
        <v>0</v>
      </c>
      <c r="F977" s="195">
        <v>0</v>
      </c>
      <c r="G977" s="195">
        <v>2</v>
      </c>
      <c r="H977" s="195">
        <v>1</v>
      </c>
      <c r="I977" s="195">
        <v>0</v>
      </c>
      <c r="J977" s="195">
        <v>0</v>
      </c>
      <c r="K977" s="230">
        <v>0.1179</v>
      </c>
      <c r="L977" s="195">
        <v>0</v>
      </c>
      <c r="M977" s="195">
        <v>0</v>
      </c>
      <c r="N977" s="195">
        <v>0</v>
      </c>
      <c r="O977" s="195">
        <v>0</v>
      </c>
      <c r="P977" s="195">
        <v>3</v>
      </c>
      <c r="Q977" s="195">
        <v>3</v>
      </c>
      <c r="R977" s="230">
        <v>1</v>
      </c>
      <c r="S977" s="195">
        <v>10</v>
      </c>
      <c r="T977" s="190"/>
      <c r="U977" s="229">
        <v>3510281332</v>
      </c>
      <c r="V977" s="231" t="s">
        <v>956</v>
      </c>
      <c r="W977" s="190" t="s">
        <v>796</v>
      </c>
      <c r="X977" s="190" t="s">
        <v>806</v>
      </c>
      <c r="Y977" s="231">
        <v>1</v>
      </c>
      <c r="Z977" s="231">
        <v>3</v>
      </c>
      <c r="AA977" s="231">
        <v>54228.88379800001</v>
      </c>
      <c r="AB977" s="231">
        <v>18076</v>
      </c>
      <c r="AC977" s="231">
        <v>2810</v>
      </c>
      <c r="AD977" s="231">
        <v>15266</v>
      </c>
      <c r="AK977" s="232">
        <v>0</v>
      </c>
      <c r="AM977" s="232">
        <v>0</v>
      </c>
      <c r="AO977" s="232"/>
    </row>
    <row r="978" spans="1:41" s="231" customFormat="1">
      <c r="A978" s="229" t="s">
        <v>956</v>
      </c>
      <c r="B978" s="190">
        <v>3510281672</v>
      </c>
      <c r="C978" s="191" t="s">
        <v>551</v>
      </c>
      <c r="D978" s="195">
        <v>0</v>
      </c>
      <c r="E978" s="195">
        <v>0</v>
      </c>
      <c r="F978" s="195">
        <v>0</v>
      </c>
      <c r="G978" s="195">
        <v>0</v>
      </c>
      <c r="H978" s="195">
        <v>1</v>
      </c>
      <c r="I978" s="195">
        <v>0</v>
      </c>
      <c r="J978" s="195">
        <v>0</v>
      </c>
      <c r="K978" s="230">
        <v>3.9300000000000002E-2</v>
      </c>
      <c r="L978" s="195">
        <v>0</v>
      </c>
      <c r="M978" s="195">
        <v>0</v>
      </c>
      <c r="N978" s="195">
        <v>0</v>
      </c>
      <c r="O978" s="195">
        <v>0</v>
      </c>
      <c r="P978" s="195">
        <v>1</v>
      </c>
      <c r="Q978" s="195">
        <v>1</v>
      </c>
      <c r="R978" s="230">
        <v>1</v>
      </c>
      <c r="S978" s="195">
        <v>10</v>
      </c>
      <c r="T978" s="190"/>
      <c r="U978" s="229">
        <v>3510281672</v>
      </c>
      <c r="V978" s="231" t="s">
        <v>956</v>
      </c>
      <c r="W978" s="190" t="s">
        <v>796</v>
      </c>
      <c r="X978" s="190" t="s">
        <v>807</v>
      </c>
      <c r="Y978" s="231">
        <v>1</v>
      </c>
      <c r="Z978" s="231">
        <v>1</v>
      </c>
      <c r="AA978" s="231">
        <v>17827.881265999997</v>
      </c>
      <c r="AB978" s="231">
        <v>17828</v>
      </c>
      <c r="AC978" s="231">
        <v>596</v>
      </c>
      <c r="AD978" s="231">
        <v>17232</v>
      </c>
      <c r="AK978" s="232">
        <v>0</v>
      </c>
      <c r="AM978" s="232">
        <v>0</v>
      </c>
      <c r="AO978" s="232"/>
    </row>
    <row r="979" spans="1:41" s="231" customFormat="1">
      <c r="A979" s="229" t="s">
        <v>956</v>
      </c>
      <c r="B979" s="190">
        <v>3510281680</v>
      </c>
      <c r="C979" s="191" t="s">
        <v>551</v>
      </c>
      <c r="D979" s="195">
        <v>0</v>
      </c>
      <c r="E979" s="195">
        <v>0</v>
      </c>
      <c r="F979" s="195">
        <v>0</v>
      </c>
      <c r="G979" s="195">
        <v>1</v>
      </c>
      <c r="H979" s="195">
        <v>1</v>
      </c>
      <c r="I979" s="195">
        <v>0</v>
      </c>
      <c r="J979" s="195">
        <v>0</v>
      </c>
      <c r="K979" s="230">
        <v>7.8600000000000003E-2</v>
      </c>
      <c r="L979" s="195">
        <v>0</v>
      </c>
      <c r="M979" s="195">
        <v>0</v>
      </c>
      <c r="N979" s="195">
        <v>0</v>
      </c>
      <c r="O979" s="195">
        <v>0</v>
      </c>
      <c r="P979" s="195">
        <v>2</v>
      </c>
      <c r="Q979" s="195">
        <v>2</v>
      </c>
      <c r="R979" s="230">
        <v>1</v>
      </c>
      <c r="S979" s="195">
        <v>5</v>
      </c>
      <c r="T979" s="190"/>
      <c r="U979" s="229">
        <v>3510281680</v>
      </c>
      <c r="V979" s="231" t="s">
        <v>956</v>
      </c>
      <c r="W979" s="190" t="s">
        <v>796</v>
      </c>
      <c r="X979" s="190" t="s">
        <v>808</v>
      </c>
      <c r="Y979" s="231">
        <v>1</v>
      </c>
      <c r="Z979" s="231">
        <v>2</v>
      </c>
      <c r="AA979" s="231">
        <v>31463.842532000002</v>
      </c>
      <c r="AB979" s="231">
        <v>15732</v>
      </c>
      <c r="AC979" s="231">
        <v>-8569</v>
      </c>
      <c r="AD979" s="231">
        <v>24301</v>
      </c>
      <c r="AK979" s="232">
        <v>0</v>
      </c>
      <c r="AM979" s="232">
        <v>0</v>
      </c>
      <c r="AO979" s="232"/>
    </row>
    <row r="980" spans="1:41" s="231" customFormat="1">
      <c r="A980" s="229" t="s">
        <v>957</v>
      </c>
      <c r="B980" s="190">
        <v>3513044001</v>
      </c>
      <c r="C980" s="191" t="s">
        <v>552</v>
      </c>
      <c r="D980" s="195">
        <v>0</v>
      </c>
      <c r="E980" s="195">
        <v>0</v>
      </c>
      <c r="F980" s="195">
        <v>0</v>
      </c>
      <c r="G980" s="195">
        <v>0</v>
      </c>
      <c r="H980" s="195">
        <v>0</v>
      </c>
      <c r="I980" s="195">
        <v>1</v>
      </c>
      <c r="J980" s="195">
        <v>0</v>
      </c>
      <c r="K980" s="230">
        <v>3.9300000000000002E-2</v>
      </c>
      <c r="L980" s="195">
        <v>0</v>
      </c>
      <c r="M980" s="195">
        <v>0</v>
      </c>
      <c r="N980" s="195">
        <v>0</v>
      </c>
      <c r="O980" s="195">
        <v>0</v>
      </c>
      <c r="P980" s="195">
        <v>0</v>
      </c>
      <c r="Q980" s="195">
        <v>1</v>
      </c>
      <c r="R980" s="230">
        <v>1</v>
      </c>
      <c r="S980" s="195">
        <v>7</v>
      </c>
      <c r="T980" s="190"/>
      <c r="U980" s="229">
        <v>3513044001</v>
      </c>
      <c r="V980" s="231" t="s">
        <v>957</v>
      </c>
      <c r="W980" s="190" t="s">
        <v>655</v>
      </c>
      <c r="X980" s="190" t="s">
        <v>821</v>
      </c>
      <c r="Y980" s="231">
        <v>1</v>
      </c>
      <c r="Z980" s="231">
        <v>1</v>
      </c>
      <c r="AA980" s="231">
        <v>12565.341266000001</v>
      </c>
      <c r="AB980" s="231">
        <v>12565</v>
      </c>
      <c r="AC980" s="231">
        <v>0</v>
      </c>
      <c r="AD980" s="231">
        <v>12565</v>
      </c>
      <c r="AK980" s="232">
        <v>0</v>
      </c>
      <c r="AM980" s="232">
        <v>0</v>
      </c>
      <c r="AO980" s="232"/>
    </row>
    <row r="981" spans="1:41" s="231" customFormat="1">
      <c r="A981" s="229" t="s">
        <v>957</v>
      </c>
      <c r="B981" s="190">
        <v>3513044016</v>
      </c>
      <c r="C981" s="191" t="s">
        <v>552</v>
      </c>
      <c r="D981" s="195">
        <v>0</v>
      </c>
      <c r="E981" s="195">
        <v>0</v>
      </c>
      <c r="F981" s="195">
        <v>0</v>
      </c>
      <c r="G981" s="195">
        <v>0</v>
      </c>
      <c r="H981" s="195">
        <v>0</v>
      </c>
      <c r="I981" s="195">
        <v>1</v>
      </c>
      <c r="J981" s="195">
        <v>0</v>
      </c>
      <c r="K981" s="230">
        <v>3.9300000000000002E-2</v>
      </c>
      <c r="L981" s="195">
        <v>0</v>
      </c>
      <c r="M981" s="195">
        <v>0</v>
      </c>
      <c r="N981" s="195">
        <v>0</v>
      </c>
      <c r="O981" s="195">
        <v>0</v>
      </c>
      <c r="P981" s="195">
        <v>1</v>
      </c>
      <c r="Q981" s="195">
        <v>1</v>
      </c>
      <c r="R981" s="230">
        <v>1</v>
      </c>
      <c r="S981" s="195">
        <v>8</v>
      </c>
      <c r="T981" s="190"/>
      <c r="U981" s="229">
        <v>3513044016</v>
      </c>
      <c r="V981" s="231" t="s">
        <v>957</v>
      </c>
      <c r="W981" s="190" t="s">
        <v>655</v>
      </c>
      <c r="X981" s="190" t="s">
        <v>725</v>
      </c>
      <c r="Y981" s="231">
        <v>1</v>
      </c>
      <c r="Z981" s="231">
        <v>1</v>
      </c>
      <c r="AA981" s="231">
        <v>18842.021266000003</v>
      </c>
      <c r="AB981" s="231">
        <v>18842</v>
      </c>
      <c r="AC981" s="231">
        <v>-336</v>
      </c>
      <c r="AD981" s="231">
        <v>19178</v>
      </c>
      <c r="AK981" s="232">
        <v>0</v>
      </c>
      <c r="AM981" s="232">
        <v>0</v>
      </c>
      <c r="AO981" s="232"/>
    </row>
    <row r="982" spans="1:41" s="231" customFormat="1">
      <c r="A982" s="229" t="s">
        <v>957</v>
      </c>
      <c r="B982" s="190">
        <v>3513044018</v>
      </c>
      <c r="C982" s="191" t="s">
        <v>552</v>
      </c>
      <c r="D982" s="195">
        <v>0</v>
      </c>
      <c r="E982" s="195">
        <v>0</v>
      </c>
      <c r="F982" s="195">
        <v>0</v>
      </c>
      <c r="G982" s="195">
        <v>0</v>
      </c>
      <c r="H982" s="195">
        <v>0</v>
      </c>
      <c r="I982" s="195">
        <v>1</v>
      </c>
      <c r="J982" s="195">
        <v>0</v>
      </c>
      <c r="K982" s="230">
        <v>3.9300000000000002E-2</v>
      </c>
      <c r="L982" s="195">
        <v>0</v>
      </c>
      <c r="M982" s="195">
        <v>0</v>
      </c>
      <c r="N982" s="195">
        <v>0</v>
      </c>
      <c r="O982" s="195">
        <v>0</v>
      </c>
      <c r="P982" s="195">
        <v>1</v>
      </c>
      <c r="Q982" s="195">
        <v>1</v>
      </c>
      <c r="R982" s="230">
        <v>1</v>
      </c>
      <c r="S982" s="195">
        <v>9</v>
      </c>
      <c r="T982" s="190"/>
      <c r="U982" s="229">
        <v>3513044018</v>
      </c>
      <c r="V982" s="231" t="s">
        <v>957</v>
      </c>
      <c r="W982" s="190" t="s">
        <v>655</v>
      </c>
      <c r="X982" s="190" t="s">
        <v>705</v>
      </c>
      <c r="Y982" s="231">
        <v>1</v>
      </c>
      <c r="Z982" s="231">
        <v>1</v>
      </c>
      <c r="AA982" s="231">
        <v>19285.471265999997</v>
      </c>
      <c r="AB982" s="231">
        <v>19285</v>
      </c>
      <c r="AC982" s="231">
        <v>3728</v>
      </c>
      <c r="AD982" s="231">
        <v>15557</v>
      </c>
      <c r="AK982" s="232">
        <v>0</v>
      </c>
      <c r="AM982" s="232">
        <v>0</v>
      </c>
      <c r="AO982" s="232"/>
    </row>
    <row r="983" spans="1:41" s="231" customFormat="1">
      <c r="A983" s="229" t="s">
        <v>957</v>
      </c>
      <c r="B983" s="190">
        <v>3513044035</v>
      </c>
      <c r="C983" s="191" t="s">
        <v>552</v>
      </c>
      <c r="D983" s="195">
        <v>0</v>
      </c>
      <c r="E983" s="195">
        <v>0</v>
      </c>
      <c r="F983" s="195">
        <v>0</v>
      </c>
      <c r="G983" s="195">
        <v>0</v>
      </c>
      <c r="H983" s="195">
        <v>0</v>
      </c>
      <c r="I983" s="195">
        <v>3</v>
      </c>
      <c r="J983" s="195">
        <v>0</v>
      </c>
      <c r="K983" s="230">
        <v>0.1179</v>
      </c>
      <c r="L983" s="195">
        <v>0</v>
      </c>
      <c r="M983" s="195">
        <v>0</v>
      </c>
      <c r="N983" s="195">
        <v>0</v>
      </c>
      <c r="O983" s="195">
        <v>0</v>
      </c>
      <c r="P983" s="195">
        <v>3</v>
      </c>
      <c r="Q983" s="195">
        <v>3</v>
      </c>
      <c r="R983" s="230">
        <v>1</v>
      </c>
      <c r="S983" s="195">
        <v>11</v>
      </c>
      <c r="T983" s="190"/>
      <c r="U983" s="229">
        <v>3513044035</v>
      </c>
      <c r="V983" s="231" t="s">
        <v>957</v>
      </c>
      <c r="W983" s="190" t="s">
        <v>655</v>
      </c>
      <c r="X983" s="190" t="s">
        <v>654</v>
      </c>
      <c r="Y983" s="231">
        <v>1</v>
      </c>
      <c r="Z983" s="231">
        <v>3</v>
      </c>
      <c r="AA983" s="231">
        <v>61212.633797999995</v>
      </c>
      <c r="AB983" s="231">
        <v>20404</v>
      </c>
      <c r="AC983" s="231">
        <v>2069</v>
      </c>
      <c r="AD983" s="231">
        <v>18335</v>
      </c>
      <c r="AK983" s="232">
        <v>0</v>
      </c>
      <c r="AM983" s="232">
        <v>0</v>
      </c>
      <c r="AO983" s="232"/>
    </row>
    <row r="984" spans="1:41" s="231" customFormat="1">
      <c r="A984" s="229" t="s">
        <v>957</v>
      </c>
      <c r="B984" s="190">
        <v>3513044044</v>
      </c>
      <c r="C984" s="191" t="s">
        <v>552</v>
      </c>
      <c r="D984" s="195">
        <v>0</v>
      </c>
      <c r="E984" s="195">
        <v>0</v>
      </c>
      <c r="F984" s="195">
        <v>0</v>
      </c>
      <c r="G984" s="195">
        <v>0</v>
      </c>
      <c r="H984" s="195">
        <v>297</v>
      </c>
      <c r="I984" s="195">
        <v>314</v>
      </c>
      <c r="J984" s="195">
        <v>0</v>
      </c>
      <c r="K984" s="230">
        <v>24.0123</v>
      </c>
      <c r="L984" s="195">
        <v>0</v>
      </c>
      <c r="M984" s="195">
        <v>0</v>
      </c>
      <c r="N984" s="195">
        <v>70</v>
      </c>
      <c r="O984" s="195">
        <v>40</v>
      </c>
      <c r="P984" s="195">
        <v>402</v>
      </c>
      <c r="Q984" s="195">
        <v>611</v>
      </c>
      <c r="R984" s="230">
        <v>1</v>
      </c>
      <c r="S984" s="195">
        <v>11</v>
      </c>
      <c r="T984" s="190"/>
      <c r="U984" s="229">
        <v>3513044044</v>
      </c>
      <c r="V984" s="231" t="s">
        <v>957</v>
      </c>
      <c r="W984" s="190" t="s">
        <v>655</v>
      </c>
      <c r="X984" s="190" t="s">
        <v>655</v>
      </c>
      <c r="Y984" s="231">
        <v>1</v>
      </c>
      <c r="Z984" s="231">
        <v>611</v>
      </c>
      <c r="AA984" s="231">
        <v>10603140.303526001</v>
      </c>
      <c r="AB984" s="231">
        <v>17354</v>
      </c>
      <c r="AC984" s="231">
        <v>547</v>
      </c>
      <c r="AD984" s="231">
        <v>16807</v>
      </c>
      <c r="AK984" s="232">
        <v>0</v>
      </c>
      <c r="AM984" s="232">
        <v>0</v>
      </c>
      <c r="AO984" s="232"/>
    </row>
    <row r="985" spans="1:41" s="231" customFormat="1">
      <c r="A985" s="229" t="s">
        <v>957</v>
      </c>
      <c r="B985" s="190">
        <v>3513044050</v>
      </c>
      <c r="C985" s="191" t="s">
        <v>552</v>
      </c>
      <c r="D985" s="195">
        <v>0</v>
      </c>
      <c r="E985" s="195">
        <v>0</v>
      </c>
      <c r="F985" s="195">
        <v>0</v>
      </c>
      <c r="G985" s="195">
        <v>0</v>
      </c>
      <c r="H985" s="195">
        <v>0</v>
      </c>
      <c r="I985" s="195">
        <v>3</v>
      </c>
      <c r="J985" s="195">
        <v>0</v>
      </c>
      <c r="K985" s="230">
        <v>0.1179</v>
      </c>
      <c r="L985" s="195">
        <v>0</v>
      </c>
      <c r="M985" s="195">
        <v>0</v>
      </c>
      <c r="N985" s="195">
        <v>0</v>
      </c>
      <c r="O985" s="195">
        <v>1</v>
      </c>
      <c r="P985" s="195">
        <v>1</v>
      </c>
      <c r="Q985" s="195">
        <v>3</v>
      </c>
      <c r="R985" s="230">
        <v>1</v>
      </c>
      <c r="S985" s="195">
        <v>5</v>
      </c>
      <c r="T985" s="190"/>
      <c r="U985" s="229">
        <v>3513044050</v>
      </c>
      <c r="V985" s="231" t="s">
        <v>957</v>
      </c>
      <c r="W985" s="190" t="s">
        <v>655</v>
      </c>
      <c r="X985" s="190" t="s">
        <v>669</v>
      </c>
      <c r="Y985" s="231">
        <v>1</v>
      </c>
      <c r="Z985" s="231">
        <v>3</v>
      </c>
      <c r="AA985" s="231">
        <v>45798.423798000003</v>
      </c>
      <c r="AB985" s="231">
        <v>15266</v>
      </c>
      <c r="AC985" s="231">
        <v>2701</v>
      </c>
      <c r="AD985" s="231">
        <v>12565</v>
      </c>
      <c r="AK985" s="232">
        <v>0</v>
      </c>
      <c r="AM985" s="232">
        <v>0</v>
      </c>
      <c r="AO985" s="232"/>
    </row>
    <row r="986" spans="1:41" s="231" customFormat="1">
      <c r="A986" s="229" t="s">
        <v>957</v>
      </c>
      <c r="B986" s="190">
        <v>3513044083</v>
      </c>
      <c r="C986" s="191" t="s">
        <v>552</v>
      </c>
      <c r="D986" s="195">
        <v>0</v>
      </c>
      <c r="E986" s="195">
        <v>0</v>
      </c>
      <c r="F986" s="195">
        <v>0</v>
      </c>
      <c r="G986" s="195">
        <v>0</v>
      </c>
      <c r="H986" s="195">
        <v>0</v>
      </c>
      <c r="I986" s="195">
        <v>3</v>
      </c>
      <c r="J986" s="195">
        <v>0</v>
      </c>
      <c r="K986" s="230">
        <v>0.1179</v>
      </c>
      <c r="L986" s="195">
        <v>0</v>
      </c>
      <c r="M986" s="195">
        <v>0</v>
      </c>
      <c r="N986" s="195">
        <v>0</v>
      </c>
      <c r="O986" s="195">
        <v>1</v>
      </c>
      <c r="P986" s="195">
        <v>2</v>
      </c>
      <c r="Q986" s="195">
        <v>3</v>
      </c>
      <c r="R986" s="230">
        <v>1</v>
      </c>
      <c r="S986" s="195">
        <v>6</v>
      </c>
      <c r="T986" s="190"/>
      <c r="U986" s="229">
        <v>3513044083</v>
      </c>
      <c r="V986" s="231" t="s">
        <v>957</v>
      </c>
      <c r="W986" s="190" t="s">
        <v>655</v>
      </c>
      <c r="X986" s="190" t="s">
        <v>822</v>
      </c>
      <c r="Y986" s="231">
        <v>1</v>
      </c>
      <c r="Z986" s="231">
        <v>3</v>
      </c>
      <c r="AA986" s="231">
        <v>51696.683798000005</v>
      </c>
      <c r="AB986" s="231">
        <v>17232</v>
      </c>
      <c r="AC986" s="231">
        <v>-581</v>
      </c>
      <c r="AD986" s="231">
        <v>17813</v>
      </c>
      <c r="AK986" s="232">
        <v>0</v>
      </c>
      <c r="AM986" s="232">
        <v>0</v>
      </c>
      <c r="AO986" s="232"/>
    </row>
    <row r="987" spans="1:41" s="231" customFormat="1">
      <c r="A987" s="229" t="s">
        <v>957</v>
      </c>
      <c r="B987" s="190">
        <v>3513044095</v>
      </c>
      <c r="C987" s="191" t="s">
        <v>552</v>
      </c>
      <c r="D987" s="195">
        <v>0</v>
      </c>
      <c r="E987" s="195">
        <v>0</v>
      </c>
      <c r="F987" s="195">
        <v>0</v>
      </c>
      <c r="G987" s="195">
        <v>0</v>
      </c>
      <c r="H987" s="195">
        <v>0</v>
      </c>
      <c r="I987" s="195">
        <v>1</v>
      </c>
      <c r="J987" s="195">
        <v>0</v>
      </c>
      <c r="K987" s="230">
        <v>3.9300000000000002E-2</v>
      </c>
      <c r="L987" s="195">
        <v>0</v>
      </c>
      <c r="M987" s="195">
        <v>0</v>
      </c>
      <c r="N987" s="195">
        <v>0</v>
      </c>
      <c r="O987" s="195">
        <v>1</v>
      </c>
      <c r="P987" s="195">
        <v>1</v>
      </c>
      <c r="Q987" s="195">
        <v>1</v>
      </c>
      <c r="R987" s="230">
        <v>1</v>
      </c>
      <c r="S987" s="195">
        <v>12</v>
      </c>
      <c r="T987" s="190"/>
      <c r="U987" s="229">
        <v>3513044095</v>
      </c>
      <c r="V987" s="231" t="s">
        <v>957</v>
      </c>
      <c r="W987" s="190" t="s">
        <v>655</v>
      </c>
      <c r="X987" s="190" t="s">
        <v>651</v>
      </c>
      <c r="Y987" s="231">
        <v>1</v>
      </c>
      <c r="Z987" s="231">
        <v>1</v>
      </c>
      <c r="AA987" s="231">
        <v>24300.591265999996</v>
      </c>
      <c r="AB987" s="231">
        <v>24301</v>
      </c>
      <c r="AC987" s="231">
        <v>6346</v>
      </c>
      <c r="AD987" s="231">
        <v>17955</v>
      </c>
      <c r="AK987" s="232">
        <v>0</v>
      </c>
      <c r="AM987" s="232">
        <v>0</v>
      </c>
      <c r="AO987" s="232"/>
    </row>
    <row r="988" spans="1:41" s="231" customFormat="1">
      <c r="A988" s="229" t="s">
        <v>957</v>
      </c>
      <c r="B988" s="190">
        <v>3513044133</v>
      </c>
      <c r="C988" s="191" t="s">
        <v>552</v>
      </c>
      <c r="D988" s="195">
        <v>0</v>
      </c>
      <c r="E988" s="195">
        <v>0</v>
      </c>
      <c r="F988" s="195">
        <v>0</v>
      </c>
      <c r="G988" s="195">
        <v>0</v>
      </c>
      <c r="H988" s="195">
        <v>0</v>
      </c>
      <c r="I988" s="195">
        <v>1</v>
      </c>
      <c r="J988" s="195">
        <v>0</v>
      </c>
      <c r="K988" s="230">
        <v>3.9300000000000002E-2</v>
      </c>
      <c r="L988" s="195">
        <v>0</v>
      </c>
      <c r="M988" s="195">
        <v>0</v>
      </c>
      <c r="N988" s="195">
        <v>0</v>
      </c>
      <c r="O988" s="195">
        <v>0</v>
      </c>
      <c r="P988" s="195">
        <v>0</v>
      </c>
      <c r="Q988" s="195">
        <v>1</v>
      </c>
      <c r="R988" s="230">
        <v>1</v>
      </c>
      <c r="S988" s="195">
        <v>9</v>
      </c>
      <c r="T988" s="190"/>
      <c r="U988" s="229">
        <v>3513044133</v>
      </c>
      <c r="V988" s="231" t="s">
        <v>957</v>
      </c>
      <c r="W988" s="190" t="s">
        <v>655</v>
      </c>
      <c r="X988" s="190" t="s">
        <v>707</v>
      </c>
      <c r="Y988" s="231">
        <v>1</v>
      </c>
      <c r="Z988" s="231">
        <v>1</v>
      </c>
      <c r="AA988" s="231">
        <v>12565.341266000001</v>
      </c>
      <c r="AB988" s="231">
        <v>12565</v>
      </c>
      <c r="AC988" s="231">
        <v>899</v>
      </c>
      <c r="AD988" s="231">
        <v>11666</v>
      </c>
      <c r="AK988" s="232">
        <v>0</v>
      </c>
      <c r="AM988" s="232">
        <v>0</v>
      </c>
      <c r="AO988" s="232"/>
    </row>
    <row r="989" spans="1:41" s="231" customFormat="1">
      <c r="A989" s="229" t="s">
        <v>957</v>
      </c>
      <c r="B989" s="190">
        <v>3513044201</v>
      </c>
      <c r="C989" s="191" t="s">
        <v>552</v>
      </c>
      <c r="D989" s="195">
        <v>0</v>
      </c>
      <c r="E989" s="195">
        <v>0</v>
      </c>
      <c r="F989" s="195">
        <v>0</v>
      </c>
      <c r="G989" s="195">
        <v>0</v>
      </c>
      <c r="H989" s="195">
        <v>1</v>
      </c>
      <c r="I989" s="195">
        <v>0</v>
      </c>
      <c r="J989" s="195">
        <v>0</v>
      </c>
      <c r="K989" s="230">
        <v>3.9300000000000002E-2</v>
      </c>
      <c r="L989" s="195">
        <v>0</v>
      </c>
      <c r="M989" s="195">
        <v>0</v>
      </c>
      <c r="N989" s="195">
        <v>0</v>
      </c>
      <c r="O989" s="195">
        <v>0</v>
      </c>
      <c r="P989" s="195">
        <v>1</v>
      </c>
      <c r="Q989" s="195">
        <v>1</v>
      </c>
      <c r="R989" s="230">
        <v>1</v>
      </c>
      <c r="S989" s="195">
        <v>12</v>
      </c>
      <c r="T989" s="190"/>
      <c r="U989" s="229">
        <v>3513044201</v>
      </c>
      <c r="V989" s="231" t="s">
        <v>957</v>
      </c>
      <c r="W989" s="190" t="s">
        <v>655</v>
      </c>
      <c r="X989" s="190" t="s">
        <v>648</v>
      </c>
      <c r="Y989" s="231">
        <v>1</v>
      </c>
      <c r="Z989" s="231">
        <v>1</v>
      </c>
      <c r="AA989" s="231">
        <v>19178.461265999998</v>
      </c>
      <c r="AB989" s="231">
        <v>19178</v>
      </c>
      <c r="AC989" s="231">
        <v>1916</v>
      </c>
      <c r="AD989" s="231">
        <v>17262</v>
      </c>
      <c r="AK989" s="232">
        <v>0</v>
      </c>
      <c r="AM989" s="232">
        <v>0</v>
      </c>
      <c r="AO989" s="232"/>
    </row>
    <row r="990" spans="1:41" s="231" customFormat="1">
      <c r="A990" s="229" t="s">
        <v>957</v>
      </c>
      <c r="B990" s="190">
        <v>3513044218</v>
      </c>
      <c r="C990" s="191" t="s">
        <v>552</v>
      </c>
      <c r="D990" s="195">
        <v>0</v>
      </c>
      <c r="E990" s="195">
        <v>0</v>
      </c>
      <c r="F990" s="195">
        <v>0</v>
      </c>
      <c r="G990" s="195">
        <v>0</v>
      </c>
      <c r="H990" s="195">
        <v>1</v>
      </c>
      <c r="I990" s="195">
        <v>1</v>
      </c>
      <c r="J990" s="195">
        <v>0</v>
      </c>
      <c r="K990" s="230">
        <v>7.8600000000000003E-2</v>
      </c>
      <c r="L990" s="195">
        <v>0</v>
      </c>
      <c r="M990" s="195">
        <v>0</v>
      </c>
      <c r="N990" s="195">
        <v>1</v>
      </c>
      <c r="O990" s="195">
        <v>0</v>
      </c>
      <c r="P990" s="195">
        <v>1</v>
      </c>
      <c r="Q990" s="195">
        <v>2</v>
      </c>
      <c r="R990" s="230">
        <v>1</v>
      </c>
      <c r="S990" s="195">
        <v>5</v>
      </c>
      <c r="T990" s="190"/>
      <c r="U990" s="229">
        <v>3513044218</v>
      </c>
      <c r="V990" s="231" t="s">
        <v>957</v>
      </c>
      <c r="W990" s="190" t="s">
        <v>655</v>
      </c>
      <c r="X990" s="190" t="s">
        <v>827</v>
      </c>
      <c r="Y990" s="231">
        <v>1</v>
      </c>
      <c r="Z990" s="231">
        <v>2</v>
      </c>
      <c r="AA990" s="231">
        <v>31114.662532000002</v>
      </c>
      <c r="AB990" s="231">
        <v>15557</v>
      </c>
      <c r="AC990" s="231">
        <v>138</v>
      </c>
      <c r="AD990" s="231">
        <v>15419</v>
      </c>
      <c r="AK990" s="232">
        <v>0</v>
      </c>
      <c r="AM990" s="232">
        <v>0</v>
      </c>
      <c r="AO990" s="232"/>
    </row>
    <row r="991" spans="1:41" s="231" customFormat="1">
      <c r="A991" s="229" t="s">
        <v>957</v>
      </c>
      <c r="B991" s="190">
        <v>3513044243</v>
      </c>
      <c r="C991" s="191" t="s">
        <v>552</v>
      </c>
      <c r="D991" s="195">
        <v>0</v>
      </c>
      <c r="E991" s="195">
        <v>0</v>
      </c>
      <c r="F991" s="195">
        <v>0</v>
      </c>
      <c r="G991" s="195">
        <v>0</v>
      </c>
      <c r="H991" s="195">
        <v>1</v>
      </c>
      <c r="I991" s="195">
        <v>1</v>
      </c>
      <c r="J991" s="195">
        <v>0</v>
      </c>
      <c r="K991" s="230">
        <v>7.8600000000000003E-2</v>
      </c>
      <c r="L991" s="195">
        <v>0</v>
      </c>
      <c r="M991" s="195">
        <v>0</v>
      </c>
      <c r="N991" s="195">
        <v>0</v>
      </c>
      <c r="O991" s="195">
        <v>0</v>
      </c>
      <c r="P991" s="195">
        <v>2</v>
      </c>
      <c r="Q991" s="195">
        <v>2</v>
      </c>
      <c r="R991" s="230">
        <v>1</v>
      </c>
      <c r="S991" s="195">
        <v>9</v>
      </c>
      <c r="T991" s="190"/>
      <c r="U991" s="229">
        <v>3513044243</v>
      </c>
      <c r="V991" s="231" t="s">
        <v>957</v>
      </c>
      <c r="W991" s="190" t="s">
        <v>655</v>
      </c>
      <c r="X991" s="190" t="s">
        <v>674</v>
      </c>
      <c r="Y991" s="231">
        <v>1</v>
      </c>
      <c r="Z991" s="231">
        <v>2</v>
      </c>
      <c r="AA991" s="231">
        <v>36669.892531999998</v>
      </c>
      <c r="AB991" s="231">
        <v>18335</v>
      </c>
      <c r="AC991" s="231">
        <v>366</v>
      </c>
      <c r="AD991" s="231">
        <v>17969</v>
      </c>
      <c r="AK991" s="232">
        <v>0</v>
      </c>
      <c r="AM991" s="232">
        <v>0</v>
      </c>
      <c r="AO991" s="232"/>
    </row>
    <row r="992" spans="1:41" s="231" customFormat="1">
      <c r="A992" s="229" t="s">
        <v>957</v>
      </c>
      <c r="B992" s="190">
        <v>3513044244</v>
      </c>
      <c r="C992" s="191" t="s">
        <v>552</v>
      </c>
      <c r="D992" s="195">
        <v>0</v>
      </c>
      <c r="E992" s="195">
        <v>0</v>
      </c>
      <c r="F992" s="195">
        <v>0</v>
      </c>
      <c r="G992" s="195">
        <v>0</v>
      </c>
      <c r="H992" s="195">
        <v>7</v>
      </c>
      <c r="I992" s="195">
        <v>30</v>
      </c>
      <c r="J992" s="195">
        <v>0</v>
      </c>
      <c r="K992" s="230">
        <v>1.4540999999999999</v>
      </c>
      <c r="L992" s="195">
        <v>0</v>
      </c>
      <c r="M992" s="195">
        <v>0</v>
      </c>
      <c r="N992" s="195">
        <v>1</v>
      </c>
      <c r="O992" s="195">
        <v>3</v>
      </c>
      <c r="P992" s="195">
        <v>22</v>
      </c>
      <c r="Q992" s="195">
        <v>37</v>
      </c>
      <c r="R992" s="230">
        <v>1</v>
      </c>
      <c r="S992" s="195">
        <v>10</v>
      </c>
      <c r="T992" s="190"/>
      <c r="U992" s="229">
        <v>3513044244</v>
      </c>
      <c r="V992" s="231" t="s">
        <v>957</v>
      </c>
      <c r="W992" s="190" t="s">
        <v>655</v>
      </c>
      <c r="X992" s="190" t="s">
        <v>664</v>
      </c>
      <c r="Y992" s="231">
        <v>1</v>
      </c>
      <c r="Z992" s="231">
        <v>37</v>
      </c>
      <c r="AA992" s="231">
        <v>621876.20684200001</v>
      </c>
      <c r="AB992" s="231">
        <v>16807</v>
      </c>
      <c r="AC992" s="231">
        <v>-4127</v>
      </c>
      <c r="AD992" s="231">
        <v>20934</v>
      </c>
      <c r="AK992" s="232">
        <v>0</v>
      </c>
      <c r="AM992" s="232">
        <v>0</v>
      </c>
      <c r="AO992" s="232"/>
    </row>
    <row r="993" spans="1:41" s="231" customFormat="1">
      <c r="A993" s="229" t="s">
        <v>957</v>
      </c>
      <c r="B993" s="190">
        <v>3513044285</v>
      </c>
      <c r="C993" s="191" t="s">
        <v>552</v>
      </c>
      <c r="D993" s="195">
        <v>0</v>
      </c>
      <c r="E993" s="195">
        <v>0</v>
      </c>
      <c r="F993" s="195">
        <v>0</v>
      </c>
      <c r="G993" s="195">
        <v>0</v>
      </c>
      <c r="H993" s="195">
        <v>0</v>
      </c>
      <c r="I993" s="195">
        <v>2</v>
      </c>
      <c r="J993" s="195">
        <v>0</v>
      </c>
      <c r="K993" s="230">
        <v>7.8600000000000003E-2</v>
      </c>
      <c r="L993" s="195">
        <v>0</v>
      </c>
      <c r="M993" s="195">
        <v>0</v>
      </c>
      <c r="N993" s="195">
        <v>0</v>
      </c>
      <c r="O993" s="195">
        <v>0</v>
      </c>
      <c r="P993" s="195">
        <v>0</v>
      </c>
      <c r="Q993" s="195">
        <v>2</v>
      </c>
      <c r="R993" s="230">
        <v>1</v>
      </c>
      <c r="S993" s="195">
        <v>9</v>
      </c>
      <c r="T993" s="190"/>
      <c r="U993" s="229">
        <v>3513044285</v>
      </c>
      <c r="V993" s="231" t="s">
        <v>957</v>
      </c>
      <c r="W993" s="190" t="s">
        <v>655</v>
      </c>
      <c r="X993" s="190" t="s">
        <v>676</v>
      </c>
      <c r="Y993" s="231">
        <v>1</v>
      </c>
      <c r="Z993" s="231">
        <v>2</v>
      </c>
      <c r="AA993" s="231">
        <v>25130.682532000003</v>
      </c>
      <c r="AB993" s="231">
        <v>12565</v>
      </c>
      <c r="AC993" s="231">
        <v>-7029</v>
      </c>
      <c r="AD993" s="231">
        <v>19594</v>
      </c>
      <c r="AK993" s="232">
        <v>0</v>
      </c>
      <c r="AM993" s="232">
        <v>0</v>
      </c>
      <c r="AO993" s="232"/>
    </row>
    <row r="994" spans="1:41" s="231" customFormat="1">
      <c r="A994" s="229" t="s">
        <v>957</v>
      </c>
      <c r="B994" s="190">
        <v>3513044293</v>
      </c>
      <c r="C994" s="191" t="s">
        <v>552</v>
      </c>
      <c r="D994" s="195">
        <v>0</v>
      </c>
      <c r="E994" s="195">
        <v>0</v>
      </c>
      <c r="F994" s="195">
        <v>0</v>
      </c>
      <c r="G994" s="195">
        <v>0</v>
      </c>
      <c r="H994" s="195">
        <v>16</v>
      </c>
      <c r="I994" s="195">
        <v>35</v>
      </c>
      <c r="J994" s="195">
        <v>0</v>
      </c>
      <c r="K994" s="230">
        <v>2.0043000000000002</v>
      </c>
      <c r="L994" s="195">
        <v>0</v>
      </c>
      <c r="M994" s="195">
        <v>0</v>
      </c>
      <c r="N994" s="195">
        <v>3</v>
      </c>
      <c r="O994" s="195">
        <v>3</v>
      </c>
      <c r="P994" s="195">
        <v>39</v>
      </c>
      <c r="Q994" s="195">
        <v>51</v>
      </c>
      <c r="R994" s="230">
        <v>1</v>
      </c>
      <c r="S994" s="195">
        <v>10</v>
      </c>
      <c r="T994" s="190"/>
      <c r="U994" s="229">
        <v>3513044293</v>
      </c>
      <c r="V994" s="231" t="s">
        <v>957</v>
      </c>
      <c r="W994" s="190" t="s">
        <v>655</v>
      </c>
      <c r="X994" s="190" t="s">
        <v>677</v>
      </c>
      <c r="Y994" s="231">
        <v>1</v>
      </c>
      <c r="Z994" s="231">
        <v>51</v>
      </c>
      <c r="AA994" s="231">
        <v>908469.98456600006</v>
      </c>
      <c r="AB994" s="231">
        <v>17813</v>
      </c>
      <c r="AC994" s="231">
        <v>5411</v>
      </c>
      <c r="AD994" s="231">
        <v>12402</v>
      </c>
      <c r="AK994" s="232">
        <v>0</v>
      </c>
      <c r="AM994" s="232">
        <v>0</v>
      </c>
      <c r="AO994" s="232"/>
    </row>
    <row r="995" spans="1:41" s="231" customFormat="1">
      <c r="A995" s="229" t="s">
        <v>957</v>
      </c>
      <c r="B995" s="190">
        <v>3513044323</v>
      </c>
      <c r="C995" s="191" t="s">
        <v>552</v>
      </c>
      <c r="D995" s="195">
        <v>0</v>
      </c>
      <c r="E995" s="195">
        <v>0</v>
      </c>
      <c r="F995" s="195">
        <v>0</v>
      </c>
      <c r="G995" s="195">
        <v>0</v>
      </c>
      <c r="H995" s="195">
        <v>0</v>
      </c>
      <c r="I995" s="195">
        <v>1</v>
      </c>
      <c r="J995" s="195">
        <v>0</v>
      </c>
      <c r="K995" s="230">
        <v>3.9300000000000002E-2</v>
      </c>
      <c r="L995" s="195">
        <v>0</v>
      </c>
      <c r="M995" s="195">
        <v>0</v>
      </c>
      <c r="N995" s="195">
        <v>0</v>
      </c>
      <c r="O995" s="195">
        <v>0</v>
      </c>
      <c r="P995" s="195">
        <v>1</v>
      </c>
      <c r="Q995" s="195">
        <v>1</v>
      </c>
      <c r="R995" s="230">
        <v>1</v>
      </c>
      <c r="S995" s="195">
        <v>6</v>
      </c>
      <c r="T995" s="190"/>
      <c r="U995" s="229">
        <v>3513044323</v>
      </c>
      <c r="V995" s="231" t="s">
        <v>957</v>
      </c>
      <c r="W995" s="190" t="s">
        <v>655</v>
      </c>
      <c r="X995" s="190" t="s">
        <v>832</v>
      </c>
      <c r="Y995" s="231">
        <v>1</v>
      </c>
      <c r="Z995" s="231">
        <v>1</v>
      </c>
      <c r="AA995" s="231">
        <v>17955.131266000004</v>
      </c>
      <c r="AB995" s="231">
        <v>17955</v>
      </c>
      <c r="AC995" s="231">
        <v>6918</v>
      </c>
      <c r="AD995" s="231">
        <v>11037</v>
      </c>
      <c r="AK995" s="232">
        <v>0</v>
      </c>
      <c r="AM995" s="232">
        <v>0</v>
      </c>
      <c r="AO995" s="232"/>
    </row>
    <row r="996" spans="1:41" s="231" customFormat="1">
      <c r="A996" s="229" t="s">
        <v>957</v>
      </c>
      <c r="B996" s="190">
        <v>3513044625</v>
      </c>
      <c r="C996" s="191" t="s">
        <v>552</v>
      </c>
      <c r="D996" s="195">
        <v>0</v>
      </c>
      <c r="E996" s="195">
        <v>0</v>
      </c>
      <c r="F996" s="195">
        <v>0</v>
      </c>
      <c r="G996" s="195">
        <v>0</v>
      </c>
      <c r="H996" s="195">
        <v>3</v>
      </c>
      <c r="I996" s="195">
        <v>0</v>
      </c>
      <c r="J996" s="195">
        <v>0</v>
      </c>
      <c r="K996" s="230">
        <v>0.1179</v>
      </c>
      <c r="L996" s="195">
        <v>0</v>
      </c>
      <c r="M996" s="195">
        <v>0</v>
      </c>
      <c r="N996" s="195">
        <v>1</v>
      </c>
      <c r="O996" s="195">
        <v>0</v>
      </c>
      <c r="P996" s="195">
        <v>0</v>
      </c>
      <c r="Q996" s="195">
        <v>3</v>
      </c>
      <c r="R996" s="230">
        <v>1</v>
      </c>
      <c r="S996" s="195">
        <v>6</v>
      </c>
      <c r="T996" s="190"/>
      <c r="U996" s="229">
        <v>3513044625</v>
      </c>
      <c r="V996" s="231" t="s">
        <v>957</v>
      </c>
      <c r="W996" s="190" t="s">
        <v>655</v>
      </c>
      <c r="X996" s="190" t="s">
        <v>678</v>
      </c>
      <c r="Y996" s="231">
        <v>1</v>
      </c>
      <c r="Z996" s="231">
        <v>3</v>
      </c>
      <c r="AA996" s="231">
        <v>34996.583798</v>
      </c>
      <c r="AB996" s="231">
        <v>11666</v>
      </c>
      <c r="AC996" s="231">
        <v>-1463</v>
      </c>
      <c r="AD996" s="231">
        <v>13129</v>
      </c>
      <c r="AK996" s="232">
        <v>0</v>
      </c>
      <c r="AM996" s="232">
        <v>0</v>
      </c>
      <c r="AO996" s="232"/>
    </row>
    <row r="997" spans="1:41" s="231" customFormat="1">
      <c r="A997" s="229" t="s">
        <v>957</v>
      </c>
      <c r="B997" s="190">
        <v>3513044690</v>
      </c>
      <c r="C997" s="191" t="s">
        <v>552</v>
      </c>
      <c r="D997" s="195">
        <v>0</v>
      </c>
      <c r="E997" s="195">
        <v>0</v>
      </c>
      <c r="F997" s="195">
        <v>0</v>
      </c>
      <c r="G997" s="195">
        <v>0</v>
      </c>
      <c r="H997" s="195">
        <v>0</v>
      </c>
      <c r="I997" s="195">
        <v>1</v>
      </c>
      <c r="J997" s="195">
        <v>0</v>
      </c>
      <c r="K997" s="230">
        <v>3.9300000000000002E-2</v>
      </c>
      <c r="L997" s="195">
        <v>0</v>
      </c>
      <c r="M997" s="195">
        <v>0</v>
      </c>
      <c r="N997" s="195">
        <v>0</v>
      </c>
      <c r="O997" s="195">
        <v>0</v>
      </c>
      <c r="P997" s="195">
        <v>1</v>
      </c>
      <c r="Q997" s="195">
        <v>1</v>
      </c>
      <c r="R997" s="230">
        <v>1</v>
      </c>
      <c r="S997" s="195">
        <v>4</v>
      </c>
      <c r="T997" s="190"/>
      <c r="U997" s="229">
        <v>3513044690</v>
      </c>
      <c r="V997" s="231" t="s">
        <v>957</v>
      </c>
      <c r="W997" s="190" t="s">
        <v>655</v>
      </c>
      <c r="X997" s="190" t="s">
        <v>721</v>
      </c>
      <c r="Y997" s="231">
        <v>1</v>
      </c>
      <c r="Z997" s="231">
        <v>1</v>
      </c>
      <c r="AA997" s="231">
        <v>17261.911266000003</v>
      </c>
      <c r="AB997" s="231">
        <v>17262</v>
      </c>
      <c r="AC997" s="231">
        <v>6411</v>
      </c>
      <c r="AD997" s="231">
        <v>10851</v>
      </c>
      <c r="AK997" s="232">
        <v>0</v>
      </c>
      <c r="AM997" s="232">
        <v>0</v>
      </c>
      <c r="AO997" s="232"/>
    </row>
    <row r="998" spans="1:41" s="231" customFormat="1">
      <c r="A998" s="229" t="s">
        <v>957</v>
      </c>
      <c r="B998" s="190">
        <v>3513044780</v>
      </c>
      <c r="C998" s="191" t="s">
        <v>552</v>
      </c>
      <c r="D998" s="195">
        <v>0</v>
      </c>
      <c r="E998" s="195">
        <v>0</v>
      </c>
      <c r="F998" s="195">
        <v>0</v>
      </c>
      <c r="G998" s="195">
        <v>0</v>
      </c>
      <c r="H998" s="195">
        <v>1</v>
      </c>
      <c r="I998" s="195">
        <v>4</v>
      </c>
      <c r="J998" s="195">
        <v>0</v>
      </c>
      <c r="K998" s="230">
        <v>0.19650000000000001</v>
      </c>
      <c r="L998" s="195">
        <v>0</v>
      </c>
      <c r="M998" s="195">
        <v>0</v>
      </c>
      <c r="N998" s="195">
        <v>0</v>
      </c>
      <c r="O998" s="195">
        <v>0</v>
      </c>
      <c r="P998" s="195">
        <v>3</v>
      </c>
      <c r="Q998" s="195">
        <v>5</v>
      </c>
      <c r="R998" s="230">
        <v>1</v>
      </c>
      <c r="S998" s="195">
        <v>6</v>
      </c>
      <c r="T998" s="190"/>
      <c r="U998" s="229">
        <v>3513044780</v>
      </c>
      <c r="V998" s="231" t="s">
        <v>957</v>
      </c>
      <c r="W998" s="190" t="s">
        <v>655</v>
      </c>
      <c r="X998" s="190" t="s">
        <v>791</v>
      </c>
      <c r="Y998" s="231">
        <v>1</v>
      </c>
      <c r="Z998" s="231">
        <v>5</v>
      </c>
      <c r="AA998" s="231">
        <v>77095.026330000008</v>
      </c>
      <c r="AB998" s="231">
        <v>15419</v>
      </c>
      <c r="AC998" s="231">
        <v>4382</v>
      </c>
      <c r="AD998" s="231">
        <v>11037</v>
      </c>
      <c r="AK998" s="232">
        <v>0</v>
      </c>
      <c r="AM998" s="232">
        <v>0</v>
      </c>
      <c r="AO998" s="232"/>
    </row>
    <row r="999" spans="1:41" s="231" customFormat="1">
      <c r="A999" s="229" t="s">
        <v>958</v>
      </c>
      <c r="B999" s="190">
        <v>3514281061</v>
      </c>
      <c r="C999" s="191" t="s">
        <v>553</v>
      </c>
      <c r="D999" s="195">
        <v>0</v>
      </c>
      <c r="E999" s="195">
        <v>0</v>
      </c>
      <c r="F999" s="195">
        <v>0</v>
      </c>
      <c r="G999" s="195">
        <v>0</v>
      </c>
      <c r="H999" s="195">
        <v>1</v>
      </c>
      <c r="I999" s="195">
        <v>3</v>
      </c>
      <c r="J999" s="195">
        <v>0</v>
      </c>
      <c r="K999" s="230">
        <v>0.15720000000000001</v>
      </c>
      <c r="L999" s="195">
        <v>0</v>
      </c>
      <c r="M999" s="195">
        <v>0</v>
      </c>
      <c r="N999" s="195">
        <v>0</v>
      </c>
      <c r="O999" s="195">
        <v>0</v>
      </c>
      <c r="P999" s="195">
        <v>3</v>
      </c>
      <c r="Q999" s="195">
        <v>4</v>
      </c>
      <c r="R999" s="230">
        <v>1</v>
      </c>
      <c r="S999" s="195">
        <v>11</v>
      </c>
      <c r="T999" s="190"/>
      <c r="U999" s="229">
        <v>3514281061</v>
      </c>
      <c r="V999" s="231" t="s">
        <v>958</v>
      </c>
      <c r="W999" s="190" t="s">
        <v>796</v>
      </c>
      <c r="X999" s="190" t="s">
        <v>799</v>
      </c>
      <c r="Y999" s="231">
        <v>1</v>
      </c>
      <c r="Z999" s="231">
        <v>4</v>
      </c>
      <c r="AA999" s="231">
        <v>71876.92506400001</v>
      </c>
      <c r="AB999" s="231">
        <v>17969</v>
      </c>
      <c r="AC999" s="231">
        <v>5277</v>
      </c>
      <c r="AD999" s="231">
        <v>12692</v>
      </c>
      <c r="AK999" s="232">
        <v>0</v>
      </c>
      <c r="AM999" s="232">
        <v>0</v>
      </c>
      <c r="AO999" s="232"/>
    </row>
    <row r="1000" spans="1:41" s="231" customFormat="1">
      <c r="A1000" s="229" t="s">
        <v>958</v>
      </c>
      <c r="B1000" s="190">
        <v>3514281137</v>
      </c>
      <c r="C1000" s="191" t="s">
        <v>553</v>
      </c>
      <c r="D1000" s="195">
        <v>0</v>
      </c>
      <c r="E1000" s="195">
        <v>0</v>
      </c>
      <c r="F1000" s="195">
        <v>0</v>
      </c>
      <c r="G1000" s="195">
        <v>0</v>
      </c>
      <c r="H1000" s="195">
        <v>2</v>
      </c>
      <c r="I1000" s="195">
        <v>2</v>
      </c>
      <c r="J1000" s="195">
        <v>0</v>
      </c>
      <c r="K1000" s="230">
        <v>0.15720000000000001</v>
      </c>
      <c r="L1000" s="195">
        <v>0</v>
      </c>
      <c r="M1000" s="195">
        <v>0</v>
      </c>
      <c r="N1000" s="195">
        <v>0</v>
      </c>
      <c r="O1000" s="195">
        <v>1</v>
      </c>
      <c r="P1000" s="195">
        <v>4</v>
      </c>
      <c r="Q1000" s="195">
        <v>4</v>
      </c>
      <c r="R1000" s="230">
        <v>1</v>
      </c>
      <c r="S1000" s="195">
        <v>12</v>
      </c>
      <c r="T1000" s="190"/>
      <c r="U1000" s="229">
        <v>3514281137</v>
      </c>
      <c r="V1000" s="231" t="s">
        <v>958</v>
      </c>
      <c r="W1000" s="190" t="s">
        <v>796</v>
      </c>
      <c r="X1000" s="190" t="s">
        <v>847</v>
      </c>
      <c r="Y1000" s="231">
        <v>1</v>
      </c>
      <c r="Z1000" s="231">
        <v>4</v>
      </c>
      <c r="AA1000" s="231">
        <v>83737.025063999987</v>
      </c>
      <c r="AB1000" s="231">
        <v>20934</v>
      </c>
      <c r="AC1000" s="231">
        <v>7897</v>
      </c>
      <c r="AD1000" s="231">
        <v>13037</v>
      </c>
      <c r="AK1000" s="232">
        <v>0</v>
      </c>
      <c r="AM1000" s="232">
        <v>0</v>
      </c>
      <c r="AO1000" s="232"/>
    </row>
    <row r="1001" spans="1:41" s="231" customFormat="1">
      <c r="A1001" s="229" t="s">
        <v>958</v>
      </c>
      <c r="B1001" s="190">
        <v>3514281281</v>
      </c>
      <c r="C1001" s="191" t="s">
        <v>553</v>
      </c>
      <c r="D1001" s="195">
        <v>0</v>
      </c>
      <c r="E1001" s="195">
        <v>0</v>
      </c>
      <c r="F1001" s="195">
        <v>0</v>
      </c>
      <c r="G1001" s="195">
        <v>0</v>
      </c>
      <c r="H1001" s="195">
        <v>293</v>
      </c>
      <c r="I1001" s="195">
        <v>218</v>
      </c>
      <c r="J1001" s="195">
        <v>0</v>
      </c>
      <c r="K1001" s="230">
        <v>20.0823</v>
      </c>
      <c r="L1001" s="195">
        <v>0</v>
      </c>
      <c r="M1001" s="195">
        <v>0</v>
      </c>
      <c r="N1001" s="195">
        <v>34</v>
      </c>
      <c r="O1001" s="195">
        <v>43</v>
      </c>
      <c r="P1001" s="195">
        <v>461</v>
      </c>
      <c r="Q1001" s="195">
        <v>511</v>
      </c>
      <c r="R1001" s="230">
        <v>1</v>
      </c>
      <c r="S1001" s="195">
        <v>12</v>
      </c>
      <c r="T1001" s="190"/>
      <c r="U1001" s="229">
        <v>3514281281</v>
      </c>
      <c r="V1001" s="231" t="s">
        <v>958</v>
      </c>
      <c r="W1001" s="190" t="s">
        <v>796</v>
      </c>
      <c r="X1001" s="190" t="s">
        <v>796</v>
      </c>
      <c r="Y1001" s="231">
        <v>1</v>
      </c>
      <c r="Z1001" s="231">
        <v>511</v>
      </c>
      <c r="AA1001" s="231">
        <v>10029546.686926</v>
      </c>
      <c r="AB1001" s="231">
        <v>19627</v>
      </c>
      <c r="AC1001" s="231">
        <v>2243</v>
      </c>
      <c r="AD1001" s="231">
        <v>17384</v>
      </c>
      <c r="AK1001" s="232">
        <v>0</v>
      </c>
      <c r="AM1001" s="232">
        <v>0</v>
      </c>
      <c r="AO1001" s="232"/>
    </row>
    <row r="1002" spans="1:41" s="231" customFormat="1">
      <c r="A1002" s="229" t="s">
        <v>959</v>
      </c>
      <c r="B1002" s="190">
        <v>3515287043</v>
      </c>
      <c r="C1002" s="191" t="s">
        <v>562</v>
      </c>
      <c r="D1002" s="195">
        <v>0</v>
      </c>
      <c r="E1002" s="195">
        <v>0</v>
      </c>
      <c r="F1002" s="195">
        <v>0</v>
      </c>
      <c r="G1002" s="195">
        <v>3</v>
      </c>
      <c r="H1002" s="195">
        <v>1</v>
      </c>
      <c r="I1002" s="195">
        <v>0</v>
      </c>
      <c r="J1002" s="195">
        <v>0</v>
      </c>
      <c r="K1002" s="230">
        <v>0.15720000000000001</v>
      </c>
      <c r="L1002" s="195">
        <v>0</v>
      </c>
      <c r="M1002" s="195">
        <v>0</v>
      </c>
      <c r="N1002" s="195">
        <v>0</v>
      </c>
      <c r="O1002" s="195">
        <v>0</v>
      </c>
      <c r="P1002" s="195">
        <v>1</v>
      </c>
      <c r="Q1002" s="195">
        <v>4</v>
      </c>
      <c r="R1002" s="230">
        <v>1</v>
      </c>
      <c r="S1002" s="195">
        <v>7</v>
      </c>
      <c r="T1002" s="190"/>
      <c r="U1002" s="229">
        <v>3515287043</v>
      </c>
      <c r="V1002" s="231" t="s">
        <v>959</v>
      </c>
      <c r="W1002" s="190" t="s">
        <v>960</v>
      </c>
      <c r="X1002" s="190" t="s">
        <v>961</v>
      </c>
      <c r="Y1002" s="231">
        <v>1</v>
      </c>
      <c r="Z1002" s="231">
        <v>4</v>
      </c>
      <c r="AA1002" s="231">
        <v>49608.245064000002</v>
      </c>
      <c r="AB1002" s="231">
        <v>12402</v>
      </c>
      <c r="AC1002" s="231">
        <v>-2206</v>
      </c>
      <c r="AD1002" s="231">
        <v>14608</v>
      </c>
      <c r="AK1002" s="232">
        <v>0</v>
      </c>
      <c r="AM1002" s="232">
        <v>0</v>
      </c>
      <c r="AO1002" s="232"/>
    </row>
    <row r="1003" spans="1:41" s="231" customFormat="1">
      <c r="A1003" s="229" t="s">
        <v>959</v>
      </c>
      <c r="B1003" s="190">
        <v>3515287045</v>
      </c>
      <c r="C1003" s="191" t="s">
        <v>562</v>
      </c>
      <c r="D1003" s="195">
        <v>0</v>
      </c>
      <c r="E1003" s="195">
        <v>0</v>
      </c>
      <c r="F1003" s="195">
        <v>0</v>
      </c>
      <c r="G1003" s="195">
        <v>4</v>
      </c>
      <c r="H1003" s="195">
        <v>0</v>
      </c>
      <c r="I1003" s="195">
        <v>0</v>
      </c>
      <c r="J1003" s="195">
        <v>0</v>
      </c>
      <c r="K1003" s="230">
        <v>0.15720000000000001</v>
      </c>
      <c r="L1003" s="195">
        <v>0</v>
      </c>
      <c r="M1003" s="195">
        <v>0</v>
      </c>
      <c r="N1003" s="195">
        <v>0</v>
      </c>
      <c r="O1003" s="195">
        <v>0</v>
      </c>
      <c r="P1003" s="195">
        <v>0</v>
      </c>
      <c r="Q1003" s="195">
        <v>4</v>
      </c>
      <c r="R1003" s="230">
        <v>1</v>
      </c>
      <c r="S1003" s="195">
        <v>7</v>
      </c>
      <c r="T1003" s="190"/>
      <c r="U1003" s="229">
        <v>3515287045</v>
      </c>
      <c r="V1003" s="231" t="s">
        <v>959</v>
      </c>
      <c r="W1003" s="190" t="s">
        <v>960</v>
      </c>
      <c r="X1003" s="190" t="s">
        <v>962</v>
      </c>
      <c r="Y1003" s="231">
        <v>1</v>
      </c>
      <c r="Z1003" s="231">
        <v>4</v>
      </c>
      <c r="AA1003" s="231">
        <v>44147.645064000004</v>
      </c>
      <c r="AB1003" s="231">
        <v>11037</v>
      </c>
      <c r="AC1003" s="231">
        <v>-5713</v>
      </c>
      <c r="AD1003" s="231">
        <v>16750</v>
      </c>
      <c r="AK1003" s="232">
        <v>0</v>
      </c>
      <c r="AM1003" s="232">
        <v>0</v>
      </c>
      <c r="AO1003" s="232"/>
    </row>
    <row r="1004" spans="1:41" s="231" customFormat="1">
      <c r="A1004" s="229" t="s">
        <v>959</v>
      </c>
      <c r="B1004" s="190">
        <v>3515287135</v>
      </c>
      <c r="C1004" s="191" t="s">
        <v>562</v>
      </c>
      <c r="D1004" s="195">
        <v>0</v>
      </c>
      <c r="E1004" s="195">
        <v>0</v>
      </c>
      <c r="F1004" s="195">
        <v>0</v>
      </c>
      <c r="G1004" s="195">
        <v>3</v>
      </c>
      <c r="H1004" s="195">
        <v>0</v>
      </c>
      <c r="I1004" s="195">
        <v>0</v>
      </c>
      <c r="J1004" s="195">
        <v>0</v>
      </c>
      <c r="K1004" s="230">
        <v>0.1179</v>
      </c>
      <c r="L1004" s="195">
        <v>0</v>
      </c>
      <c r="M1004" s="195">
        <v>0</v>
      </c>
      <c r="N1004" s="195">
        <v>0</v>
      </c>
      <c r="O1004" s="195">
        <v>0</v>
      </c>
      <c r="P1004" s="195">
        <v>1</v>
      </c>
      <c r="Q1004" s="195">
        <v>3</v>
      </c>
      <c r="R1004" s="230">
        <v>1</v>
      </c>
      <c r="S1004" s="195">
        <v>8</v>
      </c>
      <c r="T1004" s="190"/>
      <c r="U1004" s="229">
        <v>3515287135</v>
      </c>
      <c r="V1004" s="231" t="s">
        <v>959</v>
      </c>
      <c r="W1004" s="190" t="s">
        <v>960</v>
      </c>
      <c r="X1004" s="190" t="s">
        <v>963</v>
      </c>
      <c r="Y1004" s="231">
        <v>1</v>
      </c>
      <c r="Z1004" s="231">
        <v>3</v>
      </c>
      <c r="AA1004" s="231">
        <v>39387.413798000001</v>
      </c>
      <c r="AB1004" s="231">
        <v>13129</v>
      </c>
      <c r="AC1004" s="231">
        <v>441</v>
      </c>
      <c r="AD1004" s="231">
        <v>12688</v>
      </c>
      <c r="AK1004" s="232">
        <v>0</v>
      </c>
      <c r="AM1004" s="232">
        <v>0</v>
      </c>
      <c r="AO1004" s="232"/>
    </row>
    <row r="1005" spans="1:41" s="231" customFormat="1">
      <c r="A1005" s="229" t="s">
        <v>959</v>
      </c>
      <c r="B1005" s="190">
        <v>3515287151</v>
      </c>
      <c r="C1005" s="191" t="s">
        <v>562</v>
      </c>
      <c r="D1005" s="195">
        <v>0</v>
      </c>
      <c r="E1005" s="195">
        <v>0</v>
      </c>
      <c r="F1005" s="195">
        <v>0</v>
      </c>
      <c r="G1005" s="195">
        <v>1</v>
      </c>
      <c r="H1005" s="195">
        <v>1</v>
      </c>
      <c r="I1005" s="195">
        <v>0</v>
      </c>
      <c r="J1005" s="195">
        <v>0</v>
      </c>
      <c r="K1005" s="230">
        <v>7.8600000000000003E-2</v>
      </c>
      <c r="L1005" s="195">
        <v>0</v>
      </c>
      <c r="M1005" s="195">
        <v>0</v>
      </c>
      <c r="N1005" s="195">
        <v>0</v>
      </c>
      <c r="O1005" s="195">
        <v>0</v>
      </c>
      <c r="P1005" s="195">
        <v>0</v>
      </c>
      <c r="Q1005" s="195">
        <v>2</v>
      </c>
      <c r="R1005" s="230">
        <v>1</v>
      </c>
      <c r="S1005" s="195">
        <v>8</v>
      </c>
      <c r="T1005" s="190"/>
      <c r="U1005" s="229">
        <v>3515287151</v>
      </c>
      <c r="V1005" s="231" t="s">
        <v>959</v>
      </c>
      <c r="W1005" s="190" t="s">
        <v>960</v>
      </c>
      <c r="X1005" s="190" t="s">
        <v>812</v>
      </c>
      <c r="Y1005" s="231">
        <v>1</v>
      </c>
      <c r="Z1005" s="231">
        <v>2</v>
      </c>
      <c r="AA1005" s="231">
        <v>21701.202532000003</v>
      </c>
      <c r="AB1005" s="231">
        <v>10851</v>
      </c>
      <c r="AC1005" s="231">
        <v>-3041</v>
      </c>
      <c r="AD1005" s="231">
        <v>13892</v>
      </c>
      <c r="AK1005" s="232">
        <v>0</v>
      </c>
      <c r="AM1005" s="232">
        <v>0</v>
      </c>
      <c r="AO1005" s="232"/>
    </row>
    <row r="1006" spans="1:41" s="231" customFormat="1">
      <c r="A1006" s="229" t="s">
        <v>959</v>
      </c>
      <c r="B1006" s="190">
        <v>3515287161</v>
      </c>
      <c r="C1006" s="191" t="s">
        <v>562</v>
      </c>
      <c r="D1006" s="195">
        <v>0</v>
      </c>
      <c r="E1006" s="195">
        <v>0</v>
      </c>
      <c r="F1006" s="195">
        <v>0</v>
      </c>
      <c r="G1006" s="195">
        <v>1</v>
      </c>
      <c r="H1006" s="195">
        <v>0</v>
      </c>
      <c r="I1006" s="195">
        <v>0</v>
      </c>
      <c r="J1006" s="195">
        <v>0</v>
      </c>
      <c r="K1006" s="230">
        <v>3.9300000000000002E-2</v>
      </c>
      <c r="L1006" s="195">
        <v>0</v>
      </c>
      <c r="M1006" s="195">
        <v>0</v>
      </c>
      <c r="N1006" s="195">
        <v>0</v>
      </c>
      <c r="O1006" s="195">
        <v>0</v>
      </c>
      <c r="P1006" s="195">
        <v>0</v>
      </c>
      <c r="Q1006" s="195">
        <v>1</v>
      </c>
      <c r="R1006" s="230">
        <v>1</v>
      </c>
      <c r="S1006" s="195">
        <v>8</v>
      </c>
      <c r="T1006" s="190"/>
      <c r="U1006" s="229">
        <v>3515287161</v>
      </c>
      <c r="V1006" s="231" t="s">
        <v>959</v>
      </c>
      <c r="W1006" s="190" t="s">
        <v>960</v>
      </c>
      <c r="X1006" s="190" t="s">
        <v>802</v>
      </c>
      <c r="Y1006" s="231">
        <v>1</v>
      </c>
      <c r="Z1006" s="231">
        <v>1</v>
      </c>
      <c r="AA1006" s="231">
        <v>11036.911266000001</v>
      </c>
      <c r="AB1006" s="231">
        <v>11037</v>
      </c>
      <c r="AC1006" s="231">
        <v>-4546</v>
      </c>
      <c r="AD1006" s="231">
        <v>15583</v>
      </c>
      <c r="AK1006" s="232">
        <v>0</v>
      </c>
      <c r="AM1006" s="232">
        <v>0</v>
      </c>
      <c r="AO1006" s="232"/>
    </row>
    <row r="1007" spans="1:41" s="231" customFormat="1">
      <c r="A1007" s="229" t="s">
        <v>959</v>
      </c>
      <c r="B1007" s="190">
        <v>3515287191</v>
      </c>
      <c r="C1007" s="191" t="s">
        <v>562</v>
      </c>
      <c r="D1007" s="195">
        <v>0</v>
      </c>
      <c r="E1007" s="195">
        <v>0</v>
      </c>
      <c r="F1007" s="195">
        <v>7</v>
      </c>
      <c r="G1007" s="195">
        <v>16</v>
      </c>
      <c r="H1007" s="195">
        <v>12</v>
      </c>
      <c r="I1007" s="195">
        <v>0</v>
      </c>
      <c r="J1007" s="195">
        <v>0</v>
      </c>
      <c r="K1007" s="230">
        <v>1.3754999999999999</v>
      </c>
      <c r="L1007" s="195">
        <v>0</v>
      </c>
      <c r="M1007" s="195">
        <v>0</v>
      </c>
      <c r="N1007" s="195">
        <v>0</v>
      </c>
      <c r="O1007" s="195">
        <v>0</v>
      </c>
      <c r="P1007" s="195">
        <v>10</v>
      </c>
      <c r="Q1007" s="195">
        <v>35</v>
      </c>
      <c r="R1007" s="230">
        <v>1</v>
      </c>
      <c r="S1007" s="195">
        <v>8</v>
      </c>
      <c r="T1007" s="190"/>
      <c r="U1007" s="229">
        <v>3515287191</v>
      </c>
      <c r="V1007" s="231" t="s">
        <v>959</v>
      </c>
      <c r="W1007" s="190" t="s">
        <v>960</v>
      </c>
      <c r="X1007" s="190" t="s">
        <v>803</v>
      </c>
      <c r="Y1007" s="231">
        <v>1</v>
      </c>
      <c r="Z1007" s="231">
        <v>35</v>
      </c>
      <c r="AA1007" s="231">
        <v>444211.00430999999</v>
      </c>
      <c r="AB1007" s="231">
        <v>12692</v>
      </c>
      <c r="AC1007" s="231">
        <v>1841</v>
      </c>
      <c r="AD1007" s="231">
        <v>10851</v>
      </c>
      <c r="AK1007" s="232">
        <v>0</v>
      </c>
      <c r="AM1007" s="232">
        <v>0</v>
      </c>
      <c r="AO1007" s="232"/>
    </row>
    <row r="1008" spans="1:41" s="231" customFormat="1">
      <c r="A1008" s="229" t="s">
        <v>959</v>
      </c>
      <c r="B1008" s="190">
        <v>3515287215</v>
      </c>
      <c r="C1008" s="191" t="s">
        <v>562</v>
      </c>
      <c r="D1008" s="195">
        <v>0</v>
      </c>
      <c r="E1008" s="195">
        <v>0</v>
      </c>
      <c r="F1008" s="195">
        <v>2</v>
      </c>
      <c r="G1008" s="195">
        <v>10</v>
      </c>
      <c r="H1008" s="195">
        <v>4</v>
      </c>
      <c r="I1008" s="195">
        <v>0</v>
      </c>
      <c r="J1008" s="195">
        <v>0</v>
      </c>
      <c r="K1008" s="230">
        <v>0.62880000000000003</v>
      </c>
      <c r="L1008" s="195">
        <v>0</v>
      </c>
      <c r="M1008" s="195">
        <v>0</v>
      </c>
      <c r="N1008" s="195">
        <v>0</v>
      </c>
      <c r="O1008" s="195">
        <v>0</v>
      </c>
      <c r="P1008" s="195">
        <v>5</v>
      </c>
      <c r="Q1008" s="195">
        <v>16</v>
      </c>
      <c r="R1008" s="230">
        <v>1</v>
      </c>
      <c r="S1008" s="195">
        <v>9</v>
      </c>
      <c r="T1008" s="190"/>
      <c r="U1008" s="229">
        <v>3515287215</v>
      </c>
      <c r="V1008" s="231" t="s">
        <v>959</v>
      </c>
      <c r="W1008" s="190" t="s">
        <v>960</v>
      </c>
      <c r="X1008" s="190" t="s">
        <v>922</v>
      </c>
      <c r="Y1008" s="231">
        <v>1</v>
      </c>
      <c r="Z1008" s="231">
        <v>16</v>
      </c>
      <c r="AA1008" s="231">
        <v>208593.250256</v>
      </c>
      <c r="AB1008" s="231">
        <v>13037</v>
      </c>
      <c r="AC1008" s="231">
        <v>380</v>
      </c>
      <c r="AD1008" s="231">
        <v>12657</v>
      </c>
      <c r="AK1008" s="232">
        <v>0</v>
      </c>
      <c r="AM1008" s="232">
        <v>0</v>
      </c>
      <c r="AO1008" s="232"/>
    </row>
    <row r="1009" spans="1:41" s="231" customFormat="1">
      <c r="A1009" s="229" t="s">
        <v>959</v>
      </c>
      <c r="B1009" s="190">
        <v>3515287226</v>
      </c>
      <c r="C1009" s="191" t="s">
        <v>562</v>
      </c>
      <c r="D1009" s="195">
        <v>0</v>
      </c>
      <c r="E1009" s="195">
        <v>0</v>
      </c>
      <c r="F1009" s="195">
        <v>0</v>
      </c>
      <c r="G1009" s="195">
        <v>0</v>
      </c>
      <c r="H1009" s="195">
        <v>1</v>
      </c>
      <c r="I1009" s="195">
        <v>0</v>
      </c>
      <c r="J1009" s="195">
        <v>0</v>
      </c>
      <c r="K1009" s="230">
        <v>3.9300000000000002E-2</v>
      </c>
      <c r="L1009" s="195">
        <v>0</v>
      </c>
      <c r="M1009" s="195">
        <v>0</v>
      </c>
      <c r="N1009" s="195">
        <v>0</v>
      </c>
      <c r="O1009" s="195">
        <v>0</v>
      </c>
      <c r="P1009" s="195">
        <v>1</v>
      </c>
      <c r="Q1009" s="195">
        <v>1</v>
      </c>
      <c r="R1009" s="230">
        <v>1</v>
      </c>
      <c r="S1009" s="195">
        <v>9</v>
      </c>
      <c r="T1009" s="190"/>
      <c r="U1009" s="229">
        <v>3515287226</v>
      </c>
      <c r="V1009" s="231" t="s">
        <v>959</v>
      </c>
      <c r="W1009" s="190" t="s">
        <v>960</v>
      </c>
      <c r="X1009" s="190" t="s">
        <v>813</v>
      </c>
      <c r="Y1009" s="231">
        <v>1</v>
      </c>
      <c r="Z1009" s="231">
        <v>1</v>
      </c>
      <c r="AA1009" s="231">
        <v>17384.421265999998</v>
      </c>
      <c r="AB1009" s="231">
        <v>17384</v>
      </c>
      <c r="AC1009" s="231">
        <v>3351</v>
      </c>
      <c r="AD1009" s="231">
        <v>14033</v>
      </c>
      <c r="AK1009" s="232">
        <v>0</v>
      </c>
      <c r="AM1009" s="232">
        <v>0</v>
      </c>
      <c r="AO1009" s="232"/>
    </row>
    <row r="1010" spans="1:41" s="231" customFormat="1">
      <c r="A1010" s="229" t="s">
        <v>959</v>
      </c>
      <c r="B1010" s="190">
        <v>3515287227</v>
      </c>
      <c r="C1010" s="191" t="s">
        <v>562</v>
      </c>
      <c r="D1010" s="195">
        <v>0</v>
      </c>
      <c r="E1010" s="195">
        <v>0</v>
      </c>
      <c r="F1010" s="195">
        <v>2</v>
      </c>
      <c r="G1010" s="195">
        <v>11</v>
      </c>
      <c r="H1010" s="195">
        <v>10</v>
      </c>
      <c r="I1010" s="195">
        <v>0</v>
      </c>
      <c r="J1010" s="195">
        <v>0</v>
      </c>
      <c r="K1010" s="230">
        <v>0.90390000000000004</v>
      </c>
      <c r="L1010" s="195">
        <v>0</v>
      </c>
      <c r="M1010" s="195">
        <v>0</v>
      </c>
      <c r="N1010" s="195">
        <v>0</v>
      </c>
      <c r="O1010" s="195">
        <v>0</v>
      </c>
      <c r="P1010" s="195">
        <v>12</v>
      </c>
      <c r="Q1010" s="195">
        <v>23</v>
      </c>
      <c r="R1010" s="230">
        <v>1</v>
      </c>
      <c r="S1010" s="195">
        <v>10</v>
      </c>
      <c r="T1010" s="190"/>
      <c r="U1010" s="229">
        <v>3515287227</v>
      </c>
      <c r="V1010" s="231" t="s">
        <v>959</v>
      </c>
      <c r="W1010" s="190" t="s">
        <v>960</v>
      </c>
      <c r="X1010" s="190" t="s">
        <v>804</v>
      </c>
      <c r="Y1010" s="231">
        <v>1</v>
      </c>
      <c r="Z1010" s="231">
        <v>23</v>
      </c>
      <c r="AA1010" s="231">
        <v>335978.339118</v>
      </c>
      <c r="AB1010" s="231">
        <v>14608</v>
      </c>
      <c r="AC1010" s="231">
        <v>-858</v>
      </c>
      <c r="AD1010" s="231">
        <v>15466</v>
      </c>
      <c r="AK1010" s="232">
        <v>0</v>
      </c>
      <c r="AM1010" s="232">
        <v>0</v>
      </c>
      <c r="AO1010" s="232"/>
    </row>
    <row r="1011" spans="1:41" s="231" customFormat="1">
      <c r="A1011" s="229" t="s">
        <v>959</v>
      </c>
      <c r="B1011" s="190">
        <v>3515287277</v>
      </c>
      <c r="C1011" s="191" t="s">
        <v>562</v>
      </c>
      <c r="D1011" s="195">
        <v>0</v>
      </c>
      <c r="E1011" s="195">
        <v>0</v>
      </c>
      <c r="F1011" s="195">
        <v>12</v>
      </c>
      <c r="G1011" s="195">
        <v>73</v>
      </c>
      <c r="H1011" s="195">
        <v>50</v>
      </c>
      <c r="I1011" s="195">
        <v>0</v>
      </c>
      <c r="J1011" s="195">
        <v>0</v>
      </c>
      <c r="K1011" s="230">
        <v>5.3055000000000003</v>
      </c>
      <c r="L1011" s="195">
        <v>0</v>
      </c>
      <c r="M1011" s="195">
        <v>10</v>
      </c>
      <c r="N1011" s="195">
        <v>10</v>
      </c>
      <c r="O1011" s="195">
        <v>0</v>
      </c>
      <c r="P1011" s="195">
        <v>87</v>
      </c>
      <c r="Q1011" s="195">
        <v>135</v>
      </c>
      <c r="R1011" s="230">
        <v>1</v>
      </c>
      <c r="S1011" s="195">
        <v>12</v>
      </c>
      <c r="T1011" s="190"/>
      <c r="U1011" s="229">
        <v>3515287277</v>
      </c>
      <c r="V1011" s="231" t="s">
        <v>959</v>
      </c>
      <c r="W1011" s="190" t="s">
        <v>960</v>
      </c>
      <c r="X1011" s="190" t="s">
        <v>923</v>
      </c>
      <c r="Y1011" s="231">
        <v>1</v>
      </c>
      <c r="Z1011" s="231">
        <v>135</v>
      </c>
      <c r="AA1011" s="231">
        <v>2269699.7109099999</v>
      </c>
      <c r="AB1011" s="231">
        <v>16813</v>
      </c>
      <c r="AC1011" s="231">
        <v>2013</v>
      </c>
      <c r="AD1011" s="231">
        <v>14800</v>
      </c>
      <c r="AK1011" s="232">
        <v>0</v>
      </c>
      <c r="AM1011" s="232">
        <v>0</v>
      </c>
      <c r="AO1011" s="232"/>
    </row>
    <row r="1012" spans="1:41" s="231" customFormat="1">
      <c r="A1012" s="229" t="s">
        <v>959</v>
      </c>
      <c r="B1012" s="190">
        <v>3515287287</v>
      </c>
      <c r="C1012" s="191" t="s">
        <v>562</v>
      </c>
      <c r="D1012" s="195">
        <v>0</v>
      </c>
      <c r="E1012" s="195">
        <v>0</v>
      </c>
      <c r="F1012" s="195">
        <v>6</v>
      </c>
      <c r="G1012" s="195">
        <v>15</v>
      </c>
      <c r="H1012" s="195">
        <v>2</v>
      </c>
      <c r="I1012" s="195">
        <v>0</v>
      </c>
      <c r="J1012" s="195">
        <v>0</v>
      </c>
      <c r="K1012" s="230">
        <v>0.90390000000000004</v>
      </c>
      <c r="L1012" s="195">
        <v>0</v>
      </c>
      <c r="M1012" s="195">
        <v>0</v>
      </c>
      <c r="N1012" s="195">
        <v>0</v>
      </c>
      <c r="O1012" s="195">
        <v>0</v>
      </c>
      <c r="P1012" s="195">
        <v>8</v>
      </c>
      <c r="Q1012" s="195">
        <v>23</v>
      </c>
      <c r="R1012" s="230">
        <v>1</v>
      </c>
      <c r="S1012" s="195">
        <v>5</v>
      </c>
      <c r="T1012" s="190"/>
      <c r="U1012" s="229">
        <v>3515287287</v>
      </c>
      <c r="V1012" s="231" t="s">
        <v>959</v>
      </c>
      <c r="W1012" s="190" t="s">
        <v>960</v>
      </c>
      <c r="X1012" s="190" t="s">
        <v>960</v>
      </c>
      <c r="Y1012" s="231">
        <v>1</v>
      </c>
      <c r="Z1012" s="231">
        <v>23</v>
      </c>
      <c r="AA1012" s="231">
        <v>291831.77911799995</v>
      </c>
      <c r="AB1012" s="231">
        <v>12688</v>
      </c>
      <c r="AC1012" s="231">
        <v>-5459</v>
      </c>
      <c r="AD1012" s="231">
        <v>18147</v>
      </c>
      <c r="AK1012" s="232">
        <v>0</v>
      </c>
      <c r="AM1012" s="232">
        <v>0</v>
      </c>
      <c r="AO1012" s="232"/>
    </row>
    <row r="1013" spans="1:41" s="231" customFormat="1">
      <c r="A1013" s="229" t="s">
        <v>959</v>
      </c>
      <c r="B1013" s="190">
        <v>3515287306</v>
      </c>
      <c r="C1013" s="191" t="s">
        <v>562</v>
      </c>
      <c r="D1013" s="195">
        <v>0</v>
      </c>
      <c r="E1013" s="195">
        <v>0</v>
      </c>
      <c r="F1013" s="195">
        <v>1</v>
      </c>
      <c r="G1013" s="195">
        <v>4</v>
      </c>
      <c r="H1013" s="195">
        <v>0</v>
      </c>
      <c r="I1013" s="195">
        <v>0</v>
      </c>
      <c r="J1013" s="195">
        <v>0</v>
      </c>
      <c r="K1013" s="230">
        <v>0.19650000000000001</v>
      </c>
      <c r="L1013" s="195">
        <v>0</v>
      </c>
      <c r="M1013" s="195">
        <v>0</v>
      </c>
      <c r="N1013" s="195">
        <v>0</v>
      </c>
      <c r="O1013" s="195">
        <v>0</v>
      </c>
      <c r="P1013" s="195">
        <v>2</v>
      </c>
      <c r="Q1013" s="195">
        <v>5</v>
      </c>
      <c r="R1013" s="230">
        <v>1</v>
      </c>
      <c r="S1013" s="195">
        <v>10</v>
      </c>
      <c r="T1013" s="190"/>
      <c r="U1013" s="229">
        <v>3515287306</v>
      </c>
      <c r="V1013" s="231" t="s">
        <v>959</v>
      </c>
      <c r="W1013" s="190" t="s">
        <v>960</v>
      </c>
      <c r="X1013" s="190" t="s">
        <v>964</v>
      </c>
      <c r="Y1013" s="231">
        <v>1</v>
      </c>
      <c r="Z1013" s="231">
        <v>5</v>
      </c>
      <c r="AA1013" s="231">
        <v>69457.986329999985</v>
      </c>
      <c r="AB1013" s="231">
        <v>13892</v>
      </c>
      <c r="AC1013" s="231">
        <v>1327</v>
      </c>
      <c r="AD1013" s="231">
        <v>12565</v>
      </c>
      <c r="AK1013" s="232">
        <v>0</v>
      </c>
      <c r="AM1013" s="232">
        <v>0</v>
      </c>
      <c r="AO1013" s="232"/>
    </row>
    <row r="1014" spans="1:41" s="231" customFormat="1">
      <c r="A1014" s="229" t="s">
        <v>959</v>
      </c>
      <c r="B1014" s="190">
        <v>3515287316</v>
      </c>
      <c r="C1014" s="191" t="s">
        <v>562</v>
      </c>
      <c r="D1014" s="195">
        <v>0</v>
      </c>
      <c r="E1014" s="195">
        <v>0</v>
      </c>
      <c r="F1014" s="195">
        <v>2</v>
      </c>
      <c r="G1014" s="195">
        <v>16</v>
      </c>
      <c r="H1014" s="195">
        <v>1</v>
      </c>
      <c r="I1014" s="195">
        <v>0</v>
      </c>
      <c r="J1014" s="195">
        <v>0</v>
      </c>
      <c r="K1014" s="230">
        <v>0.74670000000000003</v>
      </c>
      <c r="L1014" s="195">
        <v>0</v>
      </c>
      <c r="M1014" s="195">
        <v>3</v>
      </c>
      <c r="N1014" s="195">
        <v>0</v>
      </c>
      <c r="O1014" s="195">
        <v>0</v>
      </c>
      <c r="P1014" s="195">
        <v>10</v>
      </c>
      <c r="Q1014" s="195">
        <v>19</v>
      </c>
      <c r="R1014" s="230">
        <v>1</v>
      </c>
      <c r="S1014" s="195">
        <v>11</v>
      </c>
      <c r="T1014" s="190"/>
      <c r="U1014" s="229">
        <v>3515287316</v>
      </c>
      <c r="V1014" s="231" t="s">
        <v>959</v>
      </c>
      <c r="W1014" s="190" t="s">
        <v>960</v>
      </c>
      <c r="X1014" s="190" t="s">
        <v>814</v>
      </c>
      <c r="Y1014" s="231">
        <v>1</v>
      </c>
      <c r="Z1014" s="231">
        <v>19</v>
      </c>
      <c r="AA1014" s="231">
        <v>296076.734054</v>
      </c>
      <c r="AB1014" s="231">
        <v>15583</v>
      </c>
      <c r="AC1014" s="231">
        <v>-1673</v>
      </c>
      <c r="AD1014" s="231">
        <v>17256</v>
      </c>
      <c r="AK1014" s="232">
        <v>0</v>
      </c>
      <c r="AM1014" s="232">
        <v>0</v>
      </c>
      <c r="AO1014" s="232"/>
    </row>
    <row r="1015" spans="1:41" s="231" customFormat="1">
      <c r="A1015" s="229" t="s">
        <v>959</v>
      </c>
      <c r="B1015" s="190">
        <v>3515287658</v>
      </c>
      <c r="C1015" s="191" t="s">
        <v>562</v>
      </c>
      <c r="D1015" s="195">
        <v>0</v>
      </c>
      <c r="E1015" s="195">
        <v>0</v>
      </c>
      <c r="F1015" s="195">
        <v>0</v>
      </c>
      <c r="G1015" s="195">
        <v>1</v>
      </c>
      <c r="H1015" s="195">
        <v>1</v>
      </c>
      <c r="I1015" s="195">
        <v>0</v>
      </c>
      <c r="J1015" s="195">
        <v>0</v>
      </c>
      <c r="K1015" s="230">
        <v>7.8600000000000003E-2</v>
      </c>
      <c r="L1015" s="195">
        <v>0</v>
      </c>
      <c r="M1015" s="195">
        <v>0</v>
      </c>
      <c r="N1015" s="195">
        <v>0</v>
      </c>
      <c r="O1015" s="195">
        <v>0</v>
      </c>
      <c r="P1015" s="195">
        <v>0</v>
      </c>
      <c r="Q1015" s="195">
        <v>2</v>
      </c>
      <c r="R1015" s="230">
        <v>1</v>
      </c>
      <c r="S1015" s="195">
        <v>7</v>
      </c>
      <c r="T1015" s="190"/>
      <c r="U1015" s="229">
        <v>3515287658</v>
      </c>
      <c r="V1015" s="231" t="s">
        <v>959</v>
      </c>
      <c r="W1015" s="190" t="s">
        <v>960</v>
      </c>
      <c r="X1015" s="190" t="s">
        <v>816</v>
      </c>
      <c r="Y1015" s="231">
        <v>1</v>
      </c>
      <c r="Z1015" s="231">
        <v>2</v>
      </c>
      <c r="AA1015" s="231">
        <v>21701.202532000003</v>
      </c>
      <c r="AB1015" s="231">
        <v>10851</v>
      </c>
      <c r="AC1015" s="231">
        <v>-1714</v>
      </c>
      <c r="AD1015" s="231">
        <v>12565</v>
      </c>
      <c r="AK1015" s="232">
        <v>0</v>
      </c>
      <c r="AM1015" s="232">
        <v>0</v>
      </c>
      <c r="AO1015" s="232"/>
    </row>
    <row r="1016" spans="1:41" s="231" customFormat="1">
      <c r="A1016" s="229" t="s">
        <v>959</v>
      </c>
      <c r="B1016" s="190">
        <v>3515287767</v>
      </c>
      <c r="C1016" s="191" t="s">
        <v>562</v>
      </c>
      <c r="D1016" s="195">
        <v>0</v>
      </c>
      <c r="E1016" s="195">
        <v>0</v>
      </c>
      <c r="F1016" s="195">
        <v>7</v>
      </c>
      <c r="G1016" s="195">
        <v>35</v>
      </c>
      <c r="H1016" s="195">
        <v>16</v>
      </c>
      <c r="I1016" s="195">
        <v>0</v>
      </c>
      <c r="J1016" s="195">
        <v>0</v>
      </c>
      <c r="K1016" s="230">
        <v>2.2793999999999999</v>
      </c>
      <c r="L1016" s="195">
        <v>0</v>
      </c>
      <c r="M1016" s="195">
        <v>0</v>
      </c>
      <c r="N1016" s="195">
        <v>0</v>
      </c>
      <c r="O1016" s="195">
        <v>0</v>
      </c>
      <c r="P1016" s="195">
        <v>14</v>
      </c>
      <c r="Q1016" s="195">
        <v>58</v>
      </c>
      <c r="R1016" s="230">
        <v>1</v>
      </c>
      <c r="S1016" s="195">
        <v>10</v>
      </c>
      <c r="T1016" s="190"/>
      <c r="U1016" s="229">
        <v>3515287767</v>
      </c>
      <c r="V1016" s="231" t="s">
        <v>959</v>
      </c>
      <c r="W1016" s="190" t="s">
        <v>960</v>
      </c>
      <c r="X1016" s="190" t="s">
        <v>818</v>
      </c>
      <c r="Y1016" s="231">
        <v>1</v>
      </c>
      <c r="Z1016" s="231">
        <v>58</v>
      </c>
      <c r="AA1016" s="231">
        <v>734092.94342799997</v>
      </c>
      <c r="AB1016" s="231">
        <v>12657</v>
      </c>
      <c r="AC1016" s="231">
        <v>1993</v>
      </c>
      <c r="AD1016" s="231">
        <v>10664</v>
      </c>
      <c r="AK1016" s="232">
        <v>0</v>
      </c>
      <c r="AM1016" s="232">
        <v>0</v>
      </c>
      <c r="AO1016" s="232"/>
    </row>
    <row r="1017" spans="1:41" s="231" customFormat="1">
      <c r="A1017" s="229" t="s">
        <v>959</v>
      </c>
      <c r="B1017" s="190">
        <v>3515287770</v>
      </c>
      <c r="C1017" s="191" t="s">
        <v>562</v>
      </c>
      <c r="D1017" s="195">
        <v>0</v>
      </c>
      <c r="E1017" s="195">
        <v>0</v>
      </c>
      <c r="F1017" s="195">
        <v>0</v>
      </c>
      <c r="G1017" s="195">
        <v>0</v>
      </c>
      <c r="H1017" s="195">
        <v>8</v>
      </c>
      <c r="I1017" s="195">
        <v>0</v>
      </c>
      <c r="J1017" s="195">
        <v>0</v>
      </c>
      <c r="K1017" s="230">
        <v>0.31440000000000001</v>
      </c>
      <c r="L1017" s="195">
        <v>0</v>
      </c>
      <c r="M1017" s="195">
        <v>0</v>
      </c>
      <c r="N1017" s="195">
        <v>0</v>
      </c>
      <c r="O1017" s="195">
        <v>0</v>
      </c>
      <c r="P1017" s="195">
        <v>5</v>
      </c>
      <c r="Q1017" s="195">
        <v>8</v>
      </c>
      <c r="R1017" s="230">
        <v>1</v>
      </c>
      <c r="S1017" s="195">
        <v>6</v>
      </c>
      <c r="T1017" s="190"/>
      <c r="U1017" s="229">
        <v>3515287770</v>
      </c>
      <c r="V1017" s="231" t="s">
        <v>959</v>
      </c>
      <c r="W1017" s="190" t="s">
        <v>960</v>
      </c>
      <c r="X1017" s="190" t="s">
        <v>965</v>
      </c>
      <c r="Y1017" s="231">
        <v>1</v>
      </c>
      <c r="Z1017" s="231">
        <v>8</v>
      </c>
      <c r="AA1017" s="231">
        <v>112263.28012800001</v>
      </c>
      <c r="AB1017" s="231">
        <v>14033</v>
      </c>
      <c r="AC1017" s="231">
        <v>3369</v>
      </c>
      <c r="AD1017" s="231">
        <v>10664</v>
      </c>
      <c r="AK1017" s="232">
        <v>0</v>
      </c>
      <c r="AM1017" s="232">
        <v>0</v>
      </c>
      <c r="AO1017" s="232"/>
    </row>
    <row r="1018" spans="1:41" s="231" customFormat="1">
      <c r="A1018" s="229" t="s">
        <v>959</v>
      </c>
      <c r="B1018" s="190">
        <v>3515287778</v>
      </c>
      <c r="C1018" s="191" t="s">
        <v>562</v>
      </c>
      <c r="D1018" s="195">
        <v>0</v>
      </c>
      <c r="E1018" s="195">
        <v>0</v>
      </c>
      <c r="F1018" s="195">
        <v>1</v>
      </c>
      <c r="G1018" s="195">
        <v>6</v>
      </c>
      <c r="H1018" s="195">
        <v>2</v>
      </c>
      <c r="I1018" s="195">
        <v>0</v>
      </c>
      <c r="J1018" s="195">
        <v>0</v>
      </c>
      <c r="K1018" s="230">
        <v>0.35370000000000001</v>
      </c>
      <c r="L1018" s="195">
        <v>0</v>
      </c>
      <c r="M1018" s="195">
        <v>0</v>
      </c>
      <c r="N1018" s="195">
        <v>1</v>
      </c>
      <c r="O1018" s="195">
        <v>0</v>
      </c>
      <c r="P1018" s="195">
        <v>6</v>
      </c>
      <c r="Q1018" s="195">
        <v>9</v>
      </c>
      <c r="R1018" s="230">
        <v>1</v>
      </c>
      <c r="S1018" s="195">
        <v>8</v>
      </c>
      <c r="T1018" s="190"/>
      <c r="U1018" s="229">
        <v>3515287778</v>
      </c>
      <c r="V1018" s="231" t="s">
        <v>959</v>
      </c>
      <c r="W1018" s="190" t="s">
        <v>960</v>
      </c>
      <c r="X1018" s="190" t="s">
        <v>966</v>
      </c>
      <c r="Y1018" s="231">
        <v>1</v>
      </c>
      <c r="Z1018" s="231">
        <v>9</v>
      </c>
      <c r="AA1018" s="231">
        <v>139197.00139399999</v>
      </c>
      <c r="AB1018" s="231">
        <v>15466</v>
      </c>
      <c r="AC1018" s="231">
        <v>-2933</v>
      </c>
      <c r="AD1018" s="231">
        <v>18399</v>
      </c>
      <c r="AK1018" s="232">
        <v>0</v>
      </c>
      <c r="AM1018" s="232">
        <v>0</v>
      </c>
      <c r="AO1018" s="232"/>
    </row>
    <row r="1019" spans="1:41" s="231" customFormat="1">
      <c r="A1019" s="229" t="s">
        <v>967</v>
      </c>
      <c r="B1019" s="190">
        <v>3517239003</v>
      </c>
      <c r="C1019" s="191" t="s">
        <v>554</v>
      </c>
      <c r="D1019" s="195">
        <v>0</v>
      </c>
      <c r="E1019" s="195">
        <v>0</v>
      </c>
      <c r="F1019" s="195">
        <v>0</v>
      </c>
      <c r="G1019" s="195">
        <v>0</v>
      </c>
      <c r="H1019" s="195">
        <v>0</v>
      </c>
      <c r="I1019" s="195">
        <v>1</v>
      </c>
      <c r="J1019" s="195">
        <v>0</v>
      </c>
      <c r="K1019" s="230">
        <v>3.9300000000000002E-2</v>
      </c>
      <c r="L1019" s="195">
        <v>0</v>
      </c>
      <c r="M1019" s="195">
        <v>0</v>
      </c>
      <c r="N1019" s="195">
        <v>0</v>
      </c>
      <c r="O1019" s="195">
        <v>0</v>
      </c>
      <c r="P1019" s="195">
        <v>1</v>
      </c>
      <c r="Q1019" s="195">
        <v>1</v>
      </c>
      <c r="R1019" s="230">
        <v>1.036</v>
      </c>
      <c r="S1019" s="195">
        <v>7</v>
      </c>
      <c r="T1019" s="190"/>
      <c r="U1019" s="229">
        <v>3517239003</v>
      </c>
      <c r="V1019" s="231" t="s">
        <v>967</v>
      </c>
      <c r="W1019" s="190" t="s">
        <v>902</v>
      </c>
      <c r="X1019" s="190" t="s">
        <v>649</v>
      </c>
      <c r="Y1019" s="231">
        <v>1</v>
      </c>
      <c r="Z1019" s="231">
        <v>1</v>
      </c>
      <c r="AA1019" s="231">
        <v>18944.789232736002</v>
      </c>
      <c r="AB1019" s="231">
        <v>18945</v>
      </c>
      <c r="AC1019" s="231">
        <v>819</v>
      </c>
      <c r="AD1019" s="231">
        <v>18126</v>
      </c>
      <c r="AK1019" s="232">
        <v>0</v>
      </c>
      <c r="AM1019" s="232">
        <v>0</v>
      </c>
      <c r="AO1019" s="232"/>
    </row>
    <row r="1020" spans="1:41" s="231" customFormat="1">
      <c r="A1020" s="229" t="s">
        <v>967</v>
      </c>
      <c r="B1020" s="190">
        <v>3517239035</v>
      </c>
      <c r="C1020" s="191" t="s">
        <v>554</v>
      </c>
      <c r="D1020" s="195">
        <v>0</v>
      </c>
      <c r="E1020" s="195">
        <v>0</v>
      </c>
      <c r="F1020" s="195">
        <v>0</v>
      </c>
      <c r="G1020" s="195">
        <v>0</v>
      </c>
      <c r="H1020" s="195">
        <v>0</v>
      </c>
      <c r="I1020" s="195">
        <v>1</v>
      </c>
      <c r="J1020" s="195">
        <v>0</v>
      </c>
      <c r="K1020" s="230">
        <v>3.9300000000000002E-2</v>
      </c>
      <c r="L1020" s="195">
        <v>0</v>
      </c>
      <c r="M1020" s="195">
        <v>0</v>
      </c>
      <c r="N1020" s="195">
        <v>0</v>
      </c>
      <c r="O1020" s="195">
        <v>0</v>
      </c>
      <c r="P1020" s="195">
        <v>0</v>
      </c>
      <c r="Q1020" s="195">
        <v>1</v>
      </c>
      <c r="R1020" s="230">
        <v>1.036</v>
      </c>
      <c r="S1020" s="195">
        <v>11</v>
      </c>
      <c r="T1020" s="190"/>
      <c r="U1020" s="229">
        <v>3517239035</v>
      </c>
      <c r="V1020" s="231" t="s">
        <v>967</v>
      </c>
      <c r="W1020" s="190" t="s">
        <v>902</v>
      </c>
      <c r="X1020" s="190" t="s">
        <v>654</v>
      </c>
      <c r="Y1020" s="231">
        <v>1</v>
      </c>
      <c r="Z1020" s="231">
        <v>1</v>
      </c>
      <c r="AA1020" s="231">
        <v>12924.962872736001</v>
      </c>
      <c r="AB1020" s="231">
        <v>12925</v>
      </c>
      <c r="AC1020" s="231">
        <v>-979</v>
      </c>
      <c r="AD1020" s="231">
        <v>13904</v>
      </c>
      <c r="AK1020" s="232">
        <v>0</v>
      </c>
      <c r="AM1020" s="232">
        <v>0</v>
      </c>
      <c r="AO1020" s="232"/>
    </row>
    <row r="1021" spans="1:41" s="231" customFormat="1">
      <c r="A1021" s="229" t="s">
        <v>967</v>
      </c>
      <c r="B1021" s="190">
        <v>3517239036</v>
      </c>
      <c r="C1021" s="191" t="s">
        <v>554</v>
      </c>
      <c r="D1021" s="195">
        <v>0</v>
      </c>
      <c r="E1021" s="195">
        <v>0</v>
      </c>
      <c r="F1021" s="195">
        <v>0</v>
      </c>
      <c r="G1021" s="195">
        <v>0</v>
      </c>
      <c r="H1021" s="195">
        <v>0</v>
      </c>
      <c r="I1021" s="195">
        <v>4</v>
      </c>
      <c r="J1021" s="195">
        <v>0</v>
      </c>
      <c r="K1021" s="230">
        <v>0.15720000000000001</v>
      </c>
      <c r="L1021" s="195">
        <v>0</v>
      </c>
      <c r="M1021" s="195">
        <v>0</v>
      </c>
      <c r="N1021" s="195">
        <v>0</v>
      </c>
      <c r="O1021" s="195">
        <v>0</v>
      </c>
      <c r="P1021" s="195">
        <v>4</v>
      </c>
      <c r="Q1021" s="195">
        <v>4</v>
      </c>
      <c r="R1021" s="230">
        <v>1.036</v>
      </c>
      <c r="S1021" s="195">
        <v>7</v>
      </c>
      <c r="T1021" s="190"/>
      <c r="U1021" s="229">
        <v>3517239036</v>
      </c>
      <c r="V1021" s="231" t="s">
        <v>967</v>
      </c>
      <c r="W1021" s="190" t="s">
        <v>902</v>
      </c>
      <c r="X1021" s="190" t="s">
        <v>903</v>
      </c>
      <c r="Y1021" s="231">
        <v>1</v>
      </c>
      <c r="Z1021" s="231">
        <v>4</v>
      </c>
      <c r="AA1021" s="231">
        <v>75779.156930944009</v>
      </c>
      <c r="AB1021" s="231">
        <v>18945</v>
      </c>
      <c r="AC1021" s="231">
        <v>1682</v>
      </c>
      <c r="AD1021" s="231">
        <v>17263</v>
      </c>
      <c r="AK1021" s="232">
        <v>0</v>
      </c>
      <c r="AM1021" s="232">
        <v>0</v>
      </c>
      <c r="AO1021" s="232"/>
    </row>
    <row r="1022" spans="1:41" s="231" customFormat="1">
      <c r="A1022" s="229" t="s">
        <v>967</v>
      </c>
      <c r="B1022" s="190">
        <v>3517239040</v>
      </c>
      <c r="C1022" s="191" t="s">
        <v>554</v>
      </c>
      <c r="D1022" s="195">
        <v>0</v>
      </c>
      <c r="E1022" s="195">
        <v>0</v>
      </c>
      <c r="F1022" s="195">
        <v>0</v>
      </c>
      <c r="G1022" s="195">
        <v>0</v>
      </c>
      <c r="H1022" s="195">
        <v>0</v>
      </c>
      <c r="I1022" s="195">
        <v>3</v>
      </c>
      <c r="J1022" s="195">
        <v>0</v>
      </c>
      <c r="K1022" s="230">
        <v>0.1179</v>
      </c>
      <c r="L1022" s="195">
        <v>0</v>
      </c>
      <c r="M1022" s="195">
        <v>0</v>
      </c>
      <c r="N1022" s="195">
        <v>0</v>
      </c>
      <c r="O1022" s="195">
        <v>0</v>
      </c>
      <c r="P1022" s="195">
        <v>3</v>
      </c>
      <c r="Q1022" s="195">
        <v>3</v>
      </c>
      <c r="R1022" s="230">
        <v>1.036</v>
      </c>
      <c r="S1022" s="195">
        <v>6</v>
      </c>
      <c r="T1022" s="190"/>
      <c r="U1022" s="229">
        <v>3517239040</v>
      </c>
      <c r="V1022" s="231" t="s">
        <v>967</v>
      </c>
      <c r="W1022" s="190" t="s">
        <v>902</v>
      </c>
      <c r="X1022" s="190" t="s">
        <v>709</v>
      </c>
      <c r="Y1022" s="231">
        <v>1</v>
      </c>
      <c r="Z1022" s="231">
        <v>3</v>
      </c>
      <c r="AA1022" s="231">
        <v>55461.520298208001</v>
      </c>
      <c r="AB1022" s="231">
        <v>18487</v>
      </c>
      <c r="AC1022" s="231">
        <v>-458</v>
      </c>
      <c r="AD1022" s="231">
        <v>18945</v>
      </c>
      <c r="AK1022" s="232">
        <v>0</v>
      </c>
      <c r="AM1022" s="232">
        <v>0</v>
      </c>
      <c r="AO1022" s="232"/>
    </row>
    <row r="1023" spans="1:41" s="231" customFormat="1">
      <c r="A1023" s="229" t="s">
        <v>967</v>
      </c>
      <c r="B1023" s="190">
        <v>3517239044</v>
      </c>
      <c r="C1023" s="191" t="s">
        <v>554</v>
      </c>
      <c r="D1023" s="195">
        <v>0</v>
      </c>
      <c r="E1023" s="195">
        <v>0</v>
      </c>
      <c r="F1023" s="195">
        <v>0</v>
      </c>
      <c r="G1023" s="195">
        <v>0</v>
      </c>
      <c r="H1023" s="195">
        <v>0</v>
      </c>
      <c r="I1023" s="195">
        <v>3</v>
      </c>
      <c r="J1023" s="195">
        <v>0</v>
      </c>
      <c r="K1023" s="230">
        <v>0.1179</v>
      </c>
      <c r="L1023" s="195">
        <v>0</v>
      </c>
      <c r="M1023" s="195">
        <v>0</v>
      </c>
      <c r="N1023" s="195">
        <v>0</v>
      </c>
      <c r="O1023" s="195">
        <v>0</v>
      </c>
      <c r="P1023" s="195">
        <v>3</v>
      </c>
      <c r="Q1023" s="195">
        <v>3</v>
      </c>
      <c r="R1023" s="230">
        <v>1.036</v>
      </c>
      <c r="S1023" s="195">
        <v>11</v>
      </c>
      <c r="T1023" s="190"/>
      <c r="U1023" s="229">
        <v>3517239044</v>
      </c>
      <c r="V1023" s="231" t="s">
        <v>967</v>
      </c>
      <c r="W1023" s="190" t="s">
        <v>902</v>
      </c>
      <c r="X1023" s="190" t="s">
        <v>655</v>
      </c>
      <c r="Y1023" s="231">
        <v>1</v>
      </c>
      <c r="Z1023" s="231">
        <v>3</v>
      </c>
      <c r="AA1023" s="231">
        <v>63043.801778207999</v>
      </c>
      <c r="AB1023" s="231">
        <v>21015</v>
      </c>
      <c r="AC1023" s="231">
        <v>8090</v>
      </c>
      <c r="AD1023" s="231">
        <v>12925</v>
      </c>
      <c r="AK1023" s="232">
        <v>0</v>
      </c>
      <c r="AM1023" s="232">
        <v>0</v>
      </c>
      <c r="AO1023" s="232"/>
    </row>
    <row r="1024" spans="1:41" s="231" customFormat="1">
      <c r="A1024" s="229" t="s">
        <v>967</v>
      </c>
      <c r="B1024" s="190">
        <v>3517239052</v>
      </c>
      <c r="C1024" s="191" t="s">
        <v>554</v>
      </c>
      <c r="D1024" s="195">
        <v>0</v>
      </c>
      <c r="E1024" s="195">
        <v>0</v>
      </c>
      <c r="F1024" s="195">
        <v>0</v>
      </c>
      <c r="G1024" s="195">
        <v>0</v>
      </c>
      <c r="H1024" s="195">
        <v>0</v>
      </c>
      <c r="I1024" s="195">
        <v>17</v>
      </c>
      <c r="J1024" s="195">
        <v>0</v>
      </c>
      <c r="K1024" s="230">
        <v>0.66810000000000003</v>
      </c>
      <c r="L1024" s="195">
        <v>0</v>
      </c>
      <c r="M1024" s="195">
        <v>0</v>
      </c>
      <c r="N1024" s="195">
        <v>0</v>
      </c>
      <c r="O1024" s="195">
        <v>0</v>
      </c>
      <c r="P1024" s="195">
        <v>9</v>
      </c>
      <c r="Q1024" s="195">
        <v>17</v>
      </c>
      <c r="R1024" s="230">
        <v>1.036</v>
      </c>
      <c r="S1024" s="195">
        <v>6</v>
      </c>
      <c r="T1024" s="190"/>
      <c r="U1024" s="229">
        <v>3517239052</v>
      </c>
      <c r="V1024" s="231" t="s">
        <v>967</v>
      </c>
      <c r="W1024" s="190" t="s">
        <v>902</v>
      </c>
      <c r="X1024" s="190" t="s">
        <v>904</v>
      </c>
      <c r="Y1024" s="231">
        <v>1</v>
      </c>
      <c r="Z1024" s="231">
        <v>17</v>
      </c>
      <c r="AA1024" s="231">
        <v>269784.26387651201</v>
      </c>
      <c r="AB1024" s="231">
        <v>15870</v>
      </c>
      <c r="AC1024" s="231">
        <v>-3075</v>
      </c>
      <c r="AD1024" s="231">
        <v>18945</v>
      </c>
      <c r="AK1024" s="232">
        <v>0</v>
      </c>
      <c r="AM1024" s="232">
        <v>0</v>
      </c>
      <c r="AO1024" s="232"/>
    </row>
    <row r="1025" spans="1:41" s="231" customFormat="1">
      <c r="A1025" s="229" t="s">
        <v>967</v>
      </c>
      <c r="B1025" s="190">
        <v>3517239072</v>
      </c>
      <c r="C1025" s="191" t="s">
        <v>554</v>
      </c>
      <c r="D1025" s="195">
        <v>0</v>
      </c>
      <c r="E1025" s="195">
        <v>0</v>
      </c>
      <c r="F1025" s="195">
        <v>0</v>
      </c>
      <c r="G1025" s="195">
        <v>0</v>
      </c>
      <c r="H1025" s="195">
        <v>0</v>
      </c>
      <c r="I1025" s="195">
        <v>1</v>
      </c>
      <c r="J1025" s="195">
        <v>0</v>
      </c>
      <c r="K1025" s="230">
        <v>3.9300000000000002E-2</v>
      </c>
      <c r="L1025" s="195">
        <v>0</v>
      </c>
      <c r="M1025" s="195">
        <v>0</v>
      </c>
      <c r="N1025" s="195">
        <v>0</v>
      </c>
      <c r="O1025" s="195">
        <v>0</v>
      </c>
      <c r="P1025" s="195">
        <v>1</v>
      </c>
      <c r="Q1025" s="195">
        <v>1</v>
      </c>
      <c r="R1025" s="230">
        <v>1.036</v>
      </c>
      <c r="S1025" s="195">
        <v>6</v>
      </c>
      <c r="T1025" s="190"/>
      <c r="U1025" s="229">
        <v>3517239072</v>
      </c>
      <c r="V1025" s="231" t="s">
        <v>967</v>
      </c>
      <c r="W1025" s="190" t="s">
        <v>902</v>
      </c>
      <c r="X1025" s="190" t="s">
        <v>650</v>
      </c>
      <c r="Y1025" s="231">
        <v>1</v>
      </c>
      <c r="Z1025" s="231">
        <v>1</v>
      </c>
      <c r="AA1025" s="231">
        <v>18487.173432736003</v>
      </c>
      <c r="AB1025" s="231">
        <v>18487</v>
      </c>
      <c r="AC1025" s="231">
        <v>0</v>
      </c>
      <c r="AD1025" s="231">
        <v>18487</v>
      </c>
      <c r="AK1025" s="232">
        <v>0</v>
      </c>
      <c r="AM1025" s="232">
        <v>0</v>
      </c>
      <c r="AO1025" s="232"/>
    </row>
    <row r="1026" spans="1:41" s="231" customFormat="1">
      <c r="A1026" s="229" t="s">
        <v>967</v>
      </c>
      <c r="B1026" s="190">
        <v>3517239082</v>
      </c>
      <c r="C1026" s="191" t="s">
        <v>554</v>
      </c>
      <c r="D1026" s="195">
        <v>0</v>
      </c>
      <c r="E1026" s="195">
        <v>0</v>
      </c>
      <c r="F1026" s="195">
        <v>0</v>
      </c>
      <c r="G1026" s="195">
        <v>0</v>
      </c>
      <c r="H1026" s="195">
        <v>0</v>
      </c>
      <c r="I1026" s="195">
        <v>2</v>
      </c>
      <c r="J1026" s="195">
        <v>0</v>
      </c>
      <c r="K1026" s="230">
        <v>7.8600000000000003E-2</v>
      </c>
      <c r="L1026" s="195">
        <v>0</v>
      </c>
      <c r="M1026" s="195">
        <v>0</v>
      </c>
      <c r="N1026" s="195">
        <v>0</v>
      </c>
      <c r="O1026" s="195">
        <v>0</v>
      </c>
      <c r="P1026" s="195">
        <v>0</v>
      </c>
      <c r="Q1026" s="195">
        <v>2</v>
      </c>
      <c r="R1026" s="230">
        <v>1.036</v>
      </c>
      <c r="S1026" s="195">
        <v>2</v>
      </c>
      <c r="T1026" s="190"/>
      <c r="U1026" s="229">
        <v>3517239082</v>
      </c>
      <c r="V1026" s="231" t="s">
        <v>967</v>
      </c>
      <c r="W1026" s="190" t="s">
        <v>902</v>
      </c>
      <c r="X1026" s="190" t="s">
        <v>905</v>
      </c>
      <c r="Y1026" s="231">
        <v>1</v>
      </c>
      <c r="Z1026" s="231">
        <v>2</v>
      </c>
      <c r="AA1026" s="231">
        <v>25849.925745472003</v>
      </c>
      <c r="AB1026" s="231">
        <v>12925</v>
      </c>
      <c r="AC1026" s="231">
        <v>-8090</v>
      </c>
      <c r="AD1026" s="231">
        <v>21015</v>
      </c>
      <c r="AK1026" s="232">
        <v>0</v>
      </c>
      <c r="AM1026" s="232">
        <v>0</v>
      </c>
      <c r="AO1026" s="232"/>
    </row>
    <row r="1027" spans="1:41" s="231" customFormat="1">
      <c r="A1027" s="229" t="s">
        <v>967</v>
      </c>
      <c r="B1027" s="190">
        <v>3517239083</v>
      </c>
      <c r="C1027" s="191" t="s">
        <v>554</v>
      </c>
      <c r="D1027" s="195">
        <v>0</v>
      </c>
      <c r="E1027" s="195">
        <v>0</v>
      </c>
      <c r="F1027" s="195">
        <v>0</v>
      </c>
      <c r="G1027" s="195">
        <v>0</v>
      </c>
      <c r="H1027" s="195">
        <v>0</v>
      </c>
      <c r="I1027" s="195">
        <v>2</v>
      </c>
      <c r="J1027" s="195">
        <v>0</v>
      </c>
      <c r="K1027" s="230">
        <v>7.8600000000000003E-2</v>
      </c>
      <c r="L1027" s="195">
        <v>0</v>
      </c>
      <c r="M1027" s="195">
        <v>0</v>
      </c>
      <c r="N1027" s="195">
        <v>0</v>
      </c>
      <c r="O1027" s="195">
        <v>0</v>
      </c>
      <c r="P1027" s="195">
        <v>1</v>
      </c>
      <c r="Q1027" s="195">
        <v>2</v>
      </c>
      <c r="R1027" s="230">
        <v>1.036</v>
      </c>
      <c r="S1027" s="195">
        <v>6</v>
      </c>
      <c r="T1027" s="190"/>
      <c r="U1027" s="229">
        <v>3517239083</v>
      </c>
      <c r="V1027" s="231" t="s">
        <v>967</v>
      </c>
      <c r="W1027" s="190" t="s">
        <v>902</v>
      </c>
      <c r="X1027" s="190" t="s">
        <v>822</v>
      </c>
      <c r="Y1027" s="231">
        <v>1</v>
      </c>
      <c r="Z1027" s="231">
        <v>2</v>
      </c>
      <c r="AA1027" s="231">
        <v>31412.136305471999</v>
      </c>
      <c r="AB1027" s="231">
        <v>15706</v>
      </c>
      <c r="AC1027" s="231">
        <v>-164</v>
      </c>
      <c r="AD1027" s="231">
        <v>15870</v>
      </c>
      <c r="AK1027" s="232">
        <v>0</v>
      </c>
      <c r="AM1027" s="232">
        <v>0</v>
      </c>
      <c r="AO1027" s="232"/>
    </row>
    <row r="1028" spans="1:41" s="231" customFormat="1">
      <c r="A1028" s="229" t="s">
        <v>967</v>
      </c>
      <c r="B1028" s="190">
        <v>3517239094</v>
      </c>
      <c r="C1028" s="191" t="s">
        <v>554</v>
      </c>
      <c r="D1028" s="195">
        <v>0</v>
      </c>
      <c r="E1028" s="195">
        <v>0</v>
      </c>
      <c r="F1028" s="195">
        <v>0</v>
      </c>
      <c r="G1028" s="195">
        <v>0</v>
      </c>
      <c r="H1028" s="195">
        <v>0</v>
      </c>
      <c r="I1028" s="195">
        <v>2</v>
      </c>
      <c r="J1028" s="195">
        <v>0</v>
      </c>
      <c r="K1028" s="230">
        <v>7.8600000000000003E-2</v>
      </c>
      <c r="L1028" s="195">
        <v>0</v>
      </c>
      <c r="M1028" s="195">
        <v>0</v>
      </c>
      <c r="N1028" s="195">
        <v>0</v>
      </c>
      <c r="O1028" s="195">
        <v>0</v>
      </c>
      <c r="P1028" s="195">
        <v>2</v>
      </c>
      <c r="Q1028" s="195">
        <v>2</v>
      </c>
      <c r="R1028" s="230">
        <v>1.036</v>
      </c>
      <c r="S1028" s="195">
        <v>8</v>
      </c>
      <c r="T1028" s="190"/>
      <c r="U1028" s="229">
        <v>3517239094</v>
      </c>
      <c r="V1028" s="231" t="s">
        <v>967</v>
      </c>
      <c r="W1028" s="190" t="s">
        <v>902</v>
      </c>
      <c r="X1028" s="190" t="s">
        <v>941</v>
      </c>
      <c r="Y1028" s="231">
        <v>1</v>
      </c>
      <c r="Z1028" s="231">
        <v>2</v>
      </c>
      <c r="AA1028" s="231">
        <v>38804.870785471998</v>
      </c>
      <c r="AB1028" s="231">
        <v>19402</v>
      </c>
      <c r="AC1028" s="231">
        <v>915</v>
      </c>
      <c r="AD1028" s="231">
        <v>18487</v>
      </c>
      <c r="AK1028" s="232">
        <v>0</v>
      </c>
      <c r="AM1028" s="232">
        <v>0</v>
      </c>
      <c r="AO1028" s="232"/>
    </row>
    <row r="1029" spans="1:41" s="231" customFormat="1">
      <c r="A1029" s="229" t="s">
        <v>967</v>
      </c>
      <c r="B1029" s="190">
        <v>3517239095</v>
      </c>
      <c r="C1029" s="191" t="s">
        <v>554</v>
      </c>
      <c r="D1029" s="195">
        <v>0</v>
      </c>
      <c r="E1029" s="195">
        <v>0</v>
      </c>
      <c r="F1029" s="195">
        <v>0</v>
      </c>
      <c r="G1029" s="195">
        <v>0</v>
      </c>
      <c r="H1029" s="195">
        <v>0</v>
      </c>
      <c r="I1029" s="195">
        <v>2</v>
      </c>
      <c r="J1029" s="195">
        <v>0</v>
      </c>
      <c r="K1029" s="230">
        <v>7.8600000000000003E-2</v>
      </c>
      <c r="L1029" s="195">
        <v>0</v>
      </c>
      <c r="M1029" s="195">
        <v>0</v>
      </c>
      <c r="N1029" s="195">
        <v>0</v>
      </c>
      <c r="O1029" s="195">
        <v>0</v>
      </c>
      <c r="P1029" s="195">
        <v>2</v>
      </c>
      <c r="Q1029" s="195">
        <v>2</v>
      </c>
      <c r="R1029" s="230">
        <v>1.036</v>
      </c>
      <c r="S1029" s="195">
        <v>12</v>
      </c>
      <c r="T1029" s="190"/>
      <c r="U1029" s="229">
        <v>3517239095</v>
      </c>
      <c r="V1029" s="231" t="s">
        <v>967</v>
      </c>
      <c r="W1029" s="190" t="s">
        <v>902</v>
      </c>
      <c r="X1029" s="190" t="s">
        <v>651</v>
      </c>
      <c r="Y1029" s="231">
        <v>1</v>
      </c>
      <c r="Z1029" s="231">
        <v>2</v>
      </c>
      <c r="AA1029" s="231">
        <v>43423.006945472</v>
      </c>
      <c r="AB1029" s="231">
        <v>21712</v>
      </c>
      <c r="AC1029" s="231">
        <v>8787</v>
      </c>
      <c r="AD1029" s="231">
        <v>12925</v>
      </c>
      <c r="AK1029" s="232">
        <v>0</v>
      </c>
      <c r="AM1029" s="232">
        <v>0</v>
      </c>
      <c r="AO1029" s="232"/>
    </row>
    <row r="1030" spans="1:41" s="231" customFormat="1">
      <c r="A1030" s="229" t="s">
        <v>967</v>
      </c>
      <c r="B1030" s="190">
        <v>3517239096</v>
      </c>
      <c r="C1030" s="191" t="s">
        <v>554</v>
      </c>
      <c r="D1030" s="195">
        <v>0</v>
      </c>
      <c r="E1030" s="195">
        <v>0</v>
      </c>
      <c r="F1030" s="195">
        <v>0</v>
      </c>
      <c r="G1030" s="195">
        <v>0</v>
      </c>
      <c r="H1030" s="195">
        <v>0</v>
      </c>
      <c r="I1030" s="195">
        <v>8</v>
      </c>
      <c r="J1030" s="195">
        <v>0</v>
      </c>
      <c r="K1030" s="230">
        <v>0.31440000000000001</v>
      </c>
      <c r="L1030" s="195">
        <v>0</v>
      </c>
      <c r="M1030" s="195">
        <v>0</v>
      </c>
      <c r="N1030" s="195">
        <v>0</v>
      </c>
      <c r="O1030" s="195">
        <v>0</v>
      </c>
      <c r="P1030" s="195">
        <v>8</v>
      </c>
      <c r="Q1030" s="195">
        <v>8</v>
      </c>
      <c r="R1030" s="230">
        <v>1.036</v>
      </c>
      <c r="S1030" s="195">
        <v>8</v>
      </c>
      <c r="T1030" s="190"/>
      <c r="U1030" s="229">
        <v>3517239096</v>
      </c>
      <c r="V1030" s="231" t="s">
        <v>967</v>
      </c>
      <c r="W1030" s="190" t="s">
        <v>902</v>
      </c>
      <c r="X1030" s="190" t="s">
        <v>866</v>
      </c>
      <c r="Y1030" s="231">
        <v>1</v>
      </c>
      <c r="Z1030" s="231">
        <v>8</v>
      </c>
      <c r="AA1030" s="231">
        <v>155219.48314188799</v>
      </c>
      <c r="AB1030" s="231">
        <v>19402</v>
      </c>
      <c r="AC1030" s="231">
        <v>3696</v>
      </c>
      <c r="AD1030" s="231">
        <v>15706</v>
      </c>
      <c r="AK1030" s="232">
        <v>0</v>
      </c>
      <c r="AM1030" s="232">
        <v>0</v>
      </c>
      <c r="AO1030" s="232"/>
    </row>
    <row r="1031" spans="1:41" s="231" customFormat="1">
      <c r="A1031" s="229" t="s">
        <v>967</v>
      </c>
      <c r="B1031" s="190">
        <v>3517239171</v>
      </c>
      <c r="C1031" s="191" t="s">
        <v>554</v>
      </c>
      <c r="D1031" s="195">
        <v>0</v>
      </c>
      <c r="E1031" s="195">
        <v>0</v>
      </c>
      <c r="F1031" s="195">
        <v>0</v>
      </c>
      <c r="G1031" s="195">
        <v>0</v>
      </c>
      <c r="H1031" s="195">
        <v>0</v>
      </c>
      <c r="I1031" s="195">
        <v>13</v>
      </c>
      <c r="J1031" s="195">
        <v>0</v>
      </c>
      <c r="K1031" s="230">
        <v>0.51090000000000002</v>
      </c>
      <c r="L1031" s="195">
        <v>0</v>
      </c>
      <c r="M1031" s="195">
        <v>0</v>
      </c>
      <c r="N1031" s="195">
        <v>0</v>
      </c>
      <c r="O1031" s="195">
        <v>0</v>
      </c>
      <c r="P1031" s="195">
        <v>5</v>
      </c>
      <c r="Q1031" s="195">
        <v>13</v>
      </c>
      <c r="R1031" s="230">
        <v>1.036</v>
      </c>
      <c r="S1031" s="195">
        <v>4</v>
      </c>
      <c r="T1031" s="190"/>
      <c r="U1031" s="229">
        <v>3517239171</v>
      </c>
      <c r="V1031" s="231" t="s">
        <v>967</v>
      </c>
      <c r="W1031" s="190" t="s">
        <v>902</v>
      </c>
      <c r="X1031" s="190" t="s">
        <v>910</v>
      </c>
      <c r="Y1031" s="231">
        <v>1</v>
      </c>
      <c r="Z1031" s="231">
        <v>13</v>
      </c>
      <c r="AA1031" s="231">
        <v>192258.59014556804</v>
      </c>
      <c r="AB1031" s="231">
        <v>14789</v>
      </c>
      <c r="AC1031" s="231">
        <v>-4613</v>
      </c>
      <c r="AD1031" s="231">
        <v>19402</v>
      </c>
      <c r="AK1031" s="232">
        <v>0</v>
      </c>
      <c r="AM1031" s="232">
        <v>0</v>
      </c>
      <c r="AO1031" s="232"/>
    </row>
    <row r="1032" spans="1:41" s="231" customFormat="1">
      <c r="A1032" s="229" t="s">
        <v>967</v>
      </c>
      <c r="B1032" s="190">
        <v>3517239172</v>
      </c>
      <c r="C1032" s="191" t="s">
        <v>554</v>
      </c>
      <c r="D1032" s="195">
        <v>0</v>
      </c>
      <c r="E1032" s="195">
        <v>0</v>
      </c>
      <c r="F1032" s="195">
        <v>0</v>
      </c>
      <c r="G1032" s="195">
        <v>0</v>
      </c>
      <c r="H1032" s="195">
        <v>0</v>
      </c>
      <c r="I1032" s="195">
        <v>2</v>
      </c>
      <c r="J1032" s="195">
        <v>0</v>
      </c>
      <c r="K1032" s="230">
        <v>7.8600000000000003E-2</v>
      </c>
      <c r="L1032" s="195">
        <v>0</v>
      </c>
      <c r="M1032" s="195">
        <v>0</v>
      </c>
      <c r="N1032" s="195">
        <v>0</v>
      </c>
      <c r="O1032" s="195">
        <v>0</v>
      </c>
      <c r="P1032" s="195">
        <v>2</v>
      </c>
      <c r="Q1032" s="195">
        <v>2</v>
      </c>
      <c r="R1032" s="230">
        <v>1.036</v>
      </c>
      <c r="S1032" s="195">
        <v>8</v>
      </c>
      <c r="T1032" s="190"/>
      <c r="U1032" s="229">
        <v>3517239172</v>
      </c>
      <c r="V1032" s="231" t="s">
        <v>967</v>
      </c>
      <c r="W1032" s="190" t="s">
        <v>902</v>
      </c>
      <c r="X1032" s="190" t="s">
        <v>772</v>
      </c>
      <c r="Y1032" s="231">
        <v>1</v>
      </c>
      <c r="Z1032" s="231">
        <v>2</v>
      </c>
      <c r="AA1032" s="231">
        <v>38804.870785471998</v>
      </c>
      <c r="AB1032" s="231">
        <v>19402</v>
      </c>
      <c r="AC1032" s="231">
        <v>-2310</v>
      </c>
      <c r="AD1032" s="231">
        <v>21712</v>
      </c>
      <c r="AK1032" s="232">
        <v>0</v>
      </c>
      <c r="AM1032" s="232">
        <v>0</v>
      </c>
      <c r="AO1032" s="232"/>
    </row>
    <row r="1033" spans="1:41" s="231" customFormat="1">
      <c r="A1033" s="229" t="s">
        <v>967</v>
      </c>
      <c r="B1033" s="190">
        <v>3517239182</v>
      </c>
      <c r="C1033" s="191" t="s">
        <v>554</v>
      </c>
      <c r="D1033" s="195">
        <v>0</v>
      </c>
      <c r="E1033" s="195">
        <v>0</v>
      </c>
      <c r="F1033" s="195">
        <v>0</v>
      </c>
      <c r="G1033" s="195">
        <v>0</v>
      </c>
      <c r="H1033" s="195">
        <v>0</v>
      </c>
      <c r="I1033" s="195">
        <v>8</v>
      </c>
      <c r="J1033" s="195">
        <v>0</v>
      </c>
      <c r="K1033" s="230">
        <v>0.31440000000000001</v>
      </c>
      <c r="L1033" s="195">
        <v>0</v>
      </c>
      <c r="M1033" s="195">
        <v>0</v>
      </c>
      <c r="N1033" s="195">
        <v>0</v>
      </c>
      <c r="O1033" s="195">
        <v>0</v>
      </c>
      <c r="P1033" s="195">
        <v>6</v>
      </c>
      <c r="Q1033" s="195">
        <v>8</v>
      </c>
      <c r="R1033" s="230">
        <v>1.036</v>
      </c>
      <c r="S1033" s="195">
        <v>8</v>
      </c>
      <c r="T1033" s="190"/>
      <c r="U1033" s="229">
        <v>3517239182</v>
      </c>
      <c r="V1033" s="231" t="s">
        <v>967</v>
      </c>
      <c r="W1033" s="190" t="s">
        <v>902</v>
      </c>
      <c r="X1033" s="190" t="s">
        <v>824</v>
      </c>
      <c r="Y1033" s="231">
        <v>1</v>
      </c>
      <c r="Z1033" s="231">
        <v>8</v>
      </c>
      <c r="AA1033" s="231">
        <v>142264.53810188797</v>
      </c>
      <c r="AB1033" s="231">
        <v>17783</v>
      </c>
      <c r="AC1033" s="231">
        <v>-1619</v>
      </c>
      <c r="AD1033" s="231">
        <v>19402</v>
      </c>
      <c r="AK1033" s="232">
        <v>0</v>
      </c>
      <c r="AM1033" s="232">
        <v>0</v>
      </c>
      <c r="AO1033" s="232"/>
    </row>
    <row r="1034" spans="1:41" s="231" customFormat="1">
      <c r="A1034" s="229" t="s">
        <v>967</v>
      </c>
      <c r="B1034" s="190">
        <v>3517239189</v>
      </c>
      <c r="C1034" s="191" t="s">
        <v>554</v>
      </c>
      <c r="D1034" s="195">
        <v>0</v>
      </c>
      <c r="E1034" s="195">
        <v>0</v>
      </c>
      <c r="F1034" s="195">
        <v>0</v>
      </c>
      <c r="G1034" s="195">
        <v>0</v>
      </c>
      <c r="H1034" s="195">
        <v>0</v>
      </c>
      <c r="I1034" s="195">
        <v>1</v>
      </c>
      <c r="J1034" s="195">
        <v>0</v>
      </c>
      <c r="K1034" s="230">
        <v>3.9300000000000002E-2</v>
      </c>
      <c r="L1034" s="195">
        <v>0</v>
      </c>
      <c r="M1034" s="195">
        <v>0</v>
      </c>
      <c r="N1034" s="195">
        <v>0</v>
      </c>
      <c r="O1034" s="195">
        <v>0</v>
      </c>
      <c r="P1034" s="195">
        <v>1</v>
      </c>
      <c r="Q1034" s="195">
        <v>1</v>
      </c>
      <c r="R1034" s="230">
        <v>1.036</v>
      </c>
      <c r="S1034" s="195">
        <v>3</v>
      </c>
      <c r="T1034" s="190"/>
      <c r="U1034" s="229">
        <v>3517239189</v>
      </c>
      <c r="V1034" s="231" t="s">
        <v>967</v>
      </c>
      <c r="W1034" s="190" t="s">
        <v>902</v>
      </c>
      <c r="X1034" s="190" t="s">
        <v>671</v>
      </c>
      <c r="Y1034" s="231">
        <v>1</v>
      </c>
      <c r="Z1034" s="231">
        <v>1</v>
      </c>
      <c r="AA1034" s="231">
        <v>17581.137672736</v>
      </c>
      <c r="AB1034" s="231">
        <v>17581</v>
      </c>
      <c r="AC1034" s="231">
        <v>2792</v>
      </c>
      <c r="AD1034" s="231">
        <v>14789</v>
      </c>
      <c r="AK1034" s="232">
        <v>0</v>
      </c>
      <c r="AM1034" s="232">
        <v>0</v>
      </c>
      <c r="AO1034" s="232"/>
    </row>
    <row r="1035" spans="1:41" s="231" customFormat="1">
      <c r="A1035" s="229" t="s">
        <v>967</v>
      </c>
      <c r="B1035" s="190">
        <v>3517239201</v>
      </c>
      <c r="C1035" s="191" t="s">
        <v>554</v>
      </c>
      <c r="D1035" s="195">
        <v>0</v>
      </c>
      <c r="E1035" s="195">
        <v>0</v>
      </c>
      <c r="F1035" s="195">
        <v>0</v>
      </c>
      <c r="G1035" s="195">
        <v>0</v>
      </c>
      <c r="H1035" s="195">
        <v>0</v>
      </c>
      <c r="I1035" s="195">
        <v>5</v>
      </c>
      <c r="J1035" s="195">
        <v>0</v>
      </c>
      <c r="K1035" s="230">
        <v>0.19650000000000001</v>
      </c>
      <c r="L1035" s="195">
        <v>0</v>
      </c>
      <c r="M1035" s="195">
        <v>0</v>
      </c>
      <c r="N1035" s="195">
        <v>0</v>
      </c>
      <c r="O1035" s="195">
        <v>0</v>
      </c>
      <c r="P1035" s="195">
        <v>5</v>
      </c>
      <c r="Q1035" s="195">
        <v>5</v>
      </c>
      <c r="R1035" s="230">
        <v>1.036</v>
      </c>
      <c r="S1035" s="195">
        <v>12</v>
      </c>
      <c r="T1035" s="190"/>
      <c r="U1035" s="229">
        <v>3517239201</v>
      </c>
      <c r="V1035" s="231" t="s">
        <v>967</v>
      </c>
      <c r="W1035" s="190" t="s">
        <v>902</v>
      </c>
      <c r="X1035" s="190" t="s">
        <v>648</v>
      </c>
      <c r="Y1035" s="231">
        <v>1</v>
      </c>
      <c r="Z1035" s="231">
        <v>5</v>
      </c>
      <c r="AA1035" s="231">
        <v>108557.51736367999</v>
      </c>
      <c r="AB1035" s="231">
        <v>21712</v>
      </c>
      <c r="AC1035" s="231">
        <v>2310</v>
      </c>
      <c r="AD1035" s="231">
        <v>19402</v>
      </c>
      <c r="AK1035" s="232">
        <v>0</v>
      </c>
      <c r="AM1035" s="232">
        <v>0</v>
      </c>
      <c r="AO1035" s="232"/>
    </row>
    <row r="1036" spans="1:41" s="231" customFormat="1">
      <c r="A1036" s="229" t="s">
        <v>967</v>
      </c>
      <c r="B1036" s="190">
        <v>3517239219</v>
      </c>
      <c r="C1036" s="191" t="s">
        <v>554</v>
      </c>
      <c r="D1036" s="195">
        <v>0</v>
      </c>
      <c r="E1036" s="195">
        <v>0</v>
      </c>
      <c r="F1036" s="195">
        <v>0</v>
      </c>
      <c r="G1036" s="195">
        <v>0</v>
      </c>
      <c r="H1036" s="195">
        <v>0</v>
      </c>
      <c r="I1036" s="195">
        <v>1</v>
      </c>
      <c r="J1036" s="195">
        <v>0</v>
      </c>
      <c r="K1036" s="230">
        <v>3.9300000000000002E-2</v>
      </c>
      <c r="L1036" s="195">
        <v>0</v>
      </c>
      <c r="M1036" s="195">
        <v>0</v>
      </c>
      <c r="N1036" s="195">
        <v>0</v>
      </c>
      <c r="O1036" s="195">
        <v>0</v>
      </c>
      <c r="P1036" s="195">
        <v>1</v>
      </c>
      <c r="Q1036" s="195">
        <v>1</v>
      </c>
      <c r="R1036" s="230">
        <v>1.036</v>
      </c>
      <c r="S1036" s="195">
        <v>2</v>
      </c>
      <c r="T1036" s="190"/>
      <c r="U1036" s="229">
        <v>3517239219</v>
      </c>
      <c r="V1036" s="231" t="s">
        <v>967</v>
      </c>
      <c r="W1036" s="190" t="s">
        <v>902</v>
      </c>
      <c r="X1036" s="190" t="s">
        <v>927</v>
      </c>
      <c r="Y1036" s="231">
        <v>1</v>
      </c>
      <c r="Z1036" s="231">
        <v>1</v>
      </c>
      <c r="AA1036" s="231">
        <v>17390.477552736</v>
      </c>
      <c r="AB1036" s="231">
        <v>17390</v>
      </c>
      <c r="AC1036" s="231">
        <v>-393</v>
      </c>
      <c r="AD1036" s="231">
        <v>17783</v>
      </c>
      <c r="AK1036" s="232">
        <v>0</v>
      </c>
      <c r="AM1036" s="232">
        <v>0</v>
      </c>
      <c r="AO1036" s="232"/>
    </row>
    <row r="1037" spans="1:41" s="231" customFormat="1">
      <c r="A1037" s="229" t="s">
        <v>967</v>
      </c>
      <c r="B1037" s="190">
        <v>3517239231</v>
      </c>
      <c r="C1037" s="191" t="s">
        <v>554</v>
      </c>
      <c r="D1037" s="195">
        <v>0</v>
      </c>
      <c r="E1037" s="195">
        <v>0</v>
      </c>
      <c r="F1037" s="195">
        <v>0</v>
      </c>
      <c r="G1037" s="195">
        <v>0</v>
      </c>
      <c r="H1037" s="195">
        <v>0</v>
      </c>
      <c r="I1037" s="195">
        <v>10</v>
      </c>
      <c r="J1037" s="195">
        <v>0</v>
      </c>
      <c r="K1037" s="230">
        <v>0.39300000000000002</v>
      </c>
      <c r="L1037" s="195">
        <v>0</v>
      </c>
      <c r="M1037" s="195">
        <v>0</v>
      </c>
      <c r="N1037" s="195">
        <v>0</v>
      </c>
      <c r="O1037" s="195">
        <v>0</v>
      </c>
      <c r="P1037" s="195">
        <v>8</v>
      </c>
      <c r="Q1037" s="195">
        <v>10</v>
      </c>
      <c r="R1037" s="230">
        <v>1.036</v>
      </c>
      <c r="S1037" s="195">
        <v>4</v>
      </c>
      <c r="T1037" s="190"/>
      <c r="U1037" s="229">
        <v>3517239231</v>
      </c>
      <c r="V1037" s="231" t="s">
        <v>967</v>
      </c>
      <c r="W1037" s="190" t="s">
        <v>902</v>
      </c>
      <c r="X1037" s="190" t="s">
        <v>912</v>
      </c>
      <c r="Y1037" s="231">
        <v>1</v>
      </c>
      <c r="Z1037" s="231">
        <v>10</v>
      </c>
      <c r="AA1037" s="231">
        <v>168024.14520736001</v>
      </c>
      <c r="AB1037" s="231">
        <v>16802</v>
      </c>
      <c r="AC1037" s="231">
        <v>-779</v>
      </c>
      <c r="AD1037" s="231">
        <v>17581</v>
      </c>
      <c r="AK1037" s="232">
        <v>0</v>
      </c>
      <c r="AM1037" s="232">
        <v>0</v>
      </c>
      <c r="AO1037" s="232"/>
    </row>
    <row r="1038" spans="1:41" s="231" customFormat="1">
      <c r="A1038" s="229" t="s">
        <v>967</v>
      </c>
      <c r="B1038" s="190">
        <v>3517239239</v>
      </c>
      <c r="C1038" s="191" t="s">
        <v>554</v>
      </c>
      <c r="D1038" s="195">
        <v>0</v>
      </c>
      <c r="E1038" s="195">
        <v>0</v>
      </c>
      <c r="F1038" s="195">
        <v>0</v>
      </c>
      <c r="G1038" s="195">
        <v>0</v>
      </c>
      <c r="H1038" s="195">
        <v>0</v>
      </c>
      <c r="I1038" s="195">
        <v>108</v>
      </c>
      <c r="J1038" s="195">
        <v>0</v>
      </c>
      <c r="K1038" s="230">
        <v>4.2443999999999997</v>
      </c>
      <c r="L1038" s="195">
        <v>0</v>
      </c>
      <c r="M1038" s="195">
        <v>0</v>
      </c>
      <c r="N1038" s="195">
        <v>0</v>
      </c>
      <c r="O1038" s="195">
        <v>0</v>
      </c>
      <c r="P1038" s="195">
        <v>77</v>
      </c>
      <c r="Q1038" s="195">
        <v>108</v>
      </c>
      <c r="R1038" s="230">
        <v>1.036</v>
      </c>
      <c r="S1038" s="195">
        <v>6</v>
      </c>
      <c r="T1038" s="190"/>
      <c r="U1038" s="229">
        <v>3517239239</v>
      </c>
      <c r="V1038" s="231" t="s">
        <v>967</v>
      </c>
      <c r="W1038" s="190" t="s">
        <v>902</v>
      </c>
      <c r="X1038" s="190" t="s">
        <v>902</v>
      </c>
      <c r="Y1038" s="231">
        <v>1</v>
      </c>
      <c r="Z1038" s="231">
        <v>108</v>
      </c>
      <c r="AA1038" s="231">
        <v>1824186.2033754883</v>
      </c>
      <c r="AB1038" s="231">
        <v>16891</v>
      </c>
      <c r="AC1038" s="231">
        <v>-4821</v>
      </c>
      <c r="AD1038" s="231">
        <v>21712</v>
      </c>
      <c r="AK1038" s="232">
        <v>0</v>
      </c>
      <c r="AM1038" s="232">
        <v>0</v>
      </c>
      <c r="AO1038" s="232"/>
    </row>
    <row r="1039" spans="1:41" s="231" customFormat="1">
      <c r="A1039" s="229" t="s">
        <v>967</v>
      </c>
      <c r="B1039" s="190">
        <v>3517239261</v>
      </c>
      <c r="C1039" s="191" t="s">
        <v>554</v>
      </c>
      <c r="D1039" s="195">
        <v>0</v>
      </c>
      <c r="E1039" s="195">
        <v>0</v>
      </c>
      <c r="F1039" s="195">
        <v>0</v>
      </c>
      <c r="G1039" s="195">
        <v>0</v>
      </c>
      <c r="H1039" s="195">
        <v>0</v>
      </c>
      <c r="I1039" s="195">
        <v>1</v>
      </c>
      <c r="J1039" s="195">
        <v>0</v>
      </c>
      <c r="K1039" s="230">
        <v>3.9300000000000002E-2</v>
      </c>
      <c r="L1039" s="195">
        <v>0</v>
      </c>
      <c r="M1039" s="195">
        <v>0</v>
      </c>
      <c r="N1039" s="195">
        <v>0</v>
      </c>
      <c r="O1039" s="195">
        <v>0</v>
      </c>
      <c r="P1039" s="195">
        <v>0</v>
      </c>
      <c r="Q1039" s="195">
        <v>1</v>
      </c>
      <c r="R1039" s="230">
        <v>1.036</v>
      </c>
      <c r="S1039" s="195">
        <v>5</v>
      </c>
      <c r="T1039" s="190"/>
      <c r="U1039" s="229">
        <v>3517239261</v>
      </c>
      <c r="V1039" s="231" t="s">
        <v>967</v>
      </c>
      <c r="W1039" s="190" t="s">
        <v>902</v>
      </c>
      <c r="X1039" s="190" t="s">
        <v>774</v>
      </c>
      <c r="Y1039" s="231">
        <v>1</v>
      </c>
      <c r="Z1039" s="231">
        <v>1</v>
      </c>
      <c r="AA1039" s="231">
        <v>12924.962872736001</v>
      </c>
      <c r="AB1039" s="231">
        <v>12925</v>
      </c>
      <c r="AC1039" s="231">
        <v>-4465</v>
      </c>
      <c r="AD1039" s="231">
        <v>17390</v>
      </c>
      <c r="AK1039" s="232">
        <v>0</v>
      </c>
      <c r="AM1039" s="232">
        <v>0</v>
      </c>
      <c r="AO1039" s="232"/>
    </row>
    <row r="1040" spans="1:41" s="231" customFormat="1">
      <c r="A1040" s="229" t="s">
        <v>967</v>
      </c>
      <c r="B1040" s="190">
        <v>3517239264</v>
      </c>
      <c r="C1040" s="191" t="s">
        <v>554</v>
      </c>
      <c r="D1040" s="195">
        <v>0</v>
      </c>
      <c r="E1040" s="195">
        <v>0</v>
      </c>
      <c r="F1040" s="195">
        <v>0</v>
      </c>
      <c r="G1040" s="195">
        <v>0</v>
      </c>
      <c r="H1040" s="195">
        <v>0</v>
      </c>
      <c r="I1040" s="195">
        <v>2</v>
      </c>
      <c r="J1040" s="195">
        <v>0</v>
      </c>
      <c r="K1040" s="230">
        <v>7.8600000000000003E-2</v>
      </c>
      <c r="L1040" s="195">
        <v>0</v>
      </c>
      <c r="M1040" s="195">
        <v>0</v>
      </c>
      <c r="N1040" s="195">
        <v>0</v>
      </c>
      <c r="O1040" s="195">
        <v>0</v>
      </c>
      <c r="P1040" s="195">
        <v>0</v>
      </c>
      <c r="Q1040" s="195">
        <v>2</v>
      </c>
      <c r="R1040" s="230">
        <v>1.036</v>
      </c>
      <c r="S1040" s="195">
        <v>3</v>
      </c>
      <c r="T1040" s="190"/>
      <c r="U1040" s="229">
        <v>3517239264</v>
      </c>
      <c r="V1040" s="231" t="s">
        <v>967</v>
      </c>
      <c r="W1040" s="190" t="s">
        <v>902</v>
      </c>
      <c r="X1040" s="190" t="s">
        <v>930</v>
      </c>
      <c r="Y1040" s="231">
        <v>1</v>
      </c>
      <c r="Z1040" s="231">
        <v>2</v>
      </c>
      <c r="AA1040" s="231">
        <v>25849.925745472003</v>
      </c>
      <c r="AB1040" s="231">
        <v>12925</v>
      </c>
      <c r="AC1040" s="231">
        <v>-3877</v>
      </c>
      <c r="AD1040" s="231">
        <v>16802</v>
      </c>
      <c r="AK1040" s="232">
        <v>0</v>
      </c>
      <c r="AM1040" s="232">
        <v>0</v>
      </c>
      <c r="AO1040" s="232"/>
    </row>
    <row r="1041" spans="1:41" s="231" customFormat="1">
      <c r="A1041" s="229" t="s">
        <v>967</v>
      </c>
      <c r="B1041" s="190">
        <v>3517239285</v>
      </c>
      <c r="C1041" s="191" t="s">
        <v>554</v>
      </c>
      <c r="D1041" s="195">
        <v>0</v>
      </c>
      <c r="E1041" s="195">
        <v>0</v>
      </c>
      <c r="F1041" s="195">
        <v>0</v>
      </c>
      <c r="G1041" s="195">
        <v>0</v>
      </c>
      <c r="H1041" s="195">
        <v>0</v>
      </c>
      <c r="I1041" s="195">
        <v>1</v>
      </c>
      <c r="J1041" s="195">
        <v>0</v>
      </c>
      <c r="K1041" s="230">
        <v>3.9300000000000002E-2</v>
      </c>
      <c r="L1041" s="195">
        <v>0</v>
      </c>
      <c r="M1041" s="195">
        <v>0</v>
      </c>
      <c r="N1041" s="195">
        <v>0</v>
      </c>
      <c r="O1041" s="195">
        <v>0</v>
      </c>
      <c r="P1041" s="195">
        <v>1</v>
      </c>
      <c r="Q1041" s="195">
        <v>1</v>
      </c>
      <c r="R1041" s="230">
        <v>1.036</v>
      </c>
      <c r="S1041" s="195">
        <v>9</v>
      </c>
      <c r="T1041" s="190"/>
      <c r="U1041" s="229">
        <v>3517239285</v>
      </c>
      <c r="V1041" s="231" t="s">
        <v>967</v>
      </c>
      <c r="W1041" s="190" t="s">
        <v>902</v>
      </c>
      <c r="X1041" s="190" t="s">
        <v>676</v>
      </c>
      <c r="Y1041" s="231">
        <v>1</v>
      </c>
      <c r="Z1041" s="231">
        <v>1</v>
      </c>
      <c r="AA1041" s="231">
        <v>19860.071912735999</v>
      </c>
      <c r="AB1041" s="231">
        <v>19860</v>
      </c>
      <c r="AC1041" s="231">
        <v>2969</v>
      </c>
      <c r="AD1041" s="231">
        <v>16891</v>
      </c>
      <c r="AK1041" s="232">
        <v>0</v>
      </c>
      <c r="AM1041" s="232">
        <v>0</v>
      </c>
      <c r="AO1041" s="232"/>
    </row>
    <row r="1042" spans="1:41" s="231" customFormat="1">
      <c r="A1042" s="229" t="s">
        <v>967</v>
      </c>
      <c r="B1042" s="190">
        <v>3517239293</v>
      </c>
      <c r="C1042" s="191" t="s">
        <v>554</v>
      </c>
      <c r="D1042" s="195">
        <v>0</v>
      </c>
      <c r="E1042" s="195">
        <v>0</v>
      </c>
      <c r="F1042" s="195">
        <v>0</v>
      </c>
      <c r="G1042" s="195">
        <v>0</v>
      </c>
      <c r="H1042" s="195">
        <v>0</v>
      </c>
      <c r="I1042" s="195">
        <v>3</v>
      </c>
      <c r="J1042" s="195">
        <v>0</v>
      </c>
      <c r="K1042" s="230">
        <v>0.1179</v>
      </c>
      <c r="L1042" s="195">
        <v>0</v>
      </c>
      <c r="M1042" s="195">
        <v>0</v>
      </c>
      <c r="N1042" s="195">
        <v>0</v>
      </c>
      <c r="O1042" s="195">
        <v>0</v>
      </c>
      <c r="P1042" s="195">
        <v>2</v>
      </c>
      <c r="Q1042" s="195">
        <v>3</v>
      </c>
      <c r="R1042" s="230">
        <v>1.036</v>
      </c>
      <c r="S1042" s="195">
        <v>10</v>
      </c>
      <c r="T1042" s="190"/>
      <c r="U1042" s="229">
        <v>3517239293</v>
      </c>
      <c r="V1042" s="231" t="s">
        <v>967</v>
      </c>
      <c r="W1042" s="190" t="s">
        <v>902</v>
      </c>
      <c r="X1042" s="190" t="s">
        <v>677</v>
      </c>
      <c r="Y1042" s="231">
        <v>1</v>
      </c>
      <c r="Z1042" s="231">
        <v>3</v>
      </c>
      <c r="AA1042" s="231">
        <v>53560.398298208005</v>
      </c>
      <c r="AB1042" s="231">
        <v>17853</v>
      </c>
      <c r="AC1042" s="231">
        <v>4928</v>
      </c>
      <c r="AD1042" s="231">
        <v>12925</v>
      </c>
      <c r="AK1042" s="232">
        <v>0</v>
      </c>
      <c r="AM1042" s="232">
        <v>0</v>
      </c>
      <c r="AO1042" s="232"/>
    </row>
    <row r="1043" spans="1:41" s="231" customFormat="1">
      <c r="A1043" s="229" t="s">
        <v>967</v>
      </c>
      <c r="B1043" s="190">
        <v>3517239310</v>
      </c>
      <c r="C1043" s="191" t="s">
        <v>554</v>
      </c>
      <c r="D1043" s="195">
        <v>0</v>
      </c>
      <c r="E1043" s="195">
        <v>0</v>
      </c>
      <c r="F1043" s="195">
        <v>0</v>
      </c>
      <c r="G1043" s="195">
        <v>0</v>
      </c>
      <c r="H1043" s="195">
        <v>0</v>
      </c>
      <c r="I1043" s="195">
        <v>34</v>
      </c>
      <c r="J1043" s="195">
        <v>0</v>
      </c>
      <c r="K1043" s="230">
        <v>1.3362000000000001</v>
      </c>
      <c r="L1043" s="195">
        <v>0</v>
      </c>
      <c r="M1043" s="195">
        <v>0</v>
      </c>
      <c r="N1043" s="195">
        <v>0</v>
      </c>
      <c r="O1043" s="195">
        <v>0</v>
      </c>
      <c r="P1043" s="195">
        <v>28</v>
      </c>
      <c r="Q1043" s="195">
        <v>34</v>
      </c>
      <c r="R1043" s="230">
        <v>1.036</v>
      </c>
      <c r="S1043" s="195">
        <v>11</v>
      </c>
      <c r="T1043" s="190"/>
      <c r="U1043" s="229">
        <v>3517239310</v>
      </c>
      <c r="V1043" s="231" t="s">
        <v>967</v>
      </c>
      <c r="W1043" s="190" t="s">
        <v>902</v>
      </c>
      <c r="X1043" s="190" t="s">
        <v>914</v>
      </c>
      <c r="Y1043" s="231">
        <v>1</v>
      </c>
      <c r="Z1043" s="231">
        <v>34</v>
      </c>
      <c r="AA1043" s="231">
        <v>665958.59383302403</v>
      </c>
      <c r="AB1043" s="231">
        <v>19587</v>
      </c>
      <c r="AC1043" s="231">
        <v>6662</v>
      </c>
      <c r="AD1043" s="231">
        <v>12925</v>
      </c>
      <c r="AK1043" s="232">
        <v>0</v>
      </c>
      <c r="AM1043" s="232">
        <v>0</v>
      </c>
      <c r="AO1043" s="232"/>
    </row>
    <row r="1044" spans="1:41" s="231" customFormat="1">
      <c r="A1044" s="229" t="s">
        <v>967</v>
      </c>
      <c r="B1044" s="190">
        <v>3517239323</v>
      </c>
      <c r="C1044" s="191" t="s">
        <v>554</v>
      </c>
      <c r="D1044" s="195">
        <v>0</v>
      </c>
      <c r="E1044" s="195">
        <v>0</v>
      </c>
      <c r="F1044" s="195">
        <v>0</v>
      </c>
      <c r="G1044" s="195">
        <v>0</v>
      </c>
      <c r="H1044" s="195">
        <v>0</v>
      </c>
      <c r="I1044" s="195">
        <v>1</v>
      </c>
      <c r="J1044" s="195">
        <v>0</v>
      </c>
      <c r="K1044" s="230">
        <v>3.9300000000000002E-2</v>
      </c>
      <c r="L1044" s="195">
        <v>0</v>
      </c>
      <c r="M1044" s="195">
        <v>0</v>
      </c>
      <c r="N1044" s="195">
        <v>0</v>
      </c>
      <c r="O1044" s="195">
        <v>0</v>
      </c>
      <c r="P1044" s="195">
        <v>0</v>
      </c>
      <c r="Q1044" s="195">
        <v>1</v>
      </c>
      <c r="R1044" s="230">
        <v>1.036</v>
      </c>
      <c r="S1044" s="195">
        <v>6</v>
      </c>
      <c r="T1044" s="190"/>
      <c r="U1044" s="229">
        <v>3517239323</v>
      </c>
      <c r="V1044" s="231" t="s">
        <v>967</v>
      </c>
      <c r="W1044" s="190" t="s">
        <v>902</v>
      </c>
      <c r="X1044" s="190" t="s">
        <v>832</v>
      </c>
      <c r="Y1044" s="231">
        <v>1</v>
      </c>
      <c r="Z1044" s="231">
        <v>1</v>
      </c>
      <c r="AA1044" s="231">
        <v>12924.962872736001</v>
      </c>
      <c r="AB1044" s="231">
        <v>12925</v>
      </c>
      <c r="AC1044" s="231">
        <v>-6935</v>
      </c>
      <c r="AD1044" s="231">
        <v>19860</v>
      </c>
      <c r="AK1044" s="232">
        <v>0</v>
      </c>
      <c r="AM1044" s="232">
        <v>0</v>
      </c>
      <c r="AO1044" s="232"/>
    </row>
    <row r="1045" spans="1:41" s="231" customFormat="1">
      <c r="A1045" s="229" t="s">
        <v>967</v>
      </c>
      <c r="B1045" s="190">
        <v>3517239331</v>
      </c>
      <c r="C1045" s="191" t="s">
        <v>554</v>
      </c>
      <c r="D1045" s="195">
        <v>0</v>
      </c>
      <c r="E1045" s="195">
        <v>0</v>
      </c>
      <c r="F1045" s="195">
        <v>0</v>
      </c>
      <c r="G1045" s="195">
        <v>0</v>
      </c>
      <c r="H1045" s="195">
        <v>0</v>
      </c>
      <c r="I1045" s="195">
        <v>1</v>
      </c>
      <c r="J1045" s="195">
        <v>0</v>
      </c>
      <c r="K1045" s="230">
        <v>3.9300000000000002E-2</v>
      </c>
      <c r="L1045" s="195">
        <v>0</v>
      </c>
      <c r="M1045" s="195">
        <v>0</v>
      </c>
      <c r="N1045" s="195">
        <v>0</v>
      </c>
      <c r="O1045" s="195">
        <v>0</v>
      </c>
      <c r="P1045" s="195">
        <v>1</v>
      </c>
      <c r="Q1045" s="195">
        <v>1</v>
      </c>
      <c r="R1045" s="230">
        <v>1.036</v>
      </c>
      <c r="S1045" s="195">
        <v>7</v>
      </c>
      <c r="T1045" s="190"/>
      <c r="U1045" s="229">
        <v>3517239331</v>
      </c>
      <c r="V1045" s="231" t="s">
        <v>967</v>
      </c>
      <c r="W1045" s="190" t="s">
        <v>902</v>
      </c>
      <c r="X1045" s="190" t="s">
        <v>652</v>
      </c>
      <c r="Y1045" s="231">
        <v>1</v>
      </c>
      <c r="Z1045" s="231">
        <v>1</v>
      </c>
      <c r="AA1045" s="231">
        <v>18944.789232736002</v>
      </c>
      <c r="AB1045" s="231">
        <v>18945</v>
      </c>
      <c r="AC1045" s="231">
        <v>1092</v>
      </c>
      <c r="AD1045" s="231">
        <v>17853</v>
      </c>
      <c r="AK1045" s="232">
        <v>0</v>
      </c>
      <c r="AM1045" s="232">
        <v>0</v>
      </c>
      <c r="AO1045" s="232"/>
    </row>
    <row r="1046" spans="1:41" s="231" customFormat="1">
      <c r="A1046" s="229" t="s">
        <v>967</v>
      </c>
      <c r="B1046" s="190">
        <v>3517239336</v>
      </c>
      <c r="C1046" s="191" t="s">
        <v>554</v>
      </c>
      <c r="D1046" s="195">
        <v>0</v>
      </c>
      <c r="E1046" s="195">
        <v>0</v>
      </c>
      <c r="F1046" s="195">
        <v>0</v>
      </c>
      <c r="G1046" s="195">
        <v>0</v>
      </c>
      <c r="H1046" s="195">
        <v>0</v>
      </c>
      <c r="I1046" s="195">
        <v>2</v>
      </c>
      <c r="J1046" s="195">
        <v>0</v>
      </c>
      <c r="K1046" s="230">
        <v>7.8600000000000003E-2</v>
      </c>
      <c r="L1046" s="195">
        <v>0</v>
      </c>
      <c r="M1046" s="195">
        <v>0</v>
      </c>
      <c r="N1046" s="195">
        <v>0</v>
      </c>
      <c r="O1046" s="195">
        <v>0</v>
      </c>
      <c r="P1046" s="195">
        <v>0</v>
      </c>
      <c r="Q1046" s="195">
        <v>2</v>
      </c>
      <c r="R1046" s="230">
        <v>1.036</v>
      </c>
      <c r="S1046" s="195">
        <v>8</v>
      </c>
      <c r="T1046" s="190"/>
      <c r="U1046" s="229">
        <v>3517239336</v>
      </c>
      <c r="V1046" s="231" t="s">
        <v>967</v>
      </c>
      <c r="W1046" s="190" t="s">
        <v>902</v>
      </c>
      <c r="X1046" s="190" t="s">
        <v>743</v>
      </c>
      <c r="Y1046" s="231">
        <v>1</v>
      </c>
      <c r="Z1046" s="231">
        <v>2</v>
      </c>
      <c r="AA1046" s="231">
        <v>25849.925745472003</v>
      </c>
      <c r="AB1046" s="231">
        <v>12925</v>
      </c>
      <c r="AC1046" s="231">
        <v>-6662</v>
      </c>
      <c r="AD1046" s="231">
        <v>19587</v>
      </c>
      <c r="AK1046" s="232">
        <v>0</v>
      </c>
      <c r="AM1046" s="232">
        <v>0</v>
      </c>
      <c r="AO1046" s="232"/>
    </row>
    <row r="1047" spans="1:41" s="231" customFormat="1">
      <c r="A1047" s="229" t="s">
        <v>967</v>
      </c>
      <c r="B1047" s="190">
        <v>3517239625</v>
      </c>
      <c r="C1047" s="191" t="s">
        <v>554</v>
      </c>
      <c r="D1047" s="195">
        <v>0</v>
      </c>
      <c r="E1047" s="195">
        <v>0</v>
      </c>
      <c r="F1047" s="195">
        <v>0</v>
      </c>
      <c r="G1047" s="195">
        <v>0</v>
      </c>
      <c r="H1047" s="195">
        <v>0</v>
      </c>
      <c r="I1047" s="195">
        <v>2</v>
      </c>
      <c r="J1047" s="195">
        <v>0</v>
      </c>
      <c r="K1047" s="230">
        <v>7.8600000000000003E-2</v>
      </c>
      <c r="L1047" s="195">
        <v>0</v>
      </c>
      <c r="M1047" s="195">
        <v>0</v>
      </c>
      <c r="N1047" s="195">
        <v>0</v>
      </c>
      <c r="O1047" s="195">
        <v>0</v>
      </c>
      <c r="P1047" s="195">
        <v>2</v>
      </c>
      <c r="Q1047" s="195">
        <v>2</v>
      </c>
      <c r="R1047" s="230">
        <v>1.036</v>
      </c>
      <c r="S1047" s="195">
        <v>6</v>
      </c>
      <c r="T1047" s="190"/>
      <c r="U1047" s="229">
        <v>3517239625</v>
      </c>
      <c r="V1047" s="231" t="s">
        <v>967</v>
      </c>
      <c r="W1047" s="190" t="s">
        <v>902</v>
      </c>
      <c r="X1047" s="190" t="s">
        <v>678</v>
      </c>
      <c r="Y1047" s="231">
        <v>1</v>
      </c>
      <c r="Z1047" s="231">
        <v>2</v>
      </c>
      <c r="AA1047" s="231">
        <v>36974.346865472005</v>
      </c>
      <c r="AB1047" s="231">
        <v>18487</v>
      </c>
      <c r="AC1047" s="231">
        <v>5562</v>
      </c>
      <c r="AD1047" s="231">
        <v>12925</v>
      </c>
      <c r="AK1047" s="232">
        <v>0</v>
      </c>
      <c r="AM1047" s="232">
        <v>0</v>
      </c>
      <c r="AO1047" s="232"/>
    </row>
    <row r="1048" spans="1:41" s="231" customFormat="1">
      <c r="A1048" s="229" t="s">
        <v>967</v>
      </c>
      <c r="B1048" s="190">
        <v>3517239665</v>
      </c>
      <c r="C1048" s="191" t="s">
        <v>554</v>
      </c>
      <c r="D1048" s="195">
        <v>0</v>
      </c>
      <c r="E1048" s="195">
        <v>0</v>
      </c>
      <c r="F1048" s="195">
        <v>0</v>
      </c>
      <c r="G1048" s="195">
        <v>0</v>
      </c>
      <c r="H1048" s="195">
        <v>0</v>
      </c>
      <c r="I1048" s="195">
        <v>1</v>
      </c>
      <c r="J1048" s="195">
        <v>0</v>
      </c>
      <c r="K1048" s="230">
        <v>3.9300000000000002E-2</v>
      </c>
      <c r="L1048" s="195">
        <v>0</v>
      </c>
      <c r="M1048" s="195">
        <v>0</v>
      </c>
      <c r="N1048" s="195">
        <v>0</v>
      </c>
      <c r="O1048" s="195">
        <v>0</v>
      </c>
      <c r="P1048" s="195">
        <v>1</v>
      </c>
      <c r="Q1048" s="195">
        <v>1</v>
      </c>
      <c r="R1048" s="230">
        <v>1.036</v>
      </c>
      <c r="S1048" s="195">
        <v>5</v>
      </c>
      <c r="T1048" s="190"/>
      <c r="U1048" s="229">
        <v>3517239665</v>
      </c>
      <c r="V1048" s="231" t="s">
        <v>967</v>
      </c>
      <c r="W1048" s="190" t="s">
        <v>902</v>
      </c>
      <c r="X1048" s="190" t="s">
        <v>834</v>
      </c>
      <c r="Y1048" s="231">
        <v>1</v>
      </c>
      <c r="Z1048" s="231">
        <v>1</v>
      </c>
      <c r="AA1048" s="231">
        <v>17962.437552735999</v>
      </c>
      <c r="AB1048" s="231">
        <v>17962</v>
      </c>
      <c r="AC1048" s="231">
        <v>-983</v>
      </c>
      <c r="AD1048" s="231">
        <v>18945</v>
      </c>
      <c r="AK1048" s="232">
        <v>0</v>
      </c>
      <c r="AM1048" s="232">
        <v>0</v>
      </c>
      <c r="AO1048" s="232"/>
    </row>
    <row r="1049" spans="1:41" s="231" customFormat="1">
      <c r="A1049" s="229" t="s">
        <v>967</v>
      </c>
      <c r="B1049" s="190">
        <v>3517239712</v>
      </c>
      <c r="C1049" s="191" t="s">
        <v>554</v>
      </c>
      <c r="D1049" s="195">
        <v>0</v>
      </c>
      <c r="E1049" s="195">
        <v>0</v>
      </c>
      <c r="F1049" s="195">
        <v>0</v>
      </c>
      <c r="G1049" s="195">
        <v>0</v>
      </c>
      <c r="H1049" s="195">
        <v>0</v>
      </c>
      <c r="I1049" s="195">
        <v>1</v>
      </c>
      <c r="J1049" s="195">
        <v>0</v>
      </c>
      <c r="K1049" s="230">
        <v>3.9300000000000002E-2</v>
      </c>
      <c r="L1049" s="195">
        <v>0</v>
      </c>
      <c r="M1049" s="195">
        <v>0</v>
      </c>
      <c r="N1049" s="195">
        <v>0</v>
      </c>
      <c r="O1049" s="195">
        <v>0</v>
      </c>
      <c r="P1049" s="195">
        <v>1</v>
      </c>
      <c r="Q1049" s="195">
        <v>1</v>
      </c>
      <c r="R1049" s="230">
        <v>1.036</v>
      </c>
      <c r="S1049" s="195">
        <v>8</v>
      </c>
      <c r="T1049" s="190"/>
      <c r="U1049" s="229">
        <v>3517239712</v>
      </c>
      <c r="V1049" s="231" t="s">
        <v>967</v>
      </c>
      <c r="W1049" s="190" t="s">
        <v>902</v>
      </c>
      <c r="X1049" s="190" t="s">
        <v>770</v>
      </c>
      <c r="Y1049" s="231">
        <v>1</v>
      </c>
      <c r="Z1049" s="231">
        <v>1</v>
      </c>
      <c r="AA1049" s="231">
        <v>19402.435392735999</v>
      </c>
      <c r="AB1049" s="231">
        <v>19402</v>
      </c>
      <c r="AC1049" s="231">
        <v>6477</v>
      </c>
      <c r="AD1049" s="231">
        <v>12925</v>
      </c>
      <c r="AK1049" s="232">
        <v>0</v>
      </c>
      <c r="AM1049" s="232">
        <v>0</v>
      </c>
      <c r="AO1049" s="232"/>
    </row>
    <row r="1050" spans="1:41" s="231" customFormat="1">
      <c r="A1050" s="229" t="s">
        <v>967</v>
      </c>
      <c r="B1050" s="190">
        <v>3517239740</v>
      </c>
      <c r="C1050" s="191" t="s">
        <v>554</v>
      </c>
      <c r="D1050" s="195">
        <v>0</v>
      </c>
      <c r="E1050" s="195">
        <v>0</v>
      </c>
      <c r="F1050" s="195">
        <v>0</v>
      </c>
      <c r="G1050" s="195">
        <v>0</v>
      </c>
      <c r="H1050" s="195">
        <v>0</v>
      </c>
      <c r="I1050" s="195">
        <v>5</v>
      </c>
      <c r="J1050" s="195">
        <v>0</v>
      </c>
      <c r="K1050" s="230">
        <v>0.19650000000000001</v>
      </c>
      <c r="L1050" s="195">
        <v>0</v>
      </c>
      <c r="M1050" s="195">
        <v>0</v>
      </c>
      <c r="N1050" s="195">
        <v>0</v>
      </c>
      <c r="O1050" s="195">
        <v>0</v>
      </c>
      <c r="P1050" s="195">
        <v>2</v>
      </c>
      <c r="Q1050" s="195">
        <v>5</v>
      </c>
      <c r="R1050" s="230">
        <v>1.036</v>
      </c>
      <c r="S1050" s="195">
        <v>5</v>
      </c>
      <c r="T1050" s="190"/>
      <c r="U1050" s="229">
        <v>3517239740</v>
      </c>
      <c r="V1050" s="231" t="s">
        <v>967</v>
      </c>
      <c r="W1050" s="190" t="s">
        <v>902</v>
      </c>
      <c r="X1050" s="190" t="s">
        <v>915</v>
      </c>
      <c r="Y1050" s="231">
        <v>1</v>
      </c>
      <c r="Z1050" s="231">
        <v>5</v>
      </c>
      <c r="AA1050" s="231">
        <v>74699.763723680007</v>
      </c>
      <c r="AB1050" s="231">
        <v>14940</v>
      </c>
      <c r="AC1050" s="231">
        <v>-3547</v>
      </c>
      <c r="AD1050" s="231">
        <v>18487</v>
      </c>
      <c r="AK1050" s="232">
        <v>0</v>
      </c>
      <c r="AM1050" s="232">
        <v>0</v>
      </c>
      <c r="AO1050" s="232"/>
    </row>
    <row r="1051" spans="1:41" s="231" customFormat="1">
      <c r="A1051" s="229" t="s">
        <v>967</v>
      </c>
      <c r="B1051" s="190">
        <v>3517239760</v>
      </c>
      <c r="C1051" s="191" t="s">
        <v>554</v>
      </c>
      <c r="D1051" s="195">
        <v>0</v>
      </c>
      <c r="E1051" s="195">
        <v>0</v>
      </c>
      <c r="F1051" s="195">
        <v>0</v>
      </c>
      <c r="G1051" s="195">
        <v>0</v>
      </c>
      <c r="H1051" s="195">
        <v>0</v>
      </c>
      <c r="I1051" s="195">
        <v>26</v>
      </c>
      <c r="J1051" s="195">
        <v>0</v>
      </c>
      <c r="K1051" s="230">
        <v>1.0218</v>
      </c>
      <c r="L1051" s="195">
        <v>0</v>
      </c>
      <c r="M1051" s="195">
        <v>0</v>
      </c>
      <c r="N1051" s="195">
        <v>0</v>
      </c>
      <c r="O1051" s="195">
        <v>0</v>
      </c>
      <c r="P1051" s="195">
        <v>16</v>
      </c>
      <c r="Q1051" s="195">
        <v>26</v>
      </c>
      <c r="R1051" s="230">
        <v>1.036</v>
      </c>
      <c r="S1051" s="195">
        <v>6</v>
      </c>
      <c r="T1051" s="190"/>
      <c r="U1051" s="229">
        <v>3517239760</v>
      </c>
      <c r="V1051" s="231" t="s">
        <v>967</v>
      </c>
      <c r="W1051" s="190" t="s">
        <v>902</v>
      </c>
      <c r="X1051" s="190" t="s">
        <v>916</v>
      </c>
      <c r="Y1051" s="231">
        <v>1</v>
      </c>
      <c r="Z1051" s="231">
        <v>26</v>
      </c>
      <c r="AA1051" s="231">
        <v>425044.40365113609</v>
      </c>
      <c r="AB1051" s="231">
        <v>16348</v>
      </c>
      <c r="AC1051" s="231">
        <v>-1614</v>
      </c>
      <c r="AD1051" s="231">
        <v>17962</v>
      </c>
      <c r="AK1051" s="232">
        <v>0</v>
      </c>
      <c r="AM1051" s="232">
        <v>0</v>
      </c>
      <c r="AO1051" s="232"/>
    </row>
    <row r="1052" spans="1:41" s="231" customFormat="1">
      <c r="A1052" s="229" t="s">
        <v>967</v>
      </c>
      <c r="B1052" s="190">
        <v>3517239780</v>
      </c>
      <c r="C1052" s="191" t="s">
        <v>554</v>
      </c>
      <c r="D1052" s="195">
        <v>0</v>
      </c>
      <c r="E1052" s="195">
        <v>0</v>
      </c>
      <c r="F1052" s="195">
        <v>0</v>
      </c>
      <c r="G1052" s="195">
        <v>0</v>
      </c>
      <c r="H1052" s="195">
        <v>0</v>
      </c>
      <c r="I1052" s="195">
        <v>3</v>
      </c>
      <c r="J1052" s="195">
        <v>0</v>
      </c>
      <c r="K1052" s="230">
        <v>0.1179</v>
      </c>
      <c r="L1052" s="195">
        <v>0</v>
      </c>
      <c r="M1052" s="195">
        <v>0</v>
      </c>
      <c r="N1052" s="195">
        <v>0</v>
      </c>
      <c r="O1052" s="195">
        <v>0</v>
      </c>
      <c r="P1052" s="195">
        <v>2</v>
      </c>
      <c r="Q1052" s="195">
        <v>3</v>
      </c>
      <c r="R1052" s="230">
        <v>1.036</v>
      </c>
      <c r="S1052" s="195">
        <v>6</v>
      </c>
      <c r="T1052" s="190"/>
      <c r="U1052" s="229">
        <v>3517239780</v>
      </c>
      <c r="V1052" s="231" t="s">
        <v>967</v>
      </c>
      <c r="W1052" s="190" t="s">
        <v>902</v>
      </c>
      <c r="X1052" s="190" t="s">
        <v>791</v>
      </c>
      <c r="Y1052" s="231">
        <v>1</v>
      </c>
      <c r="Z1052" s="231">
        <v>3</v>
      </c>
      <c r="AA1052" s="231">
        <v>49899.309738208001</v>
      </c>
      <c r="AB1052" s="231">
        <v>16633</v>
      </c>
      <c r="AC1052" s="231">
        <v>-2769</v>
      </c>
      <c r="AD1052" s="231">
        <v>19402</v>
      </c>
      <c r="AK1052" s="232">
        <v>0</v>
      </c>
      <c r="AM1052" s="232">
        <v>0</v>
      </c>
      <c r="AO1052" s="232"/>
    </row>
    <row r="1053" spans="1:41" s="231" customFormat="1">
      <c r="A1053" s="229" t="s">
        <v>968</v>
      </c>
      <c r="B1053" s="190">
        <v>3518149128</v>
      </c>
      <c r="C1053" s="191" t="s">
        <v>563</v>
      </c>
      <c r="D1053" s="195">
        <v>0</v>
      </c>
      <c r="E1053" s="195">
        <v>0</v>
      </c>
      <c r="F1053" s="195">
        <v>0</v>
      </c>
      <c r="G1053" s="195">
        <v>0</v>
      </c>
      <c r="H1053" s="195">
        <v>0</v>
      </c>
      <c r="I1053" s="195">
        <v>32</v>
      </c>
      <c r="J1053" s="195">
        <v>1</v>
      </c>
      <c r="K1053" s="230">
        <v>1.3462000000000001</v>
      </c>
      <c r="L1053" s="195">
        <v>0</v>
      </c>
      <c r="M1053" s="195">
        <v>0</v>
      </c>
      <c r="N1053" s="195">
        <v>0</v>
      </c>
      <c r="O1053" s="195">
        <v>2</v>
      </c>
      <c r="P1053" s="195">
        <v>31</v>
      </c>
      <c r="Q1053" s="195">
        <v>33</v>
      </c>
      <c r="R1053" s="230">
        <v>1</v>
      </c>
      <c r="S1053" s="195">
        <v>10</v>
      </c>
      <c r="T1053" s="190"/>
      <c r="U1053" s="229">
        <v>3518149128</v>
      </c>
      <c r="V1053" s="231" t="s">
        <v>968</v>
      </c>
      <c r="W1053" s="190" t="s">
        <v>783</v>
      </c>
      <c r="X1053" s="190" t="s">
        <v>729</v>
      </c>
      <c r="Y1053" s="231">
        <v>1</v>
      </c>
      <c r="Z1053" s="231">
        <v>33</v>
      </c>
      <c r="AA1053" s="231">
        <v>650240.85924399993</v>
      </c>
      <c r="AB1053" s="231">
        <v>19704</v>
      </c>
      <c r="AC1053" s="231">
        <v>4764</v>
      </c>
      <c r="AD1053" s="231">
        <v>14940</v>
      </c>
      <c r="AK1053" s="232">
        <v>0</v>
      </c>
      <c r="AM1053" s="232">
        <v>0</v>
      </c>
      <c r="AO1053" s="232"/>
    </row>
    <row r="1054" spans="1:41" s="231" customFormat="1">
      <c r="A1054" s="229" t="s">
        <v>968</v>
      </c>
      <c r="B1054" s="190">
        <v>3518149149</v>
      </c>
      <c r="C1054" s="191" t="s">
        <v>563</v>
      </c>
      <c r="D1054" s="195">
        <v>0</v>
      </c>
      <c r="E1054" s="195">
        <v>0</v>
      </c>
      <c r="F1054" s="195">
        <v>0</v>
      </c>
      <c r="G1054" s="195">
        <v>0</v>
      </c>
      <c r="H1054" s="195">
        <v>0</v>
      </c>
      <c r="I1054" s="195">
        <v>68</v>
      </c>
      <c r="J1054" s="195">
        <v>0</v>
      </c>
      <c r="K1054" s="230">
        <v>2.6724000000000001</v>
      </c>
      <c r="L1054" s="195">
        <v>0</v>
      </c>
      <c r="M1054" s="195">
        <v>0</v>
      </c>
      <c r="N1054" s="195">
        <v>0</v>
      </c>
      <c r="O1054" s="195">
        <v>12</v>
      </c>
      <c r="P1054" s="195">
        <v>67</v>
      </c>
      <c r="Q1054" s="195">
        <v>68</v>
      </c>
      <c r="R1054" s="230">
        <v>1</v>
      </c>
      <c r="S1054" s="195">
        <v>12</v>
      </c>
      <c r="T1054" s="190"/>
      <c r="U1054" s="229">
        <v>3518149149</v>
      </c>
      <c r="V1054" s="231" t="s">
        <v>968</v>
      </c>
      <c r="W1054" s="190" t="s">
        <v>783</v>
      </c>
      <c r="X1054" s="190" t="s">
        <v>783</v>
      </c>
      <c r="Y1054" s="231">
        <v>1</v>
      </c>
      <c r="Z1054" s="231">
        <v>68</v>
      </c>
      <c r="AA1054" s="231">
        <v>1463545.5560880001</v>
      </c>
      <c r="AB1054" s="231">
        <v>21523</v>
      </c>
      <c r="AC1054" s="231">
        <v>5498</v>
      </c>
      <c r="AD1054" s="231">
        <v>16025</v>
      </c>
      <c r="AK1054" s="232">
        <v>0</v>
      </c>
      <c r="AM1054" s="232">
        <v>0</v>
      </c>
      <c r="AO1054" s="232"/>
    </row>
    <row r="1055" spans="1:41" s="231" customFormat="1">
      <c r="A1055" s="229" t="s">
        <v>968</v>
      </c>
      <c r="B1055" s="190">
        <v>3518149160</v>
      </c>
      <c r="C1055" s="191" t="s">
        <v>563</v>
      </c>
      <c r="D1055" s="195">
        <v>0</v>
      </c>
      <c r="E1055" s="195">
        <v>0</v>
      </c>
      <c r="F1055" s="195">
        <v>0</v>
      </c>
      <c r="G1055" s="195">
        <v>0</v>
      </c>
      <c r="H1055" s="195">
        <v>0</v>
      </c>
      <c r="I1055" s="195">
        <v>4</v>
      </c>
      <c r="J1055" s="195">
        <v>0</v>
      </c>
      <c r="K1055" s="230">
        <v>0.15720000000000001</v>
      </c>
      <c r="L1055" s="195">
        <v>0</v>
      </c>
      <c r="M1055" s="195">
        <v>0</v>
      </c>
      <c r="N1055" s="195">
        <v>0</v>
      </c>
      <c r="O1055" s="195">
        <v>0</v>
      </c>
      <c r="P1055" s="195">
        <v>4</v>
      </c>
      <c r="Q1055" s="195">
        <v>4</v>
      </c>
      <c r="R1055" s="230">
        <v>1</v>
      </c>
      <c r="S1055" s="195">
        <v>11</v>
      </c>
      <c r="T1055" s="190"/>
      <c r="U1055" s="229">
        <v>3518149160</v>
      </c>
      <c r="V1055" s="231" t="s">
        <v>968</v>
      </c>
      <c r="W1055" s="190" t="s">
        <v>783</v>
      </c>
      <c r="X1055" s="190" t="s">
        <v>659</v>
      </c>
      <c r="Y1055" s="231">
        <v>1</v>
      </c>
      <c r="Z1055" s="231">
        <v>4</v>
      </c>
      <c r="AA1055" s="231">
        <v>81616.845063999994</v>
      </c>
      <c r="AB1055" s="231">
        <v>20404</v>
      </c>
      <c r="AC1055" s="231">
        <v>3771</v>
      </c>
      <c r="AD1055" s="231">
        <v>16633</v>
      </c>
      <c r="AK1055" s="232">
        <v>0</v>
      </c>
      <c r="AM1055" s="232">
        <v>0</v>
      </c>
      <c r="AO1055" s="232"/>
    </row>
    <row r="1056" spans="1:41" s="231" customFormat="1">
      <c r="A1056" s="229" t="s">
        <v>968</v>
      </c>
      <c r="B1056" s="190">
        <v>3518149181</v>
      </c>
      <c r="C1056" s="191" t="s">
        <v>563</v>
      </c>
      <c r="D1056" s="195">
        <v>0</v>
      </c>
      <c r="E1056" s="195">
        <v>0</v>
      </c>
      <c r="F1056" s="195">
        <v>0</v>
      </c>
      <c r="G1056" s="195">
        <v>0</v>
      </c>
      <c r="H1056" s="195">
        <v>0</v>
      </c>
      <c r="I1056" s="195">
        <v>7</v>
      </c>
      <c r="J1056" s="195">
        <v>0</v>
      </c>
      <c r="K1056" s="230">
        <v>0.27510000000000001</v>
      </c>
      <c r="L1056" s="195">
        <v>0</v>
      </c>
      <c r="M1056" s="195">
        <v>0</v>
      </c>
      <c r="N1056" s="195">
        <v>0</v>
      </c>
      <c r="O1056" s="195">
        <v>0</v>
      </c>
      <c r="P1056" s="195">
        <v>4</v>
      </c>
      <c r="Q1056" s="195">
        <v>7</v>
      </c>
      <c r="R1056" s="230">
        <v>1</v>
      </c>
      <c r="S1056" s="195">
        <v>10</v>
      </c>
      <c r="T1056" s="190"/>
      <c r="U1056" s="229">
        <v>3518149181</v>
      </c>
      <c r="V1056" s="231" t="s">
        <v>968</v>
      </c>
      <c r="W1056" s="190" t="s">
        <v>783</v>
      </c>
      <c r="X1056" s="190" t="s">
        <v>732</v>
      </c>
      <c r="Y1056" s="231">
        <v>1</v>
      </c>
      <c r="Z1056" s="231">
        <v>7</v>
      </c>
      <c r="AA1056" s="231">
        <v>116611.74886200001</v>
      </c>
      <c r="AB1056" s="231">
        <v>16659</v>
      </c>
      <c r="AC1056" s="231">
        <v>-3045</v>
      </c>
      <c r="AD1056" s="231">
        <v>19704</v>
      </c>
      <c r="AK1056" s="232">
        <v>0</v>
      </c>
      <c r="AM1056" s="232">
        <v>0</v>
      </c>
      <c r="AO1056" s="232"/>
    </row>
    <row r="1057" spans="1:41" s="231" customFormat="1">
      <c r="A1057" s="229" t="s">
        <v>968</v>
      </c>
      <c r="B1057" s="190">
        <v>3518149295</v>
      </c>
      <c r="C1057" s="191" t="s">
        <v>563</v>
      </c>
      <c r="D1057" s="195">
        <v>0</v>
      </c>
      <c r="E1057" s="195">
        <v>0</v>
      </c>
      <c r="F1057" s="195">
        <v>0</v>
      </c>
      <c r="G1057" s="195">
        <v>0</v>
      </c>
      <c r="H1057" s="195">
        <v>0</v>
      </c>
      <c r="I1057" s="195">
        <v>1</v>
      </c>
      <c r="J1057" s="195">
        <v>0</v>
      </c>
      <c r="K1057" s="230">
        <v>3.9300000000000002E-2</v>
      </c>
      <c r="L1057" s="195">
        <v>0</v>
      </c>
      <c r="M1057" s="195">
        <v>0</v>
      </c>
      <c r="N1057" s="195">
        <v>0</v>
      </c>
      <c r="O1057" s="195">
        <v>0</v>
      </c>
      <c r="P1057" s="195">
        <v>1</v>
      </c>
      <c r="Q1057" s="195">
        <v>1</v>
      </c>
      <c r="R1057" s="230">
        <v>1</v>
      </c>
      <c r="S1057" s="195">
        <v>5</v>
      </c>
      <c r="T1057" s="190"/>
      <c r="U1057" s="229">
        <v>3518149295</v>
      </c>
      <c r="V1057" s="231" t="s">
        <v>968</v>
      </c>
      <c r="W1057" s="190" t="s">
        <v>783</v>
      </c>
      <c r="X1057" s="190" t="s">
        <v>735</v>
      </c>
      <c r="Y1057" s="231">
        <v>1</v>
      </c>
      <c r="Z1057" s="231">
        <v>1</v>
      </c>
      <c r="AA1057" s="231">
        <v>17446.661265999999</v>
      </c>
      <c r="AB1057" s="231">
        <v>17447</v>
      </c>
      <c r="AC1057" s="231">
        <v>-4076</v>
      </c>
      <c r="AD1057" s="231">
        <v>21523</v>
      </c>
      <c r="AK1057" s="232">
        <v>0</v>
      </c>
      <c r="AM1057" s="232">
        <v>0</v>
      </c>
      <c r="AO1057" s="232"/>
    </row>
    <row r="1058" spans="1:41" s="231" customFormat="1">
      <c r="A1058" s="229" t="s">
        <v>969</v>
      </c>
      <c r="B1058" s="190">
        <v>3519348017</v>
      </c>
      <c r="C1058" s="191" t="s">
        <v>613</v>
      </c>
      <c r="D1058" s="195">
        <v>0</v>
      </c>
      <c r="E1058" s="195">
        <v>0</v>
      </c>
      <c r="F1058" s="195">
        <v>1</v>
      </c>
      <c r="G1058" s="195">
        <v>0</v>
      </c>
      <c r="H1058" s="195">
        <v>0</v>
      </c>
      <c r="I1058" s="195">
        <v>0</v>
      </c>
      <c r="J1058" s="195">
        <v>0</v>
      </c>
      <c r="K1058" s="230">
        <v>3.9300000000000002E-2</v>
      </c>
      <c r="L1058" s="195">
        <v>0</v>
      </c>
      <c r="M1058" s="195">
        <v>0</v>
      </c>
      <c r="N1058" s="195">
        <v>0</v>
      </c>
      <c r="O1058" s="195">
        <v>0</v>
      </c>
      <c r="P1058" s="195">
        <v>0</v>
      </c>
      <c r="Q1058" s="195">
        <v>1</v>
      </c>
      <c r="R1058" s="230">
        <v>1</v>
      </c>
      <c r="S1058" s="195">
        <v>6</v>
      </c>
      <c r="T1058" s="190"/>
      <c r="U1058" s="229">
        <v>3519348017</v>
      </c>
      <c r="V1058" s="231" t="s">
        <v>969</v>
      </c>
      <c r="W1058" s="190" t="s">
        <v>720</v>
      </c>
      <c r="X1058" s="190" t="s">
        <v>811</v>
      </c>
      <c r="Y1058" s="231">
        <v>1</v>
      </c>
      <c r="Z1058" s="231">
        <v>1</v>
      </c>
      <c r="AA1058" s="231">
        <v>10983.161265999999</v>
      </c>
      <c r="AB1058" s="231">
        <v>10983</v>
      </c>
      <c r="AC1058" s="231">
        <v>-9421</v>
      </c>
      <c r="AD1058" s="231">
        <v>20404</v>
      </c>
      <c r="AK1058" s="232">
        <v>0</v>
      </c>
      <c r="AM1058" s="232">
        <v>0</v>
      </c>
      <c r="AO1058" s="232"/>
    </row>
    <row r="1059" spans="1:41" s="231" customFormat="1">
      <c r="A1059" s="229" t="s">
        <v>969</v>
      </c>
      <c r="B1059" s="190">
        <v>3519348151</v>
      </c>
      <c r="C1059" s="191" t="s">
        <v>613</v>
      </c>
      <c r="D1059" s="195">
        <v>0</v>
      </c>
      <c r="E1059" s="195">
        <v>0</v>
      </c>
      <c r="F1059" s="195">
        <v>2</v>
      </c>
      <c r="G1059" s="195">
        <v>2</v>
      </c>
      <c r="H1059" s="195">
        <v>0</v>
      </c>
      <c r="I1059" s="195">
        <v>0</v>
      </c>
      <c r="J1059" s="195">
        <v>0</v>
      </c>
      <c r="K1059" s="230">
        <v>0.15720000000000001</v>
      </c>
      <c r="L1059" s="195">
        <v>0</v>
      </c>
      <c r="M1059" s="195">
        <v>0</v>
      </c>
      <c r="N1059" s="195">
        <v>0</v>
      </c>
      <c r="O1059" s="195">
        <v>0</v>
      </c>
      <c r="P1059" s="195">
        <v>2</v>
      </c>
      <c r="Q1059" s="195">
        <v>4</v>
      </c>
      <c r="R1059" s="230">
        <v>1</v>
      </c>
      <c r="S1059" s="195">
        <v>8</v>
      </c>
      <c r="T1059" s="190"/>
      <c r="U1059" s="229">
        <v>3519348151</v>
      </c>
      <c r="V1059" s="231" t="s">
        <v>969</v>
      </c>
      <c r="W1059" s="190" t="s">
        <v>720</v>
      </c>
      <c r="X1059" s="190" t="s">
        <v>812</v>
      </c>
      <c r="Y1059" s="231">
        <v>1</v>
      </c>
      <c r="Z1059" s="231">
        <v>4</v>
      </c>
      <c r="AA1059" s="231">
        <v>56593.505063999997</v>
      </c>
      <c r="AB1059" s="231">
        <v>14148</v>
      </c>
      <c r="AC1059" s="231">
        <v>-2511</v>
      </c>
      <c r="AD1059" s="231">
        <v>16659</v>
      </c>
      <c r="AK1059" s="232">
        <v>0</v>
      </c>
      <c r="AM1059" s="232">
        <v>0</v>
      </c>
      <c r="AO1059" s="232"/>
    </row>
    <row r="1060" spans="1:41" s="231" customFormat="1">
      <c r="A1060" s="229" t="s">
        <v>969</v>
      </c>
      <c r="B1060" s="190">
        <v>3519348153</v>
      </c>
      <c r="C1060" s="191" t="s">
        <v>613</v>
      </c>
      <c r="D1060" s="195">
        <v>0</v>
      </c>
      <c r="E1060" s="195">
        <v>0</v>
      </c>
      <c r="F1060" s="195">
        <v>1</v>
      </c>
      <c r="G1060" s="195">
        <v>0</v>
      </c>
      <c r="H1060" s="195">
        <v>0</v>
      </c>
      <c r="I1060" s="195">
        <v>0</v>
      </c>
      <c r="J1060" s="195">
        <v>0</v>
      </c>
      <c r="K1060" s="230">
        <v>3.9300000000000002E-2</v>
      </c>
      <c r="L1060" s="195">
        <v>0</v>
      </c>
      <c r="M1060" s="195">
        <v>0</v>
      </c>
      <c r="N1060" s="195">
        <v>0</v>
      </c>
      <c r="O1060" s="195">
        <v>0</v>
      </c>
      <c r="P1060" s="195">
        <v>1</v>
      </c>
      <c r="Q1060" s="195">
        <v>1</v>
      </c>
      <c r="R1060" s="230">
        <v>1</v>
      </c>
      <c r="S1060" s="195">
        <v>10</v>
      </c>
      <c r="T1060" s="190"/>
      <c r="U1060" s="229">
        <v>3519348153</v>
      </c>
      <c r="V1060" s="231" t="s">
        <v>969</v>
      </c>
      <c r="W1060" s="190" t="s">
        <v>720</v>
      </c>
      <c r="X1060" s="190" t="s">
        <v>658</v>
      </c>
      <c r="Y1060" s="231">
        <v>1</v>
      </c>
      <c r="Z1060" s="231">
        <v>1</v>
      </c>
      <c r="AA1060" s="231">
        <v>18146.751265999999</v>
      </c>
      <c r="AB1060" s="231">
        <v>18147</v>
      </c>
      <c r="AC1060" s="231">
        <v>700</v>
      </c>
      <c r="AD1060" s="231">
        <v>17447</v>
      </c>
      <c r="AK1060" s="232">
        <v>0</v>
      </c>
      <c r="AM1060" s="232">
        <v>0</v>
      </c>
      <c r="AO1060" s="232"/>
    </row>
    <row r="1061" spans="1:41" s="231" customFormat="1">
      <c r="A1061" s="229" t="s">
        <v>969</v>
      </c>
      <c r="B1061" s="190">
        <v>3519348214</v>
      </c>
      <c r="C1061" s="191" t="s">
        <v>613</v>
      </c>
      <c r="D1061" s="195">
        <v>0</v>
      </c>
      <c r="E1061" s="195">
        <v>0</v>
      </c>
      <c r="F1061" s="195">
        <v>0</v>
      </c>
      <c r="G1061" s="195">
        <v>1</v>
      </c>
      <c r="H1061" s="195">
        <v>0</v>
      </c>
      <c r="I1061" s="195">
        <v>0</v>
      </c>
      <c r="J1061" s="195">
        <v>0</v>
      </c>
      <c r="K1061" s="230">
        <v>3.9300000000000002E-2</v>
      </c>
      <c r="L1061" s="195">
        <v>0</v>
      </c>
      <c r="M1061" s="195">
        <v>0</v>
      </c>
      <c r="N1061" s="195">
        <v>0</v>
      </c>
      <c r="O1061" s="195">
        <v>0</v>
      </c>
      <c r="P1061" s="195">
        <v>0</v>
      </c>
      <c r="Q1061" s="195">
        <v>1</v>
      </c>
      <c r="R1061" s="230">
        <v>1</v>
      </c>
      <c r="S1061" s="195">
        <v>8</v>
      </c>
      <c r="T1061" s="190"/>
      <c r="U1061" s="229">
        <v>3519348214</v>
      </c>
      <c r="V1061" s="231" t="s">
        <v>969</v>
      </c>
      <c r="W1061" s="190" t="s">
        <v>720</v>
      </c>
      <c r="X1061" s="190" t="s">
        <v>839</v>
      </c>
      <c r="Y1061" s="231">
        <v>1</v>
      </c>
      <c r="Z1061" s="231">
        <v>1</v>
      </c>
      <c r="AA1061" s="231">
        <v>11036.911266000001</v>
      </c>
      <c r="AB1061" s="231">
        <v>11037</v>
      </c>
      <c r="AC1061" s="231">
        <v>54</v>
      </c>
      <c r="AD1061" s="231">
        <v>10983</v>
      </c>
      <c r="AK1061" s="232">
        <v>0</v>
      </c>
      <c r="AM1061" s="232">
        <v>0</v>
      </c>
      <c r="AO1061" s="232"/>
    </row>
    <row r="1062" spans="1:41" s="231" customFormat="1">
      <c r="A1062" s="229" t="s">
        <v>969</v>
      </c>
      <c r="B1062" s="190">
        <v>3519348215</v>
      </c>
      <c r="C1062" s="191" t="s">
        <v>613</v>
      </c>
      <c r="D1062" s="195">
        <v>0</v>
      </c>
      <c r="E1062" s="195">
        <v>0</v>
      </c>
      <c r="F1062" s="195">
        <v>0</v>
      </c>
      <c r="G1062" s="195">
        <v>1</v>
      </c>
      <c r="H1062" s="195">
        <v>0</v>
      </c>
      <c r="I1062" s="195">
        <v>0</v>
      </c>
      <c r="J1062" s="195">
        <v>0</v>
      </c>
      <c r="K1062" s="230">
        <v>3.9300000000000002E-2</v>
      </c>
      <c r="L1062" s="195">
        <v>0</v>
      </c>
      <c r="M1062" s="195">
        <v>0</v>
      </c>
      <c r="N1062" s="195">
        <v>0</v>
      </c>
      <c r="O1062" s="195">
        <v>0</v>
      </c>
      <c r="P1062" s="195">
        <v>1</v>
      </c>
      <c r="Q1062" s="195">
        <v>1</v>
      </c>
      <c r="R1062" s="230">
        <v>1</v>
      </c>
      <c r="S1062" s="195">
        <v>9</v>
      </c>
      <c r="T1062" s="190"/>
      <c r="U1062" s="229">
        <v>3519348215</v>
      </c>
      <c r="V1062" s="231" t="s">
        <v>969</v>
      </c>
      <c r="W1062" s="190" t="s">
        <v>720</v>
      </c>
      <c r="X1062" s="190" t="s">
        <v>922</v>
      </c>
      <c r="Y1062" s="231">
        <v>1</v>
      </c>
      <c r="Z1062" s="231">
        <v>1</v>
      </c>
      <c r="AA1062" s="231">
        <v>17757.041266</v>
      </c>
      <c r="AB1062" s="231">
        <v>17757</v>
      </c>
      <c r="AC1062" s="231">
        <v>3609</v>
      </c>
      <c r="AD1062" s="231">
        <v>14148</v>
      </c>
      <c r="AK1062" s="232">
        <v>0</v>
      </c>
      <c r="AM1062" s="232">
        <v>0</v>
      </c>
      <c r="AO1062" s="232"/>
    </row>
    <row r="1063" spans="1:41" s="231" customFormat="1">
      <c r="A1063" s="229" t="s">
        <v>969</v>
      </c>
      <c r="B1063" s="190">
        <v>3519348226</v>
      </c>
      <c r="C1063" s="191" t="s">
        <v>613</v>
      </c>
      <c r="D1063" s="195">
        <v>0</v>
      </c>
      <c r="E1063" s="195">
        <v>0</v>
      </c>
      <c r="F1063" s="195">
        <v>0</v>
      </c>
      <c r="G1063" s="195">
        <v>1</v>
      </c>
      <c r="H1063" s="195">
        <v>0</v>
      </c>
      <c r="I1063" s="195">
        <v>0</v>
      </c>
      <c r="J1063" s="195">
        <v>0</v>
      </c>
      <c r="K1063" s="230">
        <v>3.9300000000000002E-2</v>
      </c>
      <c r="L1063" s="195">
        <v>0</v>
      </c>
      <c r="M1063" s="195">
        <v>0</v>
      </c>
      <c r="N1063" s="195">
        <v>0</v>
      </c>
      <c r="O1063" s="195">
        <v>0</v>
      </c>
      <c r="P1063" s="195">
        <v>0</v>
      </c>
      <c r="Q1063" s="195">
        <v>1</v>
      </c>
      <c r="R1063" s="230">
        <v>1</v>
      </c>
      <c r="S1063" s="195">
        <v>9</v>
      </c>
      <c r="T1063" s="190"/>
      <c r="U1063" s="229">
        <v>3519348226</v>
      </c>
      <c r="V1063" s="231" t="s">
        <v>969</v>
      </c>
      <c r="W1063" s="190" t="s">
        <v>720</v>
      </c>
      <c r="X1063" s="190" t="s">
        <v>813</v>
      </c>
      <c r="Y1063" s="231">
        <v>1</v>
      </c>
      <c r="Z1063" s="231">
        <v>1</v>
      </c>
      <c r="AA1063" s="231">
        <v>11036.911266000001</v>
      </c>
      <c r="AB1063" s="231">
        <v>11037</v>
      </c>
      <c r="AC1063" s="231">
        <v>-7110</v>
      </c>
      <c r="AD1063" s="231">
        <v>18147</v>
      </c>
      <c r="AK1063" s="232">
        <v>0</v>
      </c>
      <c r="AM1063" s="232">
        <v>0</v>
      </c>
      <c r="AO1063" s="232"/>
    </row>
    <row r="1064" spans="1:41" s="231" customFormat="1">
      <c r="A1064" s="229" t="s">
        <v>969</v>
      </c>
      <c r="B1064" s="190">
        <v>3519348277</v>
      </c>
      <c r="C1064" s="191" t="s">
        <v>613</v>
      </c>
      <c r="D1064" s="195">
        <v>0</v>
      </c>
      <c r="E1064" s="195">
        <v>0</v>
      </c>
      <c r="F1064" s="195">
        <v>2</v>
      </c>
      <c r="G1064" s="195">
        <v>0</v>
      </c>
      <c r="H1064" s="195">
        <v>0</v>
      </c>
      <c r="I1064" s="195">
        <v>0</v>
      </c>
      <c r="J1064" s="195">
        <v>0</v>
      </c>
      <c r="K1064" s="230">
        <v>7.8600000000000003E-2</v>
      </c>
      <c r="L1064" s="195">
        <v>0</v>
      </c>
      <c r="M1064" s="195">
        <v>1</v>
      </c>
      <c r="N1064" s="195">
        <v>0</v>
      </c>
      <c r="O1064" s="195">
        <v>0</v>
      </c>
      <c r="P1064" s="195">
        <v>0</v>
      </c>
      <c r="Q1064" s="195">
        <v>2</v>
      </c>
      <c r="R1064" s="230">
        <v>1</v>
      </c>
      <c r="S1064" s="195">
        <v>12</v>
      </c>
      <c r="T1064" s="190"/>
      <c r="U1064" s="229">
        <v>3519348277</v>
      </c>
      <c r="V1064" s="231" t="s">
        <v>969</v>
      </c>
      <c r="W1064" s="190" t="s">
        <v>720</v>
      </c>
      <c r="X1064" s="190" t="s">
        <v>923</v>
      </c>
      <c r="Y1064" s="231">
        <v>1</v>
      </c>
      <c r="Z1064" s="231">
        <v>2</v>
      </c>
      <c r="AA1064" s="231">
        <v>24788.602532000001</v>
      </c>
      <c r="AB1064" s="231">
        <v>12394</v>
      </c>
      <c r="AC1064" s="231">
        <v>1357</v>
      </c>
      <c r="AD1064" s="231">
        <v>11037</v>
      </c>
      <c r="AK1064" s="232">
        <v>0</v>
      </c>
      <c r="AM1064" s="232">
        <v>0</v>
      </c>
      <c r="AO1064" s="232"/>
    </row>
    <row r="1065" spans="1:41" s="231" customFormat="1">
      <c r="A1065" s="229" t="s">
        <v>969</v>
      </c>
      <c r="B1065" s="190">
        <v>3519348348</v>
      </c>
      <c r="C1065" s="191" t="s">
        <v>613</v>
      </c>
      <c r="D1065" s="195">
        <v>0</v>
      </c>
      <c r="E1065" s="195">
        <v>0</v>
      </c>
      <c r="F1065" s="195">
        <v>34</v>
      </c>
      <c r="G1065" s="195">
        <v>90</v>
      </c>
      <c r="H1065" s="195">
        <v>0</v>
      </c>
      <c r="I1065" s="195">
        <v>0</v>
      </c>
      <c r="J1065" s="195">
        <v>0</v>
      </c>
      <c r="K1065" s="230">
        <v>4.8731999999999998</v>
      </c>
      <c r="L1065" s="195">
        <v>0</v>
      </c>
      <c r="M1065" s="195">
        <v>57</v>
      </c>
      <c r="N1065" s="195">
        <v>0</v>
      </c>
      <c r="O1065" s="195">
        <v>0</v>
      </c>
      <c r="P1065" s="195">
        <v>97</v>
      </c>
      <c r="Q1065" s="195">
        <v>124</v>
      </c>
      <c r="R1065" s="230">
        <v>1</v>
      </c>
      <c r="S1065" s="195">
        <v>11</v>
      </c>
      <c r="T1065" s="190"/>
      <c r="U1065" s="229">
        <v>3519348348</v>
      </c>
      <c r="V1065" s="231" t="s">
        <v>969</v>
      </c>
      <c r="W1065" s="190" t="s">
        <v>720</v>
      </c>
      <c r="X1065" s="190" t="s">
        <v>720</v>
      </c>
      <c r="Y1065" s="231">
        <v>1</v>
      </c>
      <c r="Z1065" s="231">
        <v>124</v>
      </c>
      <c r="AA1065" s="231">
        <v>2287989.8469839999</v>
      </c>
      <c r="AB1065" s="231">
        <v>18452</v>
      </c>
      <c r="AC1065" s="231">
        <v>695</v>
      </c>
      <c r="AD1065" s="231">
        <v>17757</v>
      </c>
      <c r="AK1065" s="232">
        <v>0</v>
      </c>
      <c r="AM1065" s="232">
        <v>0</v>
      </c>
      <c r="AO1065" s="232"/>
    </row>
    <row r="1066" spans="1:41" s="231" customFormat="1">
      <c r="A1066" s="229" t="s">
        <v>969</v>
      </c>
      <c r="B1066" s="190">
        <v>3519348775</v>
      </c>
      <c r="C1066" s="191" t="s">
        <v>613</v>
      </c>
      <c r="D1066" s="195">
        <v>0</v>
      </c>
      <c r="E1066" s="195">
        <v>0</v>
      </c>
      <c r="F1066" s="195">
        <v>1</v>
      </c>
      <c r="G1066" s="195">
        <v>0</v>
      </c>
      <c r="H1066" s="195">
        <v>0</v>
      </c>
      <c r="I1066" s="195">
        <v>0</v>
      </c>
      <c r="J1066" s="195">
        <v>0</v>
      </c>
      <c r="K1066" s="230">
        <v>3.9300000000000002E-2</v>
      </c>
      <c r="L1066" s="195">
        <v>0</v>
      </c>
      <c r="M1066" s="195">
        <v>0</v>
      </c>
      <c r="N1066" s="195">
        <v>0</v>
      </c>
      <c r="O1066" s="195">
        <v>0</v>
      </c>
      <c r="P1066" s="195">
        <v>1</v>
      </c>
      <c r="Q1066" s="195">
        <v>1</v>
      </c>
      <c r="R1066" s="230">
        <v>1</v>
      </c>
      <c r="S1066" s="195">
        <v>4</v>
      </c>
      <c r="T1066" s="190"/>
      <c r="U1066" s="229">
        <v>3519348775</v>
      </c>
      <c r="V1066" s="231" t="s">
        <v>969</v>
      </c>
      <c r="W1066" s="190" t="s">
        <v>720</v>
      </c>
      <c r="X1066" s="190" t="s">
        <v>768</v>
      </c>
      <c r="Y1066" s="231">
        <v>1</v>
      </c>
      <c r="Z1066" s="231">
        <v>1</v>
      </c>
      <c r="AA1066" s="231">
        <v>15679.731265999999</v>
      </c>
      <c r="AB1066" s="231">
        <v>15680</v>
      </c>
      <c r="AC1066" s="231">
        <v>4643</v>
      </c>
      <c r="AD1066" s="231">
        <v>11037</v>
      </c>
      <c r="AK1066" s="232">
        <v>0</v>
      </c>
      <c r="AM1066" s="232">
        <v>0</v>
      </c>
      <c r="AO1066" s="232"/>
    </row>
    <row r="1067" spans="1:41" s="231" customFormat="1">
      <c r="A1067" s="229"/>
      <c r="B1067" s="190"/>
      <c r="C1067" s="191"/>
      <c r="D1067" s="195"/>
      <c r="E1067" s="195"/>
      <c r="F1067" s="195"/>
      <c r="G1067" s="195"/>
      <c r="H1067" s="195"/>
      <c r="I1067" s="195"/>
      <c r="J1067" s="195"/>
      <c r="K1067" s="230"/>
      <c r="L1067" s="195"/>
      <c r="M1067" s="195"/>
      <c r="N1067" s="195"/>
      <c r="O1067" s="195"/>
      <c r="P1067" s="195"/>
      <c r="Q1067" s="195"/>
      <c r="R1067" s="230"/>
      <c r="S1067" s="195"/>
      <c r="T1067" s="190"/>
      <c r="W1067" s="190"/>
      <c r="X1067" s="190"/>
      <c r="AD1067" s="190"/>
    </row>
    <row r="1068" spans="1:41" s="231" customFormat="1">
      <c r="A1068" s="229"/>
      <c r="B1068" s="190"/>
      <c r="C1068" s="191"/>
      <c r="D1068" s="195"/>
      <c r="E1068" s="195"/>
      <c r="F1068" s="195"/>
      <c r="G1068" s="195"/>
      <c r="H1068" s="195"/>
      <c r="I1068" s="195"/>
      <c r="J1068" s="195"/>
      <c r="K1068" s="230"/>
      <c r="L1068" s="195"/>
      <c r="M1068" s="195"/>
      <c r="N1068" s="195"/>
      <c r="O1068" s="195"/>
      <c r="P1068" s="195"/>
      <c r="Q1068" s="195"/>
      <c r="R1068" s="230"/>
      <c r="S1068" s="195"/>
      <c r="T1068" s="190"/>
      <c r="W1068" s="190"/>
      <c r="X1068" s="190"/>
      <c r="AD1068" s="190"/>
    </row>
    <row r="1069" spans="1:41" s="231" customFormat="1">
      <c r="A1069" s="229"/>
      <c r="B1069" s="190"/>
      <c r="C1069" s="191"/>
      <c r="D1069" s="195"/>
      <c r="E1069" s="195"/>
      <c r="F1069" s="195"/>
      <c r="G1069" s="195"/>
      <c r="H1069" s="195"/>
      <c r="I1069" s="195"/>
      <c r="J1069" s="195"/>
      <c r="K1069" s="230"/>
      <c r="L1069" s="195"/>
      <c r="M1069" s="195"/>
      <c r="N1069" s="195"/>
      <c r="O1069" s="195"/>
      <c r="P1069" s="195"/>
      <c r="Q1069" s="195"/>
      <c r="R1069" s="230"/>
      <c r="S1069" s="195"/>
      <c r="T1069" s="190"/>
      <c r="W1069" s="190"/>
      <c r="X1069" s="190"/>
      <c r="AD1069" s="190"/>
    </row>
    <row r="1070" spans="1:41" s="231" customFormat="1">
      <c r="A1070" s="229"/>
      <c r="B1070" s="190"/>
      <c r="C1070" s="191"/>
      <c r="D1070" s="195"/>
      <c r="E1070" s="195"/>
      <c r="F1070" s="195"/>
      <c r="G1070" s="195"/>
      <c r="H1070" s="195"/>
      <c r="I1070" s="195"/>
      <c r="J1070" s="195"/>
      <c r="K1070" s="230"/>
      <c r="L1070" s="195"/>
      <c r="M1070" s="195"/>
      <c r="N1070" s="195"/>
      <c r="O1070" s="195"/>
      <c r="P1070" s="195"/>
      <c r="Q1070" s="195"/>
      <c r="R1070" s="230"/>
      <c r="S1070" s="195"/>
      <c r="T1070" s="190"/>
      <c r="W1070" s="190"/>
      <c r="X1070" s="190"/>
      <c r="AD1070" s="190"/>
    </row>
    <row r="1071" spans="1:41" s="231" customFormat="1">
      <c r="A1071" s="229"/>
      <c r="B1071" s="190"/>
      <c r="C1071" s="191"/>
      <c r="D1071" s="195"/>
      <c r="E1071" s="195"/>
      <c r="F1071" s="195"/>
      <c r="G1071" s="195"/>
      <c r="H1071" s="195"/>
      <c r="I1071" s="195"/>
      <c r="J1071" s="195"/>
      <c r="K1071" s="230"/>
      <c r="L1071" s="195"/>
      <c r="M1071" s="195"/>
      <c r="N1071" s="195"/>
      <c r="O1071" s="195"/>
      <c r="P1071" s="195"/>
      <c r="Q1071" s="195"/>
      <c r="R1071" s="230"/>
      <c r="S1071" s="195"/>
      <c r="T1071" s="190"/>
      <c r="W1071" s="190"/>
      <c r="X1071" s="190"/>
      <c r="AD1071" s="190"/>
    </row>
    <row r="1072" spans="1:41" s="231" customFormat="1">
      <c r="A1072" s="229"/>
      <c r="B1072" s="190"/>
      <c r="C1072" s="191"/>
      <c r="D1072" s="195"/>
      <c r="E1072" s="195"/>
      <c r="F1072" s="195"/>
      <c r="G1072" s="195"/>
      <c r="H1072" s="195"/>
      <c r="I1072" s="195"/>
      <c r="J1072" s="195"/>
      <c r="K1072" s="230"/>
      <c r="L1072" s="195"/>
      <c r="M1072" s="195"/>
      <c r="N1072" s="195"/>
      <c r="O1072" s="195"/>
      <c r="P1072" s="195"/>
      <c r="Q1072" s="195"/>
      <c r="R1072" s="230"/>
      <c r="S1072" s="195"/>
      <c r="T1072" s="190"/>
      <c r="W1072" s="190"/>
      <c r="X1072" s="190"/>
      <c r="AD1072" s="190"/>
    </row>
    <row r="1073" spans="1:30" s="231" customFormat="1">
      <c r="A1073" s="229"/>
      <c r="B1073" s="190"/>
      <c r="C1073" s="191"/>
      <c r="D1073" s="195"/>
      <c r="E1073" s="195"/>
      <c r="F1073" s="195"/>
      <c r="G1073" s="195"/>
      <c r="H1073" s="195"/>
      <c r="I1073" s="195"/>
      <c r="J1073" s="195"/>
      <c r="K1073" s="230"/>
      <c r="L1073" s="195"/>
      <c r="M1073" s="195"/>
      <c r="N1073" s="195"/>
      <c r="O1073" s="195"/>
      <c r="P1073" s="195"/>
      <c r="Q1073" s="195"/>
      <c r="R1073" s="230"/>
      <c r="S1073" s="195"/>
      <c r="T1073" s="190"/>
      <c r="W1073" s="190"/>
      <c r="X1073" s="190"/>
      <c r="AD1073" s="190"/>
    </row>
    <row r="1074" spans="1:30" s="231" customFormat="1">
      <c r="A1074" s="229"/>
      <c r="B1074" s="190"/>
      <c r="C1074" s="191"/>
      <c r="D1074" s="195"/>
      <c r="E1074" s="195"/>
      <c r="F1074" s="195"/>
      <c r="G1074" s="195"/>
      <c r="H1074" s="195"/>
      <c r="I1074" s="195"/>
      <c r="J1074" s="195"/>
      <c r="K1074" s="230"/>
      <c r="L1074" s="195"/>
      <c r="M1074" s="195"/>
      <c r="N1074" s="195"/>
      <c r="O1074" s="195"/>
      <c r="P1074" s="195"/>
      <c r="Q1074" s="195"/>
      <c r="R1074" s="230"/>
      <c r="S1074" s="195"/>
      <c r="T1074" s="190"/>
      <c r="W1074" s="190"/>
      <c r="X1074" s="190"/>
      <c r="AD1074" s="190"/>
    </row>
    <row r="1075" spans="1:30" s="231" customFormat="1">
      <c r="A1075" s="229"/>
      <c r="B1075" s="190"/>
      <c r="C1075" s="191"/>
      <c r="D1075" s="195"/>
      <c r="E1075" s="195"/>
      <c r="F1075" s="195"/>
      <c r="G1075" s="195"/>
      <c r="H1075" s="195"/>
      <c r="I1075" s="195"/>
      <c r="J1075" s="195"/>
      <c r="K1075" s="230"/>
      <c r="L1075" s="195"/>
      <c r="M1075" s="195"/>
      <c r="N1075" s="195"/>
      <c r="O1075" s="195"/>
      <c r="P1075" s="195"/>
      <c r="Q1075" s="195"/>
      <c r="R1075" s="230"/>
      <c r="S1075" s="195"/>
      <c r="T1075" s="190"/>
      <c r="W1075" s="190"/>
      <c r="X1075" s="190"/>
      <c r="AD1075" s="190"/>
    </row>
    <row r="1076" spans="1:30" s="231" customFormat="1">
      <c r="A1076" s="229"/>
      <c r="B1076" s="190"/>
      <c r="C1076" s="191"/>
      <c r="D1076" s="195"/>
      <c r="E1076" s="195"/>
      <c r="F1076" s="195"/>
      <c r="G1076" s="195"/>
      <c r="H1076" s="195"/>
      <c r="I1076" s="195"/>
      <c r="J1076" s="195"/>
      <c r="K1076" s="230"/>
      <c r="L1076" s="195"/>
      <c r="M1076" s="195"/>
      <c r="N1076" s="195"/>
      <c r="O1076" s="195"/>
      <c r="P1076" s="195"/>
      <c r="Q1076" s="195"/>
      <c r="R1076" s="230"/>
      <c r="S1076" s="195"/>
      <c r="T1076" s="190"/>
      <c r="W1076" s="190"/>
      <c r="X1076" s="190"/>
      <c r="AD1076" s="190"/>
    </row>
    <row r="1077" spans="1:30" s="231" customFormat="1">
      <c r="A1077" s="229"/>
      <c r="B1077" s="190"/>
      <c r="C1077" s="191"/>
      <c r="D1077" s="195"/>
      <c r="E1077" s="195"/>
      <c r="F1077" s="195"/>
      <c r="G1077" s="195"/>
      <c r="H1077" s="195"/>
      <c r="I1077" s="195"/>
      <c r="J1077" s="195"/>
      <c r="K1077" s="230"/>
      <c r="L1077" s="195"/>
      <c r="M1077" s="195"/>
      <c r="N1077" s="195"/>
      <c r="O1077" s="195"/>
      <c r="P1077" s="195"/>
      <c r="Q1077" s="195"/>
      <c r="R1077" s="230"/>
      <c r="S1077" s="195"/>
      <c r="T1077" s="190"/>
      <c r="W1077" s="190"/>
      <c r="X1077" s="190"/>
      <c r="AD1077" s="190"/>
    </row>
    <row r="1078" spans="1:30" s="231" customFormat="1">
      <c r="A1078" s="229"/>
      <c r="B1078" s="190"/>
      <c r="C1078" s="191"/>
      <c r="D1078" s="195"/>
      <c r="E1078" s="195"/>
      <c r="F1078" s="195"/>
      <c r="G1078" s="195"/>
      <c r="H1078" s="195"/>
      <c r="I1078" s="195"/>
      <c r="J1078" s="195"/>
      <c r="K1078" s="230"/>
      <c r="L1078" s="195"/>
      <c r="M1078" s="195"/>
      <c r="N1078" s="195"/>
      <c r="O1078" s="195"/>
      <c r="P1078" s="195"/>
      <c r="Q1078" s="195"/>
      <c r="R1078" s="230"/>
      <c r="S1078" s="195"/>
      <c r="T1078" s="190"/>
      <c r="W1078" s="190"/>
      <c r="X1078" s="190"/>
      <c r="AD1078" s="190"/>
    </row>
    <row r="1079" spans="1:30" s="231" customFormat="1">
      <c r="A1079" s="229"/>
      <c r="B1079" s="190"/>
      <c r="C1079" s="191"/>
      <c r="D1079" s="195"/>
      <c r="E1079" s="195"/>
      <c r="F1079" s="195"/>
      <c r="G1079" s="195"/>
      <c r="H1079" s="195"/>
      <c r="I1079" s="195"/>
      <c r="J1079" s="195"/>
      <c r="K1079" s="230"/>
      <c r="L1079" s="195"/>
      <c r="M1079" s="195"/>
      <c r="N1079" s="195"/>
      <c r="O1079" s="195"/>
      <c r="P1079" s="195"/>
      <c r="Q1079" s="195"/>
      <c r="R1079" s="230"/>
      <c r="S1079" s="195"/>
      <c r="T1079" s="190"/>
      <c r="W1079" s="190"/>
      <c r="X1079" s="190"/>
      <c r="AD1079" s="190"/>
    </row>
    <row r="1080" spans="1:30" s="231" customFormat="1">
      <c r="A1080" s="229"/>
      <c r="B1080" s="190"/>
      <c r="C1080" s="191"/>
      <c r="D1080" s="195"/>
      <c r="E1080" s="195"/>
      <c r="F1080" s="195"/>
      <c r="G1080" s="195"/>
      <c r="H1080" s="195"/>
      <c r="I1080" s="195"/>
      <c r="J1080" s="195"/>
      <c r="K1080" s="230"/>
      <c r="L1080" s="195"/>
      <c r="M1080" s="195"/>
      <c r="N1080" s="195"/>
      <c r="O1080" s="195"/>
      <c r="P1080" s="195"/>
      <c r="Q1080" s="195"/>
      <c r="R1080" s="230"/>
      <c r="S1080" s="195"/>
      <c r="T1080" s="190"/>
      <c r="W1080" s="190"/>
      <c r="X1080" s="190"/>
      <c r="AD1080" s="190"/>
    </row>
    <row r="1081" spans="1:30" s="231" customFormat="1">
      <c r="A1081" s="229"/>
      <c r="B1081" s="190"/>
      <c r="C1081" s="191"/>
      <c r="D1081" s="195"/>
      <c r="E1081" s="195"/>
      <c r="F1081" s="195"/>
      <c r="G1081" s="195"/>
      <c r="H1081" s="195"/>
      <c r="I1081" s="195"/>
      <c r="J1081" s="195"/>
      <c r="K1081" s="230"/>
      <c r="L1081" s="195"/>
      <c r="M1081" s="195"/>
      <c r="N1081" s="195"/>
      <c r="O1081" s="195"/>
      <c r="P1081" s="195"/>
      <c r="Q1081" s="195"/>
      <c r="R1081" s="230"/>
      <c r="S1081" s="195"/>
      <c r="T1081" s="190"/>
      <c r="W1081" s="190"/>
      <c r="X1081" s="190"/>
      <c r="AD1081" s="190"/>
    </row>
    <row r="1082" spans="1:30" s="231" customFormat="1">
      <c r="A1082" s="229"/>
      <c r="B1082" s="190"/>
      <c r="C1082" s="191"/>
      <c r="D1082" s="195"/>
      <c r="E1082" s="195"/>
      <c r="F1082" s="195"/>
      <c r="G1082" s="195"/>
      <c r="H1082" s="195"/>
      <c r="I1082" s="195"/>
      <c r="J1082" s="195"/>
      <c r="K1082" s="230"/>
      <c r="L1082" s="195"/>
      <c r="M1082" s="195"/>
      <c r="N1082" s="195"/>
      <c r="O1082" s="195"/>
      <c r="P1082" s="195"/>
      <c r="Q1082" s="195"/>
      <c r="R1082" s="230"/>
      <c r="S1082" s="195"/>
      <c r="T1082" s="190"/>
      <c r="W1082" s="190"/>
      <c r="X1082" s="190"/>
      <c r="AD1082" s="190"/>
    </row>
    <row r="1083" spans="1:30" s="231" customFormat="1">
      <c r="A1083" s="229"/>
      <c r="B1083" s="190"/>
      <c r="C1083" s="191"/>
      <c r="D1083" s="195"/>
      <c r="E1083" s="195"/>
      <c r="F1083" s="195"/>
      <c r="G1083" s="195"/>
      <c r="H1083" s="195"/>
      <c r="I1083" s="195"/>
      <c r="J1083" s="195"/>
      <c r="K1083" s="230"/>
      <c r="L1083" s="195"/>
      <c r="M1083" s="195"/>
      <c r="N1083" s="195"/>
      <c r="O1083" s="195"/>
      <c r="P1083" s="195"/>
      <c r="Q1083" s="195"/>
      <c r="R1083" s="230"/>
      <c r="S1083" s="195"/>
      <c r="T1083" s="190"/>
      <c r="W1083" s="190"/>
      <c r="X1083" s="190"/>
      <c r="AD1083" s="190"/>
    </row>
    <row r="1084" spans="1:30" s="231" customFormat="1">
      <c r="A1084" s="229"/>
      <c r="B1084" s="190"/>
      <c r="C1084" s="191"/>
      <c r="D1084" s="195"/>
      <c r="E1084" s="195"/>
      <c r="F1084" s="195"/>
      <c r="G1084" s="195"/>
      <c r="H1084" s="195"/>
      <c r="I1084" s="195"/>
      <c r="J1084" s="195"/>
      <c r="K1084" s="230"/>
      <c r="L1084" s="195"/>
      <c r="M1084" s="195"/>
      <c r="N1084" s="195"/>
      <c r="O1084" s="195"/>
      <c r="P1084" s="195"/>
      <c r="Q1084" s="195"/>
      <c r="R1084" s="230"/>
      <c r="S1084" s="195"/>
      <c r="T1084" s="190"/>
      <c r="W1084" s="190"/>
      <c r="X1084" s="190"/>
      <c r="AD1084" s="190"/>
    </row>
    <row r="1085" spans="1:30" s="231" customFormat="1">
      <c r="A1085" s="229"/>
      <c r="B1085" s="190"/>
      <c r="C1085" s="191"/>
      <c r="D1085" s="195"/>
      <c r="E1085" s="195"/>
      <c r="F1085" s="195"/>
      <c r="G1085" s="195"/>
      <c r="H1085" s="195"/>
      <c r="I1085" s="195"/>
      <c r="J1085" s="195"/>
      <c r="K1085" s="230"/>
      <c r="L1085" s="195"/>
      <c r="M1085" s="195"/>
      <c r="N1085" s="195"/>
      <c r="O1085" s="195"/>
      <c r="P1085" s="195"/>
      <c r="Q1085" s="195"/>
      <c r="R1085" s="230"/>
      <c r="S1085" s="195"/>
      <c r="T1085" s="190"/>
      <c r="W1085" s="190"/>
      <c r="X1085" s="190"/>
      <c r="AD1085" s="190"/>
    </row>
    <row r="1086" spans="1:30" s="231" customFormat="1">
      <c r="A1086" s="229"/>
      <c r="B1086" s="190"/>
      <c r="C1086" s="191"/>
      <c r="D1086" s="195"/>
      <c r="E1086" s="195"/>
      <c r="F1086" s="195"/>
      <c r="G1086" s="195"/>
      <c r="H1086" s="195"/>
      <c r="I1086" s="195"/>
      <c r="J1086" s="195"/>
      <c r="K1086" s="230"/>
      <c r="L1086" s="195"/>
      <c r="M1086" s="195"/>
      <c r="N1086" s="195"/>
      <c r="O1086" s="195"/>
      <c r="P1086" s="195"/>
      <c r="Q1086" s="195"/>
      <c r="R1086" s="230"/>
      <c r="S1086" s="195"/>
      <c r="T1086" s="190"/>
      <c r="W1086" s="190"/>
      <c r="X1086" s="190"/>
      <c r="AD1086" s="190"/>
    </row>
    <row r="1087" spans="1:30" s="231" customFormat="1">
      <c r="A1087" s="229"/>
      <c r="B1087" s="190"/>
      <c r="C1087" s="191"/>
      <c r="D1087" s="195"/>
      <c r="E1087" s="195"/>
      <c r="F1087" s="195"/>
      <c r="G1087" s="195"/>
      <c r="H1087" s="195"/>
      <c r="I1087" s="195"/>
      <c r="J1087" s="195"/>
      <c r="K1087" s="230"/>
      <c r="L1087" s="195"/>
      <c r="M1087" s="195"/>
      <c r="N1087" s="195"/>
      <c r="O1087" s="195"/>
      <c r="P1087" s="195"/>
      <c r="Q1087" s="195"/>
      <c r="R1087" s="230"/>
      <c r="S1087" s="195"/>
      <c r="T1087" s="190"/>
      <c r="W1087" s="190"/>
      <c r="X1087" s="190"/>
      <c r="AD1087" s="190"/>
    </row>
    <row r="1088" spans="1:30" s="231" customFormat="1">
      <c r="A1088" s="229"/>
      <c r="B1088" s="190"/>
      <c r="C1088" s="191"/>
      <c r="D1088" s="195"/>
      <c r="E1088" s="195"/>
      <c r="F1088" s="195"/>
      <c r="G1088" s="195"/>
      <c r="H1088" s="195"/>
      <c r="I1088" s="195"/>
      <c r="J1088" s="195"/>
      <c r="K1088" s="230"/>
      <c r="L1088" s="195"/>
      <c r="M1088" s="195"/>
      <c r="N1088" s="195"/>
      <c r="O1088" s="195"/>
      <c r="P1088" s="195"/>
      <c r="Q1088" s="195"/>
      <c r="R1088" s="230"/>
      <c r="S1088" s="195"/>
      <c r="T1088" s="190"/>
      <c r="W1088" s="190"/>
      <c r="X1088" s="190"/>
      <c r="AD1088" s="190"/>
    </row>
    <row r="1089" spans="1:30" s="231" customFormat="1">
      <c r="A1089" s="229"/>
      <c r="B1089" s="190"/>
      <c r="C1089" s="191"/>
      <c r="D1089" s="195"/>
      <c r="E1089" s="195"/>
      <c r="F1089" s="195"/>
      <c r="G1089" s="195"/>
      <c r="H1089" s="195"/>
      <c r="I1089" s="195"/>
      <c r="J1089" s="195"/>
      <c r="K1089" s="230"/>
      <c r="L1089" s="195"/>
      <c r="M1089" s="195"/>
      <c r="N1089" s="195"/>
      <c r="O1089" s="195"/>
      <c r="P1089" s="195"/>
      <c r="Q1089" s="195"/>
      <c r="R1089" s="230"/>
      <c r="S1089" s="195"/>
      <c r="T1089" s="190"/>
      <c r="W1089" s="190"/>
      <c r="X1089" s="190"/>
      <c r="AD1089" s="190"/>
    </row>
    <row r="1090" spans="1:30" s="231" customFormat="1">
      <c r="A1090" s="229"/>
      <c r="B1090" s="190"/>
      <c r="C1090" s="191"/>
      <c r="D1090" s="195"/>
      <c r="E1090" s="195"/>
      <c r="F1090" s="195"/>
      <c r="G1090" s="195"/>
      <c r="H1090" s="195"/>
      <c r="I1090" s="195"/>
      <c r="J1090" s="195"/>
      <c r="K1090" s="230"/>
      <c r="L1090" s="195"/>
      <c r="M1090" s="195"/>
      <c r="N1090" s="195"/>
      <c r="O1090" s="195"/>
      <c r="P1090" s="195"/>
      <c r="Q1090" s="195"/>
      <c r="R1090" s="230"/>
      <c r="S1090" s="195"/>
      <c r="T1090" s="190"/>
      <c r="W1090" s="190"/>
      <c r="X1090" s="190"/>
      <c r="AD1090" s="190"/>
    </row>
    <row r="1091" spans="1:30" s="231" customFormat="1">
      <c r="A1091" s="229"/>
      <c r="B1091" s="190"/>
      <c r="C1091" s="191"/>
      <c r="D1091" s="195"/>
      <c r="E1091" s="195"/>
      <c r="F1091" s="195"/>
      <c r="G1091" s="195"/>
      <c r="H1091" s="195"/>
      <c r="I1091" s="195"/>
      <c r="J1091" s="195"/>
      <c r="K1091" s="230"/>
      <c r="L1091" s="195"/>
      <c r="M1091" s="195"/>
      <c r="N1091" s="195"/>
      <c r="O1091" s="195"/>
      <c r="P1091" s="195"/>
      <c r="Q1091" s="195"/>
      <c r="R1091" s="230"/>
      <c r="S1091" s="195"/>
      <c r="T1091" s="190"/>
      <c r="W1091" s="190"/>
      <c r="X1091" s="190"/>
      <c r="AD1091" s="190"/>
    </row>
    <row r="1092" spans="1:30" s="231" customFormat="1">
      <c r="A1092" s="229"/>
      <c r="B1092" s="190"/>
      <c r="C1092" s="191"/>
      <c r="D1092" s="195"/>
      <c r="E1092" s="195"/>
      <c r="F1092" s="195"/>
      <c r="G1092" s="195"/>
      <c r="H1092" s="195"/>
      <c r="I1092" s="195"/>
      <c r="J1092" s="195"/>
      <c r="K1092" s="230"/>
      <c r="L1092" s="195"/>
      <c r="M1092" s="195"/>
      <c r="N1092" s="195"/>
      <c r="O1092" s="195"/>
      <c r="P1092" s="195"/>
      <c r="Q1092" s="195"/>
      <c r="R1092" s="230"/>
      <c r="S1092" s="195"/>
      <c r="T1092" s="190"/>
      <c r="W1092" s="190"/>
      <c r="X1092" s="190"/>
      <c r="AD1092" s="190"/>
    </row>
    <row r="1093" spans="1:30" s="231" customFormat="1">
      <c r="A1093" s="229"/>
      <c r="B1093" s="190"/>
      <c r="C1093" s="191"/>
      <c r="D1093" s="195"/>
      <c r="E1093" s="195"/>
      <c r="F1093" s="195"/>
      <c r="G1093" s="195"/>
      <c r="H1093" s="195"/>
      <c r="I1093" s="195"/>
      <c r="J1093" s="195"/>
      <c r="K1093" s="230"/>
      <c r="L1093" s="195"/>
      <c r="M1093" s="195"/>
      <c r="N1093" s="195"/>
      <c r="O1093" s="195"/>
      <c r="P1093" s="195"/>
      <c r="Q1093" s="195"/>
      <c r="R1093" s="230"/>
      <c r="S1093" s="195"/>
      <c r="T1093" s="190"/>
      <c r="W1093" s="190"/>
      <c r="X1093" s="190"/>
      <c r="AD1093" s="190"/>
    </row>
    <row r="1094" spans="1:30" s="231" customFormat="1">
      <c r="A1094" s="229"/>
      <c r="B1094" s="190"/>
      <c r="C1094" s="191"/>
      <c r="D1094" s="195"/>
      <c r="E1094" s="195"/>
      <c r="F1094" s="195"/>
      <c r="G1094" s="195"/>
      <c r="H1094" s="195"/>
      <c r="I1094" s="195"/>
      <c r="J1094" s="195"/>
      <c r="K1094" s="230"/>
      <c r="L1094" s="195"/>
      <c r="M1094" s="195"/>
      <c r="N1094" s="195"/>
      <c r="O1094" s="195"/>
      <c r="P1094" s="195"/>
      <c r="Q1094" s="195"/>
      <c r="R1094" s="230"/>
      <c r="S1094" s="195"/>
      <c r="T1094" s="190"/>
      <c r="W1094" s="190"/>
      <c r="X1094" s="190"/>
      <c r="AD1094" s="190"/>
    </row>
    <row r="1095" spans="1:30" s="231" customFormat="1">
      <c r="A1095" s="229"/>
      <c r="B1095" s="190"/>
      <c r="C1095" s="191"/>
      <c r="D1095" s="195"/>
      <c r="E1095" s="195"/>
      <c r="F1095" s="195"/>
      <c r="G1095" s="195"/>
      <c r="H1095" s="195"/>
      <c r="I1095" s="195"/>
      <c r="J1095" s="195"/>
      <c r="K1095" s="230"/>
      <c r="L1095" s="195"/>
      <c r="M1095" s="195"/>
      <c r="N1095" s="195"/>
      <c r="O1095" s="195"/>
      <c r="P1095" s="195"/>
      <c r="Q1095" s="195"/>
      <c r="R1095" s="230"/>
      <c r="S1095" s="195"/>
      <c r="T1095" s="190"/>
      <c r="W1095" s="190"/>
      <c r="X1095" s="190"/>
      <c r="AD1095" s="190"/>
    </row>
    <row r="1096" spans="1:30" s="231" customFormat="1">
      <c r="A1096" s="229"/>
      <c r="B1096" s="190"/>
      <c r="C1096" s="191"/>
      <c r="D1096" s="195"/>
      <c r="E1096" s="195"/>
      <c r="F1096" s="195"/>
      <c r="G1096" s="195"/>
      <c r="H1096" s="195"/>
      <c r="I1096" s="195"/>
      <c r="J1096" s="195"/>
      <c r="K1096" s="230"/>
      <c r="L1096" s="195"/>
      <c r="M1096" s="195"/>
      <c r="N1096" s="195"/>
      <c r="O1096" s="195"/>
      <c r="P1096" s="195"/>
      <c r="Q1096" s="195"/>
      <c r="R1096" s="230"/>
      <c r="S1096" s="195"/>
      <c r="T1096" s="190"/>
      <c r="W1096" s="190"/>
      <c r="X1096" s="190"/>
      <c r="AD1096" s="190"/>
    </row>
    <row r="1097" spans="1:30" s="231" customFormat="1">
      <c r="A1097" s="229"/>
      <c r="B1097" s="190"/>
      <c r="C1097" s="191"/>
      <c r="D1097" s="195"/>
      <c r="E1097" s="195"/>
      <c r="F1097" s="195"/>
      <c r="G1097" s="195"/>
      <c r="H1097" s="195"/>
      <c r="I1097" s="195"/>
      <c r="J1097" s="195"/>
      <c r="K1097" s="230"/>
      <c r="L1097" s="195"/>
      <c r="M1097" s="195"/>
      <c r="N1097" s="195"/>
      <c r="O1097" s="195"/>
      <c r="P1097" s="195"/>
      <c r="Q1097" s="195"/>
      <c r="R1097" s="230"/>
      <c r="S1097" s="195"/>
      <c r="T1097" s="190"/>
      <c r="W1097" s="190"/>
      <c r="X1097" s="190"/>
      <c r="AD1097" s="190"/>
    </row>
    <row r="1098" spans="1:30" s="231" customFormat="1">
      <c r="A1098" s="229"/>
      <c r="B1098" s="190"/>
      <c r="C1098" s="191"/>
      <c r="D1098" s="195"/>
      <c r="E1098" s="195"/>
      <c r="F1098" s="195"/>
      <c r="G1098" s="195"/>
      <c r="H1098" s="195"/>
      <c r="I1098" s="195"/>
      <c r="J1098" s="195"/>
      <c r="K1098" s="230"/>
      <c r="L1098" s="195"/>
      <c r="M1098" s="195"/>
      <c r="N1098" s="195"/>
      <c r="O1098" s="195"/>
      <c r="P1098" s="195"/>
      <c r="Q1098" s="195"/>
      <c r="R1098" s="230"/>
      <c r="S1098" s="195"/>
      <c r="T1098" s="190"/>
      <c r="W1098" s="190"/>
      <c r="X1098" s="190"/>
      <c r="AD1098" s="190"/>
    </row>
    <row r="1099" spans="1:30" s="231" customFormat="1">
      <c r="A1099" s="229"/>
      <c r="B1099" s="190"/>
      <c r="C1099" s="191"/>
      <c r="D1099" s="195"/>
      <c r="E1099" s="195"/>
      <c r="F1099" s="195"/>
      <c r="G1099" s="195"/>
      <c r="H1099" s="195"/>
      <c r="I1099" s="195"/>
      <c r="J1099" s="195"/>
      <c r="K1099" s="230"/>
      <c r="L1099" s="195"/>
      <c r="M1099" s="195"/>
      <c r="N1099" s="195"/>
      <c r="O1099" s="195"/>
      <c r="P1099" s="195"/>
      <c r="Q1099" s="195"/>
      <c r="R1099" s="230"/>
      <c r="S1099" s="195"/>
      <c r="T1099" s="190"/>
      <c r="W1099" s="190"/>
      <c r="X1099" s="190"/>
      <c r="AD1099" s="190"/>
    </row>
    <row r="1100" spans="1:30" s="231" customFormat="1">
      <c r="A1100" s="229"/>
      <c r="B1100" s="190"/>
      <c r="C1100" s="191"/>
      <c r="D1100" s="195"/>
      <c r="E1100" s="195"/>
      <c r="F1100" s="195"/>
      <c r="G1100" s="195"/>
      <c r="H1100" s="195"/>
      <c r="I1100" s="195"/>
      <c r="J1100" s="195"/>
      <c r="K1100" s="230"/>
      <c r="L1100" s="195"/>
      <c r="M1100" s="195"/>
      <c r="N1100" s="195"/>
      <c r="O1100" s="195"/>
      <c r="P1100" s="195"/>
      <c r="Q1100" s="195"/>
      <c r="R1100" s="230"/>
      <c r="S1100" s="195"/>
      <c r="T1100" s="190"/>
      <c r="W1100" s="190"/>
      <c r="X1100" s="190"/>
      <c r="AD1100" s="190"/>
    </row>
    <row r="1101" spans="1:30" s="231" customFormat="1">
      <c r="A1101" s="229"/>
      <c r="B1101" s="190"/>
      <c r="C1101" s="191"/>
      <c r="D1101" s="195"/>
      <c r="E1101" s="195"/>
      <c r="F1101" s="195"/>
      <c r="G1101" s="195"/>
      <c r="H1101" s="195"/>
      <c r="I1101" s="195"/>
      <c r="J1101" s="195"/>
      <c r="K1101" s="230"/>
      <c r="L1101" s="195"/>
      <c r="M1101" s="195"/>
      <c r="N1101" s="195"/>
      <c r="O1101" s="195"/>
      <c r="P1101" s="195"/>
      <c r="Q1101" s="195"/>
      <c r="R1101" s="230"/>
      <c r="S1101" s="195"/>
      <c r="T1101" s="190"/>
      <c r="W1101" s="190"/>
      <c r="X1101" s="190"/>
      <c r="AD1101" s="190"/>
    </row>
    <row r="1102" spans="1:30" s="231" customFormat="1">
      <c r="A1102" s="229"/>
      <c r="B1102" s="190"/>
      <c r="C1102" s="191"/>
      <c r="D1102" s="195"/>
      <c r="E1102" s="195"/>
      <c r="F1102" s="195"/>
      <c r="G1102" s="195"/>
      <c r="H1102" s="195"/>
      <c r="I1102" s="195"/>
      <c r="J1102" s="195"/>
      <c r="K1102" s="230"/>
      <c r="L1102" s="195"/>
      <c r="M1102" s="195"/>
      <c r="N1102" s="195"/>
      <c r="O1102" s="195"/>
      <c r="P1102" s="195"/>
      <c r="Q1102" s="195"/>
      <c r="R1102" s="230"/>
      <c r="S1102" s="195"/>
      <c r="T1102" s="190"/>
      <c r="W1102" s="190"/>
      <c r="X1102" s="190"/>
      <c r="AD1102" s="190"/>
    </row>
    <row r="1103" spans="1:30" s="231" customFormat="1">
      <c r="A1103" s="229"/>
      <c r="B1103" s="190"/>
      <c r="C1103" s="191"/>
      <c r="D1103" s="195"/>
      <c r="E1103" s="195"/>
      <c r="F1103" s="195"/>
      <c r="G1103" s="195"/>
      <c r="H1103" s="195"/>
      <c r="I1103" s="195"/>
      <c r="J1103" s="195"/>
      <c r="K1103" s="230"/>
      <c r="L1103" s="195"/>
      <c r="M1103" s="195"/>
      <c r="N1103" s="195"/>
      <c r="O1103" s="195"/>
      <c r="P1103" s="195"/>
      <c r="Q1103" s="195"/>
      <c r="R1103" s="230"/>
      <c r="S1103" s="195"/>
      <c r="T1103" s="190"/>
      <c r="W1103" s="190"/>
      <c r="X1103" s="190"/>
      <c r="AD1103" s="190"/>
    </row>
    <row r="1104" spans="1:30" s="231" customFormat="1">
      <c r="A1104" s="229"/>
      <c r="B1104" s="190"/>
      <c r="C1104" s="191"/>
      <c r="D1104" s="195"/>
      <c r="E1104" s="195"/>
      <c r="F1104" s="195"/>
      <c r="G1104" s="195"/>
      <c r="H1104" s="195"/>
      <c r="I1104" s="195"/>
      <c r="J1104" s="195"/>
      <c r="K1104" s="230"/>
      <c r="L1104" s="195"/>
      <c r="M1104" s="195"/>
      <c r="N1104" s="195"/>
      <c r="O1104" s="195"/>
      <c r="P1104" s="195"/>
      <c r="Q1104" s="195"/>
      <c r="R1104" s="230"/>
      <c r="S1104" s="195"/>
      <c r="T1104" s="190"/>
      <c r="W1104" s="190"/>
      <c r="X1104" s="190"/>
      <c r="AD1104" s="190"/>
    </row>
    <row r="1105" spans="1:30" s="231" customFormat="1">
      <c r="A1105" s="229"/>
      <c r="B1105" s="190"/>
      <c r="C1105" s="191"/>
      <c r="D1105" s="195"/>
      <c r="E1105" s="195"/>
      <c r="F1105" s="195"/>
      <c r="G1105" s="195"/>
      <c r="H1105" s="195"/>
      <c r="I1105" s="195"/>
      <c r="J1105" s="195"/>
      <c r="K1105" s="230"/>
      <c r="L1105" s="195"/>
      <c r="M1105" s="195"/>
      <c r="N1105" s="195"/>
      <c r="O1105" s="195"/>
      <c r="P1105" s="195"/>
      <c r="Q1105" s="195"/>
      <c r="R1105" s="230"/>
      <c r="S1105" s="195"/>
      <c r="T1105" s="190"/>
      <c r="W1105" s="190"/>
      <c r="X1105" s="190"/>
      <c r="AD1105" s="190"/>
    </row>
    <row r="1106" spans="1:30" s="231" customFormat="1">
      <c r="A1106" s="229"/>
      <c r="B1106" s="190"/>
      <c r="C1106" s="191"/>
      <c r="D1106" s="195"/>
      <c r="E1106" s="195"/>
      <c r="F1106" s="195"/>
      <c r="G1106" s="195"/>
      <c r="H1106" s="195"/>
      <c r="I1106" s="195"/>
      <c r="J1106" s="195"/>
      <c r="K1106" s="230"/>
      <c r="L1106" s="195"/>
      <c r="M1106" s="195"/>
      <c r="N1106" s="195"/>
      <c r="O1106" s="195"/>
      <c r="P1106" s="195"/>
      <c r="Q1106" s="195"/>
      <c r="R1106" s="230"/>
      <c r="S1106" s="195"/>
      <c r="T1106" s="190"/>
      <c r="W1106" s="190"/>
      <c r="X1106" s="190"/>
      <c r="AD1106" s="190"/>
    </row>
    <row r="1107" spans="1:30" s="231" customFormat="1">
      <c r="A1107" s="229"/>
      <c r="B1107" s="190"/>
      <c r="C1107" s="191"/>
      <c r="D1107" s="195"/>
      <c r="E1107" s="195"/>
      <c r="F1107" s="195"/>
      <c r="G1107" s="195"/>
      <c r="H1107" s="195"/>
      <c r="I1107" s="195"/>
      <c r="J1107" s="195"/>
      <c r="K1107" s="230"/>
      <c r="L1107" s="195"/>
      <c r="M1107" s="195"/>
      <c r="N1107" s="195"/>
      <c r="O1107" s="195"/>
      <c r="P1107" s="195"/>
      <c r="Q1107" s="195"/>
      <c r="R1107" s="230"/>
      <c r="S1107" s="195"/>
      <c r="T1107" s="190"/>
      <c r="W1107" s="190"/>
      <c r="X1107" s="190"/>
      <c r="AD1107" s="190"/>
    </row>
    <row r="1108" spans="1:30" s="231" customFormat="1">
      <c r="A1108" s="229"/>
      <c r="B1108" s="190"/>
      <c r="C1108" s="191"/>
      <c r="D1108" s="195"/>
      <c r="E1108" s="195"/>
      <c r="F1108" s="195"/>
      <c r="G1108" s="195"/>
      <c r="H1108" s="195"/>
      <c r="I1108" s="195"/>
      <c r="J1108" s="195"/>
      <c r="K1108" s="230"/>
      <c r="L1108" s="195"/>
      <c r="M1108" s="195"/>
      <c r="N1108" s="195"/>
      <c r="O1108" s="195"/>
      <c r="P1108" s="195"/>
      <c r="Q1108" s="195"/>
      <c r="R1108" s="230"/>
      <c r="S1108" s="195"/>
      <c r="T1108" s="190"/>
      <c r="W1108" s="190"/>
      <c r="X1108" s="190"/>
      <c r="AD1108" s="190"/>
    </row>
    <row r="1109" spans="1:30" s="231" customFormat="1">
      <c r="A1109" s="229"/>
      <c r="B1109" s="190"/>
      <c r="C1109" s="191"/>
      <c r="D1109" s="195"/>
      <c r="E1109" s="195"/>
      <c r="F1109" s="195"/>
      <c r="G1109" s="195"/>
      <c r="H1109" s="195"/>
      <c r="I1109" s="195"/>
      <c r="J1109" s="195"/>
      <c r="K1109" s="230"/>
      <c r="L1109" s="195"/>
      <c r="M1109" s="195"/>
      <c r="N1109" s="195"/>
      <c r="O1109" s="195"/>
      <c r="P1109" s="195"/>
      <c r="Q1109" s="195"/>
      <c r="R1109" s="230"/>
      <c r="S1109" s="195"/>
      <c r="T1109" s="190"/>
      <c r="W1109" s="190"/>
      <c r="X1109" s="190"/>
      <c r="AD1109" s="190"/>
    </row>
    <row r="1110" spans="1:30" s="231" customFormat="1">
      <c r="A1110" s="229"/>
      <c r="B1110" s="190"/>
      <c r="C1110" s="191"/>
      <c r="D1110" s="195"/>
      <c r="E1110" s="195"/>
      <c r="F1110" s="195"/>
      <c r="G1110" s="195"/>
      <c r="H1110" s="195"/>
      <c r="I1110" s="195"/>
      <c r="J1110" s="195"/>
      <c r="K1110" s="230"/>
      <c r="L1110" s="195"/>
      <c r="M1110" s="195"/>
      <c r="N1110" s="195"/>
      <c r="O1110" s="195"/>
      <c r="P1110" s="195"/>
      <c r="Q1110" s="195"/>
      <c r="R1110" s="230"/>
      <c r="S1110" s="195"/>
      <c r="T1110" s="190"/>
      <c r="W1110" s="190"/>
      <c r="X1110" s="190"/>
      <c r="AD1110" s="190"/>
    </row>
    <row r="1111" spans="1:30" s="231" customFormat="1">
      <c r="A1111" s="229"/>
      <c r="B1111" s="190"/>
      <c r="C1111" s="191"/>
      <c r="D1111" s="195"/>
      <c r="E1111" s="195"/>
      <c r="F1111" s="195"/>
      <c r="G1111" s="195"/>
      <c r="H1111" s="195"/>
      <c r="I1111" s="195"/>
      <c r="J1111" s="195"/>
      <c r="K1111" s="230"/>
      <c r="L1111" s="195"/>
      <c r="M1111" s="195"/>
      <c r="N1111" s="195"/>
      <c r="O1111" s="195"/>
      <c r="P1111" s="195"/>
      <c r="Q1111" s="195"/>
      <c r="R1111" s="230"/>
      <c r="S1111" s="195"/>
      <c r="T1111" s="190"/>
      <c r="W1111" s="190"/>
      <c r="X1111" s="190"/>
      <c r="AD1111" s="190"/>
    </row>
    <row r="1112" spans="1:30" s="231" customFormat="1">
      <c r="A1112" s="229"/>
      <c r="B1112" s="190"/>
      <c r="C1112" s="191"/>
      <c r="D1112" s="195"/>
      <c r="E1112" s="195"/>
      <c r="F1112" s="195"/>
      <c r="G1112" s="195"/>
      <c r="H1112" s="195"/>
      <c r="I1112" s="195"/>
      <c r="J1112" s="195"/>
      <c r="K1112" s="230"/>
      <c r="L1112" s="195"/>
      <c r="M1112" s="195"/>
      <c r="N1112" s="195"/>
      <c r="O1112" s="195"/>
      <c r="P1112" s="195"/>
      <c r="Q1112" s="195"/>
      <c r="R1112" s="230"/>
      <c r="S1112" s="195"/>
      <c r="T1112" s="190"/>
      <c r="W1112" s="190"/>
      <c r="X1112" s="190"/>
      <c r="AD1112" s="190"/>
    </row>
    <row r="1113" spans="1:30" s="231" customFormat="1">
      <c r="A1113" s="229"/>
      <c r="B1113" s="190"/>
      <c r="C1113" s="191"/>
      <c r="D1113" s="195"/>
      <c r="E1113" s="195"/>
      <c r="F1113" s="195"/>
      <c r="G1113" s="195"/>
      <c r="H1113" s="195"/>
      <c r="I1113" s="195"/>
      <c r="J1113" s="195"/>
      <c r="K1113" s="230"/>
      <c r="L1113" s="195"/>
      <c r="M1113" s="195"/>
      <c r="N1113" s="195"/>
      <c r="O1113" s="195"/>
      <c r="P1113" s="195"/>
      <c r="Q1113" s="195"/>
      <c r="R1113" s="230"/>
      <c r="S1113" s="195"/>
      <c r="T1113" s="190"/>
      <c r="W1113" s="190"/>
      <c r="X1113" s="190"/>
      <c r="AD1113" s="190"/>
    </row>
    <row r="1114" spans="1:30" s="231" customFormat="1">
      <c r="A1114" s="229"/>
      <c r="B1114" s="190"/>
      <c r="C1114" s="191"/>
      <c r="D1114" s="195"/>
      <c r="E1114" s="195"/>
      <c r="F1114" s="195"/>
      <c r="G1114" s="195"/>
      <c r="H1114" s="195"/>
      <c r="I1114" s="195"/>
      <c r="J1114" s="195"/>
      <c r="K1114" s="230"/>
      <c r="L1114" s="195"/>
      <c r="M1114" s="195"/>
      <c r="N1114" s="195"/>
      <c r="O1114" s="195"/>
      <c r="P1114" s="195"/>
      <c r="Q1114" s="195"/>
      <c r="R1114" s="230"/>
      <c r="S1114" s="195"/>
      <c r="T1114" s="190"/>
      <c r="W1114" s="190"/>
      <c r="X1114" s="190"/>
      <c r="AD1114" s="190"/>
    </row>
    <row r="1115" spans="1:30" s="231" customFormat="1">
      <c r="A1115" s="229"/>
      <c r="B1115" s="190"/>
      <c r="C1115" s="191"/>
      <c r="D1115" s="195"/>
      <c r="E1115" s="195"/>
      <c r="F1115" s="195"/>
      <c r="G1115" s="195"/>
      <c r="H1115" s="195"/>
      <c r="I1115" s="195"/>
      <c r="J1115" s="195"/>
      <c r="K1115" s="230"/>
      <c r="L1115" s="195"/>
      <c r="M1115" s="195"/>
      <c r="N1115" s="195"/>
      <c r="O1115" s="195"/>
      <c r="P1115" s="195"/>
      <c r="Q1115" s="195"/>
      <c r="R1115" s="230"/>
      <c r="S1115" s="195"/>
      <c r="T1115" s="190"/>
      <c r="W1115" s="190"/>
      <c r="X1115" s="190"/>
      <c r="AD1115" s="190"/>
    </row>
    <row r="1116" spans="1:30" s="231" customFormat="1">
      <c r="A1116" s="229"/>
      <c r="B1116" s="190"/>
      <c r="C1116" s="191"/>
      <c r="D1116" s="195"/>
      <c r="E1116" s="195"/>
      <c r="F1116" s="195"/>
      <c r="G1116" s="195"/>
      <c r="H1116" s="195"/>
      <c r="I1116" s="195"/>
      <c r="J1116" s="195"/>
      <c r="K1116" s="230"/>
      <c r="L1116" s="195"/>
      <c r="M1116" s="195"/>
      <c r="N1116" s="195"/>
      <c r="O1116" s="195"/>
      <c r="P1116" s="195"/>
      <c r="Q1116" s="195"/>
      <c r="R1116" s="230"/>
      <c r="S1116" s="195"/>
      <c r="T1116" s="190"/>
      <c r="W1116" s="190"/>
      <c r="X1116" s="190"/>
      <c r="AD1116" s="190"/>
    </row>
    <row r="1117" spans="1:30" s="231" customFormat="1">
      <c r="A1117" s="229"/>
      <c r="B1117" s="190"/>
      <c r="C1117" s="191"/>
      <c r="D1117" s="195"/>
      <c r="E1117" s="195"/>
      <c r="F1117" s="195"/>
      <c r="G1117" s="195"/>
      <c r="H1117" s="195"/>
      <c r="I1117" s="195"/>
      <c r="J1117" s="195"/>
      <c r="K1117" s="230"/>
      <c r="L1117" s="195"/>
      <c r="M1117" s="195"/>
      <c r="N1117" s="195"/>
      <c r="O1117" s="195"/>
      <c r="P1117" s="195"/>
      <c r="Q1117" s="195"/>
      <c r="R1117" s="230"/>
      <c r="S1117" s="195"/>
      <c r="T1117" s="190"/>
      <c r="W1117" s="190"/>
      <c r="X1117" s="190"/>
      <c r="AD1117" s="190"/>
    </row>
    <row r="1118" spans="1:30" s="231" customFormat="1">
      <c r="A1118" s="229"/>
      <c r="B1118" s="190"/>
      <c r="C1118" s="191"/>
      <c r="D1118" s="195"/>
      <c r="E1118" s="195"/>
      <c r="F1118" s="195"/>
      <c r="G1118" s="195"/>
      <c r="H1118" s="195"/>
      <c r="I1118" s="195"/>
      <c r="J1118" s="195"/>
      <c r="K1118" s="230"/>
      <c r="L1118" s="195"/>
      <c r="M1118" s="195"/>
      <c r="N1118" s="195"/>
      <c r="O1118" s="195"/>
      <c r="P1118" s="195"/>
      <c r="Q1118" s="195"/>
      <c r="R1118" s="230"/>
      <c r="S1118" s="195"/>
      <c r="T1118" s="190"/>
      <c r="W1118" s="190"/>
      <c r="X1118" s="190"/>
      <c r="AD1118" s="190"/>
    </row>
    <row r="1119" spans="1:30" s="231" customFormat="1">
      <c r="A1119" s="229"/>
      <c r="B1119" s="190"/>
      <c r="C1119" s="191"/>
      <c r="D1119" s="195"/>
      <c r="E1119" s="195"/>
      <c r="F1119" s="195"/>
      <c r="G1119" s="195"/>
      <c r="H1119" s="195"/>
      <c r="I1119" s="195"/>
      <c r="J1119" s="195"/>
      <c r="K1119" s="230"/>
      <c r="L1119" s="195"/>
      <c r="M1119" s="195"/>
      <c r="N1119" s="195"/>
      <c r="O1119" s="195"/>
      <c r="P1119" s="195"/>
      <c r="Q1119" s="195"/>
      <c r="R1119" s="230"/>
      <c r="S1119" s="195"/>
      <c r="T1119" s="190"/>
      <c r="W1119" s="190"/>
      <c r="X1119" s="190"/>
      <c r="AD1119" s="190"/>
    </row>
    <row r="1120" spans="1:30" s="231" customFormat="1">
      <c r="A1120" s="229"/>
      <c r="B1120" s="190"/>
      <c r="C1120" s="191"/>
      <c r="D1120" s="195"/>
      <c r="E1120" s="195"/>
      <c r="F1120" s="195"/>
      <c r="G1120" s="195"/>
      <c r="H1120" s="195"/>
      <c r="I1120" s="195"/>
      <c r="J1120" s="195"/>
      <c r="K1120" s="230"/>
      <c r="L1120" s="195"/>
      <c r="M1120" s="195"/>
      <c r="N1120" s="195"/>
      <c r="O1120" s="195"/>
      <c r="P1120" s="195"/>
      <c r="Q1120" s="195"/>
      <c r="R1120" s="230"/>
      <c r="S1120" s="195"/>
      <c r="T1120" s="190"/>
      <c r="W1120" s="190"/>
      <c r="X1120" s="190"/>
      <c r="AD1120" s="190"/>
    </row>
    <row r="1121" spans="1:30" s="231" customFormat="1">
      <c r="A1121" s="229"/>
      <c r="B1121" s="190"/>
      <c r="C1121" s="191"/>
      <c r="D1121" s="195"/>
      <c r="E1121" s="195"/>
      <c r="F1121" s="195"/>
      <c r="G1121" s="195"/>
      <c r="H1121" s="195"/>
      <c r="I1121" s="195"/>
      <c r="J1121" s="195"/>
      <c r="K1121" s="230"/>
      <c r="L1121" s="195"/>
      <c r="M1121" s="195"/>
      <c r="N1121" s="195"/>
      <c r="O1121" s="195"/>
      <c r="P1121" s="195"/>
      <c r="Q1121" s="195"/>
      <c r="R1121" s="230"/>
      <c r="S1121" s="195"/>
      <c r="T1121" s="190"/>
      <c r="W1121" s="190"/>
      <c r="X1121" s="190"/>
      <c r="AD1121" s="190"/>
    </row>
    <row r="1122" spans="1:30" s="231" customFormat="1">
      <c r="A1122" s="229"/>
      <c r="B1122" s="190"/>
      <c r="C1122" s="191"/>
      <c r="D1122" s="195"/>
      <c r="E1122" s="195"/>
      <c r="F1122" s="195"/>
      <c r="G1122" s="195"/>
      <c r="H1122" s="195"/>
      <c r="I1122" s="195"/>
      <c r="J1122" s="195"/>
      <c r="K1122" s="230"/>
      <c r="L1122" s="195"/>
      <c r="M1122" s="195"/>
      <c r="N1122" s="195"/>
      <c r="O1122" s="195"/>
      <c r="P1122" s="195"/>
      <c r="Q1122" s="195"/>
      <c r="R1122" s="230"/>
      <c r="S1122" s="195"/>
      <c r="T1122" s="190"/>
      <c r="W1122" s="190"/>
      <c r="X1122" s="190"/>
      <c r="AD1122" s="190"/>
    </row>
    <row r="1123" spans="1:30" s="231" customFormat="1">
      <c r="A1123" s="229"/>
      <c r="B1123" s="190"/>
      <c r="C1123" s="191"/>
      <c r="D1123" s="195"/>
      <c r="E1123" s="195"/>
      <c r="F1123" s="195"/>
      <c r="G1123" s="195"/>
      <c r="H1123" s="195"/>
      <c r="I1123" s="195"/>
      <c r="J1123" s="195"/>
      <c r="K1123" s="230"/>
      <c r="L1123" s="195"/>
      <c r="M1123" s="195"/>
      <c r="N1123" s="195"/>
      <c r="O1123" s="195"/>
      <c r="P1123" s="195"/>
      <c r="Q1123" s="195"/>
      <c r="R1123" s="230"/>
      <c r="S1123" s="195"/>
      <c r="T1123" s="190"/>
      <c r="W1123" s="190"/>
      <c r="X1123" s="190"/>
      <c r="AD1123" s="190"/>
    </row>
    <row r="1124" spans="1:30" s="231" customFormat="1">
      <c r="A1124" s="229"/>
      <c r="B1124" s="190"/>
      <c r="C1124" s="191"/>
      <c r="D1124" s="195"/>
      <c r="E1124" s="195"/>
      <c r="F1124" s="195"/>
      <c r="G1124" s="195"/>
      <c r="H1124" s="195"/>
      <c r="I1124" s="195"/>
      <c r="J1124" s="195"/>
      <c r="K1124" s="230"/>
      <c r="L1124" s="195"/>
      <c r="M1124" s="195"/>
      <c r="N1124" s="195"/>
      <c r="O1124" s="195"/>
      <c r="P1124" s="195"/>
      <c r="Q1124" s="195"/>
      <c r="R1124" s="230"/>
      <c r="S1124" s="195"/>
      <c r="T1124" s="190"/>
      <c r="W1124" s="190"/>
      <c r="X1124" s="190"/>
      <c r="AD1124" s="190"/>
    </row>
    <row r="1125" spans="1:30" s="231" customFormat="1">
      <c r="A1125" s="229"/>
      <c r="B1125" s="190"/>
      <c r="C1125" s="191"/>
      <c r="D1125" s="195"/>
      <c r="E1125" s="195"/>
      <c r="F1125" s="195"/>
      <c r="G1125" s="195"/>
      <c r="H1125" s="195"/>
      <c r="I1125" s="195"/>
      <c r="J1125" s="195"/>
      <c r="K1125" s="230"/>
      <c r="L1125" s="195"/>
      <c r="M1125" s="195"/>
      <c r="N1125" s="195"/>
      <c r="O1125" s="195"/>
      <c r="P1125" s="195"/>
      <c r="Q1125" s="195"/>
      <c r="R1125" s="230"/>
      <c r="S1125" s="195"/>
      <c r="T1125" s="190"/>
      <c r="W1125" s="190"/>
      <c r="X1125" s="190"/>
      <c r="AD1125" s="190"/>
    </row>
    <row r="1126" spans="1:30" s="231" customFormat="1">
      <c r="A1126" s="229"/>
      <c r="B1126" s="190"/>
      <c r="C1126" s="191"/>
      <c r="D1126" s="195"/>
      <c r="E1126" s="195"/>
      <c r="F1126" s="195"/>
      <c r="G1126" s="195"/>
      <c r="H1126" s="195"/>
      <c r="I1126" s="195"/>
      <c r="J1126" s="195"/>
      <c r="K1126" s="230"/>
      <c r="L1126" s="195"/>
      <c r="M1126" s="195"/>
      <c r="N1126" s="195"/>
      <c r="O1126" s="195"/>
      <c r="P1126" s="195"/>
      <c r="Q1126" s="195"/>
      <c r="R1126" s="230"/>
      <c r="S1126" s="195"/>
      <c r="T1126" s="190"/>
      <c r="W1126" s="190"/>
      <c r="X1126" s="190"/>
      <c r="AD1126" s="190"/>
    </row>
    <row r="1127" spans="1:30" s="231" customFormat="1">
      <c r="A1127" s="229"/>
      <c r="B1127" s="190"/>
      <c r="C1127" s="191"/>
      <c r="D1127" s="195"/>
      <c r="E1127" s="195"/>
      <c r="F1127" s="195"/>
      <c r="G1127" s="195"/>
      <c r="H1127" s="195"/>
      <c r="I1127" s="195"/>
      <c r="J1127" s="195"/>
      <c r="K1127" s="230"/>
      <c r="L1127" s="195"/>
      <c r="M1127" s="195"/>
      <c r="N1127" s="195"/>
      <c r="O1127" s="195"/>
      <c r="P1127" s="195"/>
      <c r="Q1127" s="195"/>
      <c r="R1127" s="230"/>
      <c r="S1127" s="195"/>
      <c r="T1127" s="190"/>
      <c r="W1127" s="190"/>
      <c r="X1127" s="190"/>
      <c r="AD1127" s="190"/>
    </row>
    <row r="1128" spans="1:30" s="231" customFormat="1">
      <c r="A1128" s="229"/>
      <c r="B1128" s="190"/>
      <c r="C1128" s="191"/>
      <c r="D1128" s="195"/>
      <c r="E1128" s="195"/>
      <c r="F1128" s="195"/>
      <c r="G1128" s="195"/>
      <c r="H1128" s="195"/>
      <c r="I1128" s="195"/>
      <c r="J1128" s="195"/>
      <c r="K1128" s="230"/>
      <c r="L1128" s="195"/>
      <c r="M1128" s="195"/>
      <c r="N1128" s="195"/>
      <c r="O1128" s="195"/>
      <c r="P1128" s="195"/>
      <c r="Q1128" s="195"/>
      <c r="R1128" s="230"/>
      <c r="S1128" s="195"/>
      <c r="T1128" s="190"/>
      <c r="W1128" s="190"/>
      <c r="X1128" s="190"/>
      <c r="AD1128" s="190"/>
    </row>
    <row r="1129" spans="1:30" s="231" customFormat="1">
      <c r="A1129" s="229"/>
      <c r="B1129" s="190"/>
      <c r="C1129" s="191"/>
      <c r="D1129" s="195"/>
      <c r="E1129" s="195"/>
      <c r="F1129" s="195"/>
      <c r="G1129" s="195"/>
      <c r="H1129" s="195"/>
      <c r="I1129" s="195"/>
      <c r="J1129" s="195"/>
      <c r="K1129" s="230"/>
      <c r="L1129" s="195"/>
      <c r="M1129" s="195"/>
      <c r="N1129" s="195"/>
      <c r="O1129" s="195"/>
      <c r="P1129" s="195"/>
      <c r="Q1129" s="195"/>
      <c r="R1129" s="230"/>
      <c r="S1129" s="195"/>
      <c r="T1129" s="190"/>
      <c r="W1129" s="190"/>
      <c r="X1129" s="190"/>
      <c r="AD1129" s="190"/>
    </row>
    <row r="1130" spans="1:30" s="231" customFormat="1">
      <c r="A1130" s="229"/>
      <c r="B1130" s="190"/>
      <c r="C1130" s="191"/>
      <c r="D1130" s="195"/>
      <c r="E1130" s="195"/>
      <c r="F1130" s="195"/>
      <c r="G1130" s="195"/>
      <c r="H1130" s="195"/>
      <c r="I1130" s="195"/>
      <c r="J1130" s="195"/>
      <c r="K1130" s="230"/>
      <c r="L1130" s="195"/>
      <c r="M1130" s="195"/>
      <c r="N1130" s="195"/>
      <c r="O1130" s="195"/>
      <c r="P1130" s="195"/>
      <c r="Q1130" s="195"/>
      <c r="R1130" s="230"/>
      <c r="S1130" s="195"/>
      <c r="T1130" s="190"/>
      <c r="W1130" s="190"/>
      <c r="X1130" s="190"/>
      <c r="AD1130" s="190"/>
    </row>
    <row r="1131" spans="1:30" s="231" customFormat="1">
      <c r="A1131" s="229"/>
      <c r="B1131" s="190"/>
      <c r="C1131" s="191"/>
      <c r="D1131" s="195"/>
      <c r="E1131" s="195"/>
      <c r="F1131" s="195"/>
      <c r="G1131" s="195"/>
      <c r="H1131" s="195"/>
      <c r="I1131" s="195"/>
      <c r="J1131" s="195"/>
      <c r="K1131" s="230"/>
      <c r="L1131" s="195"/>
      <c r="M1131" s="195"/>
      <c r="N1131" s="195"/>
      <c r="O1131" s="195"/>
      <c r="P1131" s="195"/>
      <c r="Q1131" s="195"/>
      <c r="R1131" s="230"/>
      <c r="S1131" s="195"/>
      <c r="T1131" s="190"/>
      <c r="W1131" s="190"/>
      <c r="X1131" s="190"/>
      <c r="AD1131" s="190"/>
    </row>
    <row r="1132" spans="1:30" s="231" customFormat="1">
      <c r="A1132" s="229"/>
      <c r="B1132" s="190"/>
      <c r="C1132" s="191"/>
      <c r="D1132" s="195"/>
      <c r="E1132" s="195"/>
      <c r="F1132" s="195"/>
      <c r="G1132" s="195"/>
      <c r="H1132" s="195"/>
      <c r="I1132" s="195"/>
      <c r="J1132" s="195"/>
      <c r="K1132" s="230"/>
      <c r="L1132" s="195"/>
      <c r="M1132" s="195"/>
      <c r="N1132" s="195"/>
      <c r="O1132" s="195"/>
      <c r="P1132" s="195"/>
      <c r="Q1132" s="195"/>
      <c r="R1132" s="230"/>
      <c r="S1132" s="195"/>
      <c r="T1132" s="190"/>
      <c r="W1132" s="190"/>
      <c r="X1132" s="190"/>
      <c r="AD1132" s="190"/>
    </row>
    <row r="1133" spans="1:30" s="231" customFormat="1">
      <c r="A1133" s="229"/>
      <c r="B1133" s="190"/>
      <c r="C1133" s="191"/>
      <c r="D1133" s="195"/>
      <c r="E1133" s="195"/>
      <c r="F1133" s="195"/>
      <c r="G1133" s="195"/>
      <c r="H1133" s="195"/>
      <c r="I1133" s="195"/>
      <c r="J1133" s="195"/>
      <c r="K1133" s="230"/>
      <c r="L1133" s="195"/>
      <c r="M1133" s="195"/>
      <c r="N1133" s="195"/>
      <c r="O1133" s="195"/>
      <c r="P1133" s="195"/>
      <c r="Q1133" s="195"/>
      <c r="R1133" s="230"/>
      <c r="S1133" s="195"/>
      <c r="T1133" s="190"/>
      <c r="W1133" s="190"/>
      <c r="X1133" s="190"/>
      <c r="AD1133" s="190"/>
    </row>
    <row r="1134" spans="1:30" s="231" customFormat="1">
      <c r="A1134" s="229"/>
      <c r="B1134" s="190"/>
      <c r="C1134" s="191"/>
      <c r="D1134" s="195"/>
      <c r="E1134" s="195"/>
      <c r="F1134" s="195"/>
      <c r="G1134" s="195"/>
      <c r="H1134" s="195"/>
      <c r="I1134" s="195"/>
      <c r="J1134" s="195"/>
      <c r="K1134" s="230"/>
      <c r="L1134" s="195"/>
      <c r="M1134" s="195"/>
      <c r="N1134" s="195"/>
      <c r="O1134" s="195"/>
      <c r="P1134" s="195"/>
      <c r="Q1134" s="195"/>
      <c r="R1134" s="230"/>
      <c r="S1134" s="195"/>
      <c r="T1134" s="190"/>
      <c r="W1134" s="190"/>
      <c r="X1134" s="190"/>
      <c r="AD1134" s="190"/>
    </row>
    <row r="1135" spans="1:30" s="231" customFormat="1">
      <c r="A1135" s="229"/>
      <c r="B1135" s="190"/>
      <c r="C1135" s="191"/>
      <c r="D1135" s="195"/>
      <c r="E1135" s="195"/>
      <c r="F1135" s="195"/>
      <c r="G1135" s="195"/>
      <c r="H1135" s="195"/>
      <c r="I1135" s="195"/>
      <c r="J1135" s="195"/>
      <c r="K1135" s="230"/>
      <c r="L1135" s="195"/>
      <c r="M1135" s="195"/>
      <c r="N1135" s="195"/>
      <c r="O1135" s="195"/>
      <c r="P1135" s="195"/>
      <c r="Q1135" s="195"/>
      <c r="R1135" s="230"/>
      <c r="S1135" s="195"/>
      <c r="T1135" s="190"/>
      <c r="W1135" s="190"/>
      <c r="X1135" s="190"/>
      <c r="AD1135" s="190"/>
    </row>
    <row r="1136" spans="1:30" s="231" customFormat="1">
      <c r="A1136" s="229"/>
      <c r="B1136" s="190"/>
      <c r="C1136" s="191"/>
      <c r="D1136" s="195"/>
      <c r="E1136" s="195"/>
      <c r="F1136" s="195"/>
      <c r="G1136" s="195"/>
      <c r="H1136" s="195"/>
      <c r="I1136" s="195"/>
      <c r="J1136" s="195"/>
      <c r="K1136" s="230"/>
      <c r="L1136" s="195"/>
      <c r="M1136" s="195"/>
      <c r="N1136" s="195"/>
      <c r="O1136" s="195"/>
      <c r="P1136" s="195"/>
      <c r="Q1136" s="195"/>
      <c r="R1136" s="230"/>
      <c r="S1136" s="195"/>
      <c r="T1136" s="190"/>
      <c r="W1136" s="190"/>
      <c r="X1136" s="190"/>
      <c r="AD1136" s="190"/>
    </row>
    <row r="1137" spans="1:30" s="231" customFormat="1">
      <c r="A1137" s="229"/>
      <c r="B1137" s="190"/>
      <c r="C1137" s="191"/>
      <c r="D1137" s="195"/>
      <c r="E1137" s="195"/>
      <c r="F1137" s="195"/>
      <c r="G1137" s="195"/>
      <c r="H1137" s="195"/>
      <c r="I1137" s="195"/>
      <c r="J1137" s="195"/>
      <c r="K1137" s="230"/>
      <c r="L1137" s="195"/>
      <c r="M1137" s="195"/>
      <c r="N1137" s="195"/>
      <c r="O1137" s="195"/>
      <c r="P1137" s="195"/>
      <c r="Q1137" s="195"/>
      <c r="R1137" s="230"/>
      <c r="S1137" s="195"/>
      <c r="T1137" s="190"/>
      <c r="W1137" s="190"/>
      <c r="X1137" s="190"/>
      <c r="AD1137" s="190"/>
    </row>
    <row r="1138" spans="1:30" s="231" customFormat="1">
      <c r="A1138" s="229"/>
      <c r="B1138" s="190"/>
      <c r="C1138" s="191"/>
      <c r="D1138" s="195"/>
      <c r="E1138" s="195"/>
      <c r="F1138" s="195"/>
      <c r="G1138" s="195"/>
      <c r="H1138" s="195"/>
      <c r="I1138" s="195"/>
      <c r="J1138" s="195"/>
      <c r="K1138" s="230"/>
      <c r="L1138" s="195"/>
      <c r="M1138" s="195"/>
      <c r="N1138" s="195"/>
      <c r="O1138" s="195"/>
      <c r="P1138" s="195"/>
      <c r="Q1138" s="195"/>
      <c r="R1138" s="230"/>
      <c r="S1138" s="195"/>
      <c r="T1138" s="190"/>
      <c r="W1138" s="190"/>
      <c r="X1138" s="190"/>
      <c r="AD1138" s="190"/>
    </row>
    <row r="1139" spans="1:30" s="231" customFormat="1">
      <c r="A1139" s="229"/>
      <c r="B1139" s="190"/>
      <c r="C1139" s="191"/>
      <c r="D1139" s="195"/>
      <c r="E1139" s="195"/>
      <c r="F1139" s="195"/>
      <c r="G1139" s="195"/>
      <c r="H1139" s="195"/>
      <c r="I1139" s="195"/>
      <c r="J1139" s="195"/>
      <c r="K1139" s="230"/>
      <c r="L1139" s="195"/>
      <c r="M1139" s="195"/>
      <c r="N1139" s="195"/>
      <c r="O1139" s="195"/>
      <c r="P1139" s="195"/>
      <c r="Q1139" s="195"/>
      <c r="R1139" s="230"/>
      <c r="S1139" s="195"/>
      <c r="T1139" s="190"/>
      <c r="W1139" s="190"/>
      <c r="X1139" s="190"/>
      <c r="AD1139" s="190"/>
    </row>
    <row r="1140" spans="1:30" s="231" customFormat="1">
      <c r="A1140" s="229"/>
      <c r="B1140" s="190"/>
      <c r="C1140" s="191"/>
      <c r="D1140" s="195"/>
      <c r="E1140" s="195"/>
      <c r="F1140" s="195"/>
      <c r="G1140" s="195"/>
      <c r="H1140" s="195"/>
      <c r="I1140" s="195"/>
      <c r="J1140" s="195"/>
      <c r="K1140" s="230"/>
      <c r="L1140" s="195"/>
      <c r="M1140" s="195"/>
      <c r="N1140" s="195"/>
      <c r="O1140" s="195"/>
      <c r="P1140" s="195"/>
      <c r="Q1140" s="195"/>
      <c r="R1140" s="230"/>
      <c r="S1140" s="195"/>
      <c r="T1140" s="190"/>
      <c r="W1140" s="190"/>
      <c r="X1140" s="190"/>
      <c r="AD1140" s="190"/>
    </row>
    <row r="1141" spans="1:30" s="231" customFormat="1">
      <c r="A1141" s="229"/>
      <c r="B1141" s="190"/>
      <c r="C1141" s="191"/>
      <c r="D1141" s="195"/>
      <c r="E1141" s="195"/>
      <c r="F1141" s="195"/>
      <c r="G1141" s="195"/>
      <c r="H1141" s="195"/>
      <c r="I1141" s="195"/>
      <c r="J1141" s="195"/>
      <c r="K1141" s="230"/>
      <c r="L1141" s="195"/>
      <c r="M1141" s="195"/>
      <c r="N1141" s="195"/>
      <c r="O1141" s="195"/>
      <c r="P1141" s="195"/>
      <c r="Q1141" s="195"/>
      <c r="R1141" s="230"/>
      <c r="S1141" s="195"/>
      <c r="T1141" s="190"/>
      <c r="W1141" s="190"/>
      <c r="X1141" s="190"/>
      <c r="AD1141" s="190"/>
    </row>
    <row r="1142" spans="1:30" s="231" customFormat="1">
      <c r="A1142" s="229"/>
      <c r="B1142" s="190"/>
      <c r="C1142" s="191"/>
      <c r="D1142" s="195"/>
      <c r="E1142" s="195"/>
      <c r="F1142" s="195"/>
      <c r="G1142" s="195"/>
      <c r="H1142" s="195"/>
      <c r="I1142" s="195"/>
      <c r="J1142" s="195"/>
      <c r="K1142" s="230"/>
      <c r="L1142" s="195"/>
      <c r="M1142" s="195"/>
      <c r="N1142" s="195"/>
      <c r="O1142" s="195"/>
      <c r="P1142" s="195"/>
      <c r="Q1142" s="195"/>
      <c r="R1142" s="230"/>
      <c r="S1142" s="195"/>
      <c r="T1142" s="190"/>
      <c r="W1142" s="190"/>
      <c r="X1142" s="190"/>
      <c r="AD1142" s="190"/>
    </row>
    <row r="1143" spans="1:30" s="231" customFormat="1">
      <c r="A1143" s="229"/>
      <c r="B1143" s="190"/>
      <c r="C1143" s="191"/>
      <c r="D1143" s="195"/>
      <c r="E1143" s="195"/>
      <c r="F1143" s="195"/>
      <c r="G1143" s="195"/>
      <c r="H1143" s="195"/>
      <c r="I1143" s="195"/>
      <c r="J1143" s="195"/>
      <c r="K1143" s="230"/>
      <c r="L1143" s="195"/>
      <c r="M1143" s="195"/>
      <c r="N1143" s="195"/>
      <c r="O1143" s="195"/>
      <c r="P1143" s="195"/>
      <c r="Q1143" s="195"/>
      <c r="R1143" s="230"/>
      <c r="S1143" s="195"/>
      <c r="T1143" s="190"/>
      <c r="W1143" s="190"/>
      <c r="X1143" s="190"/>
      <c r="AD1143" s="190"/>
    </row>
    <row r="1144" spans="1:30" s="231" customFormat="1">
      <c r="A1144" s="229"/>
      <c r="B1144" s="190"/>
      <c r="C1144" s="191"/>
      <c r="D1144" s="195"/>
      <c r="E1144" s="195"/>
      <c r="F1144" s="195"/>
      <c r="G1144" s="195"/>
      <c r="H1144" s="195"/>
      <c r="I1144" s="195"/>
      <c r="J1144" s="195"/>
      <c r="K1144" s="230"/>
      <c r="L1144" s="195"/>
      <c r="M1144" s="195"/>
      <c r="N1144" s="195"/>
      <c r="O1144" s="195"/>
      <c r="P1144" s="195"/>
      <c r="Q1144" s="195"/>
      <c r="R1144" s="230"/>
      <c r="S1144" s="195"/>
      <c r="T1144" s="190"/>
      <c r="W1144" s="190"/>
      <c r="X1144" s="190"/>
      <c r="AD1144" s="190"/>
    </row>
    <row r="1145" spans="1:30" s="231" customFormat="1">
      <c r="A1145" s="229"/>
      <c r="B1145" s="190"/>
      <c r="C1145" s="191"/>
      <c r="D1145" s="195"/>
      <c r="E1145" s="195"/>
      <c r="F1145" s="195"/>
      <c r="G1145" s="195"/>
      <c r="H1145" s="195"/>
      <c r="I1145" s="195"/>
      <c r="J1145" s="195"/>
      <c r="K1145" s="230"/>
      <c r="L1145" s="195"/>
      <c r="M1145" s="195"/>
      <c r="N1145" s="195"/>
      <c r="O1145" s="195"/>
      <c r="P1145" s="195"/>
      <c r="Q1145" s="195"/>
      <c r="R1145" s="230"/>
      <c r="S1145" s="195"/>
      <c r="T1145" s="190"/>
      <c r="W1145" s="190"/>
      <c r="X1145" s="190"/>
      <c r="AD1145" s="190"/>
    </row>
    <row r="1146" spans="1:30" s="231" customFormat="1">
      <c r="A1146" s="229"/>
      <c r="B1146" s="190"/>
      <c r="C1146" s="191"/>
      <c r="D1146" s="195"/>
      <c r="E1146" s="195"/>
      <c r="F1146" s="195"/>
      <c r="G1146" s="195"/>
      <c r="H1146" s="195"/>
      <c r="I1146" s="195"/>
      <c r="J1146" s="195"/>
      <c r="K1146" s="230"/>
      <c r="L1146" s="195"/>
      <c r="M1146" s="195"/>
      <c r="N1146" s="195"/>
      <c r="O1146" s="195"/>
      <c r="P1146" s="195"/>
      <c r="Q1146" s="195"/>
      <c r="R1146" s="230"/>
      <c r="S1146" s="195"/>
      <c r="T1146" s="190"/>
      <c r="W1146" s="190"/>
      <c r="X1146" s="190"/>
      <c r="AD1146" s="190"/>
    </row>
    <row r="1147" spans="1:30" s="231" customFormat="1">
      <c r="A1147" s="229"/>
      <c r="B1147" s="190"/>
      <c r="C1147" s="191"/>
      <c r="D1147" s="195"/>
      <c r="E1147" s="195"/>
      <c r="F1147" s="195"/>
      <c r="G1147" s="195"/>
      <c r="H1147" s="195"/>
      <c r="I1147" s="195"/>
      <c r="J1147" s="195"/>
      <c r="K1147" s="230"/>
      <c r="L1147" s="195"/>
      <c r="M1147" s="195"/>
      <c r="N1147" s="195"/>
      <c r="O1147" s="195"/>
      <c r="P1147" s="195"/>
      <c r="Q1147" s="195"/>
      <c r="R1147" s="230"/>
      <c r="S1147" s="195"/>
      <c r="T1147" s="190"/>
      <c r="W1147" s="190"/>
      <c r="X1147" s="190"/>
      <c r="AD1147" s="190"/>
    </row>
    <row r="1148" spans="1:30" s="231" customFormat="1">
      <c r="A1148" s="229"/>
      <c r="B1148" s="190"/>
      <c r="C1148" s="191"/>
      <c r="D1148" s="195"/>
      <c r="E1148" s="195"/>
      <c r="F1148" s="195"/>
      <c r="G1148" s="195"/>
      <c r="H1148" s="195"/>
      <c r="I1148" s="195"/>
      <c r="J1148" s="195"/>
      <c r="K1148" s="230"/>
      <c r="L1148" s="195"/>
      <c r="M1148" s="195"/>
      <c r="N1148" s="195"/>
      <c r="O1148" s="195"/>
      <c r="P1148" s="195"/>
      <c r="Q1148" s="195"/>
      <c r="R1148" s="230"/>
      <c r="S1148" s="195"/>
      <c r="T1148" s="190"/>
      <c r="W1148" s="190"/>
      <c r="X1148" s="190"/>
      <c r="AD1148" s="190"/>
    </row>
    <row r="1149" spans="1:30" s="231" customFormat="1">
      <c r="A1149" s="229"/>
      <c r="B1149" s="190"/>
      <c r="C1149" s="191"/>
      <c r="D1149" s="195"/>
      <c r="E1149" s="195"/>
      <c r="F1149" s="195"/>
      <c r="G1149" s="195"/>
      <c r="H1149" s="195"/>
      <c r="I1149" s="195"/>
      <c r="J1149" s="195"/>
      <c r="K1149" s="230"/>
      <c r="L1149" s="195"/>
      <c r="M1149" s="195"/>
      <c r="N1149" s="195"/>
      <c r="O1149" s="195"/>
      <c r="P1149" s="195"/>
      <c r="Q1149" s="195"/>
      <c r="R1149" s="230"/>
      <c r="S1149" s="195"/>
      <c r="T1149" s="190"/>
      <c r="W1149" s="190"/>
      <c r="X1149" s="190"/>
      <c r="AD1149" s="190"/>
    </row>
    <row r="1150" spans="1:30" s="231" customFormat="1">
      <c r="A1150" s="229"/>
      <c r="B1150" s="190"/>
      <c r="C1150" s="191"/>
      <c r="D1150" s="195"/>
      <c r="E1150" s="195"/>
      <c r="F1150" s="195"/>
      <c r="G1150" s="195"/>
      <c r="H1150" s="195"/>
      <c r="I1150" s="195"/>
      <c r="J1150" s="195"/>
      <c r="K1150" s="230"/>
      <c r="L1150" s="195"/>
      <c r="M1150" s="195"/>
      <c r="N1150" s="195"/>
      <c r="O1150" s="195"/>
      <c r="P1150" s="195"/>
      <c r="Q1150" s="195"/>
      <c r="R1150" s="230"/>
      <c r="S1150" s="195"/>
      <c r="T1150" s="190"/>
      <c r="W1150" s="190"/>
      <c r="X1150" s="190"/>
      <c r="AD1150" s="190"/>
    </row>
    <row r="1151" spans="1:30" s="231" customFormat="1">
      <c r="A1151" s="229"/>
      <c r="B1151" s="190"/>
      <c r="C1151" s="191"/>
      <c r="D1151" s="195"/>
      <c r="E1151" s="195"/>
      <c r="F1151" s="195"/>
      <c r="G1151" s="195"/>
      <c r="H1151" s="195"/>
      <c r="I1151" s="195"/>
      <c r="J1151" s="195"/>
      <c r="K1151" s="230"/>
      <c r="L1151" s="195"/>
      <c r="M1151" s="195"/>
      <c r="N1151" s="195"/>
      <c r="O1151" s="195"/>
      <c r="P1151" s="195"/>
      <c r="Q1151" s="195"/>
      <c r="R1151" s="230"/>
      <c r="S1151" s="195"/>
      <c r="T1151" s="190"/>
      <c r="W1151" s="190"/>
      <c r="X1151" s="190"/>
      <c r="AD1151" s="190"/>
    </row>
    <row r="1152" spans="1:30" s="231" customFormat="1">
      <c r="A1152" s="229"/>
      <c r="B1152" s="190"/>
      <c r="C1152" s="191"/>
      <c r="D1152" s="195"/>
      <c r="E1152" s="195"/>
      <c r="F1152" s="195"/>
      <c r="G1152" s="195"/>
      <c r="H1152" s="195"/>
      <c r="I1152" s="195"/>
      <c r="J1152" s="195"/>
      <c r="K1152" s="230"/>
      <c r="L1152" s="195"/>
      <c r="M1152" s="195"/>
      <c r="N1152" s="195"/>
      <c r="O1152" s="195"/>
      <c r="P1152" s="195"/>
      <c r="Q1152" s="195"/>
      <c r="R1152" s="230"/>
      <c r="S1152" s="195"/>
      <c r="T1152" s="190"/>
      <c r="W1152" s="190"/>
      <c r="X1152" s="190"/>
      <c r="AD1152" s="190"/>
    </row>
    <row r="1153" spans="1:30" s="231" customFormat="1">
      <c r="A1153" s="229"/>
      <c r="B1153" s="190"/>
      <c r="C1153" s="191"/>
      <c r="D1153" s="195"/>
      <c r="E1153" s="195"/>
      <c r="F1153" s="195"/>
      <c r="G1153" s="195"/>
      <c r="H1153" s="195"/>
      <c r="I1153" s="195"/>
      <c r="J1153" s="195"/>
      <c r="K1153" s="230"/>
      <c r="L1153" s="195"/>
      <c r="M1153" s="195"/>
      <c r="N1153" s="195"/>
      <c r="O1153" s="195"/>
      <c r="P1153" s="195"/>
      <c r="Q1153" s="195"/>
      <c r="R1153" s="230"/>
      <c r="S1153" s="195"/>
      <c r="T1153" s="190"/>
      <c r="W1153" s="190"/>
      <c r="X1153" s="190"/>
      <c r="AD1153" s="190"/>
    </row>
    <row r="1154" spans="1:30" s="231" customFormat="1">
      <c r="A1154" s="229"/>
      <c r="B1154" s="190"/>
      <c r="C1154" s="191"/>
      <c r="D1154" s="195"/>
      <c r="E1154" s="195"/>
      <c r="F1154" s="195"/>
      <c r="G1154" s="195"/>
      <c r="H1154" s="195"/>
      <c r="I1154" s="195"/>
      <c r="J1154" s="195"/>
      <c r="K1154" s="230"/>
      <c r="L1154" s="195"/>
      <c r="M1154" s="195"/>
      <c r="N1154" s="195"/>
      <c r="O1154" s="195"/>
      <c r="P1154" s="195"/>
      <c r="Q1154" s="195"/>
      <c r="R1154" s="230"/>
      <c r="S1154" s="195"/>
      <c r="T1154" s="190"/>
      <c r="W1154" s="190"/>
      <c r="X1154" s="190"/>
      <c r="AD1154" s="190"/>
    </row>
    <row r="1155" spans="1:30" s="231" customFormat="1">
      <c r="A1155" s="229"/>
      <c r="B1155" s="190"/>
      <c r="C1155" s="191"/>
      <c r="D1155" s="195"/>
      <c r="E1155" s="195"/>
      <c r="F1155" s="195"/>
      <c r="G1155" s="195"/>
      <c r="H1155" s="195"/>
      <c r="I1155" s="195"/>
      <c r="J1155" s="195"/>
      <c r="K1155" s="230"/>
      <c r="L1155" s="195"/>
      <c r="M1155" s="195"/>
      <c r="N1155" s="195"/>
      <c r="O1155" s="195"/>
      <c r="P1155" s="195"/>
      <c r="Q1155" s="195"/>
      <c r="R1155" s="230"/>
      <c r="S1155" s="195"/>
      <c r="T1155" s="190"/>
      <c r="W1155" s="190"/>
      <c r="X1155" s="190"/>
      <c r="AD1155" s="190"/>
    </row>
    <row r="1156" spans="1:30" s="231" customFormat="1">
      <c r="A1156" s="229"/>
      <c r="B1156" s="190"/>
      <c r="C1156" s="191"/>
      <c r="D1156" s="195"/>
      <c r="E1156" s="195"/>
      <c r="F1156" s="195"/>
      <c r="G1156" s="195"/>
      <c r="H1156" s="195"/>
      <c r="I1156" s="195"/>
      <c r="J1156" s="195"/>
      <c r="K1156" s="230"/>
      <c r="L1156" s="195"/>
      <c r="M1156" s="195"/>
      <c r="N1156" s="195"/>
      <c r="O1156" s="195"/>
      <c r="P1156" s="195"/>
      <c r="Q1156" s="195"/>
      <c r="R1156" s="230"/>
      <c r="S1156" s="195"/>
      <c r="T1156" s="190"/>
      <c r="W1156" s="190"/>
      <c r="X1156" s="190"/>
      <c r="AD1156" s="190"/>
    </row>
    <row r="1157" spans="1:30" s="231" customFormat="1">
      <c r="A1157" s="229"/>
      <c r="B1157" s="190"/>
      <c r="C1157" s="191"/>
      <c r="D1157" s="195"/>
      <c r="E1157" s="195"/>
      <c r="F1157" s="195"/>
      <c r="G1157" s="195"/>
      <c r="H1157" s="195"/>
      <c r="I1157" s="195"/>
      <c r="J1157" s="195"/>
      <c r="K1157" s="230"/>
      <c r="L1157" s="195"/>
      <c r="M1157" s="195"/>
      <c r="N1157" s="195"/>
      <c r="O1157" s="195"/>
      <c r="P1157" s="195"/>
      <c r="Q1157" s="195"/>
      <c r="R1157" s="230"/>
      <c r="S1157" s="195"/>
      <c r="T1157" s="190"/>
      <c r="W1157" s="190"/>
      <c r="X1157" s="190"/>
      <c r="AD1157" s="190"/>
    </row>
    <row r="1158" spans="1:30" s="231" customFormat="1">
      <c r="A1158" s="229"/>
      <c r="B1158" s="190"/>
      <c r="C1158" s="191"/>
      <c r="D1158" s="195"/>
      <c r="E1158" s="195"/>
      <c r="F1158" s="195"/>
      <c r="G1158" s="195"/>
      <c r="H1158" s="195"/>
      <c r="I1158" s="195"/>
      <c r="J1158" s="195"/>
      <c r="K1158" s="230"/>
      <c r="L1158" s="195"/>
      <c r="M1158" s="195"/>
      <c r="N1158" s="195"/>
      <c r="O1158" s="195"/>
      <c r="P1158" s="195"/>
      <c r="Q1158" s="195"/>
      <c r="R1158" s="230"/>
      <c r="S1158" s="195"/>
      <c r="T1158" s="190"/>
      <c r="W1158" s="190"/>
      <c r="X1158" s="190"/>
      <c r="AD1158" s="190"/>
    </row>
    <row r="1159" spans="1:30" s="231" customFormat="1">
      <c r="A1159" s="229"/>
      <c r="B1159" s="190"/>
      <c r="C1159" s="191"/>
      <c r="D1159" s="195"/>
      <c r="E1159" s="195"/>
      <c r="F1159" s="195"/>
      <c r="G1159" s="195"/>
      <c r="H1159" s="195"/>
      <c r="I1159" s="195"/>
      <c r="J1159" s="195"/>
      <c r="K1159" s="230"/>
      <c r="L1159" s="195"/>
      <c r="M1159" s="195"/>
      <c r="N1159" s="195"/>
      <c r="O1159" s="195"/>
      <c r="P1159" s="195"/>
      <c r="Q1159" s="195"/>
      <c r="R1159" s="230"/>
      <c r="S1159" s="195"/>
      <c r="T1159" s="190"/>
      <c r="W1159" s="190"/>
      <c r="X1159" s="190"/>
      <c r="AD1159" s="190"/>
    </row>
    <row r="1160" spans="1:30" s="231" customFormat="1">
      <c r="A1160" s="229"/>
      <c r="B1160" s="190"/>
      <c r="C1160" s="191"/>
      <c r="D1160" s="195"/>
      <c r="E1160" s="195"/>
      <c r="F1160" s="195"/>
      <c r="G1160" s="195"/>
      <c r="H1160" s="195"/>
      <c r="I1160" s="195"/>
      <c r="J1160" s="195"/>
      <c r="K1160" s="230"/>
      <c r="L1160" s="195"/>
      <c r="M1160" s="195"/>
      <c r="N1160" s="195"/>
      <c r="O1160" s="195"/>
      <c r="P1160" s="195"/>
      <c r="Q1160" s="195"/>
      <c r="R1160" s="230"/>
      <c r="S1160" s="195"/>
      <c r="T1160" s="190"/>
      <c r="W1160" s="190"/>
      <c r="X1160" s="190"/>
      <c r="AD1160" s="190"/>
    </row>
    <row r="1161" spans="1:30" s="231" customFormat="1">
      <c r="A1161" s="229"/>
      <c r="B1161" s="190"/>
      <c r="C1161" s="191"/>
      <c r="D1161" s="195"/>
      <c r="E1161" s="195"/>
      <c r="F1161" s="195"/>
      <c r="G1161" s="195"/>
      <c r="H1161" s="195"/>
      <c r="I1161" s="195"/>
      <c r="J1161" s="195"/>
      <c r="K1161" s="230"/>
      <c r="L1161" s="195"/>
      <c r="M1161" s="195"/>
      <c r="N1161" s="195"/>
      <c r="O1161" s="195"/>
      <c r="P1161" s="195"/>
      <c r="Q1161" s="195"/>
      <c r="R1161" s="230"/>
      <c r="S1161" s="195"/>
      <c r="T1161" s="190"/>
      <c r="W1161" s="190"/>
      <c r="X1161" s="190"/>
      <c r="AD1161" s="190"/>
    </row>
    <row r="1162" spans="1:30" s="231" customFormat="1">
      <c r="A1162" s="229"/>
      <c r="B1162" s="190"/>
      <c r="C1162" s="191"/>
      <c r="D1162" s="195"/>
      <c r="E1162" s="195"/>
      <c r="F1162" s="195"/>
      <c r="G1162" s="195"/>
      <c r="H1162" s="195"/>
      <c r="I1162" s="195"/>
      <c r="J1162" s="195"/>
      <c r="K1162" s="230"/>
      <c r="L1162" s="195"/>
      <c r="M1162" s="195"/>
      <c r="N1162" s="195"/>
      <c r="O1162" s="195"/>
      <c r="P1162" s="195"/>
      <c r="Q1162" s="195"/>
      <c r="R1162" s="230"/>
      <c r="S1162" s="195"/>
      <c r="T1162" s="190"/>
      <c r="W1162" s="190"/>
      <c r="X1162" s="190"/>
      <c r="AD1162" s="190"/>
    </row>
    <row r="1163" spans="1:30" s="231" customFormat="1">
      <c r="A1163" s="229"/>
      <c r="B1163" s="190"/>
      <c r="C1163" s="191"/>
      <c r="D1163" s="195"/>
      <c r="E1163" s="195"/>
      <c r="F1163" s="195"/>
      <c r="G1163" s="195"/>
      <c r="H1163" s="195"/>
      <c r="I1163" s="195"/>
      <c r="J1163" s="195"/>
      <c r="K1163" s="230"/>
      <c r="L1163" s="195"/>
      <c r="M1163" s="195"/>
      <c r="N1163" s="195"/>
      <c r="O1163" s="195"/>
      <c r="P1163" s="195"/>
      <c r="Q1163" s="195"/>
      <c r="R1163" s="230"/>
      <c r="S1163" s="195"/>
      <c r="T1163" s="190"/>
      <c r="W1163" s="190"/>
      <c r="X1163" s="190"/>
      <c r="AD1163" s="190"/>
    </row>
    <row r="1164" spans="1:30" s="231" customFormat="1">
      <c r="A1164" s="229"/>
      <c r="B1164" s="190"/>
      <c r="C1164" s="191"/>
      <c r="D1164" s="195"/>
      <c r="E1164" s="195"/>
      <c r="F1164" s="195"/>
      <c r="G1164" s="195"/>
      <c r="H1164" s="195"/>
      <c r="I1164" s="195"/>
      <c r="J1164" s="195"/>
      <c r="K1164" s="230"/>
      <c r="L1164" s="195"/>
      <c r="M1164" s="195"/>
      <c r="N1164" s="195"/>
      <c r="O1164" s="195"/>
      <c r="P1164" s="195"/>
      <c r="Q1164" s="195"/>
      <c r="R1164" s="230"/>
      <c r="S1164" s="195"/>
      <c r="T1164" s="190"/>
      <c r="W1164" s="190"/>
      <c r="X1164" s="190"/>
      <c r="AD1164" s="190"/>
    </row>
    <row r="1165" spans="1:30" s="231" customFormat="1">
      <c r="A1165" s="229"/>
      <c r="B1165" s="190"/>
      <c r="C1165" s="191"/>
      <c r="D1165" s="195"/>
      <c r="E1165" s="195"/>
      <c r="F1165" s="195"/>
      <c r="G1165" s="195"/>
      <c r="H1165" s="195"/>
      <c r="I1165" s="195"/>
      <c r="J1165" s="195"/>
      <c r="K1165" s="230"/>
      <c r="L1165" s="195"/>
      <c r="M1165" s="195"/>
      <c r="N1165" s="195"/>
      <c r="O1165" s="195"/>
      <c r="P1165" s="195"/>
      <c r="Q1165" s="195"/>
      <c r="R1165" s="230"/>
      <c r="S1165" s="195"/>
      <c r="T1165" s="190"/>
      <c r="W1165" s="190"/>
      <c r="X1165" s="190"/>
      <c r="AD1165" s="190"/>
    </row>
    <row r="1166" spans="1:30" s="231" customFormat="1">
      <c r="A1166" s="229"/>
      <c r="B1166" s="190"/>
      <c r="C1166" s="191"/>
      <c r="D1166" s="195"/>
      <c r="E1166" s="195"/>
      <c r="F1166" s="195"/>
      <c r="G1166" s="195"/>
      <c r="H1166" s="195"/>
      <c r="I1166" s="195"/>
      <c r="J1166" s="195"/>
      <c r="K1166" s="230"/>
      <c r="L1166" s="195"/>
      <c r="M1166" s="195"/>
      <c r="N1166" s="195"/>
      <c r="O1166" s="195"/>
      <c r="P1166" s="195"/>
      <c r="Q1166" s="195"/>
      <c r="R1166" s="230"/>
      <c r="S1166" s="195"/>
      <c r="T1166" s="190"/>
      <c r="W1166" s="190"/>
      <c r="X1166" s="190"/>
      <c r="AD1166" s="190"/>
    </row>
    <row r="1167" spans="1:30" s="231" customFormat="1">
      <c r="A1167" s="229"/>
      <c r="B1167" s="190"/>
      <c r="C1167" s="191"/>
      <c r="D1167" s="195"/>
      <c r="E1167" s="195"/>
      <c r="F1167" s="195"/>
      <c r="G1167" s="195"/>
      <c r="H1167" s="195"/>
      <c r="I1167" s="195"/>
      <c r="J1167" s="195"/>
      <c r="K1167" s="230"/>
      <c r="L1167" s="195"/>
      <c r="M1167" s="195"/>
      <c r="N1167" s="195"/>
      <c r="O1167" s="195"/>
      <c r="P1167" s="195"/>
      <c r="Q1167" s="195"/>
      <c r="R1167" s="230"/>
      <c r="S1167" s="195"/>
      <c r="T1167" s="190"/>
      <c r="W1167" s="190"/>
      <c r="X1167" s="190"/>
      <c r="AD1167" s="190"/>
    </row>
    <row r="1168" spans="1:30" s="231" customFormat="1">
      <c r="A1168" s="229"/>
      <c r="B1168" s="190"/>
      <c r="C1168" s="191"/>
      <c r="D1168" s="195"/>
      <c r="E1168" s="195"/>
      <c r="F1168" s="195"/>
      <c r="G1168" s="195"/>
      <c r="H1168" s="195"/>
      <c r="I1168" s="195"/>
      <c r="J1168" s="195"/>
      <c r="K1168" s="230"/>
      <c r="L1168" s="195"/>
      <c r="M1168" s="195"/>
      <c r="N1168" s="195"/>
      <c r="O1168" s="195"/>
      <c r="P1168" s="195"/>
      <c r="Q1168" s="195"/>
      <c r="R1168" s="230"/>
      <c r="S1168" s="195"/>
      <c r="T1168" s="190"/>
      <c r="W1168" s="190"/>
      <c r="X1168" s="190"/>
      <c r="AD1168" s="190"/>
    </row>
    <row r="1169" spans="1:30" s="231" customFormat="1">
      <c r="A1169" s="229"/>
      <c r="B1169" s="190"/>
      <c r="C1169" s="191"/>
      <c r="D1169" s="195"/>
      <c r="E1169" s="195"/>
      <c r="F1169" s="195"/>
      <c r="G1169" s="195"/>
      <c r="H1169" s="195"/>
      <c r="I1169" s="195"/>
      <c r="J1169" s="195"/>
      <c r="K1169" s="230"/>
      <c r="L1169" s="195"/>
      <c r="M1169" s="195"/>
      <c r="N1169" s="195"/>
      <c r="O1169" s="195"/>
      <c r="P1169" s="195"/>
      <c r="Q1169" s="195"/>
      <c r="R1169" s="230"/>
      <c r="S1169" s="195"/>
      <c r="T1169" s="190"/>
      <c r="W1169" s="190"/>
      <c r="X1169" s="190"/>
      <c r="AD1169" s="190"/>
    </row>
    <row r="1170" spans="1:30" s="231" customFormat="1">
      <c r="A1170" s="229"/>
      <c r="B1170" s="190"/>
      <c r="C1170" s="191"/>
      <c r="D1170" s="195"/>
      <c r="E1170" s="195"/>
      <c r="F1170" s="195"/>
      <c r="G1170" s="195"/>
      <c r="H1170" s="195"/>
      <c r="I1170" s="195"/>
      <c r="J1170" s="195"/>
      <c r="K1170" s="230"/>
      <c r="L1170" s="195"/>
      <c r="M1170" s="195"/>
      <c r="N1170" s="195"/>
      <c r="O1170" s="195"/>
      <c r="P1170" s="195"/>
      <c r="Q1170" s="195"/>
      <c r="R1170" s="230"/>
      <c r="S1170" s="195"/>
      <c r="T1170" s="190"/>
      <c r="W1170" s="190"/>
      <c r="X1170" s="190"/>
      <c r="AD1170" s="190"/>
    </row>
    <row r="1171" spans="1:30" s="231" customFormat="1">
      <c r="A1171" s="229"/>
      <c r="B1171" s="190"/>
      <c r="C1171" s="191"/>
      <c r="D1171" s="195"/>
      <c r="E1171" s="195"/>
      <c r="F1171" s="195"/>
      <c r="G1171" s="195"/>
      <c r="H1171" s="195"/>
      <c r="I1171" s="195"/>
      <c r="J1171" s="195"/>
      <c r="K1171" s="230"/>
      <c r="L1171" s="195"/>
      <c r="M1171" s="195"/>
      <c r="N1171" s="195"/>
      <c r="O1171" s="195"/>
      <c r="P1171" s="195"/>
      <c r="Q1171" s="195"/>
      <c r="R1171" s="230"/>
      <c r="S1171" s="195"/>
      <c r="T1171" s="190"/>
      <c r="W1171" s="190"/>
      <c r="X1171" s="190"/>
      <c r="AD1171" s="190"/>
    </row>
    <row r="1172" spans="1:30" s="231" customFormat="1">
      <c r="A1172" s="229"/>
      <c r="B1172" s="190"/>
      <c r="C1172" s="191"/>
      <c r="D1172" s="195"/>
      <c r="E1172" s="195"/>
      <c r="F1172" s="195"/>
      <c r="G1172" s="195"/>
      <c r="H1172" s="195"/>
      <c r="I1172" s="195"/>
      <c r="J1172" s="195"/>
      <c r="K1172" s="230"/>
      <c r="L1172" s="195"/>
      <c r="M1172" s="195"/>
      <c r="N1172" s="195"/>
      <c r="O1172" s="195"/>
      <c r="P1172" s="195"/>
      <c r="Q1172" s="195"/>
      <c r="R1172" s="230"/>
      <c r="S1172" s="195"/>
      <c r="T1172" s="190"/>
      <c r="W1172" s="190"/>
      <c r="X1172" s="190"/>
      <c r="AD1172" s="190"/>
    </row>
    <row r="1173" spans="1:30" s="231" customFormat="1">
      <c r="A1173" s="229"/>
      <c r="B1173" s="190"/>
      <c r="C1173" s="191"/>
      <c r="D1173" s="195"/>
      <c r="E1173" s="195"/>
      <c r="F1173" s="195"/>
      <c r="G1173" s="195"/>
      <c r="H1173" s="195"/>
      <c r="I1173" s="195"/>
      <c r="J1173" s="195"/>
      <c r="K1173" s="230"/>
      <c r="L1173" s="195"/>
      <c r="M1173" s="195"/>
      <c r="N1173" s="195"/>
      <c r="O1173" s="195"/>
      <c r="P1173" s="195"/>
      <c r="Q1173" s="195"/>
      <c r="R1173" s="230"/>
      <c r="S1173" s="195"/>
      <c r="T1173" s="190"/>
      <c r="W1173" s="190"/>
      <c r="X1173" s="190"/>
      <c r="AD1173" s="190"/>
    </row>
    <row r="1174" spans="1:30" s="231" customFormat="1">
      <c r="A1174" s="229"/>
      <c r="B1174" s="190"/>
      <c r="C1174" s="191"/>
      <c r="D1174" s="195"/>
      <c r="E1174" s="195"/>
      <c r="F1174" s="195"/>
      <c r="G1174" s="195"/>
      <c r="H1174" s="195"/>
      <c r="I1174" s="195"/>
      <c r="J1174" s="195"/>
      <c r="K1174" s="230"/>
      <c r="L1174" s="195"/>
      <c r="M1174" s="195"/>
      <c r="N1174" s="195"/>
      <c r="O1174" s="195"/>
      <c r="P1174" s="195"/>
      <c r="Q1174" s="195"/>
      <c r="R1174" s="230"/>
      <c r="S1174" s="195"/>
      <c r="T1174" s="190"/>
      <c r="W1174" s="190"/>
      <c r="X1174" s="190"/>
      <c r="AD1174" s="190"/>
    </row>
    <row r="1175" spans="1:30" s="231" customFormat="1">
      <c r="A1175" s="229"/>
      <c r="B1175" s="190"/>
      <c r="C1175" s="191"/>
      <c r="D1175" s="195"/>
      <c r="E1175" s="195"/>
      <c r="F1175" s="195"/>
      <c r="G1175" s="195"/>
      <c r="H1175" s="195"/>
      <c r="I1175" s="195"/>
      <c r="J1175" s="195"/>
      <c r="K1175" s="230"/>
      <c r="L1175" s="195"/>
      <c r="M1175" s="195"/>
      <c r="N1175" s="195"/>
      <c r="O1175" s="195"/>
      <c r="P1175" s="195"/>
      <c r="Q1175" s="195"/>
      <c r="R1175" s="230"/>
      <c r="S1175" s="195"/>
      <c r="T1175" s="190"/>
      <c r="W1175" s="190"/>
      <c r="X1175" s="190"/>
      <c r="AD1175" s="190"/>
    </row>
    <row r="1176" spans="1:30" s="231" customFormat="1">
      <c r="A1176" s="229"/>
      <c r="B1176" s="190"/>
      <c r="C1176" s="191"/>
      <c r="D1176" s="195"/>
      <c r="E1176" s="195"/>
      <c r="F1176" s="195"/>
      <c r="G1176" s="195"/>
      <c r="H1176" s="195"/>
      <c r="I1176" s="195"/>
      <c r="J1176" s="195"/>
      <c r="K1176" s="230"/>
      <c r="L1176" s="195"/>
      <c r="M1176" s="195"/>
      <c r="N1176" s="195"/>
      <c r="O1176" s="195"/>
      <c r="P1176" s="195"/>
      <c r="Q1176" s="195"/>
      <c r="R1176" s="230"/>
      <c r="S1176" s="195"/>
      <c r="T1176" s="190"/>
      <c r="W1176" s="190"/>
      <c r="X1176" s="190"/>
      <c r="AD1176" s="190"/>
    </row>
    <row r="1177" spans="1:30" s="231" customFormat="1">
      <c r="A1177" s="229"/>
      <c r="B1177" s="190"/>
      <c r="C1177" s="191"/>
      <c r="D1177" s="195"/>
      <c r="E1177" s="195"/>
      <c r="F1177" s="195"/>
      <c r="G1177" s="195"/>
      <c r="H1177" s="195"/>
      <c r="I1177" s="195"/>
      <c r="J1177" s="195"/>
      <c r="K1177" s="230"/>
      <c r="L1177" s="195"/>
      <c r="M1177" s="195"/>
      <c r="N1177" s="195"/>
      <c r="O1177" s="195"/>
      <c r="P1177" s="195"/>
      <c r="Q1177" s="195"/>
      <c r="R1177" s="230"/>
      <c r="S1177" s="195"/>
      <c r="T1177" s="190"/>
      <c r="W1177" s="190"/>
      <c r="X1177" s="190"/>
      <c r="AD1177" s="190"/>
    </row>
    <row r="1178" spans="1:30" s="231" customFormat="1">
      <c r="A1178" s="229"/>
      <c r="B1178" s="190"/>
      <c r="C1178" s="191"/>
      <c r="D1178" s="195"/>
      <c r="E1178" s="195"/>
      <c r="F1178" s="195"/>
      <c r="G1178" s="195"/>
      <c r="H1178" s="195"/>
      <c r="I1178" s="195"/>
      <c r="J1178" s="195"/>
      <c r="K1178" s="230"/>
      <c r="L1178" s="195"/>
      <c r="M1178" s="195"/>
      <c r="N1178" s="195"/>
      <c r="O1178" s="195"/>
      <c r="P1178" s="195"/>
      <c r="Q1178" s="195"/>
      <c r="R1178" s="230"/>
      <c r="S1178" s="195"/>
      <c r="T1178" s="190"/>
      <c r="W1178" s="190"/>
      <c r="X1178" s="190"/>
      <c r="AD1178" s="190"/>
    </row>
    <row r="1179" spans="1:30" s="231" customFormat="1">
      <c r="A1179" s="229"/>
      <c r="B1179" s="190"/>
      <c r="C1179" s="191"/>
      <c r="D1179" s="195"/>
      <c r="E1179" s="195"/>
      <c r="F1179" s="195"/>
      <c r="G1179" s="195"/>
      <c r="H1179" s="195"/>
      <c r="I1179" s="195"/>
      <c r="J1179" s="195"/>
      <c r="K1179" s="230"/>
      <c r="L1179" s="195"/>
      <c r="M1179" s="195"/>
      <c r="N1179" s="195"/>
      <c r="O1179" s="195"/>
      <c r="P1179" s="195"/>
      <c r="Q1179" s="195"/>
      <c r="R1179" s="230"/>
      <c r="S1179" s="195"/>
      <c r="T1179" s="190"/>
      <c r="W1179" s="190"/>
      <c r="X1179" s="190"/>
      <c r="AD1179" s="190"/>
    </row>
    <row r="1180" spans="1:30" s="231" customFormat="1">
      <c r="A1180" s="229"/>
      <c r="B1180" s="190"/>
      <c r="C1180" s="191"/>
      <c r="D1180" s="195"/>
      <c r="E1180" s="195"/>
      <c r="F1180" s="195"/>
      <c r="G1180" s="195"/>
      <c r="H1180" s="195"/>
      <c r="I1180" s="195"/>
      <c r="J1180" s="195"/>
      <c r="K1180" s="230"/>
      <c r="L1180" s="195"/>
      <c r="M1180" s="195"/>
      <c r="N1180" s="195"/>
      <c r="O1180" s="195"/>
      <c r="P1180" s="195"/>
      <c r="Q1180" s="195"/>
      <c r="R1180" s="230"/>
      <c r="S1180" s="195"/>
      <c r="T1180" s="190"/>
      <c r="W1180" s="190"/>
      <c r="X1180" s="190"/>
      <c r="AD1180" s="190"/>
    </row>
    <row r="1181" spans="1:30" s="231" customFormat="1">
      <c r="A1181" s="229"/>
      <c r="B1181" s="190"/>
      <c r="C1181" s="191"/>
      <c r="D1181" s="195"/>
      <c r="E1181" s="195"/>
      <c r="F1181" s="195"/>
      <c r="G1181" s="195"/>
      <c r="H1181" s="195"/>
      <c r="I1181" s="195"/>
      <c r="J1181" s="195"/>
      <c r="K1181" s="230"/>
      <c r="L1181" s="195"/>
      <c r="M1181" s="195"/>
      <c r="N1181" s="195"/>
      <c r="O1181" s="195"/>
      <c r="P1181" s="195"/>
      <c r="Q1181" s="195"/>
      <c r="R1181" s="230"/>
      <c r="S1181" s="195"/>
      <c r="T1181" s="190"/>
      <c r="W1181" s="190"/>
      <c r="X1181" s="190"/>
      <c r="AD1181" s="190"/>
    </row>
    <row r="1182" spans="1:30" s="231" customFormat="1">
      <c r="A1182" s="229"/>
      <c r="B1182" s="190"/>
      <c r="C1182" s="191"/>
      <c r="D1182" s="195"/>
      <c r="E1182" s="195"/>
      <c r="F1182" s="195"/>
      <c r="G1182" s="195"/>
      <c r="H1182" s="195"/>
      <c r="I1182" s="195"/>
      <c r="J1182" s="195"/>
      <c r="K1182" s="230"/>
      <c r="L1182" s="195"/>
      <c r="M1182" s="195"/>
      <c r="N1182" s="195"/>
      <c r="O1182" s="195"/>
      <c r="P1182" s="195"/>
      <c r="Q1182" s="195"/>
      <c r="R1182" s="230"/>
      <c r="S1182" s="195"/>
      <c r="T1182" s="190"/>
      <c r="W1182" s="190"/>
      <c r="X1182" s="190"/>
      <c r="AD1182" s="190"/>
    </row>
    <row r="1183" spans="1:30" s="231" customFormat="1">
      <c r="A1183" s="229"/>
      <c r="B1183" s="190"/>
      <c r="C1183" s="191"/>
      <c r="D1183" s="195"/>
      <c r="E1183" s="195"/>
      <c r="F1183" s="195"/>
      <c r="G1183" s="195"/>
      <c r="H1183" s="195"/>
      <c r="I1183" s="195"/>
      <c r="J1183" s="195"/>
      <c r="K1183" s="230"/>
      <c r="L1183" s="195"/>
      <c r="M1183" s="195"/>
      <c r="N1183" s="195"/>
      <c r="O1183" s="195"/>
      <c r="P1183" s="195"/>
      <c r="Q1183" s="195"/>
      <c r="R1183" s="230"/>
      <c r="S1183" s="195"/>
      <c r="T1183" s="190"/>
      <c r="W1183" s="190"/>
      <c r="X1183" s="190"/>
      <c r="AD1183" s="190"/>
    </row>
    <row r="1184" spans="1:30" s="231" customFormat="1">
      <c r="A1184" s="229"/>
      <c r="B1184" s="190"/>
      <c r="C1184" s="191"/>
      <c r="D1184" s="195"/>
      <c r="E1184" s="195"/>
      <c r="F1184" s="195"/>
      <c r="G1184" s="195"/>
      <c r="H1184" s="195"/>
      <c r="I1184" s="195"/>
      <c r="J1184" s="195"/>
      <c r="K1184" s="230"/>
      <c r="L1184" s="195"/>
      <c r="M1184" s="195"/>
      <c r="N1184" s="195"/>
      <c r="O1184" s="195"/>
      <c r="P1184" s="195"/>
      <c r="Q1184" s="195"/>
      <c r="R1184" s="230"/>
      <c r="S1184" s="195"/>
      <c r="T1184" s="190"/>
      <c r="W1184" s="190"/>
      <c r="X1184" s="190"/>
      <c r="AD1184" s="190"/>
    </row>
    <row r="1185" spans="1:30" s="231" customFormat="1">
      <c r="A1185" s="229"/>
      <c r="B1185" s="190"/>
      <c r="C1185" s="191"/>
      <c r="D1185" s="195"/>
      <c r="E1185" s="195"/>
      <c r="F1185" s="195"/>
      <c r="G1185" s="195"/>
      <c r="H1185" s="195"/>
      <c r="I1185" s="195"/>
      <c r="J1185" s="195"/>
      <c r="K1185" s="230"/>
      <c r="L1185" s="195"/>
      <c r="M1185" s="195"/>
      <c r="N1185" s="195"/>
      <c r="O1185" s="195"/>
      <c r="P1185" s="195"/>
      <c r="Q1185" s="195"/>
      <c r="R1185" s="230"/>
      <c r="S1185" s="195"/>
      <c r="T1185" s="190"/>
      <c r="W1185" s="190"/>
      <c r="X1185" s="190"/>
      <c r="AD1185" s="190"/>
    </row>
    <row r="1186" spans="1:30" s="231" customFormat="1">
      <c r="A1186" s="229"/>
      <c r="B1186" s="190"/>
      <c r="C1186" s="191"/>
      <c r="D1186" s="195"/>
      <c r="E1186" s="195"/>
      <c r="F1186" s="195"/>
      <c r="G1186" s="195"/>
      <c r="H1186" s="195"/>
      <c r="I1186" s="195"/>
      <c r="J1186" s="195"/>
      <c r="K1186" s="230"/>
      <c r="L1186" s="195"/>
      <c r="M1186" s="195"/>
      <c r="N1186" s="195"/>
      <c r="O1186" s="195"/>
      <c r="P1186" s="195"/>
      <c r="Q1186" s="195"/>
      <c r="R1186" s="230"/>
      <c r="S1186" s="195"/>
      <c r="T1186" s="190"/>
      <c r="W1186" s="190"/>
      <c r="X1186" s="190"/>
      <c r="AD1186" s="190"/>
    </row>
    <row r="1187" spans="1:30" s="231" customFormat="1">
      <c r="A1187" s="229"/>
      <c r="B1187" s="190"/>
      <c r="C1187" s="191"/>
      <c r="D1187" s="195"/>
      <c r="E1187" s="195"/>
      <c r="F1187" s="195"/>
      <c r="G1187" s="195"/>
      <c r="H1187" s="195"/>
      <c r="I1187" s="195"/>
      <c r="J1187" s="195"/>
      <c r="K1187" s="230"/>
      <c r="L1187" s="195"/>
      <c r="M1187" s="195"/>
      <c r="N1187" s="195"/>
      <c r="O1187" s="195"/>
      <c r="P1187" s="195"/>
      <c r="Q1187" s="195"/>
      <c r="R1187" s="230"/>
      <c r="S1187" s="195"/>
      <c r="T1187" s="190"/>
      <c r="W1187" s="190"/>
      <c r="X1187" s="190"/>
      <c r="AD1187" s="190"/>
    </row>
    <row r="1188" spans="1:30" s="231" customFormat="1">
      <c r="A1188" s="229"/>
      <c r="B1188" s="190"/>
      <c r="C1188" s="191"/>
      <c r="D1188" s="195"/>
      <c r="E1188" s="195"/>
      <c r="F1188" s="195"/>
      <c r="G1188" s="195"/>
      <c r="H1188" s="195"/>
      <c r="I1188" s="195"/>
      <c r="J1188" s="195"/>
      <c r="K1188" s="230"/>
      <c r="L1188" s="195"/>
      <c r="M1188" s="195"/>
      <c r="N1188" s="195"/>
      <c r="O1188" s="195"/>
      <c r="P1188" s="195"/>
      <c r="Q1188" s="195"/>
      <c r="R1188" s="230"/>
      <c r="S1188" s="195"/>
      <c r="T1188" s="190"/>
      <c r="W1188" s="190"/>
      <c r="X1188" s="190"/>
      <c r="AD1188" s="190"/>
    </row>
    <row r="1189" spans="1:30" s="231" customFormat="1">
      <c r="A1189" s="229"/>
      <c r="B1189" s="190"/>
      <c r="C1189" s="191"/>
      <c r="D1189" s="195"/>
      <c r="E1189" s="195"/>
      <c r="F1189" s="195"/>
      <c r="G1189" s="195"/>
      <c r="H1189" s="195"/>
      <c r="I1189" s="195"/>
      <c r="J1189" s="195"/>
      <c r="K1189" s="230"/>
      <c r="L1189" s="195"/>
      <c r="M1189" s="195"/>
      <c r="N1189" s="195"/>
      <c r="O1189" s="195"/>
      <c r="P1189" s="195"/>
      <c r="Q1189" s="195"/>
      <c r="R1189" s="230"/>
      <c r="S1189" s="195"/>
      <c r="T1189" s="190"/>
      <c r="W1189" s="190"/>
      <c r="X1189" s="190"/>
      <c r="AD1189" s="190"/>
    </row>
    <row r="1190" spans="1:30" s="231" customFormat="1">
      <c r="A1190" s="229"/>
      <c r="B1190" s="190"/>
      <c r="C1190" s="191"/>
      <c r="D1190" s="195"/>
      <c r="E1190" s="195"/>
      <c r="F1190" s="195"/>
      <c r="G1190" s="195"/>
      <c r="H1190" s="195"/>
      <c r="I1190" s="195"/>
      <c r="J1190" s="195"/>
      <c r="K1190" s="230"/>
      <c r="L1190" s="195"/>
      <c r="M1190" s="195"/>
      <c r="N1190" s="195"/>
      <c r="O1190" s="195"/>
      <c r="P1190" s="195"/>
      <c r="Q1190" s="195"/>
      <c r="R1190" s="230"/>
      <c r="S1190" s="195"/>
      <c r="T1190" s="190"/>
      <c r="W1190" s="190"/>
      <c r="X1190" s="190"/>
      <c r="AD1190" s="190"/>
    </row>
    <row r="1191" spans="1:30" s="231" customFormat="1">
      <c r="A1191" s="229"/>
      <c r="B1191" s="190"/>
      <c r="C1191" s="191"/>
      <c r="D1191" s="195"/>
      <c r="E1191" s="195"/>
      <c r="F1191" s="195"/>
      <c r="G1191" s="195"/>
      <c r="H1191" s="195"/>
      <c r="I1191" s="195"/>
      <c r="J1191" s="195"/>
      <c r="K1191" s="230"/>
      <c r="L1191" s="195"/>
      <c r="M1191" s="195"/>
      <c r="N1191" s="195"/>
      <c r="O1191" s="195"/>
      <c r="P1191" s="195"/>
      <c r="Q1191" s="195"/>
      <c r="R1191" s="230"/>
      <c r="S1191" s="195"/>
      <c r="T1191" s="190"/>
      <c r="W1191" s="190"/>
      <c r="X1191" s="190"/>
      <c r="AD1191" s="190"/>
    </row>
    <row r="1192" spans="1:30" s="231" customFormat="1">
      <c r="A1192" s="229"/>
      <c r="B1192" s="190"/>
      <c r="C1192" s="191"/>
      <c r="D1192" s="195"/>
      <c r="E1192" s="195"/>
      <c r="F1192" s="195"/>
      <c r="G1192" s="195"/>
      <c r="H1192" s="195"/>
      <c r="I1192" s="195"/>
      <c r="J1192" s="195"/>
      <c r="K1192" s="230"/>
      <c r="L1192" s="195"/>
      <c r="M1192" s="195"/>
      <c r="N1192" s="195"/>
      <c r="O1192" s="195"/>
      <c r="P1192" s="195"/>
      <c r="Q1192" s="195"/>
      <c r="R1192" s="230"/>
      <c r="S1192" s="195"/>
      <c r="T1192" s="190"/>
      <c r="W1192" s="190"/>
      <c r="X1192" s="190"/>
      <c r="AD1192" s="190"/>
    </row>
    <row r="1193" spans="1:30" s="231" customFormat="1">
      <c r="A1193" s="229"/>
      <c r="B1193" s="190"/>
      <c r="C1193" s="191"/>
      <c r="D1193" s="195"/>
      <c r="E1193" s="195"/>
      <c r="F1193" s="195"/>
      <c r="G1193" s="195"/>
      <c r="H1193" s="195"/>
      <c r="I1193" s="195"/>
      <c r="J1193" s="195"/>
      <c r="K1193" s="230"/>
      <c r="L1193" s="195"/>
      <c r="M1193" s="195"/>
      <c r="N1193" s="195"/>
      <c r="O1193" s="195"/>
      <c r="P1193" s="195"/>
      <c r="Q1193" s="195"/>
      <c r="R1193" s="230"/>
      <c r="S1193" s="195"/>
      <c r="T1193" s="190"/>
      <c r="W1193" s="190"/>
      <c r="X1193" s="190"/>
      <c r="AD1193" s="190"/>
    </row>
    <row r="1194" spans="1:30" s="231" customFormat="1">
      <c r="A1194" s="229"/>
      <c r="B1194" s="190"/>
      <c r="C1194" s="191"/>
      <c r="D1194" s="195"/>
      <c r="E1194" s="195"/>
      <c r="F1194" s="195"/>
      <c r="G1194" s="195"/>
      <c r="H1194" s="195"/>
      <c r="I1194" s="195"/>
      <c r="J1194" s="195"/>
      <c r="K1194" s="230"/>
      <c r="L1194" s="195"/>
      <c r="M1194" s="195"/>
      <c r="N1194" s="195"/>
      <c r="O1194" s="195"/>
      <c r="P1194" s="195"/>
      <c r="Q1194" s="195"/>
      <c r="R1194" s="230"/>
      <c r="S1194" s="195"/>
      <c r="T1194" s="190"/>
      <c r="W1194" s="190"/>
      <c r="X1194" s="190"/>
      <c r="AD1194" s="190"/>
    </row>
    <row r="1195" spans="1:30" s="231" customFormat="1">
      <c r="A1195" s="229"/>
      <c r="B1195" s="190"/>
      <c r="C1195" s="191"/>
      <c r="D1195" s="195"/>
      <c r="E1195" s="195"/>
      <c r="F1195" s="195"/>
      <c r="G1195" s="195"/>
      <c r="H1195" s="195"/>
      <c r="I1195" s="195"/>
      <c r="J1195" s="195"/>
      <c r="K1195" s="230"/>
      <c r="L1195" s="195"/>
      <c r="M1195" s="195"/>
      <c r="N1195" s="195"/>
      <c r="O1195" s="195"/>
      <c r="P1195" s="195"/>
      <c r="Q1195" s="195"/>
      <c r="R1195" s="230"/>
      <c r="S1195" s="195"/>
      <c r="T1195" s="190"/>
      <c r="W1195" s="190"/>
      <c r="X1195" s="190"/>
      <c r="AD1195" s="190"/>
    </row>
    <row r="1196" spans="1:30" s="231" customFormat="1">
      <c r="A1196" s="229"/>
      <c r="B1196" s="190"/>
      <c r="C1196" s="191"/>
      <c r="D1196" s="195"/>
      <c r="E1196" s="195"/>
      <c r="F1196" s="195"/>
      <c r="G1196" s="195"/>
      <c r="H1196" s="195"/>
      <c r="I1196" s="195"/>
      <c r="J1196" s="195"/>
      <c r="K1196" s="230"/>
      <c r="L1196" s="195"/>
      <c r="M1196" s="195"/>
      <c r="N1196" s="195"/>
      <c r="O1196" s="195"/>
      <c r="P1196" s="195"/>
      <c r="Q1196" s="195"/>
      <c r="R1196" s="230"/>
      <c r="S1196" s="195"/>
      <c r="T1196" s="190"/>
      <c r="W1196" s="190"/>
      <c r="X1196" s="190"/>
      <c r="AD1196" s="190"/>
    </row>
    <row r="1197" spans="1:30" s="231" customFormat="1">
      <c r="A1197" s="229"/>
      <c r="B1197" s="190"/>
      <c r="C1197" s="191"/>
      <c r="D1197" s="195"/>
      <c r="E1197" s="195"/>
      <c r="F1197" s="195"/>
      <c r="G1197" s="195"/>
      <c r="H1197" s="195"/>
      <c r="I1197" s="195"/>
      <c r="J1197" s="195"/>
      <c r="K1197" s="230"/>
      <c r="L1197" s="195"/>
      <c r="M1197" s="195"/>
      <c r="N1197" s="195"/>
      <c r="O1197" s="195"/>
      <c r="P1197" s="195"/>
      <c r="Q1197" s="195"/>
      <c r="R1197" s="230"/>
      <c r="S1197" s="195"/>
      <c r="T1197" s="190"/>
      <c r="W1197" s="190"/>
      <c r="X1197" s="190"/>
      <c r="AD1197" s="190"/>
    </row>
    <row r="1198" spans="1:30" s="231" customFormat="1">
      <c r="A1198" s="229"/>
      <c r="B1198" s="190"/>
      <c r="C1198" s="191"/>
      <c r="D1198" s="195"/>
      <c r="E1198" s="195"/>
      <c r="F1198" s="195"/>
      <c r="G1198" s="195"/>
      <c r="H1198" s="195"/>
      <c r="I1198" s="195"/>
      <c r="J1198" s="195"/>
      <c r="K1198" s="230"/>
      <c r="L1198" s="195"/>
      <c r="M1198" s="195"/>
      <c r="N1198" s="195"/>
      <c r="O1198" s="195"/>
      <c r="P1198" s="195"/>
      <c r="Q1198" s="195"/>
      <c r="R1198" s="230"/>
      <c r="S1198" s="195"/>
      <c r="T1198" s="190"/>
      <c r="W1198" s="190"/>
      <c r="X1198" s="190"/>
      <c r="AD1198" s="190"/>
    </row>
    <row r="1199" spans="1:30" s="231" customFormat="1">
      <c r="A1199" s="229"/>
      <c r="B1199" s="190"/>
      <c r="C1199" s="191"/>
      <c r="D1199" s="195"/>
      <c r="E1199" s="195"/>
      <c r="F1199" s="195"/>
      <c r="G1199" s="195"/>
      <c r="H1199" s="195"/>
      <c r="I1199" s="195"/>
      <c r="J1199" s="195"/>
      <c r="K1199" s="230"/>
      <c r="L1199" s="195"/>
      <c r="M1199" s="195"/>
      <c r="N1199" s="195"/>
      <c r="O1199" s="195"/>
      <c r="P1199" s="195"/>
      <c r="Q1199" s="195"/>
      <c r="R1199" s="230"/>
      <c r="S1199" s="195"/>
      <c r="T1199" s="190"/>
      <c r="W1199" s="190"/>
      <c r="X1199" s="190"/>
      <c r="AD1199" s="190"/>
    </row>
    <row r="1200" spans="1:30" s="231" customFormat="1">
      <c r="A1200" s="229"/>
      <c r="B1200" s="190"/>
      <c r="C1200" s="191"/>
      <c r="D1200" s="195"/>
      <c r="E1200" s="195"/>
      <c r="F1200" s="195"/>
      <c r="G1200" s="195"/>
      <c r="H1200" s="195"/>
      <c r="I1200" s="195"/>
      <c r="J1200" s="195"/>
      <c r="K1200" s="230"/>
      <c r="L1200" s="195"/>
      <c r="M1200" s="195"/>
      <c r="N1200" s="195"/>
      <c r="O1200" s="195"/>
      <c r="P1200" s="195"/>
      <c r="Q1200" s="195"/>
      <c r="R1200" s="230"/>
      <c r="S1200" s="195"/>
      <c r="T1200" s="190"/>
      <c r="W1200" s="190"/>
      <c r="X1200" s="190"/>
      <c r="AD1200" s="190"/>
    </row>
    <row r="1201" spans="1:30" s="231" customFormat="1">
      <c r="A1201" s="229"/>
      <c r="B1201" s="190"/>
      <c r="C1201" s="191"/>
      <c r="D1201" s="195"/>
      <c r="E1201" s="195"/>
      <c r="F1201" s="195"/>
      <c r="G1201" s="195"/>
      <c r="H1201" s="195"/>
      <c r="I1201" s="195"/>
      <c r="J1201" s="195"/>
      <c r="K1201" s="230"/>
      <c r="L1201" s="195"/>
      <c r="M1201" s="195"/>
      <c r="N1201" s="195"/>
      <c r="O1201" s="195"/>
      <c r="P1201" s="195"/>
      <c r="Q1201" s="195"/>
      <c r="R1201" s="230"/>
      <c r="S1201" s="195"/>
      <c r="T1201" s="190"/>
      <c r="W1201" s="190"/>
      <c r="X1201" s="190"/>
      <c r="AD1201" s="190"/>
    </row>
    <row r="1202" spans="1:30" s="231" customFormat="1">
      <c r="A1202" s="229"/>
      <c r="B1202" s="190"/>
      <c r="C1202" s="191"/>
      <c r="D1202" s="195"/>
      <c r="E1202" s="195"/>
      <c r="F1202" s="195"/>
      <c r="G1202" s="195"/>
      <c r="H1202" s="195"/>
      <c r="I1202" s="195"/>
      <c r="J1202" s="195"/>
      <c r="K1202" s="230"/>
      <c r="L1202" s="195"/>
      <c r="M1202" s="195"/>
      <c r="N1202" s="195"/>
      <c r="O1202" s="195"/>
      <c r="P1202" s="195"/>
      <c r="Q1202" s="195"/>
      <c r="R1202" s="230"/>
      <c r="S1202" s="195"/>
      <c r="T1202" s="190"/>
      <c r="W1202" s="190"/>
      <c r="X1202" s="190"/>
      <c r="AD1202" s="190"/>
    </row>
    <row r="1203" spans="1:30" s="231" customFormat="1">
      <c r="A1203" s="229"/>
      <c r="B1203" s="190"/>
      <c r="C1203" s="191"/>
      <c r="D1203" s="195"/>
      <c r="E1203" s="195"/>
      <c r="F1203" s="195"/>
      <c r="G1203" s="195"/>
      <c r="H1203" s="195"/>
      <c r="I1203" s="195"/>
      <c r="J1203" s="195"/>
      <c r="K1203" s="230"/>
      <c r="L1203" s="195"/>
      <c r="M1203" s="195"/>
      <c r="N1203" s="195"/>
      <c r="O1203" s="195"/>
      <c r="P1203" s="195"/>
      <c r="Q1203" s="195"/>
      <c r="R1203" s="230"/>
      <c r="S1203" s="195"/>
      <c r="T1203" s="190"/>
      <c r="W1203" s="190"/>
      <c r="X1203" s="190"/>
      <c r="AD1203" s="190"/>
    </row>
    <row r="1204" spans="1:30" s="231" customFormat="1">
      <c r="A1204" s="229"/>
      <c r="B1204" s="190"/>
      <c r="C1204" s="191"/>
      <c r="D1204" s="195"/>
      <c r="E1204" s="195"/>
      <c r="F1204" s="195"/>
      <c r="G1204" s="195"/>
      <c r="H1204" s="195"/>
      <c r="I1204" s="195"/>
      <c r="J1204" s="195"/>
      <c r="K1204" s="230"/>
      <c r="L1204" s="195"/>
      <c r="M1204" s="195"/>
      <c r="N1204" s="195"/>
      <c r="O1204" s="195"/>
      <c r="P1204" s="195"/>
      <c r="Q1204" s="195"/>
      <c r="R1204" s="230"/>
      <c r="S1204" s="195"/>
      <c r="T1204" s="190"/>
      <c r="W1204" s="190"/>
      <c r="X1204" s="190"/>
      <c r="AD1204" s="190"/>
    </row>
    <row r="1205" spans="1:30" s="231" customFormat="1">
      <c r="A1205" s="229"/>
      <c r="B1205" s="190"/>
      <c r="C1205" s="191"/>
      <c r="D1205" s="195"/>
      <c r="E1205" s="195"/>
      <c r="F1205" s="195"/>
      <c r="G1205" s="195"/>
      <c r="H1205" s="195"/>
      <c r="I1205" s="195"/>
      <c r="J1205" s="195"/>
      <c r="K1205" s="230"/>
      <c r="L1205" s="195"/>
      <c r="M1205" s="195"/>
      <c r="N1205" s="195"/>
      <c r="O1205" s="195"/>
      <c r="P1205" s="195"/>
      <c r="Q1205" s="195"/>
      <c r="R1205" s="230"/>
      <c r="S1205" s="195"/>
      <c r="T1205" s="190"/>
      <c r="W1205" s="190"/>
      <c r="X1205" s="190"/>
      <c r="AD1205" s="190"/>
    </row>
    <row r="1206" spans="1:30" s="231" customFormat="1">
      <c r="A1206" s="229"/>
      <c r="B1206" s="190"/>
      <c r="C1206" s="191"/>
      <c r="D1206" s="195"/>
      <c r="E1206" s="195"/>
      <c r="F1206" s="195"/>
      <c r="G1206" s="195"/>
      <c r="H1206" s="195"/>
      <c r="I1206" s="195"/>
      <c r="J1206" s="195"/>
      <c r="K1206" s="230"/>
      <c r="L1206" s="195"/>
      <c r="M1206" s="195"/>
      <c r="N1206" s="195"/>
      <c r="O1206" s="195"/>
      <c r="P1206" s="195"/>
      <c r="Q1206" s="195"/>
      <c r="R1206" s="230"/>
      <c r="S1206" s="195"/>
      <c r="T1206" s="190"/>
      <c r="W1206" s="190"/>
      <c r="X1206" s="190"/>
      <c r="AD1206" s="190"/>
    </row>
    <row r="1207" spans="1:30" s="231" customFormat="1">
      <c r="A1207" s="229"/>
      <c r="B1207" s="190"/>
      <c r="C1207" s="191"/>
      <c r="D1207" s="195"/>
      <c r="E1207" s="195"/>
      <c r="F1207" s="195"/>
      <c r="G1207" s="195"/>
      <c r="H1207" s="195"/>
      <c r="I1207" s="195"/>
      <c r="J1207" s="195"/>
      <c r="K1207" s="230"/>
      <c r="L1207" s="195"/>
      <c r="M1207" s="195"/>
      <c r="N1207" s="195"/>
      <c r="O1207" s="195"/>
      <c r="P1207" s="195"/>
      <c r="Q1207" s="195"/>
      <c r="R1207" s="230"/>
      <c r="S1207" s="195"/>
      <c r="T1207" s="190"/>
      <c r="W1207" s="190"/>
      <c r="X1207" s="190"/>
      <c r="AD1207" s="190"/>
    </row>
    <row r="1208" spans="1:30" s="231" customFormat="1">
      <c r="A1208" s="229"/>
      <c r="B1208" s="190"/>
      <c r="C1208" s="191"/>
      <c r="D1208" s="195"/>
      <c r="E1208" s="195"/>
      <c r="F1208" s="195"/>
      <c r="G1208" s="195"/>
      <c r="H1208" s="195"/>
      <c r="I1208" s="195"/>
      <c r="J1208" s="195"/>
      <c r="K1208" s="230"/>
      <c r="L1208" s="195"/>
      <c r="M1208" s="195"/>
      <c r="N1208" s="195"/>
      <c r="O1208" s="195"/>
      <c r="P1208" s="195"/>
      <c r="Q1208" s="195"/>
      <c r="R1208" s="230"/>
      <c r="S1208" s="195"/>
      <c r="T1208" s="190"/>
      <c r="W1208" s="190"/>
      <c r="X1208" s="190"/>
      <c r="AD1208" s="190"/>
    </row>
    <row r="1209" spans="1:30" s="231" customFormat="1">
      <c r="A1209" s="229"/>
      <c r="B1209" s="190"/>
      <c r="C1209" s="191"/>
      <c r="D1209" s="195"/>
      <c r="E1209" s="195"/>
      <c r="F1209" s="195"/>
      <c r="G1209" s="195"/>
      <c r="H1209" s="195"/>
      <c r="I1209" s="195"/>
      <c r="J1209" s="195"/>
      <c r="K1209" s="230"/>
      <c r="L1209" s="195"/>
      <c r="M1209" s="195"/>
      <c r="N1209" s="195"/>
      <c r="O1209" s="195"/>
      <c r="P1209" s="195"/>
      <c r="Q1209" s="195"/>
      <c r="R1209" s="230"/>
      <c r="S1209" s="195"/>
      <c r="T1209" s="190"/>
      <c r="W1209" s="190"/>
      <c r="X1209" s="190"/>
      <c r="AD1209" s="190"/>
    </row>
    <row r="1210" spans="1:30" s="231" customFormat="1">
      <c r="A1210" s="229"/>
      <c r="B1210" s="190"/>
      <c r="C1210" s="191"/>
      <c r="D1210" s="195"/>
      <c r="E1210" s="195"/>
      <c r="F1210" s="195"/>
      <c r="G1210" s="195"/>
      <c r="H1210" s="195"/>
      <c r="I1210" s="195"/>
      <c r="J1210" s="195"/>
      <c r="K1210" s="230"/>
      <c r="L1210" s="195"/>
      <c r="M1210" s="195"/>
      <c r="N1210" s="195"/>
      <c r="O1210" s="195"/>
      <c r="P1210" s="195"/>
      <c r="Q1210" s="195"/>
      <c r="R1210" s="230"/>
      <c r="S1210" s="195"/>
      <c r="T1210" s="190"/>
      <c r="W1210" s="190"/>
      <c r="X1210" s="190"/>
      <c r="AD1210" s="190"/>
    </row>
    <row r="1211" spans="1:30" s="231" customFormat="1">
      <c r="A1211" s="229"/>
      <c r="B1211" s="190"/>
      <c r="C1211" s="191"/>
      <c r="D1211" s="195"/>
      <c r="E1211" s="195"/>
      <c r="F1211" s="195"/>
      <c r="G1211" s="195"/>
      <c r="H1211" s="195"/>
      <c r="I1211" s="195"/>
      <c r="J1211" s="195"/>
      <c r="K1211" s="230"/>
      <c r="L1211" s="195"/>
      <c r="M1211" s="195"/>
      <c r="N1211" s="195"/>
      <c r="O1211" s="195"/>
      <c r="P1211" s="195"/>
      <c r="Q1211" s="195"/>
      <c r="R1211" s="230"/>
      <c r="S1211" s="195"/>
      <c r="T1211" s="190"/>
      <c r="W1211" s="190"/>
      <c r="X1211" s="190"/>
      <c r="AD1211" s="190"/>
    </row>
    <row r="1212" spans="1:30" s="231" customFormat="1">
      <c r="A1212" s="229"/>
      <c r="B1212" s="190"/>
      <c r="C1212" s="191"/>
      <c r="D1212" s="195"/>
      <c r="E1212" s="195"/>
      <c r="F1212" s="195"/>
      <c r="G1212" s="195"/>
      <c r="H1212" s="195"/>
      <c r="I1212" s="195"/>
      <c r="J1212" s="195"/>
      <c r="K1212" s="230"/>
      <c r="L1212" s="195"/>
      <c r="M1212" s="195"/>
      <c r="N1212" s="195"/>
      <c r="O1212" s="195"/>
      <c r="P1212" s="195"/>
      <c r="Q1212" s="195"/>
      <c r="R1212" s="230"/>
      <c r="S1212" s="195"/>
      <c r="T1212" s="190"/>
      <c r="W1212" s="190"/>
      <c r="X1212" s="190"/>
      <c r="AD1212" s="190"/>
    </row>
    <row r="1213" spans="1:30" s="231" customFormat="1">
      <c r="A1213" s="229"/>
      <c r="B1213" s="190"/>
      <c r="C1213" s="191"/>
      <c r="D1213" s="195"/>
      <c r="E1213" s="195"/>
      <c r="F1213" s="195"/>
      <c r="G1213" s="195"/>
      <c r="H1213" s="195"/>
      <c r="I1213" s="195"/>
      <c r="J1213" s="195"/>
      <c r="K1213" s="230"/>
      <c r="L1213" s="195"/>
      <c r="M1213" s="195"/>
      <c r="N1213" s="195"/>
      <c r="O1213" s="195"/>
      <c r="P1213" s="195"/>
      <c r="Q1213" s="195"/>
      <c r="R1213" s="230"/>
      <c r="S1213" s="195"/>
      <c r="T1213" s="190"/>
      <c r="W1213" s="190"/>
      <c r="X1213" s="190"/>
      <c r="AD1213" s="190"/>
    </row>
    <row r="1214" spans="1:30" s="231" customFormat="1">
      <c r="A1214" s="229"/>
      <c r="B1214" s="190"/>
      <c r="C1214" s="191"/>
      <c r="D1214" s="195"/>
      <c r="E1214" s="195"/>
      <c r="F1214" s="195"/>
      <c r="G1214" s="195"/>
      <c r="H1214" s="195"/>
      <c r="I1214" s="195"/>
      <c r="J1214" s="195"/>
      <c r="K1214" s="230"/>
      <c r="L1214" s="195"/>
      <c r="M1214" s="195"/>
      <c r="N1214" s="195"/>
      <c r="O1214" s="195"/>
      <c r="P1214" s="195"/>
      <c r="Q1214" s="195"/>
      <c r="R1214" s="230"/>
      <c r="S1214" s="195"/>
      <c r="T1214" s="190"/>
      <c r="W1214" s="190"/>
      <c r="X1214" s="190"/>
      <c r="AD1214" s="190"/>
    </row>
    <row r="1215" spans="1:30" s="231" customFormat="1">
      <c r="A1215" s="229"/>
      <c r="B1215" s="190"/>
      <c r="C1215" s="191"/>
      <c r="D1215" s="195"/>
      <c r="E1215" s="195"/>
      <c r="F1215" s="195"/>
      <c r="G1215" s="195"/>
      <c r="H1215" s="195"/>
      <c r="I1215" s="195"/>
      <c r="J1215" s="195"/>
      <c r="K1215" s="230"/>
      <c r="L1215" s="195"/>
      <c r="M1215" s="195"/>
      <c r="N1215" s="195"/>
      <c r="O1215" s="195"/>
      <c r="P1215" s="195"/>
      <c r="Q1215" s="195"/>
      <c r="R1215" s="230"/>
      <c r="S1215" s="195"/>
      <c r="T1215" s="190"/>
      <c r="W1215" s="190"/>
      <c r="X1215" s="190"/>
      <c r="AD1215" s="190"/>
    </row>
    <row r="1216" spans="1:30" s="231" customFormat="1">
      <c r="A1216" s="229"/>
      <c r="B1216" s="190"/>
      <c r="C1216" s="191"/>
      <c r="D1216" s="195"/>
      <c r="E1216" s="195"/>
      <c r="F1216" s="195"/>
      <c r="G1216" s="195"/>
      <c r="H1216" s="195"/>
      <c r="I1216" s="195"/>
      <c r="J1216" s="195"/>
      <c r="K1216" s="230"/>
      <c r="L1216" s="195"/>
      <c r="M1216" s="195"/>
      <c r="N1216" s="195"/>
      <c r="O1216" s="195"/>
      <c r="P1216" s="195"/>
      <c r="Q1216" s="195"/>
      <c r="R1216" s="230"/>
      <c r="S1216" s="195"/>
      <c r="T1216" s="190"/>
      <c r="W1216" s="190"/>
      <c r="X1216" s="190"/>
      <c r="AD1216" s="190"/>
    </row>
    <row r="1217" spans="1:30" s="231" customFormat="1">
      <c r="A1217" s="229"/>
      <c r="B1217" s="190"/>
      <c r="C1217" s="191"/>
      <c r="D1217" s="195"/>
      <c r="E1217" s="195"/>
      <c r="F1217" s="195"/>
      <c r="G1217" s="195"/>
      <c r="H1217" s="195"/>
      <c r="I1217" s="195"/>
      <c r="J1217" s="195"/>
      <c r="K1217" s="230"/>
      <c r="L1217" s="195"/>
      <c r="M1217" s="195"/>
      <c r="N1217" s="195"/>
      <c r="O1217" s="195"/>
      <c r="P1217" s="195"/>
      <c r="Q1217" s="195"/>
      <c r="R1217" s="230"/>
      <c r="S1217" s="195"/>
      <c r="T1217" s="190"/>
      <c r="W1217" s="190"/>
      <c r="X1217" s="190"/>
      <c r="AD1217" s="190"/>
    </row>
    <row r="1218" spans="1:30" s="231" customFormat="1">
      <c r="A1218" s="229"/>
      <c r="B1218" s="190"/>
      <c r="C1218" s="191"/>
      <c r="D1218" s="195"/>
      <c r="E1218" s="195"/>
      <c r="F1218" s="195"/>
      <c r="G1218" s="195"/>
      <c r="H1218" s="195"/>
      <c r="I1218" s="195"/>
      <c r="J1218" s="195"/>
      <c r="K1218" s="230"/>
      <c r="L1218" s="195"/>
      <c r="M1218" s="195"/>
      <c r="N1218" s="195"/>
      <c r="O1218" s="195"/>
      <c r="P1218" s="195"/>
      <c r="Q1218" s="195"/>
      <c r="R1218" s="230"/>
      <c r="S1218" s="195"/>
      <c r="T1218" s="190"/>
      <c r="W1218" s="190"/>
      <c r="X1218" s="190"/>
      <c r="AD1218" s="190"/>
    </row>
    <row r="1219" spans="1:30" s="231" customFormat="1">
      <c r="A1219" s="229"/>
      <c r="B1219" s="190"/>
      <c r="C1219" s="191"/>
      <c r="D1219" s="195"/>
      <c r="E1219" s="195"/>
      <c r="F1219" s="195"/>
      <c r="G1219" s="195"/>
      <c r="H1219" s="195"/>
      <c r="I1219" s="195"/>
      <c r="J1219" s="195"/>
      <c r="K1219" s="230"/>
      <c r="L1219" s="195"/>
      <c r="M1219" s="195"/>
      <c r="N1219" s="195"/>
      <c r="O1219" s="195"/>
      <c r="P1219" s="195"/>
      <c r="Q1219" s="195"/>
      <c r="R1219" s="230"/>
      <c r="S1219" s="195"/>
      <c r="T1219" s="190"/>
      <c r="W1219" s="190"/>
      <c r="X1219" s="190"/>
      <c r="AD1219" s="190"/>
    </row>
    <row r="1220" spans="1:30" s="231" customFormat="1">
      <c r="A1220" s="229"/>
      <c r="B1220" s="190"/>
      <c r="C1220" s="191"/>
      <c r="D1220" s="195"/>
      <c r="E1220" s="195"/>
      <c r="F1220" s="195"/>
      <c r="G1220" s="195"/>
      <c r="H1220" s="195"/>
      <c r="I1220" s="195"/>
      <c r="J1220" s="195"/>
      <c r="K1220" s="230"/>
      <c r="L1220" s="195"/>
      <c r="M1220" s="195"/>
      <c r="N1220" s="195"/>
      <c r="O1220" s="195"/>
      <c r="P1220" s="195"/>
      <c r="Q1220" s="195"/>
      <c r="R1220" s="230"/>
      <c r="S1220" s="195"/>
      <c r="T1220" s="190"/>
      <c r="W1220" s="190"/>
      <c r="X1220" s="190"/>
      <c r="AD1220" s="190"/>
    </row>
    <row r="1221" spans="1:30" s="231" customFormat="1">
      <c r="A1221" s="229"/>
      <c r="B1221" s="190"/>
      <c r="C1221" s="191"/>
      <c r="D1221" s="195"/>
      <c r="E1221" s="195"/>
      <c r="F1221" s="195"/>
      <c r="G1221" s="195"/>
      <c r="H1221" s="195"/>
      <c r="I1221" s="195"/>
      <c r="J1221" s="195"/>
      <c r="K1221" s="230"/>
      <c r="L1221" s="195"/>
      <c r="M1221" s="195"/>
      <c r="N1221" s="195"/>
      <c r="O1221" s="195"/>
      <c r="P1221" s="195"/>
      <c r="Q1221" s="195"/>
      <c r="R1221" s="230"/>
      <c r="S1221" s="195"/>
      <c r="T1221" s="190"/>
      <c r="W1221" s="190"/>
      <c r="X1221" s="190"/>
      <c r="AD1221" s="190"/>
    </row>
    <row r="1222" spans="1:30" s="231" customFormat="1">
      <c r="A1222" s="229"/>
      <c r="B1222" s="190"/>
      <c r="C1222" s="191"/>
      <c r="D1222" s="195"/>
      <c r="E1222" s="195"/>
      <c r="F1222" s="195"/>
      <c r="G1222" s="195"/>
      <c r="H1222" s="195"/>
      <c r="I1222" s="195"/>
      <c r="J1222" s="195"/>
      <c r="K1222" s="230"/>
      <c r="L1222" s="195"/>
      <c r="M1222" s="195"/>
      <c r="N1222" s="195"/>
      <c r="O1222" s="195"/>
      <c r="P1222" s="195"/>
      <c r="Q1222" s="195"/>
      <c r="R1222" s="230"/>
      <c r="S1222" s="195"/>
      <c r="T1222" s="190"/>
      <c r="W1222" s="190"/>
      <c r="X1222" s="190"/>
      <c r="AD1222" s="190"/>
    </row>
    <row r="1223" spans="1:30" s="231" customFormat="1">
      <c r="A1223" s="229"/>
      <c r="B1223" s="190"/>
      <c r="C1223" s="191"/>
      <c r="D1223" s="195"/>
      <c r="E1223" s="195"/>
      <c r="F1223" s="195"/>
      <c r="G1223" s="195"/>
      <c r="H1223" s="195"/>
      <c r="I1223" s="195"/>
      <c r="J1223" s="195"/>
      <c r="K1223" s="230"/>
      <c r="L1223" s="195"/>
      <c r="M1223" s="195"/>
      <c r="N1223" s="195"/>
      <c r="O1223" s="195"/>
      <c r="P1223" s="195"/>
      <c r="Q1223" s="195"/>
      <c r="R1223" s="230"/>
      <c r="S1223" s="195"/>
      <c r="T1223" s="190"/>
      <c r="W1223" s="190"/>
      <c r="X1223" s="190"/>
      <c r="AD1223" s="190"/>
    </row>
    <row r="1224" spans="1:30" s="231" customFormat="1">
      <c r="A1224" s="229"/>
      <c r="B1224" s="190"/>
      <c r="C1224" s="191"/>
      <c r="D1224" s="195"/>
      <c r="E1224" s="195"/>
      <c r="F1224" s="195"/>
      <c r="G1224" s="195"/>
      <c r="H1224" s="195"/>
      <c r="I1224" s="195"/>
      <c r="J1224" s="195"/>
      <c r="K1224" s="230"/>
      <c r="L1224" s="195"/>
      <c r="M1224" s="195"/>
      <c r="N1224" s="195"/>
      <c r="O1224" s="195"/>
      <c r="P1224" s="195"/>
      <c r="Q1224" s="195"/>
      <c r="R1224" s="230"/>
      <c r="S1224" s="195"/>
      <c r="T1224" s="190"/>
      <c r="W1224" s="190"/>
      <c r="X1224" s="190"/>
      <c r="AD1224" s="190"/>
    </row>
    <row r="1225" spans="1:30" s="231" customFormat="1">
      <c r="A1225" s="229"/>
      <c r="B1225" s="190"/>
      <c r="C1225" s="191"/>
      <c r="D1225" s="195"/>
      <c r="E1225" s="195"/>
      <c r="F1225" s="195"/>
      <c r="G1225" s="195"/>
      <c r="H1225" s="195"/>
      <c r="I1225" s="195"/>
      <c r="J1225" s="195"/>
      <c r="K1225" s="230"/>
      <c r="L1225" s="195"/>
      <c r="M1225" s="195"/>
      <c r="N1225" s="195"/>
      <c r="O1225" s="195"/>
      <c r="P1225" s="195"/>
      <c r="Q1225" s="195"/>
      <c r="R1225" s="230"/>
      <c r="S1225" s="195"/>
      <c r="T1225" s="190"/>
      <c r="W1225" s="190"/>
      <c r="X1225" s="190"/>
      <c r="AD1225" s="190"/>
    </row>
    <row r="1226" spans="1:30" s="231" customFormat="1">
      <c r="A1226" s="229"/>
      <c r="B1226" s="190"/>
      <c r="C1226" s="191"/>
      <c r="D1226" s="195"/>
      <c r="E1226" s="195"/>
      <c r="F1226" s="195"/>
      <c r="G1226" s="195"/>
      <c r="H1226" s="195"/>
      <c r="I1226" s="195"/>
      <c r="J1226" s="195"/>
      <c r="K1226" s="230"/>
      <c r="L1226" s="195"/>
      <c r="M1226" s="195"/>
      <c r="N1226" s="195"/>
      <c r="O1226" s="195"/>
      <c r="P1226" s="195"/>
      <c r="Q1226" s="195"/>
      <c r="R1226" s="230"/>
      <c r="S1226" s="195"/>
      <c r="T1226" s="190"/>
      <c r="W1226" s="190"/>
      <c r="X1226" s="190"/>
      <c r="AD1226" s="190"/>
    </row>
    <row r="1227" spans="1:30" s="231" customFormat="1">
      <c r="A1227" s="229"/>
      <c r="B1227" s="190"/>
      <c r="C1227" s="191"/>
      <c r="D1227" s="195"/>
      <c r="E1227" s="195"/>
      <c r="F1227" s="195"/>
      <c r="G1227" s="195"/>
      <c r="H1227" s="195"/>
      <c r="I1227" s="195"/>
      <c r="J1227" s="195"/>
      <c r="K1227" s="230"/>
      <c r="L1227" s="195"/>
      <c r="M1227" s="195"/>
      <c r="N1227" s="195"/>
      <c r="O1227" s="195"/>
      <c r="P1227" s="195"/>
      <c r="Q1227" s="195"/>
      <c r="R1227" s="230"/>
      <c r="S1227" s="195"/>
      <c r="T1227" s="190"/>
      <c r="W1227" s="190"/>
      <c r="X1227" s="190"/>
      <c r="AD1227" s="190"/>
    </row>
    <row r="1228" spans="1:30" s="231" customFormat="1">
      <c r="A1228" s="229"/>
      <c r="B1228" s="190"/>
      <c r="C1228" s="191"/>
      <c r="D1228" s="195"/>
      <c r="E1228" s="195"/>
      <c r="F1228" s="195"/>
      <c r="G1228" s="195"/>
      <c r="H1228" s="195"/>
      <c r="I1228" s="195"/>
      <c r="J1228" s="195"/>
      <c r="K1228" s="230"/>
      <c r="L1228" s="195"/>
      <c r="M1228" s="195"/>
      <c r="N1228" s="195"/>
      <c r="O1228" s="195"/>
      <c r="P1228" s="195"/>
      <c r="Q1228" s="195"/>
      <c r="R1228" s="230"/>
      <c r="S1228" s="195"/>
      <c r="T1228" s="190"/>
      <c r="W1228" s="190"/>
      <c r="X1228" s="190"/>
      <c r="AD1228" s="190"/>
    </row>
    <row r="1229" spans="1:30" s="231" customFormat="1">
      <c r="A1229" s="229"/>
      <c r="B1229" s="190"/>
      <c r="C1229" s="191"/>
      <c r="D1229" s="195"/>
      <c r="E1229" s="195"/>
      <c r="F1229" s="195"/>
      <c r="G1229" s="195"/>
      <c r="H1229" s="195"/>
      <c r="I1229" s="195"/>
      <c r="J1229" s="195"/>
      <c r="K1229" s="230"/>
      <c r="L1229" s="195"/>
      <c r="M1229" s="195"/>
      <c r="N1229" s="195"/>
      <c r="O1229" s="195"/>
      <c r="P1229" s="195"/>
      <c r="Q1229" s="195"/>
      <c r="R1229" s="230"/>
      <c r="S1229" s="195"/>
      <c r="T1229" s="190"/>
      <c r="W1229" s="190"/>
      <c r="X1229" s="190"/>
      <c r="AD1229" s="190"/>
    </row>
    <row r="1230" spans="1:30" s="231" customFormat="1">
      <c r="A1230" s="229"/>
      <c r="B1230" s="190"/>
      <c r="C1230" s="191"/>
      <c r="D1230" s="195"/>
      <c r="E1230" s="195"/>
      <c r="F1230" s="195"/>
      <c r="G1230" s="195"/>
      <c r="H1230" s="195"/>
      <c r="I1230" s="195"/>
      <c r="J1230" s="195"/>
      <c r="K1230" s="230"/>
      <c r="L1230" s="195"/>
      <c r="M1230" s="195"/>
      <c r="N1230" s="195"/>
      <c r="O1230" s="195"/>
      <c r="P1230" s="195"/>
      <c r="Q1230" s="195"/>
      <c r="R1230" s="230"/>
      <c r="S1230" s="195"/>
      <c r="T1230" s="190"/>
      <c r="W1230" s="190"/>
      <c r="X1230" s="190"/>
      <c r="AD1230" s="190"/>
    </row>
    <row r="1231" spans="1:30" s="231" customFormat="1">
      <c r="A1231" s="229"/>
      <c r="B1231" s="190"/>
      <c r="C1231" s="191"/>
      <c r="D1231" s="195"/>
      <c r="E1231" s="195"/>
      <c r="F1231" s="195"/>
      <c r="G1231" s="195"/>
      <c r="H1231" s="195"/>
      <c r="I1231" s="195"/>
      <c r="J1231" s="195"/>
      <c r="K1231" s="230"/>
      <c r="L1231" s="195"/>
      <c r="M1231" s="195"/>
      <c r="N1231" s="195"/>
      <c r="O1231" s="195"/>
      <c r="P1231" s="195"/>
      <c r="Q1231" s="195"/>
      <c r="R1231" s="230"/>
      <c r="S1231" s="195"/>
      <c r="T1231" s="190"/>
      <c r="W1231" s="190"/>
      <c r="X1231" s="190"/>
      <c r="AD1231" s="190"/>
    </row>
    <row r="1232" spans="1:30" s="231" customFormat="1">
      <c r="A1232" s="229"/>
      <c r="B1232" s="190"/>
      <c r="C1232" s="191"/>
      <c r="D1232" s="195"/>
      <c r="E1232" s="195"/>
      <c r="F1232" s="195"/>
      <c r="G1232" s="195"/>
      <c r="H1232" s="195"/>
      <c r="I1232" s="195"/>
      <c r="J1232" s="195"/>
      <c r="K1232" s="230"/>
      <c r="L1232" s="195"/>
      <c r="M1232" s="195"/>
      <c r="N1232" s="195"/>
      <c r="O1232" s="195"/>
      <c r="P1232" s="195"/>
      <c r="Q1232" s="195"/>
      <c r="R1232" s="230"/>
      <c r="S1232" s="195"/>
      <c r="T1232" s="190"/>
      <c r="W1232" s="190"/>
      <c r="X1232" s="190"/>
      <c r="AD1232" s="190"/>
    </row>
    <row r="1233" spans="1:30" s="231" customFormat="1">
      <c r="A1233" s="229"/>
      <c r="B1233" s="190"/>
      <c r="C1233" s="191"/>
      <c r="D1233" s="195"/>
      <c r="E1233" s="195"/>
      <c r="F1233" s="195"/>
      <c r="G1233" s="195"/>
      <c r="H1233" s="195"/>
      <c r="I1233" s="195"/>
      <c r="J1233" s="195"/>
      <c r="K1233" s="230"/>
      <c r="L1233" s="195"/>
      <c r="M1233" s="195"/>
      <c r="N1233" s="195"/>
      <c r="O1233" s="195"/>
      <c r="P1233" s="195"/>
      <c r="Q1233" s="195"/>
      <c r="R1233" s="230"/>
      <c r="S1233" s="195"/>
      <c r="T1233" s="190"/>
      <c r="W1233" s="190"/>
      <c r="X1233" s="190"/>
      <c r="AD1233" s="190"/>
    </row>
    <row r="1234" spans="1:30" s="231" customFormat="1">
      <c r="A1234" s="229"/>
      <c r="B1234" s="190"/>
      <c r="C1234" s="191"/>
      <c r="D1234" s="195"/>
      <c r="E1234" s="195"/>
      <c r="F1234" s="195"/>
      <c r="G1234" s="195"/>
      <c r="H1234" s="195"/>
      <c r="I1234" s="195"/>
      <c r="J1234" s="195"/>
      <c r="K1234" s="230"/>
      <c r="L1234" s="195"/>
      <c r="M1234" s="195"/>
      <c r="N1234" s="195"/>
      <c r="O1234" s="195"/>
      <c r="P1234" s="195"/>
      <c r="Q1234" s="195"/>
      <c r="R1234" s="230"/>
      <c r="S1234" s="195"/>
      <c r="T1234" s="190"/>
      <c r="W1234" s="190"/>
      <c r="X1234" s="190"/>
      <c r="AD1234" s="190"/>
    </row>
    <row r="1235" spans="1:30" s="231" customFormat="1">
      <c r="A1235" s="229"/>
      <c r="B1235" s="190"/>
      <c r="C1235" s="191"/>
      <c r="D1235" s="195"/>
      <c r="E1235" s="195"/>
      <c r="F1235" s="195"/>
      <c r="G1235" s="195"/>
      <c r="H1235" s="195"/>
      <c r="I1235" s="195"/>
      <c r="J1235" s="195"/>
      <c r="K1235" s="230"/>
      <c r="L1235" s="195"/>
      <c r="M1235" s="195"/>
      <c r="N1235" s="195"/>
      <c r="O1235" s="195"/>
      <c r="P1235" s="195"/>
      <c r="Q1235" s="195"/>
      <c r="R1235" s="230"/>
      <c r="S1235" s="195"/>
      <c r="T1235" s="190"/>
      <c r="W1235" s="190"/>
      <c r="X1235" s="190"/>
      <c r="AD1235" s="190"/>
    </row>
    <row r="1236" spans="1:30" s="231" customFormat="1">
      <c r="A1236" s="229"/>
      <c r="B1236" s="190"/>
      <c r="C1236" s="191"/>
      <c r="D1236" s="195"/>
      <c r="E1236" s="195"/>
      <c r="F1236" s="195"/>
      <c r="G1236" s="195"/>
      <c r="H1236" s="195"/>
      <c r="I1236" s="195"/>
      <c r="J1236" s="195"/>
      <c r="K1236" s="230"/>
      <c r="L1236" s="195"/>
      <c r="M1236" s="195"/>
      <c r="N1236" s="195"/>
      <c r="O1236" s="195"/>
      <c r="P1236" s="195"/>
      <c r="Q1236" s="195"/>
      <c r="R1236" s="230"/>
      <c r="S1236" s="195"/>
      <c r="T1236" s="190"/>
      <c r="W1236" s="190"/>
      <c r="X1236" s="190"/>
      <c r="AD1236" s="190"/>
    </row>
    <row r="1237" spans="1:30" s="231" customFormat="1">
      <c r="A1237" s="229"/>
      <c r="B1237" s="190"/>
      <c r="C1237" s="191"/>
      <c r="D1237" s="195"/>
      <c r="E1237" s="195"/>
      <c r="F1237" s="195"/>
      <c r="G1237" s="195"/>
      <c r="H1237" s="195"/>
      <c r="I1237" s="195"/>
      <c r="J1237" s="195"/>
      <c r="K1237" s="230"/>
      <c r="L1237" s="195"/>
      <c r="M1237" s="195"/>
      <c r="N1237" s="195"/>
      <c r="O1237" s="195"/>
      <c r="P1237" s="195"/>
      <c r="Q1237" s="195"/>
      <c r="R1237" s="230"/>
      <c r="S1237" s="195"/>
      <c r="T1237" s="190"/>
      <c r="W1237" s="190"/>
      <c r="X1237" s="190"/>
      <c r="AD1237" s="190"/>
    </row>
    <row r="1238" spans="1:30" s="231" customFormat="1">
      <c r="A1238" s="229"/>
      <c r="B1238" s="190"/>
      <c r="C1238" s="191"/>
      <c r="D1238" s="195"/>
      <c r="E1238" s="195"/>
      <c r="F1238" s="195"/>
      <c r="G1238" s="195"/>
      <c r="H1238" s="195"/>
      <c r="I1238" s="195"/>
      <c r="J1238" s="195"/>
      <c r="K1238" s="230"/>
      <c r="L1238" s="195"/>
      <c r="M1238" s="195"/>
      <c r="N1238" s="195"/>
      <c r="O1238" s="195"/>
      <c r="P1238" s="195"/>
      <c r="Q1238" s="195"/>
      <c r="R1238" s="230"/>
      <c r="S1238" s="195"/>
      <c r="T1238" s="190"/>
      <c r="W1238" s="190"/>
      <c r="X1238" s="190"/>
      <c r="AD1238" s="190"/>
    </row>
    <row r="1239" spans="1:30" s="231" customFormat="1">
      <c r="A1239" s="229"/>
      <c r="B1239" s="190"/>
      <c r="C1239" s="191"/>
      <c r="D1239" s="195"/>
      <c r="E1239" s="195"/>
      <c r="F1239" s="195"/>
      <c r="G1239" s="195"/>
      <c r="H1239" s="195"/>
      <c r="I1239" s="195"/>
      <c r="J1239" s="195"/>
      <c r="K1239" s="230"/>
      <c r="L1239" s="195"/>
      <c r="M1239" s="195"/>
      <c r="N1239" s="195"/>
      <c r="O1239" s="195"/>
      <c r="P1239" s="195"/>
      <c r="Q1239" s="195"/>
      <c r="R1239" s="230"/>
      <c r="S1239" s="195"/>
      <c r="T1239" s="190"/>
      <c r="W1239" s="190"/>
      <c r="X1239" s="190"/>
      <c r="AD1239" s="190"/>
    </row>
    <row r="1240" spans="1:30" s="231" customFormat="1">
      <c r="A1240" s="229"/>
      <c r="B1240" s="190"/>
      <c r="C1240" s="191"/>
      <c r="D1240" s="195"/>
      <c r="E1240" s="195"/>
      <c r="F1240" s="195"/>
      <c r="G1240" s="195"/>
      <c r="H1240" s="195"/>
      <c r="I1240" s="195"/>
      <c r="J1240" s="195"/>
      <c r="K1240" s="230"/>
      <c r="L1240" s="195"/>
      <c r="M1240" s="195"/>
      <c r="N1240" s="195"/>
      <c r="O1240" s="195"/>
      <c r="P1240" s="195"/>
      <c r="Q1240" s="195"/>
      <c r="R1240" s="230"/>
      <c r="S1240" s="195"/>
      <c r="T1240" s="190"/>
      <c r="W1240" s="190"/>
      <c r="X1240" s="190"/>
      <c r="AD1240" s="190"/>
    </row>
    <row r="1241" spans="1:30" s="231" customFormat="1">
      <c r="A1241" s="229"/>
      <c r="B1241" s="190"/>
      <c r="C1241" s="191"/>
      <c r="D1241" s="195"/>
      <c r="E1241" s="195"/>
      <c r="F1241" s="195"/>
      <c r="G1241" s="195"/>
      <c r="H1241" s="195"/>
      <c r="I1241" s="195"/>
      <c r="J1241" s="195"/>
      <c r="K1241" s="230"/>
      <c r="L1241" s="195"/>
      <c r="M1241" s="195"/>
      <c r="N1241" s="195"/>
      <c r="O1241" s="195"/>
      <c r="P1241" s="195"/>
      <c r="Q1241" s="195"/>
      <c r="R1241" s="230"/>
      <c r="S1241" s="195"/>
      <c r="T1241" s="190"/>
      <c r="W1241" s="190"/>
      <c r="X1241" s="190"/>
      <c r="AD1241" s="190"/>
    </row>
    <row r="1242" spans="1:30" s="231" customFormat="1">
      <c r="A1242" s="229"/>
      <c r="B1242" s="190"/>
      <c r="C1242" s="191"/>
      <c r="D1242" s="195"/>
      <c r="E1242" s="195"/>
      <c r="F1242" s="195"/>
      <c r="G1242" s="195"/>
      <c r="H1242" s="195"/>
      <c r="I1242" s="195"/>
      <c r="J1242" s="195"/>
      <c r="K1242" s="230"/>
      <c r="L1242" s="195"/>
      <c r="M1242" s="195"/>
      <c r="N1242" s="195"/>
      <c r="O1242" s="195"/>
      <c r="P1242" s="195"/>
      <c r="Q1242" s="195"/>
      <c r="R1242" s="230"/>
      <c r="S1242" s="195"/>
      <c r="T1242" s="190"/>
      <c r="W1242" s="190"/>
      <c r="X1242" s="190"/>
      <c r="AD1242" s="190"/>
    </row>
    <row r="1243" spans="1:30" s="231" customFormat="1">
      <c r="A1243" s="229"/>
      <c r="B1243" s="190"/>
      <c r="C1243" s="191"/>
      <c r="D1243" s="195"/>
      <c r="E1243" s="195"/>
      <c r="F1243" s="195"/>
      <c r="G1243" s="195"/>
      <c r="H1243" s="195"/>
      <c r="I1243" s="195"/>
      <c r="J1243" s="195"/>
      <c r="K1243" s="230"/>
      <c r="L1243" s="195"/>
      <c r="M1243" s="195"/>
      <c r="N1243" s="195"/>
      <c r="O1243" s="195"/>
      <c r="P1243" s="195"/>
      <c r="Q1243" s="195"/>
      <c r="R1243" s="230"/>
      <c r="S1243" s="195"/>
      <c r="T1243" s="190"/>
      <c r="W1243" s="190"/>
      <c r="X1243" s="190"/>
      <c r="AD1243" s="190"/>
    </row>
    <row r="1244" spans="1:30" s="231" customFormat="1">
      <c r="A1244" s="229"/>
      <c r="B1244" s="190"/>
      <c r="C1244" s="191"/>
      <c r="D1244" s="195"/>
      <c r="E1244" s="195"/>
      <c r="F1244" s="195"/>
      <c r="G1244" s="195"/>
      <c r="H1244" s="195"/>
      <c r="I1244" s="195"/>
      <c r="J1244" s="195"/>
      <c r="K1244" s="230"/>
      <c r="L1244" s="195"/>
      <c r="M1244" s="195"/>
      <c r="N1244" s="195"/>
      <c r="O1244" s="195"/>
      <c r="P1244" s="195"/>
      <c r="Q1244" s="195"/>
      <c r="R1244" s="230"/>
      <c r="S1244" s="195"/>
      <c r="T1244" s="190"/>
      <c r="W1244" s="190"/>
      <c r="X1244" s="190"/>
      <c r="AD1244" s="190"/>
    </row>
    <row r="1245" spans="1:30" s="231" customFormat="1">
      <c r="A1245" s="229"/>
      <c r="B1245" s="190"/>
      <c r="C1245" s="191"/>
      <c r="D1245" s="195"/>
      <c r="E1245" s="195"/>
      <c r="F1245" s="195"/>
      <c r="G1245" s="195"/>
      <c r="H1245" s="195"/>
      <c r="I1245" s="195"/>
      <c r="J1245" s="195"/>
      <c r="K1245" s="230"/>
      <c r="L1245" s="195"/>
      <c r="M1245" s="195"/>
      <c r="N1245" s="195"/>
      <c r="O1245" s="195"/>
      <c r="P1245" s="195"/>
      <c r="Q1245" s="195"/>
      <c r="R1245" s="230"/>
      <c r="S1245" s="195"/>
      <c r="T1245" s="190"/>
      <c r="W1245" s="190"/>
      <c r="X1245" s="190"/>
      <c r="AD1245" s="190"/>
    </row>
    <row r="1246" spans="1:30" s="231" customFormat="1">
      <c r="A1246" s="229"/>
      <c r="B1246" s="190"/>
      <c r="C1246" s="191"/>
      <c r="D1246" s="195"/>
      <c r="E1246" s="195"/>
      <c r="F1246" s="195"/>
      <c r="G1246" s="195"/>
      <c r="H1246" s="195"/>
      <c r="I1246" s="195"/>
      <c r="J1246" s="195"/>
      <c r="K1246" s="230"/>
      <c r="L1246" s="195"/>
      <c r="M1246" s="195"/>
      <c r="N1246" s="195"/>
      <c r="O1246" s="195"/>
      <c r="P1246" s="195"/>
      <c r="Q1246" s="195"/>
      <c r="R1246" s="230"/>
      <c r="S1246" s="195"/>
      <c r="T1246" s="190"/>
      <c r="W1246" s="190"/>
      <c r="X1246" s="190"/>
      <c r="AD1246" s="190"/>
    </row>
    <row r="1247" spans="1:30" s="231" customFormat="1">
      <c r="A1247" s="229"/>
      <c r="B1247" s="190"/>
      <c r="C1247" s="191"/>
      <c r="D1247" s="195"/>
      <c r="E1247" s="195"/>
      <c r="F1247" s="195"/>
      <c r="G1247" s="195"/>
      <c r="H1247" s="195"/>
      <c r="I1247" s="195"/>
      <c r="J1247" s="195"/>
      <c r="K1247" s="230"/>
      <c r="L1247" s="195"/>
      <c r="M1247" s="195"/>
      <c r="N1247" s="195"/>
      <c r="O1247" s="195"/>
      <c r="P1247" s="195"/>
      <c r="Q1247" s="195"/>
      <c r="R1247" s="230"/>
      <c r="S1247" s="195"/>
      <c r="T1247" s="190"/>
      <c r="W1247" s="190"/>
      <c r="X1247" s="190"/>
      <c r="AD1247" s="190"/>
    </row>
    <row r="1248" spans="1:30" s="231" customFormat="1">
      <c r="A1248" s="229"/>
      <c r="B1248" s="190"/>
      <c r="C1248" s="191"/>
      <c r="D1248" s="195"/>
      <c r="E1248" s="195"/>
      <c r="F1248" s="195"/>
      <c r="G1248" s="195"/>
      <c r="H1248" s="195"/>
      <c r="I1248" s="195"/>
      <c r="J1248" s="195"/>
      <c r="K1248" s="230"/>
      <c r="L1248" s="195"/>
      <c r="M1248" s="195"/>
      <c r="N1248" s="195"/>
      <c r="O1248" s="195"/>
      <c r="P1248" s="195"/>
      <c r="Q1248" s="195"/>
      <c r="R1248" s="230"/>
      <c r="S1248" s="195"/>
      <c r="T1248" s="190"/>
      <c r="W1248" s="190"/>
      <c r="X1248" s="190"/>
      <c r="AD1248" s="190"/>
    </row>
    <row r="1249" spans="1:30" s="231" customFormat="1">
      <c r="A1249" s="229"/>
      <c r="B1249" s="190"/>
      <c r="C1249" s="191"/>
      <c r="D1249" s="195"/>
      <c r="E1249" s="195"/>
      <c r="F1249" s="195"/>
      <c r="G1249" s="195"/>
      <c r="H1249" s="195"/>
      <c r="I1249" s="195"/>
      <c r="J1249" s="195"/>
      <c r="K1249" s="230"/>
      <c r="L1249" s="195"/>
      <c r="M1249" s="195"/>
      <c r="N1249" s="195"/>
      <c r="O1249" s="195"/>
      <c r="P1249" s="195"/>
      <c r="Q1249" s="195"/>
      <c r="R1249" s="230"/>
      <c r="S1249" s="195"/>
      <c r="T1249" s="190"/>
      <c r="W1249" s="190"/>
      <c r="X1249" s="190"/>
      <c r="AD1249" s="190"/>
    </row>
    <row r="1250" spans="1:30" s="231" customFormat="1">
      <c r="A1250" s="229"/>
      <c r="B1250" s="190"/>
      <c r="C1250" s="191"/>
      <c r="D1250" s="195"/>
      <c r="E1250" s="195"/>
      <c r="F1250" s="195"/>
      <c r="G1250" s="195"/>
      <c r="H1250" s="195"/>
      <c r="I1250" s="195"/>
      <c r="J1250" s="195"/>
      <c r="K1250" s="230"/>
      <c r="L1250" s="195"/>
      <c r="M1250" s="195"/>
      <c r="N1250" s="195"/>
      <c r="O1250" s="195"/>
      <c r="P1250" s="195"/>
      <c r="Q1250" s="195"/>
      <c r="R1250" s="230"/>
      <c r="S1250" s="195"/>
      <c r="T1250" s="190"/>
      <c r="W1250" s="190"/>
      <c r="X1250" s="190"/>
      <c r="AD1250" s="190"/>
    </row>
    <row r="1251" spans="1:30" s="231" customFormat="1">
      <c r="A1251" s="229"/>
      <c r="B1251" s="190"/>
      <c r="C1251" s="191"/>
      <c r="D1251" s="195"/>
      <c r="E1251" s="195"/>
      <c r="F1251" s="195"/>
      <c r="G1251" s="195"/>
      <c r="H1251" s="195"/>
      <c r="I1251" s="195"/>
      <c r="J1251" s="195"/>
      <c r="K1251" s="230"/>
      <c r="L1251" s="195"/>
      <c r="M1251" s="195"/>
      <c r="N1251" s="195"/>
      <c r="O1251" s="195"/>
      <c r="P1251" s="195"/>
      <c r="Q1251" s="195"/>
      <c r="R1251" s="230"/>
      <c r="S1251" s="195"/>
      <c r="T1251" s="190"/>
      <c r="W1251" s="190"/>
      <c r="X1251" s="190"/>
      <c r="AD1251" s="190"/>
    </row>
    <row r="1252" spans="1:30" s="231" customFormat="1">
      <c r="A1252" s="229"/>
      <c r="B1252" s="190"/>
      <c r="C1252" s="191"/>
      <c r="D1252" s="195"/>
      <c r="E1252" s="195"/>
      <c r="F1252" s="195"/>
      <c r="G1252" s="195"/>
      <c r="H1252" s="195"/>
      <c r="I1252" s="195"/>
      <c r="J1252" s="195"/>
      <c r="K1252" s="230"/>
      <c r="L1252" s="195"/>
      <c r="M1252" s="195"/>
      <c r="N1252" s="195"/>
      <c r="O1252" s="195"/>
      <c r="P1252" s="195"/>
      <c r="Q1252" s="195"/>
      <c r="R1252" s="230"/>
      <c r="S1252" s="195"/>
      <c r="T1252" s="190"/>
      <c r="W1252" s="190"/>
      <c r="X1252" s="190"/>
      <c r="AD1252" s="190"/>
    </row>
    <row r="1253" spans="1:30" s="231" customFormat="1">
      <c r="A1253" s="229"/>
      <c r="B1253" s="190"/>
      <c r="C1253" s="191"/>
      <c r="D1253" s="195"/>
      <c r="E1253" s="195"/>
      <c r="F1253" s="195"/>
      <c r="G1253" s="195"/>
      <c r="H1253" s="195"/>
      <c r="I1253" s="195"/>
      <c r="J1253" s="195"/>
      <c r="K1253" s="230"/>
      <c r="L1253" s="195"/>
      <c r="M1253" s="195"/>
      <c r="N1253" s="195"/>
      <c r="O1253" s="195"/>
      <c r="P1253" s="195"/>
      <c r="Q1253" s="195"/>
      <c r="R1253" s="230"/>
      <c r="S1253" s="195"/>
      <c r="T1253" s="190"/>
      <c r="W1253" s="190"/>
      <c r="X1253" s="190"/>
      <c r="AD1253" s="190"/>
    </row>
    <row r="1254" spans="1:30" s="231" customFormat="1">
      <c r="A1254" s="229"/>
      <c r="B1254" s="190"/>
      <c r="C1254" s="191"/>
      <c r="D1254" s="195"/>
      <c r="E1254" s="195"/>
      <c r="F1254" s="195"/>
      <c r="G1254" s="195"/>
      <c r="H1254" s="195"/>
      <c r="I1254" s="195"/>
      <c r="J1254" s="195"/>
      <c r="K1254" s="230"/>
      <c r="L1254" s="195"/>
      <c r="M1254" s="195"/>
      <c r="N1254" s="195"/>
      <c r="O1254" s="195"/>
      <c r="P1254" s="195"/>
      <c r="Q1254" s="195"/>
      <c r="R1254" s="230"/>
      <c r="S1254" s="195"/>
      <c r="T1254" s="190"/>
      <c r="W1254" s="190"/>
      <c r="X1254" s="190"/>
      <c r="AD1254" s="190"/>
    </row>
    <row r="1255" spans="1:30" s="231" customFormat="1">
      <c r="A1255" s="229"/>
      <c r="B1255" s="190"/>
      <c r="C1255" s="191"/>
      <c r="D1255" s="195"/>
      <c r="E1255" s="195"/>
      <c r="F1255" s="195"/>
      <c r="G1255" s="195"/>
      <c r="H1255" s="195"/>
      <c r="I1255" s="195"/>
      <c r="J1255" s="195"/>
      <c r="K1255" s="230"/>
      <c r="L1255" s="195"/>
      <c r="M1255" s="195"/>
      <c r="N1255" s="195"/>
      <c r="O1255" s="195"/>
      <c r="P1255" s="195"/>
      <c r="Q1255" s="195"/>
      <c r="R1255" s="230"/>
      <c r="S1255" s="195"/>
      <c r="T1255" s="190"/>
      <c r="W1255" s="190"/>
      <c r="X1255" s="190"/>
      <c r="AD1255" s="190"/>
    </row>
    <row r="1256" spans="1:30" s="231" customFormat="1">
      <c r="A1256" s="229"/>
      <c r="B1256" s="190"/>
      <c r="C1256" s="191"/>
      <c r="D1256" s="195"/>
      <c r="E1256" s="195"/>
      <c r="F1256" s="195"/>
      <c r="G1256" s="195"/>
      <c r="H1256" s="195"/>
      <c r="I1256" s="195"/>
      <c r="J1256" s="195"/>
      <c r="K1256" s="230"/>
      <c r="L1256" s="195"/>
      <c r="M1256" s="195"/>
      <c r="N1256" s="195"/>
      <c r="O1256" s="195"/>
      <c r="P1256" s="195"/>
      <c r="Q1256" s="195"/>
      <c r="R1256" s="230"/>
      <c r="S1256" s="195"/>
      <c r="T1256" s="190"/>
      <c r="W1256" s="190"/>
      <c r="X1256" s="190"/>
      <c r="AD1256" s="190"/>
    </row>
    <row r="1257" spans="1:30" s="231" customFormat="1">
      <c r="A1257" s="229"/>
      <c r="B1257" s="190"/>
      <c r="C1257" s="191"/>
      <c r="D1257" s="195"/>
      <c r="E1257" s="195"/>
      <c r="F1257" s="195"/>
      <c r="G1257" s="195"/>
      <c r="H1257" s="195"/>
      <c r="I1257" s="195"/>
      <c r="J1257" s="195"/>
      <c r="K1257" s="230"/>
      <c r="L1257" s="195"/>
      <c r="M1257" s="195"/>
      <c r="N1257" s="195"/>
      <c r="O1257" s="195"/>
      <c r="P1257" s="195"/>
      <c r="Q1257" s="195"/>
      <c r="R1257" s="230"/>
      <c r="S1257" s="195"/>
      <c r="T1257" s="190"/>
      <c r="W1257" s="190"/>
      <c r="X1257" s="190"/>
      <c r="AD1257" s="190"/>
    </row>
    <row r="1258" spans="1:30" s="231" customFormat="1">
      <c r="A1258" s="229"/>
      <c r="B1258" s="190"/>
      <c r="C1258" s="191"/>
      <c r="D1258" s="195"/>
      <c r="E1258" s="195"/>
      <c r="F1258" s="195"/>
      <c r="G1258" s="195"/>
      <c r="H1258" s="195"/>
      <c r="I1258" s="195"/>
      <c r="J1258" s="195"/>
      <c r="K1258" s="230"/>
      <c r="L1258" s="195"/>
      <c r="M1258" s="195"/>
      <c r="N1258" s="195"/>
      <c r="O1258" s="195"/>
      <c r="P1258" s="195"/>
      <c r="Q1258" s="195"/>
      <c r="R1258" s="230"/>
      <c r="S1258" s="195"/>
      <c r="T1258" s="190"/>
      <c r="W1258" s="190"/>
      <c r="X1258" s="190"/>
      <c r="AD1258" s="190"/>
    </row>
    <row r="1259" spans="1:30" s="231" customFormat="1">
      <c r="A1259" s="229"/>
      <c r="B1259" s="190"/>
      <c r="C1259" s="191"/>
      <c r="D1259" s="195"/>
      <c r="E1259" s="195"/>
      <c r="F1259" s="195"/>
      <c r="G1259" s="195"/>
      <c r="H1259" s="195"/>
      <c r="I1259" s="195"/>
      <c r="J1259" s="195"/>
      <c r="K1259" s="230"/>
      <c r="L1259" s="195"/>
      <c r="M1259" s="195"/>
      <c r="N1259" s="195"/>
      <c r="O1259" s="195"/>
      <c r="P1259" s="195"/>
      <c r="Q1259" s="195"/>
      <c r="R1259" s="230"/>
      <c r="S1259" s="195"/>
      <c r="T1259" s="190"/>
      <c r="W1259" s="190"/>
      <c r="X1259" s="190"/>
      <c r="AD1259" s="190"/>
    </row>
    <row r="1260" spans="1:30" s="231" customFormat="1">
      <c r="A1260" s="229"/>
      <c r="B1260" s="190"/>
      <c r="C1260" s="191"/>
      <c r="D1260" s="195"/>
      <c r="E1260" s="195"/>
      <c r="F1260" s="195"/>
      <c r="G1260" s="195"/>
      <c r="H1260" s="195"/>
      <c r="I1260" s="195"/>
      <c r="J1260" s="195"/>
      <c r="K1260" s="230"/>
      <c r="L1260" s="195"/>
      <c r="M1260" s="195"/>
      <c r="N1260" s="195"/>
      <c r="O1260" s="195"/>
      <c r="P1260" s="195"/>
      <c r="Q1260" s="195"/>
      <c r="R1260" s="230"/>
      <c r="S1260" s="195"/>
      <c r="T1260" s="190"/>
      <c r="W1260" s="190"/>
      <c r="X1260" s="190"/>
      <c r="AD1260" s="190"/>
    </row>
    <row r="1261" spans="1:30" s="231" customFormat="1">
      <c r="A1261" s="229"/>
      <c r="B1261" s="190"/>
      <c r="C1261" s="191"/>
      <c r="D1261" s="195"/>
      <c r="E1261" s="195"/>
      <c r="F1261" s="195"/>
      <c r="G1261" s="195"/>
      <c r="H1261" s="195"/>
      <c r="I1261" s="195"/>
      <c r="J1261" s="195"/>
      <c r="K1261" s="230"/>
      <c r="L1261" s="195"/>
      <c r="M1261" s="195"/>
      <c r="N1261" s="195"/>
      <c r="O1261" s="195"/>
      <c r="P1261" s="195"/>
      <c r="Q1261" s="195"/>
      <c r="R1261" s="230"/>
      <c r="S1261" s="195"/>
      <c r="T1261" s="190"/>
      <c r="W1261" s="190"/>
      <c r="X1261" s="190"/>
      <c r="AD1261" s="190"/>
    </row>
    <row r="1262" spans="1:30" s="231" customFormat="1">
      <c r="A1262" s="229"/>
      <c r="B1262" s="190"/>
      <c r="C1262" s="191"/>
      <c r="D1262" s="195"/>
      <c r="E1262" s="195"/>
      <c r="F1262" s="195"/>
      <c r="G1262" s="195"/>
      <c r="H1262" s="195"/>
      <c r="I1262" s="195"/>
      <c r="J1262" s="195"/>
      <c r="K1262" s="230"/>
      <c r="L1262" s="195"/>
      <c r="M1262" s="195"/>
      <c r="N1262" s="195"/>
      <c r="O1262" s="195"/>
      <c r="P1262" s="195"/>
      <c r="Q1262" s="195"/>
      <c r="R1262" s="230"/>
      <c r="S1262" s="195"/>
      <c r="T1262" s="190"/>
      <c r="W1262" s="190"/>
      <c r="X1262" s="190"/>
      <c r="AD1262" s="190"/>
    </row>
    <row r="1263" spans="1:30" s="231" customFormat="1">
      <c r="A1263" s="229"/>
      <c r="B1263" s="190"/>
      <c r="C1263" s="191"/>
      <c r="D1263" s="195"/>
      <c r="E1263" s="195"/>
      <c r="F1263" s="195"/>
      <c r="G1263" s="195"/>
      <c r="H1263" s="195"/>
      <c r="I1263" s="195"/>
      <c r="J1263" s="195"/>
      <c r="K1263" s="230"/>
      <c r="L1263" s="195"/>
      <c r="M1263" s="195"/>
      <c r="N1263" s="195"/>
      <c r="O1263" s="195"/>
      <c r="P1263" s="195"/>
      <c r="Q1263" s="195"/>
      <c r="R1263" s="230"/>
      <c r="S1263" s="195"/>
      <c r="T1263" s="190"/>
      <c r="W1263" s="190"/>
      <c r="X1263" s="190"/>
      <c r="AD1263" s="190"/>
    </row>
    <row r="1264" spans="1:30" s="231" customFormat="1">
      <c r="A1264" s="229"/>
      <c r="B1264" s="190"/>
      <c r="C1264" s="191"/>
      <c r="D1264" s="195"/>
      <c r="E1264" s="195"/>
      <c r="F1264" s="195"/>
      <c r="G1264" s="195"/>
      <c r="H1264" s="195"/>
      <c r="I1264" s="195"/>
      <c r="J1264" s="195"/>
      <c r="K1264" s="230"/>
      <c r="L1264" s="195"/>
      <c r="M1264" s="195"/>
      <c r="N1264" s="195"/>
      <c r="O1264" s="195"/>
      <c r="P1264" s="195"/>
      <c r="Q1264" s="195"/>
      <c r="R1264" s="230"/>
      <c r="S1264" s="195"/>
      <c r="T1264" s="190"/>
      <c r="W1264" s="190"/>
      <c r="X1264" s="190"/>
      <c r="AD1264" s="190"/>
    </row>
    <row r="1265" spans="1:30" s="231" customFormat="1">
      <c r="A1265" s="229"/>
      <c r="B1265" s="190"/>
      <c r="C1265" s="191"/>
      <c r="D1265" s="195"/>
      <c r="E1265" s="195"/>
      <c r="F1265" s="195"/>
      <c r="G1265" s="195"/>
      <c r="H1265" s="195"/>
      <c r="I1265" s="195"/>
      <c r="J1265" s="195"/>
      <c r="K1265" s="230"/>
      <c r="L1265" s="195"/>
      <c r="M1265" s="195"/>
      <c r="N1265" s="195"/>
      <c r="O1265" s="195"/>
      <c r="P1265" s="195"/>
      <c r="Q1265" s="195"/>
      <c r="R1265" s="230"/>
      <c r="S1265" s="195"/>
      <c r="T1265" s="190"/>
      <c r="W1265" s="190"/>
      <c r="X1265" s="190"/>
      <c r="AD1265" s="190"/>
    </row>
    <row r="1266" spans="1:30" s="231" customFormat="1">
      <c r="A1266" s="229"/>
      <c r="B1266" s="190"/>
      <c r="C1266" s="191"/>
      <c r="D1266" s="195"/>
      <c r="E1266" s="195"/>
      <c r="F1266" s="195"/>
      <c r="G1266" s="195"/>
      <c r="H1266" s="195"/>
      <c r="I1266" s="195"/>
      <c r="J1266" s="195"/>
      <c r="K1266" s="230"/>
      <c r="L1266" s="195"/>
      <c r="M1266" s="195"/>
      <c r="N1266" s="195"/>
      <c r="O1266" s="195"/>
      <c r="P1266" s="195"/>
      <c r="Q1266" s="195"/>
      <c r="R1266" s="230"/>
      <c r="S1266" s="195"/>
      <c r="T1266" s="190"/>
      <c r="W1266" s="190"/>
      <c r="X1266" s="190"/>
      <c r="AD1266" s="190"/>
    </row>
    <row r="1267" spans="1:30" s="231" customFormat="1">
      <c r="A1267" s="229"/>
      <c r="B1267" s="190"/>
      <c r="C1267" s="191"/>
      <c r="D1267" s="195"/>
      <c r="E1267" s="195"/>
      <c r="F1267" s="195"/>
      <c r="G1267" s="195"/>
      <c r="H1267" s="195"/>
      <c r="I1267" s="195"/>
      <c r="J1267" s="195"/>
      <c r="K1267" s="230"/>
      <c r="L1267" s="195"/>
      <c r="M1267" s="195"/>
      <c r="N1267" s="195"/>
      <c r="O1267" s="195"/>
      <c r="P1267" s="195"/>
      <c r="Q1267" s="195"/>
      <c r="R1267" s="230"/>
      <c r="S1267" s="195"/>
      <c r="T1267" s="190"/>
      <c r="W1267" s="190"/>
      <c r="X1267" s="190"/>
      <c r="AD1267" s="190"/>
    </row>
    <row r="1268" spans="1:30" s="231" customFormat="1">
      <c r="A1268" s="229"/>
      <c r="B1268" s="190"/>
      <c r="C1268" s="191"/>
      <c r="D1268" s="195"/>
      <c r="E1268" s="195"/>
      <c r="F1268" s="195"/>
      <c r="G1268" s="195"/>
      <c r="H1268" s="195"/>
      <c r="I1268" s="195"/>
      <c r="J1268" s="195"/>
      <c r="K1268" s="230"/>
      <c r="L1268" s="195"/>
      <c r="M1268" s="195"/>
      <c r="N1268" s="195"/>
      <c r="O1268" s="195"/>
      <c r="P1268" s="195"/>
      <c r="Q1268" s="195"/>
      <c r="R1268" s="230"/>
      <c r="S1268" s="195"/>
      <c r="T1268" s="190"/>
      <c r="W1268" s="190"/>
      <c r="X1268" s="190"/>
      <c r="AD1268" s="190"/>
    </row>
    <row r="1269" spans="1:30" s="231" customFormat="1">
      <c r="A1269" s="229"/>
      <c r="B1269" s="190"/>
      <c r="C1269" s="191"/>
      <c r="D1269" s="195"/>
      <c r="E1269" s="195"/>
      <c r="F1269" s="195"/>
      <c r="G1269" s="195"/>
      <c r="H1269" s="195"/>
      <c r="I1269" s="195"/>
      <c r="J1269" s="195"/>
      <c r="K1269" s="230"/>
      <c r="L1269" s="195"/>
      <c r="M1269" s="195"/>
      <c r="N1269" s="195"/>
      <c r="O1269" s="195"/>
      <c r="P1269" s="195"/>
      <c r="Q1269" s="195"/>
      <c r="R1269" s="230"/>
      <c r="S1269" s="195"/>
      <c r="T1269" s="190"/>
      <c r="W1269" s="190"/>
      <c r="X1269" s="190"/>
      <c r="AD1269" s="190"/>
    </row>
    <row r="1270" spans="1:30" s="231" customFormat="1">
      <c r="A1270" s="229"/>
      <c r="B1270" s="190"/>
      <c r="C1270" s="191"/>
      <c r="D1270" s="195"/>
      <c r="E1270" s="195"/>
      <c r="F1270" s="195"/>
      <c r="G1270" s="195"/>
      <c r="H1270" s="195"/>
      <c r="I1270" s="195"/>
      <c r="J1270" s="195"/>
      <c r="K1270" s="230"/>
      <c r="L1270" s="195"/>
      <c r="M1270" s="195"/>
      <c r="N1270" s="195"/>
      <c r="O1270" s="195"/>
      <c r="P1270" s="195"/>
      <c r="Q1270" s="195"/>
      <c r="R1270" s="230"/>
      <c r="S1270" s="195"/>
      <c r="T1270" s="190"/>
      <c r="W1270" s="190"/>
      <c r="X1270" s="190"/>
      <c r="AD1270" s="190"/>
    </row>
    <row r="1271" spans="1:30" s="231" customFormat="1">
      <c r="A1271" s="229"/>
      <c r="B1271" s="190"/>
      <c r="C1271" s="191"/>
      <c r="D1271" s="195"/>
      <c r="E1271" s="195"/>
      <c r="F1271" s="195"/>
      <c r="G1271" s="195"/>
      <c r="H1271" s="195"/>
      <c r="I1271" s="195"/>
      <c r="J1271" s="195"/>
      <c r="K1271" s="230"/>
      <c r="L1271" s="195"/>
      <c r="M1271" s="195"/>
      <c r="N1271" s="195"/>
      <c r="O1271" s="195"/>
      <c r="P1271" s="195"/>
      <c r="Q1271" s="195"/>
      <c r="R1271" s="230"/>
      <c r="S1271" s="195"/>
      <c r="T1271" s="190"/>
      <c r="W1271" s="190"/>
      <c r="X1271" s="190"/>
      <c r="AD1271" s="190"/>
    </row>
    <row r="1272" spans="1:30" s="231" customFormat="1">
      <c r="A1272" s="229"/>
      <c r="B1272" s="190"/>
      <c r="C1272" s="191"/>
      <c r="D1272" s="195"/>
      <c r="E1272" s="195"/>
      <c r="F1272" s="195"/>
      <c r="G1272" s="195"/>
      <c r="H1272" s="195"/>
      <c r="I1272" s="195"/>
      <c r="J1272" s="195"/>
      <c r="K1272" s="230"/>
      <c r="L1272" s="195"/>
      <c r="M1272" s="195"/>
      <c r="N1272" s="195"/>
      <c r="O1272" s="195"/>
      <c r="P1272" s="195"/>
      <c r="Q1272" s="195"/>
      <c r="R1272" s="230"/>
      <c r="S1272" s="195"/>
      <c r="T1272" s="190"/>
      <c r="W1272" s="190"/>
      <c r="X1272" s="190"/>
      <c r="AD1272" s="190"/>
    </row>
    <row r="1273" spans="1:30" s="231" customFormat="1">
      <c r="A1273" s="229"/>
      <c r="B1273" s="190"/>
      <c r="C1273" s="191"/>
      <c r="D1273" s="195"/>
      <c r="E1273" s="195"/>
      <c r="F1273" s="195"/>
      <c r="G1273" s="195"/>
      <c r="H1273" s="195"/>
      <c r="I1273" s="195"/>
      <c r="J1273" s="195"/>
      <c r="K1273" s="230"/>
      <c r="L1273" s="195"/>
      <c r="M1273" s="195"/>
      <c r="N1273" s="195"/>
      <c r="O1273" s="195"/>
      <c r="P1273" s="195"/>
      <c r="Q1273" s="195"/>
      <c r="R1273" s="230"/>
      <c r="S1273" s="195"/>
      <c r="T1273" s="190"/>
      <c r="W1273" s="190"/>
      <c r="X1273" s="190"/>
      <c r="AD1273" s="190"/>
    </row>
    <row r="1274" spans="1:30" s="231" customFormat="1">
      <c r="A1274" s="229"/>
      <c r="B1274" s="190"/>
      <c r="C1274" s="191"/>
      <c r="D1274" s="195"/>
      <c r="E1274" s="195"/>
      <c r="F1274" s="195"/>
      <c r="G1274" s="195"/>
      <c r="H1274" s="195"/>
      <c r="I1274" s="195"/>
      <c r="J1274" s="195"/>
      <c r="K1274" s="230"/>
      <c r="L1274" s="195"/>
      <c r="M1274" s="195"/>
      <c r="N1274" s="195"/>
      <c r="O1274" s="195"/>
      <c r="P1274" s="195"/>
      <c r="Q1274" s="195"/>
      <c r="R1274" s="230"/>
      <c r="S1274" s="195"/>
      <c r="T1274" s="190"/>
      <c r="W1274" s="190"/>
      <c r="X1274" s="190"/>
      <c r="AD1274" s="190"/>
    </row>
    <row r="1275" spans="1:30" s="231" customFormat="1">
      <c r="A1275" s="229"/>
      <c r="B1275" s="190"/>
      <c r="C1275" s="191"/>
      <c r="D1275" s="195"/>
      <c r="E1275" s="195"/>
      <c r="F1275" s="195"/>
      <c r="G1275" s="195"/>
      <c r="H1275" s="195"/>
      <c r="I1275" s="195"/>
      <c r="J1275" s="195"/>
      <c r="K1275" s="230"/>
      <c r="L1275" s="195"/>
      <c r="M1275" s="195"/>
      <c r="N1275" s="195"/>
      <c r="O1275" s="195"/>
      <c r="P1275" s="195"/>
      <c r="Q1275" s="195"/>
      <c r="R1275" s="230"/>
      <c r="S1275" s="195"/>
      <c r="T1275" s="190"/>
      <c r="W1275" s="190"/>
      <c r="X1275" s="190"/>
      <c r="AD1275" s="190"/>
    </row>
    <row r="1276" spans="1:30" s="231" customFormat="1">
      <c r="A1276" s="229"/>
      <c r="B1276" s="190"/>
      <c r="C1276" s="191"/>
      <c r="D1276" s="195"/>
      <c r="E1276" s="195"/>
      <c r="F1276" s="195"/>
      <c r="G1276" s="195"/>
      <c r="H1276" s="195"/>
      <c r="I1276" s="195"/>
      <c r="J1276" s="195"/>
      <c r="K1276" s="230"/>
      <c r="L1276" s="195"/>
      <c r="M1276" s="195"/>
      <c r="N1276" s="195"/>
      <c r="O1276" s="195"/>
      <c r="P1276" s="195"/>
      <c r="Q1276" s="195"/>
      <c r="R1276" s="230"/>
      <c r="S1276" s="195"/>
      <c r="T1276" s="190"/>
      <c r="W1276" s="190"/>
      <c r="X1276" s="190"/>
      <c r="AD1276" s="190"/>
    </row>
    <row r="1277" spans="1:30" s="231" customFormat="1">
      <c r="A1277" s="229"/>
      <c r="B1277" s="190"/>
      <c r="C1277" s="191"/>
      <c r="D1277" s="195"/>
      <c r="E1277" s="195"/>
      <c r="F1277" s="195"/>
      <c r="G1277" s="195"/>
      <c r="H1277" s="195"/>
      <c r="I1277" s="195"/>
      <c r="J1277" s="195"/>
      <c r="K1277" s="230"/>
      <c r="L1277" s="195"/>
      <c r="M1277" s="195"/>
      <c r="N1277" s="195"/>
      <c r="O1277" s="195"/>
      <c r="P1277" s="195"/>
      <c r="Q1277" s="195"/>
      <c r="R1277" s="230"/>
      <c r="S1277" s="195"/>
      <c r="T1277" s="190"/>
      <c r="W1277" s="190"/>
      <c r="X1277" s="190"/>
      <c r="AD1277" s="190"/>
    </row>
    <row r="1278" spans="1:30" s="231" customFormat="1">
      <c r="A1278" s="229"/>
      <c r="B1278" s="190"/>
      <c r="C1278" s="191"/>
      <c r="D1278" s="195"/>
      <c r="E1278" s="195"/>
      <c r="F1278" s="195"/>
      <c r="G1278" s="195"/>
      <c r="H1278" s="195"/>
      <c r="I1278" s="195"/>
      <c r="J1278" s="195"/>
      <c r="K1278" s="230"/>
      <c r="L1278" s="195"/>
      <c r="M1278" s="195"/>
      <c r="N1278" s="195"/>
      <c r="O1278" s="195"/>
      <c r="P1278" s="195"/>
      <c r="Q1278" s="195"/>
      <c r="R1278" s="230"/>
      <c r="S1278" s="195"/>
      <c r="T1278" s="190"/>
      <c r="W1278" s="190"/>
      <c r="X1278" s="190"/>
      <c r="AD1278" s="190"/>
    </row>
    <row r="1279" spans="1:30" s="231" customFormat="1">
      <c r="A1279" s="229"/>
      <c r="B1279" s="190"/>
      <c r="C1279" s="191"/>
      <c r="D1279" s="195"/>
      <c r="E1279" s="195"/>
      <c r="F1279" s="195"/>
      <c r="G1279" s="195"/>
      <c r="H1279" s="195"/>
      <c r="I1279" s="195"/>
      <c r="J1279" s="195"/>
      <c r="K1279" s="230"/>
      <c r="L1279" s="195"/>
      <c r="M1279" s="195"/>
      <c r="N1279" s="195"/>
      <c r="O1279" s="195"/>
      <c r="P1279" s="195"/>
      <c r="Q1279" s="195"/>
      <c r="R1279" s="230"/>
      <c r="S1279" s="195"/>
      <c r="T1279" s="190"/>
      <c r="W1279" s="190"/>
      <c r="X1279" s="190"/>
      <c r="AD1279" s="190"/>
    </row>
    <row r="1280" spans="1:30" s="231" customFormat="1">
      <c r="A1280" s="229"/>
      <c r="B1280" s="190"/>
      <c r="C1280" s="191"/>
      <c r="D1280" s="195"/>
      <c r="E1280" s="195"/>
      <c r="F1280" s="195"/>
      <c r="G1280" s="195"/>
      <c r="H1280" s="195"/>
      <c r="I1280" s="195"/>
      <c r="J1280" s="195"/>
      <c r="K1280" s="230"/>
      <c r="L1280" s="195"/>
      <c r="M1280" s="195"/>
      <c r="N1280" s="195"/>
      <c r="O1280" s="195"/>
      <c r="P1280" s="195"/>
      <c r="Q1280" s="195"/>
      <c r="R1280" s="230"/>
      <c r="S1280" s="195"/>
      <c r="T1280" s="190"/>
      <c r="W1280" s="190"/>
      <c r="X1280" s="190"/>
      <c r="AD1280" s="190"/>
    </row>
    <row r="1281" spans="1:30" s="231" customFormat="1">
      <c r="A1281" s="229"/>
      <c r="B1281" s="190"/>
      <c r="C1281" s="191"/>
      <c r="D1281" s="195"/>
      <c r="E1281" s="195"/>
      <c r="F1281" s="195"/>
      <c r="G1281" s="195"/>
      <c r="H1281" s="195"/>
      <c r="I1281" s="195"/>
      <c r="J1281" s="195"/>
      <c r="K1281" s="230"/>
      <c r="L1281" s="195"/>
      <c r="M1281" s="195"/>
      <c r="N1281" s="195"/>
      <c r="O1281" s="195"/>
      <c r="P1281" s="195"/>
      <c r="Q1281" s="195"/>
      <c r="R1281" s="230"/>
      <c r="S1281" s="195"/>
      <c r="T1281" s="190"/>
      <c r="W1281" s="190"/>
      <c r="X1281" s="190"/>
      <c r="AD1281" s="190"/>
    </row>
    <row r="1282" spans="1:30" s="231" customFormat="1">
      <c r="A1282" s="229"/>
      <c r="B1282" s="190"/>
      <c r="C1282" s="191"/>
      <c r="D1282" s="195"/>
      <c r="E1282" s="195"/>
      <c r="F1282" s="195"/>
      <c r="G1282" s="195"/>
      <c r="H1282" s="195"/>
      <c r="I1282" s="195"/>
      <c r="J1282" s="195"/>
      <c r="K1282" s="230"/>
      <c r="L1282" s="195"/>
      <c r="M1282" s="195"/>
      <c r="N1282" s="195"/>
      <c r="O1282" s="195"/>
      <c r="P1282" s="195"/>
      <c r="Q1282" s="195"/>
      <c r="R1282" s="230"/>
      <c r="S1282" s="195"/>
      <c r="T1282" s="190"/>
      <c r="W1282" s="190"/>
      <c r="X1282" s="190"/>
      <c r="AD1282" s="190"/>
    </row>
    <row r="1283" spans="1:30" s="231" customFormat="1">
      <c r="A1283" s="229"/>
      <c r="B1283" s="190"/>
      <c r="C1283" s="191"/>
      <c r="D1283" s="195"/>
      <c r="E1283" s="195"/>
      <c r="F1283" s="195"/>
      <c r="G1283" s="195"/>
      <c r="H1283" s="195"/>
      <c r="I1283" s="195"/>
      <c r="J1283" s="195"/>
      <c r="K1283" s="230"/>
      <c r="L1283" s="195"/>
      <c r="M1283" s="195"/>
      <c r="N1283" s="195"/>
      <c r="O1283" s="195"/>
      <c r="P1283" s="195"/>
      <c r="Q1283" s="195"/>
      <c r="R1283" s="230"/>
      <c r="S1283" s="195"/>
      <c r="T1283" s="190"/>
      <c r="W1283" s="190"/>
      <c r="X1283" s="190"/>
      <c r="AD1283" s="190"/>
    </row>
    <row r="1284" spans="1:30" s="231" customFormat="1">
      <c r="A1284" s="229"/>
      <c r="B1284" s="190"/>
      <c r="C1284" s="191"/>
      <c r="D1284" s="195"/>
      <c r="E1284" s="195"/>
      <c r="F1284" s="195"/>
      <c r="G1284" s="195"/>
      <c r="H1284" s="195"/>
      <c r="I1284" s="195"/>
      <c r="J1284" s="195"/>
      <c r="K1284" s="230"/>
      <c r="L1284" s="195"/>
      <c r="M1284" s="195"/>
      <c r="N1284" s="195"/>
      <c r="O1284" s="195"/>
      <c r="P1284" s="195"/>
      <c r="Q1284" s="195"/>
      <c r="R1284" s="230"/>
      <c r="S1284" s="195"/>
      <c r="T1284" s="190"/>
      <c r="W1284" s="190"/>
      <c r="X1284" s="190"/>
      <c r="AD1284" s="190"/>
    </row>
    <row r="1285" spans="1:30" s="231" customFormat="1">
      <c r="A1285" s="229"/>
      <c r="B1285" s="190"/>
      <c r="C1285" s="191"/>
      <c r="D1285" s="195"/>
      <c r="E1285" s="195"/>
      <c r="F1285" s="195"/>
      <c r="G1285" s="195"/>
      <c r="H1285" s="195"/>
      <c r="I1285" s="195"/>
      <c r="J1285" s="195"/>
      <c r="K1285" s="230"/>
      <c r="L1285" s="195"/>
      <c r="M1285" s="195"/>
      <c r="N1285" s="195"/>
      <c r="O1285" s="195"/>
      <c r="P1285" s="195"/>
      <c r="Q1285" s="195"/>
      <c r="R1285" s="230"/>
      <c r="S1285" s="195"/>
      <c r="T1285" s="190"/>
      <c r="W1285" s="190"/>
      <c r="X1285" s="190"/>
      <c r="AD1285" s="190"/>
    </row>
    <row r="1286" spans="1:30" s="231" customFormat="1">
      <c r="A1286" s="229"/>
      <c r="B1286" s="190"/>
      <c r="C1286" s="191"/>
      <c r="D1286" s="195"/>
      <c r="E1286" s="195"/>
      <c r="F1286" s="195"/>
      <c r="G1286" s="195"/>
      <c r="H1286" s="195"/>
      <c r="I1286" s="195"/>
      <c r="J1286" s="195"/>
      <c r="K1286" s="230"/>
      <c r="L1286" s="195"/>
      <c r="M1286" s="195"/>
      <c r="N1286" s="195"/>
      <c r="O1286" s="195"/>
      <c r="P1286" s="195"/>
      <c r="Q1286" s="195"/>
      <c r="R1286" s="230"/>
      <c r="S1286" s="195"/>
      <c r="T1286" s="190"/>
      <c r="W1286" s="190"/>
      <c r="X1286" s="190"/>
      <c r="AD1286" s="190"/>
    </row>
    <row r="1287" spans="1:30" s="231" customFormat="1">
      <c r="A1287" s="229"/>
      <c r="B1287" s="190"/>
      <c r="C1287" s="191"/>
      <c r="D1287" s="195"/>
      <c r="E1287" s="195"/>
      <c r="F1287" s="195"/>
      <c r="G1287" s="195"/>
      <c r="H1287" s="195"/>
      <c r="I1287" s="195"/>
      <c r="J1287" s="195"/>
      <c r="K1287" s="230"/>
      <c r="L1287" s="195"/>
      <c r="M1287" s="195"/>
      <c r="N1287" s="195"/>
      <c r="O1287" s="195"/>
      <c r="P1287" s="195"/>
      <c r="Q1287" s="195"/>
      <c r="R1287" s="230"/>
      <c r="S1287" s="195"/>
      <c r="T1287" s="190"/>
      <c r="W1287" s="190"/>
      <c r="X1287" s="190"/>
      <c r="AD1287" s="190"/>
    </row>
    <row r="1288" spans="1:30" s="231" customFormat="1">
      <c r="A1288" s="229"/>
      <c r="B1288" s="190"/>
      <c r="C1288" s="191"/>
      <c r="D1288" s="195"/>
      <c r="E1288" s="195"/>
      <c r="F1288" s="195"/>
      <c r="G1288" s="195"/>
      <c r="H1288" s="195"/>
      <c r="I1288" s="195"/>
      <c r="J1288" s="195"/>
      <c r="K1288" s="230"/>
      <c r="L1288" s="195"/>
      <c r="M1288" s="195"/>
      <c r="N1288" s="195"/>
      <c r="O1288" s="195"/>
      <c r="P1288" s="195"/>
      <c r="Q1288" s="195"/>
      <c r="R1288" s="230"/>
      <c r="S1288" s="195"/>
      <c r="T1288" s="190"/>
      <c r="W1288" s="190"/>
      <c r="X1288" s="190"/>
      <c r="AD1288" s="190"/>
    </row>
    <row r="1289" spans="1:30" s="231" customFormat="1">
      <c r="A1289" s="229"/>
      <c r="B1289" s="190"/>
      <c r="C1289" s="191"/>
      <c r="D1289" s="195"/>
      <c r="E1289" s="195"/>
      <c r="F1289" s="195"/>
      <c r="G1289" s="195"/>
      <c r="H1289" s="195"/>
      <c r="I1289" s="195"/>
      <c r="J1289" s="195"/>
      <c r="K1289" s="230"/>
      <c r="L1289" s="195"/>
      <c r="M1289" s="195"/>
      <c r="N1289" s="195"/>
      <c r="O1289" s="195"/>
      <c r="P1289" s="195"/>
      <c r="Q1289" s="195"/>
      <c r="R1289" s="230"/>
      <c r="S1289" s="195"/>
      <c r="T1289" s="190"/>
      <c r="W1289" s="190"/>
      <c r="X1289" s="190"/>
      <c r="AD1289" s="190"/>
    </row>
    <row r="1290" spans="1:30" s="231" customFormat="1">
      <c r="A1290" s="229"/>
      <c r="B1290" s="190"/>
      <c r="C1290" s="191"/>
      <c r="D1290" s="195"/>
      <c r="E1290" s="195"/>
      <c r="F1290" s="195"/>
      <c r="G1290" s="195"/>
      <c r="H1290" s="195"/>
      <c r="I1290" s="195"/>
      <c r="J1290" s="195"/>
      <c r="K1290" s="230"/>
      <c r="L1290" s="195"/>
      <c r="M1290" s="195"/>
      <c r="N1290" s="195"/>
      <c r="O1290" s="195"/>
      <c r="P1290" s="195"/>
      <c r="Q1290" s="195"/>
      <c r="R1290" s="230"/>
      <c r="S1290" s="195"/>
      <c r="T1290" s="190"/>
      <c r="W1290" s="190"/>
      <c r="X1290" s="190"/>
      <c r="AD1290" s="190"/>
    </row>
    <row r="1291" spans="1:30" s="231" customFormat="1">
      <c r="A1291" s="229"/>
      <c r="B1291" s="190"/>
      <c r="C1291" s="191"/>
      <c r="D1291" s="195"/>
      <c r="E1291" s="195"/>
      <c r="F1291" s="195"/>
      <c r="G1291" s="195"/>
      <c r="H1291" s="195"/>
      <c r="I1291" s="195"/>
      <c r="J1291" s="195"/>
      <c r="K1291" s="230"/>
      <c r="L1291" s="195"/>
      <c r="M1291" s="195"/>
      <c r="N1291" s="195"/>
      <c r="O1291" s="195"/>
      <c r="P1291" s="195"/>
      <c r="Q1291" s="195"/>
      <c r="R1291" s="230"/>
      <c r="S1291" s="195"/>
      <c r="T1291" s="190"/>
      <c r="W1291" s="190"/>
      <c r="X1291" s="190"/>
      <c r="AD1291" s="190"/>
    </row>
    <row r="1292" spans="1:30" s="231" customFormat="1">
      <c r="A1292" s="229"/>
      <c r="B1292" s="190"/>
      <c r="C1292" s="191"/>
      <c r="D1292" s="195"/>
      <c r="E1292" s="195"/>
      <c r="F1292" s="195"/>
      <c r="G1292" s="195"/>
      <c r="H1292" s="195"/>
      <c r="I1292" s="195"/>
      <c r="J1292" s="195"/>
      <c r="K1292" s="230"/>
      <c r="L1292" s="195"/>
      <c r="M1292" s="195"/>
      <c r="N1292" s="195"/>
      <c r="O1292" s="195"/>
      <c r="P1292" s="195"/>
      <c r="Q1292" s="195"/>
      <c r="R1292" s="230"/>
      <c r="S1292" s="195"/>
      <c r="T1292" s="190"/>
      <c r="W1292" s="190"/>
      <c r="X1292" s="190"/>
      <c r="AD1292" s="190"/>
    </row>
    <row r="1293" spans="1:30" s="231" customFormat="1">
      <c r="A1293" s="229"/>
      <c r="B1293" s="190"/>
      <c r="C1293" s="191"/>
      <c r="D1293" s="195"/>
      <c r="E1293" s="195"/>
      <c r="F1293" s="195"/>
      <c r="G1293" s="195"/>
      <c r="H1293" s="195"/>
      <c r="I1293" s="195"/>
      <c r="J1293" s="195"/>
      <c r="K1293" s="230"/>
      <c r="L1293" s="195"/>
      <c r="M1293" s="195"/>
      <c r="N1293" s="195"/>
      <c r="O1293" s="195"/>
      <c r="P1293" s="195"/>
      <c r="Q1293" s="195"/>
      <c r="R1293" s="230"/>
      <c r="S1293" s="195"/>
      <c r="T1293" s="190"/>
      <c r="W1293" s="190"/>
      <c r="X1293" s="190"/>
      <c r="AD1293" s="190"/>
    </row>
    <row r="1294" spans="1:30" s="231" customFormat="1">
      <c r="A1294" s="229"/>
      <c r="B1294" s="190"/>
      <c r="C1294" s="191"/>
      <c r="D1294" s="195"/>
      <c r="E1294" s="195"/>
      <c r="F1294" s="195"/>
      <c r="G1294" s="195"/>
      <c r="H1294" s="195"/>
      <c r="I1294" s="195"/>
      <c r="J1294" s="195"/>
      <c r="K1294" s="230"/>
      <c r="L1294" s="195"/>
      <c r="M1294" s="195"/>
      <c r="N1294" s="195"/>
      <c r="O1294" s="195"/>
      <c r="P1294" s="195"/>
      <c r="Q1294" s="195"/>
      <c r="R1294" s="230"/>
      <c r="S1294" s="195"/>
      <c r="T1294" s="190"/>
      <c r="W1294" s="190"/>
      <c r="X1294" s="190"/>
      <c r="AD1294" s="190"/>
    </row>
    <row r="1295" spans="1:30" s="231" customFormat="1">
      <c r="A1295" s="229"/>
      <c r="B1295" s="190"/>
      <c r="C1295" s="191"/>
      <c r="D1295" s="195"/>
      <c r="E1295" s="195"/>
      <c r="F1295" s="195"/>
      <c r="G1295" s="195"/>
      <c r="H1295" s="195"/>
      <c r="I1295" s="195"/>
      <c r="J1295" s="195"/>
      <c r="K1295" s="230"/>
      <c r="L1295" s="195"/>
      <c r="M1295" s="195"/>
      <c r="N1295" s="195"/>
      <c r="O1295" s="195"/>
      <c r="P1295" s="195"/>
      <c r="Q1295" s="195"/>
      <c r="R1295" s="230"/>
      <c r="S1295" s="195"/>
      <c r="T1295" s="190"/>
      <c r="W1295" s="190"/>
      <c r="X1295" s="190"/>
      <c r="AD1295" s="190"/>
    </row>
    <row r="1296" spans="1:30" s="231" customFormat="1">
      <c r="A1296" s="229"/>
      <c r="B1296" s="190"/>
      <c r="C1296" s="191"/>
      <c r="D1296" s="195"/>
      <c r="E1296" s="195"/>
      <c r="F1296" s="195"/>
      <c r="G1296" s="195"/>
      <c r="H1296" s="195"/>
      <c r="I1296" s="195"/>
      <c r="J1296" s="195"/>
      <c r="K1296" s="230"/>
      <c r="L1296" s="195"/>
      <c r="M1296" s="195"/>
      <c r="N1296" s="195"/>
      <c r="O1296" s="195"/>
      <c r="P1296" s="195"/>
      <c r="Q1296" s="195"/>
      <c r="R1296" s="230"/>
      <c r="S1296" s="195"/>
      <c r="T1296" s="190"/>
      <c r="W1296" s="190"/>
      <c r="X1296" s="190"/>
      <c r="AD1296" s="190"/>
    </row>
    <row r="1297" spans="1:30" s="231" customFormat="1">
      <c r="A1297" s="229"/>
      <c r="B1297" s="190"/>
      <c r="C1297" s="191"/>
      <c r="D1297" s="195"/>
      <c r="E1297" s="195"/>
      <c r="F1297" s="195"/>
      <c r="G1297" s="195"/>
      <c r="H1297" s="195"/>
      <c r="I1297" s="195"/>
      <c r="J1297" s="195"/>
      <c r="K1297" s="230"/>
      <c r="L1297" s="195"/>
      <c r="M1297" s="195"/>
      <c r="N1297" s="195"/>
      <c r="O1297" s="195"/>
      <c r="P1297" s="195"/>
      <c r="Q1297" s="195"/>
      <c r="R1297" s="230"/>
      <c r="S1297" s="195"/>
      <c r="T1297" s="190"/>
      <c r="W1297" s="190"/>
      <c r="X1297" s="190"/>
      <c r="AD1297" s="190"/>
    </row>
    <row r="1298" spans="1:30" s="231" customFormat="1">
      <c r="A1298" s="229"/>
      <c r="B1298" s="190"/>
      <c r="C1298" s="191"/>
      <c r="D1298" s="195"/>
      <c r="E1298" s="195"/>
      <c r="F1298" s="195"/>
      <c r="G1298" s="195"/>
      <c r="H1298" s="195"/>
      <c r="I1298" s="195"/>
      <c r="J1298" s="195"/>
      <c r="K1298" s="230"/>
      <c r="L1298" s="195"/>
      <c r="M1298" s="195"/>
      <c r="N1298" s="195"/>
      <c r="O1298" s="195"/>
      <c r="P1298" s="195"/>
      <c r="Q1298" s="195"/>
      <c r="R1298" s="230"/>
      <c r="S1298" s="195"/>
      <c r="T1298" s="190"/>
      <c r="W1298" s="190"/>
      <c r="X1298" s="190"/>
      <c r="AD1298" s="190"/>
    </row>
    <row r="1299" spans="1:30" s="231" customFormat="1">
      <c r="A1299" s="229"/>
      <c r="B1299" s="190"/>
      <c r="C1299" s="191"/>
      <c r="D1299" s="195"/>
      <c r="E1299" s="195"/>
      <c r="F1299" s="195"/>
      <c r="G1299" s="195"/>
      <c r="H1299" s="195"/>
      <c r="I1299" s="195"/>
      <c r="J1299" s="195"/>
      <c r="K1299" s="230"/>
      <c r="L1299" s="195"/>
      <c r="M1299" s="195"/>
      <c r="N1299" s="195"/>
      <c r="O1299" s="195"/>
      <c r="P1299" s="195"/>
      <c r="Q1299" s="195"/>
      <c r="R1299" s="230"/>
      <c r="S1299" s="195"/>
      <c r="T1299" s="190"/>
      <c r="W1299" s="190"/>
      <c r="X1299" s="190"/>
      <c r="AD1299" s="190"/>
    </row>
    <row r="1300" spans="1:30" s="231" customFormat="1">
      <c r="A1300" s="229"/>
      <c r="B1300" s="190"/>
      <c r="C1300" s="191"/>
      <c r="D1300" s="195"/>
      <c r="E1300" s="195"/>
      <c r="F1300" s="195"/>
      <c r="G1300" s="195"/>
      <c r="H1300" s="195"/>
      <c r="I1300" s="195"/>
      <c r="J1300" s="195"/>
      <c r="K1300" s="230"/>
      <c r="L1300" s="195"/>
      <c r="M1300" s="195"/>
      <c r="N1300" s="195"/>
      <c r="O1300" s="195"/>
      <c r="P1300" s="195"/>
      <c r="Q1300" s="195"/>
      <c r="R1300" s="230"/>
      <c r="S1300" s="195"/>
      <c r="T1300" s="190"/>
      <c r="W1300" s="190"/>
      <c r="X1300" s="190"/>
      <c r="AD1300" s="190"/>
    </row>
    <row r="1301" spans="1:30" s="231" customFormat="1">
      <c r="A1301" s="229"/>
      <c r="B1301" s="190"/>
      <c r="C1301" s="191"/>
      <c r="D1301" s="195"/>
      <c r="E1301" s="195"/>
      <c r="F1301" s="195"/>
      <c r="G1301" s="195"/>
      <c r="H1301" s="195"/>
      <c r="I1301" s="195"/>
      <c r="J1301" s="195"/>
      <c r="K1301" s="230"/>
      <c r="L1301" s="195"/>
      <c r="M1301" s="195"/>
      <c r="N1301" s="195"/>
      <c r="O1301" s="195"/>
      <c r="P1301" s="195"/>
      <c r="Q1301" s="195"/>
      <c r="R1301" s="230"/>
      <c r="S1301" s="195"/>
      <c r="T1301" s="190"/>
      <c r="W1301" s="190"/>
      <c r="X1301" s="190"/>
      <c r="AD1301" s="190"/>
    </row>
    <row r="1302" spans="1:30" s="231" customFormat="1">
      <c r="A1302" s="229"/>
      <c r="B1302" s="190"/>
      <c r="C1302" s="191"/>
      <c r="D1302" s="195"/>
      <c r="E1302" s="195"/>
      <c r="F1302" s="195"/>
      <c r="G1302" s="195"/>
      <c r="H1302" s="195"/>
      <c r="I1302" s="195"/>
      <c r="J1302" s="195"/>
      <c r="K1302" s="230"/>
      <c r="L1302" s="195"/>
      <c r="M1302" s="195"/>
      <c r="N1302" s="195"/>
      <c r="O1302" s="195"/>
      <c r="P1302" s="195"/>
      <c r="Q1302" s="195"/>
      <c r="R1302" s="230"/>
      <c r="S1302" s="195"/>
      <c r="T1302" s="190"/>
      <c r="W1302" s="190"/>
      <c r="X1302" s="190"/>
      <c r="AD1302" s="190"/>
    </row>
    <row r="1303" spans="1:30" s="231" customFormat="1">
      <c r="A1303" s="229"/>
      <c r="B1303" s="190"/>
      <c r="C1303" s="191"/>
      <c r="D1303" s="195"/>
      <c r="E1303" s="195"/>
      <c r="F1303" s="195"/>
      <c r="G1303" s="195"/>
      <c r="H1303" s="195"/>
      <c r="I1303" s="195"/>
      <c r="J1303" s="195"/>
      <c r="K1303" s="230"/>
      <c r="L1303" s="195"/>
      <c r="M1303" s="195"/>
      <c r="N1303" s="195"/>
      <c r="O1303" s="195"/>
      <c r="P1303" s="195"/>
      <c r="Q1303" s="195"/>
      <c r="R1303" s="230"/>
      <c r="S1303" s="195"/>
      <c r="T1303" s="190"/>
      <c r="W1303" s="190"/>
      <c r="X1303" s="190"/>
      <c r="AD1303" s="190"/>
    </row>
    <row r="1304" spans="1:30" s="231" customFormat="1">
      <c r="A1304" s="229"/>
      <c r="B1304" s="190"/>
      <c r="C1304" s="191"/>
      <c r="D1304" s="195"/>
      <c r="E1304" s="195"/>
      <c r="F1304" s="195"/>
      <c r="G1304" s="195"/>
      <c r="H1304" s="195"/>
      <c r="I1304" s="195"/>
      <c r="J1304" s="195"/>
      <c r="K1304" s="230"/>
      <c r="L1304" s="195"/>
      <c r="M1304" s="195"/>
      <c r="N1304" s="195"/>
      <c r="O1304" s="195"/>
      <c r="P1304" s="195"/>
      <c r="Q1304" s="195"/>
      <c r="R1304" s="230"/>
      <c r="S1304" s="195"/>
      <c r="T1304" s="190"/>
      <c r="W1304" s="190"/>
      <c r="X1304" s="190"/>
      <c r="AD1304" s="190"/>
    </row>
    <row r="1305" spans="1:30" s="231" customFormat="1">
      <c r="A1305" s="229"/>
      <c r="B1305" s="190"/>
      <c r="C1305" s="191"/>
      <c r="D1305" s="195"/>
      <c r="E1305" s="195"/>
      <c r="F1305" s="195"/>
      <c r="G1305" s="195"/>
      <c r="H1305" s="195"/>
      <c r="I1305" s="195"/>
      <c r="J1305" s="195"/>
      <c r="K1305" s="230"/>
      <c r="L1305" s="195"/>
      <c r="M1305" s="195"/>
      <c r="N1305" s="195"/>
      <c r="O1305" s="195"/>
      <c r="P1305" s="195"/>
      <c r="Q1305" s="195"/>
      <c r="R1305" s="230"/>
      <c r="S1305" s="195"/>
      <c r="T1305" s="190"/>
      <c r="W1305" s="190"/>
      <c r="X1305" s="190"/>
      <c r="AD1305" s="190"/>
    </row>
    <row r="1306" spans="1:30" s="231" customFormat="1">
      <c r="A1306" s="229"/>
      <c r="B1306" s="190"/>
      <c r="C1306" s="191"/>
      <c r="D1306" s="195"/>
      <c r="E1306" s="195"/>
      <c r="F1306" s="195"/>
      <c r="G1306" s="195"/>
      <c r="H1306" s="195"/>
      <c r="I1306" s="195"/>
      <c r="J1306" s="195"/>
      <c r="K1306" s="230"/>
      <c r="L1306" s="195"/>
      <c r="M1306" s="195"/>
      <c r="N1306" s="195"/>
      <c r="O1306" s="195"/>
      <c r="P1306" s="195"/>
      <c r="Q1306" s="195"/>
      <c r="R1306" s="230"/>
      <c r="S1306" s="195"/>
      <c r="T1306" s="190"/>
      <c r="W1306" s="190"/>
      <c r="X1306" s="190"/>
      <c r="AD1306" s="190"/>
    </row>
    <row r="1307" spans="1:30" s="231" customFormat="1">
      <c r="A1307" s="229"/>
      <c r="B1307" s="190"/>
      <c r="C1307" s="191"/>
      <c r="D1307" s="195"/>
      <c r="E1307" s="195"/>
      <c r="F1307" s="195"/>
      <c r="G1307" s="195"/>
      <c r="H1307" s="195"/>
      <c r="I1307" s="195"/>
      <c r="J1307" s="195"/>
      <c r="K1307" s="230"/>
      <c r="L1307" s="195"/>
      <c r="M1307" s="195"/>
      <c r="N1307" s="195"/>
      <c r="O1307" s="195"/>
      <c r="P1307" s="195"/>
      <c r="Q1307" s="195"/>
      <c r="R1307" s="230"/>
      <c r="S1307" s="195"/>
      <c r="T1307" s="190"/>
      <c r="W1307" s="190"/>
      <c r="X1307" s="190"/>
      <c r="AD1307" s="190"/>
    </row>
    <row r="1308" spans="1:30" s="231" customFormat="1">
      <c r="A1308" s="229"/>
      <c r="B1308" s="190"/>
      <c r="C1308" s="191"/>
      <c r="D1308" s="195"/>
      <c r="E1308" s="195"/>
      <c r="F1308" s="195"/>
      <c r="G1308" s="195"/>
      <c r="H1308" s="195"/>
      <c r="I1308" s="195"/>
      <c r="J1308" s="195"/>
      <c r="K1308" s="230"/>
      <c r="L1308" s="195"/>
      <c r="M1308" s="195"/>
      <c r="N1308" s="195"/>
      <c r="O1308" s="195"/>
      <c r="P1308" s="195"/>
      <c r="Q1308" s="195"/>
      <c r="R1308" s="230"/>
      <c r="S1308" s="195"/>
      <c r="T1308" s="190"/>
      <c r="W1308" s="190"/>
      <c r="X1308" s="190"/>
      <c r="AD1308" s="190"/>
    </row>
    <row r="1309" spans="1:30" s="231" customFormat="1">
      <c r="A1309" s="229"/>
      <c r="B1309" s="190"/>
      <c r="C1309" s="191"/>
      <c r="D1309" s="195"/>
      <c r="E1309" s="195"/>
      <c r="F1309" s="195"/>
      <c r="G1309" s="195"/>
      <c r="H1309" s="195"/>
      <c r="I1309" s="195"/>
      <c r="J1309" s="195"/>
      <c r="K1309" s="230"/>
      <c r="L1309" s="195"/>
      <c r="M1309" s="195"/>
      <c r="N1309" s="195"/>
      <c r="O1309" s="195"/>
      <c r="P1309" s="195"/>
      <c r="Q1309" s="195"/>
      <c r="R1309" s="230"/>
      <c r="S1309" s="195"/>
      <c r="T1309" s="190"/>
      <c r="W1309" s="190"/>
      <c r="X1309" s="190"/>
      <c r="AD1309" s="190"/>
    </row>
    <row r="1310" spans="1:30" s="231" customFormat="1">
      <c r="A1310" s="229"/>
      <c r="B1310" s="190"/>
      <c r="C1310" s="191"/>
      <c r="D1310" s="195"/>
      <c r="E1310" s="195"/>
      <c r="F1310" s="195"/>
      <c r="G1310" s="195"/>
      <c r="H1310" s="195"/>
      <c r="I1310" s="195"/>
      <c r="J1310" s="195"/>
      <c r="K1310" s="230"/>
      <c r="L1310" s="195"/>
      <c r="M1310" s="195"/>
      <c r="N1310" s="195"/>
      <c r="O1310" s="195"/>
      <c r="P1310" s="195"/>
      <c r="Q1310" s="195"/>
      <c r="R1310" s="230"/>
      <c r="S1310" s="195"/>
      <c r="T1310" s="190"/>
      <c r="W1310" s="190"/>
      <c r="X1310" s="190"/>
      <c r="AD1310" s="190"/>
    </row>
    <row r="1311" spans="1:30" s="231" customFormat="1">
      <c r="A1311" s="229"/>
      <c r="B1311" s="190"/>
      <c r="C1311" s="191"/>
      <c r="D1311" s="195"/>
      <c r="E1311" s="195"/>
      <c r="F1311" s="195"/>
      <c r="G1311" s="195"/>
      <c r="H1311" s="195"/>
      <c r="I1311" s="195"/>
      <c r="J1311" s="195"/>
      <c r="K1311" s="230"/>
      <c r="L1311" s="195"/>
      <c r="M1311" s="195"/>
      <c r="N1311" s="195"/>
      <c r="O1311" s="195"/>
      <c r="P1311" s="195"/>
      <c r="Q1311" s="195"/>
      <c r="R1311" s="230"/>
      <c r="S1311" s="195"/>
      <c r="T1311" s="190"/>
      <c r="W1311" s="190"/>
      <c r="X1311" s="190"/>
      <c r="AD1311" s="190"/>
    </row>
    <row r="1312" spans="1:30" s="231" customFormat="1">
      <c r="A1312" s="229"/>
      <c r="B1312" s="190"/>
      <c r="C1312" s="191"/>
      <c r="D1312" s="195"/>
      <c r="E1312" s="195"/>
      <c r="F1312" s="195"/>
      <c r="G1312" s="195"/>
      <c r="H1312" s="195"/>
      <c r="I1312" s="195"/>
      <c r="J1312" s="195"/>
      <c r="K1312" s="230"/>
      <c r="L1312" s="195"/>
      <c r="M1312" s="195"/>
      <c r="N1312" s="195"/>
      <c r="O1312" s="195"/>
      <c r="P1312" s="195"/>
      <c r="Q1312" s="195"/>
      <c r="R1312" s="230"/>
      <c r="S1312" s="195"/>
      <c r="T1312" s="190"/>
      <c r="W1312" s="190"/>
      <c r="X1312" s="190"/>
      <c r="AD1312" s="190"/>
    </row>
    <row r="1313" spans="1:30" s="231" customFormat="1">
      <c r="A1313" s="229"/>
      <c r="B1313" s="190"/>
      <c r="C1313" s="191"/>
      <c r="D1313" s="195"/>
      <c r="E1313" s="195"/>
      <c r="F1313" s="195"/>
      <c r="G1313" s="195"/>
      <c r="H1313" s="195"/>
      <c r="I1313" s="195"/>
      <c r="J1313" s="195"/>
      <c r="K1313" s="230"/>
      <c r="L1313" s="195"/>
      <c r="M1313" s="195"/>
      <c r="N1313" s="195"/>
      <c r="O1313" s="195"/>
      <c r="P1313" s="195"/>
      <c r="Q1313" s="195"/>
      <c r="R1313" s="230"/>
      <c r="S1313" s="195"/>
      <c r="T1313" s="190"/>
      <c r="W1313" s="190"/>
      <c r="X1313" s="190"/>
      <c r="AD1313" s="190"/>
    </row>
    <row r="1314" spans="1:30" s="231" customFormat="1">
      <c r="A1314" s="229"/>
      <c r="B1314" s="190"/>
      <c r="C1314" s="191"/>
      <c r="D1314" s="195"/>
      <c r="E1314" s="195"/>
      <c r="F1314" s="195"/>
      <c r="G1314" s="195"/>
      <c r="H1314" s="195"/>
      <c r="I1314" s="195"/>
      <c r="J1314" s="195"/>
      <c r="K1314" s="230"/>
      <c r="L1314" s="195"/>
      <c r="M1314" s="195"/>
      <c r="N1314" s="195"/>
      <c r="O1314" s="195"/>
      <c r="P1314" s="195"/>
      <c r="Q1314" s="195"/>
      <c r="R1314" s="230"/>
      <c r="S1314" s="195"/>
      <c r="T1314" s="190"/>
      <c r="W1314" s="190"/>
      <c r="X1314" s="190"/>
      <c r="AD1314" s="190"/>
    </row>
    <row r="1315" spans="1:30" s="231" customFormat="1">
      <c r="A1315" s="229"/>
      <c r="B1315" s="190"/>
      <c r="C1315" s="191"/>
      <c r="D1315" s="195"/>
      <c r="E1315" s="195"/>
      <c r="F1315" s="195"/>
      <c r="G1315" s="195"/>
      <c r="H1315" s="195"/>
      <c r="I1315" s="195"/>
      <c r="J1315" s="195"/>
      <c r="K1315" s="230"/>
      <c r="L1315" s="195"/>
      <c r="M1315" s="195"/>
      <c r="N1315" s="195"/>
      <c r="O1315" s="195"/>
      <c r="P1315" s="195"/>
      <c r="Q1315" s="195"/>
      <c r="R1315" s="230"/>
      <c r="S1315" s="195"/>
      <c r="T1315" s="190"/>
      <c r="W1315" s="190"/>
      <c r="X1315" s="190"/>
      <c r="AD1315" s="190"/>
    </row>
    <row r="1316" spans="1:30" s="231" customFormat="1">
      <c r="A1316" s="229"/>
      <c r="B1316" s="190"/>
      <c r="C1316" s="191"/>
      <c r="D1316" s="195"/>
      <c r="E1316" s="195"/>
      <c r="F1316" s="195"/>
      <c r="G1316" s="195"/>
      <c r="H1316" s="195"/>
      <c r="I1316" s="195"/>
      <c r="J1316" s="195"/>
      <c r="K1316" s="230"/>
      <c r="L1316" s="195"/>
      <c r="M1316" s="195"/>
      <c r="N1316" s="195"/>
      <c r="O1316" s="195"/>
      <c r="P1316" s="195"/>
      <c r="Q1316" s="195"/>
      <c r="R1316" s="230"/>
      <c r="S1316" s="195"/>
      <c r="T1316" s="190"/>
      <c r="W1316" s="190"/>
      <c r="X1316" s="190"/>
      <c r="AD1316" s="190"/>
    </row>
    <row r="1317" spans="1:30" s="231" customFormat="1">
      <c r="A1317" s="229"/>
      <c r="B1317" s="190"/>
      <c r="C1317" s="191"/>
      <c r="D1317" s="195"/>
      <c r="E1317" s="195"/>
      <c r="F1317" s="195"/>
      <c r="G1317" s="195"/>
      <c r="H1317" s="195"/>
      <c r="I1317" s="195"/>
      <c r="J1317" s="195"/>
      <c r="K1317" s="230"/>
      <c r="L1317" s="195"/>
      <c r="M1317" s="195"/>
      <c r="N1317" s="195"/>
      <c r="O1317" s="195"/>
      <c r="P1317" s="195"/>
      <c r="Q1317" s="195"/>
      <c r="R1317" s="230"/>
      <c r="S1317" s="195"/>
      <c r="T1317" s="190"/>
      <c r="W1317" s="190"/>
      <c r="X1317" s="190"/>
      <c r="AD1317" s="190"/>
    </row>
    <row r="1318" spans="1:30" s="231" customFormat="1">
      <c r="A1318" s="229"/>
      <c r="B1318" s="190"/>
      <c r="C1318" s="191"/>
      <c r="D1318" s="195"/>
      <c r="E1318" s="195"/>
      <c r="F1318" s="195"/>
      <c r="G1318" s="195"/>
      <c r="H1318" s="195"/>
      <c r="I1318" s="195"/>
      <c r="J1318" s="195"/>
      <c r="K1318" s="230"/>
      <c r="L1318" s="195"/>
      <c r="M1318" s="195"/>
      <c r="N1318" s="195"/>
      <c r="O1318" s="195"/>
      <c r="P1318" s="195"/>
      <c r="Q1318" s="195"/>
      <c r="R1318" s="230"/>
      <c r="S1318" s="195"/>
      <c r="T1318" s="190"/>
      <c r="W1318" s="190"/>
      <c r="X1318" s="190"/>
      <c r="AD1318" s="190"/>
    </row>
    <row r="1319" spans="1:30" s="231" customFormat="1">
      <c r="A1319" s="229"/>
      <c r="B1319" s="190"/>
      <c r="C1319" s="191"/>
      <c r="D1319" s="195"/>
      <c r="E1319" s="195"/>
      <c r="F1319" s="195"/>
      <c r="G1319" s="195"/>
      <c r="H1319" s="195"/>
      <c r="I1319" s="195"/>
      <c r="J1319" s="195"/>
      <c r="K1319" s="230"/>
      <c r="L1319" s="195"/>
      <c r="M1319" s="195"/>
      <c r="N1319" s="195"/>
      <c r="O1319" s="195"/>
      <c r="P1319" s="195"/>
      <c r="Q1319" s="195"/>
      <c r="R1319" s="230"/>
      <c r="S1319" s="195"/>
      <c r="T1319" s="190"/>
      <c r="W1319" s="190"/>
      <c r="X1319" s="190"/>
      <c r="AD1319" s="190"/>
    </row>
    <row r="1320" spans="1:30" s="231" customFormat="1">
      <c r="A1320" s="229"/>
      <c r="B1320" s="190"/>
      <c r="C1320" s="191"/>
      <c r="D1320" s="195"/>
      <c r="E1320" s="195"/>
      <c r="F1320" s="195"/>
      <c r="G1320" s="195"/>
      <c r="H1320" s="195"/>
      <c r="I1320" s="195"/>
      <c r="J1320" s="195"/>
      <c r="K1320" s="230"/>
      <c r="L1320" s="195"/>
      <c r="M1320" s="195"/>
      <c r="N1320" s="195"/>
      <c r="O1320" s="195"/>
      <c r="P1320" s="195"/>
      <c r="Q1320" s="195"/>
      <c r="R1320" s="230"/>
      <c r="S1320" s="195"/>
      <c r="T1320" s="190"/>
      <c r="W1320" s="190"/>
      <c r="X1320" s="190"/>
      <c r="AD1320" s="190"/>
    </row>
    <row r="1321" spans="1:30" s="231" customFormat="1">
      <c r="A1321" s="229"/>
      <c r="B1321" s="190"/>
      <c r="C1321" s="191"/>
      <c r="D1321" s="195"/>
      <c r="E1321" s="195"/>
      <c r="F1321" s="195"/>
      <c r="G1321" s="195"/>
      <c r="H1321" s="195"/>
      <c r="I1321" s="195"/>
      <c r="J1321" s="195"/>
      <c r="K1321" s="230"/>
      <c r="L1321" s="195"/>
      <c r="M1321" s="195"/>
      <c r="N1321" s="195"/>
      <c r="O1321" s="195"/>
      <c r="P1321" s="195"/>
      <c r="Q1321" s="195"/>
      <c r="R1321" s="230"/>
      <c r="S1321" s="195"/>
      <c r="T1321" s="190"/>
      <c r="W1321" s="190"/>
      <c r="X1321" s="190"/>
      <c r="AD1321" s="190"/>
    </row>
    <row r="1322" spans="1:30" s="231" customFormat="1">
      <c r="A1322" s="229"/>
      <c r="B1322" s="190"/>
      <c r="C1322" s="191"/>
      <c r="D1322" s="195"/>
      <c r="E1322" s="195"/>
      <c r="F1322" s="195"/>
      <c r="G1322" s="195"/>
      <c r="H1322" s="195"/>
      <c r="I1322" s="195"/>
      <c r="J1322" s="195"/>
      <c r="K1322" s="230"/>
      <c r="L1322" s="195"/>
      <c r="M1322" s="195"/>
      <c r="N1322" s="195"/>
      <c r="O1322" s="195"/>
      <c r="P1322" s="195"/>
      <c r="Q1322" s="195"/>
      <c r="R1322" s="230"/>
      <c r="S1322" s="195"/>
      <c r="T1322" s="190"/>
      <c r="W1322" s="190"/>
      <c r="X1322" s="190"/>
      <c r="AD1322" s="190"/>
    </row>
    <row r="1323" spans="1:30" s="231" customFormat="1">
      <c r="A1323" s="229"/>
      <c r="B1323" s="190"/>
      <c r="C1323" s="191"/>
      <c r="D1323" s="195"/>
      <c r="E1323" s="195"/>
      <c r="F1323" s="195"/>
      <c r="G1323" s="195"/>
      <c r="H1323" s="195"/>
      <c r="I1323" s="195"/>
      <c r="J1323" s="195"/>
      <c r="K1323" s="230"/>
      <c r="L1323" s="195"/>
      <c r="M1323" s="195"/>
      <c r="N1323" s="195"/>
      <c r="O1323" s="195"/>
      <c r="P1323" s="195"/>
      <c r="Q1323" s="195"/>
      <c r="R1323" s="230"/>
      <c r="S1323" s="195"/>
      <c r="T1323" s="190"/>
      <c r="W1323" s="190"/>
      <c r="X1323" s="190"/>
      <c r="AD1323" s="190"/>
    </row>
    <row r="1324" spans="1:30" s="231" customFormat="1">
      <c r="A1324" s="229"/>
      <c r="B1324" s="190"/>
      <c r="C1324" s="191"/>
      <c r="D1324" s="195"/>
      <c r="E1324" s="195"/>
      <c r="F1324" s="195"/>
      <c r="G1324" s="195"/>
      <c r="H1324" s="195"/>
      <c r="I1324" s="195"/>
      <c r="J1324" s="195"/>
      <c r="K1324" s="230"/>
      <c r="L1324" s="195"/>
      <c r="M1324" s="195"/>
      <c r="N1324" s="195"/>
      <c r="O1324" s="195"/>
      <c r="P1324" s="195"/>
      <c r="Q1324" s="195"/>
      <c r="R1324" s="230"/>
      <c r="S1324" s="195"/>
      <c r="T1324" s="190"/>
      <c r="W1324" s="190"/>
      <c r="X1324" s="190"/>
      <c r="AD1324" s="190"/>
    </row>
    <row r="1325" spans="1:30" s="231" customFormat="1">
      <c r="A1325" s="229"/>
      <c r="B1325" s="190"/>
      <c r="C1325" s="191"/>
      <c r="D1325" s="195"/>
      <c r="E1325" s="195"/>
      <c r="F1325" s="195"/>
      <c r="G1325" s="195"/>
      <c r="H1325" s="195"/>
      <c r="I1325" s="195"/>
      <c r="J1325" s="195"/>
      <c r="K1325" s="230"/>
      <c r="L1325" s="195"/>
      <c r="M1325" s="195"/>
      <c r="N1325" s="195"/>
      <c r="O1325" s="195"/>
      <c r="P1325" s="195"/>
      <c r="Q1325" s="195"/>
      <c r="R1325" s="230"/>
      <c r="S1325" s="195"/>
      <c r="T1325" s="190"/>
      <c r="W1325" s="190"/>
      <c r="X1325" s="190"/>
      <c r="AD1325" s="190"/>
    </row>
    <row r="1326" spans="1:30" s="231" customFormat="1">
      <c r="A1326" s="229"/>
      <c r="B1326" s="190"/>
      <c r="C1326" s="191"/>
      <c r="D1326" s="195"/>
      <c r="E1326" s="195"/>
      <c r="F1326" s="195"/>
      <c r="G1326" s="195"/>
      <c r="H1326" s="195"/>
      <c r="I1326" s="195"/>
      <c r="J1326" s="195"/>
      <c r="K1326" s="230"/>
      <c r="L1326" s="195"/>
      <c r="M1326" s="195"/>
      <c r="N1326" s="195"/>
      <c r="O1326" s="195"/>
      <c r="P1326" s="195"/>
      <c r="Q1326" s="195"/>
      <c r="R1326" s="230"/>
      <c r="S1326" s="195"/>
      <c r="T1326" s="190"/>
      <c r="W1326" s="190"/>
      <c r="X1326" s="190"/>
      <c r="AD1326" s="190"/>
    </row>
    <row r="1327" spans="1:30" s="231" customFormat="1">
      <c r="A1327" s="229"/>
      <c r="B1327" s="190"/>
      <c r="C1327" s="191"/>
      <c r="D1327" s="195"/>
      <c r="E1327" s="195"/>
      <c r="F1327" s="195"/>
      <c r="G1327" s="195"/>
      <c r="H1327" s="195"/>
      <c r="I1327" s="195"/>
      <c r="J1327" s="195"/>
      <c r="K1327" s="230"/>
      <c r="L1327" s="195"/>
      <c r="M1327" s="195"/>
      <c r="N1327" s="195"/>
      <c r="O1327" s="195"/>
      <c r="P1327" s="195"/>
      <c r="Q1327" s="195"/>
      <c r="R1327" s="230"/>
      <c r="S1327" s="195"/>
      <c r="T1327" s="190"/>
      <c r="W1327" s="190"/>
      <c r="X1327" s="190"/>
      <c r="AD1327" s="190"/>
    </row>
    <row r="1328" spans="1:30" s="231" customFormat="1">
      <c r="A1328" s="229"/>
      <c r="B1328" s="190"/>
      <c r="C1328" s="191"/>
      <c r="D1328" s="195"/>
      <c r="E1328" s="195"/>
      <c r="F1328" s="195"/>
      <c r="G1328" s="195"/>
      <c r="H1328" s="195"/>
      <c r="I1328" s="195"/>
      <c r="J1328" s="195"/>
      <c r="K1328" s="230"/>
      <c r="L1328" s="195"/>
      <c r="M1328" s="195"/>
      <c r="N1328" s="195"/>
      <c r="O1328" s="195"/>
      <c r="P1328" s="195"/>
      <c r="Q1328" s="195"/>
      <c r="R1328" s="230"/>
      <c r="S1328" s="195"/>
      <c r="T1328" s="190"/>
      <c r="W1328" s="190"/>
      <c r="X1328" s="190"/>
      <c r="AD1328" s="190"/>
    </row>
    <row r="1329" spans="1:42" s="231" customFormat="1">
      <c r="A1329" s="229"/>
      <c r="B1329" s="190"/>
      <c r="C1329" s="191"/>
      <c r="D1329" s="195"/>
      <c r="E1329" s="195"/>
      <c r="F1329" s="195"/>
      <c r="G1329" s="195"/>
      <c r="H1329" s="195"/>
      <c r="I1329" s="195"/>
      <c r="J1329" s="195"/>
      <c r="K1329" s="230"/>
      <c r="L1329" s="195"/>
      <c r="M1329" s="195"/>
      <c r="N1329" s="195"/>
      <c r="O1329" s="195"/>
      <c r="P1329" s="195"/>
      <c r="Q1329" s="195"/>
      <c r="R1329" s="230"/>
      <c r="S1329" s="195"/>
      <c r="T1329" s="190"/>
      <c r="W1329" s="190"/>
      <c r="X1329" s="190"/>
      <c r="AD1329" s="190"/>
    </row>
    <row r="1330" spans="1:42" s="231" customFormat="1">
      <c r="A1330" s="229"/>
      <c r="B1330" s="190"/>
      <c r="C1330" s="191"/>
      <c r="D1330" s="195"/>
      <c r="E1330" s="195"/>
      <c r="F1330" s="195"/>
      <c r="G1330" s="195"/>
      <c r="H1330" s="195"/>
      <c r="I1330" s="195"/>
      <c r="J1330" s="195"/>
      <c r="K1330" s="230"/>
      <c r="L1330" s="195"/>
      <c r="M1330" s="195"/>
      <c r="N1330" s="195"/>
      <c r="O1330" s="195"/>
      <c r="P1330" s="195"/>
      <c r="Q1330" s="195"/>
      <c r="R1330" s="230"/>
      <c r="S1330" s="195"/>
      <c r="T1330" s="190"/>
      <c r="W1330" s="190"/>
      <c r="X1330" s="190"/>
      <c r="AD1330" s="190"/>
    </row>
    <row r="1331" spans="1:42" s="231" customFormat="1">
      <c r="A1331" s="229"/>
      <c r="B1331" s="190"/>
      <c r="C1331" s="191"/>
      <c r="D1331" s="195"/>
      <c r="E1331" s="195"/>
      <c r="F1331" s="195"/>
      <c r="G1331" s="195"/>
      <c r="H1331" s="195"/>
      <c r="I1331" s="195"/>
      <c r="J1331" s="195"/>
      <c r="K1331" s="230"/>
      <c r="L1331" s="195"/>
      <c r="M1331" s="195"/>
      <c r="N1331" s="195"/>
      <c r="O1331" s="195"/>
      <c r="P1331" s="195"/>
      <c r="Q1331" s="195"/>
      <c r="R1331" s="230"/>
      <c r="S1331" s="195"/>
      <c r="T1331" s="190"/>
      <c r="W1331" s="190"/>
      <c r="X1331" s="190"/>
      <c r="AD1331" s="190"/>
    </row>
    <row r="1332" spans="1:42" s="231" customFormat="1">
      <c r="A1332" s="229"/>
      <c r="B1332" s="190"/>
      <c r="C1332" s="191"/>
      <c r="D1332" s="195"/>
      <c r="E1332" s="195"/>
      <c r="F1332" s="195"/>
      <c r="G1332" s="195"/>
      <c r="H1332" s="195"/>
      <c r="I1332" s="195"/>
      <c r="J1332" s="195"/>
      <c r="K1332" s="230"/>
      <c r="L1332" s="195"/>
      <c r="M1332" s="195"/>
      <c r="N1332" s="195"/>
      <c r="O1332" s="195"/>
      <c r="P1332" s="195"/>
      <c r="Q1332" s="195"/>
      <c r="R1332" s="230"/>
      <c r="S1332" s="195"/>
      <c r="T1332" s="190"/>
      <c r="W1332" s="190"/>
      <c r="X1332" s="190"/>
      <c r="AD1332" s="190"/>
    </row>
    <row r="1333" spans="1:42" s="231" customFormat="1">
      <c r="A1333" s="229"/>
      <c r="B1333" s="190"/>
      <c r="C1333" s="191"/>
      <c r="D1333" s="195"/>
      <c r="E1333" s="195"/>
      <c r="F1333" s="195"/>
      <c r="G1333" s="195"/>
      <c r="H1333" s="195"/>
      <c r="I1333" s="195"/>
      <c r="J1333" s="195"/>
      <c r="K1333" s="230"/>
      <c r="L1333" s="195"/>
      <c r="M1333" s="195"/>
      <c r="N1333" s="195"/>
      <c r="O1333" s="195"/>
      <c r="P1333" s="195"/>
      <c r="Q1333" s="195"/>
      <c r="R1333" s="230"/>
      <c r="S1333" s="195"/>
      <c r="T1333" s="190"/>
      <c r="W1333" s="190"/>
      <c r="X1333" s="190"/>
      <c r="AD1333" s="190"/>
    </row>
    <row r="1334" spans="1:42" s="231" customFormat="1">
      <c r="A1334" s="229"/>
      <c r="B1334" s="190"/>
      <c r="C1334" s="191"/>
      <c r="D1334" s="195"/>
      <c r="E1334" s="195"/>
      <c r="F1334" s="195"/>
      <c r="G1334" s="195"/>
      <c r="H1334" s="195"/>
      <c r="I1334" s="195"/>
      <c r="J1334" s="195"/>
      <c r="K1334" s="230"/>
      <c r="L1334" s="195"/>
      <c r="M1334" s="195"/>
      <c r="N1334" s="195"/>
      <c r="O1334" s="195"/>
      <c r="P1334" s="195"/>
      <c r="Q1334" s="195"/>
      <c r="R1334" s="230"/>
      <c r="S1334" s="195"/>
      <c r="T1334" s="190"/>
      <c r="W1334" s="190"/>
      <c r="X1334" s="190"/>
      <c r="AD1334" s="190"/>
    </row>
    <row r="1335" spans="1:42" s="231" customFormat="1">
      <c r="A1335" s="229"/>
      <c r="B1335" s="190"/>
      <c r="C1335" s="191"/>
      <c r="D1335" s="195"/>
      <c r="E1335" s="195"/>
      <c r="F1335" s="195"/>
      <c r="G1335" s="195"/>
      <c r="H1335" s="195"/>
      <c r="I1335" s="195"/>
      <c r="J1335" s="195"/>
      <c r="K1335" s="230"/>
      <c r="L1335" s="195"/>
      <c r="M1335" s="195"/>
      <c r="N1335" s="195"/>
      <c r="O1335" s="195"/>
      <c r="P1335" s="195"/>
      <c r="Q1335" s="195"/>
      <c r="R1335" s="230"/>
      <c r="S1335" s="195"/>
      <c r="T1335" s="190"/>
      <c r="W1335" s="190"/>
      <c r="X1335" s="190"/>
      <c r="AD1335" s="190"/>
    </row>
    <row r="1336" spans="1:42" s="231" customFormat="1">
      <c r="A1336" s="229"/>
      <c r="B1336" s="190"/>
      <c r="C1336" s="191"/>
      <c r="D1336" s="195"/>
      <c r="E1336" s="195"/>
      <c r="F1336" s="195"/>
      <c r="G1336" s="195"/>
      <c r="H1336" s="195"/>
      <c r="I1336" s="195"/>
      <c r="J1336" s="195"/>
      <c r="K1336" s="230"/>
      <c r="L1336" s="195"/>
      <c r="M1336" s="195"/>
      <c r="N1336" s="195"/>
      <c r="O1336" s="195"/>
      <c r="P1336" s="195"/>
      <c r="Q1336" s="195"/>
      <c r="R1336" s="230"/>
      <c r="S1336" s="195"/>
      <c r="T1336" s="190"/>
      <c r="W1336" s="190"/>
      <c r="X1336" s="190"/>
      <c r="AD1336" s="190"/>
    </row>
    <row r="1337" spans="1:42" s="231" customFormat="1">
      <c r="A1337" s="229"/>
      <c r="B1337" s="190"/>
      <c r="C1337" s="191"/>
      <c r="D1337" s="195"/>
      <c r="E1337" s="195"/>
      <c r="F1337" s="195"/>
      <c r="G1337" s="195"/>
      <c r="H1337" s="195"/>
      <c r="I1337" s="195"/>
      <c r="J1337" s="195"/>
      <c r="K1337" s="230"/>
      <c r="L1337" s="195"/>
      <c r="M1337" s="195"/>
      <c r="N1337" s="195"/>
      <c r="O1337" s="195"/>
      <c r="P1337" s="195"/>
      <c r="Q1337" s="195"/>
      <c r="R1337" s="230"/>
      <c r="S1337" s="195"/>
      <c r="T1337" s="190"/>
      <c r="W1337" s="190"/>
      <c r="X1337" s="190"/>
      <c r="AD1337" s="190"/>
    </row>
    <row r="1338" spans="1:42" s="231" customFormat="1">
      <c r="A1338" s="229"/>
      <c r="B1338" s="190"/>
      <c r="C1338" s="191"/>
      <c r="D1338" s="195"/>
      <c r="E1338" s="195"/>
      <c r="F1338" s="195"/>
      <c r="G1338" s="195"/>
      <c r="H1338" s="195"/>
      <c r="I1338" s="195"/>
      <c r="J1338" s="195"/>
      <c r="K1338" s="230"/>
      <c r="L1338" s="195"/>
      <c r="M1338" s="195"/>
      <c r="N1338" s="195"/>
      <c r="O1338" s="195"/>
      <c r="P1338" s="195"/>
      <c r="Q1338" s="195"/>
      <c r="R1338" s="230"/>
      <c r="S1338" s="195"/>
      <c r="T1338" s="190"/>
      <c r="W1338" s="190"/>
      <c r="X1338" s="190"/>
      <c r="AD1338" s="190"/>
    </row>
    <row r="1339" spans="1:42" s="231" customFormat="1">
      <c r="A1339" s="229"/>
      <c r="B1339" s="190"/>
      <c r="C1339" s="191"/>
      <c r="D1339" s="195"/>
      <c r="E1339" s="195"/>
      <c r="F1339" s="195"/>
      <c r="G1339" s="195"/>
      <c r="H1339" s="195"/>
      <c r="I1339" s="195"/>
      <c r="J1339" s="195"/>
      <c r="K1339" s="230"/>
      <c r="L1339" s="195"/>
      <c r="M1339" s="195"/>
      <c r="N1339" s="195"/>
      <c r="O1339" s="195"/>
      <c r="P1339" s="195"/>
      <c r="Q1339" s="195"/>
      <c r="R1339" s="230"/>
      <c r="S1339" s="195"/>
      <c r="T1339" s="190"/>
      <c r="W1339" s="190"/>
      <c r="X1339" s="190"/>
      <c r="AD1339" s="190"/>
    </row>
    <row r="1340" spans="1:42" s="231" customFormat="1">
      <c r="A1340" s="229"/>
      <c r="B1340" s="190"/>
      <c r="C1340" s="191"/>
      <c r="D1340" s="195"/>
      <c r="E1340" s="195"/>
      <c r="F1340" s="195"/>
      <c r="G1340" s="195"/>
      <c r="H1340" s="195"/>
      <c r="I1340" s="195"/>
      <c r="J1340" s="195"/>
      <c r="K1340" s="230"/>
      <c r="L1340" s="195"/>
      <c r="M1340" s="195"/>
      <c r="N1340" s="195"/>
      <c r="O1340" s="195"/>
      <c r="P1340" s="195"/>
      <c r="Q1340" s="195"/>
      <c r="R1340" s="230"/>
      <c r="S1340" s="195"/>
      <c r="T1340" s="190"/>
      <c r="W1340" s="190"/>
      <c r="X1340" s="190"/>
      <c r="AD1340" s="190"/>
    </row>
    <row r="1341" spans="1:42" s="231" customFormat="1">
      <c r="A1341" s="229"/>
      <c r="B1341" s="190"/>
      <c r="C1341" s="191"/>
      <c r="D1341" s="195"/>
      <c r="E1341" s="195"/>
      <c r="F1341" s="195"/>
      <c r="G1341" s="195"/>
      <c r="H1341" s="195"/>
      <c r="I1341" s="195"/>
      <c r="J1341" s="195"/>
      <c r="K1341" s="230"/>
      <c r="L1341" s="195"/>
      <c r="M1341" s="195"/>
      <c r="N1341" s="195"/>
      <c r="O1341" s="195"/>
      <c r="P1341" s="195"/>
      <c r="Q1341" s="195"/>
      <c r="R1341" s="230"/>
      <c r="S1341" s="195"/>
      <c r="T1341" s="190"/>
      <c r="W1341" s="190"/>
      <c r="X1341" s="190"/>
      <c r="AD1341" s="190"/>
    </row>
    <row r="1342" spans="1:42">
      <c r="A1342" s="229"/>
      <c r="D1342" s="195"/>
      <c r="E1342" s="195"/>
      <c r="F1342" s="195"/>
      <c r="G1342" s="195"/>
      <c r="H1342" s="195"/>
      <c r="I1342" s="195"/>
      <c r="J1342" s="195"/>
      <c r="K1342" s="230"/>
      <c r="L1342" s="195"/>
      <c r="M1342" s="195"/>
      <c r="N1342" s="195"/>
      <c r="O1342" s="195"/>
      <c r="P1342" s="195"/>
      <c r="Q1342" s="195"/>
      <c r="R1342" s="230"/>
      <c r="S1342" s="195"/>
      <c r="U1342" s="231"/>
      <c r="V1342" s="231"/>
      <c r="Y1342" s="231"/>
      <c r="Z1342" s="231"/>
      <c r="AA1342" s="231"/>
      <c r="AB1342" s="231"/>
      <c r="AC1342" s="231"/>
      <c r="AE1342" s="231"/>
      <c r="AF1342" s="234"/>
      <c r="AJ1342" s="231"/>
      <c r="AK1342" s="231"/>
      <c r="AL1342" s="231"/>
      <c r="AM1342" s="231"/>
      <c r="AN1342" s="231"/>
      <c r="AO1342" s="231"/>
      <c r="AP1342" s="231"/>
    </row>
    <row r="1343" spans="1:42">
      <c r="A1343" s="229"/>
      <c r="D1343" s="195"/>
      <c r="E1343" s="195"/>
      <c r="F1343" s="195"/>
      <c r="G1343" s="195"/>
      <c r="H1343" s="195"/>
      <c r="I1343" s="195"/>
      <c r="J1343" s="195"/>
      <c r="K1343" s="230"/>
      <c r="L1343" s="195"/>
      <c r="M1343" s="195"/>
      <c r="N1343" s="195"/>
      <c r="O1343" s="195"/>
      <c r="P1343" s="195"/>
      <c r="Q1343" s="195"/>
      <c r="R1343" s="230"/>
      <c r="S1343" s="195"/>
      <c r="U1343" s="231"/>
      <c r="V1343" s="231"/>
      <c r="Y1343" s="231"/>
      <c r="Z1343" s="231"/>
      <c r="AA1343" s="231"/>
      <c r="AB1343" s="231"/>
      <c r="AC1343" s="231"/>
      <c r="AE1343" s="231"/>
      <c r="AF1343" s="234"/>
      <c r="AJ1343" s="231"/>
      <c r="AK1343" s="231"/>
      <c r="AL1343" s="231"/>
      <c r="AM1343" s="231"/>
      <c r="AN1343" s="231"/>
      <c r="AO1343" s="231"/>
      <c r="AP1343" s="231"/>
    </row>
    <row r="1344" spans="1:42">
      <c r="A1344" s="229"/>
      <c r="D1344" s="195"/>
      <c r="E1344" s="195"/>
      <c r="F1344" s="195"/>
      <c r="G1344" s="195"/>
      <c r="H1344" s="195"/>
      <c r="I1344" s="195"/>
      <c r="J1344" s="195"/>
      <c r="K1344" s="230"/>
      <c r="L1344" s="195"/>
      <c r="M1344" s="195"/>
      <c r="N1344" s="195"/>
      <c r="O1344" s="195"/>
      <c r="P1344" s="195"/>
      <c r="Q1344" s="195"/>
      <c r="R1344" s="230"/>
      <c r="S1344" s="195"/>
      <c r="U1344" s="231"/>
      <c r="V1344" s="231"/>
      <c r="Y1344" s="231"/>
      <c r="Z1344" s="231"/>
      <c r="AA1344" s="231"/>
      <c r="AB1344" s="231"/>
      <c r="AC1344" s="231"/>
      <c r="AE1344" s="231"/>
      <c r="AF1344" s="234"/>
      <c r="AJ1344" s="231"/>
      <c r="AK1344" s="231"/>
      <c r="AL1344" s="231"/>
      <c r="AM1344" s="231"/>
      <c r="AN1344" s="231"/>
      <c r="AO1344" s="231"/>
      <c r="AP1344" s="231"/>
    </row>
    <row r="1345" spans="1:42">
      <c r="A1345" s="229"/>
      <c r="D1345" s="195"/>
      <c r="E1345" s="195"/>
      <c r="F1345" s="195"/>
      <c r="G1345" s="195"/>
      <c r="H1345" s="195"/>
      <c r="I1345" s="195"/>
      <c r="J1345" s="195"/>
      <c r="K1345" s="230"/>
      <c r="L1345" s="195"/>
      <c r="M1345" s="195"/>
      <c r="N1345" s="195"/>
      <c r="O1345" s="195"/>
      <c r="P1345" s="195"/>
      <c r="Q1345" s="195"/>
      <c r="R1345" s="230"/>
      <c r="S1345" s="195"/>
      <c r="U1345" s="231"/>
      <c r="V1345" s="231"/>
      <c r="Y1345" s="231"/>
      <c r="Z1345" s="231"/>
      <c r="AA1345" s="231"/>
      <c r="AB1345" s="231"/>
      <c r="AC1345" s="231"/>
      <c r="AE1345" s="231"/>
      <c r="AF1345" s="234"/>
      <c r="AJ1345" s="231"/>
      <c r="AK1345" s="231"/>
      <c r="AL1345" s="231"/>
      <c r="AM1345" s="231"/>
      <c r="AN1345" s="231"/>
      <c r="AO1345" s="231"/>
      <c r="AP1345" s="231"/>
    </row>
    <row r="1346" spans="1:42">
      <c r="A1346" s="229"/>
      <c r="D1346" s="195"/>
      <c r="E1346" s="195"/>
      <c r="F1346" s="195"/>
      <c r="G1346" s="195"/>
      <c r="H1346" s="195"/>
      <c r="I1346" s="195"/>
      <c r="J1346" s="195"/>
      <c r="K1346" s="230"/>
      <c r="L1346" s="195"/>
      <c r="M1346" s="195"/>
      <c r="N1346" s="195"/>
      <c r="O1346" s="195"/>
      <c r="P1346" s="195"/>
      <c r="Q1346" s="195"/>
      <c r="R1346" s="230"/>
      <c r="S1346" s="195"/>
      <c r="U1346" s="231"/>
      <c r="V1346" s="231"/>
      <c r="Y1346" s="231"/>
      <c r="Z1346" s="231"/>
      <c r="AA1346" s="231"/>
      <c r="AB1346" s="231"/>
      <c r="AC1346" s="231"/>
      <c r="AE1346" s="231"/>
      <c r="AF1346" s="234"/>
      <c r="AJ1346" s="231"/>
      <c r="AK1346" s="231"/>
      <c r="AL1346" s="231"/>
      <c r="AM1346" s="231"/>
      <c r="AN1346" s="231"/>
      <c r="AO1346" s="231"/>
      <c r="AP1346" s="231"/>
    </row>
    <row r="1347" spans="1:42">
      <c r="A1347" s="229"/>
      <c r="D1347" s="195"/>
      <c r="E1347" s="195"/>
      <c r="F1347" s="195"/>
      <c r="G1347" s="195"/>
      <c r="H1347" s="195"/>
      <c r="I1347" s="195"/>
      <c r="J1347" s="195"/>
      <c r="K1347" s="230"/>
      <c r="L1347" s="195"/>
      <c r="M1347" s="195"/>
      <c r="N1347" s="195"/>
      <c r="O1347" s="195"/>
      <c r="P1347" s="195"/>
      <c r="Q1347" s="195"/>
      <c r="R1347" s="230"/>
      <c r="S1347" s="195"/>
      <c r="U1347" s="231"/>
      <c r="V1347" s="231"/>
      <c r="Y1347" s="231"/>
      <c r="Z1347" s="231"/>
      <c r="AA1347" s="231"/>
      <c r="AB1347" s="231"/>
      <c r="AC1347" s="231"/>
      <c r="AE1347" s="231"/>
      <c r="AF1347" s="234"/>
      <c r="AJ1347" s="231"/>
      <c r="AK1347" s="231"/>
      <c r="AL1347" s="231"/>
      <c r="AM1347" s="231"/>
      <c r="AN1347" s="231"/>
      <c r="AO1347" s="231"/>
      <c r="AP1347" s="231"/>
    </row>
    <row r="1348" spans="1:42">
      <c r="A1348" s="229"/>
      <c r="D1348" s="195"/>
      <c r="E1348" s="195"/>
      <c r="F1348" s="195"/>
      <c r="G1348" s="195"/>
      <c r="H1348" s="195"/>
      <c r="I1348" s="195"/>
      <c r="J1348" s="195"/>
      <c r="K1348" s="230"/>
      <c r="L1348" s="195"/>
      <c r="M1348" s="195"/>
      <c r="N1348" s="195"/>
      <c r="O1348" s="195"/>
      <c r="P1348" s="195"/>
      <c r="Q1348" s="195"/>
      <c r="R1348" s="230"/>
      <c r="S1348" s="195"/>
      <c r="U1348" s="231"/>
      <c r="V1348" s="231"/>
      <c r="Y1348" s="231"/>
      <c r="Z1348" s="231"/>
      <c r="AA1348" s="231"/>
      <c r="AB1348" s="231"/>
      <c r="AC1348" s="231"/>
      <c r="AE1348" s="231"/>
      <c r="AF1348" s="234"/>
      <c r="AJ1348" s="231"/>
      <c r="AK1348" s="231"/>
      <c r="AL1348" s="231"/>
      <c r="AM1348" s="231"/>
      <c r="AN1348" s="231"/>
      <c r="AO1348" s="231"/>
      <c r="AP1348" s="231"/>
    </row>
    <row r="1349" spans="1:42">
      <c r="A1349" s="229"/>
      <c r="D1349" s="195"/>
      <c r="E1349" s="195"/>
      <c r="F1349" s="195"/>
      <c r="G1349" s="195"/>
      <c r="H1349" s="195"/>
      <c r="I1349" s="195"/>
      <c r="J1349" s="195"/>
      <c r="K1349" s="230"/>
      <c r="L1349" s="195"/>
      <c r="M1349" s="195"/>
      <c r="N1349" s="195"/>
      <c r="O1349" s="195"/>
      <c r="P1349" s="195"/>
      <c r="Q1349" s="195"/>
      <c r="R1349" s="230"/>
      <c r="S1349" s="195"/>
      <c r="U1349" s="231"/>
      <c r="V1349" s="231"/>
      <c r="Y1349" s="231"/>
      <c r="Z1349" s="231"/>
      <c r="AA1349" s="231"/>
      <c r="AB1349" s="231"/>
      <c r="AC1349" s="231"/>
      <c r="AE1349" s="231"/>
      <c r="AF1349" s="234"/>
      <c r="AJ1349" s="231"/>
      <c r="AK1349" s="231"/>
      <c r="AL1349" s="231"/>
      <c r="AM1349" s="231"/>
      <c r="AN1349" s="231"/>
      <c r="AO1349" s="231"/>
      <c r="AP1349" s="231"/>
    </row>
    <row r="1350" spans="1:42">
      <c r="A1350" s="229"/>
      <c r="D1350" s="195"/>
      <c r="E1350" s="195"/>
      <c r="F1350" s="195"/>
      <c r="G1350" s="195"/>
      <c r="H1350" s="195"/>
      <c r="I1350" s="195"/>
      <c r="J1350" s="195"/>
      <c r="K1350" s="230"/>
      <c r="L1350" s="195"/>
      <c r="M1350" s="195"/>
      <c r="N1350" s="195"/>
      <c r="O1350" s="195"/>
      <c r="P1350" s="195"/>
      <c r="Q1350" s="195"/>
      <c r="R1350" s="230"/>
      <c r="S1350" s="195"/>
      <c r="U1350" s="231"/>
      <c r="V1350" s="231"/>
      <c r="Y1350" s="231"/>
      <c r="Z1350" s="231"/>
      <c r="AA1350" s="231"/>
      <c r="AB1350" s="231"/>
      <c r="AC1350" s="231"/>
      <c r="AE1350" s="231"/>
      <c r="AF1350" s="234"/>
      <c r="AJ1350" s="231"/>
      <c r="AK1350" s="231"/>
      <c r="AL1350" s="231"/>
      <c r="AM1350" s="231"/>
      <c r="AN1350" s="231"/>
      <c r="AO1350" s="231"/>
      <c r="AP1350" s="231"/>
    </row>
    <row r="1351" spans="1:42">
      <c r="A1351" s="229"/>
      <c r="D1351" s="195"/>
      <c r="E1351" s="195"/>
      <c r="F1351" s="195"/>
      <c r="G1351" s="195"/>
      <c r="H1351" s="195"/>
      <c r="I1351" s="195"/>
      <c r="J1351" s="195"/>
      <c r="K1351" s="230"/>
      <c r="L1351" s="195"/>
      <c r="M1351" s="195"/>
      <c r="N1351" s="195"/>
      <c r="O1351" s="195"/>
      <c r="P1351" s="195"/>
      <c r="Q1351" s="195"/>
      <c r="R1351" s="230"/>
      <c r="S1351" s="195"/>
      <c r="U1351" s="231"/>
      <c r="V1351" s="231"/>
      <c r="Y1351" s="231"/>
      <c r="Z1351" s="231"/>
      <c r="AA1351" s="231"/>
      <c r="AB1351" s="231"/>
      <c r="AC1351" s="231"/>
      <c r="AE1351" s="231"/>
      <c r="AF1351" s="234"/>
      <c r="AJ1351" s="231"/>
      <c r="AK1351" s="231"/>
      <c r="AL1351" s="231"/>
      <c r="AM1351" s="231"/>
      <c r="AN1351" s="231"/>
      <c r="AO1351" s="231"/>
      <c r="AP1351" s="231"/>
    </row>
    <row r="1352" spans="1:42">
      <c r="A1352" s="229"/>
      <c r="D1352" s="195"/>
      <c r="E1352" s="195"/>
      <c r="F1352" s="195"/>
      <c r="G1352" s="195"/>
      <c r="H1352" s="195"/>
      <c r="I1352" s="195"/>
      <c r="J1352" s="195"/>
      <c r="K1352" s="230"/>
      <c r="L1352" s="195"/>
      <c r="M1352" s="195"/>
      <c r="N1352" s="195"/>
      <c r="O1352" s="195"/>
      <c r="P1352" s="195"/>
      <c r="Q1352" s="195"/>
      <c r="R1352" s="230"/>
      <c r="S1352" s="195"/>
      <c r="U1352" s="231"/>
      <c r="V1352" s="231"/>
      <c r="Y1352" s="231"/>
      <c r="Z1352" s="231"/>
      <c r="AA1352" s="231"/>
      <c r="AB1352" s="231"/>
      <c r="AC1352" s="231"/>
      <c r="AE1352" s="231"/>
      <c r="AF1352" s="234"/>
      <c r="AJ1352" s="231"/>
      <c r="AK1352" s="231"/>
      <c r="AL1352" s="231"/>
      <c r="AM1352" s="231"/>
      <c r="AN1352" s="231"/>
      <c r="AO1352" s="231"/>
      <c r="AP1352" s="231"/>
    </row>
    <row r="1353" spans="1:42">
      <c r="A1353" s="229"/>
      <c r="D1353" s="195"/>
      <c r="E1353" s="195"/>
      <c r="F1353" s="195"/>
      <c r="G1353" s="195"/>
      <c r="H1353" s="195"/>
      <c r="I1353" s="195"/>
      <c r="J1353" s="195"/>
      <c r="K1353" s="230"/>
      <c r="L1353" s="195"/>
      <c r="M1353" s="195"/>
      <c r="N1353" s="195"/>
      <c r="O1353" s="195"/>
      <c r="P1353" s="195"/>
      <c r="Q1353" s="195"/>
      <c r="R1353" s="230"/>
      <c r="S1353" s="195"/>
      <c r="U1353" s="231"/>
      <c r="V1353" s="231"/>
      <c r="Y1353" s="231"/>
      <c r="Z1353" s="231"/>
      <c r="AA1353" s="231"/>
      <c r="AB1353" s="231"/>
      <c r="AC1353" s="231"/>
      <c r="AE1353" s="231"/>
      <c r="AF1353" s="234"/>
      <c r="AJ1353" s="231"/>
      <c r="AK1353" s="231"/>
      <c r="AL1353" s="231"/>
      <c r="AM1353" s="231"/>
      <c r="AN1353" s="231"/>
      <c r="AO1353" s="231"/>
      <c r="AP1353" s="231"/>
    </row>
    <row r="1354" spans="1:42">
      <c r="A1354" s="229"/>
      <c r="D1354" s="195"/>
      <c r="E1354" s="195"/>
      <c r="F1354" s="195"/>
      <c r="G1354" s="195"/>
      <c r="H1354" s="195"/>
      <c r="I1354" s="195"/>
      <c r="J1354" s="195"/>
      <c r="K1354" s="230"/>
      <c r="L1354" s="195"/>
      <c r="M1354" s="195"/>
      <c r="N1354" s="195"/>
      <c r="O1354" s="195"/>
      <c r="P1354" s="195"/>
      <c r="Q1354" s="195"/>
      <c r="R1354" s="230"/>
      <c r="S1354" s="195"/>
      <c r="U1354" s="231"/>
      <c r="V1354" s="231"/>
      <c r="Y1354" s="231"/>
      <c r="Z1354" s="231"/>
      <c r="AA1354" s="231"/>
      <c r="AB1354" s="231"/>
      <c r="AC1354" s="231"/>
      <c r="AE1354" s="231"/>
      <c r="AF1354" s="234"/>
      <c r="AJ1354" s="231"/>
      <c r="AK1354" s="231"/>
      <c r="AL1354" s="231"/>
      <c r="AM1354" s="231"/>
      <c r="AN1354" s="231"/>
      <c r="AO1354" s="231"/>
      <c r="AP1354" s="231"/>
    </row>
    <row r="1355" spans="1:42">
      <c r="A1355" s="229"/>
      <c r="D1355" s="195"/>
      <c r="E1355" s="195"/>
      <c r="F1355" s="195"/>
      <c r="G1355" s="195"/>
      <c r="H1355" s="195"/>
      <c r="I1355" s="195"/>
      <c r="J1355" s="195"/>
      <c r="K1355" s="230"/>
      <c r="L1355" s="195"/>
      <c r="M1355" s="195"/>
      <c r="N1355" s="195"/>
      <c r="O1355" s="195"/>
      <c r="P1355" s="195"/>
      <c r="Q1355" s="195"/>
      <c r="R1355" s="230"/>
      <c r="S1355" s="195"/>
      <c r="U1355" s="231"/>
      <c r="V1355" s="231"/>
      <c r="Y1355" s="231"/>
      <c r="Z1355" s="231"/>
      <c r="AA1355" s="231"/>
      <c r="AB1355" s="231"/>
      <c r="AC1355" s="231"/>
      <c r="AE1355" s="231"/>
      <c r="AF1355" s="234"/>
      <c r="AJ1355" s="231"/>
      <c r="AK1355" s="231"/>
      <c r="AL1355" s="231"/>
      <c r="AM1355" s="231"/>
      <c r="AN1355" s="231"/>
      <c r="AO1355" s="231"/>
      <c r="AP1355" s="231"/>
    </row>
    <row r="1356" spans="1:42">
      <c r="A1356" s="229"/>
      <c r="D1356" s="195"/>
      <c r="E1356" s="195"/>
      <c r="F1356" s="195"/>
      <c r="G1356" s="195"/>
      <c r="H1356" s="195"/>
      <c r="I1356" s="195"/>
      <c r="J1356" s="195"/>
      <c r="K1356" s="230"/>
      <c r="L1356" s="195"/>
      <c r="M1356" s="195"/>
      <c r="N1356" s="195"/>
      <c r="O1356" s="195"/>
      <c r="P1356" s="195"/>
      <c r="Q1356" s="195"/>
      <c r="R1356" s="230"/>
      <c r="S1356" s="195"/>
      <c r="U1356" s="231"/>
      <c r="V1356" s="231"/>
      <c r="Y1356" s="231"/>
      <c r="Z1356" s="231"/>
      <c r="AA1356" s="231"/>
      <c r="AB1356" s="231"/>
      <c r="AC1356" s="231"/>
      <c r="AE1356" s="231"/>
      <c r="AF1356" s="234"/>
      <c r="AJ1356" s="231"/>
      <c r="AK1356" s="231"/>
      <c r="AL1356" s="231"/>
      <c r="AM1356" s="231"/>
      <c r="AN1356" s="231"/>
      <c r="AO1356" s="231"/>
      <c r="AP1356" s="231"/>
    </row>
    <row r="1357" spans="1:42">
      <c r="A1357" s="229"/>
      <c r="D1357" s="195"/>
      <c r="E1357" s="195"/>
      <c r="F1357" s="195"/>
      <c r="G1357" s="195"/>
      <c r="H1357" s="195"/>
      <c r="I1357" s="195"/>
      <c r="J1357" s="195"/>
      <c r="K1357" s="230"/>
      <c r="L1357" s="195"/>
      <c r="M1357" s="195"/>
      <c r="N1357" s="195"/>
      <c r="O1357" s="195"/>
      <c r="P1357" s="195"/>
      <c r="Q1357" s="195"/>
      <c r="R1357" s="230"/>
      <c r="S1357" s="195"/>
      <c r="U1357" s="231"/>
      <c r="V1357" s="231"/>
      <c r="Y1357" s="231"/>
      <c r="Z1357" s="231"/>
      <c r="AA1357" s="231"/>
      <c r="AB1357" s="231"/>
      <c r="AC1357" s="231"/>
      <c r="AE1357" s="231"/>
      <c r="AF1357" s="234"/>
      <c r="AJ1357" s="231"/>
      <c r="AK1357" s="231"/>
      <c r="AL1357" s="231"/>
      <c r="AM1357" s="231"/>
      <c r="AN1357" s="231"/>
      <c r="AO1357" s="231"/>
      <c r="AP1357" s="231"/>
    </row>
    <row r="1358" spans="1:42">
      <c r="A1358" s="229"/>
      <c r="D1358" s="195"/>
      <c r="E1358" s="195"/>
      <c r="F1358" s="195"/>
      <c r="G1358" s="195"/>
      <c r="H1358" s="195"/>
      <c r="I1358" s="195"/>
      <c r="J1358" s="195"/>
      <c r="K1358" s="230"/>
      <c r="L1358" s="195"/>
      <c r="M1358" s="195"/>
      <c r="N1358" s="195"/>
      <c r="O1358" s="195"/>
      <c r="P1358" s="195"/>
      <c r="Q1358" s="195"/>
      <c r="R1358" s="230"/>
      <c r="S1358" s="195"/>
      <c r="U1358" s="231"/>
      <c r="V1358" s="231"/>
      <c r="Y1358" s="231"/>
      <c r="Z1358" s="231"/>
      <c r="AA1358" s="231"/>
      <c r="AB1358" s="231"/>
      <c r="AC1358" s="231"/>
      <c r="AE1358" s="231"/>
      <c r="AF1358" s="234"/>
      <c r="AJ1358" s="231"/>
      <c r="AK1358" s="231"/>
      <c r="AL1358" s="231"/>
      <c r="AM1358" s="231"/>
      <c r="AN1358" s="231"/>
      <c r="AO1358" s="231"/>
      <c r="AP1358" s="231"/>
    </row>
    <row r="1359" spans="1:42">
      <c r="A1359" s="229"/>
      <c r="D1359" s="195"/>
      <c r="E1359" s="195"/>
      <c r="F1359" s="195"/>
      <c r="G1359" s="195"/>
      <c r="H1359" s="195"/>
      <c r="I1359" s="195"/>
      <c r="J1359" s="195"/>
      <c r="K1359" s="230"/>
      <c r="L1359" s="195"/>
      <c r="M1359" s="195"/>
      <c r="N1359" s="195"/>
      <c r="O1359" s="195"/>
      <c r="P1359" s="195"/>
      <c r="Q1359" s="195"/>
      <c r="R1359" s="230"/>
      <c r="S1359" s="195"/>
      <c r="U1359" s="231"/>
      <c r="V1359" s="231"/>
      <c r="Y1359" s="231"/>
      <c r="Z1359" s="231"/>
      <c r="AA1359" s="231"/>
      <c r="AB1359" s="231"/>
      <c r="AC1359" s="231"/>
      <c r="AE1359" s="231"/>
      <c r="AF1359" s="234"/>
      <c r="AJ1359" s="231"/>
      <c r="AK1359" s="231"/>
      <c r="AL1359" s="231"/>
      <c r="AM1359" s="231"/>
      <c r="AN1359" s="231"/>
      <c r="AO1359" s="231"/>
      <c r="AP1359" s="231"/>
    </row>
    <row r="1360" spans="1:42">
      <c r="A1360" s="229"/>
      <c r="D1360" s="195"/>
      <c r="E1360" s="195"/>
      <c r="F1360" s="195"/>
      <c r="G1360" s="195"/>
      <c r="H1360" s="195"/>
      <c r="I1360" s="195"/>
      <c r="J1360" s="195"/>
      <c r="K1360" s="230"/>
      <c r="L1360" s="195"/>
      <c r="M1360" s="195"/>
      <c r="N1360" s="195"/>
      <c r="O1360" s="195"/>
      <c r="P1360" s="195"/>
      <c r="Q1360" s="195"/>
      <c r="R1360" s="230"/>
      <c r="S1360" s="195"/>
      <c r="U1360" s="231"/>
      <c r="V1360" s="231"/>
      <c r="Y1360" s="231"/>
      <c r="Z1360" s="231"/>
      <c r="AA1360" s="231"/>
      <c r="AB1360" s="231"/>
      <c r="AC1360" s="231"/>
      <c r="AE1360" s="231"/>
      <c r="AF1360" s="234"/>
      <c r="AJ1360" s="231"/>
      <c r="AK1360" s="231"/>
      <c r="AL1360" s="231"/>
      <c r="AM1360" s="231"/>
      <c r="AN1360" s="231"/>
      <c r="AO1360" s="231"/>
      <c r="AP1360" s="231"/>
    </row>
    <row r="1361" spans="1:42">
      <c r="A1361" s="229"/>
      <c r="D1361" s="195"/>
      <c r="E1361" s="195"/>
      <c r="F1361" s="195"/>
      <c r="G1361" s="195"/>
      <c r="H1361" s="195"/>
      <c r="I1361" s="195"/>
      <c r="J1361" s="195"/>
      <c r="K1361" s="230"/>
      <c r="L1361" s="195"/>
      <c r="M1361" s="195"/>
      <c r="N1361" s="195"/>
      <c r="O1361" s="195"/>
      <c r="P1361" s="195"/>
      <c r="Q1361" s="195"/>
      <c r="R1361" s="230"/>
      <c r="S1361" s="195"/>
      <c r="U1361" s="231"/>
      <c r="V1361" s="231"/>
      <c r="Y1361" s="231"/>
      <c r="Z1361" s="231"/>
      <c r="AA1361" s="231"/>
      <c r="AB1361" s="231"/>
      <c r="AC1361" s="231"/>
      <c r="AE1361" s="231"/>
      <c r="AF1361" s="234"/>
      <c r="AJ1361" s="231"/>
      <c r="AK1361" s="231"/>
      <c r="AL1361" s="231"/>
      <c r="AM1361" s="231"/>
      <c r="AN1361" s="231"/>
      <c r="AO1361" s="231"/>
      <c r="AP1361" s="231"/>
    </row>
    <row r="1362" spans="1:42">
      <c r="A1362" s="229"/>
      <c r="D1362" s="195"/>
      <c r="E1362" s="195"/>
      <c r="F1362" s="195"/>
      <c r="G1362" s="195"/>
      <c r="H1362" s="195"/>
      <c r="I1362" s="195"/>
      <c r="J1362" s="195"/>
      <c r="K1362" s="230"/>
      <c r="L1362" s="195"/>
      <c r="M1362" s="195"/>
      <c r="N1362" s="195"/>
      <c r="O1362" s="195"/>
      <c r="P1362" s="195"/>
      <c r="Q1362" s="195"/>
      <c r="R1362" s="230"/>
      <c r="S1362" s="195"/>
      <c r="U1362" s="231"/>
      <c r="V1362" s="231"/>
      <c r="Y1362" s="231"/>
      <c r="Z1362" s="231"/>
      <c r="AA1362" s="231"/>
      <c r="AB1362" s="231"/>
      <c r="AC1362" s="231"/>
      <c r="AE1362" s="231"/>
      <c r="AF1362" s="234"/>
      <c r="AJ1362" s="231"/>
      <c r="AK1362" s="231"/>
      <c r="AL1362" s="231"/>
      <c r="AM1362" s="231"/>
      <c r="AN1362" s="231"/>
      <c r="AO1362" s="231"/>
      <c r="AP1362" s="231"/>
    </row>
    <row r="1363" spans="1:42">
      <c r="A1363" s="229"/>
      <c r="D1363" s="195"/>
      <c r="E1363" s="195"/>
      <c r="F1363" s="195"/>
      <c r="G1363" s="195"/>
      <c r="H1363" s="195"/>
      <c r="I1363" s="195"/>
      <c r="J1363" s="195"/>
      <c r="K1363" s="230"/>
      <c r="L1363" s="195"/>
      <c r="M1363" s="195"/>
      <c r="N1363" s="195"/>
      <c r="O1363" s="195"/>
      <c r="P1363" s="195"/>
      <c r="Q1363" s="195"/>
      <c r="R1363" s="230"/>
      <c r="S1363" s="195"/>
      <c r="U1363" s="231"/>
      <c r="V1363" s="231"/>
      <c r="Y1363" s="231"/>
      <c r="Z1363" s="231"/>
      <c r="AA1363" s="231"/>
      <c r="AB1363" s="231"/>
      <c r="AC1363" s="231"/>
      <c r="AE1363" s="231"/>
      <c r="AF1363" s="234"/>
      <c r="AJ1363" s="231"/>
      <c r="AK1363" s="231"/>
      <c r="AL1363" s="231"/>
      <c r="AM1363" s="231"/>
      <c r="AN1363" s="231"/>
      <c r="AO1363" s="231"/>
      <c r="AP1363" s="231"/>
    </row>
    <row r="1364" spans="1:42">
      <c r="A1364" s="229"/>
      <c r="D1364" s="195"/>
      <c r="E1364" s="195"/>
      <c r="F1364" s="195"/>
      <c r="G1364" s="195"/>
      <c r="H1364" s="195"/>
      <c r="I1364" s="195"/>
      <c r="J1364" s="195"/>
      <c r="K1364" s="230"/>
      <c r="L1364" s="195"/>
      <c r="M1364" s="195"/>
      <c r="N1364" s="195"/>
      <c r="O1364" s="195"/>
      <c r="P1364" s="195"/>
      <c r="Q1364" s="195"/>
      <c r="R1364" s="230"/>
      <c r="S1364" s="195"/>
      <c r="U1364" s="231"/>
      <c r="V1364" s="231"/>
      <c r="Y1364" s="231"/>
      <c r="Z1364" s="231"/>
      <c r="AA1364" s="231"/>
      <c r="AB1364" s="231"/>
      <c r="AC1364" s="231"/>
      <c r="AE1364" s="231"/>
      <c r="AF1364" s="234"/>
      <c r="AJ1364" s="231"/>
      <c r="AK1364" s="231"/>
      <c r="AL1364" s="231"/>
      <c r="AM1364" s="231"/>
      <c r="AN1364" s="231"/>
      <c r="AO1364" s="231"/>
      <c r="AP1364" s="231"/>
    </row>
    <row r="1365" spans="1:42">
      <c r="A1365" s="229"/>
      <c r="D1365" s="195"/>
      <c r="E1365" s="195"/>
      <c r="F1365" s="195"/>
      <c r="G1365" s="195"/>
      <c r="H1365" s="195"/>
      <c r="I1365" s="195"/>
      <c r="J1365" s="195"/>
      <c r="K1365" s="230"/>
      <c r="L1365" s="195"/>
      <c r="M1365" s="195"/>
      <c r="N1365" s="195"/>
      <c r="O1365" s="195"/>
      <c r="P1365" s="195"/>
      <c r="Q1365" s="195"/>
      <c r="R1365" s="230"/>
      <c r="S1365" s="195"/>
      <c r="U1365" s="231"/>
      <c r="V1365" s="231"/>
      <c r="Y1365" s="231"/>
      <c r="Z1365" s="231"/>
      <c r="AA1365" s="231"/>
      <c r="AB1365" s="231"/>
      <c r="AC1365" s="231"/>
      <c r="AE1365" s="231"/>
      <c r="AF1365" s="234"/>
      <c r="AJ1365" s="231"/>
      <c r="AK1365" s="231"/>
      <c r="AL1365" s="231"/>
      <c r="AM1365" s="231"/>
      <c r="AN1365" s="231"/>
      <c r="AO1365" s="231"/>
      <c r="AP1365" s="231"/>
    </row>
    <row r="1366" spans="1:42">
      <c r="A1366" s="229"/>
      <c r="D1366" s="195"/>
      <c r="E1366" s="195"/>
      <c r="F1366" s="195"/>
      <c r="G1366" s="195"/>
      <c r="H1366" s="195"/>
      <c r="I1366" s="195"/>
      <c r="J1366" s="195"/>
      <c r="K1366" s="230"/>
      <c r="L1366" s="195"/>
      <c r="M1366" s="195"/>
      <c r="N1366" s="195"/>
      <c r="O1366" s="195"/>
      <c r="P1366" s="195"/>
      <c r="Q1366" s="195"/>
      <c r="R1366" s="230"/>
      <c r="S1366" s="195"/>
      <c r="U1366" s="231"/>
      <c r="V1366" s="231"/>
      <c r="Y1366" s="231"/>
      <c r="Z1366" s="231"/>
      <c r="AA1366" s="231"/>
      <c r="AB1366" s="231"/>
      <c r="AC1366" s="231"/>
      <c r="AE1366" s="231"/>
      <c r="AF1366" s="234"/>
      <c r="AJ1366" s="231"/>
      <c r="AK1366" s="231"/>
      <c r="AL1366" s="231"/>
      <c r="AM1366" s="231"/>
      <c r="AN1366" s="231"/>
      <c r="AO1366" s="231"/>
      <c r="AP1366" s="231"/>
    </row>
    <row r="1367" spans="1:42">
      <c r="A1367" s="229"/>
      <c r="D1367" s="195"/>
      <c r="E1367" s="195"/>
      <c r="F1367" s="195"/>
      <c r="G1367" s="195"/>
      <c r="H1367" s="195"/>
      <c r="I1367" s="195"/>
      <c r="J1367" s="195"/>
      <c r="K1367" s="230"/>
      <c r="L1367" s="195"/>
      <c r="M1367" s="195"/>
      <c r="N1367" s="195"/>
      <c r="O1367" s="195"/>
      <c r="P1367" s="195"/>
      <c r="Q1367" s="195"/>
      <c r="R1367" s="230"/>
      <c r="S1367" s="195"/>
      <c r="U1367" s="231"/>
      <c r="V1367" s="231"/>
      <c r="Y1367" s="231"/>
      <c r="Z1367" s="231"/>
      <c r="AA1367" s="231"/>
      <c r="AB1367" s="231"/>
      <c r="AC1367" s="231"/>
      <c r="AE1367" s="231"/>
      <c r="AF1367" s="234"/>
      <c r="AJ1367" s="231"/>
      <c r="AK1367" s="231"/>
      <c r="AL1367" s="231"/>
      <c r="AM1367" s="231"/>
      <c r="AN1367" s="231"/>
      <c r="AO1367" s="231"/>
      <c r="AP1367" s="231"/>
    </row>
    <row r="1368" spans="1:42">
      <c r="A1368" s="229"/>
      <c r="D1368" s="195"/>
      <c r="E1368" s="195"/>
      <c r="F1368" s="195"/>
      <c r="G1368" s="195"/>
      <c r="H1368" s="195"/>
      <c r="I1368" s="195"/>
      <c r="J1368" s="195"/>
      <c r="K1368" s="230"/>
      <c r="L1368" s="195"/>
      <c r="M1368" s="195"/>
      <c r="N1368" s="195"/>
      <c r="O1368" s="195"/>
      <c r="P1368" s="195"/>
      <c r="Q1368" s="195"/>
      <c r="R1368" s="230"/>
      <c r="S1368" s="195"/>
      <c r="U1368" s="231"/>
      <c r="V1368" s="231"/>
      <c r="Y1368" s="231"/>
      <c r="Z1368" s="231"/>
      <c r="AA1368" s="231"/>
      <c r="AB1368" s="231"/>
      <c r="AC1368" s="231"/>
      <c r="AE1368" s="231"/>
      <c r="AF1368" s="234"/>
      <c r="AJ1368" s="231"/>
      <c r="AK1368" s="231"/>
      <c r="AL1368" s="231"/>
      <c r="AM1368" s="231"/>
      <c r="AN1368" s="231"/>
      <c r="AO1368" s="231"/>
      <c r="AP1368" s="231"/>
    </row>
    <row r="1369" spans="1:42">
      <c r="A1369" s="229"/>
      <c r="D1369" s="195"/>
      <c r="E1369" s="195"/>
      <c r="F1369" s="195"/>
      <c r="G1369" s="195"/>
      <c r="H1369" s="195"/>
      <c r="I1369" s="195"/>
      <c r="J1369" s="195"/>
      <c r="K1369" s="230"/>
      <c r="L1369" s="195"/>
      <c r="M1369" s="195"/>
      <c r="N1369" s="195"/>
      <c r="O1369" s="195"/>
      <c r="P1369" s="195"/>
      <c r="Q1369" s="195"/>
      <c r="R1369" s="230"/>
      <c r="S1369" s="195"/>
      <c r="U1369" s="231"/>
      <c r="V1369" s="231"/>
      <c r="Y1369" s="231"/>
      <c r="Z1369" s="231"/>
      <c r="AA1369" s="231"/>
      <c r="AB1369" s="231"/>
      <c r="AC1369" s="231"/>
      <c r="AE1369" s="231"/>
      <c r="AF1369" s="234"/>
      <c r="AJ1369" s="231"/>
      <c r="AK1369" s="231"/>
      <c r="AL1369" s="231"/>
      <c r="AM1369" s="231"/>
      <c r="AN1369" s="231"/>
      <c r="AO1369" s="231"/>
      <c r="AP1369" s="231"/>
    </row>
    <row r="1370" spans="1:42">
      <c r="A1370" s="229"/>
      <c r="D1370" s="195"/>
      <c r="E1370" s="195"/>
      <c r="F1370" s="195"/>
      <c r="G1370" s="195"/>
      <c r="H1370" s="195"/>
      <c r="I1370" s="195"/>
      <c r="J1370" s="195"/>
      <c r="K1370" s="230"/>
      <c r="L1370" s="195"/>
      <c r="M1370" s="195"/>
      <c r="N1370" s="195"/>
      <c r="O1370" s="195"/>
      <c r="P1370" s="195"/>
      <c r="Q1370" s="195"/>
      <c r="R1370" s="230"/>
      <c r="S1370" s="195"/>
      <c r="U1370" s="231"/>
      <c r="V1370" s="231"/>
      <c r="Y1370" s="231"/>
      <c r="Z1370" s="231"/>
      <c r="AA1370" s="231"/>
      <c r="AB1370" s="231"/>
      <c r="AC1370" s="231"/>
      <c r="AE1370" s="231"/>
      <c r="AF1370" s="234"/>
      <c r="AJ1370" s="231"/>
      <c r="AK1370" s="231"/>
      <c r="AL1370" s="231"/>
      <c r="AM1370" s="231"/>
      <c r="AN1370" s="231"/>
      <c r="AO1370" s="231"/>
      <c r="AP1370" s="231"/>
    </row>
    <row r="1371" spans="1:42">
      <c r="A1371" s="229"/>
      <c r="D1371" s="195"/>
      <c r="E1371" s="195"/>
      <c r="F1371" s="195"/>
      <c r="G1371" s="195"/>
      <c r="H1371" s="195"/>
      <c r="I1371" s="195"/>
      <c r="J1371" s="195"/>
      <c r="K1371" s="230"/>
      <c r="L1371" s="195"/>
      <c r="M1371" s="195"/>
      <c r="N1371" s="195"/>
      <c r="O1371" s="195"/>
      <c r="P1371" s="195"/>
      <c r="Q1371" s="195"/>
      <c r="R1371" s="230"/>
      <c r="S1371" s="195"/>
      <c r="U1371" s="231"/>
      <c r="V1371" s="231"/>
      <c r="Y1371" s="231"/>
      <c r="Z1371" s="231"/>
      <c r="AA1371" s="231"/>
      <c r="AB1371" s="231"/>
      <c r="AC1371" s="231"/>
      <c r="AE1371" s="231"/>
      <c r="AF1371" s="234"/>
      <c r="AJ1371" s="231"/>
      <c r="AK1371" s="231"/>
      <c r="AL1371" s="231"/>
      <c r="AM1371" s="231"/>
      <c r="AN1371" s="231"/>
      <c r="AO1371" s="231"/>
      <c r="AP1371" s="231"/>
    </row>
    <row r="1372" spans="1:42">
      <c r="A1372" s="229"/>
      <c r="D1372" s="195"/>
      <c r="E1372" s="195"/>
      <c r="F1372" s="195"/>
      <c r="G1372" s="195"/>
      <c r="H1372" s="195"/>
      <c r="I1372" s="195"/>
      <c r="J1372" s="195"/>
      <c r="K1372" s="230"/>
      <c r="L1372" s="195"/>
      <c r="M1372" s="195"/>
      <c r="N1372" s="195"/>
      <c r="O1372" s="195"/>
      <c r="P1372" s="195"/>
      <c r="Q1372" s="195"/>
      <c r="R1372" s="230"/>
      <c r="S1372" s="195"/>
      <c r="U1372" s="231"/>
      <c r="V1372" s="231"/>
      <c r="Y1372" s="231"/>
      <c r="Z1372" s="231"/>
      <c r="AA1372" s="231"/>
      <c r="AB1372" s="231"/>
      <c r="AC1372" s="231"/>
      <c r="AE1372" s="231"/>
      <c r="AF1372" s="234"/>
      <c r="AJ1372" s="231"/>
      <c r="AK1372" s="231"/>
      <c r="AL1372" s="231"/>
      <c r="AM1372" s="231"/>
      <c r="AN1372" s="231"/>
      <c r="AO1372" s="231"/>
      <c r="AP1372" s="231"/>
    </row>
    <row r="1373" spans="1:42">
      <c r="A1373" s="229"/>
      <c r="D1373" s="195"/>
      <c r="E1373" s="195"/>
      <c r="F1373" s="195"/>
      <c r="G1373" s="195"/>
      <c r="H1373" s="195"/>
      <c r="I1373" s="195"/>
      <c r="J1373" s="195"/>
      <c r="K1373" s="230"/>
      <c r="L1373" s="195"/>
      <c r="M1373" s="195"/>
      <c r="N1373" s="195"/>
      <c r="O1373" s="195"/>
      <c r="P1373" s="195"/>
      <c r="Q1373" s="195"/>
      <c r="R1373" s="230"/>
      <c r="S1373" s="195"/>
      <c r="U1373" s="231"/>
      <c r="V1373" s="231"/>
      <c r="Y1373" s="231"/>
      <c r="Z1373" s="231"/>
      <c r="AA1373" s="231"/>
      <c r="AB1373" s="231"/>
      <c r="AC1373" s="231"/>
      <c r="AE1373" s="231"/>
      <c r="AF1373" s="234"/>
      <c r="AJ1373" s="231"/>
      <c r="AK1373" s="231"/>
      <c r="AL1373" s="231"/>
      <c r="AM1373" s="231"/>
      <c r="AN1373" s="231"/>
      <c r="AO1373" s="231"/>
      <c r="AP1373" s="231"/>
    </row>
    <row r="1374" spans="1:42">
      <c r="A1374" s="229"/>
      <c r="D1374" s="195"/>
      <c r="E1374" s="195"/>
      <c r="F1374" s="195"/>
      <c r="G1374" s="195"/>
      <c r="H1374" s="195"/>
      <c r="I1374" s="195"/>
      <c r="J1374" s="195"/>
      <c r="K1374" s="230"/>
      <c r="L1374" s="195"/>
      <c r="M1374" s="195"/>
      <c r="N1374" s="195"/>
      <c r="O1374" s="195"/>
      <c r="P1374" s="195"/>
      <c r="Q1374" s="195"/>
      <c r="R1374" s="230"/>
      <c r="S1374" s="195"/>
      <c r="U1374" s="231"/>
      <c r="V1374" s="231"/>
      <c r="Y1374" s="231"/>
      <c r="Z1374" s="231"/>
      <c r="AA1374" s="231"/>
      <c r="AB1374" s="231"/>
      <c r="AC1374" s="231"/>
      <c r="AE1374" s="231"/>
      <c r="AF1374" s="234"/>
      <c r="AJ1374" s="231"/>
      <c r="AK1374" s="231"/>
      <c r="AL1374" s="231"/>
      <c r="AM1374" s="231"/>
      <c r="AN1374" s="231"/>
      <c r="AO1374" s="231"/>
      <c r="AP1374" s="231"/>
    </row>
    <row r="1375" spans="1:42">
      <c r="A1375" s="229"/>
      <c r="D1375" s="195"/>
      <c r="E1375" s="195"/>
      <c r="F1375" s="195"/>
      <c r="G1375" s="195"/>
      <c r="H1375" s="195"/>
      <c r="I1375" s="195"/>
      <c r="J1375" s="195"/>
      <c r="K1375" s="230"/>
      <c r="L1375" s="195"/>
      <c r="M1375" s="195"/>
      <c r="N1375" s="195"/>
      <c r="O1375" s="195"/>
      <c r="P1375" s="195"/>
      <c r="Q1375" s="195"/>
      <c r="R1375" s="230"/>
      <c r="S1375" s="195"/>
      <c r="U1375" s="231"/>
      <c r="V1375" s="231"/>
      <c r="Y1375" s="231"/>
      <c r="Z1375" s="231"/>
      <c r="AA1375" s="231"/>
      <c r="AB1375" s="231"/>
      <c r="AC1375" s="231"/>
      <c r="AE1375" s="231"/>
      <c r="AF1375" s="234"/>
      <c r="AJ1375" s="231"/>
      <c r="AK1375" s="231"/>
      <c r="AL1375" s="231"/>
      <c r="AM1375" s="231"/>
      <c r="AN1375" s="231"/>
      <c r="AO1375" s="231"/>
      <c r="AP1375" s="231"/>
    </row>
    <row r="1376" spans="1:42">
      <c r="A1376" s="229"/>
      <c r="D1376" s="195"/>
      <c r="E1376" s="195"/>
      <c r="F1376" s="195"/>
      <c r="G1376" s="195"/>
      <c r="H1376" s="195"/>
      <c r="I1376" s="195"/>
      <c r="J1376" s="195"/>
      <c r="K1376" s="230"/>
      <c r="L1376" s="195"/>
      <c r="M1376" s="195"/>
      <c r="N1376" s="195"/>
      <c r="O1376" s="195"/>
      <c r="P1376" s="195"/>
      <c r="Q1376" s="195"/>
      <c r="R1376" s="230"/>
      <c r="S1376" s="195"/>
      <c r="U1376" s="231"/>
      <c r="V1376" s="231"/>
      <c r="Y1376" s="231"/>
      <c r="Z1376" s="231"/>
      <c r="AA1376" s="231"/>
      <c r="AB1376" s="231"/>
      <c r="AC1376" s="231"/>
      <c r="AE1376" s="231"/>
      <c r="AF1376" s="234"/>
      <c r="AJ1376" s="231"/>
      <c r="AK1376" s="231"/>
      <c r="AL1376" s="231"/>
      <c r="AM1376" s="231"/>
      <c r="AN1376" s="231"/>
      <c r="AO1376" s="231"/>
      <c r="AP1376" s="231"/>
    </row>
    <row r="1377" spans="1:42">
      <c r="A1377" s="229"/>
      <c r="D1377" s="195"/>
      <c r="E1377" s="195"/>
      <c r="F1377" s="195"/>
      <c r="G1377" s="195"/>
      <c r="H1377" s="195"/>
      <c r="I1377" s="195"/>
      <c r="J1377" s="195"/>
      <c r="K1377" s="230"/>
      <c r="L1377" s="195"/>
      <c r="M1377" s="195"/>
      <c r="N1377" s="195"/>
      <c r="O1377" s="195"/>
      <c r="P1377" s="195"/>
      <c r="Q1377" s="195"/>
      <c r="R1377" s="230"/>
      <c r="S1377" s="195"/>
      <c r="U1377" s="231"/>
      <c r="V1377" s="231"/>
      <c r="Y1377" s="231"/>
      <c r="Z1377" s="231"/>
      <c r="AA1377" s="231"/>
      <c r="AB1377" s="231"/>
      <c r="AC1377" s="231"/>
      <c r="AE1377" s="231"/>
      <c r="AF1377" s="234"/>
      <c r="AJ1377" s="231"/>
      <c r="AK1377" s="231"/>
      <c r="AL1377" s="231"/>
      <c r="AM1377" s="231"/>
      <c r="AN1377" s="231"/>
      <c r="AO1377" s="231"/>
      <c r="AP1377" s="231"/>
    </row>
    <row r="1378" spans="1:42">
      <c r="A1378" s="229"/>
      <c r="D1378" s="195"/>
      <c r="E1378" s="195"/>
      <c r="F1378" s="195"/>
      <c r="G1378" s="195"/>
      <c r="H1378" s="195"/>
      <c r="I1378" s="195"/>
      <c r="J1378" s="195"/>
      <c r="K1378" s="230"/>
      <c r="L1378" s="195"/>
      <c r="M1378" s="195"/>
      <c r="N1378" s="195"/>
      <c r="O1378" s="195"/>
      <c r="P1378" s="195"/>
      <c r="Q1378" s="195"/>
      <c r="R1378" s="230"/>
      <c r="S1378" s="195"/>
      <c r="U1378" s="231"/>
      <c r="V1378" s="231"/>
      <c r="Y1378" s="231"/>
      <c r="Z1378" s="231"/>
      <c r="AA1378" s="231"/>
      <c r="AB1378" s="231"/>
      <c r="AC1378" s="231"/>
      <c r="AE1378" s="231"/>
      <c r="AF1378" s="234"/>
      <c r="AJ1378" s="231"/>
      <c r="AK1378" s="231"/>
      <c r="AL1378" s="231"/>
      <c r="AM1378" s="231"/>
      <c r="AN1378" s="231"/>
      <c r="AO1378" s="231"/>
      <c r="AP1378" s="231"/>
    </row>
    <row r="1379" spans="1:42">
      <c r="A1379" s="229"/>
      <c r="D1379" s="195"/>
      <c r="E1379" s="195"/>
      <c r="F1379" s="195"/>
      <c r="G1379" s="195"/>
      <c r="H1379" s="195"/>
      <c r="I1379" s="195"/>
      <c r="J1379" s="195"/>
      <c r="K1379" s="230"/>
      <c r="L1379" s="195"/>
      <c r="M1379" s="195"/>
      <c r="N1379" s="195"/>
      <c r="O1379" s="195"/>
      <c r="P1379" s="195"/>
      <c r="Q1379" s="195"/>
      <c r="R1379" s="230"/>
      <c r="S1379" s="195"/>
      <c r="U1379" s="231"/>
      <c r="V1379" s="231"/>
      <c r="Y1379" s="231"/>
      <c r="Z1379" s="231"/>
      <c r="AA1379" s="231"/>
      <c r="AB1379" s="231"/>
      <c r="AC1379" s="231"/>
      <c r="AE1379" s="231"/>
      <c r="AF1379" s="234"/>
      <c r="AJ1379" s="231"/>
      <c r="AK1379" s="231"/>
      <c r="AL1379" s="231"/>
      <c r="AM1379" s="231"/>
      <c r="AN1379" s="231"/>
      <c r="AO1379" s="231"/>
      <c r="AP1379" s="231"/>
    </row>
    <row r="1380" spans="1:42">
      <c r="A1380" s="229"/>
      <c r="D1380" s="195"/>
      <c r="E1380" s="195"/>
      <c r="F1380" s="195"/>
      <c r="G1380" s="195"/>
      <c r="H1380" s="195"/>
      <c r="I1380" s="195"/>
      <c r="J1380" s="195"/>
      <c r="K1380" s="230"/>
      <c r="L1380" s="195"/>
      <c r="M1380" s="195"/>
      <c r="N1380" s="195"/>
      <c r="O1380" s="195"/>
      <c r="P1380" s="195"/>
      <c r="Q1380" s="195"/>
      <c r="R1380" s="230"/>
      <c r="S1380" s="195"/>
      <c r="U1380" s="231"/>
      <c r="V1380" s="231"/>
      <c r="Y1380" s="231"/>
      <c r="Z1380" s="231"/>
      <c r="AA1380" s="231"/>
      <c r="AB1380" s="231"/>
      <c r="AC1380" s="231"/>
      <c r="AE1380" s="231"/>
      <c r="AF1380" s="234"/>
      <c r="AJ1380" s="231"/>
      <c r="AK1380" s="231"/>
      <c r="AL1380" s="231"/>
      <c r="AM1380" s="231"/>
      <c r="AN1380" s="231"/>
      <c r="AO1380" s="231"/>
      <c r="AP1380" s="231"/>
    </row>
    <row r="1381" spans="1:42">
      <c r="A1381" s="229"/>
      <c r="D1381" s="195"/>
      <c r="E1381" s="195"/>
      <c r="F1381" s="195"/>
      <c r="G1381" s="195"/>
      <c r="H1381" s="195"/>
      <c r="I1381" s="195"/>
      <c r="J1381" s="195"/>
      <c r="K1381" s="230"/>
      <c r="L1381" s="195"/>
      <c r="M1381" s="195"/>
      <c r="N1381" s="195"/>
      <c r="O1381" s="195"/>
      <c r="P1381" s="195"/>
      <c r="Q1381" s="195"/>
      <c r="R1381" s="230"/>
      <c r="S1381" s="195"/>
      <c r="U1381" s="231"/>
      <c r="V1381" s="231"/>
      <c r="Y1381" s="231"/>
      <c r="Z1381" s="231"/>
      <c r="AA1381" s="231"/>
      <c r="AB1381" s="231"/>
      <c r="AC1381" s="231"/>
      <c r="AE1381" s="231"/>
      <c r="AF1381" s="234"/>
      <c r="AJ1381" s="231"/>
      <c r="AK1381" s="231"/>
      <c r="AL1381" s="231"/>
      <c r="AM1381" s="231"/>
      <c r="AN1381" s="231"/>
      <c r="AO1381" s="231"/>
      <c r="AP1381" s="231"/>
    </row>
    <row r="1382" spans="1:42">
      <c r="A1382" s="229"/>
      <c r="D1382" s="195"/>
      <c r="E1382" s="195"/>
      <c r="F1382" s="195"/>
      <c r="G1382" s="195"/>
      <c r="H1382" s="195"/>
      <c r="I1382" s="195"/>
      <c r="J1382" s="195"/>
      <c r="K1382" s="230"/>
      <c r="L1382" s="195"/>
      <c r="M1382" s="195"/>
      <c r="N1382" s="195"/>
      <c r="O1382" s="195"/>
      <c r="P1382" s="195"/>
      <c r="Q1382" s="195"/>
      <c r="R1382" s="230"/>
      <c r="S1382" s="195"/>
      <c r="U1382" s="231"/>
      <c r="V1382" s="231"/>
      <c r="Y1382" s="231"/>
      <c r="Z1382" s="231"/>
      <c r="AA1382" s="231"/>
      <c r="AB1382" s="231"/>
      <c r="AC1382" s="231"/>
      <c r="AE1382" s="231"/>
      <c r="AF1382" s="234"/>
      <c r="AJ1382" s="231"/>
      <c r="AK1382" s="231"/>
      <c r="AL1382" s="231"/>
      <c r="AM1382" s="231"/>
      <c r="AN1382" s="231"/>
      <c r="AO1382" s="231"/>
      <c r="AP1382" s="231"/>
    </row>
    <row r="1383" spans="1:42">
      <c r="A1383" s="229"/>
      <c r="D1383" s="195"/>
      <c r="E1383" s="195"/>
      <c r="F1383" s="195"/>
      <c r="G1383" s="195"/>
      <c r="H1383" s="195"/>
      <c r="I1383" s="195"/>
      <c r="J1383" s="195"/>
      <c r="K1383" s="230"/>
      <c r="L1383" s="195"/>
      <c r="M1383" s="195"/>
      <c r="N1383" s="195"/>
      <c r="O1383" s="195"/>
      <c r="P1383" s="195"/>
      <c r="Q1383" s="195"/>
      <c r="R1383" s="230"/>
      <c r="S1383" s="195"/>
      <c r="U1383" s="231"/>
      <c r="V1383" s="231"/>
      <c r="Y1383" s="231"/>
      <c r="Z1383" s="231"/>
      <c r="AA1383" s="231"/>
      <c r="AB1383" s="231"/>
      <c r="AC1383" s="231"/>
      <c r="AE1383" s="231"/>
      <c r="AF1383" s="234"/>
      <c r="AJ1383" s="231"/>
      <c r="AK1383" s="231"/>
      <c r="AL1383" s="231"/>
      <c r="AM1383" s="231"/>
      <c r="AN1383" s="231"/>
      <c r="AO1383" s="231"/>
      <c r="AP1383" s="231"/>
    </row>
    <row r="1384" spans="1:42">
      <c r="A1384" s="229"/>
      <c r="D1384" s="195"/>
      <c r="E1384" s="195"/>
      <c r="F1384" s="195"/>
      <c r="G1384" s="195"/>
      <c r="H1384" s="195"/>
      <c r="I1384" s="195"/>
      <c r="J1384" s="195"/>
      <c r="K1384" s="230"/>
      <c r="L1384" s="195"/>
      <c r="M1384" s="195"/>
      <c r="N1384" s="195"/>
      <c r="O1384" s="195"/>
      <c r="P1384" s="195"/>
      <c r="Q1384" s="195"/>
      <c r="R1384" s="230"/>
      <c r="S1384" s="195"/>
      <c r="U1384" s="231"/>
      <c r="V1384" s="231"/>
      <c r="Y1384" s="231"/>
      <c r="Z1384" s="231"/>
      <c r="AA1384" s="231"/>
      <c r="AB1384" s="231"/>
      <c r="AC1384" s="231"/>
      <c r="AE1384" s="231"/>
      <c r="AF1384" s="234"/>
      <c r="AJ1384" s="231"/>
      <c r="AK1384" s="231"/>
      <c r="AL1384" s="231"/>
      <c r="AM1384" s="231"/>
      <c r="AN1384" s="231"/>
      <c r="AO1384" s="231"/>
      <c r="AP1384" s="231"/>
    </row>
    <row r="1385" spans="1:42">
      <c r="A1385" s="229"/>
      <c r="D1385" s="195"/>
      <c r="E1385" s="195"/>
      <c r="F1385" s="195"/>
      <c r="G1385" s="195"/>
      <c r="H1385" s="195"/>
      <c r="I1385" s="195"/>
      <c r="J1385" s="195"/>
      <c r="K1385" s="230"/>
      <c r="L1385" s="195"/>
      <c r="M1385" s="195"/>
      <c r="N1385" s="195"/>
      <c r="O1385" s="195"/>
      <c r="P1385" s="195"/>
      <c r="Q1385" s="195"/>
      <c r="R1385" s="230"/>
      <c r="S1385" s="195"/>
      <c r="U1385" s="231"/>
      <c r="V1385" s="231"/>
      <c r="Y1385" s="231"/>
      <c r="Z1385" s="231"/>
      <c r="AA1385" s="231"/>
      <c r="AB1385" s="231"/>
      <c r="AC1385" s="231"/>
      <c r="AE1385" s="231"/>
      <c r="AF1385" s="234"/>
      <c r="AJ1385" s="231"/>
      <c r="AK1385" s="231"/>
      <c r="AL1385" s="231"/>
      <c r="AM1385" s="231"/>
      <c r="AN1385" s="231"/>
      <c r="AO1385" s="231"/>
      <c r="AP1385" s="231"/>
    </row>
    <row r="1386" spans="1:42">
      <c r="A1386" s="229"/>
      <c r="D1386" s="195"/>
      <c r="E1386" s="195"/>
      <c r="F1386" s="195"/>
      <c r="G1386" s="195"/>
      <c r="H1386" s="195"/>
      <c r="I1386" s="195"/>
      <c r="J1386" s="195"/>
      <c r="K1386" s="230"/>
      <c r="L1386" s="195"/>
      <c r="M1386" s="195"/>
      <c r="N1386" s="195"/>
      <c r="O1386" s="195"/>
      <c r="P1386" s="195"/>
      <c r="Q1386" s="195"/>
      <c r="R1386" s="230"/>
      <c r="S1386" s="195"/>
      <c r="U1386" s="231"/>
      <c r="V1386" s="231"/>
      <c r="Y1386" s="231"/>
      <c r="Z1386" s="231"/>
      <c r="AA1386" s="231"/>
      <c r="AB1386" s="231"/>
      <c r="AC1386" s="231"/>
      <c r="AE1386" s="231"/>
      <c r="AF1386" s="234"/>
      <c r="AJ1386" s="231"/>
      <c r="AK1386" s="231"/>
      <c r="AL1386" s="231"/>
      <c r="AM1386" s="231"/>
      <c r="AN1386" s="231"/>
      <c r="AO1386" s="231"/>
      <c r="AP1386" s="231"/>
    </row>
    <row r="1387" spans="1:42">
      <c r="A1387" s="229"/>
      <c r="D1387" s="195"/>
      <c r="E1387" s="195"/>
      <c r="F1387" s="195"/>
      <c r="G1387" s="195"/>
      <c r="H1387" s="195"/>
      <c r="I1387" s="195"/>
      <c r="J1387" s="195"/>
      <c r="K1387" s="230"/>
      <c r="L1387" s="195"/>
      <c r="M1387" s="195"/>
      <c r="N1387" s="195"/>
      <c r="O1387" s="195"/>
      <c r="P1387" s="195"/>
      <c r="Q1387" s="195"/>
      <c r="R1387" s="230"/>
      <c r="S1387" s="195"/>
      <c r="U1387" s="231"/>
      <c r="V1387" s="231"/>
      <c r="Y1387" s="231"/>
      <c r="Z1387" s="231"/>
      <c r="AA1387" s="231"/>
      <c r="AB1387" s="231"/>
      <c r="AC1387" s="231"/>
      <c r="AE1387" s="231"/>
      <c r="AF1387" s="234"/>
      <c r="AJ1387" s="231"/>
      <c r="AK1387" s="231"/>
      <c r="AL1387" s="231"/>
      <c r="AM1387" s="231"/>
      <c r="AN1387" s="231"/>
      <c r="AO1387" s="231"/>
      <c r="AP1387" s="231"/>
    </row>
    <row r="1388" spans="1:42">
      <c r="A1388" s="229"/>
      <c r="D1388" s="195"/>
      <c r="E1388" s="195"/>
      <c r="F1388" s="195"/>
      <c r="G1388" s="195"/>
      <c r="H1388" s="195"/>
      <c r="I1388" s="195"/>
      <c r="J1388" s="195"/>
      <c r="K1388" s="230"/>
      <c r="L1388" s="195"/>
      <c r="M1388" s="195"/>
      <c r="N1388" s="195"/>
      <c r="O1388" s="195"/>
      <c r="P1388" s="195"/>
      <c r="Q1388" s="195"/>
      <c r="R1388" s="230"/>
      <c r="S1388" s="195"/>
      <c r="U1388" s="231"/>
      <c r="V1388" s="231"/>
      <c r="Y1388" s="231"/>
      <c r="Z1388" s="231"/>
      <c r="AA1388" s="231"/>
      <c r="AB1388" s="231"/>
      <c r="AC1388" s="231"/>
      <c r="AE1388" s="231"/>
      <c r="AF1388" s="234"/>
      <c r="AJ1388" s="231"/>
      <c r="AK1388" s="231"/>
      <c r="AL1388" s="231"/>
      <c r="AM1388" s="231"/>
      <c r="AN1388" s="231"/>
      <c r="AO1388" s="231"/>
      <c r="AP1388" s="231"/>
    </row>
    <row r="1389" spans="1:42">
      <c r="A1389" s="229"/>
      <c r="D1389" s="195"/>
      <c r="E1389" s="195"/>
      <c r="F1389" s="195"/>
      <c r="G1389" s="195"/>
      <c r="H1389" s="195"/>
      <c r="I1389" s="195"/>
      <c r="J1389" s="195"/>
      <c r="K1389" s="230"/>
      <c r="L1389" s="195"/>
      <c r="M1389" s="195"/>
      <c r="N1389" s="195"/>
      <c r="O1389" s="195"/>
      <c r="P1389" s="195"/>
      <c r="Q1389" s="195"/>
      <c r="R1389" s="230"/>
      <c r="S1389" s="195"/>
      <c r="U1389" s="231"/>
      <c r="V1389" s="231"/>
      <c r="Y1389" s="231"/>
      <c r="Z1389" s="231"/>
      <c r="AA1389" s="231"/>
      <c r="AB1389" s="231"/>
      <c r="AC1389" s="231"/>
      <c r="AE1389" s="231"/>
      <c r="AF1389" s="234"/>
      <c r="AJ1389" s="231"/>
      <c r="AK1389" s="231"/>
      <c r="AL1389" s="231"/>
      <c r="AM1389" s="231"/>
      <c r="AN1389" s="231"/>
      <c r="AO1389" s="231"/>
      <c r="AP1389" s="231"/>
    </row>
    <row r="1390" spans="1:42">
      <c r="A1390" s="229"/>
      <c r="D1390" s="195"/>
      <c r="E1390" s="195"/>
      <c r="F1390" s="195"/>
      <c r="G1390" s="195"/>
      <c r="H1390" s="195"/>
      <c r="I1390" s="195"/>
      <c r="J1390" s="195"/>
      <c r="K1390" s="230"/>
      <c r="L1390" s="195"/>
      <c r="M1390" s="195"/>
      <c r="N1390" s="195"/>
      <c r="O1390" s="195"/>
      <c r="P1390" s="195"/>
      <c r="Q1390" s="195"/>
      <c r="R1390" s="230"/>
      <c r="S1390" s="195"/>
      <c r="U1390" s="231"/>
      <c r="V1390" s="231"/>
      <c r="Y1390" s="231"/>
      <c r="Z1390" s="231"/>
      <c r="AA1390" s="231"/>
      <c r="AB1390" s="231"/>
      <c r="AC1390" s="231"/>
      <c r="AE1390" s="231"/>
      <c r="AF1390" s="234"/>
      <c r="AJ1390" s="231"/>
      <c r="AK1390" s="231"/>
      <c r="AL1390" s="231"/>
      <c r="AM1390" s="231"/>
      <c r="AN1390" s="231"/>
      <c r="AO1390" s="231"/>
      <c r="AP1390" s="231"/>
    </row>
    <row r="1391" spans="1:42">
      <c r="A1391" s="229"/>
      <c r="D1391" s="195"/>
      <c r="E1391" s="195"/>
      <c r="F1391" s="195"/>
      <c r="G1391" s="195"/>
      <c r="H1391" s="195"/>
      <c r="I1391" s="195"/>
      <c r="J1391" s="195"/>
      <c r="K1391" s="230"/>
      <c r="L1391" s="195"/>
      <c r="M1391" s="195"/>
      <c r="N1391" s="195"/>
      <c r="O1391" s="195"/>
      <c r="P1391" s="195"/>
      <c r="Q1391" s="195"/>
      <c r="R1391" s="230"/>
      <c r="S1391" s="195"/>
      <c r="U1391" s="231"/>
      <c r="V1391" s="231"/>
      <c r="Y1391" s="231"/>
      <c r="Z1391" s="231"/>
      <c r="AA1391" s="231"/>
      <c r="AB1391" s="231"/>
      <c r="AC1391" s="231"/>
      <c r="AE1391" s="231"/>
      <c r="AF1391" s="234"/>
      <c r="AJ1391" s="231"/>
      <c r="AK1391" s="231"/>
      <c r="AL1391" s="231"/>
      <c r="AM1391" s="231"/>
      <c r="AN1391" s="231"/>
      <c r="AO1391" s="231"/>
      <c r="AP1391" s="231"/>
    </row>
    <row r="1392" spans="1:42">
      <c r="A1392" s="229"/>
      <c r="D1392" s="195"/>
      <c r="E1392" s="195"/>
      <c r="F1392" s="195"/>
      <c r="G1392" s="195"/>
      <c r="H1392" s="195"/>
      <c r="I1392" s="195"/>
      <c r="J1392" s="195"/>
      <c r="K1392" s="230"/>
      <c r="L1392" s="195"/>
      <c r="M1392" s="195"/>
      <c r="N1392" s="195"/>
      <c r="O1392" s="195"/>
      <c r="P1392" s="195"/>
      <c r="Q1392" s="195"/>
      <c r="R1392" s="230"/>
      <c r="S1392" s="195"/>
      <c r="U1392" s="231"/>
      <c r="V1392" s="231"/>
      <c r="Y1392" s="231"/>
      <c r="Z1392" s="231"/>
      <c r="AA1392" s="231"/>
      <c r="AB1392" s="231"/>
      <c r="AC1392" s="231"/>
      <c r="AE1392" s="231"/>
      <c r="AF1392" s="234"/>
      <c r="AJ1392" s="231"/>
      <c r="AK1392" s="231"/>
      <c r="AL1392" s="231"/>
      <c r="AM1392" s="231"/>
      <c r="AN1392" s="231"/>
      <c r="AO1392" s="231"/>
      <c r="AP1392" s="231"/>
    </row>
    <row r="1393" spans="1:42">
      <c r="A1393" s="229"/>
      <c r="D1393" s="195"/>
      <c r="E1393" s="195"/>
      <c r="F1393" s="195"/>
      <c r="G1393" s="195"/>
      <c r="H1393" s="195"/>
      <c r="I1393" s="195"/>
      <c r="J1393" s="195"/>
      <c r="K1393" s="230"/>
      <c r="L1393" s="195"/>
      <c r="M1393" s="195"/>
      <c r="N1393" s="195"/>
      <c r="O1393" s="195"/>
      <c r="P1393" s="195"/>
      <c r="Q1393" s="195"/>
      <c r="R1393" s="230"/>
      <c r="S1393" s="195"/>
      <c r="U1393" s="231"/>
      <c r="V1393" s="231"/>
      <c r="Y1393" s="231"/>
      <c r="Z1393" s="231"/>
      <c r="AA1393" s="231"/>
      <c r="AB1393" s="231"/>
      <c r="AC1393" s="231"/>
      <c r="AE1393" s="231"/>
      <c r="AF1393" s="234"/>
      <c r="AJ1393" s="231"/>
      <c r="AK1393" s="231"/>
      <c r="AL1393" s="231"/>
      <c r="AM1393" s="231"/>
      <c r="AN1393" s="231"/>
      <c r="AO1393" s="231"/>
      <c r="AP1393" s="231"/>
    </row>
    <row r="1394" spans="1:42">
      <c r="A1394" s="229"/>
      <c r="D1394" s="195"/>
      <c r="E1394" s="195"/>
      <c r="F1394" s="195"/>
      <c r="G1394" s="195"/>
      <c r="H1394" s="195"/>
      <c r="I1394" s="195"/>
      <c r="J1394" s="195"/>
      <c r="K1394" s="230"/>
      <c r="L1394" s="195"/>
      <c r="M1394" s="195"/>
      <c r="N1394" s="195"/>
      <c r="O1394" s="195"/>
      <c r="P1394" s="195"/>
      <c r="Q1394" s="195"/>
      <c r="R1394" s="230"/>
      <c r="S1394" s="195"/>
      <c r="U1394" s="231"/>
      <c r="V1394" s="231"/>
      <c r="Y1394" s="231"/>
      <c r="Z1394" s="231"/>
      <c r="AA1394" s="231"/>
      <c r="AB1394" s="231"/>
      <c r="AC1394" s="231"/>
      <c r="AE1394" s="231"/>
      <c r="AF1394" s="234"/>
      <c r="AJ1394" s="231"/>
      <c r="AK1394" s="231"/>
      <c r="AL1394" s="231"/>
      <c r="AM1394" s="231"/>
      <c r="AN1394" s="231"/>
      <c r="AO1394" s="231"/>
      <c r="AP1394" s="231"/>
    </row>
    <row r="1395" spans="1:42">
      <c r="A1395" s="229"/>
      <c r="D1395" s="195"/>
      <c r="E1395" s="195"/>
      <c r="F1395" s="195"/>
      <c r="G1395" s="195"/>
      <c r="H1395" s="195"/>
      <c r="I1395" s="195"/>
      <c r="J1395" s="195"/>
      <c r="K1395" s="230"/>
      <c r="L1395" s="195"/>
      <c r="M1395" s="195"/>
      <c r="N1395" s="195"/>
      <c r="O1395" s="195"/>
      <c r="P1395" s="195"/>
      <c r="Q1395" s="195"/>
      <c r="R1395" s="230"/>
      <c r="S1395" s="195"/>
      <c r="U1395" s="231"/>
      <c r="V1395" s="231"/>
      <c r="Y1395" s="231"/>
      <c r="Z1395" s="231"/>
      <c r="AA1395" s="231"/>
      <c r="AB1395" s="231"/>
      <c r="AC1395" s="231"/>
      <c r="AE1395" s="231"/>
      <c r="AF1395" s="234"/>
      <c r="AJ1395" s="231"/>
      <c r="AK1395" s="231"/>
      <c r="AL1395" s="231"/>
      <c r="AM1395" s="231"/>
      <c r="AN1395" s="231"/>
      <c r="AO1395" s="231"/>
      <c r="AP1395" s="231"/>
    </row>
    <row r="1396" spans="1:42">
      <c r="A1396" s="229"/>
      <c r="D1396" s="195"/>
      <c r="E1396" s="195"/>
      <c r="F1396" s="195"/>
      <c r="G1396" s="195"/>
      <c r="H1396" s="195"/>
      <c r="I1396" s="195"/>
      <c r="J1396" s="195"/>
      <c r="K1396" s="230"/>
      <c r="L1396" s="195"/>
      <c r="M1396" s="195"/>
      <c r="N1396" s="195"/>
      <c r="O1396" s="195"/>
      <c r="P1396" s="195"/>
      <c r="Q1396" s="195"/>
      <c r="R1396" s="230"/>
      <c r="S1396" s="195"/>
      <c r="U1396" s="231"/>
      <c r="V1396" s="231"/>
      <c r="Y1396" s="231"/>
      <c r="Z1396" s="231"/>
      <c r="AA1396" s="231"/>
      <c r="AB1396" s="231"/>
      <c r="AC1396" s="231"/>
      <c r="AE1396" s="231"/>
      <c r="AF1396" s="234"/>
      <c r="AJ1396" s="231"/>
      <c r="AK1396" s="231"/>
      <c r="AL1396" s="231"/>
      <c r="AM1396" s="231"/>
      <c r="AN1396" s="231"/>
      <c r="AO1396" s="231"/>
      <c r="AP1396" s="231"/>
    </row>
    <row r="1397" spans="1:42">
      <c r="A1397" s="229"/>
      <c r="D1397" s="195"/>
      <c r="E1397" s="195"/>
      <c r="F1397" s="195"/>
      <c r="G1397" s="195"/>
      <c r="H1397" s="195"/>
      <c r="I1397" s="195"/>
      <c r="J1397" s="195"/>
      <c r="K1397" s="230"/>
      <c r="L1397" s="195"/>
      <c r="M1397" s="195"/>
      <c r="N1397" s="195"/>
      <c r="O1397" s="195"/>
      <c r="P1397" s="195"/>
      <c r="Q1397" s="195"/>
      <c r="R1397" s="230"/>
      <c r="S1397" s="195"/>
      <c r="U1397" s="231"/>
      <c r="V1397" s="231"/>
      <c r="Y1397" s="231"/>
      <c r="Z1397" s="231"/>
      <c r="AA1397" s="231"/>
      <c r="AB1397" s="231"/>
      <c r="AC1397" s="231"/>
      <c r="AE1397" s="231"/>
      <c r="AF1397" s="234"/>
      <c r="AJ1397" s="231"/>
      <c r="AK1397" s="231"/>
      <c r="AL1397" s="231"/>
      <c r="AM1397" s="231"/>
      <c r="AN1397" s="231"/>
      <c r="AO1397" s="231"/>
      <c r="AP1397" s="231"/>
    </row>
    <row r="1398" spans="1:42">
      <c r="A1398" s="229"/>
      <c r="D1398" s="195"/>
      <c r="E1398" s="195"/>
      <c r="F1398" s="195"/>
      <c r="G1398" s="195"/>
      <c r="H1398" s="195"/>
      <c r="I1398" s="195"/>
      <c r="J1398" s="195"/>
      <c r="K1398" s="230"/>
      <c r="L1398" s="195"/>
      <c r="M1398" s="195"/>
      <c r="N1398" s="195"/>
      <c r="O1398" s="195"/>
      <c r="P1398" s="195"/>
      <c r="Q1398" s="195"/>
      <c r="R1398" s="230"/>
      <c r="S1398" s="195"/>
      <c r="U1398" s="231"/>
      <c r="V1398" s="231"/>
      <c r="Y1398" s="231"/>
      <c r="Z1398" s="231"/>
      <c r="AA1398" s="231"/>
      <c r="AB1398" s="231"/>
      <c r="AC1398" s="231"/>
      <c r="AE1398" s="231"/>
      <c r="AF1398" s="234"/>
      <c r="AJ1398" s="231"/>
      <c r="AK1398" s="231"/>
      <c r="AL1398" s="231"/>
      <c r="AM1398" s="231"/>
      <c r="AN1398" s="231"/>
      <c r="AO1398" s="231"/>
      <c r="AP1398" s="231"/>
    </row>
    <row r="1399" spans="1:42">
      <c r="A1399" s="229"/>
      <c r="D1399" s="195"/>
      <c r="E1399" s="195"/>
      <c r="F1399" s="195"/>
      <c r="G1399" s="195"/>
      <c r="H1399" s="195"/>
      <c r="I1399" s="195"/>
      <c r="J1399" s="195"/>
      <c r="K1399" s="230"/>
      <c r="L1399" s="195"/>
      <c r="M1399" s="195"/>
      <c r="N1399" s="195"/>
      <c r="O1399" s="195"/>
      <c r="P1399" s="195"/>
      <c r="Q1399" s="195"/>
      <c r="R1399" s="230"/>
      <c r="S1399" s="195"/>
      <c r="U1399" s="231"/>
      <c r="V1399" s="231"/>
      <c r="Y1399" s="231"/>
      <c r="Z1399" s="231"/>
      <c r="AA1399" s="231"/>
      <c r="AB1399" s="231"/>
      <c r="AC1399" s="231"/>
      <c r="AE1399" s="231"/>
      <c r="AF1399" s="234"/>
      <c r="AJ1399" s="231"/>
      <c r="AK1399" s="231"/>
      <c r="AL1399" s="231"/>
      <c r="AM1399" s="231"/>
      <c r="AN1399" s="231"/>
      <c r="AO1399" s="231"/>
      <c r="AP1399" s="231"/>
    </row>
    <row r="1400" spans="1:42">
      <c r="A1400" s="229"/>
      <c r="D1400" s="195"/>
      <c r="E1400" s="195"/>
      <c r="F1400" s="195"/>
      <c r="G1400" s="195"/>
      <c r="H1400" s="195"/>
      <c r="I1400" s="195"/>
      <c r="J1400" s="195"/>
      <c r="K1400" s="230"/>
      <c r="L1400" s="195"/>
      <c r="M1400" s="195"/>
      <c r="N1400" s="195"/>
      <c r="O1400" s="195"/>
      <c r="P1400" s="195"/>
      <c r="Q1400" s="195"/>
      <c r="R1400" s="230"/>
      <c r="S1400" s="195"/>
      <c r="U1400" s="231"/>
      <c r="V1400" s="231"/>
      <c r="Y1400" s="231"/>
      <c r="Z1400" s="231"/>
      <c r="AA1400" s="231"/>
      <c r="AB1400" s="231"/>
      <c r="AC1400" s="231"/>
      <c r="AE1400" s="231"/>
      <c r="AF1400" s="234"/>
      <c r="AJ1400" s="231"/>
      <c r="AK1400" s="231"/>
      <c r="AL1400" s="231"/>
      <c r="AM1400" s="231"/>
      <c r="AN1400" s="231"/>
      <c r="AO1400" s="231"/>
      <c r="AP1400" s="231"/>
    </row>
    <row r="1401" spans="1:42">
      <c r="A1401" s="229"/>
      <c r="D1401" s="195"/>
      <c r="E1401" s="195"/>
      <c r="F1401" s="195"/>
      <c r="G1401" s="195"/>
      <c r="H1401" s="195"/>
      <c r="I1401" s="195"/>
      <c r="J1401" s="195"/>
      <c r="K1401" s="230"/>
      <c r="L1401" s="195"/>
      <c r="M1401" s="195"/>
      <c r="N1401" s="195"/>
      <c r="O1401" s="195"/>
      <c r="P1401" s="195"/>
      <c r="Q1401" s="195"/>
      <c r="R1401" s="230"/>
      <c r="S1401" s="195"/>
      <c r="U1401" s="231"/>
      <c r="V1401" s="231"/>
      <c r="Y1401" s="231"/>
      <c r="Z1401" s="231"/>
      <c r="AA1401" s="231"/>
      <c r="AB1401" s="231"/>
      <c r="AC1401" s="231"/>
      <c r="AE1401" s="231"/>
      <c r="AF1401" s="234"/>
      <c r="AJ1401" s="231"/>
      <c r="AK1401" s="231"/>
      <c r="AL1401" s="231"/>
      <c r="AM1401" s="231"/>
      <c r="AN1401" s="231"/>
      <c r="AO1401" s="231"/>
      <c r="AP1401" s="231"/>
    </row>
    <row r="1402" spans="1:42">
      <c r="A1402" s="229"/>
      <c r="D1402" s="195"/>
      <c r="E1402" s="195"/>
      <c r="F1402" s="195"/>
      <c r="G1402" s="195"/>
      <c r="H1402" s="195"/>
      <c r="I1402" s="195"/>
      <c r="J1402" s="195"/>
      <c r="K1402" s="230"/>
      <c r="L1402" s="195"/>
      <c r="M1402" s="195"/>
      <c r="N1402" s="195"/>
      <c r="O1402" s="195"/>
      <c r="P1402" s="195"/>
      <c r="Q1402" s="195"/>
      <c r="R1402" s="230"/>
      <c r="S1402" s="195"/>
      <c r="U1402" s="231"/>
      <c r="V1402" s="231"/>
      <c r="Y1402" s="231"/>
      <c r="Z1402" s="231"/>
      <c r="AA1402" s="231"/>
      <c r="AB1402" s="231"/>
      <c r="AC1402" s="231"/>
      <c r="AE1402" s="231"/>
      <c r="AF1402" s="234"/>
      <c r="AJ1402" s="231"/>
      <c r="AK1402" s="231"/>
      <c r="AL1402" s="231"/>
      <c r="AM1402" s="231"/>
      <c r="AN1402" s="231"/>
      <c r="AO1402" s="231"/>
      <c r="AP1402" s="231"/>
    </row>
    <row r="1403" spans="1:42">
      <c r="A1403" s="229"/>
      <c r="D1403" s="195"/>
      <c r="E1403" s="195"/>
      <c r="F1403" s="195"/>
      <c r="G1403" s="195"/>
      <c r="H1403" s="195"/>
      <c r="I1403" s="195"/>
      <c r="J1403" s="195"/>
      <c r="K1403" s="230"/>
      <c r="L1403" s="195"/>
      <c r="M1403" s="195"/>
      <c r="N1403" s="195"/>
      <c r="O1403" s="195"/>
      <c r="P1403" s="195"/>
      <c r="Q1403" s="195"/>
      <c r="R1403" s="230"/>
      <c r="S1403" s="195"/>
      <c r="U1403" s="231"/>
      <c r="V1403" s="231"/>
      <c r="Y1403" s="231"/>
      <c r="Z1403" s="231"/>
      <c r="AA1403" s="231"/>
      <c r="AB1403" s="231"/>
      <c r="AC1403" s="231"/>
      <c r="AE1403" s="231"/>
      <c r="AF1403" s="234"/>
      <c r="AJ1403" s="231"/>
      <c r="AK1403" s="231"/>
      <c r="AL1403" s="231"/>
      <c r="AM1403" s="231"/>
      <c r="AN1403" s="231"/>
      <c r="AO1403" s="231"/>
      <c r="AP1403" s="231"/>
    </row>
    <row r="1404" spans="1:42">
      <c r="A1404" s="229"/>
      <c r="D1404" s="195"/>
      <c r="E1404" s="195"/>
      <c r="F1404" s="195"/>
      <c r="G1404" s="195"/>
      <c r="H1404" s="195"/>
      <c r="I1404" s="195"/>
      <c r="J1404" s="195"/>
      <c r="K1404" s="230"/>
      <c r="L1404" s="195"/>
      <c r="M1404" s="195"/>
      <c r="N1404" s="195"/>
      <c r="O1404" s="195"/>
      <c r="P1404" s="195"/>
      <c r="Q1404" s="195"/>
      <c r="R1404" s="230"/>
      <c r="S1404" s="195"/>
      <c r="U1404" s="231"/>
      <c r="V1404" s="231"/>
      <c r="Y1404" s="231"/>
      <c r="Z1404" s="231"/>
      <c r="AA1404" s="231"/>
      <c r="AB1404" s="231"/>
      <c r="AC1404" s="231"/>
      <c r="AE1404" s="231"/>
      <c r="AF1404" s="234"/>
      <c r="AJ1404" s="231"/>
      <c r="AK1404" s="231"/>
      <c r="AL1404" s="231"/>
      <c r="AM1404" s="231"/>
      <c r="AN1404" s="231"/>
      <c r="AO1404" s="231"/>
      <c r="AP1404" s="231"/>
    </row>
    <row r="1405" spans="1:42">
      <c r="A1405" s="229"/>
      <c r="D1405" s="195"/>
      <c r="E1405" s="195"/>
      <c r="F1405" s="195"/>
      <c r="G1405" s="195"/>
      <c r="H1405" s="195"/>
      <c r="I1405" s="195"/>
      <c r="J1405" s="195"/>
      <c r="K1405" s="230"/>
      <c r="L1405" s="195"/>
      <c r="M1405" s="195"/>
      <c r="N1405" s="195"/>
      <c r="O1405" s="195"/>
      <c r="P1405" s="195"/>
      <c r="Q1405" s="195"/>
      <c r="R1405" s="230"/>
      <c r="S1405" s="195"/>
      <c r="U1405" s="231"/>
      <c r="V1405" s="231"/>
      <c r="Y1405" s="231"/>
      <c r="Z1405" s="231"/>
      <c r="AA1405" s="231"/>
      <c r="AB1405" s="231"/>
      <c r="AC1405" s="231"/>
      <c r="AE1405" s="231"/>
      <c r="AF1405" s="234"/>
      <c r="AJ1405" s="231"/>
      <c r="AK1405" s="231"/>
      <c r="AL1405" s="231"/>
      <c r="AM1405" s="231"/>
      <c r="AN1405" s="231"/>
      <c r="AO1405" s="231"/>
      <c r="AP1405" s="231"/>
    </row>
    <row r="1406" spans="1:42">
      <c r="A1406" s="229"/>
      <c r="D1406" s="195"/>
      <c r="E1406" s="195"/>
      <c r="F1406" s="195"/>
      <c r="G1406" s="195"/>
      <c r="H1406" s="195"/>
      <c r="I1406" s="195"/>
      <c r="J1406" s="195"/>
      <c r="K1406" s="230"/>
      <c r="L1406" s="195"/>
      <c r="M1406" s="195"/>
      <c r="N1406" s="195"/>
      <c r="O1406" s="195"/>
      <c r="P1406" s="195"/>
      <c r="Q1406" s="195"/>
      <c r="R1406" s="230"/>
      <c r="S1406" s="195"/>
      <c r="U1406" s="231"/>
      <c r="V1406" s="231"/>
      <c r="Y1406" s="231"/>
      <c r="Z1406" s="231"/>
      <c r="AA1406" s="231"/>
      <c r="AB1406" s="231"/>
      <c r="AC1406" s="231"/>
      <c r="AE1406" s="231"/>
      <c r="AF1406" s="234"/>
      <c r="AJ1406" s="231"/>
      <c r="AK1406" s="231"/>
      <c r="AL1406" s="231"/>
      <c r="AM1406" s="231"/>
      <c r="AN1406" s="231"/>
      <c r="AO1406" s="231"/>
      <c r="AP1406" s="231"/>
    </row>
    <row r="1407" spans="1:42">
      <c r="A1407" s="229"/>
      <c r="D1407" s="195"/>
      <c r="E1407" s="195"/>
      <c r="F1407" s="195"/>
      <c r="G1407" s="195"/>
      <c r="H1407" s="195"/>
      <c r="I1407" s="195"/>
      <c r="J1407" s="195"/>
      <c r="K1407" s="230"/>
      <c r="L1407" s="195"/>
      <c r="M1407" s="195"/>
      <c r="N1407" s="195"/>
      <c r="O1407" s="195"/>
      <c r="P1407" s="195"/>
      <c r="Q1407" s="195"/>
      <c r="R1407" s="230"/>
      <c r="S1407" s="195"/>
      <c r="U1407" s="231"/>
      <c r="V1407" s="231"/>
      <c r="Y1407" s="231"/>
      <c r="Z1407" s="231"/>
      <c r="AA1407" s="231"/>
      <c r="AB1407" s="231"/>
      <c r="AC1407" s="231"/>
      <c r="AE1407" s="231"/>
      <c r="AF1407" s="234"/>
      <c r="AJ1407" s="231"/>
      <c r="AK1407" s="231"/>
      <c r="AL1407" s="231"/>
      <c r="AM1407" s="231"/>
      <c r="AN1407" s="231"/>
      <c r="AO1407" s="231"/>
      <c r="AP1407" s="231"/>
    </row>
    <row r="1408" spans="1:42">
      <c r="A1408" s="229"/>
      <c r="D1408" s="195"/>
      <c r="E1408" s="195"/>
      <c r="F1408" s="195"/>
      <c r="G1408" s="195"/>
      <c r="H1408" s="195"/>
      <c r="I1408" s="195"/>
      <c r="J1408" s="195"/>
      <c r="K1408" s="230"/>
      <c r="L1408" s="195"/>
      <c r="M1408" s="195"/>
      <c r="N1408" s="195"/>
      <c r="O1408" s="195"/>
      <c r="P1408" s="195"/>
      <c r="Q1408" s="195"/>
      <c r="R1408" s="230"/>
      <c r="S1408" s="195"/>
      <c r="U1408" s="231"/>
      <c r="V1408" s="231"/>
      <c r="Y1408" s="231"/>
      <c r="Z1408" s="231"/>
      <c r="AA1408" s="231"/>
      <c r="AB1408" s="231"/>
      <c r="AC1408" s="231"/>
      <c r="AE1408" s="231"/>
      <c r="AF1408" s="234"/>
      <c r="AJ1408" s="231"/>
      <c r="AK1408" s="231"/>
      <c r="AL1408" s="231"/>
      <c r="AM1408" s="231"/>
      <c r="AN1408" s="231"/>
      <c r="AO1408" s="231"/>
      <c r="AP1408" s="231"/>
    </row>
    <row r="1409" spans="1:42">
      <c r="A1409" s="229"/>
      <c r="D1409" s="195"/>
      <c r="E1409" s="195"/>
      <c r="F1409" s="195"/>
      <c r="G1409" s="195"/>
      <c r="H1409" s="195"/>
      <c r="I1409" s="195"/>
      <c r="J1409" s="195"/>
      <c r="K1409" s="230"/>
      <c r="L1409" s="195"/>
      <c r="M1409" s="195"/>
      <c r="N1409" s="195"/>
      <c r="O1409" s="195"/>
      <c r="P1409" s="195"/>
      <c r="Q1409" s="195"/>
      <c r="R1409" s="230"/>
      <c r="S1409" s="195"/>
      <c r="U1409" s="231"/>
      <c r="V1409" s="231"/>
      <c r="Y1409" s="231"/>
      <c r="Z1409" s="231"/>
      <c r="AA1409" s="231"/>
      <c r="AB1409" s="231"/>
      <c r="AC1409" s="231"/>
      <c r="AE1409" s="231"/>
      <c r="AF1409" s="234"/>
      <c r="AJ1409" s="231"/>
      <c r="AK1409" s="231"/>
      <c r="AL1409" s="231"/>
      <c r="AM1409" s="231"/>
      <c r="AN1409" s="231"/>
      <c r="AO1409" s="231"/>
      <c r="AP1409" s="231"/>
    </row>
    <row r="1410" spans="1:42">
      <c r="A1410" s="229"/>
      <c r="D1410" s="195"/>
      <c r="E1410" s="195"/>
      <c r="F1410" s="195"/>
      <c r="G1410" s="195"/>
      <c r="H1410" s="195"/>
      <c r="I1410" s="195"/>
      <c r="J1410" s="195"/>
      <c r="K1410" s="230"/>
      <c r="L1410" s="195"/>
      <c r="M1410" s="195"/>
      <c r="N1410" s="195"/>
      <c r="O1410" s="195"/>
      <c r="P1410" s="195"/>
      <c r="Q1410" s="195"/>
      <c r="R1410" s="230"/>
      <c r="S1410" s="195"/>
      <c r="U1410" s="231"/>
      <c r="V1410" s="231"/>
      <c r="Y1410" s="231"/>
      <c r="Z1410" s="231"/>
      <c r="AA1410" s="231"/>
      <c r="AB1410" s="231"/>
      <c r="AC1410" s="231"/>
      <c r="AE1410" s="231"/>
      <c r="AF1410" s="234"/>
      <c r="AJ1410" s="231"/>
      <c r="AK1410" s="231"/>
      <c r="AL1410" s="231"/>
      <c r="AM1410" s="231"/>
      <c r="AN1410" s="231"/>
      <c r="AO1410" s="231"/>
      <c r="AP1410" s="231"/>
    </row>
    <row r="1411" spans="1:42">
      <c r="A1411" s="229"/>
      <c r="D1411" s="195"/>
      <c r="E1411" s="195"/>
      <c r="F1411" s="195"/>
      <c r="G1411" s="195"/>
      <c r="H1411" s="195"/>
      <c r="I1411" s="195"/>
      <c r="J1411" s="195"/>
      <c r="K1411" s="230"/>
      <c r="L1411" s="195"/>
      <c r="M1411" s="195"/>
      <c r="N1411" s="195"/>
      <c r="O1411" s="195"/>
      <c r="P1411" s="195"/>
      <c r="Q1411" s="195"/>
      <c r="R1411" s="230"/>
      <c r="S1411" s="195"/>
      <c r="U1411" s="231"/>
      <c r="V1411" s="231"/>
      <c r="Y1411" s="231"/>
      <c r="Z1411" s="231"/>
      <c r="AA1411" s="231"/>
      <c r="AB1411" s="231"/>
      <c r="AC1411" s="231"/>
      <c r="AE1411" s="231"/>
      <c r="AF1411" s="234"/>
      <c r="AJ1411" s="231"/>
      <c r="AK1411" s="231"/>
      <c r="AL1411" s="231"/>
      <c r="AM1411" s="231"/>
      <c r="AN1411" s="231"/>
      <c r="AO1411" s="231"/>
      <c r="AP1411" s="231"/>
    </row>
    <row r="1412" spans="1:42">
      <c r="A1412" s="229"/>
      <c r="D1412" s="195"/>
      <c r="E1412" s="195"/>
      <c r="F1412" s="195"/>
      <c r="G1412" s="195"/>
      <c r="H1412" s="195"/>
      <c r="I1412" s="195"/>
      <c r="J1412" s="195"/>
      <c r="K1412" s="230"/>
      <c r="L1412" s="195"/>
      <c r="M1412" s="195"/>
      <c r="N1412" s="195"/>
      <c r="O1412" s="195"/>
      <c r="P1412" s="195"/>
      <c r="Q1412" s="195"/>
      <c r="R1412" s="230"/>
      <c r="S1412" s="195"/>
      <c r="U1412" s="231"/>
      <c r="V1412" s="231"/>
      <c r="Y1412" s="231"/>
      <c r="Z1412" s="231"/>
      <c r="AA1412" s="231"/>
      <c r="AB1412" s="231"/>
      <c r="AC1412" s="231"/>
      <c r="AE1412" s="231"/>
      <c r="AF1412" s="234"/>
      <c r="AJ1412" s="231"/>
      <c r="AK1412" s="231"/>
      <c r="AL1412" s="231"/>
      <c r="AM1412" s="231"/>
      <c r="AN1412" s="231"/>
      <c r="AO1412" s="231"/>
      <c r="AP1412" s="231"/>
    </row>
    <row r="1413" spans="1:42">
      <c r="A1413" s="229"/>
      <c r="D1413" s="195"/>
      <c r="E1413" s="195"/>
      <c r="F1413" s="195"/>
      <c r="G1413" s="195"/>
      <c r="H1413" s="195"/>
      <c r="I1413" s="195"/>
      <c r="J1413" s="195"/>
      <c r="K1413" s="230"/>
      <c r="L1413" s="195"/>
      <c r="M1413" s="195"/>
      <c r="N1413" s="195"/>
      <c r="O1413" s="195"/>
      <c r="P1413" s="195"/>
      <c r="Q1413" s="195"/>
      <c r="R1413" s="230"/>
      <c r="S1413" s="195"/>
      <c r="U1413" s="231"/>
      <c r="V1413" s="231"/>
      <c r="Y1413" s="231"/>
      <c r="Z1413" s="231"/>
      <c r="AA1413" s="231"/>
      <c r="AB1413" s="231"/>
      <c r="AC1413" s="231"/>
      <c r="AE1413" s="231"/>
      <c r="AF1413" s="234"/>
      <c r="AJ1413" s="231"/>
      <c r="AK1413" s="231"/>
      <c r="AL1413" s="231"/>
      <c r="AM1413" s="231"/>
      <c r="AN1413" s="231"/>
      <c r="AO1413" s="231"/>
      <c r="AP1413" s="231"/>
    </row>
    <row r="1414" spans="1:42">
      <c r="A1414" s="229"/>
      <c r="D1414" s="195"/>
      <c r="E1414" s="195"/>
      <c r="F1414" s="195"/>
      <c r="G1414" s="195"/>
      <c r="H1414" s="195"/>
      <c r="I1414" s="195"/>
      <c r="J1414" s="195"/>
      <c r="K1414" s="230"/>
      <c r="L1414" s="195"/>
      <c r="M1414" s="195"/>
      <c r="N1414" s="195"/>
      <c r="O1414" s="195"/>
      <c r="P1414" s="195"/>
      <c r="Q1414" s="195"/>
      <c r="R1414" s="230"/>
      <c r="S1414" s="195"/>
      <c r="U1414" s="231"/>
      <c r="V1414" s="231"/>
      <c r="Y1414" s="231"/>
      <c r="Z1414" s="231"/>
      <c r="AA1414" s="231"/>
      <c r="AB1414" s="231"/>
      <c r="AC1414" s="231"/>
      <c r="AE1414" s="231"/>
      <c r="AF1414" s="234"/>
      <c r="AJ1414" s="231"/>
      <c r="AK1414" s="231"/>
      <c r="AL1414" s="231"/>
      <c r="AM1414" s="231"/>
      <c r="AN1414" s="231"/>
      <c r="AO1414" s="231"/>
      <c r="AP1414" s="231"/>
    </row>
    <row r="1415" spans="1:42">
      <c r="A1415" s="229"/>
      <c r="D1415" s="195"/>
      <c r="E1415" s="195"/>
      <c r="F1415" s="195"/>
      <c r="G1415" s="195"/>
      <c r="H1415" s="195"/>
      <c r="I1415" s="195"/>
      <c r="J1415" s="195"/>
      <c r="K1415" s="230"/>
      <c r="L1415" s="195"/>
      <c r="M1415" s="195"/>
      <c r="N1415" s="195"/>
      <c r="O1415" s="195"/>
      <c r="P1415" s="195"/>
      <c r="Q1415" s="195"/>
      <c r="R1415" s="230"/>
      <c r="S1415" s="195"/>
      <c r="U1415" s="231"/>
      <c r="V1415" s="231"/>
      <c r="Y1415" s="231"/>
      <c r="Z1415" s="231"/>
      <c r="AA1415" s="231"/>
      <c r="AB1415" s="231"/>
      <c r="AC1415" s="231"/>
      <c r="AE1415" s="231"/>
      <c r="AF1415" s="234"/>
      <c r="AJ1415" s="231"/>
      <c r="AK1415" s="231"/>
      <c r="AL1415" s="231"/>
      <c r="AM1415" s="231"/>
      <c r="AN1415" s="231"/>
      <c r="AO1415" s="231"/>
      <c r="AP1415" s="231"/>
    </row>
    <row r="1416" spans="1:42">
      <c r="A1416" s="229"/>
      <c r="D1416" s="195"/>
      <c r="E1416" s="195"/>
      <c r="F1416" s="195"/>
      <c r="G1416" s="195"/>
      <c r="H1416" s="195"/>
      <c r="I1416" s="195"/>
      <c r="J1416" s="195"/>
      <c r="K1416" s="230"/>
      <c r="L1416" s="195"/>
      <c r="M1416" s="195"/>
      <c r="N1416" s="195"/>
      <c r="O1416" s="195"/>
      <c r="P1416" s="195"/>
      <c r="Q1416" s="195"/>
      <c r="R1416" s="230"/>
      <c r="S1416" s="195"/>
      <c r="U1416" s="231"/>
      <c r="V1416" s="231"/>
      <c r="Y1416" s="231"/>
      <c r="Z1416" s="231"/>
      <c r="AA1416" s="231"/>
      <c r="AB1416" s="231"/>
      <c r="AC1416" s="231"/>
      <c r="AE1416" s="231"/>
      <c r="AF1416" s="234"/>
      <c r="AJ1416" s="231"/>
      <c r="AK1416" s="231"/>
      <c r="AL1416" s="231"/>
      <c r="AM1416" s="231"/>
      <c r="AN1416" s="231"/>
      <c r="AO1416" s="231"/>
      <c r="AP1416" s="231"/>
    </row>
    <row r="1417" spans="1:42">
      <c r="A1417" s="229"/>
      <c r="D1417" s="195"/>
      <c r="E1417" s="195"/>
      <c r="F1417" s="195"/>
      <c r="G1417" s="195"/>
      <c r="H1417" s="195"/>
      <c r="I1417" s="195"/>
      <c r="J1417" s="195"/>
      <c r="K1417" s="230"/>
      <c r="L1417" s="195"/>
      <c r="M1417" s="195"/>
      <c r="N1417" s="195"/>
      <c r="O1417" s="195"/>
      <c r="P1417" s="195"/>
      <c r="Q1417" s="195"/>
      <c r="R1417" s="230"/>
      <c r="S1417" s="195"/>
      <c r="U1417" s="231"/>
      <c r="V1417" s="231"/>
      <c r="Y1417" s="231"/>
      <c r="Z1417" s="231"/>
      <c r="AA1417" s="231"/>
      <c r="AB1417" s="231"/>
      <c r="AC1417" s="231"/>
      <c r="AE1417" s="231"/>
      <c r="AF1417" s="234"/>
      <c r="AJ1417" s="231"/>
      <c r="AK1417" s="231"/>
      <c r="AL1417" s="231"/>
      <c r="AM1417" s="231"/>
      <c r="AN1417" s="231"/>
      <c r="AO1417" s="231"/>
      <c r="AP1417" s="231"/>
    </row>
    <row r="1418" spans="1:42">
      <c r="A1418" s="229"/>
      <c r="D1418" s="195"/>
      <c r="E1418" s="195"/>
      <c r="F1418" s="195"/>
      <c r="G1418" s="195"/>
      <c r="H1418" s="195"/>
      <c r="I1418" s="195"/>
      <c r="J1418" s="195"/>
      <c r="K1418" s="230"/>
      <c r="L1418" s="195"/>
      <c r="M1418" s="195"/>
      <c r="N1418" s="195"/>
      <c r="O1418" s="195"/>
      <c r="P1418" s="195"/>
      <c r="Q1418" s="195"/>
      <c r="R1418" s="230"/>
      <c r="S1418" s="195"/>
      <c r="U1418" s="231"/>
      <c r="V1418" s="231"/>
      <c r="Y1418" s="231"/>
      <c r="Z1418" s="231"/>
      <c r="AA1418" s="231"/>
      <c r="AB1418" s="231"/>
      <c r="AC1418" s="231"/>
      <c r="AE1418" s="231"/>
      <c r="AF1418" s="234"/>
      <c r="AJ1418" s="231"/>
      <c r="AK1418" s="231"/>
      <c r="AL1418" s="231"/>
      <c r="AM1418" s="231"/>
      <c r="AN1418" s="231"/>
      <c r="AO1418" s="231"/>
      <c r="AP1418" s="231"/>
    </row>
    <row r="1419" spans="1:42">
      <c r="A1419" s="229"/>
      <c r="D1419" s="195"/>
      <c r="E1419" s="195"/>
      <c r="F1419" s="195"/>
      <c r="G1419" s="195"/>
      <c r="H1419" s="195"/>
      <c r="I1419" s="195"/>
      <c r="J1419" s="195"/>
      <c r="K1419" s="230"/>
      <c r="L1419" s="195"/>
      <c r="M1419" s="195"/>
      <c r="N1419" s="195"/>
      <c r="O1419" s="195"/>
      <c r="P1419" s="195"/>
      <c r="Q1419" s="195"/>
      <c r="R1419" s="230"/>
      <c r="S1419" s="195"/>
      <c r="U1419" s="231"/>
      <c r="V1419" s="231"/>
      <c r="Y1419" s="231"/>
      <c r="Z1419" s="231"/>
      <c r="AA1419" s="231"/>
      <c r="AB1419" s="231"/>
      <c r="AC1419" s="231"/>
      <c r="AE1419" s="231"/>
      <c r="AF1419" s="234"/>
      <c r="AJ1419" s="231"/>
      <c r="AK1419" s="231"/>
      <c r="AL1419" s="231"/>
      <c r="AM1419" s="231"/>
      <c r="AN1419" s="231"/>
      <c r="AO1419" s="231"/>
      <c r="AP1419" s="231"/>
    </row>
    <row r="1420" spans="1:42">
      <c r="A1420" s="229"/>
      <c r="D1420" s="195"/>
      <c r="E1420" s="195"/>
      <c r="F1420" s="195"/>
      <c r="G1420" s="195"/>
      <c r="H1420" s="195"/>
      <c r="I1420" s="195"/>
      <c r="J1420" s="195"/>
      <c r="K1420" s="230"/>
      <c r="L1420" s="195"/>
      <c r="M1420" s="195"/>
      <c r="N1420" s="195"/>
      <c r="O1420" s="195"/>
      <c r="P1420" s="195"/>
      <c r="Q1420" s="195"/>
      <c r="R1420" s="230"/>
      <c r="S1420" s="195"/>
      <c r="U1420" s="231"/>
      <c r="V1420" s="231"/>
      <c r="Y1420" s="231"/>
      <c r="Z1420" s="231"/>
      <c r="AA1420" s="231"/>
      <c r="AB1420" s="231"/>
      <c r="AC1420" s="231"/>
      <c r="AE1420" s="231"/>
      <c r="AF1420" s="234"/>
      <c r="AJ1420" s="231"/>
      <c r="AK1420" s="231"/>
      <c r="AL1420" s="231"/>
      <c r="AM1420" s="231"/>
      <c r="AN1420" s="231"/>
      <c r="AO1420" s="231"/>
      <c r="AP1420" s="231"/>
    </row>
    <row r="1421" spans="1:42">
      <c r="A1421" s="229"/>
      <c r="D1421" s="195"/>
      <c r="E1421" s="195"/>
      <c r="F1421" s="195"/>
      <c r="G1421" s="195"/>
      <c r="H1421" s="195"/>
      <c r="I1421" s="195"/>
      <c r="J1421" s="195"/>
      <c r="K1421" s="230"/>
      <c r="L1421" s="195"/>
      <c r="M1421" s="195"/>
      <c r="N1421" s="195"/>
      <c r="O1421" s="195"/>
      <c r="P1421" s="195"/>
      <c r="Q1421" s="195"/>
      <c r="R1421" s="230"/>
      <c r="S1421" s="195"/>
      <c r="U1421" s="231"/>
      <c r="V1421" s="231"/>
      <c r="Y1421" s="231"/>
      <c r="Z1421" s="231"/>
      <c r="AA1421" s="231"/>
      <c r="AB1421" s="231"/>
      <c r="AC1421" s="231"/>
      <c r="AE1421" s="231"/>
      <c r="AF1421" s="234"/>
      <c r="AJ1421" s="231"/>
      <c r="AK1421" s="231"/>
      <c r="AL1421" s="231"/>
      <c r="AM1421" s="231"/>
      <c r="AN1421" s="231"/>
      <c r="AO1421" s="231"/>
      <c r="AP1421" s="231"/>
    </row>
    <row r="1422" spans="1:42">
      <c r="A1422" s="229"/>
      <c r="D1422" s="195"/>
      <c r="E1422" s="195"/>
      <c r="F1422" s="195"/>
      <c r="G1422" s="195"/>
      <c r="H1422" s="195"/>
      <c r="I1422" s="195"/>
      <c r="J1422" s="195"/>
      <c r="K1422" s="230"/>
      <c r="L1422" s="195"/>
      <c r="M1422" s="195"/>
      <c r="N1422" s="195"/>
      <c r="O1422" s="195"/>
      <c r="P1422" s="195"/>
      <c r="Q1422" s="195"/>
      <c r="R1422" s="230"/>
      <c r="S1422" s="195"/>
      <c r="U1422" s="231"/>
      <c r="V1422" s="231"/>
      <c r="Y1422" s="231"/>
      <c r="Z1422" s="231"/>
      <c r="AA1422" s="231"/>
      <c r="AB1422" s="231"/>
      <c r="AC1422" s="231"/>
      <c r="AE1422" s="231"/>
      <c r="AF1422" s="234"/>
      <c r="AJ1422" s="231"/>
      <c r="AK1422" s="231"/>
      <c r="AL1422" s="231"/>
      <c r="AM1422" s="231"/>
      <c r="AN1422" s="231"/>
      <c r="AO1422" s="231"/>
      <c r="AP1422" s="231"/>
    </row>
    <row r="1423" spans="1:42">
      <c r="A1423" s="229"/>
      <c r="D1423" s="195"/>
      <c r="E1423" s="195"/>
      <c r="F1423" s="195"/>
      <c r="G1423" s="195"/>
      <c r="H1423" s="195"/>
      <c r="I1423" s="195"/>
      <c r="J1423" s="195"/>
      <c r="K1423" s="230"/>
      <c r="L1423" s="195"/>
      <c r="M1423" s="195"/>
      <c r="N1423" s="195"/>
      <c r="O1423" s="195"/>
      <c r="P1423" s="195"/>
      <c r="Q1423" s="195"/>
      <c r="R1423" s="230"/>
      <c r="S1423" s="195"/>
      <c r="U1423" s="231"/>
      <c r="V1423" s="231"/>
      <c r="Y1423" s="231"/>
      <c r="Z1423" s="231"/>
      <c r="AA1423" s="231"/>
      <c r="AB1423" s="231"/>
      <c r="AC1423" s="231"/>
      <c r="AE1423" s="231"/>
      <c r="AF1423" s="234"/>
      <c r="AJ1423" s="231"/>
      <c r="AK1423" s="231"/>
      <c r="AL1423" s="231"/>
      <c r="AM1423" s="231"/>
      <c r="AN1423" s="231"/>
      <c r="AO1423" s="231"/>
      <c r="AP1423" s="231"/>
    </row>
    <row r="1424" spans="1:42">
      <c r="A1424" s="229"/>
      <c r="D1424" s="195"/>
      <c r="E1424" s="195"/>
      <c r="F1424" s="195"/>
      <c r="G1424" s="195"/>
      <c r="H1424" s="195"/>
      <c r="I1424" s="195"/>
      <c r="J1424" s="195"/>
      <c r="K1424" s="230"/>
      <c r="L1424" s="195"/>
      <c r="M1424" s="195"/>
      <c r="N1424" s="195"/>
      <c r="O1424" s="195"/>
      <c r="P1424" s="195"/>
      <c r="Q1424" s="195"/>
      <c r="R1424" s="230"/>
      <c r="S1424" s="195"/>
      <c r="U1424" s="231"/>
      <c r="V1424" s="231"/>
      <c r="Y1424" s="231"/>
      <c r="Z1424" s="231"/>
      <c r="AA1424" s="231"/>
      <c r="AB1424" s="231"/>
      <c r="AC1424" s="231"/>
      <c r="AE1424" s="231"/>
      <c r="AF1424" s="234"/>
      <c r="AJ1424" s="231"/>
      <c r="AK1424" s="231"/>
      <c r="AL1424" s="231"/>
      <c r="AM1424" s="231"/>
      <c r="AN1424" s="231"/>
      <c r="AO1424" s="231"/>
      <c r="AP1424" s="231"/>
    </row>
    <row r="1425" spans="1:42">
      <c r="A1425" s="229"/>
      <c r="D1425" s="195"/>
      <c r="E1425" s="195"/>
      <c r="F1425" s="195"/>
      <c r="G1425" s="195"/>
      <c r="H1425" s="195"/>
      <c r="I1425" s="195"/>
      <c r="J1425" s="195"/>
      <c r="K1425" s="230"/>
      <c r="L1425" s="195"/>
      <c r="M1425" s="195"/>
      <c r="N1425" s="195"/>
      <c r="O1425" s="195"/>
      <c r="P1425" s="195"/>
      <c r="Q1425" s="195"/>
      <c r="R1425" s="230"/>
      <c r="S1425" s="195"/>
      <c r="U1425" s="231"/>
      <c r="V1425" s="231"/>
      <c r="Y1425" s="231"/>
      <c r="Z1425" s="231"/>
      <c r="AA1425" s="231"/>
      <c r="AB1425" s="231"/>
      <c r="AC1425" s="231"/>
      <c r="AE1425" s="231"/>
      <c r="AF1425" s="234"/>
      <c r="AJ1425" s="231"/>
      <c r="AK1425" s="231"/>
      <c r="AL1425" s="231"/>
      <c r="AM1425" s="231"/>
      <c r="AN1425" s="231"/>
      <c r="AO1425" s="231"/>
      <c r="AP1425" s="231"/>
    </row>
    <row r="1426" spans="1:42">
      <c r="A1426" s="229"/>
      <c r="D1426" s="195"/>
      <c r="E1426" s="195"/>
      <c r="F1426" s="195"/>
      <c r="G1426" s="195"/>
      <c r="H1426" s="195"/>
      <c r="I1426" s="195"/>
      <c r="J1426" s="195"/>
      <c r="K1426" s="230"/>
      <c r="L1426" s="195"/>
      <c r="M1426" s="195"/>
      <c r="N1426" s="195"/>
      <c r="O1426" s="195"/>
      <c r="P1426" s="195"/>
      <c r="Q1426" s="195"/>
      <c r="R1426" s="230"/>
      <c r="S1426" s="195"/>
      <c r="U1426" s="231"/>
      <c r="V1426" s="231"/>
      <c r="Y1426" s="231"/>
      <c r="Z1426" s="231"/>
      <c r="AA1426" s="231"/>
      <c r="AB1426" s="231"/>
      <c r="AC1426" s="231"/>
      <c r="AE1426" s="231"/>
      <c r="AF1426" s="234"/>
      <c r="AJ1426" s="231"/>
      <c r="AK1426" s="231"/>
      <c r="AL1426" s="231"/>
      <c r="AM1426" s="231"/>
      <c r="AN1426" s="231"/>
      <c r="AO1426" s="231"/>
      <c r="AP1426" s="231"/>
    </row>
    <row r="1427" spans="1:42">
      <c r="A1427" s="229"/>
      <c r="D1427" s="195"/>
      <c r="E1427" s="195"/>
      <c r="F1427" s="195"/>
      <c r="G1427" s="195"/>
      <c r="H1427" s="195"/>
      <c r="I1427" s="195"/>
      <c r="J1427" s="195"/>
      <c r="K1427" s="230"/>
      <c r="L1427" s="195"/>
      <c r="M1427" s="195"/>
      <c r="N1427" s="195"/>
      <c r="O1427" s="195"/>
      <c r="P1427" s="195"/>
      <c r="Q1427" s="195"/>
      <c r="R1427" s="230"/>
      <c r="S1427" s="195"/>
      <c r="U1427" s="231"/>
      <c r="V1427" s="231"/>
      <c r="Y1427" s="231"/>
      <c r="Z1427" s="231"/>
      <c r="AA1427" s="231"/>
      <c r="AB1427" s="231"/>
      <c r="AC1427" s="231"/>
      <c r="AE1427" s="231"/>
      <c r="AF1427" s="234"/>
      <c r="AJ1427" s="231"/>
      <c r="AK1427" s="231"/>
      <c r="AL1427" s="231"/>
      <c r="AM1427" s="231"/>
      <c r="AN1427" s="231"/>
      <c r="AO1427" s="231"/>
      <c r="AP1427" s="231"/>
    </row>
    <row r="1428" spans="1:42">
      <c r="A1428" s="229"/>
      <c r="D1428" s="195"/>
      <c r="E1428" s="195"/>
      <c r="F1428" s="195"/>
      <c r="G1428" s="195"/>
      <c r="H1428" s="195"/>
      <c r="I1428" s="195"/>
      <c r="J1428" s="195"/>
      <c r="K1428" s="230"/>
      <c r="L1428" s="195"/>
      <c r="M1428" s="195"/>
      <c r="N1428" s="195"/>
      <c r="O1428" s="195"/>
      <c r="P1428" s="195"/>
      <c r="Q1428" s="195"/>
      <c r="R1428" s="230"/>
      <c r="S1428" s="195"/>
      <c r="U1428" s="231"/>
      <c r="V1428" s="231"/>
      <c r="Y1428" s="231"/>
      <c r="Z1428" s="231"/>
      <c r="AA1428" s="231"/>
      <c r="AB1428" s="231"/>
      <c r="AC1428" s="231"/>
      <c r="AE1428" s="231"/>
      <c r="AF1428" s="234"/>
      <c r="AJ1428" s="231"/>
      <c r="AK1428" s="231"/>
      <c r="AL1428" s="231"/>
      <c r="AM1428" s="231"/>
      <c r="AN1428" s="231"/>
      <c r="AO1428" s="231"/>
      <c r="AP1428" s="231"/>
    </row>
    <row r="1429" spans="1:42">
      <c r="A1429" s="229"/>
      <c r="D1429" s="195"/>
      <c r="E1429" s="195"/>
      <c r="F1429" s="195"/>
      <c r="G1429" s="195"/>
      <c r="H1429" s="195"/>
      <c r="I1429" s="195"/>
      <c r="J1429" s="195"/>
      <c r="K1429" s="230"/>
      <c r="L1429" s="195"/>
      <c r="M1429" s="195"/>
      <c r="N1429" s="195"/>
      <c r="O1429" s="195"/>
      <c r="P1429" s="195"/>
      <c r="Q1429" s="195"/>
      <c r="R1429" s="230"/>
      <c r="S1429" s="195"/>
      <c r="U1429" s="231"/>
      <c r="V1429" s="231"/>
      <c r="Y1429" s="231"/>
      <c r="Z1429" s="231"/>
      <c r="AA1429" s="231"/>
      <c r="AB1429" s="231"/>
      <c r="AC1429" s="231"/>
      <c r="AE1429" s="231"/>
      <c r="AF1429" s="234"/>
      <c r="AJ1429" s="231"/>
      <c r="AK1429" s="231"/>
      <c r="AL1429" s="231"/>
      <c r="AM1429" s="231"/>
      <c r="AN1429" s="231"/>
      <c r="AO1429" s="231"/>
      <c r="AP1429" s="231"/>
    </row>
    <row r="1430" spans="1:42">
      <c r="A1430" s="229"/>
      <c r="D1430" s="195"/>
      <c r="E1430" s="195"/>
      <c r="F1430" s="195"/>
      <c r="G1430" s="195"/>
      <c r="H1430" s="195"/>
      <c r="I1430" s="195"/>
      <c r="J1430" s="195"/>
      <c r="K1430" s="230"/>
      <c r="L1430" s="195"/>
      <c r="M1430" s="195"/>
      <c r="N1430" s="195"/>
      <c r="O1430" s="195"/>
      <c r="P1430" s="195"/>
      <c r="Q1430" s="195"/>
      <c r="R1430" s="230"/>
      <c r="S1430" s="195"/>
      <c r="U1430" s="231"/>
      <c r="V1430" s="231"/>
      <c r="Y1430" s="231"/>
      <c r="Z1430" s="231"/>
      <c r="AA1430" s="231"/>
      <c r="AB1430" s="231"/>
      <c r="AC1430" s="231"/>
      <c r="AE1430" s="231"/>
      <c r="AF1430" s="234"/>
      <c r="AJ1430" s="231"/>
      <c r="AK1430" s="231"/>
      <c r="AL1430" s="231"/>
      <c r="AM1430" s="231"/>
      <c r="AN1430" s="231"/>
      <c r="AO1430" s="231"/>
      <c r="AP1430" s="231"/>
    </row>
    <row r="1431" spans="1:42">
      <c r="A1431" s="229"/>
      <c r="D1431" s="195"/>
      <c r="E1431" s="195"/>
      <c r="F1431" s="195"/>
      <c r="G1431" s="195"/>
      <c r="H1431" s="195"/>
      <c r="I1431" s="195"/>
      <c r="J1431" s="195"/>
      <c r="K1431" s="230"/>
      <c r="L1431" s="195"/>
      <c r="M1431" s="195"/>
      <c r="N1431" s="195"/>
      <c r="O1431" s="195"/>
      <c r="P1431" s="195"/>
      <c r="Q1431" s="195"/>
      <c r="R1431" s="230"/>
      <c r="S1431" s="195"/>
      <c r="U1431" s="231"/>
      <c r="V1431" s="231"/>
      <c r="Y1431" s="231"/>
      <c r="Z1431" s="231"/>
      <c r="AA1431" s="231"/>
      <c r="AB1431" s="231"/>
      <c r="AC1431" s="231"/>
      <c r="AE1431" s="231"/>
      <c r="AF1431" s="234"/>
      <c r="AJ1431" s="231"/>
      <c r="AK1431" s="231"/>
      <c r="AL1431" s="231"/>
      <c r="AM1431" s="231"/>
      <c r="AN1431" s="231"/>
      <c r="AO1431" s="231"/>
      <c r="AP1431" s="231"/>
    </row>
    <row r="1432" spans="1:42">
      <c r="A1432" s="229"/>
      <c r="D1432" s="195"/>
      <c r="E1432" s="195"/>
      <c r="F1432" s="195"/>
      <c r="G1432" s="195"/>
      <c r="H1432" s="195"/>
      <c r="I1432" s="195"/>
      <c r="J1432" s="195"/>
      <c r="K1432" s="230"/>
      <c r="L1432" s="195"/>
      <c r="M1432" s="195"/>
      <c r="N1432" s="195"/>
      <c r="O1432" s="195"/>
      <c r="P1432" s="195"/>
      <c r="Q1432" s="195"/>
      <c r="R1432" s="230"/>
      <c r="S1432" s="195"/>
      <c r="U1432" s="231"/>
      <c r="V1432" s="231"/>
      <c r="Y1432" s="231"/>
      <c r="Z1432" s="231"/>
      <c r="AA1432" s="231"/>
      <c r="AB1432" s="231"/>
      <c r="AC1432" s="231"/>
      <c r="AE1432" s="231"/>
      <c r="AF1432" s="234"/>
      <c r="AJ1432" s="231"/>
      <c r="AK1432" s="231"/>
      <c r="AL1432" s="231"/>
      <c r="AM1432" s="231"/>
      <c r="AN1432" s="231"/>
      <c r="AO1432" s="231"/>
      <c r="AP1432" s="231"/>
    </row>
    <row r="1433" spans="1:42">
      <c r="A1433" s="229"/>
      <c r="D1433" s="195"/>
      <c r="E1433" s="195"/>
      <c r="F1433" s="195"/>
      <c r="G1433" s="195"/>
      <c r="H1433" s="195"/>
      <c r="I1433" s="195"/>
      <c r="J1433" s="195"/>
      <c r="K1433" s="230"/>
      <c r="L1433" s="195"/>
      <c r="M1433" s="195"/>
      <c r="N1433" s="195"/>
      <c r="O1433" s="195"/>
      <c r="P1433" s="195"/>
      <c r="Q1433" s="195"/>
      <c r="R1433" s="230"/>
      <c r="S1433" s="195"/>
      <c r="U1433" s="231"/>
      <c r="V1433" s="231"/>
      <c r="Y1433" s="231"/>
      <c r="Z1433" s="231"/>
      <c r="AA1433" s="231"/>
      <c r="AB1433" s="231"/>
      <c r="AC1433" s="231"/>
      <c r="AE1433" s="231"/>
      <c r="AF1433" s="234"/>
      <c r="AJ1433" s="231"/>
      <c r="AK1433" s="231"/>
      <c r="AL1433" s="231"/>
      <c r="AM1433" s="231"/>
      <c r="AN1433" s="231"/>
      <c r="AO1433" s="231"/>
      <c r="AP1433" s="231"/>
    </row>
    <row r="1434" spans="1:42">
      <c r="A1434" s="229"/>
      <c r="D1434" s="195"/>
      <c r="E1434" s="195"/>
      <c r="F1434" s="195"/>
      <c r="G1434" s="195"/>
      <c r="H1434" s="195"/>
      <c r="I1434" s="195"/>
      <c r="J1434" s="195"/>
      <c r="K1434" s="230"/>
      <c r="L1434" s="195"/>
      <c r="M1434" s="195"/>
      <c r="N1434" s="195"/>
      <c r="O1434" s="195"/>
      <c r="P1434" s="195"/>
      <c r="Q1434" s="195"/>
      <c r="R1434" s="230"/>
      <c r="S1434" s="195"/>
      <c r="U1434" s="231"/>
      <c r="V1434" s="231"/>
      <c r="Y1434" s="231"/>
      <c r="Z1434" s="231"/>
      <c r="AA1434" s="231"/>
      <c r="AB1434" s="231"/>
      <c r="AC1434" s="231"/>
      <c r="AE1434" s="231"/>
      <c r="AF1434" s="234"/>
      <c r="AJ1434" s="231"/>
      <c r="AK1434" s="231"/>
      <c r="AL1434" s="231"/>
      <c r="AM1434" s="231"/>
      <c r="AN1434" s="231"/>
      <c r="AO1434" s="231"/>
      <c r="AP1434" s="231"/>
    </row>
    <row r="1435" spans="1:42">
      <c r="A1435" s="229"/>
      <c r="D1435" s="195"/>
      <c r="E1435" s="195"/>
      <c r="F1435" s="195"/>
      <c r="G1435" s="195"/>
      <c r="H1435" s="195"/>
      <c r="I1435" s="195"/>
      <c r="J1435" s="195"/>
      <c r="K1435" s="230"/>
      <c r="L1435" s="195"/>
      <c r="M1435" s="195"/>
      <c r="N1435" s="195"/>
      <c r="O1435" s="195"/>
      <c r="P1435" s="195"/>
      <c r="Q1435" s="195"/>
      <c r="R1435" s="230"/>
      <c r="S1435" s="195"/>
      <c r="U1435" s="231"/>
      <c r="V1435" s="231"/>
      <c r="Y1435" s="231"/>
      <c r="Z1435" s="231"/>
      <c r="AA1435" s="231"/>
      <c r="AB1435" s="231"/>
      <c r="AC1435" s="231"/>
      <c r="AE1435" s="231"/>
      <c r="AF1435" s="234"/>
      <c r="AJ1435" s="231"/>
      <c r="AK1435" s="231"/>
      <c r="AL1435" s="231"/>
      <c r="AM1435" s="231"/>
      <c r="AN1435" s="231"/>
      <c r="AO1435" s="231"/>
      <c r="AP1435" s="231"/>
    </row>
    <row r="1436" spans="1:42">
      <c r="A1436" s="229"/>
      <c r="D1436" s="195"/>
      <c r="E1436" s="195"/>
      <c r="F1436" s="195"/>
      <c r="G1436" s="195"/>
      <c r="H1436" s="195"/>
      <c r="I1436" s="195"/>
      <c r="J1436" s="195"/>
      <c r="K1436" s="230"/>
      <c r="L1436" s="195"/>
      <c r="M1436" s="195"/>
      <c r="N1436" s="195"/>
      <c r="O1436" s="195"/>
      <c r="P1436" s="195"/>
      <c r="Q1436" s="195"/>
      <c r="R1436" s="230"/>
      <c r="S1436" s="195"/>
      <c r="U1436" s="231"/>
      <c r="V1436" s="231"/>
      <c r="Y1436" s="231"/>
      <c r="Z1436" s="231"/>
      <c r="AA1436" s="231"/>
      <c r="AB1436" s="231"/>
      <c r="AC1436" s="231"/>
      <c r="AE1436" s="231"/>
      <c r="AF1436" s="234"/>
      <c r="AJ1436" s="231"/>
      <c r="AK1436" s="231"/>
      <c r="AL1436" s="231"/>
      <c r="AM1436" s="231"/>
      <c r="AN1436" s="231"/>
      <c r="AO1436" s="231"/>
      <c r="AP1436" s="231"/>
    </row>
    <row r="1437" spans="1:42">
      <c r="A1437" s="229"/>
      <c r="D1437" s="195"/>
      <c r="E1437" s="195"/>
      <c r="F1437" s="195"/>
      <c r="G1437" s="195"/>
      <c r="H1437" s="195"/>
      <c r="I1437" s="195"/>
      <c r="J1437" s="195"/>
      <c r="K1437" s="230"/>
      <c r="L1437" s="195"/>
      <c r="M1437" s="195"/>
      <c r="N1437" s="195"/>
      <c r="O1437" s="195"/>
      <c r="P1437" s="195"/>
      <c r="Q1437" s="195"/>
      <c r="R1437" s="230"/>
      <c r="S1437" s="195"/>
      <c r="U1437" s="231"/>
      <c r="V1437" s="231"/>
      <c r="Y1437" s="231"/>
      <c r="Z1437" s="231"/>
      <c r="AA1437" s="231"/>
      <c r="AB1437" s="231"/>
      <c r="AC1437" s="231"/>
      <c r="AE1437" s="231"/>
      <c r="AF1437" s="234"/>
      <c r="AJ1437" s="231"/>
      <c r="AK1437" s="231"/>
      <c r="AL1437" s="231"/>
      <c r="AM1437" s="231"/>
      <c r="AN1437" s="231"/>
      <c r="AO1437" s="231"/>
      <c r="AP1437" s="231"/>
    </row>
    <row r="1438" spans="1:42">
      <c r="A1438" s="229"/>
      <c r="D1438" s="195"/>
      <c r="E1438" s="195"/>
      <c r="F1438" s="195"/>
      <c r="G1438" s="195"/>
      <c r="H1438" s="195"/>
      <c r="I1438" s="195"/>
      <c r="J1438" s="195"/>
      <c r="K1438" s="230"/>
      <c r="L1438" s="195"/>
      <c r="M1438" s="195"/>
      <c r="N1438" s="195"/>
      <c r="O1438" s="195"/>
      <c r="P1438" s="195"/>
      <c r="Q1438" s="195"/>
      <c r="R1438" s="230"/>
      <c r="S1438" s="195"/>
      <c r="U1438" s="231"/>
      <c r="V1438" s="231"/>
      <c r="Y1438" s="231"/>
      <c r="Z1438" s="231"/>
      <c r="AA1438" s="231"/>
      <c r="AB1438" s="231"/>
      <c r="AC1438" s="231"/>
      <c r="AE1438" s="231"/>
      <c r="AF1438" s="234"/>
      <c r="AJ1438" s="231"/>
      <c r="AK1438" s="231"/>
      <c r="AL1438" s="231"/>
      <c r="AM1438" s="231"/>
      <c r="AN1438" s="231"/>
      <c r="AO1438" s="231"/>
      <c r="AP1438" s="231"/>
    </row>
    <row r="1439" spans="1:42">
      <c r="A1439" s="229"/>
      <c r="D1439" s="195"/>
      <c r="E1439" s="195"/>
      <c r="F1439" s="195"/>
      <c r="G1439" s="195"/>
      <c r="H1439" s="195"/>
      <c r="I1439" s="195"/>
      <c r="J1439" s="195"/>
      <c r="K1439" s="230"/>
      <c r="L1439" s="195"/>
      <c r="M1439" s="195"/>
      <c r="N1439" s="195"/>
      <c r="O1439" s="195"/>
      <c r="P1439" s="195"/>
      <c r="Q1439" s="195"/>
      <c r="R1439" s="230"/>
      <c r="S1439" s="195"/>
      <c r="U1439" s="231"/>
      <c r="V1439" s="231"/>
      <c r="Y1439" s="231"/>
      <c r="Z1439" s="231"/>
      <c r="AA1439" s="231"/>
      <c r="AB1439" s="231"/>
      <c r="AC1439" s="231"/>
      <c r="AE1439" s="231"/>
      <c r="AF1439" s="234"/>
      <c r="AJ1439" s="231"/>
      <c r="AK1439" s="231"/>
      <c r="AL1439" s="231"/>
      <c r="AM1439" s="231"/>
      <c r="AN1439" s="231"/>
      <c r="AO1439" s="231"/>
      <c r="AP1439" s="231"/>
    </row>
    <row r="1440" spans="1:42">
      <c r="A1440" s="229"/>
      <c r="D1440" s="195"/>
      <c r="E1440" s="195"/>
      <c r="F1440" s="195"/>
      <c r="G1440" s="195"/>
      <c r="H1440" s="195"/>
      <c r="I1440" s="195"/>
      <c r="J1440" s="195"/>
      <c r="K1440" s="230"/>
      <c r="L1440" s="195"/>
      <c r="M1440" s="195"/>
      <c r="N1440" s="195"/>
      <c r="O1440" s="195"/>
      <c r="P1440" s="195"/>
      <c r="Q1440" s="195"/>
      <c r="R1440" s="230"/>
      <c r="S1440" s="195"/>
      <c r="U1440" s="231"/>
      <c r="V1440" s="231"/>
      <c r="Y1440" s="231"/>
      <c r="Z1440" s="231"/>
      <c r="AA1440" s="231"/>
      <c r="AB1440" s="231"/>
      <c r="AC1440" s="231"/>
      <c r="AE1440" s="231"/>
      <c r="AF1440" s="234"/>
      <c r="AJ1440" s="231"/>
      <c r="AK1440" s="231"/>
      <c r="AL1440" s="231"/>
      <c r="AM1440" s="231"/>
      <c r="AN1440" s="231"/>
      <c r="AO1440" s="231"/>
      <c r="AP1440" s="231"/>
    </row>
    <row r="1441" spans="1:42">
      <c r="A1441" s="229"/>
      <c r="D1441" s="195"/>
      <c r="E1441" s="195"/>
      <c r="F1441" s="195"/>
      <c r="G1441" s="195"/>
      <c r="H1441" s="195"/>
      <c r="I1441" s="195"/>
      <c r="J1441" s="195"/>
      <c r="K1441" s="230"/>
      <c r="L1441" s="195"/>
      <c r="M1441" s="195"/>
      <c r="N1441" s="195"/>
      <c r="O1441" s="195"/>
      <c r="P1441" s="195"/>
      <c r="Q1441" s="195"/>
      <c r="R1441" s="230"/>
      <c r="S1441" s="195"/>
      <c r="U1441" s="231"/>
      <c r="V1441" s="231"/>
      <c r="Y1441" s="231"/>
      <c r="Z1441" s="231"/>
      <c r="AA1441" s="231"/>
      <c r="AB1441" s="231"/>
      <c r="AC1441" s="231"/>
      <c r="AE1441" s="231"/>
      <c r="AF1441" s="234"/>
      <c r="AJ1441" s="231"/>
      <c r="AK1441" s="231"/>
      <c r="AL1441" s="231"/>
      <c r="AM1441" s="231"/>
      <c r="AN1441" s="231"/>
      <c r="AO1441" s="231"/>
      <c r="AP1441" s="231"/>
    </row>
    <row r="1442" spans="1:42">
      <c r="A1442" s="229"/>
      <c r="D1442" s="195"/>
      <c r="E1442" s="195"/>
      <c r="F1442" s="195"/>
      <c r="G1442" s="195"/>
      <c r="H1442" s="195"/>
      <c r="I1442" s="195"/>
      <c r="J1442" s="195"/>
      <c r="K1442" s="230"/>
      <c r="L1442" s="195"/>
      <c r="M1442" s="195"/>
      <c r="N1442" s="195"/>
      <c r="O1442" s="195"/>
      <c r="P1442" s="195"/>
      <c r="Q1442" s="195"/>
      <c r="R1442" s="230"/>
      <c r="S1442" s="195"/>
      <c r="U1442" s="231"/>
      <c r="V1442" s="231"/>
      <c r="Y1442" s="231"/>
      <c r="Z1442" s="231"/>
      <c r="AA1442" s="231"/>
      <c r="AB1442" s="231"/>
      <c r="AC1442" s="231"/>
      <c r="AE1442" s="231"/>
      <c r="AF1442" s="234"/>
      <c r="AJ1442" s="231"/>
      <c r="AK1442" s="231"/>
      <c r="AL1442" s="231"/>
      <c r="AM1442" s="231"/>
      <c r="AN1442" s="231"/>
      <c r="AO1442" s="231"/>
      <c r="AP1442" s="231"/>
    </row>
    <row r="1443" spans="1:42">
      <c r="A1443" s="229"/>
      <c r="D1443" s="195"/>
      <c r="E1443" s="195"/>
      <c r="F1443" s="195"/>
      <c r="G1443" s="195"/>
      <c r="H1443" s="195"/>
      <c r="I1443" s="195"/>
      <c r="J1443" s="195"/>
      <c r="K1443" s="230"/>
      <c r="L1443" s="195"/>
      <c r="M1443" s="195"/>
      <c r="N1443" s="195"/>
      <c r="O1443" s="195"/>
      <c r="P1443" s="195"/>
      <c r="Q1443" s="195"/>
      <c r="R1443" s="230"/>
      <c r="S1443" s="195"/>
      <c r="U1443" s="231"/>
      <c r="V1443" s="231"/>
      <c r="Y1443" s="231"/>
      <c r="Z1443" s="231"/>
      <c r="AA1443" s="231"/>
      <c r="AB1443" s="231"/>
      <c r="AC1443" s="231"/>
      <c r="AE1443" s="231"/>
      <c r="AF1443" s="234"/>
      <c r="AJ1443" s="231"/>
      <c r="AK1443" s="231"/>
      <c r="AL1443" s="231"/>
      <c r="AM1443" s="231"/>
      <c r="AN1443" s="231"/>
      <c r="AO1443" s="231"/>
      <c r="AP1443" s="231"/>
    </row>
    <row r="1444" spans="1:42">
      <c r="A1444" s="229"/>
      <c r="D1444" s="195"/>
      <c r="E1444" s="195"/>
      <c r="F1444" s="195"/>
      <c r="G1444" s="195"/>
      <c r="H1444" s="195"/>
      <c r="I1444" s="195"/>
      <c r="J1444" s="195"/>
      <c r="K1444" s="230"/>
      <c r="L1444" s="195"/>
      <c r="M1444" s="195"/>
      <c r="N1444" s="195"/>
      <c r="O1444" s="195"/>
      <c r="P1444" s="195"/>
      <c r="Q1444" s="195"/>
      <c r="R1444" s="230"/>
      <c r="S1444" s="195"/>
      <c r="U1444" s="231"/>
      <c r="V1444" s="231"/>
      <c r="Y1444" s="231"/>
      <c r="Z1444" s="231"/>
      <c r="AA1444" s="231"/>
      <c r="AB1444" s="231"/>
      <c r="AC1444" s="231"/>
      <c r="AE1444" s="231"/>
      <c r="AF1444" s="234"/>
      <c r="AJ1444" s="231"/>
      <c r="AK1444" s="231"/>
      <c r="AL1444" s="231"/>
      <c r="AM1444" s="231"/>
      <c r="AN1444" s="231"/>
      <c r="AO1444" s="231"/>
      <c r="AP1444" s="231"/>
    </row>
    <row r="1445" spans="1:42">
      <c r="A1445" s="229"/>
      <c r="D1445" s="195"/>
      <c r="E1445" s="195"/>
      <c r="F1445" s="195"/>
      <c r="G1445" s="195"/>
      <c r="H1445" s="195"/>
      <c r="I1445" s="195"/>
      <c r="J1445" s="195"/>
      <c r="K1445" s="230"/>
      <c r="L1445" s="195"/>
      <c r="M1445" s="195"/>
      <c r="N1445" s="195"/>
      <c r="O1445" s="195"/>
      <c r="P1445" s="195"/>
      <c r="Q1445" s="195"/>
      <c r="R1445" s="230"/>
      <c r="S1445" s="195"/>
      <c r="U1445" s="231"/>
      <c r="V1445" s="231"/>
      <c r="Y1445" s="231"/>
      <c r="Z1445" s="231"/>
      <c r="AA1445" s="231"/>
      <c r="AB1445" s="231"/>
      <c r="AC1445" s="231"/>
      <c r="AE1445" s="231"/>
      <c r="AF1445" s="234"/>
      <c r="AJ1445" s="231"/>
      <c r="AK1445" s="231"/>
      <c r="AL1445" s="231"/>
      <c r="AM1445" s="231"/>
      <c r="AN1445" s="231"/>
      <c r="AO1445" s="231"/>
      <c r="AP1445" s="231"/>
    </row>
    <row r="1446" spans="1:42">
      <c r="A1446" s="229"/>
      <c r="D1446" s="195"/>
      <c r="E1446" s="195"/>
      <c r="F1446" s="195"/>
      <c r="G1446" s="195"/>
      <c r="H1446" s="195"/>
      <c r="I1446" s="195"/>
      <c r="J1446" s="195"/>
      <c r="K1446" s="230"/>
      <c r="L1446" s="195"/>
      <c r="M1446" s="195"/>
      <c r="N1446" s="195"/>
      <c r="O1446" s="195"/>
      <c r="P1446" s="195"/>
      <c r="Q1446" s="195"/>
      <c r="R1446" s="230"/>
      <c r="S1446" s="195"/>
      <c r="U1446" s="231"/>
      <c r="V1446" s="231"/>
      <c r="Y1446" s="231"/>
      <c r="Z1446" s="231"/>
      <c r="AA1446" s="231"/>
      <c r="AB1446" s="231"/>
      <c r="AC1446" s="231"/>
      <c r="AE1446" s="231"/>
      <c r="AF1446" s="234"/>
      <c r="AJ1446" s="231"/>
      <c r="AK1446" s="231"/>
      <c r="AL1446" s="231"/>
      <c r="AM1446" s="231"/>
      <c r="AN1446" s="231"/>
      <c r="AO1446" s="231"/>
      <c r="AP1446" s="231"/>
    </row>
    <row r="1447" spans="1:42">
      <c r="A1447" s="229"/>
      <c r="D1447" s="195"/>
      <c r="E1447" s="195"/>
      <c r="F1447" s="195"/>
      <c r="G1447" s="195"/>
      <c r="H1447" s="195"/>
      <c r="I1447" s="195"/>
      <c r="J1447" s="195"/>
      <c r="K1447" s="230"/>
      <c r="L1447" s="195"/>
      <c r="M1447" s="195"/>
      <c r="N1447" s="195"/>
      <c r="O1447" s="195"/>
      <c r="P1447" s="195"/>
      <c r="Q1447" s="195"/>
      <c r="R1447" s="230"/>
      <c r="S1447" s="195"/>
      <c r="U1447" s="231"/>
      <c r="V1447" s="231"/>
      <c r="Y1447" s="231"/>
      <c r="Z1447" s="231"/>
      <c r="AA1447" s="231"/>
      <c r="AB1447" s="231"/>
      <c r="AC1447" s="231"/>
      <c r="AE1447" s="231"/>
      <c r="AF1447" s="234"/>
      <c r="AJ1447" s="231"/>
      <c r="AK1447" s="231"/>
      <c r="AL1447" s="231"/>
      <c r="AM1447" s="231"/>
      <c r="AN1447" s="231"/>
      <c r="AO1447" s="231"/>
      <c r="AP1447" s="231"/>
    </row>
    <row r="1448" spans="1:42">
      <c r="A1448" s="229"/>
      <c r="D1448" s="195"/>
      <c r="E1448" s="195"/>
      <c r="F1448" s="195"/>
      <c r="G1448" s="195"/>
      <c r="H1448" s="195"/>
      <c r="I1448" s="195"/>
      <c r="J1448" s="195"/>
      <c r="K1448" s="230"/>
      <c r="L1448" s="195"/>
      <c r="M1448" s="195"/>
      <c r="N1448" s="195"/>
      <c r="O1448" s="195"/>
      <c r="P1448" s="195"/>
      <c r="Q1448" s="195"/>
      <c r="R1448" s="230"/>
      <c r="S1448" s="195"/>
      <c r="U1448" s="231"/>
      <c r="V1448" s="231"/>
      <c r="Y1448" s="231"/>
      <c r="Z1448" s="231"/>
      <c r="AA1448" s="231"/>
      <c r="AB1448" s="231"/>
      <c r="AC1448" s="231"/>
      <c r="AE1448" s="231"/>
      <c r="AF1448" s="234"/>
      <c r="AJ1448" s="231"/>
      <c r="AK1448" s="231"/>
      <c r="AL1448" s="231"/>
      <c r="AM1448" s="231"/>
      <c r="AN1448" s="231"/>
      <c r="AO1448" s="231"/>
      <c r="AP1448" s="231"/>
    </row>
    <row r="1449" spans="1:42">
      <c r="A1449" s="229"/>
      <c r="D1449" s="195"/>
      <c r="E1449" s="195"/>
      <c r="F1449" s="195"/>
      <c r="G1449" s="195"/>
      <c r="H1449" s="195"/>
      <c r="I1449" s="195"/>
      <c r="J1449" s="195"/>
      <c r="K1449" s="230"/>
      <c r="L1449" s="195"/>
      <c r="M1449" s="195"/>
      <c r="N1449" s="195"/>
      <c r="O1449" s="195"/>
      <c r="P1449" s="195"/>
      <c r="Q1449" s="195"/>
      <c r="R1449" s="230"/>
      <c r="S1449" s="195"/>
      <c r="U1449" s="231"/>
      <c r="V1449" s="231"/>
      <c r="Y1449" s="231"/>
      <c r="Z1449" s="231"/>
      <c r="AA1449" s="231"/>
      <c r="AB1449" s="231"/>
      <c r="AC1449" s="231"/>
      <c r="AE1449" s="231"/>
      <c r="AF1449" s="234"/>
      <c r="AJ1449" s="231"/>
      <c r="AK1449" s="231"/>
      <c r="AL1449" s="231"/>
      <c r="AM1449" s="231"/>
      <c r="AN1449" s="231"/>
      <c r="AO1449" s="231"/>
      <c r="AP1449" s="231"/>
    </row>
    <row r="1450" spans="1:42">
      <c r="A1450" s="229"/>
      <c r="D1450" s="195"/>
      <c r="E1450" s="195"/>
      <c r="F1450" s="195"/>
      <c r="G1450" s="195"/>
      <c r="H1450" s="195"/>
      <c r="I1450" s="195"/>
      <c r="J1450" s="195"/>
      <c r="K1450" s="230"/>
      <c r="L1450" s="195"/>
      <c r="M1450" s="195"/>
      <c r="N1450" s="195"/>
      <c r="O1450" s="195"/>
      <c r="P1450" s="195"/>
      <c r="Q1450" s="195"/>
      <c r="R1450" s="230"/>
      <c r="S1450" s="195"/>
      <c r="U1450" s="231"/>
      <c r="V1450" s="231"/>
      <c r="Y1450" s="231"/>
      <c r="Z1450" s="231"/>
      <c r="AA1450" s="231"/>
      <c r="AB1450" s="231"/>
      <c r="AC1450" s="231"/>
      <c r="AE1450" s="231"/>
      <c r="AF1450" s="234"/>
      <c r="AJ1450" s="231"/>
      <c r="AK1450" s="231"/>
      <c r="AL1450" s="231"/>
      <c r="AM1450" s="231"/>
      <c r="AN1450" s="231"/>
      <c r="AO1450" s="231"/>
      <c r="AP1450" s="231"/>
    </row>
    <row r="1451" spans="1:42">
      <c r="A1451" s="229"/>
      <c r="D1451" s="195"/>
      <c r="E1451" s="195"/>
      <c r="F1451" s="195"/>
      <c r="G1451" s="195"/>
      <c r="H1451" s="195"/>
      <c r="I1451" s="195"/>
      <c r="J1451" s="195"/>
      <c r="K1451" s="230"/>
      <c r="L1451" s="195"/>
      <c r="M1451" s="195"/>
      <c r="N1451" s="195"/>
      <c r="O1451" s="195"/>
      <c r="P1451" s="195"/>
      <c r="Q1451" s="195"/>
      <c r="R1451" s="230"/>
      <c r="S1451" s="195"/>
      <c r="U1451" s="231"/>
      <c r="V1451" s="231"/>
      <c r="Y1451" s="231"/>
      <c r="Z1451" s="231"/>
      <c r="AA1451" s="231"/>
      <c r="AB1451" s="231"/>
      <c r="AC1451" s="231"/>
      <c r="AE1451" s="231"/>
      <c r="AF1451" s="234"/>
      <c r="AJ1451" s="231"/>
      <c r="AK1451" s="231"/>
      <c r="AL1451" s="231"/>
      <c r="AM1451" s="231"/>
      <c r="AN1451" s="231"/>
      <c r="AO1451" s="231"/>
      <c r="AP1451" s="231"/>
    </row>
    <row r="1452" spans="1:42">
      <c r="A1452" s="229"/>
      <c r="D1452" s="195"/>
      <c r="E1452" s="195"/>
      <c r="F1452" s="195"/>
      <c r="G1452" s="195"/>
      <c r="H1452" s="195"/>
      <c r="I1452" s="195"/>
      <c r="J1452" s="195"/>
      <c r="K1452" s="230"/>
      <c r="L1452" s="195"/>
      <c r="M1452" s="195"/>
      <c r="N1452" s="195"/>
      <c r="O1452" s="195"/>
      <c r="P1452" s="195"/>
      <c r="Q1452" s="195"/>
      <c r="R1452" s="230"/>
      <c r="S1452" s="195"/>
      <c r="U1452" s="231"/>
      <c r="V1452" s="231"/>
      <c r="Y1452" s="231"/>
      <c r="Z1452" s="231"/>
      <c r="AA1452" s="231"/>
      <c r="AB1452" s="231"/>
      <c r="AC1452" s="231"/>
      <c r="AE1452" s="231"/>
      <c r="AF1452" s="234"/>
      <c r="AJ1452" s="231"/>
      <c r="AK1452" s="231"/>
      <c r="AL1452" s="231"/>
      <c r="AM1452" s="231"/>
      <c r="AN1452" s="231"/>
      <c r="AO1452" s="231"/>
      <c r="AP1452" s="231"/>
    </row>
    <row r="1453" spans="1:42">
      <c r="A1453" s="229"/>
      <c r="D1453" s="195"/>
      <c r="E1453" s="195"/>
      <c r="F1453" s="195"/>
      <c r="G1453" s="195"/>
      <c r="H1453" s="195"/>
      <c r="I1453" s="195"/>
      <c r="J1453" s="195"/>
      <c r="K1453" s="230"/>
      <c r="L1453" s="195"/>
      <c r="M1453" s="195"/>
      <c r="N1453" s="195"/>
      <c r="O1453" s="195"/>
      <c r="P1453" s="195"/>
      <c r="Q1453" s="195"/>
      <c r="R1453" s="230"/>
      <c r="S1453" s="195"/>
      <c r="U1453" s="231"/>
      <c r="V1453" s="231"/>
      <c r="Y1453" s="231"/>
      <c r="Z1453" s="231"/>
      <c r="AA1453" s="231"/>
      <c r="AB1453" s="231"/>
      <c r="AC1453" s="231"/>
      <c r="AE1453" s="231"/>
      <c r="AF1453" s="234"/>
      <c r="AJ1453" s="231"/>
      <c r="AK1453" s="231"/>
      <c r="AL1453" s="231"/>
      <c r="AM1453" s="231"/>
      <c r="AN1453" s="231"/>
      <c r="AO1453" s="231"/>
      <c r="AP1453" s="231"/>
    </row>
    <row r="1454" spans="1:42">
      <c r="A1454" s="229"/>
      <c r="D1454" s="195"/>
      <c r="E1454" s="195"/>
      <c r="F1454" s="195"/>
      <c r="G1454" s="195"/>
      <c r="H1454" s="195"/>
      <c r="I1454" s="195"/>
      <c r="J1454" s="195"/>
      <c r="K1454" s="230"/>
      <c r="L1454" s="195"/>
      <c r="M1454" s="195"/>
      <c r="N1454" s="195"/>
      <c r="O1454" s="195"/>
      <c r="P1454" s="195"/>
      <c r="Q1454" s="195"/>
      <c r="R1454" s="230"/>
      <c r="S1454" s="195"/>
      <c r="U1454" s="231"/>
      <c r="V1454" s="231"/>
      <c r="Y1454" s="231"/>
      <c r="Z1454" s="231"/>
      <c r="AA1454" s="231"/>
      <c r="AB1454" s="231"/>
      <c r="AC1454" s="231"/>
      <c r="AE1454" s="231"/>
      <c r="AF1454" s="234"/>
      <c r="AJ1454" s="231"/>
      <c r="AK1454" s="231"/>
      <c r="AL1454" s="231"/>
      <c r="AM1454" s="231"/>
      <c r="AN1454" s="231"/>
      <c r="AO1454" s="231"/>
      <c r="AP1454" s="231"/>
    </row>
    <row r="1455" spans="1:42">
      <c r="A1455" s="229"/>
      <c r="D1455" s="195"/>
      <c r="E1455" s="195"/>
      <c r="F1455" s="195"/>
      <c r="G1455" s="195"/>
      <c r="H1455" s="195"/>
      <c r="I1455" s="195"/>
      <c r="J1455" s="195"/>
      <c r="K1455" s="230"/>
      <c r="L1455" s="195"/>
      <c r="M1455" s="195"/>
      <c r="N1455" s="195"/>
      <c r="O1455" s="195"/>
      <c r="P1455" s="195"/>
      <c r="Q1455" s="195"/>
      <c r="R1455" s="230"/>
      <c r="S1455" s="195"/>
      <c r="U1455" s="231"/>
      <c r="V1455" s="231"/>
      <c r="Y1455" s="231"/>
      <c r="Z1455" s="231"/>
      <c r="AA1455" s="231"/>
      <c r="AB1455" s="231"/>
      <c r="AC1455" s="231"/>
      <c r="AE1455" s="231"/>
      <c r="AF1455" s="234"/>
      <c r="AJ1455" s="231"/>
      <c r="AK1455" s="231"/>
      <c r="AL1455" s="231"/>
      <c r="AM1455" s="231"/>
      <c r="AN1455" s="231"/>
      <c r="AO1455" s="231"/>
      <c r="AP1455" s="231"/>
    </row>
    <row r="1456" spans="1:42">
      <c r="A1456" s="229"/>
      <c r="D1456" s="195"/>
      <c r="E1456" s="195"/>
      <c r="F1456" s="195"/>
      <c r="G1456" s="195"/>
      <c r="H1456" s="195"/>
      <c r="I1456" s="195"/>
      <c r="J1456" s="195"/>
      <c r="K1456" s="230"/>
      <c r="L1456" s="195"/>
      <c r="M1456" s="195"/>
      <c r="N1456" s="195"/>
      <c r="O1456" s="195"/>
      <c r="P1456" s="195"/>
      <c r="Q1456" s="195"/>
      <c r="R1456" s="230"/>
      <c r="S1456" s="195"/>
      <c r="U1456" s="231"/>
      <c r="V1456" s="231"/>
      <c r="Y1456" s="231"/>
      <c r="Z1456" s="231"/>
      <c r="AA1456" s="231"/>
      <c r="AB1456" s="231"/>
      <c r="AC1456" s="231"/>
      <c r="AE1456" s="231"/>
      <c r="AF1456" s="234"/>
      <c r="AJ1456" s="231"/>
      <c r="AK1456" s="231"/>
      <c r="AL1456" s="231"/>
      <c r="AM1456" s="231"/>
      <c r="AN1456" s="231"/>
      <c r="AO1456" s="231"/>
      <c r="AP1456" s="231"/>
    </row>
    <row r="1457" spans="1:42">
      <c r="A1457" s="229"/>
      <c r="D1457" s="195"/>
      <c r="E1457" s="195"/>
      <c r="F1457" s="195"/>
      <c r="G1457" s="195"/>
      <c r="H1457" s="195"/>
      <c r="I1457" s="195"/>
      <c r="J1457" s="195"/>
      <c r="K1457" s="230"/>
      <c r="L1457" s="195"/>
      <c r="M1457" s="195"/>
      <c r="N1457" s="195"/>
      <c r="O1457" s="195"/>
      <c r="P1457" s="195"/>
      <c r="Q1457" s="195"/>
      <c r="R1457" s="230"/>
      <c r="S1457" s="195"/>
      <c r="U1457" s="231"/>
      <c r="V1457" s="231"/>
      <c r="Y1457" s="231"/>
      <c r="Z1457" s="231"/>
      <c r="AA1457" s="231"/>
      <c r="AB1457" s="231"/>
      <c r="AC1457" s="231"/>
      <c r="AE1457" s="231"/>
      <c r="AF1457" s="234"/>
      <c r="AJ1457" s="231"/>
      <c r="AK1457" s="231"/>
      <c r="AL1457" s="231"/>
      <c r="AM1457" s="231"/>
      <c r="AN1457" s="231"/>
      <c r="AO1457" s="231"/>
      <c r="AP1457" s="231"/>
    </row>
    <row r="1458" spans="1:42">
      <c r="A1458" s="229"/>
      <c r="D1458" s="195"/>
      <c r="E1458" s="195"/>
      <c r="F1458" s="195"/>
      <c r="G1458" s="195"/>
      <c r="H1458" s="195"/>
      <c r="I1458" s="195"/>
      <c r="J1458" s="195"/>
      <c r="K1458" s="230"/>
      <c r="L1458" s="195"/>
      <c r="M1458" s="195"/>
      <c r="N1458" s="195"/>
      <c r="O1458" s="195"/>
      <c r="P1458" s="195"/>
      <c r="Q1458" s="195"/>
      <c r="R1458" s="230"/>
      <c r="S1458" s="195"/>
      <c r="U1458" s="231"/>
      <c r="V1458" s="231"/>
      <c r="Y1458" s="231"/>
      <c r="Z1458" s="231"/>
      <c r="AA1458" s="231"/>
      <c r="AB1458" s="231"/>
      <c r="AC1458" s="231"/>
      <c r="AE1458" s="231"/>
      <c r="AF1458" s="234"/>
      <c r="AJ1458" s="231"/>
      <c r="AK1458" s="231"/>
      <c r="AL1458" s="231"/>
      <c r="AM1458" s="231"/>
      <c r="AN1458" s="231"/>
      <c r="AO1458" s="231"/>
      <c r="AP1458" s="231"/>
    </row>
    <row r="1459" spans="1:42">
      <c r="A1459" s="229"/>
      <c r="D1459" s="195"/>
      <c r="E1459" s="195"/>
      <c r="F1459" s="195"/>
      <c r="G1459" s="195"/>
      <c r="H1459" s="195"/>
      <c r="I1459" s="195"/>
      <c r="J1459" s="195"/>
      <c r="K1459" s="230"/>
      <c r="L1459" s="195"/>
      <c r="M1459" s="195"/>
      <c r="N1459" s="195"/>
      <c r="O1459" s="195"/>
      <c r="P1459" s="195"/>
      <c r="Q1459" s="195"/>
      <c r="R1459" s="230"/>
      <c r="S1459" s="195"/>
      <c r="U1459" s="231"/>
      <c r="V1459" s="231"/>
      <c r="Y1459" s="231"/>
      <c r="Z1459" s="231"/>
      <c r="AA1459" s="231"/>
      <c r="AB1459" s="231"/>
      <c r="AC1459" s="231"/>
      <c r="AE1459" s="231"/>
      <c r="AF1459" s="234"/>
      <c r="AJ1459" s="231"/>
      <c r="AK1459" s="231"/>
      <c r="AL1459" s="231"/>
      <c r="AM1459" s="231"/>
      <c r="AN1459" s="231"/>
      <c r="AO1459" s="231"/>
      <c r="AP1459" s="231"/>
    </row>
    <row r="1460" spans="1:42">
      <c r="A1460" s="229"/>
      <c r="D1460" s="195"/>
      <c r="E1460" s="195"/>
      <c r="F1460" s="195"/>
      <c r="G1460" s="195"/>
      <c r="H1460" s="195"/>
      <c r="I1460" s="195"/>
      <c r="J1460" s="195"/>
      <c r="K1460" s="230"/>
      <c r="L1460" s="195"/>
      <c r="M1460" s="195"/>
      <c r="N1460" s="195"/>
      <c r="O1460" s="195"/>
      <c r="P1460" s="195"/>
      <c r="Q1460" s="195"/>
      <c r="R1460" s="230"/>
      <c r="S1460" s="195"/>
      <c r="U1460" s="231"/>
      <c r="V1460" s="231"/>
      <c r="Y1460" s="231"/>
      <c r="Z1460" s="231"/>
      <c r="AA1460" s="231"/>
      <c r="AB1460" s="231"/>
      <c r="AC1460" s="231"/>
      <c r="AE1460" s="231"/>
      <c r="AF1460" s="234"/>
      <c r="AJ1460" s="231"/>
      <c r="AK1460" s="231"/>
      <c r="AL1460" s="231"/>
      <c r="AM1460" s="231"/>
      <c r="AN1460" s="231"/>
      <c r="AO1460" s="231"/>
      <c r="AP1460" s="231"/>
    </row>
    <row r="1461" spans="1:42">
      <c r="A1461" s="229"/>
      <c r="D1461" s="195"/>
      <c r="E1461" s="195"/>
      <c r="F1461" s="195"/>
      <c r="G1461" s="195"/>
      <c r="H1461" s="195"/>
      <c r="I1461" s="195"/>
      <c r="J1461" s="195"/>
      <c r="K1461" s="230"/>
      <c r="L1461" s="195"/>
      <c r="M1461" s="195"/>
      <c r="N1461" s="195"/>
      <c r="O1461" s="195"/>
      <c r="P1461" s="195"/>
      <c r="Q1461" s="195"/>
      <c r="R1461" s="230"/>
      <c r="S1461" s="195"/>
      <c r="U1461" s="231"/>
      <c r="V1461" s="231"/>
      <c r="Y1461" s="231"/>
      <c r="Z1461" s="231"/>
      <c r="AA1461" s="231"/>
      <c r="AB1461" s="231"/>
      <c r="AC1461" s="231"/>
      <c r="AE1461" s="231"/>
      <c r="AF1461" s="234"/>
      <c r="AJ1461" s="231"/>
      <c r="AK1461" s="231"/>
      <c r="AL1461" s="231"/>
      <c r="AM1461" s="231"/>
      <c r="AN1461" s="231"/>
      <c r="AO1461" s="231"/>
      <c r="AP1461" s="231"/>
    </row>
    <row r="1462" spans="1:42">
      <c r="A1462" s="229"/>
      <c r="D1462" s="195"/>
      <c r="E1462" s="195"/>
      <c r="F1462" s="195"/>
      <c r="G1462" s="195"/>
      <c r="H1462" s="195"/>
      <c r="I1462" s="195"/>
      <c r="J1462" s="195"/>
      <c r="K1462" s="230"/>
      <c r="L1462" s="195"/>
      <c r="M1462" s="195"/>
      <c r="N1462" s="195"/>
      <c r="O1462" s="195"/>
      <c r="P1462" s="195"/>
      <c r="Q1462" s="195"/>
      <c r="R1462" s="230"/>
      <c r="S1462" s="195"/>
      <c r="U1462" s="231"/>
      <c r="V1462" s="231"/>
      <c r="Y1462" s="231"/>
      <c r="Z1462" s="231"/>
      <c r="AA1462" s="231"/>
      <c r="AB1462" s="231"/>
      <c r="AC1462" s="231"/>
      <c r="AE1462" s="231"/>
      <c r="AF1462" s="234"/>
      <c r="AJ1462" s="231"/>
      <c r="AK1462" s="231"/>
      <c r="AL1462" s="231"/>
      <c r="AM1462" s="231"/>
      <c r="AN1462" s="231"/>
      <c r="AO1462" s="231"/>
      <c r="AP1462" s="231"/>
    </row>
    <row r="1463" spans="1:42">
      <c r="A1463" s="229"/>
      <c r="D1463" s="195"/>
      <c r="E1463" s="195"/>
      <c r="F1463" s="195"/>
      <c r="G1463" s="195"/>
      <c r="H1463" s="195"/>
      <c r="I1463" s="195"/>
      <c r="J1463" s="195"/>
      <c r="K1463" s="230"/>
      <c r="L1463" s="195"/>
      <c r="M1463" s="195"/>
      <c r="N1463" s="195"/>
      <c r="O1463" s="195"/>
      <c r="P1463" s="195"/>
      <c r="Q1463" s="195"/>
      <c r="R1463" s="230"/>
      <c r="S1463" s="195"/>
      <c r="U1463" s="231"/>
      <c r="V1463" s="231"/>
      <c r="Y1463" s="231"/>
      <c r="Z1463" s="231"/>
      <c r="AA1463" s="231"/>
      <c r="AB1463" s="231"/>
      <c r="AC1463" s="231"/>
      <c r="AE1463" s="231"/>
      <c r="AF1463" s="234"/>
      <c r="AJ1463" s="231"/>
      <c r="AK1463" s="231"/>
      <c r="AL1463" s="231"/>
      <c r="AM1463" s="231"/>
      <c r="AN1463" s="231"/>
      <c r="AO1463" s="231"/>
      <c r="AP1463" s="231"/>
    </row>
    <row r="1464" spans="1:42">
      <c r="A1464" s="229"/>
      <c r="D1464" s="195"/>
      <c r="E1464" s="195"/>
      <c r="F1464" s="195"/>
      <c r="G1464" s="195"/>
      <c r="H1464" s="195"/>
      <c r="I1464" s="195"/>
      <c r="J1464" s="195"/>
      <c r="K1464" s="230"/>
      <c r="L1464" s="195"/>
      <c r="M1464" s="195"/>
      <c r="N1464" s="195"/>
      <c r="O1464" s="195"/>
      <c r="P1464" s="195"/>
      <c r="Q1464" s="195"/>
      <c r="R1464" s="230"/>
      <c r="S1464" s="195"/>
      <c r="U1464" s="231"/>
      <c r="V1464" s="231"/>
      <c r="Y1464" s="231"/>
      <c r="Z1464" s="231"/>
      <c r="AA1464" s="231"/>
      <c r="AB1464" s="231"/>
      <c r="AC1464" s="231"/>
      <c r="AE1464" s="231"/>
      <c r="AF1464" s="234"/>
      <c r="AJ1464" s="231"/>
      <c r="AK1464" s="231"/>
      <c r="AL1464" s="231"/>
      <c r="AM1464" s="231"/>
      <c r="AN1464" s="231"/>
      <c r="AO1464" s="231"/>
      <c r="AP1464" s="231"/>
    </row>
    <row r="1465" spans="1:42">
      <c r="A1465" s="229"/>
      <c r="D1465" s="195"/>
      <c r="E1465" s="195"/>
      <c r="F1465" s="195"/>
      <c r="G1465" s="195"/>
      <c r="H1465" s="195"/>
      <c r="I1465" s="195"/>
      <c r="J1465" s="195"/>
      <c r="K1465" s="230"/>
      <c r="L1465" s="195"/>
      <c r="M1465" s="195"/>
      <c r="N1465" s="195"/>
      <c r="O1465" s="195"/>
      <c r="P1465" s="195"/>
      <c r="Q1465" s="195"/>
      <c r="R1465" s="230"/>
      <c r="S1465" s="195"/>
      <c r="U1465" s="231"/>
      <c r="V1465" s="231"/>
      <c r="Y1465" s="231"/>
      <c r="Z1465" s="231"/>
      <c r="AA1465" s="231"/>
      <c r="AB1465" s="231"/>
      <c r="AC1465" s="231"/>
      <c r="AE1465" s="231"/>
      <c r="AF1465" s="234"/>
      <c r="AJ1465" s="231"/>
      <c r="AK1465" s="231"/>
      <c r="AL1465" s="231"/>
      <c r="AM1465" s="231"/>
      <c r="AN1465" s="231"/>
      <c r="AO1465" s="231"/>
      <c r="AP1465" s="231"/>
    </row>
    <row r="1466" spans="1:42">
      <c r="A1466" s="229"/>
      <c r="D1466" s="195"/>
      <c r="E1466" s="195"/>
      <c r="F1466" s="195"/>
      <c r="G1466" s="195"/>
      <c r="H1466" s="195"/>
      <c r="I1466" s="195"/>
      <c r="J1466" s="195"/>
      <c r="K1466" s="230"/>
      <c r="L1466" s="195"/>
      <c r="M1466" s="195"/>
      <c r="N1466" s="195"/>
      <c r="O1466" s="195"/>
      <c r="P1466" s="195"/>
      <c r="Q1466" s="195"/>
      <c r="R1466" s="230"/>
      <c r="S1466" s="195"/>
      <c r="U1466" s="231"/>
      <c r="V1466" s="231"/>
      <c r="Y1466" s="231"/>
      <c r="Z1466" s="231"/>
      <c r="AA1466" s="231"/>
      <c r="AB1466" s="231"/>
      <c r="AC1466" s="231"/>
      <c r="AE1466" s="231"/>
      <c r="AF1466" s="234"/>
      <c r="AJ1466" s="231"/>
      <c r="AK1466" s="231"/>
      <c r="AL1466" s="231"/>
      <c r="AM1466" s="231"/>
      <c r="AN1466" s="231"/>
      <c r="AO1466" s="231"/>
      <c r="AP1466" s="231"/>
    </row>
    <row r="1467" spans="1:42">
      <c r="A1467" s="229"/>
      <c r="D1467" s="195"/>
      <c r="E1467" s="195"/>
      <c r="F1467" s="195"/>
      <c r="G1467" s="195"/>
      <c r="H1467" s="195"/>
      <c r="I1467" s="195"/>
      <c r="J1467" s="195"/>
      <c r="K1467" s="230"/>
      <c r="L1467" s="195"/>
      <c r="M1467" s="195"/>
      <c r="N1467" s="195"/>
      <c r="O1467" s="195"/>
      <c r="P1467" s="195"/>
      <c r="Q1467" s="195"/>
      <c r="R1467" s="230"/>
      <c r="S1467" s="195"/>
      <c r="U1467" s="231"/>
      <c r="V1467" s="231"/>
      <c r="Y1467" s="231"/>
      <c r="Z1467" s="231"/>
      <c r="AA1467" s="231"/>
      <c r="AB1467" s="231"/>
      <c r="AC1467" s="231"/>
      <c r="AE1467" s="231"/>
      <c r="AF1467" s="234"/>
      <c r="AJ1467" s="231"/>
      <c r="AK1467" s="231"/>
      <c r="AL1467" s="231"/>
      <c r="AM1467" s="231"/>
      <c r="AN1467" s="231"/>
      <c r="AO1467" s="231"/>
      <c r="AP1467" s="231"/>
    </row>
    <row r="1468" spans="1:42">
      <c r="A1468" s="229"/>
      <c r="D1468" s="195"/>
      <c r="E1468" s="195"/>
      <c r="F1468" s="195"/>
      <c r="G1468" s="195"/>
      <c r="H1468" s="195"/>
      <c r="I1468" s="195"/>
      <c r="J1468" s="195"/>
      <c r="K1468" s="230"/>
      <c r="L1468" s="195"/>
      <c r="M1468" s="195"/>
      <c r="N1468" s="195"/>
      <c r="O1468" s="195"/>
      <c r="P1468" s="195"/>
      <c r="Q1468" s="195"/>
      <c r="R1468" s="230"/>
      <c r="S1468" s="195"/>
      <c r="U1468" s="231"/>
      <c r="V1468" s="231"/>
      <c r="Y1468" s="231"/>
      <c r="Z1468" s="231"/>
      <c r="AA1468" s="231"/>
      <c r="AB1468" s="231"/>
      <c r="AC1468" s="231"/>
      <c r="AE1468" s="231"/>
      <c r="AF1468" s="234"/>
      <c r="AJ1468" s="231"/>
      <c r="AK1468" s="231"/>
      <c r="AL1468" s="231"/>
      <c r="AM1468" s="231"/>
      <c r="AN1468" s="231"/>
      <c r="AO1468" s="231"/>
      <c r="AP1468" s="231"/>
    </row>
    <row r="1469" spans="1:42">
      <c r="A1469" s="229"/>
      <c r="D1469" s="195"/>
      <c r="E1469" s="195"/>
      <c r="F1469" s="195"/>
      <c r="G1469" s="195"/>
      <c r="H1469" s="195"/>
      <c r="I1469" s="195"/>
      <c r="J1469" s="195"/>
      <c r="K1469" s="230"/>
      <c r="L1469" s="195"/>
      <c r="M1469" s="195"/>
      <c r="N1469" s="195"/>
      <c r="O1469" s="195"/>
      <c r="P1469" s="195"/>
      <c r="Q1469" s="195"/>
      <c r="R1469" s="230"/>
      <c r="S1469" s="195"/>
      <c r="U1469" s="231"/>
      <c r="V1469" s="231"/>
      <c r="Y1469" s="231"/>
      <c r="Z1469" s="231"/>
      <c r="AA1469" s="231"/>
      <c r="AB1469" s="231"/>
      <c r="AC1469" s="231"/>
      <c r="AE1469" s="231"/>
      <c r="AF1469" s="234"/>
      <c r="AJ1469" s="231"/>
      <c r="AK1469" s="231"/>
      <c r="AL1469" s="231"/>
      <c r="AM1469" s="231"/>
      <c r="AN1469" s="231"/>
      <c r="AO1469" s="231"/>
      <c r="AP1469" s="231"/>
    </row>
    <row r="1470" spans="1:42">
      <c r="A1470" s="229"/>
      <c r="D1470" s="195"/>
      <c r="E1470" s="195"/>
      <c r="F1470" s="195"/>
      <c r="G1470" s="195"/>
      <c r="H1470" s="195"/>
      <c r="I1470" s="195"/>
      <c r="J1470" s="195"/>
      <c r="K1470" s="230"/>
      <c r="L1470" s="195"/>
      <c r="M1470" s="195"/>
      <c r="N1470" s="195"/>
      <c r="O1470" s="195"/>
      <c r="P1470" s="195"/>
      <c r="Q1470" s="195"/>
      <c r="R1470" s="230"/>
      <c r="S1470" s="195"/>
      <c r="U1470" s="231"/>
      <c r="V1470" s="231"/>
      <c r="Y1470" s="231"/>
      <c r="Z1470" s="231"/>
      <c r="AA1470" s="231"/>
      <c r="AB1470" s="231"/>
      <c r="AC1470" s="231"/>
      <c r="AE1470" s="231"/>
      <c r="AF1470" s="234"/>
      <c r="AJ1470" s="231"/>
      <c r="AK1470" s="231"/>
      <c r="AL1470" s="231"/>
      <c r="AM1470" s="231"/>
      <c r="AN1470" s="231"/>
      <c r="AO1470" s="231"/>
      <c r="AP1470" s="231"/>
    </row>
    <row r="1471" spans="1:42">
      <c r="A1471" s="229"/>
      <c r="D1471" s="195"/>
      <c r="E1471" s="195"/>
      <c r="F1471" s="195"/>
      <c r="G1471" s="195"/>
      <c r="H1471" s="195"/>
      <c r="I1471" s="195"/>
      <c r="J1471" s="195"/>
      <c r="K1471" s="230"/>
      <c r="L1471" s="195"/>
      <c r="M1471" s="195"/>
      <c r="N1471" s="195"/>
      <c r="O1471" s="195"/>
      <c r="P1471" s="195"/>
      <c r="Q1471" s="195"/>
      <c r="R1471" s="230"/>
      <c r="S1471" s="195"/>
      <c r="U1471" s="231"/>
      <c r="V1471" s="231"/>
      <c r="Y1471" s="231"/>
      <c r="Z1471" s="231"/>
      <c r="AA1471" s="231"/>
      <c r="AB1471" s="231"/>
      <c r="AC1471" s="231"/>
      <c r="AE1471" s="231"/>
      <c r="AF1471" s="234"/>
      <c r="AJ1471" s="231"/>
      <c r="AK1471" s="231"/>
      <c r="AL1471" s="231"/>
      <c r="AM1471" s="231"/>
      <c r="AN1471" s="231"/>
      <c r="AO1471" s="231"/>
      <c r="AP1471" s="231"/>
    </row>
    <row r="1472" spans="1:42">
      <c r="A1472" s="229"/>
      <c r="D1472" s="195"/>
      <c r="E1472" s="195"/>
      <c r="F1472" s="195"/>
      <c r="G1472" s="195"/>
      <c r="H1472" s="195"/>
      <c r="I1472" s="195"/>
      <c r="J1472" s="195"/>
      <c r="K1472" s="230"/>
      <c r="L1472" s="195"/>
      <c r="M1472" s="195"/>
      <c r="N1472" s="195"/>
      <c r="O1472" s="195"/>
      <c r="P1472" s="195"/>
      <c r="Q1472" s="195"/>
      <c r="R1472" s="230"/>
      <c r="S1472" s="195"/>
      <c r="U1472" s="231"/>
      <c r="V1472" s="231"/>
      <c r="Y1472" s="231"/>
      <c r="Z1472" s="231"/>
      <c r="AA1472" s="231"/>
      <c r="AB1472" s="231"/>
      <c r="AC1472" s="231"/>
      <c r="AE1472" s="231"/>
      <c r="AF1472" s="234"/>
      <c r="AJ1472" s="231"/>
      <c r="AK1472" s="231"/>
      <c r="AL1472" s="231"/>
      <c r="AM1472" s="231"/>
      <c r="AN1472" s="231"/>
      <c r="AO1472" s="231"/>
      <c r="AP1472" s="231"/>
    </row>
    <row r="1473" spans="1:42">
      <c r="A1473" s="229"/>
      <c r="D1473" s="195"/>
      <c r="E1473" s="195"/>
      <c r="F1473" s="195"/>
      <c r="G1473" s="195"/>
      <c r="H1473" s="195"/>
      <c r="I1473" s="195"/>
      <c r="J1473" s="195"/>
      <c r="K1473" s="230"/>
      <c r="L1473" s="195"/>
      <c r="M1473" s="195"/>
      <c r="N1473" s="195"/>
      <c r="O1473" s="195"/>
      <c r="P1473" s="195"/>
      <c r="Q1473" s="195"/>
      <c r="R1473" s="230"/>
      <c r="S1473" s="195"/>
      <c r="U1473" s="231"/>
      <c r="V1473" s="231"/>
      <c r="Y1473" s="231"/>
      <c r="Z1473" s="231"/>
      <c r="AA1473" s="231"/>
      <c r="AB1473" s="231"/>
      <c r="AC1473" s="231"/>
      <c r="AE1473" s="231"/>
      <c r="AF1473" s="234"/>
      <c r="AJ1473" s="231"/>
      <c r="AK1473" s="231"/>
      <c r="AL1473" s="231"/>
      <c r="AM1473" s="231"/>
      <c r="AN1473" s="231"/>
      <c r="AO1473" s="231"/>
      <c r="AP1473" s="231"/>
    </row>
    <row r="1474" spans="1:42">
      <c r="A1474" s="229"/>
      <c r="D1474" s="195"/>
      <c r="E1474" s="195"/>
      <c r="F1474" s="195"/>
      <c r="G1474" s="195"/>
      <c r="H1474" s="195"/>
      <c r="I1474" s="195"/>
      <c r="J1474" s="195"/>
      <c r="K1474" s="230"/>
      <c r="L1474" s="195"/>
      <c r="M1474" s="195"/>
      <c r="N1474" s="195"/>
      <c r="O1474" s="195"/>
      <c r="P1474" s="195"/>
      <c r="Q1474" s="195"/>
      <c r="R1474" s="230"/>
      <c r="S1474" s="195"/>
      <c r="U1474" s="231"/>
      <c r="V1474" s="231"/>
      <c r="Y1474" s="231"/>
      <c r="Z1474" s="231"/>
      <c r="AA1474" s="231"/>
      <c r="AB1474" s="231"/>
      <c r="AC1474" s="231"/>
      <c r="AE1474" s="231"/>
      <c r="AF1474" s="234"/>
      <c r="AJ1474" s="231"/>
      <c r="AK1474" s="231"/>
      <c r="AL1474" s="231"/>
      <c r="AM1474" s="231"/>
      <c r="AN1474" s="231"/>
      <c r="AO1474" s="231"/>
      <c r="AP1474" s="231"/>
    </row>
    <row r="1475" spans="1:42">
      <c r="A1475" s="229"/>
      <c r="D1475" s="195"/>
      <c r="E1475" s="195"/>
      <c r="F1475" s="195"/>
      <c r="G1475" s="195"/>
      <c r="H1475" s="195"/>
      <c r="I1475" s="195"/>
      <c r="J1475" s="195"/>
      <c r="K1475" s="230"/>
      <c r="L1475" s="195"/>
      <c r="M1475" s="195"/>
      <c r="N1475" s="195"/>
      <c r="O1475" s="195"/>
      <c r="P1475" s="195"/>
      <c r="Q1475" s="195"/>
      <c r="R1475" s="230"/>
      <c r="S1475" s="195"/>
      <c r="U1475" s="231"/>
      <c r="V1475" s="231"/>
      <c r="Y1475" s="231"/>
      <c r="Z1475" s="231"/>
      <c r="AA1475" s="231"/>
      <c r="AB1475" s="231"/>
      <c r="AC1475" s="231"/>
      <c r="AE1475" s="231"/>
      <c r="AF1475" s="234"/>
      <c r="AJ1475" s="231"/>
      <c r="AK1475" s="231"/>
      <c r="AL1475" s="231"/>
      <c r="AM1475" s="231"/>
      <c r="AN1475" s="231"/>
      <c r="AO1475" s="231"/>
      <c r="AP1475" s="231"/>
    </row>
    <row r="1476" spans="1:42">
      <c r="A1476" s="229"/>
      <c r="D1476" s="195"/>
      <c r="E1476" s="195"/>
      <c r="F1476" s="195"/>
      <c r="G1476" s="195"/>
      <c r="H1476" s="195"/>
      <c r="I1476" s="195"/>
      <c r="J1476" s="195"/>
      <c r="K1476" s="230"/>
      <c r="L1476" s="195"/>
      <c r="M1476" s="195"/>
      <c r="N1476" s="195"/>
      <c r="O1476" s="195"/>
      <c r="P1476" s="195"/>
      <c r="Q1476" s="195"/>
      <c r="R1476" s="230"/>
      <c r="S1476" s="195"/>
      <c r="U1476" s="231"/>
      <c r="V1476" s="231"/>
      <c r="Y1476" s="231"/>
      <c r="Z1476" s="231"/>
      <c r="AA1476" s="231"/>
      <c r="AB1476" s="231"/>
      <c r="AC1476" s="231"/>
      <c r="AE1476" s="231"/>
      <c r="AF1476" s="234"/>
      <c r="AJ1476" s="231"/>
      <c r="AK1476" s="231"/>
      <c r="AL1476" s="231"/>
      <c r="AM1476" s="231"/>
      <c r="AN1476" s="231"/>
      <c r="AO1476" s="231"/>
      <c r="AP1476" s="231"/>
    </row>
    <row r="1477" spans="1:42">
      <c r="A1477" s="229"/>
      <c r="D1477" s="195"/>
      <c r="E1477" s="195"/>
      <c r="F1477" s="195"/>
      <c r="G1477" s="195"/>
      <c r="H1477" s="195"/>
      <c r="I1477" s="195"/>
      <c r="J1477" s="195"/>
      <c r="K1477" s="230"/>
      <c r="L1477" s="195"/>
      <c r="M1477" s="195"/>
      <c r="N1477" s="195"/>
      <c r="O1477" s="195"/>
      <c r="P1477" s="195"/>
      <c r="Q1477" s="195"/>
      <c r="R1477" s="230"/>
      <c r="S1477" s="195"/>
      <c r="U1477" s="231"/>
      <c r="V1477" s="231"/>
      <c r="Y1477" s="231"/>
      <c r="Z1477" s="231"/>
      <c r="AA1477" s="231"/>
      <c r="AB1477" s="231"/>
      <c r="AC1477" s="231"/>
      <c r="AE1477" s="231"/>
      <c r="AF1477" s="234"/>
      <c r="AJ1477" s="231"/>
      <c r="AK1477" s="231"/>
      <c r="AL1477" s="231"/>
      <c r="AM1477" s="231"/>
      <c r="AN1477" s="231"/>
      <c r="AO1477" s="231"/>
      <c r="AP1477" s="231"/>
    </row>
    <row r="1478" spans="1:42">
      <c r="A1478" s="229"/>
      <c r="D1478" s="195"/>
      <c r="E1478" s="195"/>
      <c r="F1478" s="195"/>
      <c r="G1478" s="195"/>
      <c r="H1478" s="195"/>
      <c r="I1478" s="195"/>
      <c r="J1478" s="195"/>
      <c r="K1478" s="230"/>
      <c r="L1478" s="195"/>
      <c r="M1478" s="195"/>
      <c r="N1478" s="195"/>
      <c r="O1478" s="195"/>
      <c r="P1478" s="195"/>
      <c r="Q1478" s="195"/>
      <c r="R1478" s="230"/>
      <c r="S1478" s="195"/>
      <c r="U1478" s="231"/>
      <c r="V1478" s="231"/>
      <c r="Y1478" s="231"/>
      <c r="Z1478" s="231"/>
      <c r="AA1478" s="231"/>
      <c r="AB1478" s="231"/>
      <c r="AC1478" s="231"/>
      <c r="AE1478" s="231"/>
      <c r="AF1478" s="234"/>
      <c r="AJ1478" s="231"/>
      <c r="AK1478" s="231"/>
      <c r="AL1478" s="231"/>
      <c r="AM1478" s="231"/>
      <c r="AN1478" s="231"/>
      <c r="AO1478" s="231"/>
      <c r="AP1478" s="231"/>
    </row>
    <row r="1479" spans="1:42">
      <c r="A1479" s="229"/>
      <c r="D1479" s="195"/>
      <c r="E1479" s="195"/>
      <c r="F1479" s="195"/>
      <c r="G1479" s="195"/>
      <c r="H1479" s="195"/>
      <c r="I1479" s="195"/>
      <c r="J1479" s="195"/>
      <c r="K1479" s="230"/>
      <c r="L1479" s="195"/>
      <c r="M1479" s="195"/>
      <c r="N1479" s="195"/>
      <c r="O1479" s="195"/>
      <c r="P1479" s="195"/>
      <c r="Q1479" s="195"/>
      <c r="R1479" s="230"/>
      <c r="S1479" s="195"/>
      <c r="U1479" s="231"/>
      <c r="V1479" s="231"/>
      <c r="Y1479" s="231"/>
      <c r="Z1479" s="231"/>
      <c r="AA1479" s="231"/>
      <c r="AB1479" s="231"/>
      <c r="AC1479" s="231"/>
      <c r="AE1479" s="231"/>
      <c r="AF1479" s="234"/>
      <c r="AJ1479" s="231"/>
      <c r="AK1479" s="231"/>
      <c r="AL1479" s="231"/>
      <c r="AM1479" s="231"/>
      <c r="AN1479" s="231"/>
      <c r="AO1479" s="231"/>
      <c r="AP1479" s="231"/>
    </row>
    <row r="1480" spans="1:42">
      <c r="A1480" s="229"/>
      <c r="D1480" s="195"/>
      <c r="E1480" s="195"/>
      <c r="F1480" s="195"/>
      <c r="G1480" s="195"/>
      <c r="H1480" s="195"/>
      <c r="I1480" s="195"/>
      <c r="J1480" s="195"/>
      <c r="K1480" s="230"/>
      <c r="L1480" s="195"/>
      <c r="M1480" s="195"/>
      <c r="N1480" s="195"/>
      <c r="O1480" s="195"/>
      <c r="P1480" s="195"/>
      <c r="Q1480" s="195"/>
      <c r="R1480" s="230"/>
      <c r="S1480" s="195"/>
      <c r="U1480" s="231"/>
      <c r="V1480" s="231"/>
      <c r="Y1480" s="231"/>
      <c r="Z1480" s="231"/>
      <c r="AA1480" s="231"/>
      <c r="AB1480" s="231"/>
      <c r="AC1480" s="231"/>
      <c r="AE1480" s="231"/>
      <c r="AF1480" s="234"/>
      <c r="AJ1480" s="231"/>
      <c r="AK1480" s="231"/>
      <c r="AL1480" s="231"/>
      <c r="AM1480" s="231"/>
      <c r="AN1480" s="231"/>
      <c r="AO1480" s="231"/>
      <c r="AP1480" s="231"/>
    </row>
    <row r="1481" spans="1:42">
      <c r="A1481" s="229"/>
      <c r="D1481" s="195"/>
      <c r="E1481" s="195"/>
      <c r="F1481" s="195"/>
      <c r="G1481" s="195"/>
      <c r="H1481" s="195"/>
      <c r="I1481" s="195"/>
      <c r="J1481" s="195"/>
      <c r="K1481" s="230"/>
      <c r="L1481" s="195"/>
      <c r="M1481" s="195"/>
      <c r="N1481" s="195"/>
      <c r="O1481" s="195"/>
      <c r="P1481" s="195"/>
      <c r="Q1481" s="195"/>
      <c r="R1481" s="230"/>
      <c r="S1481" s="195"/>
      <c r="U1481" s="231"/>
      <c r="V1481" s="231"/>
      <c r="Y1481" s="231"/>
      <c r="Z1481" s="231"/>
      <c r="AA1481" s="231"/>
      <c r="AB1481" s="231"/>
      <c r="AC1481" s="231"/>
      <c r="AE1481" s="231"/>
      <c r="AF1481" s="234"/>
      <c r="AJ1481" s="231"/>
      <c r="AK1481" s="231"/>
      <c r="AL1481" s="231"/>
      <c r="AM1481" s="231"/>
      <c r="AN1481" s="231"/>
      <c r="AO1481" s="231"/>
      <c r="AP1481" s="231"/>
    </row>
    <row r="1482" spans="1:42">
      <c r="A1482" s="229"/>
      <c r="D1482" s="195"/>
      <c r="E1482" s="195"/>
      <c r="F1482" s="195"/>
      <c r="G1482" s="195"/>
      <c r="H1482" s="195"/>
      <c r="I1482" s="195"/>
      <c r="J1482" s="195"/>
      <c r="K1482" s="230"/>
      <c r="L1482" s="195"/>
      <c r="M1482" s="195"/>
      <c r="N1482" s="195"/>
      <c r="O1482" s="195"/>
      <c r="P1482" s="195"/>
      <c r="Q1482" s="195"/>
      <c r="R1482" s="230"/>
      <c r="S1482" s="195"/>
      <c r="U1482" s="231"/>
      <c r="V1482" s="231"/>
      <c r="Y1482" s="231"/>
      <c r="Z1482" s="231"/>
      <c r="AA1482" s="231"/>
      <c r="AB1482" s="231"/>
      <c r="AC1482" s="231"/>
      <c r="AE1482" s="231"/>
      <c r="AF1482" s="234"/>
      <c r="AJ1482" s="231"/>
      <c r="AK1482" s="231"/>
      <c r="AL1482" s="231"/>
      <c r="AM1482" s="231"/>
      <c r="AN1482" s="231"/>
      <c r="AO1482" s="231"/>
      <c r="AP1482" s="231"/>
    </row>
    <row r="1483" spans="1:42">
      <c r="A1483" s="229"/>
      <c r="D1483" s="195"/>
      <c r="E1483" s="195"/>
      <c r="F1483" s="195"/>
      <c r="G1483" s="195"/>
      <c r="H1483" s="195"/>
      <c r="I1483" s="195"/>
      <c r="J1483" s="195"/>
      <c r="K1483" s="230"/>
      <c r="L1483" s="195"/>
      <c r="M1483" s="195"/>
      <c r="N1483" s="195"/>
      <c r="O1483" s="195"/>
      <c r="P1483" s="195"/>
      <c r="Q1483" s="195"/>
      <c r="R1483" s="230"/>
      <c r="S1483" s="195"/>
      <c r="U1483" s="231"/>
      <c r="V1483" s="231"/>
      <c r="Y1483" s="231"/>
      <c r="Z1483" s="231"/>
      <c r="AA1483" s="231"/>
      <c r="AB1483" s="231"/>
      <c r="AC1483" s="231"/>
      <c r="AE1483" s="231"/>
      <c r="AF1483" s="234"/>
      <c r="AJ1483" s="231"/>
      <c r="AK1483" s="231"/>
      <c r="AL1483" s="231"/>
      <c r="AM1483" s="231"/>
      <c r="AN1483" s="231"/>
      <c r="AO1483" s="231"/>
      <c r="AP1483" s="231"/>
    </row>
    <row r="1484" spans="1:42">
      <c r="A1484" s="229"/>
      <c r="D1484" s="195"/>
      <c r="E1484" s="195"/>
      <c r="F1484" s="195"/>
      <c r="G1484" s="195"/>
      <c r="H1484" s="195"/>
      <c r="I1484" s="195"/>
      <c r="J1484" s="195"/>
      <c r="K1484" s="230"/>
      <c r="L1484" s="195"/>
      <c r="M1484" s="195"/>
      <c r="N1484" s="195"/>
      <c r="O1484" s="195"/>
      <c r="P1484" s="195"/>
      <c r="Q1484" s="195"/>
      <c r="R1484" s="230"/>
      <c r="S1484" s="195"/>
      <c r="U1484" s="231"/>
      <c r="V1484" s="231"/>
      <c r="Y1484" s="231"/>
      <c r="Z1484" s="231"/>
      <c r="AA1484" s="231"/>
      <c r="AB1484" s="231"/>
      <c r="AC1484" s="231"/>
      <c r="AE1484" s="231"/>
      <c r="AF1484" s="234"/>
      <c r="AJ1484" s="231"/>
      <c r="AK1484" s="231"/>
      <c r="AL1484" s="231"/>
      <c r="AM1484" s="231"/>
      <c r="AN1484" s="231"/>
      <c r="AO1484" s="231"/>
      <c r="AP1484" s="231"/>
    </row>
    <row r="1485" spans="1:42">
      <c r="A1485" s="229"/>
      <c r="D1485" s="195"/>
      <c r="E1485" s="195"/>
      <c r="F1485" s="195"/>
      <c r="G1485" s="195"/>
      <c r="H1485" s="195"/>
      <c r="I1485" s="195"/>
      <c r="J1485" s="195"/>
      <c r="K1485" s="230"/>
      <c r="L1485" s="195"/>
      <c r="M1485" s="195"/>
      <c r="N1485" s="195"/>
      <c r="O1485" s="195"/>
      <c r="P1485" s="195"/>
      <c r="Q1485" s="195"/>
      <c r="R1485" s="230"/>
      <c r="S1485" s="195"/>
      <c r="U1485" s="231"/>
      <c r="V1485" s="231"/>
      <c r="Y1485" s="231"/>
      <c r="Z1485" s="231"/>
      <c r="AA1485" s="231"/>
      <c r="AB1485" s="231"/>
      <c r="AC1485" s="231"/>
      <c r="AE1485" s="231"/>
      <c r="AF1485" s="234"/>
      <c r="AJ1485" s="231"/>
      <c r="AK1485" s="231"/>
      <c r="AL1485" s="231"/>
      <c r="AM1485" s="231"/>
      <c r="AN1485" s="231"/>
      <c r="AO1485" s="231"/>
      <c r="AP1485" s="231"/>
    </row>
    <row r="1486" spans="1:42">
      <c r="A1486" s="229"/>
      <c r="D1486" s="195"/>
      <c r="E1486" s="195"/>
      <c r="F1486" s="195"/>
      <c r="G1486" s="195"/>
      <c r="H1486" s="195"/>
      <c r="I1486" s="195"/>
      <c r="J1486" s="195"/>
      <c r="K1486" s="230"/>
      <c r="L1486" s="195"/>
      <c r="M1486" s="195"/>
      <c r="N1486" s="195"/>
      <c r="O1486" s="195"/>
      <c r="P1486" s="195"/>
      <c r="Q1486" s="195"/>
      <c r="R1486" s="230"/>
      <c r="S1486" s="195"/>
      <c r="U1486" s="231"/>
      <c r="V1486" s="231"/>
      <c r="Y1486" s="231"/>
      <c r="Z1486" s="231"/>
      <c r="AA1486" s="231"/>
      <c r="AB1486" s="231"/>
      <c r="AC1486" s="231"/>
      <c r="AE1486" s="231"/>
      <c r="AF1486" s="234"/>
      <c r="AJ1486" s="231"/>
      <c r="AK1486" s="231"/>
      <c r="AL1486" s="231"/>
      <c r="AM1486" s="231"/>
      <c r="AN1486" s="231"/>
      <c r="AO1486" s="231"/>
      <c r="AP1486" s="231"/>
    </row>
    <row r="1487" spans="1:42">
      <c r="A1487" s="229"/>
      <c r="D1487" s="195"/>
      <c r="E1487" s="195"/>
      <c r="F1487" s="195"/>
      <c r="G1487" s="195"/>
      <c r="H1487" s="195"/>
      <c r="I1487" s="195"/>
      <c r="J1487" s="195"/>
      <c r="K1487" s="230"/>
      <c r="L1487" s="195"/>
      <c r="M1487" s="195"/>
      <c r="N1487" s="195"/>
      <c r="O1487" s="195"/>
      <c r="P1487" s="195"/>
      <c r="Q1487" s="195"/>
      <c r="R1487" s="230"/>
      <c r="S1487" s="195"/>
      <c r="U1487" s="231"/>
      <c r="V1487" s="231"/>
      <c r="Y1487" s="231"/>
      <c r="Z1487" s="231"/>
      <c r="AA1487" s="231"/>
      <c r="AB1487" s="231"/>
      <c r="AC1487" s="231"/>
      <c r="AE1487" s="231"/>
      <c r="AF1487" s="234"/>
      <c r="AJ1487" s="231"/>
      <c r="AK1487" s="231"/>
      <c r="AL1487" s="231"/>
      <c r="AM1487" s="231"/>
      <c r="AN1487" s="231"/>
      <c r="AO1487" s="231"/>
      <c r="AP1487" s="231"/>
    </row>
    <row r="1488" spans="1:42">
      <c r="A1488" s="229"/>
      <c r="D1488" s="195"/>
      <c r="E1488" s="195"/>
      <c r="F1488" s="195"/>
      <c r="G1488" s="195"/>
      <c r="H1488" s="195"/>
      <c r="I1488" s="195"/>
      <c r="J1488" s="195"/>
      <c r="K1488" s="230"/>
      <c r="L1488" s="195"/>
      <c r="M1488" s="195"/>
      <c r="N1488" s="195"/>
      <c r="O1488" s="195"/>
      <c r="P1488" s="195"/>
      <c r="Q1488" s="195"/>
      <c r="R1488" s="230"/>
      <c r="S1488" s="195"/>
      <c r="U1488" s="231"/>
      <c r="V1488" s="231"/>
      <c r="Y1488" s="231"/>
      <c r="Z1488" s="231"/>
      <c r="AA1488" s="231"/>
      <c r="AB1488" s="231"/>
      <c r="AC1488" s="231"/>
      <c r="AE1488" s="231"/>
      <c r="AF1488" s="234"/>
      <c r="AJ1488" s="231"/>
      <c r="AK1488" s="231"/>
      <c r="AL1488" s="231"/>
      <c r="AM1488" s="231"/>
      <c r="AN1488" s="231"/>
      <c r="AO1488" s="231"/>
      <c r="AP1488" s="231"/>
    </row>
    <row r="1489" spans="1:42">
      <c r="A1489" s="229"/>
      <c r="D1489" s="195"/>
      <c r="E1489" s="195"/>
      <c r="F1489" s="195"/>
      <c r="G1489" s="195"/>
      <c r="H1489" s="195"/>
      <c r="I1489" s="195"/>
      <c r="J1489" s="195"/>
      <c r="K1489" s="230"/>
      <c r="L1489" s="195"/>
      <c r="M1489" s="195"/>
      <c r="N1489" s="195"/>
      <c r="O1489" s="195"/>
      <c r="P1489" s="195"/>
      <c r="Q1489" s="195"/>
      <c r="R1489" s="230"/>
      <c r="S1489" s="195"/>
      <c r="U1489" s="231"/>
      <c r="V1489" s="231"/>
      <c r="Y1489" s="231"/>
      <c r="Z1489" s="231"/>
      <c r="AA1489" s="231"/>
      <c r="AB1489" s="231"/>
      <c r="AC1489" s="231"/>
      <c r="AE1489" s="231"/>
      <c r="AF1489" s="234"/>
      <c r="AJ1489" s="231"/>
      <c r="AK1489" s="231"/>
      <c r="AL1489" s="231"/>
      <c r="AM1489" s="231"/>
      <c r="AN1489" s="231"/>
      <c r="AO1489" s="231"/>
      <c r="AP1489" s="231"/>
    </row>
    <row r="1490" spans="1:42">
      <c r="A1490" s="229"/>
      <c r="D1490" s="195"/>
      <c r="E1490" s="195"/>
      <c r="F1490" s="195"/>
      <c r="G1490" s="195"/>
      <c r="H1490" s="195"/>
      <c r="I1490" s="195"/>
      <c r="J1490" s="195"/>
      <c r="K1490" s="230"/>
      <c r="L1490" s="195"/>
      <c r="M1490" s="195"/>
      <c r="N1490" s="195"/>
      <c r="O1490" s="195"/>
      <c r="P1490" s="195"/>
      <c r="Q1490" s="195"/>
      <c r="R1490" s="230"/>
      <c r="S1490" s="195"/>
      <c r="U1490" s="231"/>
      <c r="V1490" s="231"/>
      <c r="Y1490" s="231"/>
      <c r="Z1490" s="231"/>
      <c r="AA1490" s="231"/>
      <c r="AB1490" s="231"/>
      <c r="AC1490" s="231"/>
      <c r="AE1490" s="231"/>
      <c r="AF1490" s="234"/>
      <c r="AJ1490" s="231"/>
      <c r="AK1490" s="231"/>
      <c r="AL1490" s="231"/>
      <c r="AM1490" s="231"/>
      <c r="AN1490" s="231"/>
      <c r="AO1490" s="231"/>
      <c r="AP1490" s="231"/>
    </row>
    <row r="1491" spans="1:42">
      <c r="A1491" s="229"/>
      <c r="D1491" s="195"/>
      <c r="E1491" s="195"/>
      <c r="F1491" s="195"/>
      <c r="G1491" s="195"/>
      <c r="H1491" s="195"/>
      <c r="I1491" s="195"/>
      <c r="J1491" s="195"/>
      <c r="K1491" s="230"/>
      <c r="L1491" s="195"/>
      <c r="M1491" s="195"/>
      <c r="N1491" s="195"/>
      <c r="O1491" s="195"/>
      <c r="P1491" s="195"/>
      <c r="Q1491" s="195"/>
      <c r="R1491" s="230"/>
      <c r="S1491" s="195"/>
      <c r="U1491" s="231"/>
      <c r="V1491" s="231"/>
      <c r="Y1491" s="231"/>
      <c r="Z1491" s="231"/>
      <c r="AA1491" s="231"/>
      <c r="AB1491" s="231"/>
      <c r="AC1491" s="231"/>
      <c r="AE1491" s="231"/>
      <c r="AF1491" s="234"/>
      <c r="AJ1491" s="231"/>
      <c r="AK1491" s="231"/>
      <c r="AL1491" s="231"/>
      <c r="AM1491" s="231"/>
      <c r="AN1491" s="231"/>
      <c r="AO1491" s="231"/>
      <c r="AP1491" s="231"/>
    </row>
    <row r="1492" spans="1:42">
      <c r="A1492" s="229"/>
      <c r="D1492" s="195"/>
      <c r="E1492" s="195"/>
      <c r="F1492" s="195"/>
      <c r="G1492" s="195"/>
      <c r="H1492" s="195"/>
      <c r="I1492" s="195"/>
      <c r="J1492" s="195"/>
      <c r="K1492" s="230"/>
      <c r="L1492" s="195"/>
      <c r="M1492" s="195"/>
      <c r="N1492" s="195"/>
      <c r="O1492" s="195"/>
      <c r="P1492" s="195"/>
      <c r="Q1492" s="195"/>
      <c r="R1492" s="230"/>
      <c r="S1492" s="195"/>
      <c r="U1492" s="231"/>
      <c r="V1492" s="231"/>
      <c r="Y1492" s="231"/>
      <c r="Z1492" s="231"/>
      <c r="AA1492" s="231"/>
      <c r="AB1492" s="231"/>
      <c r="AC1492" s="231"/>
      <c r="AE1492" s="231"/>
      <c r="AF1492" s="234"/>
      <c r="AJ1492" s="231"/>
      <c r="AK1492" s="231"/>
      <c r="AL1492" s="231"/>
      <c r="AM1492" s="231"/>
      <c r="AN1492" s="231"/>
      <c r="AO1492" s="231"/>
      <c r="AP1492" s="231"/>
    </row>
    <row r="1493" spans="1:42">
      <c r="A1493" s="229"/>
      <c r="D1493" s="195"/>
      <c r="E1493" s="195"/>
      <c r="F1493" s="195"/>
      <c r="G1493" s="195"/>
      <c r="H1493" s="195"/>
      <c r="I1493" s="195"/>
      <c r="J1493" s="195"/>
      <c r="K1493" s="230"/>
      <c r="L1493" s="195"/>
      <c r="M1493" s="195"/>
      <c r="N1493" s="195"/>
      <c r="O1493" s="195"/>
      <c r="P1493" s="195"/>
      <c r="Q1493" s="195"/>
      <c r="R1493" s="230"/>
      <c r="S1493" s="195"/>
      <c r="U1493" s="231"/>
      <c r="V1493" s="231"/>
      <c r="Y1493" s="231"/>
      <c r="Z1493" s="231"/>
      <c r="AA1493" s="231"/>
      <c r="AB1493" s="231"/>
      <c r="AC1493" s="231"/>
      <c r="AE1493" s="231"/>
      <c r="AF1493" s="234"/>
      <c r="AJ1493" s="231"/>
      <c r="AK1493" s="231"/>
      <c r="AL1493" s="231"/>
      <c r="AM1493" s="231"/>
      <c r="AN1493" s="231"/>
      <c r="AO1493" s="231"/>
      <c r="AP1493" s="231"/>
    </row>
    <row r="1494" spans="1:42">
      <c r="A1494" s="229"/>
      <c r="D1494" s="195"/>
      <c r="E1494" s="195"/>
      <c r="F1494" s="195"/>
      <c r="G1494" s="195"/>
      <c r="H1494" s="195"/>
      <c r="I1494" s="195"/>
      <c r="J1494" s="195"/>
      <c r="K1494" s="230"/>
      <c r="L1494" s="195"/>
      <c r="M1494" s="195"/>
      <c r="N1494" s="195"/>
      <c r="O1494" s="195"/>
      <c r="P1494" s="195"/>
      <c r="Q1494" s="195"/>
      <c r="R1494" s="230"/>
      <c r="S1494" s="195"/>
      <c r="U1494" s="231"/>
      <c r="V1494" s="231"/>
      <c r="Y1494" s="231"/>
      <c r="Z1494" s="231"/>
      <c r="AA1494" s="231"/>
      <c r="AB1494" s="231"/>
      <c r="AC1494" s="231"/>
      <c r="AE1494" s="231"/>
      <c r="AF1494" s="234"/>
      <c r="AJ1494" s="231"/>
      <c r="AK1494" s="231"/>
      <c r="AL1494" s="231"/>
      <c r="AM1494" s="231"/>
      <c r="AN1494" s="231"/>
      <c r="AO1494" s="231"/>
      <c r="AP1494" s="231"/>
    </row>
    <row r="1495" spans="1:42">
      <c r="A1495" s="229"/>
      <c r="D1495" s="195"/>
      <c r="E1495" s="195"/>
      <c r="F1495" s="195"/>
      <c r="G1495" s="195"/>
      <c r="H1495" s="195"/>
      <c r="I1495" s="195"/>
      <c r="J1495" s="195"/>
      <c r="K1495" s="230"/>
      <c r="L1495" s="195"/>
      <c r="M1495" s="195"/>
      <c r="N1495" s="195"/>
      <c r="O1495" s="195"/>
      <c r="P1495" s="195"/>
      <c r="Q1495" s="195"/>
      <c r="R1495" s="230"/>
      <c r="S1495" s="195"/>
      <c r="U1495" s="231"/>
      <c r="V1495" s="231"/>
      <c r="Y1495" s="231"/>
      <c r="Z1495" s="231"/>
      <c r="AA1495" s="231"/>
      <c r="AB1495" s="231"/>
      <c r="AC1495" s="231"/>
      <c r="AE1495" s="231"/>
      <c r="AF1495" s="234"/>
      <c r="AJ1495" s="231"/>
      <c r="AK1495" s="231"/>
      <c r="AL1495" s="231"/>
      <c r="AM1495" s="231"/>
      <c r="AN1495" s="231"/>
      <c r="AO1495" s="231"/>
      <c r="AP1495" s="231"/>
    </row>
    <row r="1496" spans="1:42">
      <c r="A1496" s="229"/>
      <c r="D1496" s="195"/>
      <c r="E1496" s="195"/>
      <c r="F1496" s="195"/>
      <c r="G1496" s="195"/>
      <c r="H1496" s="195"/>
      <c r="I1496" s="195"/>
      <c r="J1496" s="195"/>
      <c r="K1496" s="230"/>
      <c r="L1496" s="195"/>
      <c r="M1496" s="195"/>
      <c r="N1496" s="195"/>
      <c r="O1496" s="195"/>
      <c r="P1496" s="195"/>
      <c r="Q1496" s="195"/>
      <c r="R1496" s="230"/>
      <c r="S1496" s="195"/>
      <c r="U1496" s="231"/>
      <c r="V1496" s="231"/>
      <c r="Y1496" s="231"/>
      <c r="Z1496" s="231"/>
      <c r="AA1496" s="231"/>
      <c r="AB1496" s="231"/>
      <c r="AC1496" s="231"/>
      <c r="AE1496" s="231"/>
      <c r="AF1496" s="234"/>
      <c r="AJ1496" s="231"/>
      <c r="AK1496" s="231"/>
      <c r="AL1496" s="231"/>
      <c r="AM1496" s="231"/>
      <c r="AN1496" s="231"/>
      <c r="AO1496" s="231"/>
      <c r="AP1496" s="231"/>
    </row>
    <row r="1497" spans="1:42">
      <c r="A1497" s="229"/>
      <c r="D1497" s="195"/>
      <c r="E1497" s="195"/>
      <c r="F1497" s="195"/>
      <c r="G1497" s="195"/>
      <c r="H1497" s="195"/>
      <c r="I1497" s="195"/>
      <c r="J1497" s="195"/>
      <c r="K1497" s="230"/>
      <c r="L1497" s="195"/>
      <c r="M1497" s="195"/>
      <c r="N1497" s="195"/>
      <c r="O1497" s="195"/>
      <c r="P1497" s="195"/>
      <c r="Q1497" s="195"/>
      <c r="R1497" s="230"/>
      <c r="S1497" s="195"/>
      <c r="U1497" s="231"/>
      <c r="V1497" s="231"/>
      <c r="Y1497" s="231"/>
      <c r="Z1497" s="231"/>
      <c r="AA1497" s="231"/>
      <c r="AB1497" s="231"/>
      <c r="AC1497" s="231"/>
      <c r="AE1497" s="231"/>
      <c r="AF1497" s="234"/>
      <c r="AJ1497" s="231"/>
      <c r="AK1497" s="231"/>
      <c r="AL1497" s="231"/>
      <c r="AM1497" s="231"/>
      <c r="AN1497" s="231"/>
      <c r="AO1497" s="231"/>
      <c r="AP1497" s="231"/>
    </row>
    <row r="1498" spans="1:42">
      <c r="A1498" s="229"/>
      <c r="D1498" s="195"/>
      <c r="E1498" s="195"/>
      <c r="F1498" s="195"/>
      <c r="G1498" s="195"/>
      <c r="H1498" s="195"/>
      <c r="I1498" s="195"/>
      <c r="J1498" s="195"/>
      <c r="K1498" s="230"/>
      <c r="L1498" s="195"/>
      <c r="M1498" s="195"/>
      <c r="N1498" s="195"/>
      <c r="O1498" s="195"/>
      <c r="P1498" s="195"/>
      <c r="Q1498" s="195"/>
      <c r="R1498" s="230"/>
      <c r="S1498" s="195"/>
      <c r="U1498" s="231"/>
      <c r="V1498" s="231"/>
      <c r="Y1498" s="231"/>
      <c r="Z1498" s="231"/>
      <c r="AA1498" s="231"/>
      <c r="AB1498" s="231"/>
      <c r="AC1498" s="231"/>
      <c r="AE1498" s="231"/>
      <c r="AF1498" s="234"/>
      <c r="AJ1498" s="231"/>
      <c r="AK1498" s="231"/>
      <c r="AL1498" s="231"/>
      <c r="AM1498" s="231"/>
      <c r="AN1498" s="231"/>
      <c r="AO1498" s="231"/>
      <c r="AP1498" s="231"/>
    </row>
    <row r="1499" spans="1:42">
      <c r="A1499" s="229"/>
      <c r="D1499" s="195"/>
      <c r="E1499" s="195"/>
      <c r="F1499" s="195"/>
      <c r="G1499" s="195"/>
      <c r="H1499" s="195"/>
      <c r="I1499" s="195"/>
      <c r="J1499" s="195"/>
      <c r="K1499" s="230"/>
      <c r="L1499" s="195"/>
      <c r="M1499" s="195"/>
      <c r="N1499" s="195"/>
      <c r="O1499" s="195"/>
      <c r="P1499" s="195"/>
      <c r="Q1499" s="195"/>
      <c r="R1499" s="230"/>
      <c r="S1499" s="195"/>
      <c r="U1499" s="231"/>
      <c r="V1499" s="231"/>
      <c r="Y1499" s="231"/>
      <c r="Z1499" s="231"/>
      <c r="AA1499" s="231"/>
      <c r="AB1499" s="231"/>
      <c r="AC1499" s="231"/>
      <c r="AE1499" s="231"/>
      <c r="AF1499" s="234"/>
      <c r="AJ1499" s="231"/>
      <c r="AK1499" s="231"/>
      <c r="AL1499" s="231"/>
      <c r="AM1499" s="231"/>
      <c r="AN1499" s="231"/>
      <c r="AO1499" s="231"/>
      <c r="AP1499" s="231"/>
    </row>
    <row r="1500" spans="1:42">
      <c r="A1500" s="229"/>
      <c r="D1500" s="195"/>
      <c r="E1500" s="195"/>
      <c r="F1500" s="195"/>
      <c r="G1500" s="195"/>
      <c r="H1500" s="195"/>
      <c r="I1500" s="195"/>
      <c r="J1500" s="195"/>
      <c r="K1500" s="230"/>
      <c r="L1500" s="195"/>
      <c r="M1500" s="195"/>
      <c r="N1500" s="195"/>
      <c r="O1500" s="195"/>
      <c r="P1500" s="195"/>
      <c r="Q1500" s="195"/>
      <c r="R1500" s="230"/>
      <c r="S1500" s="195"/>
      <c r="U1500" s="231"/>
      <c r="V1500" s="231"/>
      <c r="Y1500" s="231"/>
      <c r="Z1500" s="231"/>
      <c r="AA1500" s="231"/>
      <c r="AB1500" s="231"/>
      <c r="AC1500" s="231"/>
      <c r="AE1500" s="231"/>
      <c r="AF1500" s="234"/>
      <c r="AJ1500" s="231"/>
      <c r="AK1500" s="231"/>
      <c r="AL1500" s="231"/>
      <c r="AM1500" s="231"/>
      <c r="AN1500" s="231"/>
      <c r="AO1500" s="231"/>
      <c r="AP1500" s="231"/>
    </row>
    <row r="1501" spans="1:42">
      <c r="A1501" s="229"/>
      <c r="D1501" s="195"/>
      <c r="E1501" s="195"/>
      <c r="F1501" s="195"/>
      <c r="G1501" s="195"/>
      <c r="H1501" s="195"/>
      <c r="I1501" s="195"/>
      <c r="J1501" s="195"/>
      <c r="K1501" s="230"/>
      <c r="L1501" s="195"/>
      <c r="M1501" s="195"/>
      <c r="N1501" s="195"/>
      <c r="O1501" s="195"/>
      <c r="P1501" s="195"/>
      <c r="Q1501" s="195"/>
      <c r="R1501" s="230"/>
      <c r="S1501" s="195"/>
      <c r="U1501" s="231"/>
      <c r="V1501" s="231"/>
      <c r="Y1501" s="231"/>
      <c r="Z1501" s="231"/>
      <c r="AA1501" s="231"/>
      <c r="AB1501" s="231"/>
      <c r="AC1501" s="231"/>
      <c r="AE1501" s="231"/>
      <c r="AF1501" s="234"/>
      <c r="AJ1501" s="231"/>
      <c r="AK1501" s="231"/>
      <c r="AL1501" s="231"/>
      <c r="AM1501" s="231"/>
      <c r="AN1501" s="231"/>
      <c r="AO1501" s="231"/>
      <c r="AP1501" s="231"/>
    </row>
    <row r="1502" spans="1:42">
      <c r="A1502" s="229"/>
      <c r="D1502" s="195"/>
      <c r="E1502" s="195"/>
      <c r="F1502" s="195"/>
      <c r="G1502" s="195"/>
      <c r="H1502" s="195"/>
      <c r="I1502" s="195"/>
      <c r="J1502" s="195"/>
      <c r="K1502" s="230"/>
      <c r="L1502" s="195"/>
      <c r="M1502" s="195"/>
      <c r="N1502" s="195"/>
      <c r="O1502" s="195"/>
      <c r="P1502" s="195"/>
      <c r="Q1502" s="195"/>
      <c r="R1502" s="230"/>
      <c r="S1502" s="195"/>
      <c r="U1502" s="231"/>
      <c r="V1502" s="231"/>
      <c r="Y1502" s="231"/>
      <c r="Z1502" s="231"/>
      <c r="AA1502" s="231"/>
      <c r="AB1502" s="231"/>
      <c r="AC1502" s="231"/>
      <c r="AE1502" s="231"/>
      <c r="AF1502" s="234"/>
      <c r="AJ1502" s="231"/>
      <c r="AK1502" s="231"/>
      <c r="AL1502" s="231"/>
      <c r="AM1502" s="231"/>
      <c r="AN1502" s="231"/>
      <c r="AO1502" s="231"/>
      <c r="AP1502" s="231"/>
    </row>
    <row r="1503" spans="1:42">
      <c r="A1503" s="229"/>
      <c r="D1503" s="195"/>
      <c r="E1503" s="195"/>
      <c r="F1503" s="195"/>
      <c r="G1503" s="195"/>
      <c r="H1503" s="195"/>
      <c r="I1503" s="195"/>
      <c r="J1503" s="195"/>
      <c r="K1503" s="230"/>
      <c r="L1503" s="195"/>
      <c r="M1503" s="195"/>
      <c r="N1503" s="195"/>
      <c r="O1503" s="195"/>
      <c r="P1503" s="195"/>
      <c r="Q1503" s="195"/>
      <c r="R1503" s="230"/>
      <c r="S1503" s="195"/>
      <c r="U1503" s="231"/>
      <c r="V1503" s="231"/>
      <c r="Y1503" s="231"/>
      <c r="Z1503" s="231"/>
      <c r="AA1503" s="231"/>
      <c r="AB1503" s="231"/>
      <c r="AC1503" s="231"/>
      <c r="AE1503" s="231"/>
      <c r="AF1503" s="234"/>
      <c r="AJ1503" s="231"/>
      <c r="AK1503" s="231"/>
      <c r="AL1503" s="231"/>
      <c r="AM1503" s="231"/>
      <c r="AN1503" s="231"/>
      <c r="AO1503" s="231"/>
      <c r="AP1503" s="231"/>
    </row>
    <row r="1504" spans="1:42">
      <c r="A1504" s="229"/>
      <c r="D1504" s="195"/>
      <c r="E1504" s="195"/>
      <c r="F1504" s="195"/>
      <c r="G1504" s="195"/>
      <c r="H1504" s="195"/>
      <c r="I1504" s="195"/>
      <c r="J1504" s="195"/>
      <c r="K1504" s="230"/>
      <c r="L1504" s="195"/>
      <c r="M1504" s="195"/>
      <c r="N1504" s="195"/>
      <c r="O1504" s="195"/>
      <c r="P1504" s="195"/>
      <c r="Q1504" s="195"/>
      <c r="R1504" s="230"/>
      <c r="S1504" s="195"/>
      <c r="U1504" s="231"/>
      <c r="V1504" s="231"/>
      <c r="Y1504" s="231"/>
      <c r="Z1504" s="231"/>
      <c r="AA1504" s="231"/>
      <c r="AB1504" s="231"/>
      <c r="AC1504" s="231"/>
      <c r="AE1504" s="231"/>
      <c r="AF1504" s="234"/>
      <c r="AJ1504" s="231"/>
      <c r="AK1504" s="231"/>
      <c r="AL1504" s="231"/>
      <c r="AM1504" s="231"/>
      <c r="AN1504" s="231"/>
      <c r="AO1504" s="231"/>
      <c r="AP1504" s="231"/>
    </row>
    <row r="1505" spans="1:42">
      <c r="A1505" s="229"/>
      <c r="D1505" s="195"/>
      <c r="E1505" s="195"/>
      <c r="F1505" s="195"/>
      <c r="G1505" s="195"/>
      <c r="H1505" s="195"/>
      <c r="I1505" s="195"/>
      <c r="J1505" s="195"/>
      <c r="K1505" s="230"/>
      <c r="L1505" s="195"/>
      <c r="M1505" s="195"/>
      <c r="N1505" s="195"/>
      <c r="O1505" s="195"/>
      <c r="P1505" s="195"/>
      <c r="Q1505" s="195"/>
      <c r="R1505" s="230"/>
      <c r="S1505" s="195"/>
      <c r="U1505" s="231"/>
      <c r="V1505" s="231"/>
      <c r="Y1505" s="231"/>
      <c r="Z1505" s="231"/>
      <c r="AA1505" s="231"/>
      <c r="AB1505" s="231"/>
      <c r="AC1505" s="231"/>
      <c r="AE1505" s="231"/>
      <c r="AF1505" s="234"/>
      <c r="AJ1505" s="231"/>
      <c r="AK1505" s="231"/>
      <c r="AL1505" s="231"/>
      <c r="AM1505" s="231"/>
      <c r="AN1505" s="231"/>
      <c r="AO1505" s="231"/>
      <c r="AP1505" s="231"/>
    </row>
    <row r="1506" spans="1:42">
      <c r="A1506" s="229"/>
      <c r="D1506" s="195"/>
      <c r="E1506" s="195"/>
      <c r="F1506" s="195"/>
      <c r="G1506" s="195"/>
      <c r="H1506" s="195"/>
      <c r="I1506" s="195"/>
      <c r="J1506" s="195"/>
      <c r="K1506" s="230"/>
      <c r="L1506" s="195"/>
      <c r="M1506" s="195"/>
      <c r="N1506" s="195"/>
      <c r="O1506" s="195"/>
      <c r="P1506" s="195"/>
      <c r="Q1506" s="195"/>
      <c r="R1506" s="230"/>
      <c r="S1506" s="195"/>
      <c r="U1506" s="231"/>
      <c r="V1506" s="231"/>
      <c r="Y1506" s="231"/>
      <c r="Z1506" s="231"/>
      <c r="AA1506" s="231"/>
      <c r="AB1506" s="231"/>
      <c r="AC1506" s="231"/>
      <c r="AE1506" s="231"/>
      <c r="AF1506" s="234"/>
      <c r="AJ1506" s="231"/>
      <c r="AK1506" s="231"/>
      <c r="AL1506" s="231"/>
      <c r="AM1506" s="231"/>
      <c r="AN1506" s="231"/>
      <c r="AO1506" s="231"/>
      <c r="AP1506" s="231"/>
    </row>
    <row r="1507" spans="1:42">
      <c r="A1507" s="229"/>
      <c r="D1507" s="195"/>
      <c r="E1507" s="195"/>
      <c r="F1507" s="195"/>
      <c r="G1507" s="195"/>
      <c r="H1507" s="195"/>
      <c r="I1507" s="195"/>
      <c r="J1507" s="195"/>
      <c r="K1507" s="230"/>
      <c r="L1507" s="195"/>
      <c r="M1507" s="195"/>
      <c r="N1507" s="195"/>
      <c r="O1507" s="195"/>
      <c r="P1507" s="195"/>
      <c r="Q1507" s="195"/>
      <c r="R1507" s="230"/>
      <c r="S1507" s="195"/>
      <c r="U1507" s="231"/>
      <c r="V1507" s="231"/>
      <c r="Y1507" s="231"/>
      <c r="Z1507" s="231"/>
      <c r="AA1507" s="231"/>
      <c r="AB1507" s="231"/>
      <c r="AC1507" s="231"/>
      <c r="AE1507" s="231"/>
      <c r="AF1507" s="234"/>
      <c r="AJ1507" s="231"/>
      <c r="AK1507" s="231"/>
      <c r="AL1507" s="231"/>
      <c r="AM1507" s="231"/>
      <c r="AN1507" s="231"/>
      <c r="AO1507" s="231"/>
      <c r="AP1507" s="231"/>
    </row>
    <row r="1508" spans="1:42">
      <c r="A1508" s="229"/>
      <c r="D1508" s="195"/>
      <c r="E1508" s="195"/>
      <c r="F1508" s="195"/>
      <c r="G1508" s="195"/>
      <c r="H1508" s="195"/>
      <c r="I1508" s="195"/>
      <c r="J1508" s="195"/>
      <c r="K1508" s="230"/>
      <c r="L1508" s="195"/>
      <c r="M1508" s="195"/>
      <c r="N1508" s="195"/>
      <c r="O1508" s="195"/>
      <c r="P1508" s="195"/>
      <c r="Q1508" s="195"/>
      <c r="R1508" s="230"/>
      <c r="S1508" s="195"/>
      <c r="U1508" s="231"/>
      <c r="V1508" s="231"/>
      <c r="Y1508" s="231"/>
      <c r="Z1508" s="231"/>
      <c r="AA1508" s="231"/>
      <c r="AB1508" s="231"/>
      <c r="AC1508" s="231"/>
      <c r="AE1508" s="231"/>
      <c r="AF1508" s="234"/>
      <c r="AJ1508" s="231"/>
      <c r="AK1508" s="231"/>
      <c r="AL1508" s="231"/>
      <c r="AM1508" s="231"/>
      <c r="AN1508" s="231"/>
      <c r="AO1508" s="231"/>
      <c r="AP1508" s="231"/>
    </row>
    <row r="1509" spans="1:42">
      <c r="A1509" s="229"/>
      <c r="D1509" s="195"/>
      <c r="E1509" s="195"/>
      <c r="F1509" s="195"/>
      <c r="G1509" s="195"/>
      <c r="H1509" s="195"/>
      <c r="I1509" s="195"/>
      <c r="J1509" s="195"/>
      <c r="K1509" s="230"/>
      <c r="L1509" s="195"/>
      <c r="M1509" s="195"/>
      <c r="N1509" s="195"/>
      <c r="O1509" s="195"/>
      <c r="P1509" s="195"/>
      <c r="Q1509" s="195"/>
      <c r="R1509" s="230"/>
      <c r="S1509" s="195"/>
      <c r="U1509" s="231"/>
      <c r="V1509" s="231"/>
      <c r="Y1509" s="231"/>
      <c r="Z1509" s="231"/>
      <c r="AA1509" s="231"/>
      <c r="AB1509" s="231"/>
      <c r="AC1509" s="231"/>
      <c r="AE1509" s="231"/>
      <c r="AF1509" s="234"/>
      <c r="AJ1509" s="231"/>
      <c r="AK1509" s="231"/>
      <c r="AL1509" s="231"/>
      <c r="AM1509" s="231"/>
      <c r="AN1509" s="231"/>
      <c r="AO1509" s="231"/>
      <c r="AP1509" s="231"/>
    </row>
    <row r="1510" spans="1:42">
      <c r="A1510" s="229"/>
      <c r="D1510" s="195"/>
      <c r="E1510" s="195"/>
      <c r="F1510" s="195"/>
      <c r="G1510" s="195"/>
      <c r="H1510" s="195"/>
      <c r="I1510" s="195"/>
      <c r="J1510" s="195"/>
      <c r="K1510" s="230"/>
      <c r="L1510" s="195"/>
      <c r="M1510" s="195"/>
      <c r="N1510" s="195"/>
      <c r="O1510" s="195"/>
      <c r="P1510" s="195"/>
      <c r="Q1510" s="195"/>
      <c r="R1510" s="230"/>
      <c r="S1510" s="195"/>
      <c r="U1510" s="231"/>
      <c r="V1510" s="231"/>
      <c r="Y1510" s="231"/>
      <c r="Z1510" s="231"/>
      <c r="AA1510" s="231"/>
      <c r="AB1510" s="231"/>
      <c r="AC1510" s="231"/>
      <c r="AE1510" s="231"/>
      <c r="AF1510" s="234"/>
      <c r="AJ1510" s="231"/>
      <c r="AK1510" s="231"/>
      <c r="AL1510" s="231"/>
      <c r="AM1510" s="231"/>
      <c r="AN1510" s="231"/>
      <c r="AO1510" s="231"/>
      <c r="AP1510" s="231"/>
    </row>
    <row r="1511" spans="1:42">
      <c r="A1511" s="229"/>
      <c r="D1511" s="195"/>
      <c r="E1511" s="195"/>
      <c r="F1511" s="195"/>
      <c r="G1511" s="195"/>
      <c r="H1511" s="195"/>
      <c r="I1511" s="195"/>
      <c r="J1511" s="195"/>
      <c r="K1511" s="230"/>
      <c r="L1511" s="195"/>
      <c r="M1511" s="195"/>
      <c r="N1511" s="195"/>
      <c r="O1511" s="195"/>
      <c r="P1511" s="195"/>
      <c r="Q1511" s="195"/>
      <c r="R1511" s="230"/>
      <c r="S1511" s="195"/>
      <c r="U1511" s="231"/>
      <c r="V1511" s="231"/>
      <c r="Y1511" s="231"/>
      <c r="Z1511" s="231"/>
      <c r="AA1511" s="231"/>
      <c r="AB1511" s="231"/>
      <c r="AC1511" s="231"/>
      <c r="AE1511" s="231"/>
      <c r="AF1511" s="234"/>
      <c r="AJ1511" s="231"/>
      <c r="AK1511" s="231"/>
      <c r="AL1511" s="231"/>
      <c r="AM1511" s="231"/>
      <c r="AN1511" s="231"/>
      <c r="AO1511" s="231"/>
      <c r="AP1511" s="231"/>
    </row>
    <row r="1512" spans="1:42">
      <c r="A1512" s="229"/>
      <c r="D1512" s="195"/>
      <c r="E1512" s="195"/>
      <c r="F1512" s="195"/>
      <c r="G1512" s="195"/>
      <c r="H1512" s="195"/>
      <c r="I1512" s="195"/>
      <c r="J1512" s="195"/>
      <c r="K1512" s="230"/>
      <c r="L1512" s="195"/>
      <c r="M1512" s="195"/>
      <c r="N1512" s="195"/>
      <c r="O1512" s="195"/>
      <c r="P1512" s="195"/>
      <c r="Q1512" s="195"/>
      <c r="R1512" s="230"/>
      <c r="S1512" s="195"/>
      <c r="U1512" s="231"/>
      <c r="V1512" s="231"/>
      <c r="Y1512" s="231"/>
      <c r="Z1512" s="231"/>
      <c r="AA1512" s="231"/>
      <c r="AB1512" s="231"/>
      <c r="AC1512" s="231"/>
      <c r="AE1512" s="231"/>
      <c r="AF1512" s="234"/>
      <c r="AJ1512" s="231"/>
      <c r="AK1512" s="231"/>
      <c r="AL1512" s="231"/>
      <c r="AM1512" s="231"/>
      <c r="AN1512" s="231"/>
      <c r="AO1512" s="231"/>
      <c r="AP1512" s="231"/>
    </row>
    <row r="1513" spans="1:42">
      <c r="A1513" s="229"/>
      <c r="D1513" s="195"/>
      <c r="E1513" s="195"/>
      <c r="F1513" s="195"/>
      <c r="G1513" s="195"/>
      <c r="H1513" s="195"/>
      <c r="I1513" s="195"/>
      <c r="J1513" s="195"/>
      <c r="K1513" s="230"/>
      <c r="L1513" s="195"/>
      <c r="M1513" s="195"/>
      <c r="N1513" s="195"/>
      <c r="O1513" s="195"/>
      <c r="P1513" s="195"/>
      <c r="Q1513" s="195"/>
      <c r="R1513" s="230"/>
      <c r="S1513" s="195"/>
      <c r="U1513" s="231"/>
      <c r="V1513" s="231"/>
      <c r="Y1513" s="231"/>
      <c r="Z1513" s="231"/>
      <c r="AA1513" s="231"/>
      <c r="AB1513" s="231"/>
      <c r="AC1513" s="231"/>
      <c r="AE1513" s="231"/>
      <c r="AF1513" s="234"/>
      <c r="AJ1513" s="231"/>
      <c r="AK1513" s="231"/>
      <c r="AL1513" s="231"/>
      <c r="AM1513" s="231"/>
      <c r="AN1513" s="231"/>
      <c r="AO1513" s="231"/>
      <c r="AP1513" s="231"/>
    </row>
    <row r="1514" spans="1:42">
      <c r="A1514" s="229"/>
      <c r="D1514" s="195"/>
      <c r="E1514" s="195"/>
      <c r="F1514" s="195"/>
      <c r="G1514" s="195"/>
      <c r="H1514" s="195"/>
      <c r="I1514" s="195"/>
      <c r="J1514" s="195"/>
      <c r="K1514" s="230"/>
      <c r="L1514" s="195"/>
      <c r="M1514" s="195"/>
      <c r="N1514" s="195"/>
      <c r="O1514" s="195"/>
      <c r="P1514" s="195"/>
      <c r="Q1514" s="195"/>
      <c r="R1514" s="230"/>
      <c r="S1514" s="195"/>
      <c r="U1514" s="231"/>
      <c r="V1514" s="231"/>
      <c r="Y1514" s="231"/>
      <c r="Z1514" s="231"/>
      <c r="AA1514" s="231"/>
      <c r="AB1514" s="231"/>
      <c r="AC1514" s="231"/>
      <c r="AE1514" s="231"/>
      <c r="AF1514" s="234"/>
      <c r="AJ1514" s="231"/>
      <c r="AK1514" s="231"/>
      <c r="AL1514" s="231"/>
      <c r="AM1514" s="231"/>
      <c r="AN1514" s="231"/>
      <c r="AO1514" s="231"/>
      <c r="AP1514" s="231"/>
    </row>
    <row r="1515" spans="1:42">
      <c r="A1515" s="229"/>
      <c r="D1515" s="195"/>
      <c r="E1515" s="195"/>
      <c r="F1515" s="195"/>
      <c r="G1515" s="195"/>
      <c r="H1515" s="195"/>
      <c r="I1515" s="195"/>
      <c r="J1515" s="195"/>
      <c r="K1515" s="230"/>
      <c r="L1515" s="195"/>
      <c r="M1515" s="195"/>
      <c r="N1515" s="195"/>
      <c r="O1515" s="195"/>
      <c r="P1515" s="195"/>
      <c r="Q1515" s="195"/>
      <c r="R1515" s="230"/>
      <c r="S1515" s="195"/>
      <c r="U1515" s="231"/>
      <c r="V1515" s="231"/>
      <c r="Y1515" s="231"/>
      <c r="Z1515" s="231"/>
      <c r="AA1515" s="231"/>
      <c r="AB1515" s="231"/>
      <c r="AC1515" s="231"/>
      <c r="AE1515" s="231"/>
      <c r="AF1515" s="234"/>
      <c r="AJ1515" s="231"/>
      <c r="AK1515" s="231"/>
      <c r="AL1515" s="231"/>
      <c r="AM1515" s="231"/>
      <c r="AN1515" s="231"/>
      <c r="AO1515" s="231"/>
      <c r="AP1515" s="231"/>
    </row>
    <row r="1516" spans="1:42">
      <c r="A1516" s="229"/>
      <c r="D1516" s="195"/>
      <c r="E1516" s="195"/>
      <c r="F1516" s="195"/>
      <c r="G1516" s="195"/>
      <c r="H1516" s="195"/>
      <c r="I1516" s="195"/>
      <c r="J1516" s="195"/>
      <c r="K1516" s="230"/>
      <c r="L1516" s="195"/>
      <c r="M1516" s="195"/>
      <c r="N1516" s="195"/>
      <c r="O1516" s="195"/>
      <c r="P1516" s="195"/>
      <c r="Q1516" s="195"/>
      <c r="R1516" s="230"/>
      <c r="S1516" s="195"/>
      <c r="U1516" s="231"/>
      <c r="V1516" s="231"/>
      <c r="Y1516" s="231"/>
      <c r="Z1516" s="231"/>
      <c r="AA1516" s="231"/>
      <c r="AB1516" s="231"/>
      <c r="AC1516" s="231"/>
      <c r="AE1516" s="231"/>
      <c r="AF1516" s="234"/>
      <c r="AJ1516" s="231"/>
      <c r="AK1516" s="231"/>
      <c r="AL1516" s="231"/>
      <c r="AM1516" s="231"/>
      <c r="AN1516" s="231"/>
      <c r="AO1516" s="231"/>
      <c r="AP1516" s="231"/>
    </row>
    <row r="1517" spans="1:42">
      <c r="A1517" s="229"/>
      <c r="D1517" s="195"/>
      <c r="E1517" s="195"/>
      <c r="F1517" s="195"/>
      <c r="G1517" s="195"/>
      <c r="H1517" s="195"/>
      <c r="I1517" s="195"/>
      <c r="J1517" s="195"/>
      <c r="K1517" s="230"/>
      <c r="L1517" s="195"/>
      <c r="M1517" s="195"/>
      <c r="N1517" s="195"/>
      <c r="O1517" s="195"/>
      <c r="P1517" s="195"/>
      <c r="Q1517" s="195"/>
      <c r="R1517" s="230"/>
      <c r="S1517" s="195"/>
      <c r="U1517" s="231"/>
      <c r="V1517" s="231"/>
      <c r="Y1517" s="231"/>
      <c r="Z1517" s="231"/>
      <c r="AA1517" s="231"/>
      <c r="AB1517" s="231"/>
      <c r="AC1517" s="231"/>
      <c r="AE1517" s="231"/>
      <c r="AF1517" s="234"/>
      <c r="AJ1517" s="231"/>
      <c r="AK1517" s="231"/>
      <c r="AL1517" s="231"/>
      <c r="AM1517" s="231"/>
      <c r="AN1517" s="231"/>
      <c r="AO1517" s="231"/>
      <c r="AP1517" s="231"/>
    </row>
    <row r="1518" spans="1:42">
      <c r="A1518" s="229"/>
      <c r="D1518" s="195"/>
      <c r="E1518" s="195"/>
      <c r="F1518" s="195"/>
      <c r="G1518" s="195"/>
      <c r="H1518" s="195"/>
      <c r="I1518" s="195"/>
      <c r="J1518" s="195"/>
      <c r="K1518" s="230"/>
      <c r="L1518" s="195"/>
      <c r="M1518" s="195"/>
      <c r="N1518" s="195"/>
      <c r="O1518" s="195"/>
      <c r="P1518" s="195"/>
      <c r="Q1518" s="195"/>
      <c r="R1518" s="230"/>
      <c r="S1518" s="195"/>
      <c r="U1518" s="231"/>
      <c r="V1518" s="231"/>
      <c r="Y1518" s="231"/>
      <c r="Z1518" s="231"/>
      <c r="AA1518" s="231"/>
      <c r="AB1518" s="231"/>
      <c r="AC1518" s="231"/>
      <c r="AE1518" s="231"/>
      <c r="AF1518" s="234"/>
      <c r="AJ1518" s="231"/>
      <c r="AK1518" s="231"/>
      <c r="AL1518" s="231"/>
      <c r="AM1518" s="231"/>
      <c r="AN1518" s="231"/>
      <c r="AO1518" s="231"/>
      <c r="AP1518" s="231"/>
    </row>
    <row r="1519" spans="1:42">
      <c r="A1519" s="229"/>
      <c r="D1519" s="195"/>
      <c r="E1519" s="195"/>
      <c r="F1519" s="195"/>
      <c r="G1519" s="195"/>
      <c r="H1519" s="195"/>
      <c r="I1519" s="195"/>
      <c r="J1519" s="195"/>
      <c r="K1519" s="230"/>
      <c r="L1519" s="195"/>
      <c r="M1519" s="195"/>
      <c r="N1519" s="195"/>
      <c r="O1519" s="195"/>
      <c r="P1519" s="195"/>
      <c r="Q1519" s="195"/>
      <c r="R1519" s="230"/>
      <c r="S1519" s="195"/>
      <c r="U1519" s="231"/>
      <c r="V1519" s="231"/>
      <c r="Y1519" s="231"/>
      <c r="Z1519" s="231"/>
      <c r="AA1519" s="231"/>
      <c r="AB1519" s="231"/>
      <c r="AC1519" s="231"/>
      <c r="AE1519" s="231"/>
      <c r="AF1519" s="234"/>
      <c r="AJ1519" s="231"/>
      <c r="AK1519" s="231"/>
      <c r="AL1519" s="231"/>
      <c r="AM1519" s="231"/>
      <c r="AN1519" s="231"/>
      <c r="AO1519" s="231"/>
      <c r="AP1519" s="231"/>
    </row>
    <row r="1520" spans="1:42">
      <c r="A1520" s="229"/>
      <c r="D1520" s="195"/>
      <c r="E1520" s="195"/>
      <c r="F1520" s="195"/>
      <c r="G1520" s="195"/>
      <c r="H1520" s="195"/>
      <c r="I1520" s="195"/>
      <c r="J1520" s="195"/>
      <c r="K1520" s="230"/>
      <c r="L1520" s="195"/>
      <c r="M1520" s="195"/>
      <c r="N1520" s="195"/>
      <c r="O1520" s="195"/>
      <c r="P1520" s="195"/>
      <c r="Q1520" s="195"/>
      <c r="R1520" s="230"/>
      <c r="S1520" s="195"/>
      <c r="U1520" s="231"/>
      <c r="V1520" s="231"/>
      <c r="Y1520" s="231"/>
      <c r="Z1520" s="231"/>
      <c r="AA1520" s="231"/>
      <c r="AB1520" s="231"/>
      <c r="AC1520" s="231"/>
      <c r="AE1520" s="231"/>
      <c r="AF1520" s="234"/>
      <c r="AJ1520" s="231"/>
      <c r="AK1520" s="231"/>
      <c r="AL1520" s="231"/>
      <c r="AM1520" s="231"/>
      <c r="AN1520" s="231"/>
      <c r="AO1520" s="231"/>
      <c r="AP1520" s="231"/>
    </row>
    <row r="1521" spans="1:42">
      <c r="A1521" s="229"/>
      <c r="D1521" s="195"/>
      <c r="E1521" s="195"/>
      <c r="F1521" s="195"/>
      <c r="G1521" s="195"/>
      <c r="H1521" s="195"/>
      <c r="I1521" s="195"/>
      <c r="J1521" s="195"/>
      <c r="K1521" s="230"/>
      <c r="L1521" s="195"/>
      <c r="M1521" s="195"/>
      <c r="N1521" s="195"/>
      <c r="O1521" s="195"/>
      <c r="P1521" s="195"/>
      <c r="Q1521" s="195"/>
      <c r="R1521" s="230"/>
      <c r="S1521" s="195"/>
      <c r="U1521" s="231"/>
      <c r="V1521" s="231"/>
      <c r="Y1521" s="231"/>
      <c r="Z1521" s="231"/>
      <c r="AA1521" s="231"/>
      <c r="AB1521" s="231"/>
      <c r="AC1521" s="231"/>
      <c r="AE1521" s="231"/>
      <c r="AF1521" s="234"/>
      <c r="AJ1521" s="231"/>
      <c r="AK1521" s="231"/>
      <c r="AL1521" s="231"/>
      <c r="AM1521" s="231"/>
      <c r="AN1521" s="231"/>
      <c r="AO1521" s="231"/>
      <c r="AP1521" s="231"/>
    </row>
    <row r="1522" spans="1:42">
      <c r="A1522" s="229"/>
      <c r="D1522" s="195"/>
      <c r="E1522" s="195"/>
      <c r="F1522" s="195"/>
      <c r="G1522" s="195"/>
      <c r="H1522" s="195"/>
      <c r="I1522" s="195"/>
      <c r="J1522" s="195"/>
      <c r="K1522" s="230"/>
      <c r="L1522" s="195"/>
      <c r="M1522" s="195"/>
      <c r="N1522" s="195"/>
      <c r="O1522" s="195"/>
      <c r="P1522" s="195"/>
      <c r="Q1522" s="195"/>
      <c r="R1522" s="230"/>
      <c r="S1522" s="195"/>
      <c r="U1522" s="231"/>
      <c r="V1522" s="231"/>
      <c r="Y1522" s="231"/>
      <c r="Z1522" s="231"/>
      <c r="AA1522" s="231"/>
      <c r="AB1522" s="231"/>
      <c r="AC1522" s="231"/>
      <c r="AE1522" s="231"/>
      <c r="AF1522" s="234"/>
      <c r="AJ1522" s="231"/>
      <c r="AK1522" s="231"/>
      <c r="AL1522" s="231"/>
      <c r="AM1522" s="231"/>
      <c r="AN1522" s="231"/>
      <c r="AO1522" s="231"/>
      <c r="AP1522" s="231"/>
    </row>
    <row r="1523" spans="1:42">
      <c r="A1523" s="229"/>
      <c r="D1523" s="195"/>
      <c r="E1523" s="195"/>
      <c r="F1523" s="195"/>
      <c r="G1523" s="195"/>
      <c r="H1523" s="195"/>
      <c r="I1523" s="195"/>
      <c r="J1523" s="195"/>
      <c r="K1523" s="230"/>
      <c r="L1523" s="195"/>
      <c r="M1523" s="195"/>
      <c r="N1523" s="195"/>
      <c r="O1523" s="195"/>
      <c r="P1523" s="195"/>
      <c r="Q1523" s="195"/>
      <c r="R1523" s="230"/>
      <c r="S1523" s="195"/>
      <c r="U1523" s="231"/>
      <c r="V1523" s="231"/>
      <c r="Y1523" s="231"/>
      <c r="Z1523" s="231"/>
      <c r="AA1523" s="231"/>
      <c r="AB1523" s="231"/>
      <c r="AC1523" s="231"/>
      <c r="AE1523" s="231"/>
      <c r="AF1523" s="234"/>
      <c r="AJ1523" s="231"/>
      <c r="AK1523" s="231"/>
      <c r="AL1523" s="231"/>
      <c r="AM1523" s="231"/>
      <c r="AN1523" s="231"/>
      <c r="AO1523" s="231"/>
      <c r="AP1523" s="231"/>
    </row>
    <row r="1524" spans="1:42">
      <c r="A1524" s="229"/>
      <c r="D1524" s="195"/>
      <c r="E1524" s="195"/>
      <c r="F1524" s="195"/>
      <c r="G1524" s="195"/>
      <c r="H1524" s="195"/>
      <c r="I1524" s="195"/>
      <c r="J1524" s="195"/>
      <c r="K1524" s="230"/>
      <c r="L1524" s="195"/>
      <c r="M1524" s="195"/>
      <c r="N1524" s="195"/>
      <c r="O1524" s="195"/>
      <c r="P1524" s="195"/>
      <c r="Q1524" s="195"/>
      <c r="R1524" s="230"/>
      <c r="S1524" s="195"/>
      <c r="U1524" s="231"/>
      <c r="V1524" s="231"/>
      <c r="Y1524" s="231"/>
      <c r="Z1524" s="231"/>
      <c r="AA1524" s="231"/>
      <c r="AB1524" s="231"/>
      <c r="AC1524" s="231"/>
      <c r="AE1524" s="231"/>
      <c r="AF1524" s="234"/>
      <c r="AJ1524" s="231"/>
      <c r="AK1524" s="231"/>
      <c r="AL1524" s="231"/>
      <c r="AM1524" s="231"/>
      <c r="AN1524" s="231"/>
      <c r="AO1524" s="231"/>
      <c r="AP1524" s="231"/>
    </row>
    <row r="1525" spans="1:42">
      <c r="A1525" s="229"/>
      <c r="D1525" s="195"/>
      <c r="E1525" s="195"/>
      <c r="F1525" s="195"/>
      <c r="G1525" s="195"/>
      <c r="H1525" s="195"/>
      <c r="I1525" s="195"/>
      <c r="J1525" s="195"/>
      <c r="K1525" s="230"/>
      <c r="L1525" s="195"/>
      <c r="M1525" s="195"/>
      <c r="N1525" s="195"/>
      <c r="O1525" s="195"/>
      <c r="P1525" s="195"/>
      <c r="Q1525" s="195"/>
      <c r="R1525" s="230"/>
      <c r="S1525" s="195"/>
      <c r="U1525" s="231"/>
      <c r="V1525" s="231"/>
      <c r="Y1525" s="231"/>
      <c r="Z1525" s="231"/>
      <c r="AA1525" s="231"/>
      <c r="AB1525" s="231"/>
      <c r="AC1525" s="231"/>
      <c r="AE1525" s="231"/>
      <c r="AF1525" s="234"/>
      <c r="AJ1525" s="231"/>
      <c r="AK1525" s="231"/>
      <c r="AL1525" s="231"/>
      <c r="AM1525" s="231"/>
      <c r="AN1525" s="231"/>
      <c r="AO1525" s="231"/>
      <c r="AP1525" s="231"/>
    </row>
    <row r="1526" spans="1:42">
      <c r="A1526" s="229"/>
      <c r="D1526" s="195"/>
      <c r="E1526" s="195"/>
      <c r="F1526" s="195"/>
      <c r="G1526" s="195"/>
      <c r="H1526" s="195"/>
      <c r="I1526" s="195"/>
      <c r="J1526" s="195"/>
      <c r="K1526" s="230"/>
      <c r="L1526" s="195"/>
      <c r="M1526" s="195"/>
      <c r="N1526" s="195"/>
      <c r="O1526" s="195"/>
      <c r="P1526" s="195"/>
      <c r="Q1526" s="195"/>
      <c r="R1526" s="230"/>
      <c r="S1526" s="195"/>
      <c r="U1526" s="231"/>
      <c r="V1526" s="231"/>
      <c r="Y1526" s="231"/>
      <c r="Z1526" s="231"/>
      <c r="AA1526" s="231"/>
      <c r="AB1526" s="231"/>
      <c r="AC1526" s="231"/>
      <c r="AE1526" s="231"/>
      <c r="AF1526" s="234"/>
      <c r="AJ1526" s="231"/>
      <c r="AK1526" s="231"/>
      <c r="AL1526" s="231"/>
      <c r="AM1526" s="231"/>
      <c r="AN1526" s="231"/>
      <c r="AO1526" s="231"/>
      <c r="AP1526" s="231"/>
    </row>
    <row r="1527" spans="1:42">
      <c r="A1527" s="229"/>
      <c r="D1527" s="195"/>
      <c r="E1527" s="195"/>
      <c r="F1527" s="195"/>
      <c r="G1527" s="195"/>
      <c r="H1527" s="195"/>
      <c r="I1527" s="195"/>
      <c r="J1527" s="195"/>
      <c r="K1527" s="230"/>
      <c r="L1527" s="195"/>
      <c r="M1527" s="195"/>
      <c r="N1527" s="195"/>
      <c r="O1527" s="195"/>
      <c r="P1527" s="195"/>
      <c r="Q1527" s="195"/>
      <c r="R1527" s="230"/>
      <c r="S1527" s="195"/>
      <c r="U1527" s="231"/>
      <c r="V1527" s="231"/>
      <c r="Y1527" s="231"/>
      <c r="Z1527" s="231"/>
      <c r="AA1527" s="231"/>
      <c r="AB1527" s="231"/>
      <c r="AC1527" s="231"/>
      <c r="AE1527" s="231"/>
      <c r="AF1527" s="234"/>
      <c r="AJ1527" s="231"/>
      <c r="AK1527" s="231"/>
      <c r="AL1527" s="231"/>
      <c r="AM1527" s="231"/>
      <c r="AN1527" s="231"/>
      <c r="AO1527" s="231"/>
      <c r="AP1527" s="231"/>
    </row>
    <row r="1528" spans="1:42">
      <c r="A1528" s="229"/>
      <c r="D1528" s="195"/>
      <c r="E1528" s="195"/>
      <c r="F1528" s="195"/>
      <c r="G1528" s="195"/>
      <c r="H1528" s="195"/>
      <c r="I1528" s="195"/>
      <c r="J1528" s="195"/>
      <c r="K1528" s="230"/>
      <c r="L1528" s="195"/>
      <c r="M1528" s="195"/>
      <c r="N1528" s="195"/>
      <c r="O1528" s="195"/>
      <c r="P1528" s="195"/>
      <c r="Q1528" s="195"/>
      <c r="R1528" s="230"/>
      <c r="S1528" s="195"/>
      <c r="U1528" s="231"/>
      <c r="V1528" s="231"/>
      <c r="Y1528" s="231"/>
      <c r="Z1528" s="231"/>
      <c r="AA1528" s="231"/>
      <c r="AB1528" s="231"/>
      <c r="AC1528" s="231"/>
      <c r="AE1528" s="231"/>
      <c r="AF1528" s="234"/>
      <c r="AJ1528" s="231"/>
      <c r="AK1528" s="231"/>
      <c r="AL1528" s="231"/>
      <c r="AM1528" s="231"/>
      <c r="AN1528" s="231"/>
      <c r="AO1528" s="231"/>
      <c r="AP1528" s="231"/>
    </row>
    <row r="1529" spans="1:42">
      <c r="A1529" s="229"/>
      <c r="D1529" s="195"/>
      <c r="E1529" s="195"/>
      <c r="F1529" s="195"/>
      <c r="G1529" s="195"/>
      <c r="H1529" s="195"/>
      <c r="I1529" s="195"/>
      <c r="J1529" s="195"/>
      <c r="K1529" s="230"/>
      <c r="L1529" s="195"/>
      <c r="M1529" s="195"/>
      <c r="N1529" s="195"/>
      <c r="O1529" s="195"/>
      <c r="P1529" s="195"/>
      <c r="Q1529" s="195"/>
      <c r="R1529" s="230"/>
      <c r="S1529" s="195"/>
      <c r="U1529" s="231"/>
      <c r="V1529" s="231"/>
      <c r="Y1529" s="231"/>
      <c r="Z1529" s="231"/>
      <c r="AA1529" s="231"/>
      <c r="AB1529" s="231"/>
      <c r="AC1529" s="231"/>
      <c r="AE1529" s="231"/>
      <c r="AF1529" s="234"/>
      <c r="AJ1529" s="231"/>
      <c r="AK1529" s="231"/>
      <c r="AL1529" s="231"/>
      <c r="AM1529" s="231"/>
      <c r="AN1529" s="231"/>
      <c r="AO1529" s="231"/>
      <c r="AP1529" s="231"/>
    </row>
    <row r="1530" spans="1:42">
      <c r="A1530" s="229"/>
      <c r="D1530" s="195"/>
      <c r="E1530" s="195"/>
      <c r="F1530" s="195"/>
      <c r="G1530" s="195"/>
      <c r="H1530" s="195"/>
      <c r="I1530" s="195"/>
      <c r="J1530" s="195"/>
      <c r="K1530" s="230"/>
      <c r="L1530" s="195"/>
      <c r="M1530" s="195"/>
      <c r="N1530" s="195"/>
      <c r="O1530" s="195"/>
      <c r="P1530" s="195"/>
      <c r="Q1530" s="195"/>
      <c r="R1530" s="230"/>
      <c r="S1530" s="195"/>
      <c r="U1530" s="231"/>
      <c r="V1530" s="231"/>
      <c r="Y1530" s="231"/>
      <c r="Z1530" s="231"/>
      <c r="AA1530" s="231"/>
      <c r="AB1530" s="231"/>
      <c r="AC1530" s="231"/>
      <c r="AE1530" s="231"/>
      <c r="AF1530" s="234"/>
      <c r="AJ1530" s="231"/>
      <c r="AK1530" s="231"/>
      <c r="AL1530" s="231"/>
      <c r="AM1530" s="231"/>
      <c r="AN1530" s="231"/>
      <c r="AO1530" s="231"/>
      <c r="AP1530" s="231"/>
    </row>
    <row r="1531" spans="1:42">
      <c r="A1531" s="229"/>
      <c r="D1531" s="195"/>
      <c r="E1531" s="195"/>
      <c r="F1531" s="195"/>
      <c r="G1531" s="195"/>
      <c r="H1531" s="195"/>
      <c r="I1531" s="195"/>
      <c r="J1531" s="195"/>
      <c r="K1531" s="230"/>
      <c r="L1531" s="195"/>
      <c r="M1531" s="195"/>
      <c r="N1531" s="195"/>
      <c r="O1531" s="195"/>
      <c r="P1531" s="195"/>
      <c r="Q1531" s="195"/>
      <c r="R1531" s="230"/>
      <c r="S1531" s="195"/>
      <c r="U1531" s="231"/>
      <c r="V1531" s="231"/>
      <c r="Y1531" s="231"/>
      <c r="Z1531" s="231"/>
      <c r="AA1531" s="231"/>
      <c r="AB1531" s="231"/>
      <c r="AC1531" s="231"/>
      <c r="AE1531" s="231"/>
      <c r="AF1531" s="234"/>
      <c r="AJ1531" s="231"/>
      <c r="AK1531" s="231"/>
      <c r="AL1531" s="231"/>
      <c r="AM1531" s="231"/>
      <c r="AN1531" s="231"/>
      <c r="AO1531" s="231"/>
      <c r="AP1531" s="231"/>
    </row>
    <row r="1532" spans="1:42">
      <c r="A1532" s="229"/>
      <c r="D1532" s="195"/>
      <c r="E1532" s="195"/>
      <c r="F1532" s="195"/>
      <c r="G1532" s="195"/>
      <c r="H1532" s="195"/>
      <c r="I1532" s="195"/>
      <c r="J1532" s="195"/>
      <c r="K1532" s="230"/>
      <c r="L1532" s="195"/>
      <c r="M1532" s="195"/>
      <c r="N1532" s="195"/>
      <c r="O1532" s="195"/>
      <c r="P1532" s="195"/>
      <c r="Q1532" s="195"/>
      <c r="R1532" s="230"/>
      <c r="S1532" s="195"/>
      <c r="U1532" s="231"/>
      <c r="V1532" s="231"/>
      <c r="Y1532" s="231"/>
      <c r="Z1532" s="231"/>
      <c r="AA1532" s="231"/>
      <c r="AB1532" s="231"/>
      <c r="AC1532" s="231"/>
      <c r="AE1532" s="231"/>
      <c r="AF1532" s="234"/>
      <c r="AJ1532" s="231"/>
      <c r="AK1532" s="231"/>
      <c r="AL1532" s="231"/>
      <c r="AM1532" s="231"/>
      <c r="AN1532" s="231"/>
      <c r="AO1532" s="231"/>
      <c r="AP1532" s="231"/>
    </row>
    <row r="1533" spans="1:42">
      <c r="A1533" s="229"/>
      <c r="D1533" s="195"/>
      <c r="E1533" s="195"/>
      <c r="F1533" s="195"/>
      <c r="G1533" s="195"/>
      <c r="H1533" s="195"/>
      <c r="I1533" s="195"/>
      <c r="J1533" s="195"/>
      <c r="K1533" s="230"/>
      <c r="L1533" s="195"/>
      <c r="M1533" s="195"/>
      <c r="N1533" s="195"/>
      <c r="O1533" s="195"/>
      <c r="P1533" s="195"/>
      <c r="Q1533" s="195"/>
      <c r="R1533" s="230"/>
      <c r="S1533" s="195"/>
      <c r="U1533" s="231"/>
      <c r="V1533" s="231"/>
      <c r="Y1533" s="231"/>
      <c r="Z1533" s="231"/>
      <c r="AA1533" s="231"/>
      <c r="AB1533" s="231"/>
      <c r="AC1533" s="231"/>
      <c r="AE1533" s="231"/>
      <c r="AF1533" s="234"/>
      <c r="AJ1533" s="231"/>
      <c r="AK1533" s="231"/>
      <c r="AL1533" s="231"/>
      <c r="AM1533" s="231"/>
      <c r="AN1533" s="231"/>
      <c r="AO1533" s="231"/>
      <c r="AP1533" s="231"/>
    </row>
    <row r="1534" spans="1:42">
      <c r="A1534" s="229"/>
      <c r="D1534" s="195"/>
      <c r="E1534" s="195"/>
      <c r="F1534" s="195"/>
      <c r="G1534" s="195"/>
      <c r="H1534" s="195"/>
      <c r="I1534" s="195"/>
      <c r="J1534" s="195"/>
      <c r="K1534" s="230"/>
      <c r="L1534" s="195"/>
      <c r="M1534" s="195"/>
      <c r="N1534" s="195"/>
      <c r="O1534" s="195"/>
      <c r="P1534" s="195"/>
      <c r="Q1534" s="195"/>
      <c r="R1534" s="230"/>
      <c r="S1534" s="195"/>
      <c r="U1534" s="231"/>
      <c r="V1534" s="231"/>
      <c r="Y1534" s="231"/>
      <c r="Z1534" s="231"/>
      <c r="AA1534" s="231"/>
      <c r="AB1534" s="231"/>
      <c r="AC1534" s="231"/>
      <c r="AE1534" s="231"/>
      <c r="AF1534" s="234"/>
      <c r="AJ1534" s="231"/>
      <c r="AK1534" s="231"/>
      <c r="AL1534" s="231"/>
      <c r="AM1534" s="231"/>
      <c r="AN1534" s="231"/>
      <c r="AO1534" s="231"/>
      <c r="AP1534" s="231"/>
    </row>
    <row r="1535" spans="1:42">
      <c r="A1535" s="229"/>
      <c r="D1535" s="195"/>
      <c r="E1535" s="195"/>
      <c r="F1535" s="195"/>
      <c r="G1535" s="195"/>
      <c r="H1535" s="195"/>
      <c r="I1535" s="195"/>
      <c r="J1535" s="195"/>
      <c r="K1535" s="230"/>
      <c r="L1535" s="195"/>
      <c r="M1535" s="195"/>
      <c r="N1535" s="195"/>
      <c r="O1535" s="195"/>
      <c r="P1535" s="195"/>
      <c r="Q1535" s="195"/>
      <c r="R1535" s="230"/>
      <c r="S1535" s="195"/>
      <c r="U1535" s="231"/>
      <c r="V1535" s="231"/>
      <c r="Y1535" s="231"/>
      <c r="Z1535" s="231"/>
      <c r="AA1535" s="231"/>
      <c r="AB1535" s="231"/>
      <c r="AC1535" s="231"/>
      <c r="AE1535" s="231"/>
      <c r="AF1535" s="234"/>
      <c r="AJ1535" s="231"/>
      <c r="AK1535" s="231"/>
      <c r="AL1535" s="231"/>
      <c r="AM1535" s="231"/>
      <c r="AN1535" s="231"/>
      <c r="AO1535" s="231"/>
      <c r="AP1535" s="231"/>
    </row>
    <row r="1536" spans="1:42">
      <c r="A1536" s="229"/>
      <c r="D1536" s="195"/>
      <c r="E1536" s="195"/>
      <c r="F1536" s="195"/>
      <c r="G1536" s="195"/>
      <c r="H1536" s="195"/>
      <c r="I1536" s="195"/>
      <c r="J1536" s="195"/>
      <c r="K1536" s="230"/>
      <c r="L1536" s="195"/>
      <c r="M1536" s="195"/>
      <c r="N1536" s="195"/>
      <c r="O1536" s="195"/>
      <c r="P1536" s="195"/>
      <c r="Q1536" s="195"/>
      <c r="R1536" s="230"/>
      <c r="S1536" s="195"/>
      <c r="U1536" s="231"/>
      <c r="V1536" s="231"/>
      <c r="Y1536" s="231"/>
      <c r="Z1536" s="231"/>
      <c r="AA1536" s="231"/>
      <c r="AB1536" s="231"/>
      <c r="AC1536" s="231"/>
      <c r="AE1536" s="231"/>
      <c r="AF1536" s="234"/>
      <c r="AJ1536" s="231"/>
      <c r="AK1536" s="231"/>
      <c r="AL1536" s="231"/>
      <c r="AM1536" s="231"/>
      <c r="AN1536" s="231"/>
      <c r="AO1536" s="231"/>
      <c r="AP1536" s="231"/>
    </row>
    <row r="1537" spans="1:42">
      <c r="A1537" s="229"/>
      <c r="D1537" s="195"/>
      <c r="E1537" s="195"/>
      <c r="F1537" s="195"/>
      <c r="G1537" s="195"/>
      <c r="H1537" s="195"/>
      <c r="I1537" s="195"/>
      <c r="J1537" s="195"/>
      <c r="K1537" s="230"/>
      <c r="L1537" s="195"/>
      <c r="M1537" s="195"/>
      <c r="N1537" s="195"/>
      <c r="O1537" s="195"/>
      <c r="P1537" s="195"/>
      <c r="Q1537" s="195"/>
      <c r="R1537" s="230"/>
      <c r="S1537" s="195"/>
      <c r="U1537" s="231"/>
      <c r="V1537" s="231"/>
      <c r="Y1537" s="231"/>
      <c r="Z1537" s="231"/>
      <c r="AA1537" s="231"/>
      <c r="AB1537" s="231"/>
      <c r="AC1537" s="231"/>
      <c r="AE1537" s="231"/>
      <c r="AF1537" s="234"/>
      <c r="AJ1537" s="231"/>
      <c r="AK1537" s="231"/>
      <c r="AL1537" s="231"/>
      <c r="AM1537" s="231"/>
      <c r="AN1537" s="231"/>
      <c r="AO1537" s="231"/>
      <c r="AP1537" s="231"/>
    </row>
    <row r="1538" spans="1:42">
      <c r="A1538" s="229"/>
      <c r="D1538" s="195"/>
      <c r="E1538" s="195"/>
      <c r="F1538" s="195"/>
      <c r="G1538" s="195"/>
      <c r="H1538" s="195"/>
      <c r="I1538" s="195"/>
      <c r="J1538" s="195"/>
      <c r="K1538" s="230"/>
      <c r="L1538" s="195"/>
      <c r="M1538" s="195"/>
      <c r="N1538" s="195"/>
      <c r="O1538" s="195"/>
      <c r="P1538" s="195"/>
      <c r="Q1538" s="195"/>
      <c r="R1538" s="230"/>
      <c r="S1538" s="195"/>
      <c r="U1538" s="231"/>
      <c r="V1538" s="231"/>
      <c r="Y1538" s="231"/>
      <c r="Z1538" s="231"/>
      <c r="AA1538" s="231"/>
      <c r="AB1538" s="231"/>
      <c r="AC1538" s="231"/>
      <c r="AE1538" s="231"/>
      <c r="AF1538" s="234"/>
      <c r="AJ1538" s="231"/>
      <c r="AK1538" s="231"/>
      <c r="AL1538" s="231"/>
      <c r="AM1538" s="231"/>
      <c r="AN1538" s="231"/>
      <c r="AO1538" s="231"/>
      <c r="AP1538" s="231"/>
    </row>
    <row r="1539" spans="1:42">
      <c r="A1539" s="229"/>
      <c r="D1539" s="195"/>
      <c r="E1539" s="195"/>
      <c r="F1539" s="195"/>
      <c r="G1539" s="195"/>
      <c r="H1539" s="195"/>
      <c r="I1539" s="195"/>
      <c r="J1539" s="195"/>
      <c r="K1539" s="230"/>
      <c r="L1539" s="195"/>
      <c r="M1539" s="195"/>
      <c r="N1539" s="195"/>
      <c r="O1539" s="195"/>
      <c r="P1539" s="195"/>
      <c r="Q1539" s="195"/>
      <c r="R1539" s="230"/>
      <c r="S1539" s="195"/>
      <c r="U1539" s="231"/>
      <c r="V1539" s="231"/>
      <c r="Y1539" s="231"/>
      <c r="Z1539" s="231"/>
      <c r="AA1539" s="231"/>
      <c r="AB1539" s="231"/>
      <c r="AC1539" s="231"/>
      <c r="AE1539" s="231"/>
      <c r="AF1539" s="234"/>
      <c r="AJ1539" s="231"/>
      <c r="AK1539" s="231"/>
      <c r="AL1539" s="231"/>
      <c r="AM1539" s="231"/>
      <c r="AN1539" s="231"/>
      <c r="AO1539" s="231"/>
      <c r="AP1539" s="231"/>
    </row>
    <row r="1540" spans="1:42">
      <c r="A1540" s="229"/>
      <c r="D1540" s="195"/>
      <c r="E1540" s="195"/>
      <c r="F1540" s="195"/>
      <c r="G1540" s="195"/>
      <c r="H1540" s="195"/>
      <c r="I1540" s="195"/>
      <c r="J1540" s="195"/>
      <c r="K1540" s="230"/>
      <c r="L1540" s="195"/>
      <c r="M1540" s="195"/>
      <c r="N1540" s="195"/>
      <c r="O1540" s="195"/>
      <c r="P1540" s="195"/>
      <c r="Q1540" s="195"/>
      <c r="R1540" s="230"/>
      <c r="S1540" s="195"/>
      <c r="U1540" s="231"/>
      <c r="V1540" s="231"/>
      <c r="Y1540" s="231"/>
      <c r="Z1540" s="231"/>
      <c r="AA1540" s="231"/>
      <c r="AB1540" s="231"/>
      <c r="AC1540" s="231"/>
      <c r="AE1540" s="231"/>
      <c r="AF1540" s="234"/>
      <c r="AJ1540" s="231"/>
      <c r="AK1540" s="231"/>
      <c r="AL1540" s="231"/>
      <c r="AM1540" s="231"/>
      <c r="AN1540" s="231"/>
      <c r="AO1540" s="231"/>
      <c r="AP1540" s="231"/>
    </row>
    <row r="1541" spans="1:42">
      <c r="A1541" s="229"/>
      <c r="D1541" s="195"/>
      <c r="E1541" s="195"/>
      <c r="F1541" s="195"/>
      <c r="G1541" s="195"/>
      <c r="H1541" s="195"/>
      <c r="I1541" s="195"/>
      <c r="J1541" s="195"/>
      <c r="K1541" s="230"/>
      <c r="L1541" s="195"/>
      <c r="M1541" s="195"/>
      <c r="N1541" s="195"/>
      <c r="O1541" s="195"/>
      <c r="P1541" s="195"/>
      <c r="Q1541" s="195"/>
      <c r="R1541" s="230"/>
      <c r="S1541" s="195"/>
      <c r="U1541" s="231"/>
      <c r="V1541" s="231"/>
      <c r="Y1541" s="231"/>
      <c r="Z1541" s="231"/>
      <c r="AA1541" s="231"/>
      <c r="AB1541" s="231"/>
      <c r="AC1541" s="231"/>
      <c r="AE1541" s="231"/>
      <c r="AF1541" s="234"/>
      <c r="AJ1541" s="231"/>
      <c r="AK1541" s="231"/>
      <c r="AL1541" s="231"/>
      <c r="AM1541" s="231"/>
      <c r="AN1541" s="231"/>
      <c r="AO1541" s="231"/>
      <c r="AP1541" s="231"/>
    </row>
    <row r="1542" spans="1:42">
      <c r="A1542" s="229"/>
      <c r="D1542" s="195"/>
      <c r="E1542" s="195"/>
      <c r="F1542" s="195"/>
      <c r="G1542" s="195"/>
      <c r="H1542" s="195"/>
      <c r="I1542" s="195"/>
      <c r="J1542" s="195"/>
      <c r="K1542" s="230"/>
      <c r="L1542" s="195"/>
      <c r="M1542" s="195"/>
      <c r="N1542" s="195"/>
      <c r="O1542" s="195"/>
      <c r="P1542" s="195"/>
      <c r="Q1542" s="195"/>
      <c r="R1542" s="230"/>
      <c r="S1542" s="195"/>
      <c r="U1542" s="231"/>
      <c r="V1542" s="231"/>
      <c r="Y1542" s="231"/>
      <c r="Z1542" s="231"/>
      <c r="AA1542" s="231"/>
      <c r="AB1542" s="231"/>
      <c r="AC1542" s="231"/>
      <c r="AE1542" s="231"/>
      <c r="AF1542" s="234"/>
      <c r="AJ1542" s="231"/>
      <c r="AK1542" s="231"/>
      <c r="AL1542" s="231"/>
      <c r="AM1542" s="231"/>
      <c r="AN1542" s="231"/>
      <c r="AO1542" s="231"/>
      <c r="AP1542" s="231"/>
    </row>
    <row r="1543" spans="1:42">
      <c r="A1543" s="229"/>
      <c r="D1543" s="195"/>
      <c r="E1543" s="195"/>
      <c r="F1543" s="195"/>
      <c r="G1543" s="195"/>
      <c r="H1543" s="195"/>
      <c r="I1543" s="195"/>
      <c r="J1543" s="195"/>
      <c r="K1543" s="230"/>
      <c r="L1543" s="195"/>
      <c r="M1543" s="195"/>
      <c r="N1543" s="195"/>
      <c r="O1543" s="195"/>
      <c r="P1543" s="195"/>
      <c r="Q1543" s="195"/>
      <c r="R1543" s="230"/>
      <c r="S1543" s="195"/>
      <c r="U1543" s="231"/>
      <c r="V1543" s="231"/>
      <c r="Y1543" s="231"/>
      <c r="Z1543" s="231"/>
      <c r="AA1543" s="231"/>
      <c r="AB1543" s="231"/>
      <c r="AC1543" s="231"/>
      <c r="AE1543" s="231"/>
      <c r="AF1543" s="234"/>
      <c r="AJ1543" s="231"/>
      <c r="AK1543" s="231"/>
      <c r="AL1543" s="231"/>
      <c r="AM1543" s="231"/>
      <c r="AN1543" s="231"/>
      <c r="AO1543" s="231"/>
      <c r="AP1543" s="231"/>
    </row>
    <row r="1544" spans="1:42">
      <c r="A1544" s="229"/>
      <c r="D1544" s="195"/>
      <c r="E1544" s="195"/>
      <c r="F1544" s="195"/>
      <c r="G1544" s="195"/>
      <c r="H1544" s="195"/>
      <c r="I1544" s="195"/>
      <c r="J1544" s="195"/>
      <c r="K1544" s="230"/>
      <c r="L1544" s="195"/>
      <c r="M1544" s="195"/>
      <c r="N1544" s="195"/>
      <c r="O1544" s="195"/>
      <c r="P1544" s="195"/>
      <c r="Q1544" s="195"/>
      <c r="R1544" s="230"/>
      <c r="S1544" s="195"/>
      <c r="U1544" s="231"/>
      <c r="V1544" s="231"/>
      <c r="Y1544" s="231"/>
      <c r="Z1544" s="231"/>
      <c r="AA1544" s="231"/>
      <c r="AB1544" s="231"/>
      <c r="AC1544" s="231"/>
      <c r="AE1544" s="231"/>
      <c r="AF1544" s="234"/>
      <c r="AJ1544" s="231"/>
      <c r="AK1544" s="231"/>
      <c r="AL1544" s="231"/>
      <c r="AM1544" s="231"/>
      <c r="AN1544" s="231"/>
      <c r="AO1544" s="231"/>
      <c r="AP1544" s="231"/>
    </row>
    <row r="1545" spans="1:42">
      <c r="A1545" s="229"/>
      <c r="D1545" s="195"/>
      <c r="E1545" s="195"/>
      <c r="F1545" s="195"/>
      <c r="G1545" s="195"/>
      <c r="H1545" s="195"/>
      <c r="I1545" s="195"/>
      <c r="J1545" s="195"/>
      <c r="K1545" s="230"/>
      <c r="L1545" s="195"/>
      <c r="M1545" s="195"/>
      <c r="N1545" s="195"/>
      <c r="O1545" s="195"/>
      <c r="P1545" s="195"/>
      <c r="Q1545" s="195"/>
      <c r="R1545" s="230"/>
      <c r="S1545" s="195"/>
      <c r="U1545" s="231"/>
      <c r="V1545" s="231"/>
      <c r="Y1545" s="231"/>
      <c r="Z1545" s="231"/>
      <c r="AA1545" s="231"/>
      <c r="AB1545" s="231"/>
      <c r="AC1545" s="231"/>
      <c r="AE1545" s="231"/>
      <c r="AF1545" s="234"/>
      <c r="AJ1545" s="231"/>
      <c r="AK1545" s="231"/>
      <c r="AL1545" s="231"/>
      <c r="AM1545" s="231"/>
      <c r="AN1545" s="231"/>
      <c r="AO1545" s="231"/>
      <c r="AP1545" s="231"/>
    </row>
    <row r="1546" spans="1:42">
      <c r="A1546" s="229"/>
      <c r="D1546" s="195"/>
      <c r="E1546" s="195"/>
      <c r="F1546" s="195"/>
      <c r="G1546" s="195"/>
      <c r="H1546" s="195"/>
      <c r="I1546" s="195"/>
      <c r="J1546" s="195"/>
      <c r="K1546" s="230"/>
      <c r="L1546" s="195"/>
      <c r="M1546" s="195"/>
      <c r="N1546" s="195"/>
      <c r="O1546" s="195"/>
      <c r="P1546" s="195"/>
      <c r="Q1546" s="195"/>
      <c r="R1546" s="230"/>
      <c r="S1546" s="195"/>
      <c r="U1546" s="231"/>
      <c r="V1546" s="231"/>
      <c r="Y1546" s="231"/>
      <c r="Z1546" s="231"/>
      <c r="AA1546" s="231"/>
      <c r="AB1546" s="231"/>
      <c r="AC1546" s="231"/>
      <c r="AE1546" s="231"/>
      <c r="AF1546" s="234"/>
      <c r="AJ1546" s="231"/>
      <c r="AK1546" s="231"/>
      <c r="AL1546" s="231"/>
      <c r="AM1546" s="231"/>
      <c r="AN1546" s="231"/>
      <c r="AO1546" s="231"/>
      <c r="AP1546" s="231"/>
    </row>
    <row r="1547" spans="1:42">
      <c r="A1547" s="229"/>
      <c r="D1547" s="195"/>
      <c r="E1547" s="195"/>
      <c r="F1547" s="195"/>
      <c r="G1547" s="195"/>
      <c r="H1547" s="195"/>
      <c r="I1547" s="195"/>
      <c r="J1547" s="195"/>
      <c r="K1547" s="230"/>
      <c r="L1547" s="195"/>
      <c r="M1547" s="195"/>
      <c r="N1547" s="195"/>
      <c r="O1547" s="195"/>
      <c r="P1547" s="195"/>
      <c r="Q1547" s="195"/>
      <c r="R1547" s="230"/>
      <c r="S1547" s="195"/>
      <c r="U1547" s="231"/>
      <c r="V1547" s="231"/>
      <c r="Y1547" s="231"/>
      <c r="Z1547" s="231"/>
      <c r="AA1547" s="231"/>
      <c r="AB1547" s="231"/>
      <c r="AC1547" s="231"/>
      <c r="AE1547" s="231"/>
      <c r="AF1547" s="234"/>
      <c r="AJ1547" s="231"/>
      <c r="AK1547" s="231"/>
      <c r="AL1547" s="231"/>
      <c r="AM1547" s="231"/>
      <c r="AN1547" s="231"/>
      <c r="AO1547" s="231"/>
      <c r="AP1547" s="231"/>
    </row>
    <row r="1548" spans="1:42">
      <c r="A1548" s="229"/>
      <c r="D1548" s="195"/>
      <c r="E1548" s="195"/>
      <c r="F1548" s="195"/>
      <c r="G1548" s="195"/>
      <c r="H1548" s="195"/>
      <c r="I1548" s="195"/>
      <c r="J1548" s="195"/>
      <c r="K1548" s="230"/>
      <c r="L1548" s="195"/>
      <c r="M1548" s="195"/>
      <c r="N1548" s="195"/>
      <c r="O1548" s="195"/>
      <c r="P1548" s="195"/>
      <c r="Q1548" s="195"/>
      <c r="R1548" s="230"/>
      <c r="S1548" s="195"/>
      <c r="U1548" s="231"/>
      <c r="V1548" s="231"/>
      <c r="Y1548" s="231"/>
      <c r="Z1548" s="231"/>
      <c r="AA1548" s="231"/>
      <c r="AB1548" s="231"/>
      <c r="AC1548" s="231"/>
      <c r="AE1548" s="231"/>
      <c r="AF1548" s="234"/>
      <c r="AJ1548" s="231"/>
      <c r="AK1548" s="231"/>
      <c r="AL1548" s="231"/>
      <c r="AM1548" s="231"/>
      <c r="AN1548" s="231"/>
      <c r="AO1548" s="231"/>
      <c r="AP1548" s="231"/>
    </row>
    <row r="1549" spans="1:42">
      <c r="A1549" s="229"/>
      <c r="D1549" s="195"/>
      <c r="E1549" s="195"/>
      <c r="F1549" s="195"/>
      <c r="G1549" s="195"/>
      <c r="H1549" s="195"/>
      <c r="I1549" s="195"/>
      <c r="J1549" s="195"/>
      <c r="K1549" s="230"/>
      <c r="L1549" s="195"/>
      <c r="M1549" s="195"/>
      <c r="N1549" s="195"/>
      <c r="O1549" s="195"/>
      <c r="P1549" s="195"/>
      <c r="Q1549" s="195"/>
      <c r="R1549" s="230"/>
      <c r="S1549" s="195"/>
      <c r="U1549" s="231"/>
      <c r="V1549" s="231"/>
      <c r="Y1549" s="231"/>
      <c r="Z1549" s="231"/>
      <c r="AA1549" s="231"/>
      <c r="AB1549" s="231"/>
      <c r="AC1549" s="231"/>
      <c r="AE1549" s="231"/>
      <c r="AF1549" s="234"/>
      <c r="AJ1549" s="231"/>
      <c r="AK1549" s="231"/>
      <c r="AL1549" s="231"/>
      <c r="AM1549" s="231"/>
      <c r="AN1549" s="231"/>
      <c r="AO1549" s="231"/>
      <c r="AP1549" s="231"/>
    </row>
    <row r="1550" spans="1:42">
      <c r="A1550" s="229"/>
      <c r="D1550" s="195"/>
      <c r="E1550" s="195"/>
      <c r="F1550" s="195"/>
      <c r="G1550" s="195"/>
      <c r="H1550" s="195"/>
      <c r="I1550" s="195"/>
      <c r="J1550" s="195"/>
      <c r="K1550" s="230"/>
      <c r="L1550" s="195"/>
      <c r="M1550" s="195"/>
      <c r="N1550" s="195"/>
      <c r="O1550" s="195"/>
      <c r="P1550" s="195"/>
      <c r="Q1550" s="195"/>
      <c r="R1550" s="230"/>
      <c r="S1550" s="195"/>
      <c r="U1550" s="231"/>
      <c r="V1550" s="231"/>
      <c r="Y1550" s="231"/>
      <c r="Z1550" s="231"/>
      <c r="AA1550" s="231"/>
      <c r="AB1550" s="231"/>
      <c r="AC1550" s="231"/>
      <c r="AE1550" s="231"/>
      <c r="AF1550" s="234"/>
      <c r="AJ1550" s="231"/>
      <c r="AK1550" s="231"/>
      <c r="AL1550" s="231"/>
      <c r="AM1550" s="231"/>
      <c r="AN1550" s="231"/>
      <c r="AO1550" s="231"/>
      <c r="AP1550" s="231"/>
    </row>
    <row r="1551" spans="1:42">
      <c r="A1551" s="229"/>
      <c r="D1551" s="195"/>
      <c r="E1551" s="195"/>
      <c r="F1551" s="195"/>
      <c r="G1551" s="195"/>
      <c r="H1551" s="195"/>
      <c r="I1551" s="195"/>
      <c r="J1551" s="195"/>
      <c r="K1551" s="230"/>
      <c r="L1551" s="195"/>
      <c r="M1551" s="195"/>
      <c r="N1551" s="195"/>
      <c r="O1551" s="195"/>
      <c r="P1551" s="195"/>
      <c r="Q1551" s="195"/>
      <c r="R1551" s="230"/>
      <c r="S1551" s="195"/>
      <c r="U1551" s="231"/>
      <c r="V1551" s="231"/>
      <c r="Y1551" s="231"/>
      <c r="Z1551" s="231"/>
      <c r="AA1551" s="231"/>
      <c r="AB1551" s="231"/>
      <c r="AC1551" s="231"/>
      <c r="AE1551" s="231"/>
      <c r="AF1551" s="234"/>
      <c r="AJ1551" s="231"/>
      <c r="AK1551" s="231"/>
      <c r="AL1551" s="231"/>
      <c r="AM1551" s="231"/>
      <c r="AN1551" s="231"/>
      <c r="AO1551" s="231"/>
      <c r="AP1551" s="231"/>
    </row>
    <row r="1552" spans="1:42">
      <c r="A1552" s="229"/>
      <c r="D1552" s="195"/>
      <c r="E1552" s="195"/>
      <c r="F1552" s="195"/>
      <c r="G1552" s="195"/>
      <c r="H1552" s="195"/>
      <c r="I1552" s="195"/>
      <c r="J1552" s="195"/>
      <c r="K1552" s="230"/>
      <c r="L1552" s="195"/>
      <c r="M1552" s="195"/>
      <c r="N1552" s="195"/>
      <c r="O1552" s="195"/>
      <c r="P1552" s="195"/>
      <c r="Q1552" s="195"/>
      <c r="R1552" s="230"/>
      <c r="S1552" s="195"/>
      <c r="U1552" s="231"/>
      <c r="V1552" s="231"/>
      <c r="Y1552" s="231"/>
      <c r="Z1552" s="231"/>
      <c r="AA1552" s="231"/>
      <c r="AB1552" s="231"/>
      <c r="AC1552" s="231"/>
      <c r="AE1552" s="231"/>
      <c r="AF1552" s="234"/>
      <c r="AJ1552" s="231"/>
      <c r="AK1552" s="231"/>
      <c r="AL1552" s="231"/>
      <c r="AM1552" s="231"/>
      <c r="AN1552" s="231"/>
      <c r="AO1552" s="231"/>
      <c r="AP1552" s="231"/>
    </row>
    <row r="1553" spans="1:42">
      <c r="A1553" s="229"/>
      <c r="D1553" s="195"/>
      <c r="E1553" s="195"/>
      <c r="F1553" s="195"/>
      <c r="G1553" s="195"/>
      <c r="H1553" s="195"/>
      <c r="I1553" s="195"/>
      <c r="J1553" s="195"/>
      <c r="K1553" s="230"/>
      <c r="L1553" s="195"/>
      <c r="M1553" s="195"/>
      <c r="N1553" s="195"/>
      <c r="O1553" s="195"/>
      <c r="P1553" s="195"/>
      <c r="Q1553" s="195"/>
      <c r="R1553" s="230"/>
      <c r="S1553" s="195"/>
      <c r="U1553" s="231"/>
      <c r="V1553" s="231"/>
      <c r="Y1553" s="231"/>
      <c r="Z1553" s="231"/>
      <c r="AA1553" s="231"/>
      <c r="AB1553" s="231"/>
      <c r="AC1553" s="231"/>
      <c r="AE1553" s="231"/>
      <c r="AF1553" s="234"/>
      <c r="AJ1553" s="231"/>
      <c r="AK1553" s="231"/>
      <c r="AL1553" s="231"/>
      <c r="AM1553" s="231"/>
      <c r="AN1553" s="231"/>
      <c r="AO1553" s="231"/>
      <c r="AP1553" s="231"/>
    </row>
    <row r="1554" spans="1:42">
      <c r="A1554" s="229"/>
      <c r="D1554" s="195"/>
      <c r="E1554" s="195"/>
      <c r="F1554" s="195"/>
      <c r="G1554" s="195"/>
      <c r="H1554" s="195"/>
      <c r="I1554" s="195"/>
      <c r="J1554" s="195"/>
      <c r="K1554" s="230"/>
      <c r="L1554" s="195"/>
      <c r="M1554" s="195"/>
      <c r="N1554" s="195"/>
      <c r="O1554" s="195"/>
      <c r="P1554" s="195"/>
      <c r="Q1554" s="195"/>
      <c r="R1554" s="230"/>
      <c r="S1554" s="195"/>
      <c r="U1554" s="231"/>
      <c r="V1554" s="231"/>
      <c r="Y1554" s="231"/>
      <c r="Z1554" s="231"/>
      <c r="AA1554" s="231"/>
      <c r="AB1554" s="231"/>
      <c r="AC1554" s="231"/>
      <c r="AE1554" s="231"/>
      <c r="AF1554" s="234"/>
      <c r="AJ1554" s="231"/>
      <c r="AK1554" s="231"/>
      <c r="AL1554" s="231"/>
      <c r="AM1554" s="231"/>
      <c r="AN1554" s="231"/>
      <c r="AO1554" s="231"/>
      <c r="AP1554" s="231"/>
    </row>
    <row r="1555" spans="1:42">
      <c r="A1555" s="229"/>
      <c r="D1555" s="195"/>
      <c r="E1555" s="195"/>
      <c r="F1555" s="195"/>
      <c r="G1555" s="195"/>
      <c r="H1555" s="195"/>
      <c r="I1555" s="195"/>
      <c r="J1555" s="195"/>
      <c r="K1555" s="230"/>
      <c r="L1555" s="195"/>
      <c r="M1555" s="195"/>
      <c r="N1555" s="195"/>
      <c r="O1555" s="195"/>
      <c r="P1555" s="195"/>
      <c r="Q1555" s="195"/>
      <c r="R1555" s="230"/>
      <c r="S1555" s="195"/>
      <c r="U1555" s="231"/>
      <c r="V1555" s="231"/>
      <c r="Y1555" s="231"/>
      <c r="Z1555" s="231"/>
      <c r="AA1555" s="231"/>
      <c r="AB1555" s="231"/>
      <c r="AC1555" s="231"/>
      <c r="AE1555" s="231"/>
      <c r="AF1555" s="234"/>
      <c r="AJ1555" s="231"/>
      <c r="AK1555" s="231"/>
      <c r="AL1555" s="231"/>
      <c r="AM1555" s="231"/>
      <c r="AN1555" s="231"/>
      <c r="AO1555" s="231"/>
      <c r="AP1555" s="231"/>
    </row>
    <row r="1556" spans="1:42">
      <c r="A1556" s="229"/>
      <c r="D1556" s="195"/>
      <c r="E1556" s="195"/>
      <c r="F1556" s="195"/>
      <c r="G1556" s="195"/>
      <c r="H1556" s="195"/>
      <c r="I1556" s="195"/>
      <c r="J1556" s="195"/>
      <c r="K1556" s="230"/>
      <c r="L1556" s="195"/>
      <c r="M1556" s="195"/>
      <c r="N1556" s="195"/>
      <c r="O1556" s="195"/>
      <c r="P1556" s="195"/>
      <c r="Q1556" s="195"/>
      <c r="R1556" s="230"/>
      <c r="S1556" s="195"/>
      <c r="U1556" s="231"/>
      <c r="V1556" s="231"/>
      <c r="Y1556" s="231"/>
      <c r="Z1556" s="231"/>
      <c r="AA1556" s="231"/>
      <c r="AB1556" s="231"/>
      <c r="AC1556" s="231"/>
      <c r="AE1556" s="231"/>
      <c r="AF1556" s="234"/>
      <c r="AJ1556" s="231"/>
      <c r="AK1556" s="231"/>
      <c r="AL1556" s="231"/>
      <c r="AM1556" s="231"/>
      <c r="AN1556" s="231"/>
      <c r="AO1556" s="231"/>
      <c r="AP1556" s="231"/>
    </row>
    <row r="1557" spans="1:42">
      <c r="A1557" s="229"/>
      <c r="D1557" s="195"/>
      <c r="E1557" s="195"/>
      <c r="F1557" s="195"/>
      <c r="G1557" s="195"/>
      <c r="H1557" s="195"/>
      <c r="I1557" s="195"/>
      <c r="J1557" s="195"/>
      <c r="K1557" s="230"/>
      <c r="L1557" s="195"/>
      <c r="M1557" s="195"/>
      <c r="N1557" s="195"/>
      <c r="O1557" s="195"/>
      <c r="P1557" s="195"/>
      <c r="Q1557" s="195"/>
      <c r="R1557" s="230"/>
      <c r="S1557" s="195"/>
      <c r="U1557" s="231"/>
      <c r="V1557" s="231"/>
      <c r="Y1557" s="231"/>
      <c r="Z1557" s="231"/>
      <c r="AA1557" s="231"/>
      <c r="AB1557" s="231"/>
      <c r="AC1557" s="231"/>
      <c r="AE1557" s="231"/>
      <c r="AF1557" s="234"/>
      <c r="AJ1557" s="231"/>
      <c r="AK1557" s="231"/>
      <c r="AL1557" s="231"/>
      <c r="AM1557" s="231"/>
      <c r="AN1557" s="231"/>
      <c r="AO1557" s="231"/>
      <c r="AP1557" s="231"/>
    </row>
    <row r="1558" spans="1:42">
      <c r="A1558" s="229"/>
      <c r="D1558" s="195"/>
      <c r="E1558" s="195"/>
      <c r="F1558" s="195"/>
      <c r="G1558" s="195"/>
      <c r="H1558" s="195"/>
      <c r="I1558" s="195"/>
      <c r="J1558" s="195"/>
      <c r="K1558" s="230"/>
      <c r="L1558" s="195"/>
      <c r="M1558" s="195"/>
      <c r="N1558" s="195"/>
      <c r="O1558" s="195"/>
      <c r="P1558" s="195"/>
      <c r="Q1558" s="195"/>
      <c r="R1558" s="230"/>
      <c r="S1558" s="195"/>
      <c r="U1558" s="231"/>
      <c r="V1558" s="231"/>
      <c r="Y1558" s="231"/>
      <c r="Z1558" s="231"/>
      <c r="AA1558" s="231"/>
      <c r="AB1558" s="231"/>
      <c r="AC1558" s="231"/>
      <c r="AE1558" s="231"/>
      <c r="AF1558" s="234"/>
      <c r="AJ1558" s="231"/>
      <c r="AK1558" s="231"/>
      <c r="AL1558" s="231"/>
      <c r="AM1558" s="231"/>
      <c r="AN1558" s="231"/>
      <c r="AO1558" s="231"/>
      <c r="AP1558" s="231"/>
    </row>
    <row r="1559" spans="1:42">
      <c r="A1559" s="229"/>
      <c r="D1559" s="195"/>
      <c r="E1559" s="195"/>
      <c r="F1559" s="195"/>
      <c r="G1559" s="195"/>
      <c r="H1559" s="195"/>
      <c r="I1559" s="195"/>
      <c r="J1559" s="195"/>
      <c r="K1559" s="230"/>
      <c r="L1559" s="195"/>
      <c r="M1559" s="195"/>
      <c r="N1559" s="195"/>
      <c r="O1559" s="195"/>
      <c r="P1559" s="195"/>
      <c r="Q1559" s="195"/>
      <c r="R1559" s="230"/>
      <c r="S1559" s="195"/>
      <c r="U1559" s="231"/>
      <c r="V1559" s="231"/>
      <c r="Y1559" s="231"/>
      <c r="Z1559" s="231"/>
      <c r="AA1559" s="231"/>
      <c r="AB1559" s="231"/>
      <c r="AC1559" s="231"/>
      <c r="AE1559" s="231"/>
      <c r="AF1559" s="234"/>
      <c r="AJ1559" s="231"/>
      <c r="AK1559" s="231"/>
      <c r="AL1559" s="231"/>
      <c r="AM1559" s="231"/>
      <c r="AN1559" s="231"/>
      <c r="AO1559" s="231"/>
      <c r="AP1559" s="231"/>
    </row>
    <row r="1560" spans="1:42">
      <c r="A1560" s="229"/>
      <c r="D1560" s="195"/>
      <c r="E1560" s="195"/>
      <c r="F1560" s="195"/>
      <c r="G1560" s="195"/>
      <c r="H1560" s="195"/>
      <c r="I1560" s="195"/>
      <c r="J1560" s="195"/>
      <c r="K1560" s="230"/>
      <c r="L1560" s="195"/>
      <c r="M1560" s="195"/>
      <c r="N1560" s="195"/>
      <c r="O1560" s="195"/>
      <c r="P1560" s="195"/>
      <c r="Q1560" s="195"/>
      <c r="R1560" s="230"/>
      <c r="S1560" s="195"/>
      <c r="U1560" s="231"/>
      <c r="V1560" s="231"/>
      <c r="Y1560" s="231"/>
      <c r="Z1560" s="231"/>
      <c r="AA1560" s="231"/>
      <c r="AB1560" s="231"/>
      <c r="AC1560" s="231"/>
      <c r="AE1560" s="231"/>
      <c r="AF1560" s="234"/>
      <c r="AJ1560" s="231"/>
      <c r="AK1560" s="231"/>
      <c r="AL1560" s="231"/>
      <c r="AM1560" s="231"/>
      <c r="AN1560" s="231"/>
      <c r="AO1560" s="231"/>
      <c r="AP1560" s="231"/>
    </row>
    <row r="1561" spans="1:42">
      <c r="A1561" s="229"/>
      <c r="D1561" s="195"/>
      <c r="E1561" s="195"/>
      <c r="F1561" s="195"/>
      <c r="G1561" s="195"/>
      <c r="H1561" s="195"/>
      <c r="I1561" s="195"/>
      <c r="J1561" s="195"/>
      <c r="K1561" s="230"/>
      <c r="L1561" s="195"/>
      <c r="M1561" s="195"/>
      <c r="N1561" s="195"/>
      <c r="O1561" s="195"/>
      <c r="P1561" s="195"/>
      <c r="Q1561" s="195"/>
      <c r="R1561" s="230"/>
      <c r="S1561" s="195"/>
      <c r="U1561" s="231"/>
      <c r="V1561" s="231"/>
      <c r="Y1561" s="231"/>
      <c r="Z1561" s="231"/>
      <c r="AA1561" s="231"/>
      <c r="AB1561" s="231"/>
      <c r="AC1561" s="231"/>
      <c r="AE1561" s="231"/>
      <c r="AF1561" s="234"/>
      <c r="AJ1561" s="231"/>
      <c r="AK1561" s="231"/>
      <c r="AL1561" s="231"/>
      <c r="AM1561" s="231"/>
      <c r="AN1561" s="231"/>
      <c r="AO1561" s="231"/>
      <c r="AP1561" s="231"/>
    </row>
    <row r="1562" spans="1:42">
      <c r="A1562" s="229"/>
      <c r="D1562" s="195"/>
      <c r="E1562" s="195"/>
      <c r="F1562" s="195"/>
      <c r="G1562" s="195"/>
      <c r="H1562" s="195"/>
      <c r="I1562" s="195"/>
      <c r="J1562" s="195"/>
      <c r="K1562" s="230"/>
      <c r="L1562" s="195"/>
      <c r="M1562" s="195"/>
      <c r="N1562" s="195"/>
      <c r="O1562" s="195"/>
      <c r="P1562" s="195"/>
      <c r="Q1562" s="195"/>
      <c r="R1562" s="230"/>
      <c r="S1562" s="195"/>
      <c r="U1562" s="231"/>
      <c r="V1562" s="231"/>
      <c r="Y1562" s="231"/>
      <c r="Z1562" s="231"/>
      <c r="AA1562" s="231"/>
      <c r="AB1562" s="231"/>
      <c r="AC1562" s="231"/>
      <c r="AE1562" s="231"/>
      <c r="AF1562" s="234"/>
      <c r="AJ1562" s="231"/>
      <c r="AK1562" s="231"/>
      <c r="AL1562" s="231"/>
      <c r="AM1562" s="231"/>
      <c r="AN1562" s="231"/>
      <c r="AO1562" s="231"/>
      <c r="AP1562" s="231"/>
    </row>
    <row r="1563" spans="1:42">
      <c r="A1563" s="229"/>
      <c r="D1563" s="195"/>
      <c r="E1563" s="195"/>
      <c r="F1563" s="195"/>
      <c r="G1563" s="195"/>
      <c r="H1563" s="195"/>
      <c r="I1563" s="195"/>
      <c r="J1563" s="195"/>
      <c r="K1563" s="230"/>
      <c r="L1563" s="195"/>
      <c r="M1563" s="195"/>
      <c r="N1563" s="195"/>
      <c r="O1563" s="195"/>
      <c r="P1563" s="195"/>
      <c r="Q1563" s="195"/>
      <c r="R1563" s="230"/>
      <c r="S1563" s="195"/>
      <c r="U1563" s="231"/>
      <c r="V1563" s="231"/>
      <c r="Y1563" s="231"/>
      <c r="Z1563" s="231"/>
      <c r="AA1563" s="231"/>
      <c r="AB1563" s="231"/>
      <c r="AC1563" s="231"/>
      <c r="AE1563" s="231"/>
      <c r="AF1563" s="234"/>
      <c r="AJ1563" s="231"/>
      <c r="AK1563" s="231"/>
      <c r="AL1563" s="231"/>
      <c r="AM1563" s="231"/>
      <c r="AN1563" s="231"/>
      <c r="AO1563" s="231"/>
      <c r="AP1563" s="231"/>
    </row>
    <row r="1564" spans="1:42">
      <c r="A1564" s="229"/>
      <c r="D1564" s="195"/>
      <c r="E1564" s="195"/>
      <c r="F1564" s="195"/>
      <c r="G1564" s="195"/>
      <c r="H1564" s="195"/>
      <c r="I1564" s="195"/>
      <c r="J1564" s="195"/>
      <c r="K1564" s="230"/>
      <c r="L1564" s="195"/>
      <c r="M1564" s="195"/>
      <c r="N1564" s="195"/>
      <c r="O1564" s="195"/>
      <c r="P1564" s="195"/>
      <c r="Q1564" s="195"/>
      <c r="R1564" s="230"/>
      <c r="S1564" s="195"/>
      <c r="U1564" s="231"/>
      <c r="V1564" s="231"/>
      <c r="Y1564" s="231"/>
      <c r="Z1564" s="231"/>
      <c r="AA1564" s="231"/>
      <c r="AB1564" s="231"/>
      <c r="AC1564" s="231"/>
      <c r="AE1564" s="231"/>
      <c r="AF1564" s="234"/>
      <c r="AJ1564" s="231"/>
      <c r="AK1564" s="231"/>
      <c r="AL1564" s="231"/>
      <c r="AM1564" s="231"/>
      <c r="AN1564" s="231"/>
      <c r="AO1564" s="231"/>
      <c r="AP1564" s="231"/>
    </row>
    <row r="1565" spans="1:42">
      <c r="A1565" s="229"/>
      <c r="D1565" s="195"/>
      <c r="E1565" s="195"/>
      <c r="F1565" s="195"/>
      <c r="G1565" s="195"/>
      <c r="H1565" s="195"/>
      <c r="I1565" s="195"/>
      <c r="J1565" s="195"/>
      <c r="K1565" s="230"/>
      <c r="L1565" s="195"/>
      <c r="M1565" s="195"/>
      <c r="N1565" s="195"/>
      <c r="O1565" s="195"/>
      <c r="P1565" s="195"/>
      <c r="Q1565" s="195"/>
      <c r="R1565" s="230"/>
      <c r="S1565" s="195"/>
      <c r="U1565" s="231"/>
      <c r="V1565" s="231"/>
      <c r="Y1565" s="231"/>
      <c r="Z1565" s="231"/>
      <c r="AA1565" s="231"/>
      <c r="AB1565" s="231"/>
      <c r="AC1565" s="231"/>
      <c r="AE1565" s="231"/>
      <c r="AF1565" s="234"/>
      <c r="AJ1565" s="231"/>
      <c r="AK1565" s="231"/>
      <c r="AL1565" s="231"/>
      <c r="AM1565" s="231"/>
      <c r="AN1565" s="231"/>
      <c r="AO1565" s="231"/>
      <c r="AP1565" s="231"/>
    </row>
    <row r="1566" spans="1:42">
      <c r="A1566" s="229"/>
      <c r="D1566" s="195"/>
      <c r="E1566" s="195"/>
      <c r="F1566" s="195"/>
      <c r="G1566" s="195"/>
      <c r="H1566" s="195"/>
      <c r="I1566" s="195"/>
      <c r="J1566" s="195"/>
      <c r="K1566" s="230"/>
      <c r="L1566" s="195"/>
      <c r="M1566" s="195"/>
      <c r="N1566" s="195"/>
      <c r="O1566" s="195"/>
      <c r="P1566" s="195"/>
      <c r="Q1566" s="195"/>
      <c r="R1566" s="230"/>
      <c r="S1566" s="195"/>
      <c r="U1566" s="231"/>
      <c r="V1566" s="231"/>
      <c r="Y1566" s="231"/>
      <c r="Z1566" s="231"/>
      <c r="AA1566" s="231"/>
      <c r="AB1566" s="231"/>
      <c r="AC1566" s="231"/>
      <c r="AE1566" s="231"/>
      <c r="AF1566" s="234"/>
      <c r="AJ1566" s="231"/>
      <c r="AK1566" s="231"/>
      <c r="AL1566" s="231"/>
      <c r="AM1566" s="231"/>
      <c r="AN1566" s="231"/>
      <c r="AO1566" s="231"/>
      <c r="AP1566" s="231"/>
    </row>
    <row r="1567" spans="1:42">
      <c r="A1567" s="229"/>
      <c r="D1567" s="195"/>
      <c r="E1567" s="195"/>
      <c r="F1567" s="195"/>
      <c r="G1567" s="195"/>
      <c r="H1567" s="195"/>
      <c r="I1567" s="195"/>
      <c r="J1567" s="195"/>
      <c r="K1567" s="230"/>
      <c r="L1567" s="195"/>
      <c r="M1567" s="195"/>
      <c r="N1567" s="195"/>
      <c r="O1567" s="195"/>
      <c r="P1567" s="195"/>
      <c r="Q1567" s="195"/>
      <c r="R1567" s="230"/>
      <c r="S1567" s="195"/>
      <c r="U1567" s="231"/>
      <c r="V1567" s="231"/>
      <c r="Y1567" s="231"/>
      <c r="Z1567" s="231"/>
      <c r="AA1567" s="231"/>
      <c r="AB1567" s="231"/>
      <c r="AC1567" s="231"/>
      <c r="AE1567" s="231"/>
      <c r="AF1567" s="234"/>
      <c r="AJ1567" s="231"/>
      <c r="AK1567" s="231"/>
      <c r="AL1567" s="231"/>
      <c r="AM1567" s="231"/>
      <c r="AN1567" s="231"/>
      <c r="AO1567" s="231"/>
      <c r="AP1567" s="231"/>
    </row>
    <row r="1568" spans="1:42">
      <c r="A1568" s="229"/>
      <c r="D1568" s="195"/>
      <c r="E1568" s="195"/>
      <c r="F1568" s="195"/>
      <c r="G1568" s="195"/>
      <c r="H1568" s="195"/>
      <c r="I1568" s="195"/>
      <c r="J1568" s="195"/>
      <c r="K1568" s="230"/>
      <c r="L1568" s="195"/>
      <c r="M1568" s="195"/>
      <c r="N1568" s="195"/>
      <c r="O1568" s="195"/>
      <c r="P1568" s="195"/>
      <c r="Q1568" s="195"/>
      <c r="R1568" s="230"/>
      <c r="S1568" s="195"/>
      <c r="U1568" s="231"/>
      <c r="V1568" s="231"/>
      <c r="Y1568" s="231"/>
      <c r="Z1568" s="231"/>
      <c r="AA1568" s="231"/>
      <c r="AB1568" s="231"/>
      <c r="AC1568" s="231"/>
      <c r="AE1568" s="231"/>
      <c r="AF1568" s="234"/>
      <c r="AJ1568" s="231"/>
      <c r="AK1568" s="231"/>
      <c r="AL1568" s="231"/>
      <c r="AM1568" s="231"/>
      <c r="AN1568" s="231"/>
      <c r="AO1568" s="231"/>
      <c r="AP1568" s="231"/>
    </row>
    <row r="1569" spans="1:42">
      <c r="A1569" s="229"/>
      <c r="D1569" s="195"/>
      <c r="E1569" s="195"/>
      <c r="F1569" s="195"/>
      <c r="G1569" s="195"/>
      <c r="H1569" s="195"/>
      <c r="I1569" s="195"/>
      <c r="J1569" s="195"/>
      <c r="K1569" s="230"/>
      <c r="L1569" s="195"/>
      <c r="M1569" s="195"/>
      <c r="N1569" s="195"/>
      <c r="O1569" s="195"/>
      <c r="P1569" s="195"/>
      <c r="Q1569" s="195"/>
      <c r="R1569" s="230"/>
      <c r="S1569" s="195"/>
      <c r="U1569" s="231"/>
      <c r="V1569" s="231"/>
      <c r="Y1569" s="231"/>
      <c r="Z1569" s="231"/>
      <c r="AA1569" s="231"/>
      <c r="AB1569" s="231"/>
      <c r="AC1569" s="231"/>
      <c r="AE1569" s="231"/>
      <c r="AF1569" s="234"/>
      <c r="AJ1569" s="231"/>
      <c r="AK1569" s="231"/>
      <c r="AL1569" s="231"/>
      <c r="AM1569" s="231"/>
      <c r="AN1569" s="231"/>
      <c r="AO1569" s="231"/>
      <c r="AP1569" s="231"/>
    </row>
    <row r="1570" spans="1:42">
      <c r="A1570" s="229"/>
      <c r="D1570" s="195"/>
      <c r="E1570" s="195"/>
      <c r="F1570" s="195"/>
      <c r="G1570" s="195"/>
      <c r="H1570" s="195"/>
      <c r="I1570" s="195"/>
      <c r="J1570" s="195"/>
      <c r="K1570" s="230"/>
      <c r="L1570" s="195"/>
      <c r="M1570" s="195"/>
      <c r="N1570" s="195"/>
      <c r="O1570" s="195"/>
      <c r="P1570" s="195"/>
      <c r="Q1570" s="195"/>
      <c r="R1570" s="230"/>
      <c r="S1570" s="195"/>
      <c r="U1570" s="231"/>
      <c r="V1570" s="231"/>
      <c r="Y1570" s="231"/>
      <c r="Z1570" s="231"/>
      <c r="AA1570" s="231"/>
      <c r="AB1570" s="231"/>
      <c r="AC1570" s="231"/>
      <c r="AE1570" s="231"/>
      <c r="AF1570" s="234"/>
      <c r="AJ1570" s="231"/>
      <c r="AK1570" s="231"/>
      <c r="AL1570" s="231"/>
      <c r="AM1570" s="231"/>
      <c r="AN1570" s="231"/>
      <c r="AO1570" s="231"/>
      <c r="AP1570" s="231"/>
    </row>
    <row r="1571" spans="1:42">
      <c r="A1571" s="229"/>
      <c r="D1571" s="195"/>
      <c r="E1571" s="195"/>
      <c r="F1571" s="195"/>
      <c r="G1571" s="195"/>
      <c r="H1571" s="195"/>
      <c r="I1571" s="195"/>
      <c r="J1571" s="195"/>
      <c r="K1571" s="230"/>
      <c r="L1571" s="195"/>
      <c r="M1571" s="195"/>
      <c r="N1571" s="195"/>
      <c r="O1571" s="195"/>
      <c r="P1571" s="195"/>
      <c r="Q1571" s="195"/>
      <c r="R1571" s="230"/>
      <c r="S1571" s="195"/>
      <c r="U1571" s="231"/>
      <c r="V1571" s="231"/>
      <c r="Y1571" s="231"/>
      <c r="Z1571" s="231"/>
      <c r="AA1571" s="231"/>
      <c r="AB1571" s="231"/>
      <c r="AC1571" s="231"/>
      <c r="AE1571" s="231"/>
      <c r="AF1571" s="234"/>
      <c r="AJ1571" s="231"/>
      <c r="AK1571" s="231"/>
      <c r="AL1571" s="231"/>
      <c r="AM1571" s="231"/>
      <c r="AN1571" s="231"/>
      <c r="AO1571" s="231"/>
      <c r="AP1571" s="231"/>
    </row>
    <row r="1572" spans="1:42">
      <c r="A1572" s="229"/>
      <c r="D1572" s="195"/>
      <c r="E1572" s="195"/>
      <c r="F1572" s="195"/>
      <c r="G1572" s="195"/>
      <c r="H1572" s="195"/>
      <c r="I1572" s="195"/>
      <c r="J1572" s="195"/>
      <c r="K1572" s="230"/>
      <c r="L1572" s="195"/>
      <c r="M1572" s="195"/>
      <c r="N1572" s="195"/>
      <c r="O1572" s="195"/>
      <c r="P1572" s="195"/>
      <c r="Q1572" s="195"/>
      <c r="R1572" s="230"/>
      <c r="S1572" s="195"/>
      <c r="U1572" s="231"/>
      <c r="V1572" s="231"/>
      <c r="Y1572" s="231"/>
      <c r="Z1572" s="231"/>
      <c r="AA1572" s="231"/>
      <c r="AB1572" s="231"/>
      <c r="AC1572" s="231"/>
      <c r="AE1572" s="231"/>
      <c r="AF1572" s="234"/>
      <c r="AJ1572" s="231"/>
      <c r="AK1572" s="231"/>
      <c r="AL1572" s="231"/>
      <c r="AM1572" s="231"/>
      <c r="AN1572" s="231"/>
      <c r="AO1572" s="231"/>
      <c r="AP1572" s="231"/>
    </row>
    <row r="1573" spans="1:42">
      <c r="A1573" s="229"/>
      <c r="D1573" s="195"/>
      <c r="E1573" s="195"/>
      <c r="F1573" s="195"/>
      <c r="G1573" s="195"/>
      <c r="H1573" s="195"/>
      <c r="I1573" s="195"/>
      <c r="J1573" s="195"/>
      <c r="K1573" s="230"/>
      <c r="L1573" s="195"/>
      <c r="M1573" s="195"/>
      <c r="N1573" s="195"/>
      <c r="O1573" s="195"/>
      <c r="P1573" s="195"/>
      <c r="Q1573" s="195"/>
      <c r="R1573" s="230"/>
      <c r="S1573" s="195"/>
      <c r="U1573" s="231"/>
      <c r="V1573" s="231"/>
      <c r="Y1573" s="231"/>
      <c r="Z1573" s="231"/>
      <c r="AA1573" s="231"/>
      <c r="AB1573" s="231"/>
      <c r="AC1573" s="231"/>
      <c r="AE1573" s="231"/>
      <c r="AF1573" s="234"/>
      <c r="AJ1573" s="231"/>
      <c r="AK1573" s="231"/>
      <c r="AL1573" s="231"/>
      <c r="AM1573" s="231"/>
      <c r="AN1573" s="231"/>
      <c r="AO1573" s="231"/>
      <c r="AP1573" s="231"/>
    </row>
    <row r="1574" spans="1:42">
      <c r="A1574" s="229"/>
      <c r="D1574" s="195"/>
      <c r="E1574" s="195"/>
      <c r="F1574" s="195"/>
      <c r="G1574" s="195"/>
      <c r="H1574" s="195"/>
      <c r="I1574" s="195"/>
      <c r="J1574" s="195"/>
      <c r="K1574" s="230"/>
      <c r="L1574" s="195"/>
      <c r="M1574" s="195"/>
      <c r="N1574" s="195"/>
      <c r="O1574" s="195"/>
      <c r="P1574" s="195"/>
      <c r="Q1574" s="195"/>
      <c r="R1574" s="230"/>
      <c r="S1574" s="195"/>
      <c r="U1574" s="231"/>
      <c r="V1574" s="231"/>
      <c r="Y1574" s="231"/>
      <c r="Z1574" s="231"/>
      <c r="AA1574" s="231"/>
      <c r="AB1574" s="231"/>
      <c r="AC1574" s="231"/>
      <c r="AE1574" s="231"/>
      <c r="AF1574" s="234"/>
      <c r="AJ1574" s="231"/>
      <c r="AK1574" s="231"/>
      <c r="AL1574" s="231"/>
      <c r="AM1574" s="231"/>
      <c r="AN1574" s="231"/>
      <c r="AO1574" s="231"/>
      <c r="AP1574" s="231"/>
    </row>
    <row r="1575" spans="1:42">
      <c r="A1575" s="229"/>
      <c r="D1575" s="195"/>
      <c r="E1575" s="195"/>
      <c r="F1575" s="195"/>
      <c r="G1575" s="195"/>
      <c r="H1575" s="195"/>
      <c r="I1575" s="195"/>
      <c r="J1575" s="195"/>
      <c r="K1575" s="230"/>
      <c r="L1575" s="195"/>
      <c r="M1575" s="195"/>
      <c r="N1575" s="195"/>
      <c r="O1575" s="195"/>
      <c r="P1575" s="195"/>
      <c r="Q1575" s="195"/>
      <c r="R1575" s="230"/>
      <c r="S1575" s="195"/>
      <c r="U1575" s="231"/>
      <c r="V1575" s="231"/>
      <c r="Y1575" s="231"/>
      <c r="Z1575" s="231"/>
      <c r="AA1575" s="231"/>
      <c r="AB1575" s="231"/>
      <c r="AC1575" s="231"/>
      <c r="AE1575" s="231"/>
      <c r="AF1575" s="234"/>
      <c r="AJ1575" s="231"/>
      <c r="AK1575" s="231"/>
      <c r="AL1575" s="231"/>
      <c r="AM1575" s="231"/>
      <c r="AN1575" s="231"/>
      <c r="AO1575" s="231"/>
      <c r="AP1575" s="231"/>
    </row>
    <row r="1576" spans="1:42">
      <c r="A1576" s="229"/>
      <c r="D1576" s="195"/>
      <c r="E1576" s="195"/>
      <c r="F1576" s="195"/>
      <c r="G1576" s="195"/>
      <c r="H1576" s="195"/>
      <c r="I1576" s="195"/>
      <c r="J1576" s="195"/>
      <c r="K1576" s="230"/>
      <c r="L1576" s="195"/>
      <c r="M1576" s="195"/>
      <c r="N1576" s="195"/>
      <c r="O1576" s="195"/>
      <c r="P1576" s="195"/>
      <c r="Q1576" s="195"/>
      <c r="R1576" s="230"/>
      <c r="S1576" s="195"/>
      <c r="U1576" s="231"/>
      <c r="V1576" s="231"/>
      <c r="Y1576" s="231"/>
      <c r="Z1576" s="231"/>
      <c r="AA1576" s="231"/>
      <c r="AB1576" s="231"/>
      <c r="AC1576" s="231"/>
      <c r="AE1576" s="231"/>
      <c r="AF1576" s="234"/>
      <c r="AJ1576" s="231"/>
      <c r="AK1576" s="231"/>
      <c r="AL1576" s="231"/>
      <c r="AM1576" s="231"/>
      <c r="AN1576" s="231"/>
      <c r="AO1576" s="231"/>
      <c r="AP1576" s="231"/>
    </row>
    <row r="1577" spans="1:42">
      <c r="A1577" s="229"/>
      <c r="D1577" s="195"/>
      <c r="E1577" s="195"/>
      <c r="F1577" s="195"/>
      <c r="G1577" s="195"/>
      <c r="H1577" s="195"/>
      <c r="I1577" s="195"/>
      <c r="J1577" s="195"/>
      <c r="K1577" s="230"/>
      <c r="L1577" s="195"/>
      <c r="M1577" s="195"/>
      <c r="N1577" s="195"/>
      <c r="O1577" s="195"/>
      <c r="P1577" s="195"/>
      <c r="Q1577" s="195"/>
      <c r="R1577" s="230"/>
      <c r="S1577" s="195"/>
      <c r="U1577" s="231"/>
      <c r="V1577" s="231"/>
      <c r="Y1577" s="231"/>
      <c r="Z1577" s="231"/>
      <c r="AA1577" s="231"/>
      <c r="AB1577" s="231"/>
      <c r="AC1577" s="231"/>
      <c r="AE1577" s="231"/>
      <c r="AF1577" s="234"/>
      <c r="AJ1577" s="231"/>
      <c r="AK1577" s="231"/>
      <c r="AL1577" s="231"/>
      <c r="AM1577" s="231"/>
      <c r="AN1577" s="231"/>
      <c r="AO1577" s="231"/>
      <c r="AP1577" s="231"/>
    </row>
    <row r="1578" spans="1:42">
      <c r="A1578" s="229"/>
      <c r="D1578" s="195"/>
      <c r="E1578" s="195"/>
      <c r="F1578" s="195"/>
      <c r="G1578" s="195"/>
      <c r="H1578" s="195"/>
      <c r="I1578" s="195"/>
      <c r="J1578" s="195"/>
      <c r="K1578" s="230"/>
      <c r="L1578" s="195"/>
      <c r="M1578" s="195"/>
      <c r="N1578" s="195"/>
      <c r="O1578" s="195"/>
      <c r="P1578" s="195"/>
      <c r="Q1578" s="195"/>
      <c r="R1578" s="230"/>
      <c r="S1578" s="195"/>
      <c r="U1578" s="231"/>
      <c r="V1578" s="231"/>
      <c r="Y1578" s="231"/>
      <c r="Z1578" s="231"/>
      <c r="AA1578" s="231"/>
      <c r="AB1578" s="231"/>
      <c r="AC1578" s="231"/>
      <c r="AE1578" s="231"/>
      <c r="AF1578" s="234"/>
      <c r="AJ1578" s="231"/>
      <c r="AK1578" s="231"/>
      <c r="AL1578" s="231"/>
      <c r="AM1578" s="231"/>
      <c r="AN1578" s="231"/>
      <c r="AO1578" s="231"/>
      <c r="AP1578" s="231"/>
    </row>
    <row r="1579" spans="1:42">
      <c r="A1579" s="229"/>
      <c r="D1579" s="195"/>
      <c r="E1579" s="195"/>
      <c r="F1579" s="195"/>
      <c r="G1579" s="195"/>
      <c r="H1579" s="195"/>
      <c r="I1579" s="195"/>
      <c r="J1579" s="195"/>
      <c r="K1579" s="230"/>
      <c r="L1579" s="195"/>
      <c r="M1579" s="195"/>
      <c r="N1579" s="195"/>
      <c r="O1579" s="195"/>
      <c r="P1579" s="195"/>
      <c r="Q1579" s="195"/>
      <c r="R1579" s="230"/>
      <c r="S1579" s="195"/>
      <c r="U1579" s="231"/>
      <c r="V1579" s="231"/>
      <c r="Y1579" s="231"/>
      <c r="Z1579" s="231"/>
      <c r="AA1579" s="231"/>
      <c r="AB1579" s="231"/>
      <c r="AC1579" s="231"/>
      <c r="AE1579" s="231"/>
      <c r="AF1579" s="234"/>
      <c r="AJ1579" s="231"/>
      <c r="AK1579" s="231"/>
      <c r="AL1579" s="231"/>
      <c r="AM1579" s="231"/>
      <c r="AN1579" s="231"/>
      <c r="AO1579" s="231"/>
      <c r="AP1579" s="231"/>
    </row>
    <row r="1580" spans="1:42">
      <c r="A1580" s="229"/>
      <c r="D1580" s="195"/>
      <c r="E1580" s="195"/>
      <c r="F1580" s="195"/>
      <c r="G1580" s="195"/>
      <c r="H1580" s="195"/>
      <c r="I1580" s="195"/>
      <c r="J1580" s="195"/>
      <c r="K1580" s="230"/>
      <c r="L1580" s="195"/>
      <c r="M1580" s="195"/>
      <c r="N1580" s="195"/>
      <c r="O1580" s="195"/>
      <c r="P1580" s="195"/>
      <c r="Q1580" s="195"/>
      <c r="R1580" s="230"/>
      <c r="S1580" s="195"/>
      <c r="U1580" s="231"/>
      <c r="V1580" s="231"/>
      <c r="Y1580" s="231"/>
      <c r="Z1580" s="231"/>
      <c r="AA1580" s="231"/>
      <c r="AB1580" s="231"/>
      <c r="AC1580" s="231"/>
      <c r="AE1580" s="231"/>
      <c r="AF1580" s="234"/>
      <c r="AJ1580" s="231"/>
      <c r="AK1580" s="231"/>
      <c r="AL1580" s="231"/>
      <c r="AM1580" s="231"/>
      <c r="AN1580" s="231"/>
      <c r="AO1580" s="231"/>
      <c r="AP1580" s="231"/>
    </row>
    <row r="1581" spans="1:42">
      <c r="A1581" s="229"/>
      <c r="D1581" s="195"/>
      <c r="E1581" s="195"/>
      <c r="F1581" s="195"/>
      <c r="G1581" s="195"/>
      <c r="H1581" s="195"/>
      <c r="I1581" s="195"/>
      <c r="J1581" s="195"/>
      <c r="K1581" s="230"/>
      <c r="L1581" s="195"/>
      <c r="M1581" s="195"/>
      <c r="N1581" s="195"/>
      <c r="O1581" s="195"/>
      <c r="P1581" s="195"/>
      <c r="Q1581" s="195"/>
      <c r="R1581" s="230"/>
      <c r="S1581" s="195"/>
      <c r="U1581" s="231"/>
      <c r="V1581" s="231"/>
      <c r="Y1581" s="231"/>
      <c r="Z1581" s="231"/>
      <c r="AA1581" s="231"/>
      <c r="AB1581" s="231"/>
      <c r="AC1581" s="231"/>
      <c r="AE1581" s="231"/>
      <c r="AF1581" s="234"/>
      <c r="AJ1581" s="231"/>
      <c r="AK1581" s="231"/>
      <c r="AL1581" s="231"/>
      <c r="AM1581" s="231"/>
      <c r="AN1581" s="231"/>
      <c r="AO1581" s="231"/>
      <c r="AP1581" s="231"/>
    </row>
    <row r="1582" spans="1:42">
      <c r="A1582" s="229"/>
      <c r="D1582" s="195"/>
      <c r="E1582" s="195"/>
      <c r="F1582" s="195"/>
      <c r="G1582" s="195"/>
      <c r="H1582" s="195"/>
      <c r="I1582" s="195"/>
      <c r="J1582" s="195"/>
      <c r="K1582" s="230"/>
      <c r="L1582" s="195"/>
      <c r="M1582" s="195"/>
      <c r="N1582" s="195"/>
      <c r="O1582" s="195"/>
      <c r="P1582" s="195"/>
      <c r="Q1582" s="195"/>
      <c r="R1582" s="230"/>
      <c r="S1582" s="195"/>
      <c r="U1582" s="231"/>
      <c r="V1582" s="231"/>
      <c r="Y1582" s="231"/>
      <c r="Z1582" s="231"/>
      <c r="AA1582" s="231"/>
      <c r="AB1582" s="231"/>
      <c r="AC1582" s="231"/>
      <c r="AE1582" s="231"/>
      <c r="AF1582" s="234"/>
      <c r="AJ1582" s="231"/>
      <c r="AK1582" s="231"/>
      <c r="AL1582" s="231"/>
      <c r="AM1582" s="231"/>
      <c r="AN1582" s="231"/>
      <c r="AO1582" s="231"/>
      <c r="AP1582" s="231"/>
    </row>
    <row r="1583" spans="1:42">
      <c r="A1583" s="229"/>
      <c r="D1583" s="195"/>
      <c r="E1583" s="195"/>
      <c r="F1583" s="195"/>
      <c r="G1583" s="195"/>
      <c r="H1583" s="195"/>
      <c r="I1583" s="195"/>
      <c r="J1583" s="195"/>
      <c r="K1583" s="230"/>
      <c r="L1583" s="195"/>
      <c r="M1583" s="195"/>
      <c r="N1583" s="195"/>
      <c r="O1583" s="195"/>
      <c r="P1583" s="195"/>
      <c r="Q1583" s="195"/>
      <c r="R1583" s="230"/>
      <c r="S1583" s="195"/>
      <c r="U1583" s="231"/>
      <c r="V1583" s="231"/>
      <c r="Y1583" s="231"/>
      <c r="Z1583" s="231"/>
      <c r="AA1583" s="231"/>
      <c r="AB1583" s="231"/>
      <c r="AC1583" s="231"/>
      <c r="AE1583" s="231"/>
      <c r="AF1583" s="234"/>
      <c r="AJ1583" s="231"/>
      <c r="AK1583" s="231"/>
      <c r="AL1583" s="231"/>
      <c r="AM1583" s="231"/>
      <c r="AN1583" s="231"/>
      <c r="AO1583" s="231"/>
      <c r="AP1583" s="231"/>
    </row>
    <row r="1584" spans="1:42">
      <c r="A1584" s="229"/>
      <c r="D1584" s="195"/>
      <c r="E1584" s="195"/>
      <c r="F1584" s="195"/>
      <c r="G1584" s="195"/>
      <c r="H1584" s="195"/>
      <c r="I1584" s="195"/>
      <c r="J1584" s="195"/>
      <c r="K1584" s="230"/>
      <c r="L1584" s="195"/>
      <c r="M1584" s="195"/>
      <c r="N1584" s="195"/>
      <c r="O1584" s="195"/>
      <c r="P1584" s="195"/>
      <c r="Q1584" s="195"/>
      <c r="R1584" s="230"/>
      <c r="S1584" s="195"/>
      <c r="U1584" s="231"/>
      <c r="V1584" s="231"/>
      <c r="Y1584" s="231"/>
      <c r="Z1584" s="231"/>
      <c r="AA1584" s="231"/>
      <c r="AB1584" s="231"/>
      <c r="AC1584" s="231"/>
      <c r="AE1584" s="231"/>
      <c r="AF1584" s="234"/>
      <c r="AJ1584" s="231"/>
      <c r="AK1584" s="231"/>
      <c r="AL1584" s="231"/>
      <c r="AM1584" s="231"/>
      <c r="AN1584" s="231"/>
      <c r="AO1584" s="231"/>
      <c r="AP1584" s="231"/>
    </row>
    <row r="1585" spans="1:42">
      <c r="A1585" s="229"/>
      <c r="D1585" s="195"/>
      <c r="E1585" s="195"/>
      <c r="F1585" s="195"/>
      <c r="G1585" s="195"/>
      <c r="H1585" s="195"/>
      <c r="I1585" s="195"/>
      <c r="J1585" s="195"/>
      <c r="K1585" s="230"/>
      <c r="L1585" s="195"/>
      <c r="M1585" s="195"/>
      <c r="N1585" s="195"/>
      <c r="O1585" s="195"/>
      <c r="P1585" s="195"/>
      <c r="Q1585" s="195"/>
      <c r="R1585" s="230"/>
      <c r="S1585" s="195"/>
      <c r="U1585" s="231"/>
      <c r="V1585" s="231"/>
      <c r="Y1585" s="231"/>
      <c r="Z1585" s="231"/>
      <c r="AA1585" s="231"/>
      <c r="AB1585" s="231"/>
      <c r="AC1585" s="231"/>
      <c r="AE1585" s="231"/>
      <c r="AF1585" s="234"/>
      <c r="AJ1585" s="231"/>
      <c r="AK1585" s="231"/>
      <c r="AL1585" s="231"/>
      <c r="AM1585" s="231"/>
      <c r="AN1585" s="231"/>
      <c r="AO1585" s="231"/>
      <c r="AP1585" s="231"/>
    </row>
    <row r="1586" spans="1:42">
      <c r="A1586" s="229"/>
      <c r="D1586" s="195"/>
      <c r="E1586" s="195"/>
      <c r="F1586" s="195"/>
      <c r="G1586" s="195"/>
      <c r="H1586" s="195"/>
      <c r="I1586" s="195"/>
      <c r="J1586" s="195"/>
      <c r="K1586" s="230"/>
      <c r="L1586" s="195"/>
      <c r="M1586" s="195"/>
      <c r="N1586" s="195"/>
      <c r="O1586" s="195"/>
      <c r="P1586" s="195"/>
      <c r="Q1586" s="195"/>
      <c r="R1586" s="230"/>
      <c r="S1586" s="195"/>
      <c r="U1586" s="231"/>
      <c r="V1586" s="231"/>
      <c r="Y1586" s="231"/>
      <c r="Z1586" s="231"/>
      <c r="AA1586" s="231"/>
      <c r="AB1586" s="231"/>
      <c r="AC1586" s="231"/>
      <c r="AE1586" s="231"/>
      <c r="AF1586" s="234"/>
      <c r="AJ1586" s="231"/>
      <c r="AK1586" s="231"/>
      <c r="AL1586" s="231"/>
      <c r="AM1586" s="231"/>
      <c r="AN1586" s="231"/>
      <c r="AO1586" s="231"/>
      <c r="AP1586" s="231"/>
    </row>
    <row r="1587" spans="1:42">
      <c r="A1587" s="229"/>
      <c r="D1587" s="195"/>
      <c r="E1587" s="195"/>
      <c r="F1587" s="195"/>
      <c r="G1587" s="195"/>
      <c r="H1587" s="195"/>
      <c r="I1587" s="195"/>
      <c r="J1587" s="195"/>
      <c r="K1587" s="230"/>
      <c r="L1587" s="195"/>
      <c r="M1587" s="195"/>
      <c r="N1587" s="195"/>
      <c r="O1587" s="195"/>
      <c r="P1587" s="195"/>
      <c r="Q1587" s="195"/>
      <c r="R1587" s="230"/>
      <c r="S1587" s="195"/>
      <c r="U1587" s="231"/>
      <c r="V1587" s="231"/>
      <c r="Y1587" s="231"/>
      <c r="Z1587" s="231"/>
      <c r="AA1587" s="231"/>
      <c r="AB1587" s="231"/>
      <c r="AC1587" s="231"/>
      <c r="AE1587" s="231"/>
      <c r="AF1587" s="234"/>
      <c r="AJ1587" s="231"/>
      <c r="AK1587" s="231"/>
      <c r="AL1587" s="231"/>
      <c r="AM1587" s="231"/>
      <c r="AN1587" s="231"/>
      <c r="AO1587" s="231"/>
      <c r="AP1587" s="231"/>
    </row>
    <row r="1588" spans="1:42">
      <c r="A1588" s="229"/>
      <c r="D1588" s="195"/>
      <c r="E1588" s="195"/>
      <c r="F1588" s="195"/>
      <c r="G1588" s="195"/>
      <c r="H1588" s="195"/>
      <c r="I1588" s="195"/>
      <c r="J1588" s="195"/>
      <c r="K1588" s="230"/>
      <c r="L1588" s="195"/>
      <c r="M1588" s="195"/>
      <c r="N1588" s="195"/>
      <c r="O1588" s="195"/>
      <c r="P1588" s="195"/>
      <c r="Q1588" s="195"/>
      <c r="R1588" s="230"/>
      <c r="S1588" s="195"/>
      <c r="U1588" s="231"/>
      <c r="V1588" s="231"/>
      <c r="Y1588" s="231"/>
      <c r="Z1588" s="231"/>
      <c r="AA1588" s="231"/>
      <c r="AB1588" s="231"/>
      <c r="AC1588" s="231"/>
      <c r="AE1588" s="231"/>
      <c r="AF1588" s="234"/>
      <c r="AJ1588" s="231"/>
      <c r="AK1588" s="231"/>
      <c r="AL1588" s="231"/>
      <c r="AM1588" s="231"/>
      <c r="AN1588" s="231"/>
      <c r="AO1588" s="231"/>
      <c r="AP1588" s="231"/>
    </row>
    <row r="1589" spans="1:42">
      <c r="A1589" s="229"/>
      <c r="D1589" s="195"/>
      <c r="E1589" s="195"/>
      <c r="F1589" s="195"/>
      <c r="G1589" s="195"/>
      <c r="H1589" s="195"/>
      <c r="I1589" s="195"/>
      <c r="J1589" s="195"/>
      <c r="K1589" s="230"/>
      <c r="L1589" s="195"/>
      <c r="M1589" s="195"/>
      <c r="N1589" s="195"/>
      <c r="O1589" s="195"/>
      <c r="P1589" s="195"/>
      <c r="Q1589" s="195"/>
      <c r="R1589" s="230"/>
      <c r="S1589" s="195"/>
      <c r="U1589" s="231"/>
      <c r="V1589" s="231"/>
      <c r="Y1589" s="231"/>
      <c r="Z1589" s="231"/>
      <c r="AA1589" s="231"/>
      <c r="AB1589" s="231"/>
      <c r="AC1589" s="231"/>
      <c r="AE1589" s="231"/>
      <c r="AF1589" s="234"/>
      <c r="AJ1589" s="231"/>
      <c r="AK1589" s="231"/>
      <c r="AL1589" s="231"/>
      <c r="AM1589" s="231"/>
      <c r="AN1589" s="231"/>
      <c r="AO1589" s="231"/>
      <c r="AP1589" s="231"/>
    </row>
    <row r="1590" spans="1:42">
      <c r="A1590" s="229"/>
      <c r="D1590" s="195"/>
      <c r="E1590" s="195"/>
      <c r="F1590" s="195"/>
      <c r="G1590" s="195"/>
      <c r="H1590" s="195"/>
      <c r="I1590" s="195"/>
      <c r="J1590" s="195"/>
      <c r="K1590" s="230"/>
      <c r="L1590" s="195"/>
      <c r="M1590" s="195"/>
      <c r="N1590" s="195"/>
      <c r="O1590" s="195"/>
      <c r="P1590" s="195"/>
      <c r="Q1590" s="195"/>
      <c r="R1590" s="230"/>
      <c r="S1590" s="195"/>
      <c r="U1590" s="231"/>
      <c r="V1590" s="231"/>
      <c r="Y1590" s="231"/>
      <c r="Z1590" s="231"/>
      <c r="AA1590" s="231"/>
      <c r="AB1590" s="231"/>
      <c r="AC1590" s="231"/>
      <c r="AE1590" s="231"/>
      <c r="AF1590" s="234"/>
      <c r="AJ1590" s="231"/>
      <c r="AK1590" s="231"/>
      <c r="AL1590" s="231"/>
      <c r="AM1590" s="231"/>
      <c r="AN1590" s="231"/>
      <c r="AO1590" s="231"/>
      <c r="AP1590" s="231"/>
    </row>
    <row r="1591" spans="1:42">
      <c r="A1591" s="229"/>
      <c r="D1591" s="195"/>
      <c r="E1591" s="195"/>
      <c r="F1591" s="195"/>
      <c r="G1591" s="195"/>
      <c r="H1591" s="195"/>
      <c r="I1591" s="195"/>
      <c r="J1591" s="195"/>
      <c r="K1591" s="230"/>
      <c r="L1591" s="195"/>
      <c r="M1591" s="195"/>
      <c r="N1591" s="195"/>
      <c r="O1591" s="195"/>
      <c r="P1591" s="195"/>
      <c r="Q1591" s="195"/>
      <c r="R1591" s="230"/>
      <c r="S1591" s="195"/>
      <c r="U1591" s="231"/>
      <c r="V1591" s="231"/>
      <c r="Y1591" s="231"/>
      <c r="Z1591" s="231"/>
      <c r="AA1591" s="231"/>
      <c r="AB1591" s="231"/>
      <c r="AC1591" s="231"/>
      <c r="AE1591" s="231"/>
      <c r="AF1591" s="234"/>
      <c r="AJ1591" s="231"/>
      <c r="AK1591" s="231"/>
      <c r="AL1591" s="231"/>
      <c r="AM1591" s="231"/>
      <c r="AN1591" s="231"/>
      <c r="AO1591" s="231"/>
      <c r="AP1591" s="231"/>
    </row>
    <row r="1592" spans="1:42">
      <c r="A1592" s="229"/>
      <c r="D1592" s="195"/>
      <c r="E1592" s="195"/>
      <c r="F1592" s="195"/>
      <c r="G1592" s="195"/>
      <c r="H1592" s="195"/>
      <c r="I1592" s="195"/>
      <c r="J1592" s="195"/>
      <c r="K1592" s="230"/>
      <c r="L1592" s="195"/>
      <c r="M1592" s="195"/>
      <c r="N1592" s="195"/>
      <c r="O1592" s="195"/>
      <c r="P1592" s="195"/>
      <c r="Q1592" s="195"/>
      <c r="R1592" s="230"/>
      <c r="S1592" s="195"/>
      <c r="U1592" s="231"/>
      <c r="V1592" s="231"/>
      <c r="Y1592" s="231"/>
      <c r="Z1592" s="231"/>
      <c r="AA1592" s="231"/>
      <c r="AB1592" s="231"/>
      <c r="AC1592" s="231"/>
      <c r="AE1592" s="231"/>
      <c r="AF1592" s="234"/>
      <c r="AJ1592" s="231"/>
      <c r="AK1592" s="231"/>
      <c r="AL1592" s="231"/>
      <c r="AM1592" s="231"/>
      <c r="AN1592" s="231"/>
      <c r="AO1592" s="231"/>
      <c r="AP1592" s="231"/>
    </row>
    <row r="1593" spans="1:42">
      <c r="A1593" s="229"/>
      <c r="D1593" s="195"/>
      <c r="E1593" s="195"/>
      <c r="F1593" s="195"/>
      <c r="G1593" s="195"/>
      <c r="H1593" s="195"/>
      <c r="I1593" s="195"/>
      <c r="J1593" s="195"/>
      <c r="K1593" s="230"/>
      <c r="L1593" s="195"/>
      <c r="M1593" s="195"/>
      <c r="N1593" s="195"/>
      <c r="O1593" s="195"/>
      <c r="P1593" s="195"/>
      <c r="Q1593" s="195"/>
      <c r="R1593" s="230"/>
      <c r="S1593" s="195"/>
      <c r="U1593" s="231"/>
      <c r="V1593" s="231"/>
      <c r="Y1593" s="231"/>
      <c r="Z1593" s="231"/>
      <c r="AA1593" s="231"/>
      <c r="AB1593" s="231"/>
      <c r="AC1593" s="231"/>
      <c r="AE1593" s="231"/>
      <c r="AF1593" s="234"/>
      <c r="AJ1593" s="231"/>
      <c r="AK1593" s="231"/>
      <c r="AL1593" s="231"/>
      <c r="AM1593" s="231"/>
      <c r="AN1593" s="231"/>
      <c r="AO1593" s="231"/>
      <c r="AP1593" s="231"/>
    </row>
    <row r="1594" spans="1:42">
      <c r="A1594" s="229"/>
      <c r="D1594" s="195"/>
      <c r="E1594" s="195"/>
      <c r="F1594" s="195"/>
      <c r="G1594" s="195"/>
      <c r="H1594" s="195"/>
      <c r="I1594" s="195"/>
      <c r="J1594" s="195"/>
      <c r="K1594" s="230"/>
      <c r="L1594" s="195"/>
      <c r="M1594" s="195"/>
      <c r="N1594" s="195"/>
      <c r="O1594" s="195"/>
      <c r="P1594" s="195"/>
      <c r="Q1594" s="195"/>
      <c r="R1594" s="230"/>
      <c r="S1594" s="195"/>
      <c r="U1594" s="231"/>
      <c r="V1594" s="231"/>
      <c r="Y1594" s="231"/>
      <c r="Z1594" s="231"/>
      <c r="AA1594" s="231"/>
      <c r="AB1594" s="231"/>
      <c r="AC1594" s="231"/>
      <c r="AE1594" s="231"/>
      <c r="AF1594" s="234"/>
      <c r="AJ1594" s="231"/>
      <c r="AK1594" s="231"/>
      <c r="AL1594" s="231"/>
      <c r="AM1594" s="231"/>
      <c r="AN1594" s="231"/>
      <c r="AO1594" s="231"/>
      <c r="AP1594" s="231"/>
    </row>
    <row r="1595" spans="1:42">
      <c r="A1595" s="229"/>
      <c r="D1595" s="195"/>
      <c r="E1595" s="195"/>
      <c r="F1595" s="195"/>
      <c r="G1595" s="195"/>
      <c r="H1595" s="195"/>
      <c r="I1595" s="195"/>
      <c r="J1595" s="195"/>
      <c r="K1595" s="230"/>
      <c r="L1595" s="195"/>
      <c r="M1595" s="195"/>
      <c r="N1595" s="195"/>
      <c r="O1595" s="195"/>
      <c r="P1595" s="195"/>
      <c r="Q1595" s="195"/>
      <c r="R1595" s="230"/>
      <c r="S1595" s="195"/>
      <c r="U1595" s="231"/>
      <c r="V1595" s="231"/>
      <c r="Y1595" s="231"/>
      <c r="Z1595" s="231"/>
      <c r="AA1595" s="231"/>
      <c r="AB1595" s="231"/>
      <c r="AC1595" s="231"/>
      <c r="AE1595" s="231"/>
      <c r="AF1595" s="234"/>
      <c r="AJ1595" s="231"/>
      <c r="AK1595" s="231"/>
      <c r="AL1595" s="231"/>
      <c r="AM1595" s="231"/>
      <c r="AN1595" s="231"/>
      <c r="AO1595" s="231"/>
      <c r="AP1595" s="231"/>
    </row>
    <row r="1596" spans="1:42">
      <c r="A1596" s="229"/>
      <c r="D1596" s="195"/>
      <c r="E1596" s="195"/>
      <c r="F1596" s="195"/>
      <c r="G1596" s="195"/>
      <c r="H1596" s="195"/>
      <c r="I1596" s="195"/>
      <c r="J1596" s="195"/>
      <c r="K1596" s="230"/>
      <c r="L1596" s="195"/>
      <c r="M1596" s="195"/>
      <c r="N1596" s="195"/>
      <c r="O1596" s="195"/>
      <c r="P1596" s="195"/>
      <c r="Q1596" s="195"/>
      <c r="R1596" s="230"/>
      <c r="S1596" s="195"/>
      <c r="U1596" s="231"/>
      <c r="V1596" s="231"/>
      <c r="Y1596" s="231"/>
      <c r="Z1596" s="231"/>
      <c r="AA1596" s="231"/>
      <c r="AB1596" s="231"/>
      <c r="AC1596" s="231"/>
      <c r="AE1596" s="231"/>
      <c r="AF1596" s="234"/>
      <c r="AJ1596" s="231"/>
      <c r="AK1596" s="231"/>
      <c r="AL1596" s="231"/>
      <c r="AM1596" s="231"/>
      <c r="AN1596" s="231"/>
      <c r="AO1596" s="231"/>
      <c r="AP1596" s="231"/>
    </row>
    <row r="1597" spans="1:42">
      <c r="A1597" s="229"/>
      <c r="D1597" s="195"/>
      <c r="E1597" s="195"/>
      <c r="F1597" s="195"/>
      <c r="G1597" s="195"/>
      <c r="H1597" s="195"/>
      <c r="I1597" s="195"/>
      <c r="J1597" s="195"/>
      <c r="K1597" s="230"/>
      <c r="L1597" s="195"/>
      <c r="M1597" s="195"/>
      <c r="N1597" s="195"/>
      <c r="O1597" s="195"/>
      <c r="P1597" s="195"/>
      <c r="Q1597" s="195"/>
      <c r="R1597" s="230"/>
      <c r="S1597" s="195"/>
      <c r="U1597" s="231"/>
      <c r="V1597" s="231"/>
      <c r="Y1597" s="231"/>
      <c r="Z1597" s="231"/>
      <c r="AA1597" s="231"/>
      <c r="AB1597" s="231"/>
      <c r="AC1597" s="231"/>
      <c r="AE1597" s="231"/>
      <c r="AF1597" s="234"/>
      <c r="AJ1597" s="231"/>
      <c r="AK1597" s="231"/>
      <c r="AL1597" s="231"/>
      <c r="AM1597" s="231"/>
      <c r="AN1597" s="231"/>
      <c r="AO1597" s="231"/>
      <c r="AP1597" s="231"/>
    </row>
    <row r="1598" spans="1:42">
      <c r="A1598" s="229"/>
      <c r="D1598" s="195"/>
      <c r="E1598" s="195"/>
      <c r="F1598" s="195"/>
      <c r="G1598" s="195"/>
      <c r="H1598" s="195"/>
      <c r="I1598" s="195"/>
      <c r="J1598" s="195"/>
      <c r="K1598" s="230"/>
      <c r="L1598" s="195"/>
      <c r="M1598" s="195"/>
      <c r="N1598" s="195"/>
      <c r="O1598" s="195"/>
      <c r="P1598" s="195"/>
      <c r="Q1598" s="195"/>
      <c r="R1598" s="230"/>
      <c r="S1598" s="195"/>
      <c r="U1598" s="231"/>
      <c r="V1598" s="231"/>
      <c r="Y1598" s="231"/>
      <c r="Z1598" s="231"/>
      <c r="AA1598" s="231"/>
      <c r="AB1598" s="231"/>
      <c r="AC1598" s="231"/>
      <c r="AE1598" s="231"/>
      <c r="AF1598" s="234"/>
      <c r="AJ1598" s="231"/>
      <c r="AK1598" s="231"/>
      <c r="AL1598" s="231"/>
      <c r="AM1598" s="231"/>
      <c r="AN1598" s="231"/>
      <c r="AO1598" s="231"/>
      <c r="AP1598" s="231"/>
    </row>
    <row r="1599" spans="1:42">
      <c r="A1599" s="229"/>
      <c r="D1599" s="195"/>
      <c r="E1599" s="195"/>
      <c r="F1599" s="195"/>
      <c r="G1599" s="195"/>
      <c r="H1599" s="195"/>
      <c r="I1599" s="195"/>
      <c r="J1599" s="195"/>
      <c r="K1599" s="230"/>
      <c r="L1599" s="195"/>
      <c r="M1599" s="195"/>
      <c r="N1599" s="195"/>
      <c r="O1599" s="195"/>
      <c r="P1599" s="195"/>
      <c r="Q1599" s="195"/>
      <c r="R1599" s="230"/>
      <c r="S1599" s="195"/>
      <c r="U1599" s="231"/>
      <c r="V1599" s="231"/>
      <c r="Y1599" s="231"/>
      <c r="Z1599" s="231"/>
      <c r="AA1599" s="231"/>
      <c r="AB1599" s="231"/>
      <c r="AC1599" s="231"/>
      <c r="AE1599" s="231"/>
      <c r="AF1599" s="234"/>
      <c r="AJ1599" s="231"/>
      <c r="AK1599" s="231"/>
      <c r="AL1599" s="231"/>
      <c r="AM1599" s="231"/>
      <c r="AN1599" s="231"/>
      <c r="AO1599" s="231"/>
      <c r="AP1599" s="231"/>
    </row>
    <row r="1600" spans="1:42">
      <c r="A1600" s="229"/>
      <c r="D1600" s="195"/>
      <c r="E1600" s="195"/>
      <c r="F1600" s="195"/>
      <c r="G1600" s="195"/>
      <c r="H1600" s="195"/>
      <c r="I1600" s="195"/>
      <c r="J1600" s="195"/>
      <c r="K1600" s="230"/>
      <c r="L1600" s="195"/>
      <c r="M1600" s="195"/>
      <c r="N1600" s="195"/>
      <c r="O1600" s="195"/>
      <c r="P1600" s="195"/>
      <c r="Q1600" s="195"/>
      <c r="R1600" s="230"/>
      <c r="S1600" s="195"/>
      <c r="U1600" s="231"/>
      <c r="V1600" s="231"/>
      <c r="Y1600" s="231"/>
      <c r="Z1600" s="231"/>
      <c r="AA1600" s="231"/>
      <c r="AB1600" s="231"/>
      <c r="AC1600" s="231"/>
      <c r="AE1600" s="231"/>
      <c r="AF1600" s="234"/>
      <c r="AJ1600" s="231"/>
      <c r="AK1600" s="231"/>
      <c r="AL1600" s="231"/>
      <c r="AM1600" s="231"/>
      <c r="AN1600" s="231"/>
      <c r="AO1600" s="231"/>
      <c r="AP1600" s="231"/>
    </row>
    <row r="1601" spans="1:42">
      <c r="A1601" s="229"/>
      <c r="D1601" s="195"/>
      <c r="E1601" s="195"/>
      <c r="F1601" s="195"/>
      <c r="G1601" s="195"/>
      <c r="H1601" s="195"/>
      <c r="I1601" s="195"/>
      <c r="J1601" s="195"/>
      <c r="K1601" s="230"/>
      <c r="L1601" s="195"/>
      <c r="M1601" s="195"/>
      <c r="N1601" s="195"/>
      <c r="O1601" s="195"/>
      <c r="P1601" s="195"/>
      <c r="Q1601" s="195"/>
      <c r="R1601" s="230"/>
      <c r="S1601" s="195"/>
      <c r="U1601" s="231"/>
      <c r="V1601" s="231"/>
      <c r="Y1601" s="231"/>
      <c r="Z1601" s="231"/>
      <c r="AA1601" s="231"/>
      <c r="AB1601" s="231"/>
      <c r="AC1601" s="231"/>
      <c r="AE1601" s="231"/>
      <c r="AF1601" s="234"/>
      <c r="AJ1601" s="231"/>
      <c r="AK1601" s="231"/>
      <c r="AL1601" s="231"/>
      <c r="AM1601" s="231"/>
      <c r="AN1601" s="231"/>
      <c r="AO1601" s="231"/>
      <c r="AP1601" s="231"/>
    </row>
    <row r="1602" spans="1:42">
      <c r="A1602" s="229"/>
      <c r="D1602" s="195"/>
      <c r="E1602" s="195"/>
      <c r="F1602" s="195"/>
      <c r="G1602" s="195"/>
      <c r="H1602" s="195"/>
      <c r="I1602" s="195"/>
      <c r="J1602" s="195"/>
      <c r="K1602" s="230"/>
      <c r="L1602" s="195"/>
      <c r="M1602" s="195"/>
      <c r="N1602" s="195"/>
      <c r="O1602" s="195"/>
      <c r="P1602" s="195"/>
      <c r="Q1602" s="195"/>
      <c r="R1602" s="230"/>
      <c r="S1602" s="195"/>
      <c r="U1602" s="231"/>
      <c r="V1602" s="231"/>
      <c r="Y1602" s="231"/>
      <c r="Z1602" s="231"/>
      <c r="AA1602" s="231"/>
      <c r="AB1602" s="231"/>
      <c r="AC1602" s="231"/>
      <c r="AE1602" s="231"/>
      <c r="AF1602" s="234"/>
      <c r="AJ1602" s="231"/>
      <c r="AK1602" s="231"/>
      <c r="AL1602" s="231"/>
      <c r="AM1602" s="231"/>
      <c r="AN1602" s="231"/>
      <c r="AO1602" s="231"/>
      <c r="AP1602" s="231"/>
    </row>
    <row r="1603" spans="1:42">
      <c r="A1603" s="229"/>
      <c r="D1603" s="195"/>
      <c r="E1603" s="195"/>
      <c r="F1603" s="195"/>
      <c r="G1603" s="195"/>
      <c r="H1603" s="195"/>
      <c r="I1603" s="195"/>
      <c r="J1603" s="195"/>
      <c r="K1603" s="230"/>
      <c r="L1603" s="195"/>
      <c r="M1603" s="195"/>
      <c r="N1603" s="195"/>
      <c r="O1603" s="195"/>
      <c r="P1603" s="195"/>
      <c r="Q1603" s="195"/>
      <c r="R1603" s="230"/>
      <c r="S1603" s="195"/>
      <c r="U1603" s="231"/>
      <c r="V1603" s="231"/>
      <c r="Y1603" s="231"/>
      <c r="Z1603" s="231"/>
      <c r="AA1603" s="231"/>
      <c r="AB1603" s="231"/>
      <c r="AC1603" s="231"/>
      <c r="AE1603" s="231"/>
      <c r="AF1603" s="234"/>
      <c r="AJ1603" s="231"/>
      <c r="AK1603" s="231"/>
      <c r="AL1603" s="231"/>
      <c r="AM1603" s="231"/>
      <c r="AN1603" s="231"/>
      <c r="AO1603" s="231"/>
      <c r="AP1603" s="231"/>
    </row>
    <row r="1604" spans="1:42">
      <c r="A1604" s="229"/>
      <c r="D1604" s="195"/>
      <c r="E1604" s="195"/>
      <c r="F1604" s="195"/>
      <c r="G1604" s="195"/>
      <c r="H1604" s="195"/>
      <c r="I1604" s="195"/>
      <c r="J1604" s="195"/>
      <c r="K1604" s="230"/>
      <c r="L1604" s="195"/>
      <c r="M1604" s="195"/>
      <c r="N1604" s="195"/>
      <c r="O1604" s="195"/>
      <c r="P1604" s="195"/>
      <c r="Q1604" s="195"/>
      <c r="R1604" s="230"/>
      <c r="S1604" s="195"/>
      <c r="U1604" s="231"/>
      <c r="V1604" s="231"/>
      <c r="Y1604" s="231"/>
      <c r="Z1604" s="231"/>
      <c r="AA1604" s="231"/>
      <c r="AB1604" s="231"/>
      <c r="AC1604" s="231"/>
      <c r="AE1604" s="231"/>
      <c r="AF1604" s="234"/>
      <c r="AJ1604" s="231"/>
      <c r="AK1604" s="231"/>
      <c r="AL1604" s="231"/>
      <c r="AM1604" s="231"/>
      <c r="AN1604" s="231"/>
      <c r="AO1604" s="231"/>
      <c r="AP1604" s="231"/>
    </row>
    <row r="1605" spans="1:42">
      <c r="A1605" s="229"/>
      <c r="D1605" s="195"/>
      <c r="E1605" s="195"/>
      <c r="F1605" s="195"/>
      <c r="G1605" s="195"/>
      <c r="H1605" s="195"/>
      <c r="I1605" s="195"/>
      <c r="J1605" s="195"/>
      <c r="K1605" s="230"/>
      <c r="L1605" s="195"/>
      <c r="M1605" s="195"/>
      <c r="N1605" s="195"/>
      <c r="O1605" s="195"/>
      <c r="P1605" s="195"/>
      <c r="Q1605" s="195"/>
      <c r="R1605" s="230"/>
      <c r="S1605" s="195"/>
      <c r="U1605" s="231"/>
      <c r="V1605" s="231"/>
      <c r="Y1605" s="231"/>
      <c r="Z1605" s="231"/>
      <c r="AA1605" s="231"/>
      <c r="AB1605" s="231"/>
      <c r="AC1605" s="231"/>
      <c r="AE1605" s="231"/>
      <c r="AF1605" s="234"/>
      <c r="AJ1605" s="231"/>
      <c r="AK1605" s="231"/>
      <c r="AL1605" s="231"/>
      <c r="AM1605" s="231"/>
      <c r="AN1605" s="231"/>
      <c r="AO1605" s="231"/>
      <c r="AP1605" s="231"/>
    </row>
    <row r="1606" spans="1:42">
      <c r="A1606" s="229"/>
      <c r="D1606" s="195"/>
      <c r="E1606" s="195"/>
      <c r="F1606" s="195"/>
      <c r="G1606" s="195"/>
      <c r="H1606" s="195"/>
      <c r="I1606" s="195"/>
      <c r="J1606" s="195"/>
      <c r="K1606" s="230"/>
      <c r="L1606" s="195"/>
      <c r="M1606" s="195"/>
      <c r="N1606" s="195"/>
      <c r="O1606" s="195"/>
      <c r="P1606" s="195"/>
      <c r="Q1606" s="195"/>
      <c r="R1606" s="230"/>
      <c r="S1606" s="195"/>
      <c r="U1606" s="231"/>
      <c r="V1606" s="231"/>
      <c r="Y1606" s="231"/>
      <c r="Z1606" s="231"/>
      <c r="AA1606" s="231"/>
      <c r="AB1606" s="231"/>
      <c r="AC1606" s="231"/>
      <c r="AE1606" s="231"/>
      <c r="AF1606" s="234"/>
      <c r="AJ1606" s="231"/>
      <c r="AK1606" s="231"/>
      <c r="AL1606" s="231"/>
      <c r="AM1606" s="231"/>
      <c r="AN1606" s="231"/>
      <c r="AO1606" s="231"/>
      <c r="AP1606" s="231"/>
    </row>
    <row r="1607" spans="1:42">
      <c r="A1607" s="229"/>
      <c r="D1607" s="195"/>
      <c r="E1607" s="195"/>
      <c r="F1607" s="195"/>
      <c r="G1607" s="195"/>
      <c r="H1607" s="195"/>
      <c r="I1607" s="195"/>
      <c r="J1607" s="195"/>
      <c r="K1607" s="230"/>
      <c r="L1607" s="195"/>
      <c r="M1607" s="195"/>
      <c r="N1607" s="195"/>
      <c r="O1607" s="195"/>
      <c r="P1607" s="195"/>
      <c r="Q1607" s="195"/>
      <c r="R1607" s="230"/>
      <c r="S1607" s="195"/>
      <c r="U1607" s="231"/>
      <c r="V1607" s="231"/>
      <c r="Y1607" s="231"/>
      <c r="Z1607" s="231"/>
      <c r="AA1607" s="231"/>
      <c r="AB1607" s="231"/>
      <c r="AC1607" s="231"/>
      <c r="AE1607" s="231"/>
      <c r="AF1607" s="234"/>
      <c r="AJ1607" s="231"/>
      <c r="AK1607" s="231"/>
      <c r="AL1607" s="231"/>
      <c r="AM1607" s="231"/>
      <c r="AN1607" s="231"/>
      <c r="AO1607" s="231"/>
      <c r="AP1607" s="231"/>
    </row>
    <row r="1608" spans="1:42">
      <c r="A1608" s="229"/>
      <c r="D1608" s="195"/>
      <c r="E1608" s="195"/>
      <c r="F1608" s="195"/>
      <c r="G1608" s="195"/>
      <c r="H1608" s="195"/>
      <c r="I1608" s="195"/>
      <c r="J1608" s="195"/>
      <c r="K1608" s="230"/>
      <c r="L1608" s="195"/>
      <c r="M1608" s="195"/>
      <c r="N1608" s="195"/>
      <c r="O1608" s="195"/>
      <c r="P1608" s="195"/>
      <c r="Q1608" s="195"/>
      <c r="R1608" s="230"/>
      <c r="S1608" s="195"/>
      <c r="U1608" s="231"/>
      <c r="V1608" s="231"/>
      <c r="Y1608" s="231"/>
      <c r="Z1608" s="231"/>
      <c r="AA1608" s="231"/>
      <c r="AB1608" s="231"/>
      <c r="AC1608" s="231"/>
      <c r="AE1608" s="231"/>
      <c r="AF1608" s="234"/>
      <c r="AJ1608" s="231"/>
      <c r="AK1608" s="231"/>
      <c r="AL1608" s="231"/>
      <c r="AM1608" s="231"/>
      <c r="AN1608" s="231"/>
      <c r="AO1608" s="231"/>
      <c r="AP1608" s="231"/>
    </row>
    <row r="1609" spans="1:42">
      <c r="A1609" s="229"/>
      <c r="D1609" s="195"/>
      <c r="E1609" s="195"/>
      <c r="F1609" s="195"/>
      <c r="G1609" s="195"/>
      <c r="H1609" s="195"/>
      <c r="I1609" s="195"/>
      <c r="J1609" s="195"/>
      <c r="K1609" s="230"/>
      <c r="L1609" s="195"/>
      <c r="M1609" s="195"/>
      <c r="N1609" s="195"/>
      <c r="O1609" s="195"/>
      <c r="P1609" s="195"/>
      <c r="Q1609" s="195"/>
      <c r="R1609" s="230"/>
      <c r="S1609" s="195"/>
      <c r="U1609" s="231"/>
      <c r="V1609" s="231"/>
      <c r="Y1609" s="231"/>
      <c r="Z1609" s="231"/>
      <c r="AA1609" s="231"/>
      <c r="AB1609" s="231"/>
      <c r="AC1609" s="231"/>
      <c r="AE1609" s="231"/>
      <c r="AF1609" s="234"/>
      <c r="AJ1609" s="231"/>
      <c r="AK1609" s="231"/>
      <c r="AL1609" s="231"/>
      <c r="AM1609" s="231"/>
      <c r="AN1609" s="231"/>
      <c r="AO1609" s="231"/>
      <c r="AP1609" s="231"/>
    </row>
    <row r="1610" spans="1:42">
      <c r="A1610" s="229"/>
      <c r="D1610" s="195"/>
      <c r="E1610" s="195"/>
      <c r="F1610" s="195"/>
      <c r="G1610" s="195"/>
      <c r="H1610" s="195"/>
      <c r="I1610" s="195"/>
      <c r="J1610" s="195"/>
      <c r="K1610" s="230"/>
      <c r="L1610" s="195"/>
      <c r="M1610" s="195"/>
      <c r="N1610" s="195"/>
      <c r="O1610" s="195"/>
      <c r="P1610" s="195"/>
      <c r="Q1610" s="195"/>
      <c r="R1610" s="230"/>
      <c r="S1610" s="195"/>
      <c r="U1610" s="231"/>
      <c r="V1610" s="231"/>
      <c r="Y1610" s="231"/>
      <c r="Z1610" s="231"/>
      <c r="AA1610" s="231"/>
      <c r="AB1610" s="231"/>
      <c r="AC1610" s="231"/>
      <c r="AE1610" s="231"/>
      <c r="AF1610" s="234"/>
      <c r="AJ1610" s="231"/>
      <c r="AK1610" s="231"/>
      <c r="AL1610" s="231"/>
      <c r="AM1610" s="231"/>
      <c r="AN1610" s="231"/>
      <c r="AO1610" s="231"/>
      <c r="AP1610" s="231"/>
    </row>
    <row r="1611" spans="1:42">
      <c r="A1611" s="229"/>
      <c r="D1611" s="195"/>
      <c r="E1611" s="195"/>
      <c r="F1611" s="195"/>
      <c r="G1611" s="195"/>
      <c r="H1611" s="195"/>
      <c r="I1611" s="195"/>
      <c r="J1611" s="195"/>
      <c r="K1611" s="230"/>
      <c r="L1611" s="195"/>
      <c r="M1611" s="195"/>
      <c r="N1611" s="195"/>
      <c r="O1611" s="195"/>
      <c r="P1611" s="195"/>
      <c r="Q1611" s="195"/>
      <c r="R1611" s="230"/>
      <c r="S1611" s="195"/>
      <c r="U1611" s="231"/>
      <c r="V1611" s="231"/>
      <c r="Y1611" s="231"/>
      <c r="Z1611" s="231"/>
      <c r="AA1611" s="231"/>
      <c r="AB1611" s="231"/>
      <c r="AC1611" s="231"/>
      <c r="AE1611" s="231"/>
      <c r="AF1611" s="234"/>
      <c r="AJ1611" s="231"/>
      <c r="AK1611" s="231"/>
      <c r="AL1611" s="231"/>
      <c r="AM1611" s="231"/>
      <c r="AN1611" s="231"/>
      <c r="AO1611" s="231"/>
      <c r="AP1611" s="231"/>
    </row>
    <row r="1612" spans="1:42">
      <c r="A1612" s="229"/>
      <c r="D1612" s="195"/>
      <c r="E1612" s="195"/>
      <c r="F1612" s="195"/>
      <c r="G1612" s="195"/>
      <c r="H1612" s="195"/>
      <c r="I1612" s="195"/>
      <c r="J1612" s="195"/>
      <c r="K1612" s="230"/>
      <c r="L1612" s="195"/>
      <c r="M1612" s="195"/>
      <c r="N1612" s="195"/>
      <c r="O1612" s="195"/>
      <c r="P1612" s="195"/>
      <c r="Q1612" s="195"/>
      <c r="R1612" s="230"/>
      <c r="S1612" s="195"/>
      <c r="U1612" s="231"/>
      <c r="V1612" s="231"/>
      <c r="Y1612" s="231"/>
      <c r="Z1612" s="231"/>
      <c r="AA1612" s="231"/>
      <c r="AB1612" s="231"/>
      <c r="AC1612" s="231"/>
      <c r="AE1612" s="231"/>
      <c r="AF1612" s="234"/>
      <c r="AJ1612" s="231"/>
      <c r="AK1612" s="231"/>
      <c r="AL1612" s="231"/>
      <c r="AM1612" s="231"/>
      <c r="AN1612" s="231"/>
      <c r="AO1612" s="231"/>
      <c r="AP1612" s="231"/>
    </row>
    <row r="1613" spans="1:42">
      <c r="A1613" s="229"/>
      <c r="D1613" s="195"/>
      <c r="E1613" s="195"/>
      <c r="F1613" s="195"/>
      <c r="G1613" s="195"/>
      <c r="H1613" s="195"/>
      <c r="I1613" s="195"/>
      <c r="J1613" s="195"/>
      <c r="K1613" s="230"/>
      <c r="L1613" s="195"/>
      <c r="M1613" s="195"/>
      <c r="N1613" s="195"/>
      <c r="O1613" s="195"/>
      <c r="P1613" s="195"/>
      <c r="Q1613" s="195"/>
      <c r="R1613" s="230"/>
      <c r="S1613" s="195"/>
      <c r="U1613" s="231"/>
      <c r="V1613" s="231"/>
      <c r="Y1613" s="231"/>
      <c r="Z1613" s="231"/>
      <c r="AA1613" s="231"/>
      <c r="AB1613" s="231"/>
      <c r="AC1613" s="231"/>
      <c r="AE1613" s="231"/>
      <c r="AF1613" s="234"/>
      <c r="AJ1613" s="231"/>
      <c r="AK1613" s="231"/>
      <c r="AL1613" s="231"/>
      <c r="AM1613" s="231"/>
      <c r="AN1613" s="231"/>
      <c r="AO1613" s="231"/>
      <c r="AP1613" s="231"/>
    </row>
    <row r="1614" spans="1:42">
      <c r="A1614" s="229"/>
      <c r="D1614" s="195"/>
      <c r="E1614" s="195"/>
      <c r="F1614" s="195"/>
      <c r="G1614" s="195"/>
      <c r="H1614" s="195"/>
      <c r="I1614" s="195"/>
      <c r="J1614" s="195"/>
      <c r="K1614" s="230"/>
      <c r="L1614" s="195"/>
      <c r="M1614" s="195"/>
      <c r="N1614" s="195"/>
      <c r="O1614" s="195"/>
      <c r="P1614" s="195"/>
      <c r="Q1614" s="195"/>
      <c r="R1614" s="230"/>
      <c r="S1614" s="195"/>
      <c r="U1614" s="231"/>
      <c r="V1614" s="231"/>
      <c r="Y1614" s="231"/>
      <c r="Z1614" s="231"/>
      <c r="AA1614" s="231"/>
      <c r="AB1614" s="231"/>
      <c r="AC1614" s="231"/>
      <c r="AE1614" s="231"/>
      <c r="AF1614" s="234"/>
      <c r="AJ1614" s="231"/>
      <c r="AK1614" s="231"/>
      <c r="AL1614" s="231"/>
      <c r="AM1614" s="231"/>
      <c r="AN1614" s="231"/>
      <c r="AO1614" s="231"/>
      <c r="AP1614" s="231"/>
    </row>
    <row r="1615" spans="1:42">
      <c r="A1615" s="229"/>
      <c r="D1615" s="195"/>
      <c r="E1615" s="195"/>
      <c r="F1615" s="195"/>
      <c r="G1615" s="195"/>
      <c r="H1615" s="195"/>
      <c r="I1615" s="195"/>
      <c r="J1615" s="195"/>
      <c r="K1615" s="230"/>
      <c r="L1615" s="195"/>
      <c r="M1615" s="195"/>
      <c r="N1615" s="195"/>
      <c r="O1615" s="195"/>
      <c r="P1615" s="195"/>
      <c r="Q1615" s="195"/>
      <c r="R1615" s="230"/>
      <c r="S1615" s="195"/>
      <c r="U1615" s="231"/>
      <c r="V1615" s="231"/>
      <c r="Y1615" s="231"/>
      <c r="Z1615" s="231"/>
      <c r="AA1615" s="231"/>
      <c r="AB1615" s="231"/>
      <c r="AC1615" s="231"/>
      <c r="AE1615" s="231"/>
      <c r="AF1615" s="234"/>
      <c r="AJ1615" s="231"/>
      <c r="AK1615" s="231"/>
      <c r="AL1615" s="231"/>
      <c r="AM1615" s="231"/>
      <c r="AN1615" s="231"/>
      <c r="AO1615" s="231"/>
      <c r="AP1615" s="231"/>
    </row>
    <row r="1616" spans="1:42">
      <c r="A1616" s="229"/>
      <c r="D1616" s="195"/>
      <c r="E1616" s="195"/>
      <c r="F1616" s="195"/>
      <c r="G1616" s="195"/>
      <c r="H1616" s="195"/>
      <c r="I1616" s="195"/>
      <c r="J1616" s="195"/>
      <c r="K1616" s="230"/>
      <c r="L1616" s="195"/>
      <c r="M1616" s="195"/>
      <c r="N1616" s="195"/>
      <c r="O1616" s="195"/>
      <c r="P1616" s="195"/>
      <c r="Q1616" s="195"/>
      <c r="R1616" s="230"/>
      <c r="S1616" s="195"/>
      <c r="U1616" s="231"/>
      <c r="V1616" s="231"/>
      <c r="Y1616" s="231"/>
      <c r="Z1616" s="231"/>
      <c r="AA1616" s="231"/>
      <c r="AB1616" s="231"/>
      <c r="AC1616" s="231"/>
      <c r="AE1616" s="231"/>
      <c r="AF1616" s="234"/>
      <c r="AJ1616" s="231"/>
      <c r="AK1616" s="231"/>
      <c r="AL1616" s="231"/>
      <c r="AM1616" s="231"/>
      <c r="AN1616" s="231"/>
      <c r="AO1616" s="231"/>
      <c r="AP1616" s="231"/>
    </row>
    <row r="1617" spans="1:42">
      <c r="A1617" s="229"/>
      <c r="D1617" s="195"/>
      <c r="E1617" s="195"/>
      <c r="F1617" s="195"/>
      <c r="G1617" s="195"/>
      <c r="H1617" s="195"/>
      <c r="I1617" s="195"/>
      <c r="J1617" s="195"/>
      <c r="K1617" s="230"/>
      <c r="L1617" s="195"/>
      <c r="M1617" s="195"/>
      <c r="N1617" s="195"/>
      <c r="O1617" s="195"/>
      <c r="P1617" s="195"/>
      <c r="Q1617" s="195"/>
      <c r="R1617" s="230"/>
      <c r="S1617" s="195"/>
      <c r="U1617" s="231"/>
      <c r="V1617" s="231"/>
      <c r="Y1617" s="231"/>
      <c r="Z1617" s="231"/>
      <c r="AA1617" s="231"/>
      <c r="AB1617" s="231"/>
      <c r="AC1617" s="231"/>
      <c r="AE1617" s="231"/>
      <c r="AF1617" s="234"/>
      <c r="AJ1617" s="231"/>
      <c r="AK1617" s="231"/>
      <c r="AL1617" s="231"/>
      <c r="AM1617" s="231"/>
      <c r="AN1617" s="231"/>
      <c r="AO1617" s="231"/>
      <c r="AP1617" s="231"/>
    </row>
    <row r="1618" spans="1:42">
      <c r="A1618" s="229"/>
      <c r="D1618" s="195"/>
      <c r="E1618" s="195"/>
      <c r="F1618" s="195"/>
      <c r="G1618" s="195"/>
      <c r="H1618" s="195"/>
      <c r="I1618" s="195"/>
      <c r="J1618" s="195"/>
      <c r="K1618" s="230"/>
      <c r="L1618" s="195"/>
      <c r="M1618" s="195"/>
      <c r="N1618" s="195"/>
      <c r="O1618" s="195"/>
      <c r="P1618" s="195"/>
      <c r="Q1618" s="195"/>
      <c r="R1618" s="230"/>
      <c r="S1618" s="195"/>
      <c r="U1618" s="231"/>
      <c r="V1618" s="231"/>
      <c r="Y1618" s="231"/>
      <c r="Z1618" s="231"/>
      <c r="AA1618" s="231"/>
      <c r="AB1618" s="231"/>
      <c r="AC1618" s="231"/>
      <c r="AE1618" s="231"/>
      <c r="AF1618" s="234"/>
      <c r="AJ1618" s="231"/>
      <c r="AK1618" s="231"/>
      <c r="AL1618" s="231"/>
      <c r="AM1618" s="231"/>
      <c r="AN1618" s="231"/>
      <c r="AO1618" s="231"/>
      <c r="AP1618" s="231"/>
    </row>
    <row r="1619" spans="1:42">
      <c r="A1619" s="229"/>
      <c r="D1619" s="195"/>
      <c r="E1619" s="195"/>
      <c r="F1619" s="195"/>
      <c r="G1619" s="195"/>
      <c r="H1619" s="195"/>
      <c r="I1619" s="195"/>
      <c r="J1619" s="195"/>
      <c r="K1619" s="230"/>
      <c r="L1619" s="195"/>
      <c r="M1619" s="195"/>
      <c r="N1619" s="195"/>
      <c r="O1619" s="195"/>
      <c r="P1619" s="195"/>
      <c r="Q1619" s="195"/>
      <c r="R1619" s="230"/>
      <c r="S1619" s="195"/>
      <c r="U1619" s="231"/>
      <c r="V1619" s="231"/>
      <c r="Y1619" s="231"/>
      <c r="Z1619" s="231"/>
      <c r="AA1619" s="231"/>
      <c r="AB1619" s="231"/>
      <c r="AC1619" s="231"/>
      <c r="AE1619" s="231"/>
      <c r="AF1619" s="234"/>
      <c r="AJ1619" s="231"/>
      <c r="AK1619" s="231"/>
      <c r="AL1619" s="231"/>
      <c r="AM1619" s="231"/>
      <c r="AN1619" s="231"/>
      <c r="AO1619" s="231"/>
      <c r="AP1619" s="231"/>
    </row>
    <row r="1620" spans="1:42">
      <c r="A1620" s="229"/>
      <c r="D1620" s="195"/>
      <c r="E1620" s="195"/>
      <c r="F1620" s="195"/>
      <c r="G1620" s="195"/>
      <c r="H1620" s="195"/>
      <c r="I1620" s="195"/>
      <c r="J1620" s="195"/>
      <c r="K1620" s="230"/>
      <c r="L1620" s="195"/>
      <c r="M1620" s="195"/>
      <c r="N1620" s="195"/>
      <c r="O1620" s="195"/>
      <c r="P1620" s="195"/>
      <c r="Q1620" s="195"/>
      <c r="R1620" s="230"/>
      <c r="S1620" s="195"/>
      <c r="U1620" s="231"/>
      <c r="V1620" s="231"/>
      <c r="Y1620" s="231"/>
      <c r="Z1620" s="231"/>
      <c r="AA1620" s="231"/>
      <c r="AB1620" s="231"/>
      <c r="AC1620" s="231"/>
      <c r="AE1620" s="231"/>
      <c r="AF1620" s="234"/>
      <c r="AJ1620" s="231"/>
      <c r="AK1620" s="231"/>
      <c r="AL1620" s="231"/>
      <c r="AM1620" s="231"/>
      <c r="AN1620" s="231"/>
      <c r="AO1620" s="231"/>
      <c r="AP1620" s="231"/>
    </row>
    <row r="1621" spans="1:42">
      <c r="A1621" s="229"/>
      <c r="D1621" s="195"/>
      <c r="E1621" s="195"/>
      <c r="F1621" s="195"/>
      <c r="G1621" s="195"/>
      <c r="H1621" s="195"/>
      <c r="I1621" s="195"/>
      <c r="J1621" s="195"/>
      <c r="K1621" s="230"/>
      <c r="L1621" s="195"/>
      <c r="M1621" s="195"/>
      <c r="N1621" s="195"/>
      <c r="O1621" s="195"/>
      <c r="P1621" s="195"/>
      <c r="Q1621" s="195"/>
      <c r="R1621" s="230"/>
      <c r="S1621" s="195"/>
      <c r="U1621" s="231"/>
      <c r="V1621" s="231"/>
      <c r="Y1621" s="231"/>
      <c r="Z1621" s="231"/>
      <c r="AA1621" s="231"/>
      <c r="AB1621" s="231"/>
      <c r="AC1621" s="231"/>
      <c r="AE1621" s="231"/>
      <c r="AF1621" s="234"/>
      <c r="AJ1621" s="231"/>
      <c r="AK1621" s="231"/>
      <c r="AL1621" s="231"/>
      <c r="AM1621" s="231"/>
      <c r="AN1621" s="231"/>
      <c r="AO1621" s="231"/>
      <c r="AP1621" s="231"/>
    </row>
    <row r="1622" spans="1:42">
      <c r="A1622" s="229"/>
      <c r="D1622" s="195"/>
      <c r="E1622" s="195"/>
      <c r="F1622" s="195"/>
      <c r="G1622" s="195"/>
      <c r="H1622" s="195"/>
      <c r="I1622" s="195"/>
      <c r="J1622" s="195"/>
      <c r="K1622" s="230"/>
      <c r="L1622" s="195"/>
      <c r="M1622" s="195"/>
      <c r="N1622" s="195"/>
      <c r="O1622" s="195"/>
      <c r="P1622" s="195"/>
      <c r="Q1622" s="195"/>
      <c r="R1622" s="230"/>
      <c r="S1622" s="195"/>
      <c r="U1622" s="231"/>
      <c r="V1622" s="231"/>
      <c r="Y1622" s="231"/>
      <c r="Z1622" s="231"/>
      <c r="AA1622" s="231"/>
      <c r="AB1622" s="231"/>
      <c r="AC1622" s="231"/>
      <c r="AE1622" s="231"/>
      <c r="AF1622" s="234"/>
      <c r="AJ1622" s="231"/>
      <c r="AK1622" s="231"/>
      <c r="AL1622" s="231"/>
      <c r="AM1622" s="231"/>
      <c r="AN1622" s="231"/>
      <c r="AO1622" s="231"/>
      <c r="AP1622" s="231"/>
    </row>
    <row r="1623" spans="1:42">
      <c r="A1623" s="229"/>
      <c r="D1623" s="195"/>
      <c r="E1623" s="195"/>
      <c r="F1623" s="195"/>
      <c r="G1623" s="195"/>
      <c r="H1623" s="195"/>
      <c r="I1623" s="195"/>
      <c r="J1623" s="195"/>
      <c r="K1623" s="230"/>
      <c r="L1623" s="195"/>
      <c r="M1623" s="195"/>
      <c r="N1623" s="195"/>
      <c r="O1623" s="195"/>
      <c r="P1623" s="195"/>
      <c r="Q1623" s="195"/>
      <c r="R1623" s="230"/>
      <c r="S1623" s="195"/>
      <c r="U1623" s="231"/>
      <c r="V1623" s="231"/>
      <c r="Y1623" s="231"/>
      <c r="Z1623" s="231"/>
      <c r="AA1623" s="231"/>
      <c r="AB1623" s="231"/>
      <c r="AC1623" s="231"/>
      <c r="AE1623" s="231"/>
      <c r="AF1623" s="234"/>
      <c r="AJ1623" s="231"/>
      <c r="AK1623" s="231"/>
      <c r="AL1623" s="231"/>
      <c r="AM1623" s="231"/>
      <c r="AN1623" s="231"/>
      <c r="AO1623" s="231"/>
      <c r="AP1623" s="231"/>
    </row>
    <row r="1624" spans="1:42">
      <c r="A1624" s="229"/>
      <c r="D1624" s="195"/>
      <c r="E1624" s="195"/>
      <c r="F1624" s="195"/>
      <c r="G1624" s="195"/>
      <c r="H1624" s="195"/>
      <c r="I1624" s="195"/>
      <c r="J1624" s="195"/>
      <c r="K1624" s="230"/>
      <c r="L1624" s="195"/>
      <c r="M1624" s="195"/>
      <c r="N1624" s="195"/>
      <c r="O1624" s="195"/>
      <c r="P1624" s="195"/>
      <c r="Q1624" s="195"/>
      <c r="R1624" s="230"/>
      <c r="S1624" s="195"/>
      <c r="U1624" s="231"/>
      <c r="V1624" s="231"/>
      <c r="Y1624" s="231"/>
      <c r="Z1624" s="231"/>
      <c r="AA1624" s="231"/>
      <c r="AB1624" s="231"/>
      <c r="AC1624" s="231"/>
      <c r="AE1624" s="231"/>
      <c r="AF1624" s="234"/>
      <c r="AJ1624" s="231"/>
      <c r="AK1624" s="231"/>
      <c r="AL1624" s="231"/>
      <c r="AM1624" s="231"/>
      <c r="AN1624" s="231"/>
      <c r="AO1624" s="231"/>
      <c r="AP1624" s="231"/>
    </row>
    <row r="1625" spans="1:42">
      <c r="A1625" s="229"/>
      <c r="D1625" s="195"/>
      <c r="E1625" s="195"/>
      <c r="F1625" s="195"/>
      <c r="G1625" s="195"/>
      <c r="H1625" s="195"/>
      <c r="I1625" s="195"/>
      <c r="J1625" s="195"/>
      <c r="K1625" s="230"/>
      <c r="L1625" s="195"/>
      <c r="M1625" s="195"/>
      <c r="N1625" s="195"/>
      <c r="O1625" s="195"/>
      <c r="P1625" s="195"/>
      <c r="Q1625" s="195"/>
      <c r="R1625" s="230"/>
      <c r="S1625" s="195"/>
      <c r="U1625" s="231"/>
      <c r="V1625" s="231"/>
      <c r="Y1625" s="231"/>
      <c r="Z1625" s="231"/>
      <c r="AA1625" s="231"/>
      <c r="AB1625" s="231"/>
      <c r="AC1625" s="231"/>
      <c r="AE1625" s="231"/>
      <c r="AF1625" s="234"/>
      <c r="AJ1625" s="231"/>
      <c r="AK1625" s="231"/>
      <c r="AL1625" s="231"/>
      <c r="AM1625" s="231"/>
      <c r="AN1625" s="231"/>
      <c r="AO1625" s="231"/>
      <c r="AP1625" s="231"/>
    </row>
    <row r="1626" spans="1:42">
      <c r="A1626" s="229"/>
      <c r="D1626" s="195"/>
      <c r="E1626" s="195"/>
      <c r="F1626" s="195"/>
      <c r="G1626" s="195"/>
      <c r="H1626" s="195"/>
      <c r="I1626" s="195"/>
      <c r="J1626" s="195"/>
      <c r="K1626" s="230"/>
      <c r="L1626" s="195"/>
      <c r="M1626" s="195"/>
      <c r="N1626" s="195"/>
      <c r="O1626" s="195"/>
      <c r="P1626" s="195"/>
      <c r="Q1626" s="195"/>
      <c r="R1626" s="230"/>
      <c r="S1626" s="195"/>
      <c r="U1626" s="231"/>
      <c r="V1626" s="231"/>
      <c r="Y1626" s="231"/>
      <c r="Z1626" s="231"/>
      <c r="AA1626" s="231"/>
      <c r="AB1626" s="231"/>
      <c r="AC1626" s="231"/>
      <c r="AE1626" s="231"/>
      <c r="AF1626" s="234"/>
      <c r="AJ1626" s="231"/>
      <c r="AK1626" s="231"/>
      <c r="AL1626" s="231"/>
      <c r="AM1626" s="231"/>
      <c r="AN1626" s="231"/>
      <c r="AO1626" s="231"/>
      <c r="AP1626" s="231"/>
    </row>
    <row r="1627" spans="1:42">
      <c r="A1627" s="229"/>
      <c r="D1627" s="195"/>
      <c r="E1627" s="195"/>
      <c r="F1627" s="195"/>
      <c r="G1627" s="195"/>
      <c r="H1627" s="195"/>
      <c r="I1627" s="195"/>
      <c r="J1627" s="195"/>
      <c r="K1627" s="230"/>
      <c r="L1627" s="195"/>
      <c r="M1627" s="195"/>
      <c r="N1627" s="195"/>
      <c r="O1627" s="195"/>
      <c r="P1627" s="195"/>
      <c r="Q1627" s="195"/>
      <c r="R1627" s="230"/>
      <c r="S1627" s="195"/>
      <c r="U1627" s="231"/>
      <c r="V1627" s="231"/>
      <c r="Y1627" s="231"/>
      <c r="Z1627" s="231"/>
      <c r="AA1627" s="231"/>
      <c r="AB1627" s="231"/>
      <c r="AC1627" s="231"/>
      <c r="AE1627" s="231"/>
      <c r="AF1627" s="234"/>
      <c r="AJ1627" s="231"/>
      <c r="AK1627" s="231"/>
      <c r="AL1627" s="231"/>
      <c r="AM1627" s="231"/>
      <c r="AN1627" s="231"/>
      <c r="AO1627" s="231"/>
      <c r="AP1627" s="231"/>
    </row>
    <row r="1628" spans="1:42">
      <c r="A1628" s="229"/>
      <c r="D1628" s="195"/>
      <c r="E1628" s="195"/>
      <c r="F1628" s="195"/>
      <c r="G1628" s="195"/>
      <c r="H1628" s="195"/>
      <c r="I1628" s="195"/>
      <c r="J1628" s="195"/>
      <c r="K1628" s="230"/>
      <c r="L1628" s="195"/>
      <c r="M1628" s="195"/>
      <c r="N1628" s="195"/>
      <c r="O1628" s="195"/>
      <c r="P1628" s="195"/>
      <c r="Q1628" s="195"/>
      <c r="R1628" s="230"/>
      <c r="S1628" s="195"/>
      <c r="U1628" s="231"/>
      <c r="V1628" s="231"/>
      <c r="Y1628" s="231"/>
      <c r="Z1628" s="231"/>
      <c r="AA1628" s="231"/>
      <c r="AB1628" s="231"/>
      <c r="AC1628" s="231"/>
      <c r="AE1628" s="231"/>
      <c r="AF1628" s="234"/>
      <c r="AJ1628" s="231"/>
      <c r="AK1628" s="231"/>
      <c r="AL1628" s="231"/>
      <c r="AM1628" s="231"/>
      <c r="AN1628" s="231"/>
      <c r="AO1628" s="231"/>
      <c r="AP1628" s="231"/>
    </row>
    <row r="1629" spans="1:42">
      <c r="A1629" s="229"/>
      <c r="D1629" s="195"/>
      <c r="E1629" s="195"/>
      <c r="F1629" s="195"/>
      <c r="G1629" s="195"/>
      <c r="H1629" s="195"/>
      <c r="I1629" s="195"/>
      <c r="J1629" s="195"/>
      <c r="K1629" s="230"/>
      <c r="L1629" s="195"/>
      <c r="M1629" s="195"/>
      <c r="N1629" s="195"/>
      <c r="O1629" s="195"/>
      <c r="P1629" s="195"/>
      <c r="Q1629" s="195"/>
      <c r="R1629" s="230"/>
      <c r="S1629" s="195"/>
      <c r="U1629" s="231"/>
      <c r="V1629" s="231"/>
      <c r="Y1629" s="231"/>
      <c r="Z1629" s="231"/>
      <c r="AA1629" s="231"/>
      <c r="AB1629" s="231"/>
      <c r="AC1629" s="231"/>
      <c r="AE1629" s="231"/>
      <c r="AF1629" s="234"/>
      <c r="AJ1629" s="231"/>
      <c r="AK1629" s="231"/>
      <c r="AL1629" s="231"/>
      <c r="AM1629" s="231"/>
      <c r="AN1629" s="231"/>
      <c r="AO1629" s="231"/>
      <c r="AP1629" s="231"/>
    </row>
    <row r="1630" spans="1:42">
      <c r="A1630" s="229"/>
      <c r="D1630" s="195"/>
      <c r="E1630" s="195"/>
      <c r="F1630" s="195"/>
      <c r="G1630" s="195"/>
      <c r="H1630" s="195"/>
      <c r="I1630" s="195"/>
      <c r="J1630" s="195"/>
      <c r="K1630" s="230"/>
      <c r="L1630" s="195"/>
      <c r="M1630" s="195"/>
      <c r="N1630" s="195"/>
      <c r="O1630" s="195"/>
      <c r="P1630" s="195"/>
      <c r="Q1630" s="195"/>
      <c r="R1630" s="230"/>
      <c r="S1630" s="195"/>
      <c r="U1630" s="231"/>
      <c r="V1630" s="231"/>
      <c r="Y1630" s="231"/>
      <c r="Z1630" s="231"/>
      <c r="AA1630" s="231"/>
      <c r="AB1630" s="231"/>
      <c r="AC1630" s="231"/>
      <c r="AE1630" s="231"/>
      <c r="AF1630" s="234"/>
      <c r="AJ1630" s="231"/>
      <c r="AK1630" s="231"/>
      <c r="AL1630" s="231"/>
      <c r="AM1630" s="231"/>
      <c r="AN1630" s="231"/>
      <c r="AO1630" s="231"/>
      <c r="AP1630" s="231"/>
    </row>
    <row r="1631" spans="1:42">
      <c r="A1631" s="229"/>
      <c r="D1631" s="195"/>
      <c r="E1631" s="195"/>
      <c r="F1631" s="195"/>
      <c r="G1631" s="195"/>
      <c r="H1631" s="195"/>
      <c r="I1631" s="195"/>
      <c r="J1631" s="195"/>
      <c r="K1631" s="230"/>
      <c r="L1631" s="195"/>
      <c r="M1631" s="195"/>
      <c r="N1631" s="195"/>
      <c r="O1631" s="195"/>
      <c r="P1631" s="195"/>
      <c r="Q1631" s="195"/>
      <c r="R1631" s="230"/>
      <c r="S1631" s="195"/>
      <c r="U1631" s="231"/>
      <c r="V1631" s="231"/>
      <c r="Y1631" s="231"/>
      <c r="Z1631" s="231"/>
      <c r="AA1631" s="231"/>
      <c r="AB1631" s="231"/>
      <c r="AC1631" s="231"/>
      <c r="AE1631" s="231"/>
      <c r="AF1631" s="234"/>
      <c r="AJ1631" s="231"/>
      <c r="AK1631" s="231"/>
      <c r="AL1631" s="231"/>
      <c r="AM1631" s="231"/>
      <c r="AN1631" s="231"/>
      <c r="AO1631" s="231"/>
      <c r="AP1631" s="231"/>
    </row>
    <row r="1632" spans="1:42">
      <c r="A1632" s="229"/>
      <c r="D1632" s="195"/>
      <c r="E1632" s="195"/>
      <c r="F1632" s="195"/>
      <c r="G1632" s="195"/>
      <c r="H1632" s="195"/>
      <c r="I1632" s="195"/>
      <c r="J1632" s="195"/>
      <c r="K1632" s="230"/>
      <c r="L1632" s="195"/>
      <c r="M1632" s="195"/>
      <c r="N1632" s="195"/>
      <c r="O1632" s="195"/>
      <c r="P1632" s="195"/>
      <c r="Q1632" s="195"/>
      <c r="R1632" s="230"/>
      <c r="S1632" s="195"/>
      <c r="U1632" s="231"/>
      <c r="V1632" s="231"/>
      <c r="Y1632" s="231"/>
      <c r="Z1632" s="231"/>
      <c r="AA1632" s="231"/>
      <c r="AB1632" s="231"/>
      <c r="AC1632" s="231"/>
      <c r="AE1632" s="231"/>
      <c r="AF1632" s="234"/>
      <c r="AJ1632" s="231"/>
      <c r="AK1632" s="231"/>
      <c r="AL1632" s="231"/>
      <c r="AM1632" s="231"/>
      <c r="AN1632" s="231"/>
      <c r="AO1632" s="231"/>
      <c r="AP1632" s="231"/>
    </row>
    <row r="1633" spans="1:42">
      <c r="A1633" s="229"/>
      <c r="D1633" s="195"/>
      <c r="E1633" s="195"/>
      <c r="F1633" s="195"/>
      <c r="G1633" s="195"/>
      <c r="H1633" s="195"/>
      <c r="I1633" s="195"/>
      <c r="J1633" s="195"/>
      <c r="K1633" s="230"/>
      <c r="L1633" s="195"/>
      <c r="M1633" s="195"/>
      <c r="N1633" s="195"/>
      <c r="O1633" s="195"/>
      <c r="P1633" s="195"/>
      <c r="Q1633" s="195"/>
      <c r="R1633" s="230"/>
      <c r="S1633" s="195"/>
      <c r="U1633" s="231"/>
      <c r="V1633" s="231"/>
      <c r="Y1633" s="231"/>
      <c r="Z1633" s="231"/>
      <c r="AA1633" s="231"/>
      <c r="AB1633" s="231"/>
      <c r="AC1633" s="231"/>
      <c r="AE1633" s="231"/>
      <c r="AF1633" s="234"/>
      <c r="AJ1633" s="231"/>
      <c r="AK1633" s="231"/>
      <c r="AL1633" s="231"/>
      <c r="AM1633" s="231"/>
      <c r="AN1633" s="231"/>
      <c r="AO1633" s="231"/>
      <c r="AP1633" s="231"/>
    </row>
    <row r="1634" spans="1:42">
      <c r="A1634" s="229"/>
      <c r="D1634" s="195"/>
      <c r="E1634" s="195"/>
      <c r="F1634" s="195"/>
      <c r="G1634" s="195"/>
      <c r="H1634" s="195"/>
      <c r="I1634" s="195"/>
      <c r="J1634" s="195"/>
      <c r="K1634" s="230"/>
      <c r="L1634" s="195"/>
      <c r="M1634" s="195"/>
      <c r="N1634" s="195"/>
      <c r="O1634" s="195"/>
      <c r="P1634" s="195"/>
      <c r="Q1634" s="195"/>
      <c r="R1634" s="230"/>
      <c r="S1634" s="195"/>
      <c r="U1634" s="231"/>
      <c r="V1634" s="231"/>
      <c r="Y1634" s="231"/>
      <c r="Z1634" s="231"/>
      <c r="AA1634" s="231"/>
      <c r="AB1634" s="231"/>
      <c r="AC1634" s="231"/>
      <c r="AE1634" s="231"/>
      <c r="AF1634" s="234"/>
      <c r="AJ1634" s="231"/>
      <c r="AK1634" s="231"/>
      <c r="AL1634" s="231"/>
      <c r="AM1634" s="231"/>
      <c r="AN1634" s="231"/>
      <c r="AO1634" s="231"/>
      <c r="AP1634" s="231"/>
    </row>
    <row r="1635" spans="1:42">
      <c r="A1635" s="229"/>
      <c r="D1635" s="195"/>
      <c r="E1635" s="195"/>
      <c r="F1635" s="195"/>
      <c r="G1635" s="195"/>
      <c r="H1635" s="195"/>
      <c r="I1635" s="195"/>
      <c r="J1635" s="195"/>
      <c r="K1635" s="230"/>
      <c r="L1635" s="195"/>
      <c r="M1635" s="195"/>
      <c r="N1635" s="195"/>
      <c r="O1635" s="195"/>
      <c r="P1635" s="195"/>
      <c r="Q1635" s="195"/>
      <c r="R1635" s="230"/>
      <c r="S1635" s="195"/>
      <c r="U1635" s="231"/>
      <c r="V1635" s="231"/>
      <c r="Y1635" s="231"/>
      <c r="Z1635" s="231"/>
      <c r="AA1635" s="231"/>
      <c r="AB1635" s="231"/>
      <c r="AC1635" s="231"/>
      <c r="AE1635" s="231"/>
      <c r="AF1635" s="234"/>
      <c r="AJ1635" s="231"/>
      <c r="AK1635" s="231"/>
      <c r="AL1635" s="231"/>
      <c r="AM1635" s="231"/>
      <c r="AN1635" s="231"/>
      <c r="AO1635" s="231"/>
      <c r="AP1635" s="231"/>
    </row>
    <row r="1636" spans="1:42">
      <c r="A1636" s="229"/>
      <c r="D1636" s="195"/>
      <c r="E1636" s="195"/>
      <c r="F1636" s="195"/>
      <c r="G1636" s="195"/>
      <c r="H1636" s="195"/>
      <c r="I1636" s="195"/>
      <c r="J1636" s="195"/>
      <c r="K1636" s="230"/>
      <c r="L1636" s="195"/>
      <c r="M1636" s="195"/>
      <c r="N1636" s="195"/>
      <c r="O1636" s="195"/>
      <c r="P1636" s="195"/>
      <c r="Q1636" s="195"/>
      <c r="R1636" s="230"/>
      <c r="S1636" s="195"/>
      <c r="U1636" s="231"/>
      <c r="V1636" s="231"/>
      <c r="Y1636" s="231"/>
      <c r="Z1636" s="231"/>
      <c r="AA1636" s="231"/>
      <c r="AB1636" s="231"/>
      <c r="AC1636" s="231"/>
      <c r="AE1636" s="231"/>
      <c r="AF1636" s="234"/>
      <c r="AJ1636" s="231"/>
      <c r="AK1636" s="231"/>
      <c r="AL1636" s="231"/>
      <c r="AM1636" s="231"/>
      <c r="AN1636" s="231"/>
      <c r="AO1636" s="231"/>
      <c r="AP1636" s="231"/>
    </row>
    <row r="1637" spans="1:42">
      <c r="A1637" s="229"/>
      <c r="D1637" s="195"/>
      <c r="E1637" s="195"/>
      <c r="F1637" s="195"/>
      <c r="G1637" s="195"/>
      <c r="H1637" s="195"/>
      <c r="I1637" s="195"/>
      <c r="J1637" s="195"/>
      <c r="K1637" s="230"/>
      <c r="L1637" s="195"/>
      <c r="M1637" s="195"/>
      <c r="N1637" s="195"/>
      <c r="O1637" s="195"/>
      <c r="P1637" s="195"/>
      <c r="Q1637" s="195"/>
      <c r="R1637" s="230"/>
      <c r="S1637" s="195"/>
      <c r="U1637" s="231"/>
      <c r="V1637" s="231"/>
      <c r="Y1637" s="231"/>
      <c r="Z1637" s="231"/>
      <c r="AA1637" s="231"/>
      <c r="AB1637" s="231"/>
      <c r="AC1637" s="231"/>
      <c r="AE1637" s="231"/>
      <c r="AF1637" s="234"/>
      <c r="AJ1637" s="231"/>
      <c r="AK1637" s="231"/>
      <c r="AL1637" s="231"/>
      <c r="AM1637" s="231"/>
      <c r="AN1637" s="231"/>
      <c r="AO1637" s="231"/>
      <c r="AP1637" s="231"/>
    </row>
    <row r="1638" spans="1:42">
      <c r="A1638" s="229"/>
      <c r="D1638" s="195"/>
      <c r="E1638" s="195"/>
      <c r="F1638" s="195"/>
      <c r="G1638" s="195"/>
      <c r="H1638" s="195"/>
      <c r="I1638" s="195"/>
      <c r="J1638" s="195"/>
      <c r="K1638" s="230"/>
      <c r="L1638" s="195"/>
      <c r="M1638" s="195"/>
      <c r="N1638" s="195"/>
      <c r="O1638" s="195"/>
      <c r="P1638" s="195"/>
      <c r="Q1638" s="195"/>
      <c r="R1638" s="230"/>
      <c r="S1638" s="195"/>
      <c r="U1638" s="231"/>
      <c r="V1638" s="231"/>
      <c r="Y1638" s="231"/>
      <c r="Z1638" s="231"/>
      <c r="AA1638" s="231"/>
      <c r="AB1638" s="231"/>
      <c r="AC1638" s="231"/>
      <c r="AE1638" s="231"/>
      <c r="AF1638" s="234"/>
      <c r="AJ1638" s="231"/>
      <c r="AK1638" s="231"/>
      <c r="AL1638" s="231"/>
      <c r="AM1638" s="231"/>
      <c r="AN1638" s="231"/>
      <c r="AO1638" s="231"/>
      <c r="AP1638" s="231"/>
    </row>
    <row r="1639" spans="1:42">
      <c r="A1639" s="229"/>
      <c r="D1639" s="195"/>
      <c r="E1639" s="195"/>
      <c r="F1639" s="195"/>
      <c r="G1639" s="195"/>
      <c r="H1639" s="195"/>
      <c r="I1639" s="195"/>
      <c r="J1639" s="195"/>
      <c r="K1639" s="230"/>
      <c r="L1639" s="195"/>
      <c r="M1639" s="195"/>
      <c r="N1639" s="195"/>
      <c r="O1639" s="195"/>
      <c r="P1639" s="195"/>
      <c r="Q1639" s="195"/>
      <c r="R1639" s="230"/>
      <c r="S1639" s="195"/>
      <c r="U1639" s="231"/>
      <c r="V1639" s="231"/>
      <c r="Y1639" s="231"/>
      <c r="Z1639" s="231"/>
      <c r="AA1639" s="231"/>
      <c r="AB1639" s="231"/>
      <c r="AC1639" s="231"/>
      <c r="AE1639" s="231"/>
      <c r="AF1639" s="234"/>
      <c r="AJ1639" s="231"/>
      <c r="AK1639" s="231"/>
      <c r="AL1639" s="231"/>
      <c r="AM1639" s="231"/>
      <c r="AN1639" s="231"/>
      <c r="AO1639" s="231"/>
      <c r="AP1639" s="231"/>
    </row>
    <row r="1640" spans="1:42">
      <c r="A1640" s="229"/>
      <c r="D1640" s="195"/>
      <c r="E1640" s="195"/>
      <c r="F1640" s="195"/>
      <c r="G1640" s="195"/>
      <c r="H1640" s="195"/>
      <c r="I1640" s="195"/>
      <c r="J1640" s="195"/>
      <c r="K1640" s="230"/>
      <c r="L1640" s="195"/>
      <c r="M1640" s="195"/>
      <c r="N1640" s="195"/>
      <c r="O1640" s="195"/>
      <c r="P1640" s="195"/>
      <c r="Q1640" s="195"/>
      <c r="R1640" s="230"/>
      <c r="S1640" s="195"/>
      <c r="U1640" s="231"/>
      <c r="V1640" s="231"/>
      <c r="Y1640" s="231"/>
      <c r="Z1640" s="231"/>
      <c r="AA1640" s="231"/>
      <c r="AB1640" s="231"/>
      <c r="AC1640" s="231"/>
      <c r="AE1640" s="231"/>
      <c r="AF1640" s="234"/>
      <c r="AJ1640" s="231"/>
      <c r="AK1640" s="231"/>
      <c r="AL1640" s="231"/>
      <c r="AM1640" s="231"/>
      <c r="AN1640" s="231"/>
      <c r="AO1640" s="231"/>
      <c r="AP1640" s="231"/>
    </row>
    <row r="1641" spans="1:42">
      <c r="A1641" s="229"/>
      <c r="D1641" s="195"/>
      <c r="E1641" s="195"/>
      <c r="F1641" s="195"/>
      <c r="G1641" s="195"/>
      <c r="H1641" s="195"/>
      <c r="I1641" s="195"/>
      <c r="J1641" s="195"/>
      <c r="K1641" s="230"/>
      <c r="L1641" s="195"/>
      <c r="M1641" s="195"/>
      <c r="N1641" s="195"/>
      <c r="O1641" s="195"/>
      <c r="P1641" s="195"/>
      <c r="Q1641" s="195"/>
      <c r="R1641" s="230"/>
      <c r="S1641" s="195"/>
      <c r="U1641" s="231"/>
      <c r="V1641" s="231"/>
      <c r="Y1641" s="231"/>
      <c r="Z1641" s="231"/>
      <c r="AA1641" s="231"/>
      <c r="AB1641" s="231"/>
      <c r="AC1641" s="231"/>
      <c r="AE1641" s="231"/>
      <c r="AF1641" s="234"/>
      <c r="AJ1641" s="231"/>
      <c r="AK1641" s="231"/>
      <c r="AL1641" s="231"/>
      <c r="AM1641" s="231"/>
      <c r="AN1641" s="231"/>
      <c r="AO1641" s="231"/>
      <c r="AP1641" s="231"/>
    </row>
    <row r="1642" spans="1:42">
      <c r="A1642" s="229"/>
      <c r="D1642" s="195"/>
      <c r="E1642" s="195"/>
      <c r="F1642" s="195"/>
      <c r="G1642" s="195"/>
      <c r="H1642" s="195"/>
      <c r="I1642" s="195"/>
      <c r="J1642" s="195"/>
      <c r="K1642" s="230"/>
      <c r="L1642" s="195"/>
      <c r="M1642" s="195"/>
      <c r="N1642" s="195"/>
      <c r="O1642" s="195"/>
      <c r="P1642" s="195"/>
      <c r="Q1642" s="195"/>
      <c r="R1642" s="230"/>
      <c r="S1642" s="195"/>
      <c r="U1642" s="231"/>
      <c r="V1642" s="231"/>
      <c r="Y1642" s="231"/>
      <c r="Z1642" s="231"/>
      <c r="AA1642" s="231"/>
      <c r="AB1642" s="231"/>
      <c r="AC1642" s="231"/>
      <c r="AE1642" s="231"/>
      <c r="AF1642" s="234"/>
      <c r="AJ1642" s="231"/>
      <c r="AK1642" s="231"/>
      <c r="AL1642" s="231"/>
      <c r="AM1642" s="231"/>
      <c r="AN1642" s="231"/>
      <c r="AO1642" s="231"/>
      <c r="AP1642" s="231"/>
    </row>
    <row r="1643" spans="1:42">
      <c r="A1643" s="229"/>
      <c r="D1643" s="195"/>
      <c r="E1643" s="195"/>
      <c r="F1643" s="195"/>
      <c r="G1643" s="195"/>
      <c r="H1643" s="195"/>
      <c r="I1643" s="195"/>
      <c r="J1643" s="195"/>
      <c r="K1643" s="230"/>
      <c r="L1643" s="195"/>
      <c r="M1643" s="195"/>
      <c r="N1643" s="195"/>
      <c r="O1643" s="195"/>
      <c r="P1643" s="195"/>
      <c r="Q1643" s="195"/>
      <c r="R1643" s="230"/>
      <c r="S1643" s="195"/>
      <c r="U1643" s="231"/>
      <c r="V1643" s="231"/>
      <c r="Y1643" s="231"/>
      <c r="Z1643" s="231"/>
      <c r="AA1643" s="231"/>
      <c r="AB1643" s="231"/>
      <c r="AC1643" s="231"/>
      <c r="AE1643" s="231"/>
      <c r="AF1643" s="234"/>
      <c r="AJ1643" s="231"/>
      <c r="AK1643" s="231"/>
      <c r="AL1643" s="231"/>
      <c r="AM1643" s="231"/>
      <c r="AN1643" s="231"/>
      <c r="AO1643" s="231"/>
      <c r="AP1643" s="231"/>
    </row>
    <row r="1644" spans="1:42">
      <c r="A1644" s="229"/>
      <c r="D1644" s="195"/>
      <c r="E1644" s="195"/>
      <c r="F1644" s="195"/>
      <c r="G1644" s="195"/>
      <c r="H1644" s="195"/>
      <c r="I1644" s="195"/>
      <c r="J1644" s="195"/>
      <c r="K1644" s="230"/>
      <c r="L1644" s="195"/>
      <c r="M1644" s="195"/>
      <c r="N1644" s="195"/>
      <c r="O1644" s="195"/>
      <c r="P1644" s="195"/>
      <c r="Q1644" s="195"/>
      <c r="R1644" s="230"/>
      <c r="S1644" s="195"/>
      <c r="U1644" s="231"/>
      <c r="V1644" s="231"/>
      <c r="Y1644" s="231"/>
      <c r="Z1644" s="231"/>
      <c r="AA1644" s="231"/>
      <c r="AB1644" s="231"/>
      <c r="AC1644" s="231"/>
      <c r="AE1644" s="231"/>
      <c r="AF1644" s="234"/>
      <c r="AJ1644" s="231"/>
      <c r="AK1644" s="231"/>
      <c r="AL1644" s="231"/>
      <c r="AM1644" s="231"/>
      <c r="AN1644" s="231"/>
      <c r="AO1644" s="231"/>
      <c r="AP1644" s="231"/>
    </row>
    <row r="1645" spans="1:42">
      <c r="A1645" s="229"/>
      <c r="D1645" s="195"/>
      <c r="E1645" s="195"/>
      <c r="F1645" s="195"/>
      <c r="G1645" s="195"/>
      <c r="H1645" s="195"/>
      <c r="I1645" s="195"/>
      <c r="J1645" s="195"/>
      <c r="K1645" s="230"/>
      <c r="L1645" s="195"/>
      <c r="M1645" s="195"/>
      <c r="N1645" s="195"/>
      <c r="O1645" s="195"/>
      <c r="P1645" s="195"/>
      <c r="Q1645" s="195"/>
      <c r="R1645" s="230"/>
      <c r="S1645" s="195"/>
      <c r="U1645" s="231"/>
      <c r="V1645" s="231"/>
      <c r="Y1645" s="231"/>
      <c r="Z1645" s="231"/>
      <c r="AA1645" s="231"/>
      <c r="AB1645" s="231"/>
      <c r="AC1645" s="231"/>
      <c r="AE1645" s="231"/>
      <c r="AF1645" s="234"/>
      <c r="AJ1645" s="231"/>
      <c r="AK1645" s="231"/>
      <c r="AL1645" s="231"/>
      <c r="AM1645" s="231"/>
      <c r="AN1645" s="231"/>
      <c r="AO1645" s="231"/>
      <c r="AP1645" s="231"/>
    </row>
    <row r="1646" spans="1:42">
      <c r="A1646" s="229"/>
      <c r="D1646" s="195"/>
      <c r="E1646" s="195"/>
      <c r="F1646" s="195"/>
      <c r="G1646" s="195"/>
      <c r="H1646" s="195"/>
      <c r="I1646" s="195"/>
      <c r="J1646" s="195"/>
      <c r="K1646" s="230"/>
      <c r="L1646" s="195"/>
      <c r="M1646" s="195"/>
      <c r="N1646" s="195"/>
      <c r="O1646" s="195"/>
      <c r="P1646" s="195"/>
      <c r="Q1646" s="195"/>
      <c r="R1646" s="230"/>
      <c r="S1646" s="195"/>
      <c r="U1646" s="231"/>
      <c r="V1646" s="231"/>
      <c r="Y1646" s="231"/>
      <c r="Z1646" s="231"/>
      <c r="AA1646" s="231"/>
      <c r="AB1646" s="231"/>
      <c r="AC1646" s="231"/>
      <c r="AE1646" s="231"/>
      <c r="AF1646" s="234"/>
      <c r="AJ1646" s="231"/>
      <c r="AK1646" s="231"/>
      <c r="AL1646" s="231"/>
      <c r="AM1646" s="231"/>
      <c r="AN1646" s="231"/>
      <c r="AO1646" s="231"/>
      <c r="AP1646" s="231"/>
    </row>
    <row r="1647" spans="1:42">
      <c r="A1647" s="229"/>
      <c r="D1647" s="195"/>
      <c r="E1647" s="195"/>
      <c r="F1647" s="195"/>
      <c r="G1647" s="195"/>
      <c r="H1647" s="195"/>
      <c r="I1647" s="195"/>
      <c r="J1647" s="195"/>
      <c r="K1647" s="230"/>
      <c r="L1647" s="195"/>
      <c r="M1647" s="195"/>
      <c r="N1647" s="195"/>
      <c r="O1647" s="195"/>
      <c r="P1647" s="195"/>
      <c r="Q1647" s="195"/>
      <c r="R1647" s="230"/>
      <c r="S1647" s="195"/>
      <c r="U1647" s="231"/>
      <c r="V1647" s="231"/>
      <c r="Y1647" s="231"/>
      <c r="Z1647" s="231"/>
      <c r="AA1647" s="231"/>
      <c r="AB1647" s="231"/>
      <c r="AC1647" s="231"/>
      <c r="AE1647" s="231"/>
      <c r="AF1647" s="234"/>
      <c r="AJ1647" s="231"/>
      <c r="AK1647" s="231"/>
      <c r="AL1647" s="231"/>
      <c r="AM1647" s="231"/>
      <c r="AN1647" s="231"/>
      <c r="AO1647" s="231"/>
      <c r="AP1647" s="231"/>
    </row>
    <row r="1648" spans="1:42">
      <c r="A1648" s="229"/>
      <c r="D1648" s="195"/>
      <c r="E1648" s="195"/>
      <c r="F1648" s="195"/>
      <c r="G1648" s="195"/>
      <c r="H1648" s="195"/>
      <c r="I1648" s="195"/>
      <c r="J1648" s="195"/>
      <c r="K1648" s="230"/>
      <c r="L1648" s="195"/>
      <c r="M1648" s="195"/>
      <c r="N1648" s="195"/>
      <c r="O1648" s="195"/>
      <c r="P1648" s="195"/>
      <c r="Q1648" s="195"/>
      <c r="R1648" s="230"/>
      <c r="S1648" s="195"/>
      <c r="U1648" s="231"/>
      <c r="V1648" s="231"/>
      <c r="Y1648" s="231"/>
      <c r="Z1648" s="231"/>
      <c r="AA1648" s="231"/>
      <c r="AB1648" s="231"/>
      <c r="AC1648" s="231"/>
      <c r="AE1648" s="231"/>
      <c r="AF1648" s="234"/>
      <c r="AJ1648" s="231"/>
      <c r="AK1648" s="231"/>
      <c r="AL1648" s="231"/>
      <c r="AM1648" s="231"/>
      <c r="AN1648" s="231"/>
      <c r="AO1648" s="231"/>
      <c r="AP1648" s="231"/>
    </row>
    <row r="1649" spans="1:42">
      <c r="A1649" s="229"/>
      <c r="D1649" s="195"/>
      <c r="E1649" s="195"/>
      <c r="F1649" s="195"/>
      <c r="G1649" s="195"/>
      <c r="H1649" s="195"/>
      <c r="I1649" s="195"/>
      <c r="J1649" s="195"/>
      <c r="K1649" s="230"/>
      <c r="L1649" s="195"/>
      <c r="M1649" s="195"/>
      <c r="N1649" s="195"/>
      <c r="O1649" s="195"/>
      <c r="P1649" s="195"/>
      <c r="Q1649" s="195"/>
      <c r="R1649" s="230"/>
      <c r="S1649" s="195"/>
      <c r="U1649" s="231"/>
      <c r="V1649" s="231"/>
      <c r="Y1649" s="231"/>
      <c r="Z1649" s="231"/>
      <c r="AA1649" s="231"/>
      <c r="AB1649" s="231"/>
      <c r="AC1649" s="231"/>
      <c r="AE1649" s="231"/>
      <c r="AF1649" s="234"/>
      <c r="AJ1649" s="231"/>
      <c r="AK1649" s="231"/>
      <c r="AL1649" s="231"/>
      <c r="AM1649" s="231"/>
      <c r="AN1649" s="231"/>
      <c r="AO1649" s="231"/>
      <c r="AP1649" s="231"/>
    </row>
    <row r="1650" spans="1:42">
      <c r="A1650" s="229"/>
      <c r="D1650" s="195"/>
      <c r="E1650" s="195"/>
      <c r="F1650" s="195"/>
      <c r="G1650" s="195"/>
      <c r="H1650" s="195"/>
      <c r="I1650" s="195"/>
      <c r="J1650" s="195"/>
      <c r="K1650" s="230"/>
      <c r="L1650" s="195"/>
      <c r="M1650" s="195"/>
      <c r="N1650" s="195"/>
      <c r="O1650" s="195"/>
      <c r="P1650" s="195"/>
      <c r="Q1650" s="195"/>
      <c r="R1650" s="230"/>
      <c r="S1650" s="195"/>
      <c r="U1650" s="231"/>
      <c r="V1650" s="231"/>
      <c r="Y1650" s="231"/>
      <c r="Z1650" s="231"/>
      <c r="AA1650" s="231"/>
      <c r="AB1650" s="231"/>
      <c r="AC1650" s="231"/>
      <c r="AE1650" s="231"/>
      <c r="AF1650" s="234"/>
      <c r="AJ1650" s="231"/>
      <c r="AK1650" s="231"/>
      <c r="AL1650" s="231"/>
      <c r="AM1650" s="231"/>
      <c r="AN1650" s="231"/>
      <c r="AO1650" s="231"/>
      <c r="AP1650" s="231"/>
    </row>
    <row r="1651" spans="1:42">
      <c r="A1651" s="229"/>
      <c r="D1651" s="195"/>
      <c r="E1651" s="195"/>
      <c r="F1651" s="195"/>
      <c r="G1651" s="195"/>
      <c r="H1651" s="195"/>
      <c r="I1651" s="195"/>
      <c r="J1651" s="195"/>
      <c r="K1651" s="230"/>
      <c r="L1651" s="195"/>
      <c r="M1651" s="195"/>
      <c r="N1651" s="195"/>
      <c r="O1651" s="195"/>
      <c r="P1651" s="195"/>
      <c r="Q1651" s="195"/>
      <c r="R1651" s="230"/>
      <c r="S1651" s="195"/>
      <c r="U1651" s="231"/>
      <c r="V1651" s="231"/>
      <c r="Y1651" s="231"/>
      <c r="Z1651" s="231"/>
      <c r="AA1651" s="231"/>
      <c r="AB1651" s="231"/>
      <c r="AC1651" s="231"/>
      <c r="AE1651" s="231"/>
      <c r="AF1651" s="234"/>
      <c r="AJ1651" s="231"/>
      <c r="AK1651" s="231"/>
      <c r="AL1651" s="231"/>
      <c r="AM1651" s="231"/>
      <c r="AN1651" s="231"/>
      <c r="AO1651" s="231"/>
      <c r="AP1651" s="231"/>
    </row>
    <row r="1652" spans="1:42">
      <c r="A1652" s="229"/>
      <c r="D1652" s="195"/>
      <c r="E1652" s="195"/>
      <c r="F1652" s="195"/>
      <c r="G1652" s="195"/>
      <c r="H1652" s="195"/>
      <c r="I1652" s="195"/>
      <c r="J1652" s="195"/>
      <c r="K1652" s="230"/>
      <c r="L1652" s="195"/>
      <c r="M1652" s="195"/>
      <c r="N1652" s="195"/>
      <c r="O1652" s="195"/>
      <c r="P1652" s="195"/>
      <c r="Q1652" s="195"/>
      <c r="R1652" s="230"/>
      <c r="S1652" s="195"/>
      <c r="U1652" s="231"/>
      <c r="V1652" s="231"/>
      <c r="Y1652" s="231"/>
      <c r="Z1652" s="231"/>
      <c r="AA1652" s="231"/>
      <c r="AB1652" s="231"/>
      <c r="AC1652" s="231"/>
      <c r="AE1652" s="231"/>
      <c r="AF1652" s="234"/>
      <c r="AJ1652" s="231"/>
      <c r="AK1652" s="231"/>
      <c r="AL1652" s="231"/>
      <c r="AM1652" s="231"/>
      <c r="AN1652" s="231"/>
      <c r="AO1652" s="231"/>
      <c r="AP1652" s="231"/>
    </row>
    <row r="1653" spans="1:42">
      <c r="A1653" s="229"/>
      <c r="D1653" s="195"/>
      <c r="E1653" s="195"/>
      <c r="F1653" s="195"/>
      <c r="G1653" s="195"/>
      <c r="H1653" s="195"/>
      <c r="I1653" s="195"/>
      <c r="J1653" s="195"/>
      <c r="K1653" s="230"/>
      <c r="L1653" s="195"/>
      <c r="M1653" s="195"/>
      <c r="N1653" s="195"/>
      <c r="O1653" s="195"/>
      <c r="P1653" s="195"/>
      <c r="Q1653" s="195"/>
      <c r="R1653" s="230"/>
      <c r="S1653" s="195"/>
      <c r="U1653" s="231"/>
      <c r="V1653" s="231"/>
      <c r="Y1653" s="231"/>
      <c r="Z1653" s="231"/>
      <c r="AA1653" s="231"/>
      <c r="AB1653" s="231"/>
      <c r="AC1653" s="231"/>
      <c r="AE1653" s="231"/>
      <c r="AF1653" s="234"/>
      <c r="AJ1653" s="231"/>
      <c r="AK1653" s="231"/>
      <c r="AL1653" s="231"/>
      <c r="AM1653" s="231"/>
      <c r="AN1653" s="231"/>
      <c r="AO1653" s="231"/>
      <c r="AP1653" s="231"/>
    </row>
    <row r="1654" spans="1:42">
      <c r="A1654" s="229"/>
      <c r="D1654" s="195"/>
      <c r="E1654" s="195"/>
      <c r="F1654" s="195"/>
      <c r="G1654" s="195"/>
      <c r="H1654" s="195"/>
      <c r="I1654" s="195"/>
      <c r="J1654" s="195"/>
      <c r="K1654" s="230"/>
      <c r="L1654" s="195"/>
      <c r="M1654" s="195"/>
      <c r="N1654" s="195"/>
      <c r="O1654" s="195"/>
      <c r="P1654" s="195"/>
      <c r="Q1654" s="195"/>
      <c r="R1654" s="230"/>
      <c r="S1654" s="195"/>
      <c r="U1654" s="231"/>
      <c r="V1654" s="231"/>
      <c r="Y1654" s="231"/>
      <c r="Z1654" s="231"/>
      <c r="AA1654" s="231"/>
      <c r="AB1654" s="231"/>
      <c r="AC1654" s="231"/>
      <c r="AE1654" s="231"/>
      <c r="AF1654" s="234"/>
      <c r="AJ1654" s="231"/>
      <c r="AK1654" s="231"/>
      <c r="AL1654" s="231"/>
      <c r="AM1654" s="231"/>
      <c r="AN1654" s="231"/>
      <c r="AO1654" s="231"/>
      <c r="AP1654" s="231"/>
    </row>
    <row r="1655" spans="1:42">
      <c r="A1655" s="229"/>
      <c r="D1655" s="195"/>
      <c r="E1655" s="195"/>
      <c r="F1655" s="195"/>
      <c r="G1655" s="195"/>
      <c r="H1655" s="195"/>
      <c r="I1655" s="195"/>
      <c r="J1655" s="195"/>
      <c r="K1655" s="230"/>
      <c r="L1655" s="195"/>
      <c r="M1655" s="195"/>
      <c r="N1655" s="195"/>
      <c r="O1655" s="195"/>
      <c r="P1655" s="195"/>
      <c r="Q1655" s="195"/>
      <c r="R1655" s="230"/>
      <c r="S1655" s="195"/>
      <c r="U1655" s="231"/>
      <c r="V1655" s="231"/>
      <c r="Y1655" s="231"/>
      <c r="Z1655" s="231"/>
      <c r="AA1655" s="231"/>
      <c r="AB1655" s="231"/>
      <c r="AC1655" s="231"/>
      <c r="AE1655" s="231"/>
      <c r="AF1655" s="234"/>
      <c r="AJ1655" s="231"/>
      <c r="AK1655" s="231"/>
      <c r="AL1655" s="231"/>
      <c r="AM1655" s="231"/>
      <c r="AN1655" s="231"/>
      <c r="AO1655" s="231"/>
      <c r="AP1655" s="231"/>
    </row>
    <row r="1656" spans="1:42">
      <c r="A1656" s="229"/>
      <c r="D1656" s="195"/>
      <c r="E1656" s="195"/>
      <c r="F1656" s="195"/>
      <c r="G1656" s="195"/>
      <c r="H1656" s="195"/>
      <c r="I1656" s="195"/>
      <c r="J1656" s="195"/>
      <c r="K1656" s="230"/>
      <c r="L1656" s="195"/>
      <c r="M1656" s="195"/>
      <c r="N1656" s="195"/>
      <c r="O1656" s="195"/>
      <c r="P1656" s="195"/>
      <c r="Q1656" s="195"/>
      <c r="R1656" s="230"/>
      <c r="S1656" s="195"/>
      <c r="U1656" s="231"/>
      <c r="V1656" s="231"/>
      <c r="Y1656" s="231"/>
      <c r="Z1656" s="231"/>
      <c r="AA1656" s="231"/>
      <c r="AB1656" s="231"/>
      <c r="AC1656" s="231"/>
      <c r="AE1656" s="231"/>
      <c r="AJ1656" s="231"/>
      <c r="AK1656" s="231"/>
      <c r="AL1656" s="231"/>
      <c r="AM1656" s="231"/>
      <c r="AN1656" s="231"/>
      <c r="AO1656" s="231"/>
      <c r="AP1656" s="231"/>
    </row>
    <row r="1657" spans="1:42">
      <c r="A1657" s="229"/>
      <c r="D1657" s="195"/>
      <c r="E1657" s="195"/>
      <c r="F1657" s="195"/>
      <c r="G1657" s="195"/>
      <c r="H1657" s="195"/>
      <c r="I1657" s="195"/>
      <c r="J1657" s="195"/>
      <c r="K1657" s="230"/>
      <c r="L1657" s="195"/>
      <c r="M1657" s="195"/>
      <c r="N1657" s="195"/>
      <c r="O1657" s="195"/>
      <c r="P1657" s="195"/>
      <c r="Q1657" s="195"/>
      <c r="R1657" s="230"/>
      <c r="S1657" s="195"/>
      <c r="U1657" s="231"/>
      <c r="V1657" s="231"/>
      <c r="Y1657" s="231"/>
      <c r="Z1657" s="231"/>
      <c r="AA1657" s="231"/>
      <c r="AB1657" s="231"/>
      <c r="AC1657" s="231"/>
      <c r="AE1657" s="231"/>
      <c r="AJ1657" s="231"/>
      <c r="AK1657" s="231"/>
      <c r="AL1657" s="231"/>
      <c r="AM1657" s="231"/>
      <c r="AN1657" s="231"/>
      <c r="AO1657" s="231"/>
      <c r="AP1657" s="231"/>
    </row>
    <row r="1658" spans="1:42">
      <c r="A1658" s="229"/>
      <c r="D1658" s="195"/>
      <c r="E1658" s="195"/>
      <c r="F1658" s="195"/>
      <c r="G1658" s="195"/>
      <c r="H1658" s="195"/>
      <c r="I1658" s="195"/>
      <c r="J1658" s="195"/>
      <c r="K1658" s="230"/>
      <c r="L1658" s="195"/>
      <c r="M1658" s="195"/>
      <c r="N1658" s="195"/>
      <c r="O1658" s="195"/>
      <c r="P1658" s="195"/>
      <c r="Q1658" s="195"/>
      <c r="R1658" s="230"/>
      <c r="S1658" s="195"/>
      <c r="U1658" s="231"/>
      <c r="V1658" s="231"/>
      <c r="Y1658" s="231"/>
      <c r="Z1658" s="231"/>
      <c r="AA1658" s="231"/>
      <c r="AB1658" s="231"/>
      <c r="AC1658" s="231"/>
      <c r="AE1658" s="231"/>
      <c r="AJ1658" s="231"/>
      <c r="AK1658" s="231"/>
      <c r="AL1658" s="231"/>
      <c r="AM1658" s="231"/>
      <c r="AN1658" s="231"/>
      <c r="AO1658" s="231"/>
      <c r="AP1658" s="231"/>
    </row>
    <row r="1659" spans="1:42">
      <c r="A1659" s="229"/>
      <c r="D1659" s="195"/>
      <c r="E1659" s="195"/>
      <c r="F1659" s="195"/>
      <c r="G1659" s="195"/>
      <c r="H1659" s="195"/>
      <c r="I1659" s="195"/>
      <c r="J1659" s="195"/>
      <c r="K1659" s="230"/>
      <c r="L1659" s="195"/>
      <c r="M1659" s="195"/>
      <c r="N1659" s="195"/>
      <c r="O1659" s="195"/>
      <c r="P1659" s="195"/>
      <c r="Q1659" s="195"/>
      <c r="R1659" s="230"/>
      <c r="S1659" s="195"/>
      <c r="U1659" s="231"/>
      <c r="V1659" s="231"/>
      <c r="Y1659" s="231"/>
      <c r="Z1659" s="231"/>
      <c r="AA1659" s="231"/>
      <c r="AB1659" s="231"/>
      <c r="AC1659" s="231"/>
      <c r="AE1659" s="231"/>
      <c r="AJ1659" s="231"/>
      <c r="AK1659" s="231"/>
      <c r="AL1659" s="231"/>
      <c r="AM1659" s="231"/>
      <c r="AN1659" s="231"/>
      <c r="AO1659" s="231"/>
      <c r="AP1659" s="231"/>
    </row>
    <row r="1660" spans="1:42">
      <c r="A1660" s="229"/>
      <c r="D1660" s="195"/>
      <c r="E1660" s="195"/>
      <c r="F1660" s="195"/>
      <c r="G1660" s="195"/>
      <c r="H1660" s="195"/>
      <c r="I1660" s="195"/>
      <c r="J1660" s="195"/>
      <c r="K1660" s="230"/>
      <c r="L1660" s="195"/>
      <c r="M1660" s="195"/>
      <c r="N1660" s="195"/>
      <c r="O1660" s="195"/>
      <c r="P1660" s="195"/>
      <c r="Q1660" s="195"/>
      <c r="R1660" s="230"/>
      <c r="S1660" s="195"/>
      <c r="U1660" s="231"/>
      <c r="V1660" s="231"/>
      <c r="Y1660" s="231"/>
      <c r="Z1660" s="231"/>
      <c r="AA1660" s="231"/>
      <c r="AB1660" s="231"/>
      <c r="AC1660" s="231"/>
      <c r="AE1660" s="231"/>
      <c r="AJ1660" s="231"/>
      <c r="AK1660" s="231"/>
      <c r="AL1660" s="231"/>
      <c r="AM1660" s="231"/>
      <c r="AN1660" s="231"/>
      <c r="AO1660" s="231"/>
      <c r="AP1660" s="231"/>
    </row>
    <row r="1661" spans="1:42">
      <c r="A1661" s="229"/>
      <c r="D1661" s="195"/>
      <c r="E1661" s="195"/>
      <c r="F1661" s="195"/>
      <c r="G1661" s="195"/>
      <c r="H1661" s="195"/>
      <c r="I1661" s="195"/>
      <c r="J1661" s="195"/>
      <c r="K1661" s="230"/>
      <c r="L1661" s="195"/>
      <c r="M1661" s="195"/>
      <c r="N1661" s="195"/>
      <c r="O1661" s="195"/>
      <c r="P1661" s="195"/>
      <c r="Q1661" s="195"/>
      <c r="R1661" s="230"/>
      <c r="S1661" s="195"/>
      <c r="U1661" s="231"/>
      <c r="V1661" s="231"/>
      <c r="Y1661" s="231"/>
      <c r="Z1661" s="231"/>
      <c r="AA1661" s="231"/>
      <c r="AB1661" s="231"/>
      <c r="AC1661" s="231"/>
      <c r="AE1661" s="231"/>
      <c r="AJ1661" s="231"/>
      <c r="AK1661" s="231"/>
      <c r="AL1661" s="231"/>
      <c r="AM1661" s="231"/>
      <c r="AN1661" s="231"/>
      <c r="AO1661" s="231"/>
      <c r="AP1661" s="231"/>
    </row>
    <row r="1662" spans="1:42">
      <c r="A1662" s="229"/>
      <c r="D1662" s="195"/>
      <c r="E1662" s="195"/>
      <c r="F1662" s="195"/>
      <c r="G1662" s="195"/>
      <c r="H1662" s="195"/>
      <c r="I1662" s="195"/>
      <c r="J1662" s="195"/>
      <c r="K1662" s="230"/>
      <c r="L1662" s="195"/>
      <c r="M1662" s="195"/>
      <c r="N1662" s="195"/>
      <c r="O1662" s="195"/>
      <c r="P1662" s="195"/>
      <c r="Q1662" s="195"/>
      <c r="R1662" s="230"/>
      <c r="S1662" s="195"/>
      <c r="U1662" s="231"/>
      <c r="V1662" s="231"/>
      <c r="Y1662" s="231"/>
      <c r="Z1662" s="231"/>
      <c r="AA1662" s="231"/>
      <c r="AB1662" s="231"/>
      <c r="AC1662" s="231"/>
      <c r="AE1662" s="231"/>
      <c r="AJ1662" s="231"/>
      <c r="AK1662" s="231"/>
      <c r="AL1662" s="231"/>
      <c r="AM1662" s="231"/>
      <c r="AN1662" s="231"/>
      <c r="AO1662" s="231"/>
      <c r="AP1662" s="231"/>
    </row>
    <row r="1663" spans="1:42">
      <c r="A1663" s="229"/>
      <c r="D1663" s="195"/>
      <c r="E1663" s="195"/>
      <c r="F1663" s="195"/>
      <c r="G1663" s="195"/>
      <c r="H1663" s="195"/>
      <c r="I1663" s="195"/>
      <c r="J1663" s="195"/>
      <c r="K1663" s="230"/>
      <c r="L1663" s="195"/>
      <c r="M1663" s="195"/>
      <c r="N1663" s="195"/>
      <c r="O1663" s="195"/>
      <c r="P1663" s="195"/>
      <c r="Q1663" s="195"/>
      <c r="R1663" s="230"/>
      <c r="S1663" s="195"/>
      <c r="U1663" s="231"/>
      <c r="V1663" s="231"/>
      <c r="Y1663" s="231"/>
      <c r="Z1663" s="231"/>
      <c r="AA1663" s="231"/>
      <c r="AB1663" s="231"/>
      <c r="AC1663" s="231"/>
      <c r="AE1663" s="231"/>
      <c r="AJ1663" s="231"/>
      <c r="AK1663" s="231"/>
      <c r="AL1663" s="231"/>
      <c r="AM1663" s="231"/>
      <c r="AN1663" s="231"/>
      <c r="AO1663" s="231"/>
      <c r="AP1663" s="231"/>
    </row>
    <row r="1664" spans="1:42">
      <c r="A1664" s="229"/>
      <c r="D1664" s="195"/>
      <c r="E1664" s="195"/>
      <c r="F1664" s="195"/>
      <c r="G1664" s="195"/>
      <c r="H1664" s="195"/>
      <c r="I1664" s="195"/>
      <c r="J1664" s="195"/>
      <c r="K1664" s="230"/>
      <c r="L1664" s="195"/>
      <c r="M1664" s="195"/>
      <c r="N1664" s="195"/>
      <c r="O1664" s="195"/>
      <c r="P1664" s="195"/>
      <c r="Q1664" s="195"/>
      <c r="R1664" s="230"/>
      <c r="S1664" s="195"/>
      <c r="U1664" s="231"/>
      <c r="V1664" s="231"/>
      <c r="Y1664" s="231"/>
      <c r="Z1664" s="231"/>
      <c r="AA1664" s="231"/>
      <c r="AB1664" s="231"/>
      <c r="AC1664" s="231"/>
      <c r="AE1664" s="231"/>
      <c r="AJ1664" s="231"/>
      <c r="AK1664" s="231"/>
      <c r="AL1664" s="231"/>
      <c r="AM1664" s="231"/>
      <c r="AN1664" s="231"/>
      <c r="AO1664" s="231"/>
      <c r="AP1664" s="231"/>
    </row>
    <row r="1665" spans="1:42">
      <c r="A1665" s="229"/>
      <c r="D1665" s="195"/>
      <c r="E1665" s="195"/>
      <c r="F1665" s="195"/>
      <c r="G1665" s="195"/>
      <c r="H1665" s="195"/>
      <c r="I1665" s="195"/>
      <c r="J1665" s="195"/>
      <c r="K1665" s="230"/>
      <c r="L1665" s="195"/>
      <c r="M1665" s="195"/>
      <c r="N1665" s="195"/>
      <c r="O1665" s="195"/>
      <c r="P1665" s="195"/>
      <c r="Q1665" s="195"/>
      <c r="R1665" s="230"/>
      <c r="S1665" s="195"/>
      <c r="U1665" s="231"/>
      <c r="V1665" s="231"/>
      <c r="Y1665" s="231"/>
      <c r="Z1665" s="231"/>
      <c r="AA1665" s="231"/>
      <c r="AB1665" s="231"/>
      <c r="AC1665" s="231"/>
      <c r="AE1665" s="231"/>
      <c r="AJ1665" s="231"/>
      <c r="AK1665" s="231"/>
      <c r="AL1665" s="231"/>
      <c r="AM1665" s="231"/>
      <c r="AN1665" s="231"/>
      <c r="AO1665" s="231"/>
      <c r="AP1665" s="231"/>
    </row>
    <row r="1666" spans="1:42">
      <c r="A1666" s="229"/>
      <c r="D1666" s="195"/>
      <c r="E1666" s="195"/>
      <c r="F1666" s="195"/>
      <c r="G1666" s="195"/>
      <c r="H1666" s="195"/>
      <c r="I1666" s="195"/>
      <c r="J1666" s="195"/>
      <c r="K1666" s="230"/>
      <c r="L1666" s="195"/>
      <c r="M1666" s="195"/>
      <c r="N1666" s="195"/>
      <c r="O1666" s="195"/>
      <c r="P1666" s="195"/>
      <c r="Q1666" s="195"/>
      <c r="R1666" s="230"/>
      <c r="S1666" s="195"/>
      <c r="U1666" s="231"/>
      <c r="V1666" s="231"/>
      <c r="Y1666" s="231"/>
      <c r="Z1666" s="231"/>
      <c r="AA1666" s="231"/>
      <c r="AB1666" s="231"/>
      <c r="AC1666" s="231"/>
      <c r="AE1666" s="231"/>
      <c r="AJ1666" s="231"/>
      <c r="AK1666" s="231"/>
      <c r="AL1666" s="231"/>
      <c r="AM1666" s="231"/>
      <c r="AN1666" s="231"/>
      <c r="AO1666" s="231"/>
      <c r="AP1666" s="231"/>
    </row>
    <row r="1667" spans="1:42">
      <c r="A1667" s="229"/>
      <c r="D1667" s="195"/>
      <c r="E1667" s="195"/>
      <c r="F1667" s="195"/>
      <c r="G1667" s="195"/>
      <c r="H1667" s="195"/>
      <c r="I1667" s="195"/>
      <c r="J1667" s="195"/>
      <c r="K1667" s="230"/>
      <c r="L1667" s="195"/>
      <c r="M1667" s="195"/>
      <c r="N1667" s="195"/>
      <c r="O1667" s="195"/>
      <c r="P1667" s="195"/>
      <c r="Q1667" s="195"/>
      <c r="R1667" s="230"/>
      <c r="S1667" s="195"/>
      <c r="U1667" s="231"/>
      <c r="V1667" s="231"/>
      <c r="Y1667" s="231"/>
      <c r="Z1667" s="231"/>
      <c r="AA1667" s="231"/>
      <c r="AB1667" s="231"/>
      <c r="AC1667" s="231"/>
      <c r="AE1667" s="231"/>
      <c r="AJ1667" s="231"/>
      <c r="AK1667" s="231"/>
      <c r="AL1667" s="231"/>
      <c r="AM1667" s="231"/>
      <c r="AN1667" s="231"/>
      <c r="AO1667" s="231"/>
      <c r="AP1667" s="231"/>
    </row>
    <row r="1668" spans="1:42">
      <c r="A1668" s="229"/>
      <c r="D1668" s="195"/>
      <c r="E1668" s="195"/>
      <c r="F1668" s="195"/>
      <c r="G1668" s="195"/>
      <c r="H1668" s="195"/>
      <c r="I1668" s="195"/>
      <c r="J1668" s="195"/>
      <c r="K1668" s="230"/>
      <c r="L1668" s="195"/>
      <c r="M1668" s="195"/>
      <c r="N1668" s="195"/>
      <c r="O1668" s="195"/>
      <c r="P1668" s="195"/>
      <c r="Q1668" s="195"/>
      <c r="R1668" s="230"/>
      <c r="S1668" s="195"/>
      <c r="U1668" s="231"/>
      <c r="V1668" s="231"/>
      <c r="Y1668" s="231"/>
      <c r="Z1668" s="231"/>
      <c r="AA1668" s="231"/>
      <c r="AB1668" s="231"/>
      <c r="AC1668" s="231"/>
      <c r="AE1668" s="231"/>
      <c r="AJ1668" s="231"/>
      <c r="AK1668" s="231"/>
      <c r="AL1668" s="231"/>
      <c r="AM1668" s="231"/>
      <c r="AN1668" s="231"/>
      <c r="AO1668" s="231"/>
      <c r="AP1668" s="231"/>
    </row>
    <row r="1669" spans="1:42">
      <c r="A1669" s="229"/>
      <c r="D1669" s="195"/>
      <c r="E1669" s="195"/>
      <c r="F1669" s="195"/>
      <c r="G1669" s="195"/>
      <c r="H1669" s="195"/>
      <c r="I1669" s="195"/>
      <c r="J1669" s="195"/>
      <c r="K1669" s="230"/>
      <c r="L1669" s="195"/>
      <c r="M1669" s="195"/>
      <c r="N1669" s="195"/>
      <c r="O1669" s="195"/>
      <c r="P1669" s="195"/>
      <c r="Q1669" s="195"/>
      <c r="R1669" s="230"/>
      <c r="S1669" s="195"/>
      <c r="U1669" s="231"/>
      <c r="V1669" s="231"/>
      <c r="Y1669" s="231"/>
      <c r="Z1669" s="231"/>
      <c r="AA1669" s="231"/>
      <c r="AB1669" s="231"/>
      <c r="AC1669" s="231"/>
      <c r="AE1669" s="231"/>
      <c r="AJ1669" s="231"/>
      <c r="AK1669" s="231"/>
      <c r="AL1669" s="231"/>
      <c r="AM1669" s="231"/>
      <c r="AN1669" s="231"/>
      <c r="AO1669" s="231"/>
      <c r="AP1669" s="231"/>
    </row>
    <row r="1670" spans="1:42">
      <c r="A1670" s="229"/>
      <c r="D1670" s="195"/>
      <c r="E1670" s="195"/>
      <c r="F1670" s="195"/>
      <c r="G1670" s="195"/>
      <c r="H1670" s="195"/>
      <c r="I1670" s="195"/>
      <c r="J1670" s="195"/>
      <c r="K1670" s="230"/>
      <c r="L1670" s="195"/>
      <c r="M1670" s="195"/>
      <c r="N1670" s="195"/>
      <c r="O1670" s="195"/>
      <c r="P1670" s="195"/>
      <c r="Q1670" s="195"/>
      <c r="R1670" s="230"/>
      <c r="S1670" s="195"/>
      <c r="U1670" s="231"/>
      <c r="V1670" s="231"/>
      <c r="Y1670" s="231"/>
      <c r="Z1670" s="231"/>
      <c r="AA1670" s="231"/>
      <c r="AB1670" s="231"/>
      <c r="AC1670" s="231"/>
      <c r="AE1670" s="231"/>
      <c r="AJ1670" s="231"/>
      <c r="AK1670" s="231"/>
      <c r="AL1670" s="231"/>
      <c r="AM1670" s="231"/>
      <c r="AN1670" s="231"/>
      <c r="AO1670" s="231"/>
      <c r="AP1670" s="231"/>
    </row>
    <row r="1671" spans="1:42">
      <c r="A1671" s="229"/>
      <c r="D1671" s="195"/>
      <c r="E1671" s="195"/>
      <c r="F1671" s="195"/>
      <c r="G1671" s="195"/>
      <c r="H1671" s="195"/>
      <c r="I1671" s="195"/>
      <c r="J1671" s="195"/>
      <c r="K1671" s="230"/>
      <c r="L1671" s="195"/>
      <c r="M1671" s="195"/>
      <c r="N1671" s="195"/>
      <c r="O1671" s="195"/>
      <c r="P1671" s="195"/>
      <c r="Q1671" s="195"/>
      <c r="R1671" s="230"/>
      <c r="S1671" s="195"/>
      <c r="U1671" s="231"/>
      <c r="V1671" s="231"/>
      <c r="Y1671" s="231"/>
      <c r="Z1671" s="231"/>
      <c r="AA1671" s="231"/>
      <c r="AB1671" s="231"/>
      <c r="AC1671" s="231"/>
      <c r="AE1671" s="231"/>
      <c r="AJ1671" s="231"/>
      <c r="AK1671" s="231"/>
      <c r="AL1671" s="231"/>
      <c r="AM1671" s="231"/>
      <c r="AN1671" s="231"/>
      <c r="AO1671" s="231"/>
      <c r="AP1671" s="231"/>
    </row>
    <row r="1672" spans="1:42">
      <c r="A1672" s="229"/>
      <c r="D1672" s="195"/>
      <c r="E1672" s="195"/>
      <c r="F1672" s="195"/>
      <c r="G1672" s="195"/>
      <c r="H1672" s="195"/>
      <c r="I1672" s="195"/>
      <c r="J1672" s="195"/>
      <c r="K1672" s="230"/>
      <c r="L1672" s="195"/>
      <c r="M1672" s="195"/>
      <c r="N1672" s="195"/>
      <c r="O1672" s="195"/>
      <c r="P1672" s="195"/>
      <c r="Q1672" s="195"/>
      <c r="R1672" s="230"/>
      <c r="S1672" s="195"/>
      <c r="U1672" s="231"/>
      <c r="V1672" s="231"/>
      <c r="Y1672" s="231"/>
      <c r="Z1672" s="231"/>
      <c r="AA1672" s="231"/>
      <c r="AB1672" s="231"/>
      <c r="AC1672" s="231"/>
      <c r="AE1672" s="231"/>
      <c r="AJ1672" s="231"/>
      <c r="AK1672" s="231"/>
      <c r="AL1672" s="231"/>
      <c r="AM1672" s="231"/>
      <c r="AN1672" s="231"/>
      <c r="AO1672" s="231"/>
      <c r="AP1672" s="231"/>
    </row>
    <row r="1673" spans="1:42">
      <c r="A1673" s="229"/>
      <c r="D1673" s="195"/>
      <c r="E1673" s="195"/>
      <c r="F1673" s="195"/>
      <c r="G1673" s="195"/>
      <c r="H1673" s="195"/>
      <c r="I1673" s="195"/>
      <c r="J1673" s="195"/>
      <c r="K1673" s="230"/>
      <c r="L1673" s="195"/>
      <c r="M1673" s="195"/>
      <c r="N1673" s="195"/>
      <c r="O1673" s="195"/>
      <c r="P1673" s="195"/>
      <c r="Q1673" s="195"/>
      <c r="R1673" s="230"/>
      <c r="S1673" s="195"/>
      <c r="U1673" s="231"/>
      <c r="V1673" s="231"/>
      <c r="Y1673" s="231"/>
      <c r="Z1673" s="231"/>
      <c r="AA1673" s="231"/>
      <c r="AB1673" s="231"/>
      <c r="AC1673" s="231"/>
      <c r="AE1673" s="231"/>
      <c r="AJ1673" s="231"/>
      <c r="AK1673" s="231"/>
      <c r="AL1673" s="231"/>
      <c r="AM1673" s="231"/>
      <c r="AN1673" s="231"/>
      <c r="AO1673" s="231"/>
      <c r="AP1673" s="231"/>
    </row>
    <row r="1674" spans="1:42">
      <c r="A1674" s="229"/>
      <c r="D1674" s="195"/>
      <c r="E1674" s="195"/>
      <c r="F1674" s="195"/>
      <c r="G1674" s="195"/>
      <c r="H1674" s="195"/>
      <c r="I1674" s="195"/>
      <c r="J1674" s="195"/>
      <c r="K1674" s="230"/>
      <c r="L1674" s="195"/>
      <c r="M1674" s="195"/>
      <c r="N1674" s="195"/>
      <c r="O1674" s="195"/>
      <c r="P1674" s="195"/>
      <c r="Q1674" s="195"/>
      <c r="R1674" s="230"/>
      <c r="S1674" s="195"/>
      <c r="U1674" s="231"/>
      <c r="V1674" s="231"/>
      <c r="Y1674" s="231"/>
      <c r="Z1674" s="231"/>
      <c r="AA1674" s="231"/>
      <c r="AB1674" s="231"/>
      <c r="AC1674" s="231"/>
      <c r="AE1674" s="231"/>
      <c r="AJ1674" s="231"/>
      <c r="AK1674" s="231"/>
      <c r="AL1674" s="231"/>
      <c r="AM1674" s="231"/>
      <c r="AN1674" s="231"/>
      <c r="AO1674" s="231"/>
      <c r="AP1674" s="231"/>
    </row>
    <row r="1675" spans="1:42">
      <c r="A1675" s="229"/>
      <c r="D1675" s="195"/>
      <c r="E1675" s="195"/>
      <c r="F1675" s="195"/>
      <c r="G1675" s="195"/>
      <c r="H1675" s="195"/>
      <c r="I1675" s="195"/>
      <c r="J1675" s="195"/>
      <c r="K1675" s="230"/>
      <c r="L1675" s="195"/>
      <c r="M1675" s="195"/>
      <c r="N1675" s="195"/>
      <c r="O1675" s="195"/>
      <c r="P1675" s="195"/>
      <c r="Q1675" s="195"/>
      <c r="R1675" s="230"/>
      <c r="S1675" s="195"/>
      <c r="U1675" s="231"/>
      <c r="V1675" s="231"/>
      <c r="Y1675" s="231"/>
      <c r="Z1675" s="231"/>
      <c r="AA1675" s="231"/>
      <c r="AB1675" s="231"/>
      <c r="AC1675" s="231"/>
      <c r="AE1675" s="231"/>
      <c r="AJ1675" s="231"/>
      <c r="AK1675" s="231"/>
      <c r="AL1675" s="231"/>
      <c r="AM1675" s="231"/>
      <c r="AN1675" s="231"/>
      <c r="AO1675" s="231"/>
      <c r="AP1675" s="231"/>
    </row>
    <row r="1676" spans="1:42">
      <c r="A1676" s="229"/>
      <c r="D1676" s="195"/>
      <c r="E1676" s="195"/>
      <c r="F1676" s="195"/>
      <c r="G1676" s="195"/>
      <c r="H1676" s="195"/>
      <c r="I1676" s="195"/>
      <c r="J1676" s="195"/>
      <c r="K1676" s="230"/>
      <c r="L1676" s="195"/>
      <c r="M1676" s="195"/>
      <c r="N1676" s="195"/>
      <c r="O1676" s="195"/>
      <c r="P1676" s="195"/>
      <c r="Q1676" s="195"/>
      <c r="R1676" s="230"/>
      <c r="S1676" s="195"/>
      <c r="U1676" s="231"/>
      <c r="V1676" s="231"/>
      <c r="Y1676" s="231"/>
      <c r="Z1676" s="231"/>
      <c r="AA1676" s="231"/>
      <c r="AB1676" s="231"/>
      <c r="AC1676" s="231"/>
      <c r="AE1676" s="231"/>
      <c r="AJ1676" s="231"/>
      <c r="AK1676" s="231"/>
      <c r="AL1676" s="231"/>
      <c r="AM1676" s="231"/>
      <c r="AN1676" s="231"/>
      <c r="AO1676" s="231"/>
      <c r="AP1676" s="231"/>
    </row>
    <row r="1677" spans="1:42">
      <c r="A1677" s="229"/>
      <c r="D1677" s="195"/>
      <c r="E1677" s="195"/>
      <c r="F1677" s="195"/>
      <c r="G1677" s="195"/>
      <c r="H1677" s="195"/>
      <c r="I1677" s="195"/>
      <c r="J1677" s="195"/>
      <c r="K1677" s="230"/>
      <c r="L1677" s="195"/>
      <c r="M1677" s="195"/>
      <c r="N1677" s="195"/>
      <c r="O1677" s="195"/>
      <c r="P1677" s="195"/>
      <c r="Q1677" s="195"/>
      <c r="R1677" s="230"/>
      <c r="S1677" s="195"/>
      <c r="U1677" s="231"/>
      <c r="V1677" s="231"/>
      <c r="Y1677" s="231"/>
      <c r="Z1677" s="231"/>
      <c r="AA1677" s="231"/>
      <c r="AB1677" s="231"/>
      <c r="AC1677" s="231"/>
      <c r="AE1677" s="231"/>
      <c r="AJ1677" s="231"/>
      <c r="AK1677" s="231"/>
      <c r="AL1677" s="231"/>
      <c r="AM1677" s="231"/>
      <c r="AN1677" s="231"/>
      <c r="AO1677" s="231"/>
      <c r="AP1677" s="231"/>
    </row>
    <row r="1678" spans="1:42">
      <c r="A1678" s="229"/>
      <c r="D1678" s="195"/>
      <c r="E1678" s="195"/>
      <c r="F1678" s="195"/>
      <c r="G1678" s="195"/>
      <c r="H1678" s="195"/>
      <c r="I1678" s="195"/>
      <c r="J1678" s="195"/>
      <c r="K1678" s="230"/>
      <c r="L1678" s="195"/>
      <c r="M1678" s="195"/>
      <c r="N1678" s="195"/>
      <c r="O1678" s="195"/>
      <c r="P1678" s="195"/>
      <c r="Q1678" s="195"/>
      <c r="R1678" s="230"/>
      <c r="S1678" s="195"/>
      <c r="U1678" s="231"/>
      <c r="V1678" s="231"/>
      <c r="Y1678" s="231"/>
      <c r="Z1678" s="231"/>
      <c r="AA1678" s="231"/>
      <c r="AB1678" s="231"/>
      <c r="AC1678" s="231"/>
      <c r="AE1678" s="231"/>
      <c r="AJ1678" s="231"/>
      <c r="AK1678" s="231"/>
      <c r="AL1678" s="231"/>
      <c r="AM1678" s="231"/>
      <c r="AN1678" s="231"/>
      <c r="AO1678" s="231"/>
      <c r="AP1678" s="231"/>
    </row>
    <row r="1679" spans="1:42">
      <c r="A1679" s="229"/>
      <c r="D1679" s="195"/>
      <c r="E1679" s="195"/>
      <c r="F1679" s="195"/>
      <c r="G1679" s="195"/>
      <c r="H1679" s="195"/>
      <c r="I1679" s="195"/>
      <c r="J1679" s="195"/>
      <c r="K1679" s="230"/>
      <c r="L1679" s="195"/>
      <c r="M1679" s="195"/>
      <c r="N1679" s="195"/>
      <c r="O1679" s="195"/>
      <c r="P1679" s="195"/>
      <c r="Q1679" s="195"/>
      <c r="R1679" s="230"/>
      <c r="S1679" s="195"/>
      <c r="U1679" s="231"/>
      <c r="V1679" s="231"/>
      <c r="Y1679" s="231"/>
      <c r="Z1679" s="231"/>
      <c r="AA1679" s="231"/>
      <c r="AB1679" s="231"/>
      <c r="AC1679" s="231"/>
      <c r="AE1679" s="231"/>
      <c r="AJ1679" s="231"/>
      <c r="AK1679" s="231"/>
      <c r="AL1679" s="231"/>
      <c r="AM1679" s="231"/>
      <c r="AN1679" s="231"/>
      <c r="AO1679" s="231"/>
      <c r="AP1679" s="231"/>
    </row>
    <row r="1680" spans="1:42">
      <c r="A1680" s="229"/>
      <c r="D1680" s="195"/>
      <c r="E1680" s="195"/>
      <c r="F1680" s="195"/>
      <c r="G1680" s="195"/>
      <c r="H1680" s="195"/>
      <c r="I1680" s="195"/>
      <c r="J1680" s="195"/>
      <c r="K1680" s="230"/>
      <c r="L1680" s="195"/>
      <c r="M1680" s="195"/>
      <c r="N1680" s="195"/>
      <c r="O1680" s="195"/>
      <c r="P1680" s="195"/>
      <c r="Q1680" s="195"/>
      <c r="R1680" s="230"/>
      <c r="S1680" s="195"/>
      <c r="U1680" s="231"/>
      <c r="V1680" s="231"/>
      <c r="Y1680" s="231"/>
      <c r="Z1680" s="231"/>
      <c r="AA1680" s="231"/>
      <c r="AB1680" s="231"/>
      <c r="AC1680" s="231"/>
      <c r="AE1680" s="231"/>
      <c r="AJ1680" s="231"/>
      <c r="AK1680" s="231"/>
      <c r="AL1680" s="231"/>
      <c r="AM1680" s="231"/>
      <c r="AN1680" s="231"/>
      <c r="AO1680" s="231"/>
      <c r="AP1680" s="231"/>
    </row>
    <row r="1681" spans="1:42">
      <c r="A1681" s="229"/>
      <c r="D1681" s="195"/>
      <c r="E1681" s="195"/>
      <c r="F1681" s="195"/>
      <c r="G1681" s="195"/>
      <c r="H1681" s="195"/>
      <c r="I1681" s="195"/>
      <c r="J1681" s="195"/>
      <c r="K1681" s="230"/>
      <c r="L1681" s="195"/>
      <c r="M1681" s="195"/>
      <c r="N1681" s="195"/>
      <c r="O1681" s="195"/>
      <c r="P1681" s="195"/>
      <c r="Q1681" s="195"/>
      <c r="R1681" s="230"/>
      <c r="S1681" s="195"/>
      <c r="U1681" s="231"/>
      <c r="V1681" s="231"/>
      <c r="Y1681" s="231"/>
      <c r="Z1681" s="231"/>
      <c r="AA1681" s="231"/>
      <c r="AB1681" s="231"/>
      <c r="AC1681" s="231"/>
      <c r="AE1681" s="231"/>
      <c r="AJ1681" s="231"/>
      <c r="AK1681" s="231"/>
      <c r="AL1681" s="231"/>
      <c r="AM1681" s="231"/>
      <c r="AN1681" s="231"/>
      <c r="AO1681" s="231"/>
      <c r="AP1681" s="231"/>
    </row>
    <row r="1682" spans="1:42">
      <c r="A1682" s="229"/>
      <c r="D1682" s="195"/>
      <c r="E1682" s="195"/>
      <c r="F1682" s="195"/>
      <c r="G1682" s="195"/>
      <c r="H1682" s="195"/>
      <c r="I1682" s="195"/>
      <c r="J1682" s="195"/>
      <c r="K1682" s="230"/>
      <c r="L1682" s="195"/>
      <c r="M1682" s="195"/>
      <c r="N1682" s="195"/>
      <c r="O1682" s="195"/>
      <c r="P1682" s="195"/>
      <c r="Q1682" s="195"/>
      <c r="R1682" s="230"/>
      <c r="S1682" s="195"/>
      <c r="U1682" s="231"/>
      <c r="V1682" s="231"/>
      <c r="Y1682" s="231"/>
      <c r="Z1682" s="231"/>
      <c r="AA1682" s="231"/>
      <c r="AB1682" s="231"/>
      <c r="AC1682" s="231"/>
      <c r="AE1682" s="231"/>
      <c r="AJ1682" s="231"/>
      <c r="AK1682" s="231"/>
      <c r="AL1682" s="231"/>
      <c r="AM1682" s="231"/>
      <c r="AN1682" s="231"/>
      <c r="AO1682" s="231"/>
      <c r="AP1682" s="231"/>
    </row>
    <row r="1683" spans="1:42">
      <c r="A1683" s="229"/>
      <c r="D1683" s="195"/>
      <c r="E1683" s="195"/>
      <c r="F1683" s="195"/>
      <c r="G1683" s="195"/>
      <c r="H1683" s="195"/>
      <c r="I1683" s="195"/>
      <c r="J1683" s="195"/>
      <c r="K1683" s="230"/>
      <c r="L1683" s="195"/>
      <c r="M1683" s="195"/>
      <c r="N1683" s="195"/>
      <c r="O1683" s="195"/>
      <c r="P1683" s="195"/>
      <c r="Q1683" s="195"/>
      <c r="R1683" s="230"/>
      <c r="S1683" s="195"/>
      <c r="U1683" s="231"/>
      <c r="V1683" s="231"/>
      <c r="Y1683" s="231"/>
      <c r="Z1683" s="231"/>
      <c r="AA1683" s="231"/>
      <c r="AB1683" s="231"/>
      <c r="AC1683" s="231"/>
      <c r="AE1683" s="231"/>
      <c r="AJ1683" s="231"/>
      <c r="AK1683" s="231"/>
      <c r="AL1683" s="231"/>
      <c r="AM1683" s="231"/>
      <c r="AN1683" s="231"/>
      <c r="AO1683" s="231"/>
      <c r="AP1683" s="231"/>
    </row>
    <row r="1684" spans="1:42">
      <c r="A1684" s="229"/>
      <c r="D1684" s="195"/>
      <c r="E1684" s="195"/>
      <c r="F1684" s="195"/>
      <c r="G1684" s="195"/>
      <c r="H1684" s="195"/>
      <c r="I1684" s="195"/>
      <c r="J1684" s="195"/>
      <c r="K1684" s="230"/>
      <c r="L1684" s="195"/>
      <c r="M1684" s="195"/>
      <c r="N1684" s="195"/>
      <c r="O1684" s="195"/>
      <c r="P1684" s="195"/>
      <c r="Q1684" s="195"/>
      <c r="R1684" s="230"/>
      <c r="S1684" s="195"/>
      <c r="U1684" s="231"/>
      <c r="V1684" s="231"/>
      <c r="Y1684" s="231"/>
      <c r="Z1684" s="231"/>
      <c r="AA1684" s="231"/>
      <c r="AB1684" s="231"/>
      <c r="AC1684" s="231"/>
      <c r="AE1684" s="231"/>
      <c r="AJ1684" s="231"/>
      <c r="AK1684" s="231"/>
      <c r="AL1684" s="231"/>
      <c r="AM1684" s="231"/>
      <c r="AN1684" s="231"/>
      <c r="AO1684" s="231"/>
      <c r="AP1684" s="231"/>
    </row>
    <row r="1685" spans="1:42">
      <c r="A1685" s="229"/>
      <c r="D1685" s="195"/>
      <c r="E1685" s="195"/>
      <c r="F1685" s="195"/>
      <c r="G1685" s="195"/>
      <c r="H1685" s="195"/>
      <c r="I1685" s="195"/>
      <c r="J1685" s="195"/>
      <c r="K1685" s="230"/>
      <c r="L1685" s="195"/>
      <c r="M1685" s="195"/>
      <c r="N1685" s="195"/>
      <c r="O1685" s="195"/>
      <c r="P1685" s="195"/>
      <c r="Q1685" s="195"/>
      <c r="R1685" s="230"/>
      <c r="S1685" s="195"/>
      <c r="U1685" s="231"/>
      <c r="V1685" s="231"/>
      <c r="Y1685" s="231"/>
      <c r="Z1685" s="231"/>
      <c r="AA1685" s="231"/>
      <c r="AB1685" s="231"/>
      <c r="AC1685" s="231"/>
      <c r="AE1685" s="231"/>
      <c r="AJ1685" s="231"/>
      <c r="AK1685" s="231"/>
      <c r="AL1685" s="231"/>
      <c r="AM1685" s="231"/>
      <c r="AN1685" s="231"/>
      <c r="AO1685" s="231"/>
      <c r="AP1685" s="231"/>
    </row>
    <row r="1686" spans="1:42">
      <c r="A1686" s="229"/>
      <c r="D1686" s="195"/>
      <c r="E1686" s="195"/>
      <c r="F1686" s="195"/>
      <c r="G1686" s="195"/>
      <c r="H1686" s="195"/>
      <c r="I1686" s="195"/>
      <c r="J1686" s="195"/>
      <c r="K1686" s="230"/>
      <c r="L1686" s="195"/>
      <c r="M1686" s="195"/>
      <c r="N1686" s="195"/>
      <c r="O1686" s="195"/>
      <c r="P1686" s="195"/>
      <c r="Q1686" s="195"/>
      <c r="R1686" s="230"/>
      <c r="S1686" s="195"/>
      <c r="U1686" s="231"/>
      <c r="V1686" s="231"/>
      <c r="Y1686" s="231"/>
      <c r="Z1686" s="231"/>
      <c r="AA1686" s="231"/>
      <c r="AB1686" s="231"/>
      <c r="AC1686" s="231"/>
      <c r="AE1686" s="231"/>
      <c r="AJ1686" s="231"/>
      <c r="AK1686" s="231"/>
      <c r="AL1686" s="231"/>
      <c r="AM1686" s="231"/>
      <c r="AN1686" s="231"/>
      <c r="AO1686" s="231"/>
      <c r="AP1686" s="231"/>
    </row>
    <row r="1687" spans="1:42">
      <c r="A1687" s="229"/>
      <c r="D1687" s="195"/>
      <c r="E1687" s="195"/>
      <c r="F1687" s="195"/>
      <c r="G1687" s="195"/>
      <c r="H1687" s="195"/>
      <c r="I1687" s="195"/>
      <c r="J1687" s="195"/>
      <c r="K1687" s="230"/>
      <c r="L1687" s="195"/>
      <c r="M1687" s="195"/>
      <c r="N1687" s="195"/>
      <c r="O1687" s="195"/>
      <c r="P1687" s="195"/>
      <c r="Q1687" s="195"/>
      <c r="R1687" s="230"/>
      <c r="S1687" s="195"/>
      <c r="U1687" s="231"/>
      <c r="V1687" s="231"/>
      <c r="Y1687" s="231"/>
      <c r="Z1687" s="231"/>
      <c r="AA1687" s="231"/>
      <c r="AB1687" s="231"/>
      <c r="AC1687" s="231"/>
      <c r="AE1687" s="231"/>
      <c r="AJ1687" s="231"/>
      <c r="AK1687" s="231"/>
      <c r="AL1687" s="231"/>
      <c r="AM1687" s="231"/>
      <c r="AN1687" s="231"/>
      <c r="AO1687" s="231"/>
      <c r="AP1687" s="231"/>
    </row>
    <row r="1688" spans="1:42">
      <c r="A1688" s="229"/>
      <c r="D1688" s="195"/>
      <c r="E1688" s="195"/>
      <c r="F1688" s="195"/>
      <c r="G1688" s="195"/>
      <c r="H1688" s="195"/>
      <c r="I1688" s="195"/>
      <c r="J1688" s="195"/>
      <c r="K1688" s="230"/>
      <c r="L1688" s="195"/>
      <c r="M1688" s="195"/>
      <c r="N1688" s="195"/>
      <c r="O1688" s="195"/>
      <c r="P1688" s="195"/>
      <c r="Q1688" s="195"/>
      <c r="R1688" s="230"/>
      <c r="S1688" s="195"/>
      <c r="U1688" s="231"/>
      <c r="V1688" s="231"/>
      <c r="Y1688" s="231"/>
      <c r="Z1688" s="231"/>
      <c r="AA1688" s="231"/>
      <c r="AB1688" s="231"/>
      <c r="AC1688" s="231"/>
      <c r="AE1688" s="231"/>
      <c r="AJ1688" s="231"/>
      <c r="AK1688" s="231"/>
      <c r="AL1688" s="231"/>
      <c r="AM1688" s="231"/>
      <c r="AN1688" s="231"/>
      <c r="AO1688" s="231"/>
      <c r="AP1688" s="231"/>
    </row>
    <row r="1689" spans="1:42">
      <c r="A1689" s="229"/>
      <c r="D1689" s="195"/>
      <c r="E1689" s="195"/>
      <c r="F1689" s="195"/>
      <c r="G1689" s="195"/>
      <c r="H1689" s="195"/>
      <c r="I1689" s="195"/>
      <c r="J1689" s="195"/>
      <c r="K1689" s="230"/>
      <c r="L1689" s="195"/>
      <c r="M1689" s="195"/>
      <c r="N1689" s="195"/>
      <c r="O1689" s="195"/>
      <c r="P1689" s="195"/>
      <c r="Q1689" s="195"/>
      <c r="R1689" s="230"/>
      <c r="S1689" s="195"/>
      <c r="U1689" s="231"/>
      <c r="V1689" s="231"/>
      <c r="Y1689" s="231"/>
      <c r="Z1689" s="231"/>
      <c r="AA1689" s="231"/>
      <c r="AB1689" s="231"/>
      <c r="AC1689" s="231"/>
      <c r="AE1689" s="231"/>
      <c r="AJ1689" s="231"/>
      <c r="AK1689" s="231"/>
      <c r="AL1689" s="231"/>
      <c r="AM1689" s="231"/>
      <c r="AN1689" s="231"/>
      <c r="AO1689" s="231"/>
      <c r="AP1689" s="231"/>
    </row>
    <row r="1690" spans="1:42">
      <c r="A1690" s="229"/>
      <c r="D1690" s="195"/>
      <c r="E1690" s="195"/>
      <c r="F1690" s="195"/>
      <c r="G1690" s="195"/>
      <c r="H1690" s="195"/>
      <c r="I1690" s="195"/>
      <c r="J1690" s="195"/>
      <c r="K1690" s="230"/>
      <c r="L1690" s="195"/>
      <c r="M1690" s="195"/>
      <c r="N1690" s="195"/>
      <c r="O1690" s="195"/>
      <c r="P1690" s="195"/>
      <c r="Q1690" s="195"/>
      <c r="R1690" s="230"/>
      <c r="S1690" s="195"/>
      <c r="U1690" s="231"/>
      <c r="V1690" s="231"/>
      <c r="Y1690" s="231"/>
      <c r="Z1690" s="231"/>
      <c r="AA1690" s="231"/>
      <c r="AB1690" s="231"/>
      <c r="AC1690" s="231"/>
      <c r="AE1690" s="231"/>
      <c r="AJ1690" s="231"/>
      <c r="AK1690" s="231"/>
      <c r="AL1690" s="231"/>
      <c r="AM1690" s="231"/>
      <c r="AN1690" s="231"/>
      <c r="AO1690" s="231"/>
      <c r="AP1690" s="231"/>
    </row>
    <row r="1691" spans="1:42">
      <c r="A1691" s="229"/>
      <c r="D1691" s="195"/>
      <c r="E1691" s="195"/>
      <c r="F1691" s="195"/>
      <c r="G1691" s="195"/>
      <c r="H1691" s="195"/>
      <c r="I1691" s="195"/>
      <c r="J1691" s="195"/>
      <c r="K1691" s="230"/>
      <c r="L1691" s="195"/>
      <c r="M1691" s="195"/>
      <c r="N1691" s="195"/>
      <c r="O1691" s="195"/>
      <c r="P1691" s="195"/>
      <c r="Q1691" s="195"/>
      <c r="R1691" s="230"/>
      <c r="S1691" s="195"/>
      <c r="U1691" s="231"/>
      <c r="V1691" s="231"/>
      <c r="Y1691" s="231"/>
      <c r="Z1691" s="231"/>
      <c r="AA1691" s="231"/>
      <c r="AB1691" s="231"/>
      <c r="AC1691" s="231"/>
      <c r="AE1691" s="231"/>
      <c r="AJ1691" s="231"/>
      <c r="AK1691" s="231"/>
      <c r="AL1691" s="231"/>
      <c r="AM1691" s="231"/>
      <c r="AN1691" s="231"/>
      <c r="AO1691" s="231"/>
      <c r="AP1691" s="231"/>
    </row>
    <row r="1692" spans="1:42">
      <c r="A1692" s="229"/>
      <c r="D1692" s="195"/>
      <c r="E1692" s="195"/>
      <c r="F1692" s="195"/>
      <c r="G1692" s="195"/>
      <c r="H1692" s="195"/>
      <c r="I1692" s="195"/>
      <c r="J1692" s="195"/>
      <c r="K1692" s="230"/>
      <c r="L1692" s="195"/>
      <c r="M1692" s="195"/>
      <c r="N1692" s="195"/>
      <c r="O1692" s="195"/>
      <c r="P1692" s="195"/>
      <c r="Q1692" s="195"/>
      <c r="R1692" s="230"/>
      <c r="S1692" s="195"/>
      <c r="U1692" s="231"/>
      <c r="V1692" s="231"/>
      <c r="Y1692" s="231"/>
      <c r="Z1692" s="231"/>
      <c r="AA1692" s="231"/>
      <c r="AB1692" s="231"/>
      <c r="AC1692" s="231"/>
      <c r="AE1692" s="231"/>
      <c r="AJ1692" s="231"/>
      <c r="AK1692" s="231"/>
      <c r="AL1692" s="231"/>
      <c r="AM1692" s="231"/>
      <c r="AN1692" s="231"/>
      <c r="AO1692" s="231"/>
      <c r="AP1692" s="231"/>
    </row>
    <row r="1693" spans="1:42">
      <c r="A1693" s="229"/>
      <c r="D1693" s="195"/>
      <c r="E1693" s="195"/>
      <c r="F1693" s="195"/>
      <c r="G1693" s="195"/>
      <c r="H1693" s="195"/>
      <c r="I1693" s="195"/>
      <c r="J1693" s="195"/>
      <c r="K1693" s="230"/>
      <c r="L1693" s="195"/>
      <c r="M1693" s="195"/>
      <c r="N1693" s="195"/>
      <c r="O1693" s="195"/>
      <c r="P1693" s="195"/>
      <c r="Q1693" s="195"/>
      <c r="R1693" s="230"/>
      <c r="S1693" s="195"/>
      <c r="U1693" s="231"/>
      <c r="V1693" s="231"/>
      <c r="Y1693" s="231"/>
      <c r="Z1693" s="231"/>
      <c r="AA1693" s="231"/>
      <c r="AB1693" s="231"/>
      <c r="AC1693" s="231"/>
      <c r="AE1693" s="231"/>
      <c r="AJ1693" s="231"/>
      <c r="AK1693" s="231"/>
      <c r="AL1693" s="231"/>
      <c r="AM1693" s="231"/>
      <c r="AN1693" s="231"/>
      <c r="AO1693" s="231"/>
      <c r="AP1693" s="231"/>
    </row>
    <row r="1694" spans="1:42">
      <c r="A1694" s="229"/>
      <c r="D1694" s="195"/>
      <c r="E1694" s="195"/>
      <c r="F1694" s="195"/>
      <c r="G1694" s="195"/>
      <c r="H1694" s="195"/>
      <c r="I1694" s="195"/>
      <c r="J1694" s="195"/>
      <c r="K1694" s="230"/>
      <c r="L1694" s="195"/>
      <c r="M1694" s="195"/>
      <c r="N1694" s="195"/>
      <c r="O1694" s="195"/>
      <c r="P1694" s="195"/>
      <c r="Q1694" s="195"/>
      <c r="R1694" s="230"/>
      <c r="S1694" s="195"/>
      <c r="U1694" s="231"/>
      <c r="V1694" s="231"/>
      <c r="Y1694" s="231"/>
      <c r="Z1694" s="231"/>
      <c r="AA1694" s="231"/>
      <c r="AB1694" s="231"/>
      <c r="AC1694" s="231"/>
      <c r="AE1694" s="231"/>
      <c r="AJ1694" s="231"/>
      <c r="AK1694" s="231"/>
      <c r="AL1694" s="231"/>
      <c r="AM1694" s="231"/>
      <c r="AN1694" s="231"/>
      <c r="AO1694" s="231"/>
      <c r="AP1694" s="231"/>
    </row>
    <row r="1695" spans="1:42">
      <c r="A1695" s="229"/>
      <c r="D1695" s="195"/>
      <c r="E1695" s="195"/>
      <c r="F1695" s="195"/>
      <c r="G1695" s="195"/>
      <c r="H1695" s="195"/>
      <c r="I1695" s="195"/>
      <c r="J1695" s="195"/>
      <c r="K1695" s="230"/>
      <c r="L1695" s="195"/>
      <c r="M1695" s="195"/>
      <c r="N1695" s="195"/>
      <c r="O1695" s="195"/>
      <c r="P1695" s="195"/>
      <c r="Q1695" s="195"/>
      <c r="R1695" s="230"/>
      <c r="S1695" s="195"/>
      <c r="U1695" s="231"/>
      <c r="V1695" s="231"/>
      <c r="Y1695" s="231"/>
      <c r="Z1695" s="231"/>
      <c r="AA1695" s="231"/>
      <c r="AB1695" s="231"/>
      <c r="AC1695" s="231"/>
      <c r="AE1695" s="231"/>
      <c r="AJ1695" s="231"/>
      <c r="AK1695" s="231"/>
      <c r="AL1695" s="231"/>
      <c r="AM1695" s="231"/>
      <c r="AN1695" s="231"/>
      <c r="AO1695" s="231"/>
      <c r="AP1695" s="231"/>
    </row>
    <row r="1696" spans="1:42">
      <c r="A1696" s="229"/>
      <c r="D1696" s="195"/>
      <c r="E1696" s="195"/>
      <c r="F1696" s="195"/>
      <c r="G1696" s="195"/>
      <c r="H1696" s="195"/>
      <c r="I1696" s="195"/>
      <c r="J1696" s="195"/>
      <c r="K1696" s="230"/>
      <c r="L1696" s="195"/>
      <c r="M1696" s="195"/>
      <c r="N1696" s="195"/>
      <c r="O1696" s="195"/>
      <c r="P1696" s="195"/>
      <c r="Q1696" s="195"/>
      <c r="R1696" s="230"/>
      <c r="S1696" s="195"/>
      <c r="U1696" s="231"/>
      <c r="V1696" s="231"/>
      <c r="Y1696" s="231"/>
      <c r="Z1696" s="231"/>
      <c r="AA1696" s="231"/>
      <c r="AB1696" s="231"/>
      <c r="AC1696" s="231"/>
      <c r="AE1696" s="231"/>
      <c r="AJ1696" s="231"/>
      <c r="AK1696" s="231"/>
      <c r="AL1696" s="231"/>
      <c r="AM1696" s="231"/>
      <c r="AN1696" s="231"/>
      <c r="AO1696" s="231"/>
      <c r="AP1696" s="231"/>
    </row>
    <row r="1697" spans="1:42">
      <c r="A1697" s="229"/>
      <c r="D1697" s="195"/>
      <c r="E1697" s="195"/>
      <c r="F1697" s="195"/>
      <c r="G1697" s="195"/>
      <c r="H1697" s="195"/>
      <c r="I1697" s="195"/>
      <c r="J1697" s="195"/>
      <c r="K1697" s="230"/>
      <c r="L1697" s="195"/>
      <c r="M1697" s="195"/>
      <c r="N1697" s="195"/>
      <c r="O1697" s="195"/>
      <c r="P1697" s="195"/>
      <c r="Q1697" s="195"/>
      <c r="R1697" s="230"/>
      <c r="S1697" s="195"/>
      <c r="U1697" s="231"/>
      <c r="V1697" s="231"/>
      <c r="Y1697" s="231"/>
      <c r="Z1697" s="231"/>
      <c r="AA1697" s="231"/>
      <c r="AB1697" s="231"/>
      <c r="AC1697" s="231"/>
      <c r="AE1697" s="231"/>
      <c r="AJ1697" s="231"/>
      <c r="AK1697" s="231"/>
      <c r="AL1697" s="231"/>
      <c r="AM1697" s="231"/>
      <c r="AN1697" s="231"/>
      <c r="AO1697" s="231"/>
      <c r="AP1697" s="231"/>
    </row>
    <row r="1698" spans="1:42">
      <c r="A1698" s="229"/>
      <c r="D1698" s="195"/>
      <c r="E1698" s="195"/>
      <c r="F1698" s="195"/>
      <c r="G1698" s="195"/>
      <c r="H1698" s="195"/>
      <c r="I1698" s="195"/>
      <c r="J1698" s="195"/>
      <c r="K1698" s="230"/>
      <c r="L1698" s="195"/>
      <c r="M1698" s="195"/>
      <c r="N1698" s="195"/>
      <c r="O1698" s="195"/>
      <c r="P1698" s="195"/>
      <c r="Q1698" s="195"/>
      <c r="R1698" s="230"/>
      <c r="S1698" s="195"/>
      <c r="U1698" s="231"/>
      <c r="V1698" s="231"/>
      <c r="Y1698" s="231"/>
      <c r="Z1698" s="231"/>
      <c r="AA1698" s="231"/>
      <c r="AB1698" s="231"/>
      <c r="AC1698" s="231"/>
      <c r="AE1698" s="231"/>
      <c r="AJ1698" s="231"/>
      <c r="AK1698" s="231"/>
      <c r="AL1698" s="231"/>
      <c r="AM1698" s="231"/>
      <c r="AN1698" s="231"/>
      <c r="AO1698" s="231"/>
      <c r="AP1698" s="231"/>
    </row>
    <row r="1699" spans="1:42">
      <c r="A1699" s="229"/>
      <c r="D1699" s="195"/>
      <c r="E1699" s="195"/>
      <c r="F1699" s="195"/>
      <c r="G1699" s="195"/>
      <c r="H1699" s="195"/>
      <c r="I1699" s="195"/>
      <c r="J1699" s="195"/>
      <c r="K1699" s="230"/>
      <c r="L1699" s="195"/>
      <c r="M1699" s="195"/>
      <c r="N1699" s="195"/>
      <c r="O1699" s="195"/>
      <c r="P1699" s="195"/>
      <c r="Q1699" s="195"/>
      <c r="R1699" s="230"/>
      <c r="S1699" s="195"/>
      <c r="U1699" s="231"/>
      <c r="V1699" s="231"/>
      <c r="Y1699" s="231"/>
      <c r="Z1699" s="231"/>
      <c r="AA1699" s="231"/>
      <c r="AB1699" s="231"/>
      <c r="AC1699" s="231"/>
      <c r="AE1699" s="231"/>
      <c r="AJ1699" s="231"/>
      <c r="AK1699" s="231"/>
      <c r="AL1699" s="231"/>
      <c r="AM1699" s="231"/>
      <c r="AN1699" s="231"/>
      <c r="AO1699" s="231"/>
      <c r="AP1699" s="231"/>
    </row>
    <row r="1700" spans="1:42">
      <c r="A1700" s="229"/>
      <c r="D1700" s="195"/>
      <c r="E1700" s="195"/>
      <c r="F1700" s="195"/>
      <c r="G1700" s="195"/>
      <c r="H1700" s="195"/>
      <c r="I1700" s="195"/>
      <c r="J1700" s="195"/>
      <c r="K1700" s="230"/>
      <c r="L1700" s="195"/>
      <c r="M1700" s="195"/>
      <c r="N1700" s="195"/>
      <c r="O1700" s="195"/>
      <c r="P1700" s="195"/>
      <c r="Q1700" s="195"/>
      <c r="R1700" s="230"/>
      <c r="S1700" s="195"/>
      <c r="U1700" s="231"/>
      <c r="V1700" s="231"/>
      <c r="Y1700" s="231"/>
      <c r="Z1700" s="231"/>
      <c r="AA1700" s="231"/>
      <c r="AB1700" s="231"/>
      <c r="AC1700" s="231"/>
      <c r="AE1700" s="231"/>
      <c r="AJ1700" s="231"/>
      <c r="AK1700" s="231"/>
      <c r="AL1700" s="231"/>
      <c r="AM1700" s="231"/>
      <c r="AN1700" s="231"/>
      <c r="AO1700" s="231"/>
      <c r="AP1700" s="231"/>
    </row>
    <row r="1701" spans="1:42">
      <c r="A1701" s="229"/>
      <c r="D1701" s="195"/>
      <c r="E1701" s="195"/>
      <c r="F1701" s="195"/>
      <c r="G1701" s="195"/>
      <c r="H1701" s="195"/>
      <c r="I1701" s="195"/>
      <c r="J1701" s="195"/>
      <c r="K1701" s="230"/>
      <c r="L1701" s="195"/>
      <c r="M1701" s="195"/>
      <c r="N1701" s="195"/>
      <c r="O1701" s="195"/>
      <c r="P1701" s="195"/>
      <c r="Q1701" s="195"/>
      <c r="R1701" s="230"/>
      <c r="S1701" s="195"/>
      <c r="U1701" s="231"/>
      <c r="V1701" s="231"/>
      <c r="Y1701" s="231"/>
      <c r="Z1701" s="231"/>
      <c r="AA1701" s="231"/>
      <c r="AB1701" s="231"/>
      <c r="AC1701" s="231"/>
      <c r="AE1701" s="231"/>
      <c r="AJ1701" s="231"/>
      <c r="AK1701" s="231"/>
      <c r="AL1701" s="231"/>
      <c r="AM1701" s="231"/>
      <c r="AN1701" s="231"/>
      <c r="AO1701" s="231"/>
      <c r="AP1701" s="231"/>
    </row>
    <row r="1702" spans="1:42">
      <c r="A1702" s="229"/>
      <c r="D1702" s="195"/>
      <c r="E1702" s="195"/>
      <c r="F1702" s="195"/>
      <c r="G1702" s="195"/>
      <c r="H1702" s="195"/>
      <c r="I1702" s="195"/>
      <c r="J1702" s="195"/>
      <c r="K1702" s="230"/>
      <c r="L1702" s="195"/>
      <c r="M1702" s="195"/>
      <c r="N1702" s="195"/>
      <c r="O1702" s="195"/>
      <c r="P1702" s="195"/>
      <c r="Q1702" s="195"/>
      <c r="R1702" s="230"/>
      <c r="S1702" s="195"/>
      <c r="U1702" s="231"/>
      <c r="V1702" s="231"/>
      <c r="Y1702" s="231"/>
      <c r="Z1702" s="231"/>
      <c r="AA1702" s="231"/>
      <c r="AB1702" s="231"/>
      <c r="AC1702" s="231"/>
      <c r="AE1702" s="231"/>
      <c r="AJ1702" s="231"/>
      <c r="AK1702" s="231"/>
      <c r="AL1702" s="231"/>
      <c r="AM1702" s="231"/>
      <c r="AN1702" s="231"/>
      <c r="AO1702" s="231"/>
      <c r="AP1702" s="231"/>
    </row>
    <row r="1703" spans="1:42">
      <c r="A1703" s="229"/>
      <c r="D1703" s="195"/>
      <c r="E1703" s="195"/>
      <c r="F1703" s="195"/>
      <c r="G1703" s="195"/>
      <c r="H1703" s="195"/>
      <c r="I1703" s="195"/>
      <c r="J1703" s="195"/>
      <c r="K1703" s="230"/>
      <c r="L1703" s="195"/>
      <c r="M1703" s="195"/>
      <c r="N1703" s="195"/>
      <c r="O1703" s="195"/>
      <c r="P1703" s="195"/>
      <c r="Q1703" s="195"/>
      <c r="R1703" s="230"/>
      <c r="S1703" s="195"/>
      <c r="U1703" s="231"/>
      <c r="V1703" s="231"/>
      <c r="Y1703" s="231"/>
      <c r="Z1703" s="231"/>
      <c r="AA1703" s="231"/>
      <c r="AB1703" s="231"/>
      <c r="AC1703" s="231"/>
      <c r="AE1703" s="231"/>
      <c r="AJ1703" s="231"/>
      <c r="AK1703" s="231"/>
      <c r="AL1703" s="231"/>
      <c r="AM1703" s="231"/>
      <c r="AN1703" s="231"/>
      <c r="AO1703" s="231"/>
      <c r="AP1703" s="231"/>
    </row>
    <row r="1704" spans="1:42">
      <c r="A1704" s="229"/>
      <c r="D1704" s="195"/>
      <c r="E1704" s="195"/>
      <c r="F1704" s="195"/>
      <c r="G1704" s="195"/>
      <c r="H1704" s="195"/>
      <c r="I1704" s="195"/>
      <c r="J1704" s="195"/>
      <c r="K1704" s="230"/>
      <c r="L1704" s="195"/>
      <c r="M1704" s="195"/>
      <c r="N1704" s="195"/>
      <c r="O1704" s="195"/>
      <c r="P1704" s="195"/>
      <c r="Q1704" s="195"/>
      <c r="R1704" s="230"/>
      <c r="S1704" s="195"/>
      <c r="U1704" s="231"/>
      <c r="V1704" s="231"/>
      <c r="Y1704" s="231"/>
      <c r="Z1704" s="231"/>
      <c r="AA1704" s="231"/>
      <c r="AB1704" s="231"/>
      <c r="AC1704" s="231"/>
      <c r="AE1704" s="231"/>
      <c r="AJ1704" s="231"/>
      <c r="AK1704" s="231"/>
      <c r="AL1704" s="231"/>
      <c r="AM1704" s="231"/>
      <c r="AN1704" s="231"/>
      <c r="AO1704" s="231"/>
      <c r="AP1704" s="231"/>
    </row>
    <row r="1705" spans="1:42">
      <c r="A1705" s="229"/>
      <c r="D1705" s="195"/>
      <c r="E1705" s="195"/>
      <c r="F1705" s="195"/>
      <c r="G1705" s="195"/>
      <c r="H1705" s="195"/>
      <c r="I1705" s="195"/>
      <c r="J1705" s="195"/>
      <c r="K1705" s="230"/>
      <c r="L1705" s="195"/>
      <c r="M1705" s="195"/>
      <c r="N1705" s="195"/>
      <c r="O1705" s="195"/>
      <c r="P1705" s="195"/>
      <c r="Q1705" s="195"/>
      <c r="R1705" s="230"/>
      <c r="S1705" s="195"/>
      <c r="U1705" s="231"/>
      <c r="V1705" s="231"/>
      <c r="Y1705" s="231"/>
      <c r="Z1705" s="231"/>
      <c r="AA1705" s="231"/>
      <c r="AB1705" s="231"/>
      <c r="AC1705" s="231"/>
      <c r="AE1705" s="231"/>
      <c r="AJ1705" s="231"/>
      <c r="AK1705" s="231"/>
      <c r="AL1705" s="231"/>
      <c r="AM1705" s="231"/>
      <c r="AN1705" s="231"/>
      <c r="AO1705" s="231"/>
      <c r="AP1705" s="231"/>
    </row>
    <row r="1706" spans="1:42">
      <c r="A1706" s="229"/>
      <c r="D1706" s="195"/>
      <c r="E1706" s="195"/>
      <c r="F1706" s="195"/>
      <c r="G1706" s="195"/>
      <c r="H1706" s="195"/>
      <c r="I1706" s="195"/>
      <c r="J1706" s="195"/>
      <c r="K1706" s="230"/>
      <c r="L1706" s="195"/>
      <c r="M1706" s="195"/>
      <c r="N1706" s="195"/>
      <c r="O1706" s="195"/>
      <c r="P1706" s="195"/>
      <c r="Q1706" s="195"/>
      <c r="R1706" s="230"/>
      <c r="S1706" s="195"/>
      <c r="U1706" s="231"/>
      <c r="V1706" s="231"/>
      <c r="Y1706" s="231"/>
      <c r="Z1706" s="231"/>
      <c r="AA1706" s="231"/>
      <c r="AB1706" s="231"/>
      <c r="AC1706" s="231"/>
      <c r="AE1706" s="231"/>
      <c r="AJ1706" s="231"/>
      <c r="AK1706" s="231"/>
      <c r="AL1706" s="231"/>
      <c r="AM1706" s="231"/>
      <c r="AN1706" s="231"/>
      <c r="AO1706" s="231"/>
      <c r="AP1706" s="231"/>
    </row>
    <row r="1707" spans="1:42">
      <c r="A1707" s="229"/>
      <c r="D1707" s="195"/>
      <c r="E1707" s="195"/>
      <c r="F1707" s="195"/>
      <c r="G1707" s="195"/>
      <c r="H1707" s="195"/>
      <c r="I1707" s="195"/>
      <c r="J1707" s="195"/>
      <c r="K1707" s="230"/>
      <c r="L1707" s="195"/>
      <c r="M1707" s="195"/>
      <c r="N1707" s="195"/>
      <c r="O1707" s="195"/>
      <c r="P1707" s="195"/>
      <c r="Q1707" s="195"/>
      <c r="R1707" s="230"/>
      <c r="S1707" s="195"/>
      <c r="U1707" s="231"/>
      <c r="V1707" s="231"/>
      <c r="Y1707" s="231"/>
      <c r="Z1707" s="231"/>
      <c r="AA1707" s="231"/>
      <c r="AB1707" s="231"/>
      <c r="AC1707" s="231"/>
      <c r="AE1707" s="231"/>
      <c r="AJ1707" s="231"/>
      <c r="AK1707" s="231"/>
      <c r="AL1707" s="231"/>
      <c r="AM1707" s="231"/>
      <c r="AN1707" s="231"/>
      <c r="AO1707" s="231"/>
      <c r="AP1707" s="231"/>
    </row>
    <row r="1708" spans="1:42">
      <c r="A1708" s="229"/>
      <c r="D1708" s="195"/>
      <c r="E1708" s="195"/>
      <c r="F1708" s="195"/>
      <c r="G1708" s="195"/>
      <c r="H1708" s="195"/>
      <c r="I1708" s="195"/>
      <c r="J1708" s="195"/>
      <c r="K1708" s="230"/>
      <c r="L1708" s="195"/>
      <c r="M1708" s="195"/>
      <c r="N1708" s="195"/>
      <c r="O1708" s="195"/>
      <c r="P1708" s="195"/>
      <c r="Q1708" s="195"/>
      <c r="R1708" s="230"/>
      <c r="S1708" s="195"/>
      <c r="U1708" s="231"/>
      <c r="V1708" s="231"/>
      <c r="Y1708" s="231"/>
      <c r="Z1708" s="231"/>
      <c r="AA1708" s="231"/>
      <c r="AB1708" s="231"/>
      <c r="AC1708" s="231"/>
      <c r="AE1708" s="231"/>
      <c r="AJ1708" s="231"/>
      <c r="AK1708" s="231"/>
      <c r="AL1708" s="231"/>
      <c r="AM1708" s="231"/>
      <c r="AN1708" s="231"/>
      <c r="AO1708" s="231"/>
      <c r="AP1708" s="231"/>
    </row>
    <row r="1709" spans="1:42">
      <c r="A1709" s="229"/>
      <c r="D1709" s="195"/>
      <c r="E1709" s="195"/>
      <c r="F1709" s="195"/>
      <c r="G1709" s="195"/>
      <c r="H1709" s="195"/>
      <c r="I1709" s="195"/>
      <c r="J1709" s="195"/>
      <c r="K1709" s="230"/>
      <c r="L1709" s="195"/>
      <c r="M1709" s="195"/>
      <c r="N1709" s="195"/>
      <c r="O1709" s="195"/>
      <c r="P1709" s="195"/>
      <c r="Q1709" s="195"/>
      <c r="R1709" s="230"/>
      <c r="S1709" s="195"/>
      <c r="U1709" s="231"/>
      <c r="V1709" s="231"/>
      <c r="Y1709" s="231"/>
      <c r="Z1709" s="231"/>
      <c r="AA1709" s="231"/>
      <c r="AB1709" s="231"/>
      <c r="AC1709" s="231"/>
      <c r="AE1709" s="231"/>
      <c r="AJ1709" s="231"/>
      <c r="AK1709" s="231"/>
      <c r="AL1709" s="231"/>
      <c r="AM1709" s="231"/>
      <c r="AN1709" s="231"/>
      <c r="AO1709" s="231"/>
      <c r="AP1709" s="231"/>
    </row>
    <row r="1710" spans="1:42">
      <c r="A1710" s="229"/>
      <c r="D1710" s="195"/>
      <c r="E1710" s="195"/>
      <c r="F1710" s="195"/>
      <c r="G1710" s="195"/>
      <c r="H1710" s="195"/>
      <c r="I1710" s="195"/>
      <c r="J1710" s="195"/>
      <c r="K1710" s="230"/>
      <c r="L1710" s="195"/>
      <c r="M1710" s="195"/>
      <c r="N1710" s="195"/>
      <c r="O1710" s="195"/>
      <c r="P1710" s="195"/>
      <c r="Q1710" s="195"/>
      <c r="R1710" s="230"/>
      <c r="S1710" s="195"/>
      <c r="U1710" s="231"/>
      <c r="V1710" s="231"/>
      <c r="Y1710" s="231"/>
      <c r="Z1710" s="231"/>
      <c r="AA1710" s="231"/>
      <c r="AB1710" s="231"/>
      <c r="AC1710" s="231"/>
      <c r="AE1710" s="231"/>
      <c r="AJ1710" s="231"/>
      <c r="AK1710" s="231"/>
      <c r="AL1710" s="231"/>
      <c r="AM1710" s="231"/>
      <c r="AN1710" s="231"/>
      <c r="AO1710" s="231"/>
      <c r="AP1710" s="231"/>
    </row>
    <row r="1711" spans="1:42">
      <c r="A1711" s="229"/>
      <c r="D1711" s="195"/>
      <c r="E1711" s="195"/>
      <c r="F1711" s="195"/>
      <c r="G1711" s="195"/>
      <c r="H1711" s="195"/>
      <c r="I1711" s="195"/>
      <c r="J1711" s="195"/>
      <c r="K1711" s="230"/>
      <c r="L1711" s="195"/>
      <c r="M1711" s="195"/>
      <c r="N1711" s="195"/>
      <c r="O1711" s="195"/>
      <c r="P1711" s="195"/>
      <c r="Q1711" s="195"/>
      <c r="R1711" s="230"/>
      <c r="S1711" s="195"/>
      <c r="U1711" s="231"/>
      <c r="V1711" s="231"/>
      <c r="Y1711" s="231"/>
      <c r="Z1711" s="231"/>
      <c r="AA1711" s="231"/>
      <c r="AB1711" s="231"/>
      <c r="AC1711" s="231"/>
      <c r="AE1711" s="231"/>
      <c r="AJ1711" s="231"/>
      <c r="AK1711" s="231"/>
      <c r="AL1711" s="231"/>
      <c r="AM1711" s="231"/>
      <c r="AN1711" s="231"/>
      <c r="AO1711" s="231"/>
      <c r="AP1711" s="231"/>
    </row>
    <row r="1712" spans="1:42">
      <c r="A1712" s="229"/>
      <c r="D1712" s="195"/>
      <c r="E1712" s="195"/>
      <c r="F1712" s="195"/>
      <c r="G1712" s="195"/>
      <c r="H1712" s="195"/>
      <c r="I1712" s="195"/>
      <c r="J1712" s="195"/>
      <c r="K1712" s="230"/>
      <c r="L1712" s="195"/>
      <c r="M1712" s="195"/>
      <c r="N1712" s="195"/>
      <c r="O1712" s="195"/>
      <c r="P1712" s="195"/>
      <c r="Q1712" s="195"/>
      <c r="R1712" s="230"/>
      <c r="S1712" s="195"/>
      <c r="U1712" s="231"/>
      <c r="V1712" s="231"/>
      <c r="Y1712" s="231"/>
      <c r="Z1712" s="231"/>
      <c r="AA1712" s="231"/>
      <c r="AB1712" s="231"/>
      <c r="AC1712" s="231"/>
      <c r="AE1712" s="231"/>
      <c r="AJ1712" s="231"/>
      <c r="AK1712" s="231"/>
      <c r="AL1712" s="231"/>
      <c r="AM1712" s="231"/>
      <c r="AN1712" s="231"/>
      <c r="AO1712" s="231"/>
      <c r="AP1712" s="231"/>
    </row>
    <row r="1713" spans="1:42">
      <c r="A1713" s="229"/>
      <c r="D1713" s="195"/>
      <c r="E1713" s="195"/>
      <c r="F1713" s="195"/>
      <c r="G1713" s="195"/>
      <c r="H1713" s="195"/>
      <c r="I1713" s="195"/>
      <c r="J1713" s="195"/>
      <c r="K1713" s="230"/>
      <c r="L1713" s="195"/>
      <c r="M1713" s="195"/>
      <c r="N1713" s="195"/>
      <c r="O1713" s="195"/>
      <c r="P1713" s="195"/>
      <c r="Q1713" s="195"/>
      <c r="R1713" s="230"/>
      <c r="S1713" s="195"/>
      <c r="U1713" s="231"/>
      <c r="V1713" s="231"/>
      <c r="Y1713" s="231"/>
      <c r="Z1713" s="231"/>
      <c r="AA1713" s="231"/>
      <c r="AB1713" s="231"/>
      <c r="AC1713" s="231"/>
      <c r="AE1713" s="231"/>
      <c r="AJ1713" s="231"/>
      <c r="AK1713" s="231"/>
      <c r="AL1713" s="231"/>
      <c r="AM1713" s="231"/>
      <c r="AN1713" s="231"/>
      <c r="AO1713" s="231"/>
      <c r="AP1713" s="231"/>
    </row>
    <row r="1714" spans="1:42">
      <c r="A1714" s="229"/>
      <c r="D1714" s="195"/>
      <c r="E1714" s="195"/>
      <c r="F1714" s="195"/>
      <c r="G1714" s="195"/>
      <c r="H1714" s="195"/>
      <c r="I1714" s="195"/>
      <c r="J1714" s="195"/>
      <c r="K1714" s="230"/>
      <c r="L1714" s="195"/>
      <c r="M1714" s="195"/>
      <c r="N1714" s="195"/>
      <c r="O1714" s="195"/>
      <c r="P1714" s="195"/>
      <c r="Q1714" s="195"/>
      <c r="R1714" s="230"/>
      <c r="S1714" s="195"/>
      <c r="U1714" s="231"/>
      <c r="V1714" s="231"/>
      <c r="Y1714" s="231"/>
      <c r="Z1714" s="231"/>
      <c r="AA1714" s="231"/>
      <c r="AB1714" s="231"/>
      <c r="AC1714" s="231"/>
      <c r="AE1714" s="231"/>
      <c r="AJ1714" s="231"/>
      <c r="AK1714" s="231"/>
      <c r="AL1714" s="231"/>
      <c r="AM1714" s="231"/>
      <c r="AN1714" s="231"/>
      <c r="AO1714" s="231"/>
      <c r="AP1714" s="231"/>
    </row>
    <row r="1715" spans="1:42">
      <c r="A1715" s="229"/>
      <c r="D1715" s="195"/>
      <c r="E1715" s="195"/>
      <c r="F1715" s="195"/>
      <c r="G1715" s="195"/>
      <c r="H1715" s="195"/>
      <c r="I1715" s="195"/>
      <c r="J1715" s="195"/>
      <c r="K1715" s="230"/>
      <c r="L1715" s="195"/>
      <c r="M1715" s="195"/>
      <c r="N1715" s="195"/>
      <c r="O1715" s="195"/>
      <c r="P1715" s="195"/>
      <c r="Q1715" s="195"/>
      <c r="R1715" s="230"/>
      <c r="S1715" s="195"/>
      <c r="U1715" s="231"/>
      <c r="V1715" s="231"/>
      <c r="Y1715" s="231"/>
      <c r="Z1715" s="231"/>
      <c r="AA1715" s="231"/>
      <c r="AB1715" s="231"/>
      <c r="AC1715" s="231"/>
      <c r="AE1715" s="231"/>
      <c r="AJ1715" s="231"/>
      <c r="AK1715" s="231"/>
      <c r="AL1715" s="231"/>
      <c r="AM1715" s="231"/>
      <c r="AN1715" s="231"/>
      <c r="AO1715" s="231"/>
      <c r="AP1715" s="231"/>
    </row>
    <row r="1716" spans="1:42">
      <c r="A1716" s="229"/>
      <c r="D1716" s="195"/>
      <c r="E1716" s="195"/>
      <c r="F1716" s="195"/>
      <c r="G1716" s="195"/>
      <c r="H1716" s="195"/>
      <c r="I1716" s="195"/>
      <c r="J1716" s="195"/>
      <c r="K1716" s="230"/>
      <c r="L1716" s="195"/>
      <c r="M1716" s="195"/>
      <c r="N1716" s="195"/>
      <c r="O1716" s="195"/>
      <c r="P1716" s="195"/>
      <c r="Q1716" s="195"/>
      <c r="R1716" s="230"/>
      <c r="S1716" s="195"/>
      <c r="U1716" s="231"/>
      <c r="V1716" s="231"/>
      <c r="Y1716" s="231"/>
      <c r="Z1716" s="231"/>
      <c r="AA1716" s="231"/>
      <c r="AB1716" s="231"/>
      <c r="AC1716" s="231"/>
      <c r="AE1716" s="231"/>
      <c r="AJ1716" s="231"/>
      <c r="AK1716" s="231"/>
      <c r="AL1716" s="231"/>
      <c r="AM1716" s="231"/>
      <c r="AN1716" s="231"/>
      <c r="AO1716" s="231"/>
      <c r="AP1716" s="231"/>
    </row>
    <row r="1717" spans="1:42">
      <c r="A1717" s="229"/>
      <c r="D1717" s="195"/>
      <c r="E1717" s="195"/>
      <c r="F1717" s="195"/>
      <c r="G1717" s="195"/>
      <c r="H1717" s="195"/>
      <c r="I1717" s="195"/>
      <c r="J1717" s="195"/>
      <c r="K1717" s="230"/>
      <c r="L1717" s="195"/>
      <c r="M1717" s="195"/>
      <c r="N1717" s="195"/>
      <c r="O1717" s="195"/>
      <c r="P1717" s="195"/>
      <c r="Q1717" s="195"/>
      <c r="R1717" s="230"/>
      <c r="S1717" s="195"/>
      <c r="U1717" s="231"/>
      <c r="V1717" s="231"/>
      <c r="Y1717" s="231"/>
      <c r="Z1717" s="231"/>
      <c r="AA1717" s="231"/>
      <c r="AB1717" s="231"/>
      <c r="AC1717" s="231"/>
      <c r="AE1717" s="231"/>
      <c r="AJ1717" s="231"/>
      <c r="AK1717" s="231"/>
      <c r="AL1717" s="231"/>
      <c r="AM1717" s="231"/>
      <c r="AN1717" s="231"/>
      <c r="AO1717" s="231"/>
      <c r="AP1717" s="231"/>
    </row>
    <row r="1718" spans="1:42">
      <c r="A1718" s="229"/>
      <c r="D1718" s="195"/>
      <c r="E1718" s="195"/>
      <c r="F1718" s="195"/>
      <c r="G1718" s="195"/>
      <c r="H1718" s="195"/>
      <c r="I1718" s="195"/>
      <c r="J1718" s="195"/>
      <c r="K1718" s="230"/>
      <c r="L1718" s="195"/>
      <c r="M1718" s="195"/>
      <c r="N1718" s="195"/>
      <c r="O1718" s="195"/>
      <c r="P1718" s="195"/>
      <c r="Q1718" s="195"/>
      <c r="R1718" s="230"/>
      <c r="S1718" s="195"/>
      <c r="U1718" s="231"/>
      <c r="V1718" s="231"/>
      <c r="Y1718" s="231"/>
      <c r="Z1718" s="231"/>
      <c r="AA1718" s="231"/>
      <c r="AB1718" s="231"/>
      <c r="AC1718" s="231"/>
      <c r="AE1718" s="231"/>
      <c r="AJ1718" s="231"/>
      <c r="AK1718" s="231"/>
      <c r="AL1718" s="231"/>
      <c r="AM1718" s="231"/>
      <c r="AN1718" s="231"/>
      <c r="AO1718" s="231"/>
      <c r="AP1718" s="231"/>
    </row>
    <row r="1719" spans="1:42">
      <c r="A1719" s="229"/>
      <c r="D1719" s="195"/>
      <c r="E1719" s="195"/>
      <c r="F1719" s="195"/>
      <c r="G1719" s="195"/>
      <c r="H1719" s="195"/>
      <c r="I1719" s="195"/>
      <c r="J1719" s="195"/>
      <c r="K1719" s="230"/>
      <c r="L1719" s="195"/>
      <c r="M1719" s="195"/>
      <c r="N1719" s="195"/>
      <c r="O1719" s="195"/>
      <c r="P1719" s="195"/>
      <c r="Q1719" s="195"/>
      <c r="R1719" s="230"/>
      <c r="S1719" s="195"/>
      <c r="U1719" s="231"/>
      <c r="V1719" s="231"/>
      <c r="Y1719" s="231"/>
      <c r="Z1719" s="231"/>
      <c r="AA1719" s="231"/>
      <c r="AB1719" s="231"/>
      <c r="AC1719" s="231"/>
      <c r="AE1719" s="231"/>
      <c r="AJ1719" s="231"/>
      <c r="AK1719" s="231"/>
      <c r="AL1719" s="231"/>
      <c r="AM1719" s="231"/>
      <c r="AN1719" s="231"/>
      <c r="AO1719" s="231"/>
      <c r="AP1719" s="231"/>
    </row>
    <row r="1720" spans="1:42">
      <c r="A1720" s="229"/>
      <c r="D1720" s="195"/>
      <c r="E1720" s="195"/>
      <c r="F1720" s="195"/>
      <c r="G1720" s="195"/>
      <c r="H1720" s="195"/>
      <c r="I1720" s="195"/>
      <c r="J1720" s="195"/>
      <c r="K1720" s="230"/>
      <c r="L1720" s="195"/>
      <c r="M1720" s="195"/>
      <c r="N1720" s="195"/>
      <c r="O1720" s="195"/>
      <c r="P1720" s="195"/>
      <c r="Q1720" s="195"/>
      <c r="R1720" s="230"/>
      <c r="S1720" s="195"/>
      <c r="U1720" s="231"/>
      <c r="V1720" s="231"/>
      <c r="Y1720" s="231"/>
      <c r="Z1720" s="231"/>
      <c r="AA1720" s="231"/>
      <c r="AB1720" s="231"/>
      <c r="AC1720" s="231"/>
      <c r="AE1720" s="231"/>
      <c r="AJ1720" s="231"/>
      <c r="AK1720" s="231"/>
      <c r="AL1720" s="231"/>
      <c r="AM1720" s="231"/>
      <c r="AN1720" s="231"/>
      <c r="AO1720" s="231"/>
      <c r="AP1720" s="231"/>
    </row>
    <row r="1721" spans="1:42">
      <c r="A1721" s="229"/>
      <c r="D1721" s="195"/>
      <c r="E1721" s="195"/>
      <c r="F1721" s="195"/>
      <c r="G1721" s="195"/>
      <c r="H1721" s="195"/>
      <c r="I1721" s="195"/>
      <c r="J1721" s="195"/>
      <c r="K1721" s="230"/>
      <c r="L1721" s="195"/>
      <c r="M1721" s="195"/>
      <c r="N1721" s="195"/>
      <c r="O1721" s="195"/>
      <c r="P1721" s="195"/>
      <c r="Q1721" s="195"/>
      <c r="R1721" s="230"/>
      <c r="S1721" s="195"/>
      <c r="U1721" s="231"/>
      <c r="V1721" s="231"/>
      <c r="Y1721" s="231"/>
      <c r="Z1721" s="231"/>
      <c r="AA1721" s="231"/>
      <c r="AB1721" s="231"/>
      <c r="AC1721" s="231"/>
      <c r="AE1721" s="231"/>
      <c r="AJ1721" s="231"/>
      <c r="AK1721" s="231"/>
      <c r="AL1721" s="231"/>
      <c r="AM1721" s="231"/>
      <c r="AN1721" s="231"/>
      <c r="AO1721" s="231"/>
      <c r="AP1721" s="231"/>
    </row>
    <row r="1722" spans="1:42">
      <c r="A1722" s="229"/>
      <c r="D1722" s="195"/>
      <c r="E1722" s="195"/>
      <c r="F1722" s="195"/>
      <c r="G1722" s="195"/>
      <c r="H1722" s="195"/>
      <c r="I1722" s="195"/>
      <c r="J1722" s="195"/>
      <c r="K1722" s="230"/>
      <c r="L1722" s="195"/>
      <c r="M1722" s="195"/>
      <c r="N1722" s="195"/>
      <c r="O1722" s="195"/>
      <c r="P1722" s="195"/>
      <c r="Q1722" s="195"/>
      <c r="R1722" s="230"/>
      <c r="S1722" s="195"/>
      <c r="U1722" s="231"/>
      <c r="V1722" s="231"/>
      <c r="Y1722" s="231"/>
      <c r="Z1722" s="231"/>
      <c r="AA1722" s="231"/>
      <c r="AB1722" s="231"/>
      <c r="AC1722" s="231"/>
      <c r="AE1722" s="231"/>
      <c r="AJ1722" s="231"/>
      <c r="AK1722" s="231"/>
      <c r="AL1722" s="231"/>
      <c r="AM1722" s="231"/>
      <c r="AN1722" s="231"/>
      <c r="AO1722" s="231"/>
      <c r="AP1722" s="231"/>
    </row>
    <row r="1723" spans="1:42">
      <c r="A1723" s="229"/>
      <c r="D1723" s="195"/>
      <c r="E1723" s="195"/>
      <c r="F1723" s="195"/>
      <c r="G1723" s="195"/>
      <c r="H1723" s="195"/>
      <c r="I1723" s="195"/>
      <c r="J1723" s="195"/>
      <c r="K1723" s="230"/>
      <c r="L1723" s="195"/>
      <c r="M1723" s="195"/>
      <c r="N1723" s="195"/>
      <c r="O1723" s="195"/>
      <c r="P1723" s="195"/>
      <c r="Q1723" s="195"/>
      <c r="R1723" s="230"/>
      <c r="S1723" s="195"/>
      <c r="U1723" s="231"/>
      <c r="V1723" s="231"/>
      <c r="Y1723" s="231"/>
      <c r="Z1723" s="231"/>
      <c r="AA1723" s="231"/>
      <c r="AB1723" s="231"/>
      <c r="AC1723" s="231"/>
      <c r="AE1723" s="231"/>
      <c r="AJ1723" s="231"/>
      <c r="AK1723" s="231"/>
      <c r="AL1723" s="231"/>
      <c r="AM1723" s="231"/>
      <c r="AN1723" s="231"/>
      <c r="AO1723" s="231"/>
      <c r="AP1723" s="231"/>
    </row>
    <row r="1724" spans="1:42">
      <c r="A1724" s="229"/>
      <c r="D1724" s="195"/>
      <c r="E1724" s="195"/>
      <c r="F1724" s="195"/>
      <c r="G1724" s="195"/>
      <c r="H1724" s="195"/>
      <c r="I1724" s="195"/>
      <c r="J1724" s="195"/>
      <c r="K1724" s="230"/>
      <c r="L1724" s="195"/>
      <c r="M1724" s="195"/>
      <c r="N1724" s="195"/>
      <c r="O1724" s="195"/>
      <c r="P1724" s="195"/>
      <c r="Q1724" s="195"/>
      <c r="R1724" s="230"/>
      <c r="S1724" s="195"/>
      <c r="U1724" s="231"/>
      <c r="V1724" s="231"/>
      <c r="Y1724" s="231"/>
      <c r="Z1724" s="231"/>
      <c r="AA1724" s="231"/>
      <c r="AB1724" s="231"/>
      <c r="AC1724" s="231"/>
      <c r="AE1724" s="231"/>
      <c r="AJ1724" s="231"/>
      <c r="AK1724" s="231"/>
      <c r="AL1724" s="231"/>
      <c r="AM1724" s="231"/>
      <c r="AN1724" s="231"/>
      <c r="AO1724" s="231"/>
      <c r="AP1724" s="231"/>
    </row>
    <row r="1725" spans="1:42">
      <c r="A1725" s="229"/>
      <c r="D1725" s="195"/>
      <c r="E1725" s="195"/>
      <c r="F1725" s="195"/>
      <c r="G1725" s="195"/>
      <c r="H1725" s="195"/>
      <c r="I1725" s="195"/>
      <c r="J1725" s="195"/>
      <c r="K1725" s="230"/>
      <c r="L1725" s="195"/>
      <c r="M1725" s="195"/>
      <c r="N1725" s="195"/>
      <c r="O1725" s="195"/>
      <c r="P1725" s="195"/>
      <c r="Q1725" s="195"/>
      <c r="R1725" s="230"/>
      <c r="S1725" s="195"/>
      <c r="U1725" s="231"/>
      <c r="V1725" s="231"/>
      <c r="Y1725" s="231"/>
      <c r="Z1725" s="231"/>
      <c r="AA1725" s="231"/>
      <c r="AB1725" s="231"/>
      <c r="AC1725" s="231"/>
      <c r="AE1725" s="231"/>
      <c r="AJ1725" s="231"/>
      <c r="AK1725" s="231"/>
      <c r="AL1725" s="231"/>
      <c r="AM1725" s="231"/>
      <c r="AN1725" s="231"/>
      <c r="AO1725" s="231"/>
      <c r="AP1725" s="231"/>
    </row>
    <row r="1726" spans="1:42">
      <c r="A1726" s="229"/>
      <c r="D1726" s="195"/>
      <c r="E1726" s="195"/>
      <c r="F1726" s="195"/>
      <c r="G1726" s="195"/>
      <c r="H1726" s="195"/>
      <c r="I1726" s="195"/>
      <c r="J1726" s="195"/>
      <c r="K1726" s="230"/>
      <c r="L1726" s="195"/>
      <c r="M1726" s="195"/>
      <c r="N1726" s="195"/>
      <c r="O1726" s="195"/>
      <c r="P1726" s="195"/>
      <c r="Q1726" s="195"/>
      <c r="R1726" s="230"/>
      <c r="S1726" s="195"/>
      <c r="U1726" s="231"/>
      <c r="V1726" s="231"/>
      <c r="Y1726" s="231"/>
      <c r="Z1726" s="231"/>
      <c r="AA1726" s="231"/>
      <c r="AB1726" s="231"/>
      <c r="AC1726" s="231"/>
      <c r="AE1726" s="231"/>
      <c r="AJ1726" s="231"/>
      <c r="AK1726" s="231"/>
      <c r="AL1726" s="231"/>
      <c r="AM1726" s="231"/>
      <c r="AN1726" s="231"/>
      <c r="AO1726" s="231"/>
      <c r="AP1726" s="231"/>
    </row>
    <row r="1727" spans="1:42">
      <c r="A1727" s="229"/>
      <c r="D1727" s="195"/>
      <c r="E1727" s="195"/>
      <c r="F1727" s="195"/>
      <c r="G1727" s="195"/>
      <c r="H1727" s="195"/>
      <c r="I1727" s="195"/>
      <c r="J1727" s="195"/>
      <c r="K1727" s="230"/>
      <c r="L1727" s="195"/>
      <c r="M1727" s="195"/>
      <c r="N1727" s="195"/>
      <c r="O1727" s="195"/>
      <c r="P1727" s="195"/>
      <c r="Q1727" s="195"/>
      <c r="R1727" s="230"/>
      <c r="S1727" s="195"/>
      <c r="U1727" s="231"/>
      <c r="V1727" s="231"/>
      <c r="Y1727" s="231"/>
      <c r="Z1727" s="231"/>
      <c r="AA1727" s="231"/>
      <c r="AB1727" s="231"/>
      <c r="AC1727" s="231"/>
      <c r="AE1727" s="231"/>
      <c r="AJ1727" s="231"/>
      <c r="AK1727" s="231"/>
      <c r="AL1727" s="231"/>
      <c r="AM1727" s="231"/>
      <c r="AN1727" s="231"/>
      <c r="AO1727" s="231"/>
      <c r="AP1727" s="231"/>
    </row>
    <row r="1728" spans="1:42">
      <c r="A1728" s="229"/>
      <c r="D1728" s="195"/>
      <c r="E1728" s="195"/>
      <c r="F1728" s="195"/>
      <c r="G1728" s="195"/>
      <c r="H1728" s="195"/>
      <c r="I1728" s="195"/>
      <c r="J1728" s="195"/>
      <c r="K1728" s="230"/>
      <c r="L1728" s="195"/>
      <c r="M1728" s="195"/>
      <c r="N1728" s="195"/>
      <c r="O1728" s="195"/>
      <c r="P1728" s="195"/>
      <c r="Q1728" s="195"/>
      <c r="R1728" s="230"/>
      <c r="S1728" s="195"/>
      <c r="U1728" s="231"/>
      <c r="V1728" s="231"/>
      <c r="Y1728" s="231"/>
      <c r="Z1728" s="231"/>
      <c r="AA1728" s="231"/>
      <c r="AB1728" s="231"/>
      <c r="AC1728" s="231"/>
      <c r="AE1728" s="231"/>
      <c r="AJ1728" s="231"/>
      <c r="AK1728" s="231"/>
      <c r="AL1728" s="231"/>
      <c r="AM1728" s="231"/>
      <c r="AN1728" s="231"/>
      <c r="AO1728" s="231"/>
      <c r="AP1728" s="231"/>
    </row>
    <row r="1729" spans="1:42">
      <c r="A1729" s="229"/>
      <c r="D1729" s="195"/>
      <c r="E1729" s="195"/>
      <c r="F1729" s="195"/>
      <c r="G1729" s="195"/>
      <c r="H1729" s="195"/>
      <c r="I1729" s="195"/>
      <c r="J1729" s="195"/>
      <c r="K1729" s="230"/>
      <c r="L1729" s="195"/>
      <c r="M1729" s="195"/>
      <c r="N1729" s="195"/>
      <c r="O1729" s="195"/>
      <c r="P1729" s="195"/>
      <c r="Q1729" s="195"/>
      <c r="R1729" s="230"/>
      <c r="S1729" s="195"/>
      <c r="U1729" s="231"/>
      <c r="V1729" s="231"/>
      <c r="Y1729" s="231"/>
      <c r="Z1729" s="231"/>
      <c r="AA1729" s="231"/>
      <c r="AB1729" s="231"/>
      <c r="AC1729" s="231"/>
      <c r="AE1729" s="231"/>
      <c r="AJ1729" s="231"/>
      <c r="AK1729" s="231"/>
      <c r="AL1729" s="231"/>
      <c r="AM1729" s="231"/>
      <c r="AN1729" s="231"/>
      <c r="AO1729" s="231"/>
      <c r="AP1729" s="231"/>
    </row>
    <row r="1730" spans="1:42">
      <c r="A1730" s="229"/>
      <c r="D1730" s="195"/>
      <c r="E1730" s="195"/>
      <c r="F1730" s="195"/>
      <c r="G1730" s="195"/>
      <c r="H1730" s="195"/>
      <c r="I1730" s="195"/>
      <c r="J1730" s="195"/>
      <c r="K1730" s="230"/>
      <c r="L1730" s="195"/>
      <c r="M1730" s="195"/>
      <c r="N1730" s="195"/>
      <c r="O1730" s="195"/>
      <c r="P1730" s="195"/>
      <c r="Q1730" s="195"/>
      <c r="R1730" s="230"/>
      <c r="S1730" s="195"/>
      <c r="U1730" s="231"/>
      <c r="V1730" s="231"/>
      <c r="Y1730" s="231"/>
      <c r="Z1730" s="231"/>
      <c r="AA1730" s="231"/>
      <c r="AB1730" s="231"/>
      <c r="AC1730" s="231"/>
      <c r="AE1730" s="231"/>
      <c r="AJ1730" s="231"/>
      <c r="AK1730" s="231"/>
      <c r="AL1730" s="231"/>
      <c r="AM1730" s="231"/>
      <c r="AN1730" s="231"/>
      <c r="AO1730" s="231"/>
      <c r="AP1730" s="231"/>
    </row>
    <row r="1731" spans="1:42">
      <c r="A1731" s="229"/>
      <c r="D1731" s="195"/>
      <c r="E1731" s="195"/>
      <c r="F1731" s="195"/>
      <c r="G1731" s="195"/>
      <c r="H1731" s="195"/>
      <c r="I1731" s="195"/>
      <c r="J1731" s="195"/>
      <c r="K1731" s="230"/>
      <c r="L1731" s="195"/>
      <c r="M1731" s="195"/>
      <c r="N1731" s="195"/>
      <c r="O1731" s="195"/>
      <c r="P1731" s="195"/>
      <c r="Q1731" s="195"/>
      <c r="R1731" s="230"/>
      <c r="S1731" s="195"/>
      <c r="U1731" s="231"/>
      <c r="V1731" s="231"/>
      <c r="Y1731" s="231"/>
      <c r="Z1731" s="231"/>
      <c r="AA1731" s="231"/>
      <c r="AB1731" s="231"/>
      <c r="AC1731" s="231"/>
      <c r="AE1731" s="231"/>
      <c r="AJ1731" s="231"/>
      <c r="AK1731" s="231"/>
      <c r="AL1731" s="231"/>
      <c r="AM1731" s="231"/>
      <c r="AN1731" s="231"/>
      <c r="AO1731" s="231"/>
      <c r="AP1731" s="231"/>
    </row>
    <row r="1732" spans="1:42">
      <c r="A1732" s="229"/>
      <c r="D1732" s="195"/>
      <c r="E1732" s="195"/>
      <c r="F1732" s="195"/>
      <c r="G1732" s="195"/>
      <c r="H1732" s="195"/>
      <c r="I1732" s="195"/>
      <c r="J1732" s="195"/>
      <c r="K1732" s="230"/>
      <c r="L1732" s="195"/>
      <c r="M1732" s="195"/>
      <c r="N1732" s="195"/>
      <c r="O1732" s="195"/>
      <c r="P1732" s="195"/>
      <c r="Q1732" s="195"/>
      <c r="R1732" s="230"/>
      <c r="S1732" s="195"/>
      <c r="U1732" s="231"/>
      <c r="V1732" s="231"/>
      <c r="Y1732" s="231"/>
      <c r="Z1732" s="231"/>
      <c r="AA1732" s="231"/>
      <c r="AB1732" s="231"/>
      <c r="AC1732" s="231"/>
      <c r="AE1732" s="231"/>
      <c r="AJ1732" s="231"/>
      <c r="AK1732" s="231"/>
      <c r="AL1732" s="231"/>
      <c r="AM1732" s="231"/>
      <c r="AN1732" s="231"/>
      <c r="AO1732" s="231"/>
      <c r="AP1732" s="231"/>
    </row>
    <row r="1733" spans="1:42">
      <c r="A1733" s="229"/>
      <c r="D1733" s="195"/>
      <c r="E1733" s="195"/>
      <c r="F1733" s="195"/>
      <c r="G1733" s="195"/>
      <c r="H1733" s="195"/>
      <c r="I1733" s="195"/>
      <c r="J1733" s="195"/>
      <c r="K1733" s="230"/>
      <c r="L1733" s="195"/>
      <c r="M1733" s="195"/>
      <c r="N1733" s="195"/>
      <c r="O1733" s="195"/>
      <c r="P1733" s="195"/>
      <c r="Q1733" s="195"/>
      <c r="R1733" s="230"/>
      <c r="S1733" s="195"/>
      <c r="U1733" s="231"/>
      <c r="V1733" s="231"/>
      <c r="Y1733" s="231"/>
      <c r="Z1733" s="231"/>
      <c r="AA1733" s="231"/>
      <c r="AB1733" s="231"/>
      <c r="AC1733" s="231"/>
      <c r="AE1733" s="231"/>
      <c r="AJ1733" s="231"/>
      <c r="AK1733" s="231"/>
      <c r="AL1733" s="231"/>
      <c r="AM1733" s="231"/>
      <c r="AN1733" s="231"/>
      <c r="AO1733" s="231"/>
      <c r="AP1733" s="231"/>
    </row>
    <row r="1734" spans="1:42">
      <c r="A1734" s="229"/>
      <c r="D1734" s="195"/>
      <c r="E1734" s="195"/>
      <c r="F1734" s="195"/>
      <c r="G1734" s="195"/>
      <c r="H1734" s="195"/>
      <c r="I1734" s="195"/>
      <c r="J1734" s="195"/>
      <c r="K1734" s="230"/>
      <c r="L1734" s="195"/>
      <c r="M1734" s="195"/>
      <c r="N1734" s="195"/>
      <c r="O1734" s="195"/>
      <c r="P1734" s="195"/>
      <c r="Q1734" s="195"/>
      <c r="R1734" s="230"/>
      <c r="S1734" s="195"/>
      <c r="U1734" s="231"/>
      <c r="V1734" s="231"/>
      <c r="Y1734" s="231"/>
      <c r="Z1734" s="231"/>
      <c r="AA1734" s="231"/>
      <c r="AB1734" s="231"/>
      <c r="AC1734" s="231"/>
      <c r="AE1734" s="231"/>
      <c r="AJ1734" s="231"/>
      <c r="AK1734" s="231"/>
      <c r="AL1734" s="231"/>
      <c r="AM1734" s="231"/>
      <c r="AN1734" s="231"/>
      <c r="AO1734" s="231"/>
      <c r="AP1734" s="231"/>
    </row>
    <row r="1735" spans="1:42">
      <c r="A1735" s="229"/>
      <c r="D1735" s="195"/>
      <c r="E1735" s="195"/>
      <c r="F1735" s="195"/>
      <c r="G1735" s="195"/>
      <c r="H1735" s="195"/>
      <c r="I1735" s="195"/>
      <c r="J1735" s="195"/>
      <c r="K1735" s="230"/>
      <c r="L1735" s="195"/>
      <c r="M1735" s="195"/>
      <c r="N1735" s="195"/>
      <c r="O1735" s="195"/>
      <c r="P1735" s="195"/>
      <c r="Q1735" s="195"/>
      <c r="R1735" s="230"/>
      <c r="S1735" s="195"/>
      <c r="U1735" s="231"/>
      <c r="V1735" s="231"/>
      <c r="Y1735" s="231"/>
      <c r="Z1735" s="231"/>
      <c r="AA1735" s="231"/>
      <c r="AB1735" s="231"/>
      <c r="AC1735" s="231"/>
      <c r="AE1735" s="231"/>
      <c r="AJ1735" s="231"/>
      <c r="AK1735" s="231"/>
      <c r="AL1735" s="231"/>
      <c r="AM1735" s="231"/>
      <c r="AN1735" s="231"/>
      <c r="AO1735" s="231"/>
      <c r="AP1735" s="231"/>
    </row>
    <row r="1736" spans="1:42">
      <c r="A1736" s="229"/>
      <c r="D1736" s="195"/>
      <c r="E1736" s="195"/>
      <c r="F1736" s="195"/>
      <c r="G1736" s="195"/>
      <c r="H1736" s="195"/>
      <c r="I1736" s="195"/>
      <c r="J1736" s="195"/>
      <c r="K1736" s="230"/>
      <c r="L1736" s="195"/>
      <c r="M1736" s="195"/>
      <c r="N1736" s="195"/>
      <c r="O1736" s="195"/>
      <c r="P1736" s="195"/>
      <c r="Q1736" s="195"/>
      <c r="R1736" s="230"/>
      <c r="S1736" s="195"/>
      <c r="U1736" s="231"/>
      <c r="V1736" s="231"/>
      <c r="Y1736" s="231"/>
      <c r="Z1736" s="231"/>
      <c r="AA1736" s="231"/>
      <c r="AB1736" s="231"/>
      <c r="AC1736" s="231"/>
      <c r="AE1736" s="231"/>
      <c r="AJ1736" s="231"/>
      <c r="AK1736" s="231"/>
      <c r="AL1736" s="231"/>
      <c r="AM1736" s="231"/>
      <c r="AN1736" s="231"/>
      <c r="AO1736" s="231"/>
      <c r="AP1736" s="231"/>
    </row>
    <row r="1737" spans="1:42">
      <c r="A1737" s="229"/>
      <c r="D1737" s="195"/>
      <c r="E1737" s="195"/>
      <c r="F1737" s="195"/>
      <c r="G1737" s="195"/>
      <c r="H1737" s="195"/>
      <c r="I1737" s="195"/>
      <c r="J1737" s="195"/>
      <c r="K1737" s="230"/>
      <c r="L1737" s="195"/>
      <c r="M1737" s="195"/>
      <c r="N1737" s="195"/>
      <c r="O1737" s="195"/>
      <c r="P1737" s="195"/>
      <c r="Q1737" s="195"/>
      <c r="R1737" s="230"/>
      <c r="S1737" s="195"/>
      <c r="U1737" s="231"/>
      <c r="V1737" s="231"/>
      <c r="Y1737" s="231"/>
      <c r="Z1737" s="231"/>
      <c r="AA1737" s="231"/>
      <c r="AB1737" s="231"/>
      <c r="AC1737" s="231"/>
      <c r="AE1737" s="231"/>
      <c r="AJ1737" s="231"/>
      <c r="AK1737" s="231"/>
      <c r="AL1737" s="231"/>
      <c r="AM1737" s="231"/>
      <c r="AN1737" s="231"/>
      <c r="AO1737" s="231"/>
      <c r="AP1737" s="231"/>
    </row>
    <row r="1738" spans="1:42">
      <c r="A1738" s="229"/>
      <c r="D1738" s="195"/>
      <c r="E1738" s="195"/>
      <c r="F1738" s="195"/>
      <c r="G1738" s="195"/>
      <c r="H1738" s="195"/>
      <c r="I1738" s="195"/>
      <c r="J1738" s="195"/>
      <c r="K1738" s="230"/>
      <c r="L1738" s="195"/>
      <c r="M1738" s="195"/>
      <c r="N1738" s="195"/>
      <c r="O1738" s="195"/>
      <c r="P1738" s="195"/>
      <c r="Q1738" s="195"/>
      <c r="R1738" s="230"/>
      <c r="S1738" s="195"/>
      <c r="U1738" s="231"/>
      <c r="V1738" s="231"/>
      <c r="Y1738" s="231"/>
      <c r="Z1738" s="231"/>
      <c r="AA1738" s="231"/>
      <c r="AB1738" s="231"/>
      <c r="AC1738" s="231"/>
      <c r="AE1738" s="231"/>
      <c r="AJ1738" s="231"/>
      <c r="AK1738" s="231"/>
      <c r="AL1738" s="231"/>
      <c r="AM1738" s="231"/>
      <c r="AN1738" s="231"/>
      <c r="AO1738" s="231"/>
      <c r="AP1738" s="231"/>
    </row>
    <row r="1739" spans="1:42">
      <c r="A1739" s="229"/>
      <c r="D1739" s="195"/>
      <c r="E1739" s="195"/>
      <c r="F1739" s="195"/>
      <c r="G1739" s="195"/>
      <c r="H1739" s="195"/>
      <c r="I1739" s="195"/>
      <c r="J1739" s="195"/>
      <c r="K1739" s="230"/>
      <c r="L1739" s="195"/>
      <c r="M1739" s="195"/>
      <c r="N1739" s="195"/>
      <c r="O1739" s="195"/>
      <c r="P1739" s="195"/>
      <c r="Q1739" s="195"/>
      <c r="R1739" s="230"/>
      <c r="S1739" s="195"/>
      <c r="U1739" s="231"/>
      <c r="V1739" s="231"/>
      <c r="Y1739" s="231"/>
      <c r="Z1739" s="231"/>
      <c r="AA1739" s="231"/>
      <c r="AB1739" s="231"/>
      <c r="AC1739" s="231"/>
      <c r="AE1739" s="231"/>
      <c r="AJ1739" s="231"/>
      <c r="AK1739" s="231"/>
      <c r="AL1739" s="231"/>
      <c r="AM1739" s="231"/>
      <c r="AN1739" s="231"/>
      <c r="AO1739" s="231"/>
      <c r="AP1739" s="231"/>
    </row>
    <row r="1740" spans="1:42">
      <c r="A1740" s="229"/>
      <c r="D1740" s="195"/>
      <c r="E1740" s="195"/>
      <c r="F1740" s="195"/>
      <c r="G1740" s="195"/>
      <c r="H1740" s="195"/>
      <c r="I1740" s="195"/>
      <c r="J1740" s="195"/>
      <c r="K1740" s="230"/>
      <c r="L1740" s="195"/>
      <c r="M1740" s="195"/>
      <c r="N1740" s="195"/>
      <c r="O1740" s="195"/>
      <c r="P1740" s="195"/>
      <c r="Q1740" s="195"/>
      <c r="R1740" s="230"/>
      <c r="S1740" s="195"/>
      <c r="U1740" s="231"/>
      <c r="V1740" s="231"/>
      <c r="Y1740" s="231"/>
      <c r="Z1740" s="231"/>
      <c r="AA1740" s="231"/>
      <c r="AB1740" s="231"/>
      <c r="AC1740" s="231"/>
      <c r="AE1740" s="231"/>
      <c r="AJ1740" s="231"/>
      <c r="AK1740" s="231"/>
      <c r="AL1740" s="231"/>
      <c r="AM1740" s="231"/>
      <c r="AN1740" s="231"/>
      <c r="AO1740" s="231"/>
      <c r="AP1740" s="231"/>
    </row>
    <row r="1741" spans="1:42">
      <c r="A1741" s="229"/>
      <c r="D1741" s="195"/>
      <c r="E1741" s="195"/>
      <c r="F1741" s="195"/>
      <c r="G1741" s="195"/>
      <c r="H1741" s="195"/>
      <c r="I1741" s="195"/>
      <c r="J1741" s="195"/>
      <c r="K1741" s="230"/>
      <c r="L1741" s="195"/>
      <c r="M1741" s="195"/>
      <c r="N1741" s="195"/>
      <c r="O1741" s="195"/>
      <c r="P1741" s="195"/>
      <c r="Q1741" s="195"/>
      <c r="R1741" s="230"/>
      <c r="S1741" s="195"/>
      <c r="U1741" s="231"/>
      <c r="V1741" s="231"/>
      <c r="Y1741" s="231"/>
      <c r="Z1741" s="231"/>
      <c r="AA1741" s="231"/>
      <c r="AB1741" s="231"/>
      <c r="AC1741" s="231"/>
      <c r="AE1741" s="231"/>
      <c r="AJ1741" s="231"/>
      <c r="AK1741" s="231"/>
      <c r="AL1741" s="231"/>
      <c r="AM1741" s="231"/>
      <c r="AN1741" s="231"/>
      <c r="AO1741" s="231"/>
      <c r="AP1741" s="231"/>
    </row>
    <row r="1742" spans="1:42">
      <c r="A1742" s="229"/>
      <c r="D1742" s="195"/>
      <c r="E1742" s="195"/>
      <c r="F1742" s="195"/>
      <c r="G1742" s="195"/>
      <c r="H1742" s="195"/>
      <c r="I1742" s="195"/>
      <c r="J1742" s="195"/>
      <c r="K1742" s="230"/>
      <c r="L1742" s="195"/>
      <c r="M1742" s="195"/>
      <c r="N1742" s="195"/>
      <c r="O1742" s="195"/>
      <c r="P1742" s="195"/>
      <c r="Q1742" s="195"/>
      <c r="R1742" s="230"/>
      <c r="S1742" s="195"/>
      <c r="U1742" s="231"/>
      <c r="V1742" s="231"/>
      <c r="Y1742" s="231"/>
      <c r="Z1742" s="231"/>
      <c r="AA1742" s="231"/>
      <c r="AB1742" s="231"/>
      <c r="AC1742" s="231"/>
      <c r="AE1742" s="231"/>
      <c r="AJ1742" s="231"/>
      <c r="AK1742" s="231"/>
      <c r="AL1742" s="231"/>
      <c r="AM1742" s="231"/>
      <c r="AN1742" s="231"/>
      <c r="AO1742" s="231"/>
      <c r="AP1742" s="231"/>
    </row>
    <row r="1743" spans="1:42">
      <c r="A1743" s="229"/>
      <c r="D1743" s="195"/>
      <c r="E1743" s="195"/>
      <c r="F1743" s="195"/>
      <c r="G1743" s="195"/>
      <c r="H1743" s="195"/>
      <c r="I1743" s="195"/>
      <c r="J1743" s="195"/>
      <c r="K1743" s="230"/>
      <c r="L1743" s="195"/>
      <c r="M1743" s="195"/>
      <c r="N1743" s="195"/>
      <c r="O1743" s="195"/>
      <c r="P1743" s="195"/>
      <c r="Q1743" s="195"/>
      <c r="R1743" s="230"/>
      <c r="S1743" s="195"/>
      <c r="U1743" s="231"/>
      <c r="V1743" s="231"/>
      <c r="Y1743" s="231"/>
      <c r="Z1743" s="231"/>
      <c r="AA1743" s="231"/>
      <c r="AB1743" s="231"/>
      <c r="AC1743" s="231"/>
      <c r="AE1743" s="231"/>
      <c r="AJ1743" s="231"/>
      <c r="AK1743" s="231"/>
      <c r="AL1743" s="231"/>
      <c r="AM1743" s="231"/>
      <c r="AN1743" s="231"/>
      <c r="AO1743" s="231"/>
      <c r="AP1743" s="231"/>
    </row>
    <row r="1744" spans="1:42">
      <c r="A1744" s="229"/>
      <c r="D1744" s="195"/>
      <c r="E1744" s="195"/>
      <c r="F1744" s="195"/>
      <c r="G1744" s="195"/>
      <c r="H1744" s="195"/>
      <c r="I1744" s="195"/>
      <c r="J1744" s="195"/>
      <c r="K1744" s="230"/>
      <c r="L1744" s="195"/>
      <c r="M1744" s="195"/>
      <c r="N1744" s="195"/>
      <c r="O1744" s="195"/>
      <c r="P1744" s="195"/>
      <c r="Q1744" s="195"/>
      <c r="R1744" s="230"/>
      <c r="S1744" s="195"/>
      <c r="U1744" s="231"/>
      <c r="V1744" s="231"/>
      <c r="Y1744" s="231"/>
      <c r="Z1744" s="231"/>
      <c r="AA1744" s="231"/>
      <c r="AB1744" s="231"/>
      <c r="AC1744" s="231"/>
      <c r="AE1744" s="231"/>
      <c r="AJ1744" s="231"/>
      <c r="AK1744" s="231"/>
      <c r="AL1744" s="231"/>
      <c r="AM1744" s="231"/>
      <c r="AN1744" s="231"/>
      <c r="AO1744" s="231"/>
      <c r="AP1744" s="231"/>
    </row>
    <row r="1745" spans="1:42">
      <c r="A1745" s="229"/>
      <c r="D1745" s="195"/>
      <c r="E1745" s="195"/>
      <c r="F1745" s="195"/>
      <c r="G1745" s="195"/>
      <c r="H1745" s="195"/>
      <c r="I1745" s="195"/>
      <c r="J1745" s="195"/>
      <c r="K1745" s="230"/>
      <c r="L1745" s="195"/>
      <c r="M1745" s="195"/>
      <c r="N1745" s="195"/>
      <c r="O1745" s="195"/>
      <c r="P1745" s="195"/>
      <c r="Q1745" s="195"/>
      <c r="R1745" s="230"/>
      <c r="S1745" s="195"/>
      <c r="U1745" s="231"/>
      <c r="V1745" s="231"/>
      <c r="Y1745" s="231"/>
      <c r="Z1745" s="231"/>
      <c r="AA1745" s="231"/>
      <c r="AB1745" s="231"/>
      <c r="AC1745" s="231"/>
      <c r="AE1745" s="231"/>
      <c r="AJ1745" s="231"/>
      <c r="AK1745" s="231"/>
      <c r="AL1745" s="231"/>
      <c r="AM1745" s="231"/>
      <c r="AN1745" s="231"/>
      <c r="AO1745" s="231"/>
      <c r="AP1745" s="231"/>
    </row>
    <row r="1746" spans="1:42">
      <c r="A1746" s="229"/>
      <c r="D1746" s="195"/>
      <c r="E1746" s="195"/>
      <c r="F1746" s="195"/>
      <c r="G1746" s="195"/>
      <c r="H1746" s="195"/>
      <c r="I1746" s="195"/>
      <c r="J1746" s="195"/>
      <c r="K1746" s="230"/>
      <c r="L1746" s="195"/>
      <c r="M1746" s="195"/>
      <c r="N1746" s="195"/>
      <c r="O1746" s="195"/>
      <c r="P1746" s="195"/>
      <c r="Q1746" s="195"/>
      <c r="R1746" s="230"/>
      <c r="S1746" s="195"/>
      <c r="U1746" s="231"/>
      <c r="V1746" s="231"/>
      <c r="Y1746" s="231"/>
      <c r="Z1746" s="231"/>
      <c r="AA1746" s="231"/>
      <c r="AB1746" s="231"/>
      <c r="AC1746" s="231"/>
      <c r="AE1746" s="231"/>
      <c r="AJ1746" s="231"/>
      <c r="AK1746" s="231"/>
      <c r="AL1746" s="231"/>
      <c r="AM1746" s="231"/>
      <c r="AN1746" s="231"/>
      <c r="AO1746" s="231"/>
      <c r="AP1746" s="231"/>
    </row>
    <row r="1747" spans="1:42">
      <c r="A1747" s="229"/>
      <c r="D1747" s="195"/>
      <c r="E1747" s="195"/>
      <c r="F1747" s="195"/>
      <c r="G1747" s="195"/>
      <c r="H1747" s="195"/>
      <c r="I1747" s="195"/>
      <c r="J1747" s="195"/>
      <c r="K1747" s="230"/>
      <c r="L1747" s="195"/>
      <c r="M1747" s="195"/>
      <c r="N1747" s="195"/>
      <c r="O1747" s="195"/>
      <c r="P1747" s="195"/>
      <c r="Q1747" s="195"/>
      <c r="R1747" s="230"/>
      <c r="S1747" s="195"/>
      <c r="T1747" s="235"/>
      <c r="U1747" s="231"/>
      <c r="V1747" s="231"/>
      <c r="Y1747" s="231"/>
      <c r="Z1747" s="231"/>
      <c r="AA1747" s="231"/>
      <c r="AB1747" s="231"/>
      <c r="AC1747" s="231"/>
      <c r="AE1747" s="231"/>
      <c r="AJ1747" s="231"/>
      <c r="AK1747" s="231"/>
      <c r="AL1747" s="231"/>
      <c r="AM1747" s="231"/>
      <c r="AN1747" s="231"/>
      <c r="AO1747" s="231"/>
      <c r="AP1747" s="231"/>
    </row>
    <row r="1748" spans="1:42">
      <c r="A1748" s="229"/>
      <c r="D1748" s="195"/>
      <c r="E1748" s="195"/>
      <c r="F1748" s="195"/>
      <c r="G1748" s="195"/>
      <c r="H1748" s="195"/>
      <c r="I1748" s="195"/>
      <c r="J1748" s="195"/>
      <c r="K1748" s="230"/>
      <c r="L1748" s="195"/>
      <c r="M1748" s="195"/>
      <c r="N1748" s="195"/>
      <c r="O1748" s="195"/>
      <c r="P1748" s="195"/>
      <c r="Q1748" s="195"/>
      <c r="R1748" s="230"/>
      <c r="S1748" s="195"/>
      <c r="U1748" s="231"/>
      <c r="V1748" s="231"/>
      <c r="Y1748" s="231"/>
      <c r="Z1748" s="231"/>
      <c r="AA1748" s="231"/>
      <c r="AB1748" s="231"/>
      <c r="AC1748" s="231"/>
      <c r="AE1748" s="231"/>
      <c r="AJ1748" s="231"/>
      <c r="AK1748" s="231"/>
      <c r="AL1748" s="231"/>
      <c r="AM1748" s="231"/>
      <c r="AN1748" s="231"/>
      <c r="AO1748" s="231"/>
      <c r="AP1748" s="231"/>
    </row>
    <row r="1749" spans="1:42">
      <c r="A1749" s="229"/>
      <c r="D1749" s="195"/>
      <c r="E1749" s="195"/>
      <c r="F1749" s="195"/>
      <c r="G1749" s="195"/>
      <c r="H1749" s="195"/>
      <c r="I1749" s="195"/>
      <c r="J1749" s="195"/>
      <c r="K1749" s="230"/>
      <c r="L1749" s="195"/>
      <c r="M1749" s="195"/>
      <c r="N1749" s="195"/>
      <c r="O1749" s="195"/>
      <c r="P1749" s="195"/>
      <c r="Q1749" s="195"/>
      <c r="R1749" s="230"/>
      <c r="S1749" s="195"/>
      <c r="U1749" s="231"/>
      <c r="V1749" s="231"/>
      <c r="Y1749" s="231"/>
      <c r="Z1749" s="231"/>
      <c r="AA1749" s="231"/>
      <c r="AB1749" s="231"/>
      <c r="AC1749" s="231"/>
      <c r="AE1749" s="231"/>
      <c r="AJ1749" s="231"/>
      <c r="AK1749" s="231"/>
      <c r="AL1749" s="231"/>
      <c r="AM1749" s="231"/>
      <c r="AN1749" s="231"/>
      <c r="AO1749" s="231"/>
      <c r="AP1749" s="231"/>
    </row>
    <row r="1750" spans="1:42">
      <c r="A1750" s="229"/>
      <c r="D1750" s="195"/>
      <c r="E1750" s="195"/>
      <c r="F1750" s="195"/>
      <c r="G1750" s="195"/>
      <c r="H1750" s="195"/>
      <c r="I1750" s="195"/>
      <c r="J1750" s="195"/>
      <c r="K1750" s="230"/>
      <c r="L1750" s="195"/>
      <c r="M1750" s="195"/>
      <c r="N1750" s="195"/>
      <c r="O1750" s="195"/>
      <c r="P1750" s="195"/>
      <c r="Q1750" s="195"/>
      <c r="R1750" s="230"/>
      <c r="S1750" s="195"/>
      <c r="U1750" s="231"/>
      <c r="V1750" s="231"/>
      <c r="Y1750" s="231"/>
      <c r="Z1750" s="231"/>
      <c r="AA1750" s="231"/>
      <c r="AB1750" s="231"/>
      <c r="AC1750" s="231"/>
      <c r="AE1750" s="231"/>
      <c r="AJ1750" s="231"/>
      <c r="AK1750" s="231"/>
      <c r="AL1750" s="231"/>
      <c r="AM1750" s="231"/>
      <c r="AN1750" s="231"/>
      <c r="AO1750" s="231"/>
      <c r="AP1750" s="231"/>
    </row>
    <row r="1751" spans="1:42">
      <c r="A1751" s="229"/>
      <c r="D1751" s="195"/>
      <c r="E1751" s="195"/>
      <c r="F1751" s="195"/>
      <c r="G1751" s="195"/>
      <c r="H1751" s="195"/>
      <c r="I1751" s="195"/>
      <c r="J1751" s="195"/>
      <c r="K1751" s="230"/>
      <c r="L1751" s="195"/>
      <c r="M1751" s="195"/>
      <c r="N1751" s="195"/>
      <c r="O1751" s="195"/>
      <c r="P1751" s="195"/>
      <c r="Q1751" s="195"/>
      <c r="R1751" s="230"/>
      <c r="S1751" s="195"/>
      <c r="U1751" s="231"/>
      <c r="V1751" s="231"/>
      <c r="Y1751" s="231"/>
      <c r="Z1751" s="231"/>
      <c r="AA1751" s="231"/>
      <c r="AB1751" s="231"/>
      <c r="AC1751" s="231"/>
      <c r="AE1751" s="231"/>
      <c r="AJ1751" s="231"/>
      <c r="AK1751" s="231"/>
      <c r="AL1751" s="231"/>
      <c r="AM1751" s="231"/>
      <c r="AN1751" s="231"/>
      <c r="AO1751" s="231"/>
      <c r="AP1751" s="231"/>
    </row>
    <row r="1752" spans="1:42">
      <c r="A1752" s="229"/>
      <c r="D1752" s="195"/>
      <c r="E1752" s="195"/>
      <c r="F1752" s="195"/>
      <c r="G1752" s="195"/>
      <c r="H1752" s="195"/>
      <c r="I1752" s="195"/>
      <c r="J1752" s="195"/>
      <c r="K1752" s="230"/>
      <c r="L1752" s="195"/>
      <c r="M1752" s="195"/>
      <c r="N1752" s="195"/>
      <c r="O1752" s="195"/>
      <c r="P1752" s="195"/>
      <c r="Q1752" s="195"/>
      <c r="R1752" s="230"/>
      <c r="S1752" s="195"/>
      <c r="U1752" s="231"/>
      <c r="V1752" s="231"/>
      <c r="Y1752" s="231"/>
      <c r="Z1752" s="231"/>
      <c r="AA1752" s="231"/>
      <c r="AB1752" s="231"/>
      <c r="AC1752" s="231"/>
      <c r="AE1752" s="231"/>
      <c r="AJ1752" s="231"/>
      <c r="AK1752" s="231"/>
      <c r="AL1752" s="231"/>
      <c r="AM1752" s="231"/>
      <c r="AN1752" s="231"/>
      <c r="AO1752" s="231"/>
      <c r="AP1752" s="231"/>
    </row>
    <row r="1753" spans="1:42">
      <c r="A1753" s="229"/>
      <c r="D1753" s="195"/>
      <c r="E1753" s="195"/>
      <c r="F1753" s="195"/>
      <c r="G1753" s="195"/>
      <c r="H1753" s="195"/>
      <c r="I1753" s="195"/>
      <c r="J1753" s="195"/>
      <c r="K1753" s="230"/>
      <c r="L1753" s="195"/>
      <c r="M1753" s="195"/>
      <c r="N1753" s="195"/>
      <c r="O1753" s="195"/>
      <c r="P1753" s="195"/>
      <c r="Q1753" s="195"/>
      <c r="R1753" s="230"/>
      <c r="S1753" s="195"/>
      <c r="U1753" s="231"/>
      <c r="V1753" s="231"/>
      <c r="Y1753" s="231"/>
      <c r="Z1753" s="231"/>
      <c r="AA1753" s="231"/>
      <c r="AB1753" s="231"/>
      <c r="AC1753" s="231"/>
      <c r="AE1753" s="231"/>
      <c r="AJ1753" s="231"/>
      <c r="AK1753" s="231"/>
      <c r="AL1753" s="231"/>
      <c r="AM1753" s="231"/>
      <c r="AN1753" s="231"/>
      <c r="AO1753" s="231"/>
      <c r="AP1753" s="231"/>
    </row>
    <row r="1754" spans="1:42">
      <c r="A1754" s="229"/>
      <c r="D1754" s="195"/>
      <c r="E1754" s="195"/>
      <c r="F1754" s="195"/>
      <c r="G1754" s="195"/>
      <c r="H1754" s="195"/>
      <c r="I1754" s="195"/>
      <c r="J1754" s="195"/>
      <c r="K1754" s="230"/>
      <c r="L1754" s="195"/>
      <c r="M1754" s="195"/>
      <c r="N1754" s="195"/>
      <c r="O1754" s="195"/>
      <c r="P1754" s="195"/>
      <c r="Q1754" s="195"/>
      <c r="R1754" s="230"/>
      <c r="S1754" s="195"/>
      <c r="U1754" s="231"/>
      <c r="V1754" s="231"/>
      <c r="Y1754" s="231"/>
      <c r="Z1754" s="231"/>
      <c r="AA1754" s="231"/>
      <c r="AB1754" s="231"/>
      <c r="AC1754" s="231"/>
      <c r="AE1754" s="231"/>
      <c r="AJ1754" s="231"/>
      <c r="AK1754" s="231"/>
      <c r="AL1754" s="231"/>
      <c r="AM1754" s="231"/>
      <c r="AN1754" s="231"/>
      <c r="AO1754" s="231"/>
      <c r="AP1754" s="231"/>
    </row>
    <row r="1755" spans="1:42">
      <c r="A1755" s="229"/>
      <c r="D1755" s="195"/>
      <c r="E1755" s="195"/>
      <c r="F1755" s="195"/>
      <c r="G1755" s="195"/>
      <c r="H1755" s="195"/>
      <c r="I1755" s="195"/>
      <c r="J1755" s="195"/>
      <c r="K1755" s="230"/>
      <c r="L1755" s="195"/>
      <c r="M1755" s="195"/>
      <c r="N1755" s="195"/>
      <c r="O1755" s="195"/>
      <c r="P1755" s="195"/>
      <c r="Q1755" s="195"/>
      <c r="R1755" s="230"/>
      <c r="S1755" s="195"/>
      <c r="U1755" s="231"/>
      <c r="V1755" s="231"/>
      <c r="Y1755" s="231"/>
      <c r="Z1755" s="231"/>
      <c r="AA1755" s="231"/>
      <c r="AB1755" s="231"/>
      <c r="AC1755" s="231"/>
      <c r="AE1755" s="231"/>
      <c r="AJ1755" s="231"/>
      <c r="AK1755" s="231"/>
      <c r="AL1755" s="231"/>
      <c r="AM1755" s="231"/>
      <c r="AN1755" s="231"/>
      <c r="AO1755" s="231"/>
      <c r="AP1755" s="231"/>
    </row>
    <row r="1756" spans="1:42">
      <c r="A1756" s="229"/>
      <c r="D1756" s="195"/>
      <c r="E1756" s="195"/>
      <c r="F1756" s="195"/>
      <c r="G1756" s="195"/>
      <c r="H1756" s="195"/>
      <c r="I1756" s="195"/>
      <c r="J1756" s="195"/>
      <c r="K1756" s="230"/>
      <c r="L1756" s="195"/>
      <c r="M1756" s="195"/>
      <c r="N1756" s="195"/>
      <c r="O1756" s="195"/>
      <c r="P1756" s="195"/>
      <c r="Q1756" s="195"/>
      <c r="R1756" s="230"/>
      <c r="S1756" s="195"/>
      <c r="U1756" s="231"/>
      <c r="V1756" s="231"/>
      <c r="Y1756" s="231"/>
      <c r="Z1756" s="231"/>
      <c r="AA1756" s="231"/>
      <c r="AB1756" s="231"/>
      <c r="AC1756" s="231"/>
      <c r="AE1756" s="231"/>
      <c r="AJ1756" s="231"/>
      <c r="AK1756" s="231"/>
      <c r="AL1756" s="231"/>
      <c r="AM1756" s="231"/>
      <c r="AN1756" s="231"/>
      <c r="AO1756" s="231"/>
      <c r="AP1756" s="231"/>
    </row>
    <row r="1757" spans="1:42">
      <c r="A1757" s="229"/>
      <c r="D1757" s="195"/>
      <c r="E1757" s="195"/>
      <c r="F1757" s="195"/>
      <c r="G1757" s="195"/>
      <c r="H1757" s="195"/>
      <c r="I1757" s="195"/>
      <c r="J1757" s="195"/>
      <c r="K1757" s="230"/>
      <c r="L1757" s="195"/>
      <c r="M1757" s="195"/>
      <c r="N1757" s="195"/>
      <c r="O1757" s="195"/>
      <c r="P1757" s="195"/>
      <c r="Q1757" s="195"/>
      <c r="R1757" s="230"/>
      <c r="S1757" s="195"/>
      <c r="U1757" s="231"/>
      <c r="V1757" s="231"/>
      <c r="Y1757" s="231"/>
      <c r="Z1757" s="231"/>
      <c r="AA1757" s="231"/>
      <c r="AB1757" s="231"/>
      <c r="AC1757" s="231"/>
      <c r="AE1757" s="231"/>
      <c r="AJ1757" s="231"/>
      <c r="AK1757" s="231"/>
      <c r="AL1757" s="231"/>
      <c r="AM1757" s="231"/>
      <c r="AN1757" s="231"/>
      <c r="AO1757" s="231"/>
      <c r="AP1757" s="231"/>
    </row>
    <row r="1758" spans="1:42">
      <c r="A1758" s="229"/>
      <c r="D1758" s="195"/>
      <c r="E1758" s="195"/>
      <c r="F1758" s="195"/>
      <c r="G1758" s="195"/>
      <c r="H1758" s="195"/>
      <c r="I1758" s="195"/>
      <c r="J1758" s="195"/>
      <c r="K1758" s="230"/>
      <c r="L1758" s="195"/>
      <c r="M1758" s="195"/>
      <c r="N1758" s="195"/>
      <c r="O1758" s="195"/>
      <c r="P1758" s="195"/>
      <c r="Q1758" s="195"/>
      <c r="R1758" s="230"/>
      <c r="S1758" s="195"/>
      <c r="U1758" s="231"/>
      <c r="V1758" s="231"/>
      <c r="Y1758" s="231"/>
      <c r="Z1758" s="231"/>
      <c r="AA1758" s="231"/>
      <c r="AB1758" s="231"/>
      <c r="AC1758" s="231"/>
      <c r="AE1758" s="231"/>
      <c r="AJ1758" s="231"/>
      <c r="AK1758" s="231"/>
      <c r="AL1758" s="231"/>
      <c r="AM1758" s="231"/>
      <c r="AN1758" s="231"/>
      <c r="AO1758" s="231"/>
      <c r="AP1758" s="231"/>
    </row>
    <row r="1759" spans="1:42">
      <c r="A1759" s="229"/>
      <c r="D1759" s="195"/>
      <c r="E1759" s="195"/>
      <c r="F1759" s="195"/>
      <c r="G1759" s="195"/>
      <c r="H1759" s="195"/>
      <c r="I1759" s="195"/>
      <c r="J1759" s="195"/>
      <c r="K1759" s="230"/>
      <c r="L1759" s="195"/>
      <c r="M1759" s="195"/>
      <c r="N1759" s="195"/>
      <c r="O1759" s="195"/>
      <c r="P1759" s="195"/>
      <c r="Q1759" s="195"/>
      <c r="R1759" s="230"/>
      <c r="S1759" s="195"/>
      <c r="U1759" s="231"/>
      <c r="V1759" s="231"/>
      <c r="Y1759" s="231"/>
      <c r="Z1759" s="231"/>
      <c r="AA1759" s="231"/>
      <c r="AB1759" s="231"/>
      <c r="AC1759" s="231"/>
      <c r="AE1759" s="231"/>
      <c r="AJ1759" s="231"/>
      <c r="AK1759" s="231"/>
      <c r="AL1759" s="231"/>
      <c r="AM1759" s="231"/>
      <c r="AN1759" s="231"/>
      <c r="AO1759" s="231"/>
      <c r="AP1759" s="231"/>
    </row>
    <row r="1760" spans="1:42">
      <c r="A1760" s="229"/>
      <c r="D1760" s="195"/>
      <c r="E1760" s="195"/>
      <c r="F1760" s="195"/>
      <c r="G1760" s="195"/>
      <c r="H1760" s="195"/>
      <c r="I1760" s="195"/>
      <c r="J1760" s="195"/>
      <c r="K1760" s="230"/>
      <c r="L1760" s="195"/>
      <c r="M1760" s="195"/>
      <c r="N1760" s="195"/>
      <c r="O1760" s="195"/>
      <c r="P1760" s="195"/>
      <c r="Q1760" s="195"/>
      <c r="R1760" s="230"/>
      <c r="S1760" s="195"/>
      <c r="U1760" s="231"/>
      <c r="V1760" s="231"/>
      <c r="Y1760" s="231"/>
      <c r="Z1760" s="231"/>
      <c r="AA1760" s="231"/>
      <c r="AB1760" s="231"/>
      <c r="AC1760" s="231"/>
      <c r="AE1760" s="231"/>
      <c r="AJ1760" s="231"/>
      <c r="AK1760" s="231"/>
      <c r="AL1760" s="231"/>
      <c r="AM1760" s="231"/>
      <c r="AN1760" s="231"/>
      <c r="AO1760" s="231"/>
      <c r="AP1760" s="231"/>
    </row>
    <row r="1761" spans="1:42">
      <c r="A1761" s="229"/>
      <c r="D1761" s="195"/>
      <c r="E1761" s="195"/>
      <c r="F1761" s="195"/>
      <c r="G1761" s="195"/>
      <c r="H1761" s="195"/>
      <c r="I1761" s="195"/>
      <c r="J1761" s="195"/>
      <c r="K1761" s="230"/>
      <c r="L1761" s="195"/>
      <c r="M1761" s="195"/>
      <c r="N1761" s="195"/>
      <c r="O1761" s="195"/>
      <c r="P1761" s="195"/>
      <c r="Q1761" s="195"/>
      <c r="R1761" s="230"/>
      <c r="S1761" s="195"/>
      <c r="U1761" s="231"/>
      <c r="V1761" s="231"/>
      <c r="Y1761" s="231"/>
      <c r="Z1761" s="231"/>
      <c r="AA1761" s="231"/>
      <c r="AB1761" s="231"/>
      <c r="AC1761" s="231"/>
      <c r="AE1761" s="231"/>
      <c r="AJ1761" s="231"/>
      <c r="AK1761" s="231"/>
      <c r="AL1761" s="231"/>
      <c r="AM1761" s="231"/>
      <c r="AN1761" s="231"/>
      <c r="AO1761" s="231"/>
      <c r="AP1761" s="231"/>
    </row>
    <row r="1762" spans="1:42">
      <c r="A1762" s="229"/>
      <c r="D1762" s="195"/>
      <c r="E1762" s="195"/>
      <c r="F1762" s="195"/>
      <c r="G1762" s="195"/>
      <c r="H1762" s="195"/>
      <c r="I1762" s="195"/>
      <c r="J1762" s="195"/>
      <c r="K1762" s="230"/>
      <c r="L1762" s="195"/>
      <c r="M1762" s="195"/>
      <c r="N1762" s="195"/>
      <c r="O1762" s="195"/>
      <c r="P1762" s="195"/>
      <c r="Q1762" s="195"/>
      <c r="R1762" s="230"/>
      <c r="S1762" s="195"/>
      <c r="U1762" s="231"/>
      <c r="V1762" s="231"/>
      <c r="Y1762" s="231"/>
      <c r="Z1762" s="231"/>
      <c r="AA1762" s="231"/>
      <c r="AB1762" s="231"/>
      <c r="AC1762" s="231"/>
      <c r="AE1762" s="231"/>
      <c r="AJ1762" s="231"/>
      <c r="AK1762" s="231"/>
      <c r="AL1762" s="231"/>
      <c r="AM1762" s="231"/>
      <c r="AN1762" s="231"/>
      <c r="AO1762" s="231"/>
      <c r="AP1762" s="231"/>
    </row>
    <row r="1763" spans="1:42">
      <c r="A1763" s="229"/>
      <c r="D1763" s="195"/>
      <c r="E1763" s="195"/>
      <c r="F1763" s="195"/>
      <c r="G1763" s="195"/>
      <c r="H1763" s="195"/>
      <c r="I1763" s="195"/>
      <c r="J1763" s="195"/>
      <c r="K1763" s="230"/>
      <c r="L1763" s="195"/>
      <c r="M1763" s="195"/>
      <c r="N1763" s="195"/>
      <c r="O1763" s="195"/>
      <c r="P1763" s="195"/>
      <c r="Q1763" s="195"/>
      <c r="R1763" s="230"/>
      <c r="S1763" s="195"/>
      <c r="U1763" s="231"/>
      <c r="V1763" s="231"/>
      <c r="Y1763" s="231"/>
      <c r="Z1763" s="231"/>
      <c r="AA1763" s="231"/>
      <c r="AB1763" s="231"/>
      <c r="AC1763" s="231"/>
      <c r="AE1763" s="231"/>
      <c r="AJ1763" s="231"/>
      <c r="AK1763" s="231"/>
      <c r="AL1763" s="231"/>
      <c r="AM1763" s="231"/>
      <c r="AN1763" s="231"/>
      <c r="AO1763" s="231"/>
      <c r="AP1763" s="231"/>
    </row>
    <row r="1764" spans="1:42">
      <c r="A1764" s="229"/>
      <c r="D1764" s="195"/>
      <c r="E1764" s="195"/>
      <c r="F1764" s="195"/>
      <c r="G1764" s="195"/>
      <c r="H1764" s="195"/>
      <c r="I1764" s="195"/>
      <c r="J1764" s="195"/>
      <c r="K1764" s="230"/>
      <c r="L1764" s="195"/>
      <c r="M1764" s="195"/>
      <c r="N1764" s="195"/>
      <c r="O1764" s="195"/>
      <c r="P1764" s="195"/>
      <c r="Q1764" s="195"/>
      <c r="R1764" s="230"/>
      <c r="S1764" s="195"/>
      <c r="U1764" s="231"/>
      <c r="V1764" s="231"/>
      <c r="Y1764" s="231"/>
      <c r="Z1764" s="231"/>
      <c r="AA1764" s="231"/>
      <c r="AB1764" s="231"/>
      <c r="AC1764" s="231"/>
      <c r="AE1764" s="231"/>
      <c r="AJ1764" s="231"/>
      <c r="AK1764" s="231"/>
      <c r="AL1764" s="231"/>
      <c r="AM1764" s="231"/>
      <c r="AN1764" s="231"/>
      <c r="AO1764" s="231"/>
      <c r="AP1764" s="231"/>
    </row>
    <row r="1765" spans="1:42">
      <c r="A1765" s="229"/>
      <c r="D1765" s="195"/>
      <c r="E1765" s="195"/>
      <c r="F1765" s="195"/>
      <c r="G1765" s="195"/>
      <c r="H1765" s="195"/>
      <c r="I1765" s="195"/>
      <c r="J1765" s="195"/>
      <c r="K1765" s="230"/>
      <c r="L1765" s="195"/>
      <c r="M1765" s="195"/>
      <c r="N1765" s="195"/>
      <c r="O1765" s="195"/>
      <c r="P1765" s="195"/>
      <c r="Q1765" s="195"/>
      <c r="R1765" s="230"/>
      <c r="S1765" s="195"/>
      <c r="U1765" s="231"/>
      <c r="V1765" s="231"/>
      <c r="Y1765" s="231"/>
      <c r="Z1765" s="231"/>
      <c r="AA1765" s="231"/>
      <c r="AB1765" s="231"/>
      <c r="AC1765" s="231"/>
      <c r="AE1765" s="231"/>
      <c r="AJ1765" s="231"/>
      <c r="AK1765" s="231"/>
      <c r="AL1765" s="231"/>
      <c r="AM1765" s="231"/>
      <c r="AN1765" s="231"/>
      <c r="AO1765" s="231"/>
      <c r="AP1765" s="231"/>
    </row>
    <row r="1766" spans="1:42">
      <c r="A1766" s="229"/>
      <c r="D1766" s="195"/>
      <c r="E1766" s="195"/>
      <c r="F1766" s="195"/>
      <c r="G1766" s="195"/>
      <c r="H1766" s="195"/>
      <c r="I1766" s="195"/>
      <c r="J1766" s="195"/>
      <c r="K1766" s="230"/>
      <c r="L1766" s="195"/>
      <c r="M1766" s="195"/>
      <c r="N1766" s="195"/>
      <c r="O1766" s="195"/>
      <c r="P1766" s="195"/>
      <c r="Q1766" s="195"/>
      <c r="R1766" s="230"/>
      <c r="S1766" s="195"/>
      <c r="U1766" s="231"/>
      <c r="V1766" s="231"/>
      <c r="Y1766" s="231"/>
      <c r="Z1766" s="231"/>
      <c r="AA1766" s="231"/>
      <c r="AB1766" s="231"/>
      <c r="AC1766" s="231"/>
      <c r="AE1766" s="231"/>
      <c r="AJ1766" s="231"/>
      <c r="AK1766" s="231"/>
      <c r="AL1766" s="231"/>
      <c r="AM1766" s="231"/>
      <c r="AN1766" s="231"/>
      <c r="AO1766" s="231"/>
      <c r="AP1766" s="231"/>
    </row>
    <row r="1767" spans="1:42">
      <c r="A1767" s="229"/>
      <c r="D1767" s="195"/>
      <c r="E1767" s="195"/>
      <c r="F1767" s="195"/>
      <c r="G1767" s="195"/>
      <c r="H1767" s="195"/>
      <c r="I1767" s="195"/>
      <c r="J1767" s="195"/>
      <c r="K1767" s="230"/>
      <c r="L1767" s="195"/>
      <c r="M1767" s="195"/>
      <c r="N1767" s="195"/>
      <c r="O1767" s="195"/>
      <c r="P1767" s="195"/>
      <c r="Q1767" s="195"/>
      <c r="R1767" s="230"/>
      <c r="S1767" s="195"/>
      <c r="U1767" s="231"/>
      <c r="V1767" s="231"/>
      <c r="Y1767" s="231"/>
      <c r="Z1767" s="231"/>
      <c r="AA1767" s="231"/>
      <c r="AB1767" s="231"/>
      <c r="AC1767" s="231"/>
      <c r="AE1767" s="231"/>
      <c r="AJ1767" s="231"/>
      <c r="AK1767" s="231"/>
      <c r="AL1767" s="231"/>
      <c r="AM1767" s="231"/>
      <c r="AN1767" s="231"/>
      <c r="AO1767" s="231"/>
      <c r="AP1767" s="231"/>
    </row>
    <row r="1768" spans="1:42">
      <c r="A1768" s="229"/>
      <c r="D1768" s="195"/>
      <c r="E1768" s="195"/>
      <c r="F1768" s="195"/>
      <c r="G1768" s="195"/>
      <c r="H1768" s="195"/>
      <c r="I1768" s="195"/>
      <c r="J1768" s="195"/>
      <c r="K1768" s="230"/>
      <c r="L1768" s="195"/>
      <c r="M1768" s="195"/>
      <c r="N1768" s="195"/>
      <c r="O1768" s="195"/>
      <c r="P1768" s="195"/>
      <c r="Q1768" s="195"/>
      <c r="R1768" s="230"/>
      <c r="S1768" s="195"/>
      <c r="U1768" s="231"/>
      <c r="V1768" s="231"/>
      <c r="Y1768" s="231"/>
      <c r="Z1768" s="231"/>
      <c r="AA1768" s="231"/>
      <c r="AB1768" s="231"/>
      <c r="AC1768" s="231"/>
      <c r="AE1768" s="231"/>
      <c r="AJ1768" s="231"/>
      <c r="AK1768" s="231"/>
      <c r="AL1768" s="231"/>
      <c r="AM1768" s="231"/>
      <c r="AN1768" s="231"/>
      <c r="AO1768" s="231"/>
      <c r="AP1768" s="231"/>
    </row>
    <row r="1769" spans="1:42">
      <c r="A1769" s="229"/>
      <c r="D1769" s="195"/>
      <c r="E1769" s="195"/>
      <c r="F1769" s="195"/>
      <c r="G1769" s="195"/>
      <c r="H1769" s="195"/>
      <c r="I1769" s="195"/>
      <c r="J1769" s="195"/>
      <c r="K1769" s="230"/>
      <c r="L1769" s="195"/>
      <c r="M1769" s="195"/>
      <c r="N1769" s="195"/>
      <c r="O1769" s="195"/>
      <c r="P1769" s="195"/>
      <c r="Q1769" s="195"/>
      <c r="R1769" s="230"/>
      <c r="S1769" s="195"/>
      <c r="U1769" s="231"/>
      <c r="V1769" s="231"/>
      <c r="Y1769" s="231"/>
      <c r="Z1769" s="231"/>
      <c r="AA1769" s="231"/>
      <c r="AB1769" s="231"/>
      <c r="AC1769" s="231"/>
      <c r="AE1769" s="231"/>
      <c r="AJ1769" s="231"/>
      <c r="AK1769" s="231"/>
      <c r="AL1769" s="231"/>
      <c r="AM1769" s="231"/>
      <c r="AN1769" s="231"/>
      <c r="AO1769" s="231"/>
      <c r="AP1769" s="231"/>
    </row>
    <row r="1770" spans="1:42">
      <c r="A1770" s="229"/>
      <c r="D1770" s="195"/>
      <c r="E1770" s="195"/>
      <c r="F1770" s="195"/>
      <c r="G1770" s="195"/>
      <c r="H1770" s="195"/>
      <c r="I1770" s="195"/>
      <c r="J1770" s="195"/>
      <c r="K1770" s="230"/>
      <c r="L1770" s="195"/>
      <c r="M1770" s="195"/>
      <c r="N1770" s="195"/>
      <c r="O1770" s="195"/>
      <c r="P1770" s="195"/>
      <c r="Q1770" s="195"/>
      <c r="R1770" s="230"/>
      <c r="S1770" s="195"/>
      <c r="U1770" s="231"/>
      <c r="V1770" s="231"/>
      <c r="Y1770" s="231"/>
      <c r="Z1770" s="231"/>
      <c r="AA1770" s="231"/>
      <c r="AB1770" s="231"/>
      <c r="AC1770" s="231"/>
      <c r="AE1770" s="231"/>
      <c r="AJ1770" s="231"/>
      <c r="AK1770" s="231"/>
      <c r="AL1770" s="231"/>
      <c r="AM1770" s="231"/>
      <c r="AN1770" s="231"/>
      <c r="AO1770" s="231"/>
      <c r="AP1770" s="231"/>
    </row>
    <row r="1771" spans="1:42">
      <c r="A1771" s="229"/>
      <c r="D1771" s="195"/>
      <c r="E1771" s="195"/>
      <c r="F1771" s="195"/>
      <c r="G1771" s="195"/>
      <c r="H1771" s="195"/>
      <c r="I1771" s="195"/>
      <c r="J1771" s="195"/>
      <c r="K1771" s="230"/>
      <c r="L1771" s="195"/>
      <c r="M1771" s="195"/>
      <c r="N1771" s="195"/>
      <c r="O1771" s="195"/>
      <c r="P1771" s="195"/>
      <c r="Q1771" s="195"/>
      <c r="R1771" s="230"/>
      <c r="S1771" s="195"/>
      <c r="U1771" s="231"/>
      <c r="V1771" s="231"/>
      <c r="Y1771" s="231"/>
      <c r="Z1771" s="231"/>
      <c r="AA1771" s="231"/>
      <c r="AB1771" s="231"/>
      <c r="AC1771" s="231"/>
      <c r="AE1771" s="231"/>
      <c r="AJ1771" s="231"/>
      <c r="AK1771" s="231"/>
      <c r="AL1771" s="231"/>
      <c r="AM1771" s="231"/>
      <c r="AN1771" s="231"/>
      <c r="AO1771" s="231"/>
      <c r="AP1771" s="231"/>
    </row>
    <row r="1772" spans="1:42">
      <c r="A1772" s="229"/>
      <c r="D1772" s="195"/>
      <c r="E1772" s="195"/>
      <c r="F1772" s="195"/>
      <c r="G1772" s="195"/>
      <c r="H1772" s="195"/>
      <c r="I1772" s="195"/>
      <c r="J1772" s="195"/>
      <c r="K1772" s="230"/>
      <c r="L1772" s="195"/>
      <c r="M1772" s="195"/>
      <c r="N1772" s="195"/>
      <c r="O1772" s="195"/>
      <c r="P1772" s="195"/>
      <c r="Q1772" s="195"/>
      <c r="R1772" s="230"/>
      <c r="S1772" s="195"/>
      <c r="U1772" s="231"/>
      <c r="V1772" s="231"/>
      <c r="Y1772" s="231"/>
      <c r="Z1772" s="231"/>
      <c r="AA1772" s="231"/>
      <c r="AB1772" s="231"/>
      <c r="AC1772" s="231"/>
      <c r="AE1772" s="231"/>
      <c r="AJ1772" s="231"/>
      <c r="AK1772" s="231"/>
      <c r="AL1772" s="231"/>
      <c r="AM1772" s="231"/>
      <c r="AN1772" s="231"/>
      <c r="AO1772" s="231"/>
      <c r="AP1772" s="231"/>
    </row>
    <row r="1773" spans="1:42">
      <c r="A1773" s="229"/>
      <c r="D1773" s="195"/>
      <c r="E1773" s="195"/>
      <c r="F1773" s="195"/>
      <c r="G1773" s="195"/>
      <c r="H1773" s="195"/>
      <c r="I1773" s="195"/>
      <c r="J1773" s="195"/>
      <c r="K1773" s="230"/>
      <c r="L1773" s="195"/>
      <c r="M1773" s="195"/>
      <c r="N1773" s="195"/>
      <c r="O1773" s="195"/>
      <c r="P1773" s="195"/>
      <c r="Q1773" s="195"/>
      <c r="R1773" s="230"/>
      <c r="S1773" s="195"/>
      <c r="U1773" s="231"/>
      <c r="V1773" s="231"/>
      <c r="Y1773" s="231"/>
      <c r="Z1773" s="231"/>
      <c r="AA1773" s="231"/>
      <c r="AB1773" s="231"/>
      <c r="AC1773" s="231"/>
      <c r="AE1773" s="231"/>
      <c r="AJ1773" s="231"/>
      <c r="AK1773" s="231"/>
      <c r="AL1773" s="231"/>
      <c r="AM1773" s="231"/>
      <c r="AN1773" s="231"/>
      <c r="AO1773" s="231"/>
      <c r="AP1773" s="231"/>
    </row>
    <row r="1774" spans="1:42">
      <c r="A1774" s="229"/>
      <c r="D1774" s="195"/>
      <c r="E1774" s="195"/>
      <c r="F1774" s="195"/>
      <c r="G1774" s="195"/>
      <c r="H1774" s="195"/>
      <c r="I1774" s="195"/>
      <c r="J1774" s="195"/>
      <c r="K1774" s="230"/>
      <c r="L1774" s="195"/>
      <c r="M1774" s="195"/>
      <c r="N1774" s="195"/>
      <c r="O1774" s="195"/>
      <c r="P1774" s="195"/>
      <c r="Q1774" s="195"/>
      <c r="R1774" s="230"/>
      <c r="S1774" s="195"/>
      <c r="U1774" s="231"/>
      <c r="V1774" s="231"/>
      <c r="Y1774" s="231"/>
      <c r="Z1774" s="231"/>
      <c r="AA1774" s="231"/>
      <c r="AB1774" s="231"/>
      <c r="AC1774" s="231"/>
      <c r="AE1774" s="231"/>
      <c r="AJ1774" s="231"/>
      <c r="AK1774" s="231"/>
      <c r="AL1774" s="231"/>
      <c r="AM1774" s="231"/>
      <c r="AN1774" s="231"/>
      <c r="AO1774" s="231"/>
      <c r="AP1774" s="231"/>
    </row>
    <row r="1775" spans="1:42">
      <c r="A1775" s="229"/>
      <c r="D1775" s="195"/>
      <c r="E1775" s="195"/>
      <c r="F1775" s="195"/>
      <c r="G1775" s="195"/>
      <c r="H1775" s="195"/>
      <c r="I1775" s="195"/>
      <c r="J1775" s="195"/>
      <c r="K1775" s="230"/>
      <c r="L1775" s="195"/>
      <c r="M1775" s="195"/>
      <c r="N1775" s="195"/>
      <c r="O1775" s="195"/>
      <c r="P1775" s="195"/>
      <c r="Q1775" s="195"/>
      <c r="R1775" s="230"/>
      <c r="S1775" s="195"/>
      <c r="U1775" s="231"/>
      <c r="V1775" s="231"/>
      <c r="Y1775" s="231"/>
      <c r="Z1775" s="231"/>
      <c r="AA1775" s="231"/>
      <c r="AB1775" s="231"/>
      <c r="AC1775" s="231"/>
      <c r="AE1775" s="231"/>
      <c r="AJ1775" s="231"/>
      <c r="AK1775" s="231"/>
      <c r="AL1775" s="231"/>
      <c r="AM1775" s="231"/>
      <c r="AN1775" s="231"/>
      <c r="AO1775" s="231"/>
      <c r="AP1775" s="231"/>
    </row>
    <row r="1776" spans="1:42">
      <c r="A1776" s="229"/>
      <c r="D1776" s="195"/>
      <c r="E1776" s="195"/>
      <c r="F1776" s="195"/>
      <c r="G1776" s="195"/>
      <c r="H1776" s="195"/>
      <c r="I1776" s="195"/>
      <c r="J1776" s="195"/>
      <c r="K1776" s="230"/>
      <c r="L1776" s="195"/>
      <c r="M1776" s="195"/>
      <c r="N1776" s="195"/>
      <c r="O1776" s="195"/>
      <c r="P1776" s="195"/>
      <c r="Q1776" s="195"/>
      <c r="R1776" s="230"/>
      <c r="S1776" s="195"/>
      <c r="U1776" s="231"/>
      <c r="V1776" s="231"/>
      <c r="Y1776" s="231"/>
      <c r="Z1776" s="231"/>
      <c r="AA1776" s="231"/>
      <c r="AB1776" s="231"/>
      <c r="AC1776" s="231"/>
      <c r="AE1776" s="231"/>
      <c r="AJ1776" s="231"/>
      <c r="AK1776" s="231"/>
      <c r="AL1776" s="231"/>
      <c r="AM1776" s="231"/>
      <c r="AN1776" s="231"/>
      <c r="AO1776" s="231"/>
      <c r="AP1776" s="231"/>
    </row>
    <row r="1777" spans="1:42">
      <c r="A1777" s="229"/>
      <c r="D1777" s="195"/>
      <c r="E1777" s="195"/>
      <c r="F1777" s="195"/>
      <c r="G1777" s="195"/>
      <c r="H1777" s="195"/>
      <c r="I1777" s="195"/>
      <c r="J1777" s="195"/>
      <c r="K1777" s="230"/>
      <c r="L1777" s="195"/>
      <c r="M1777" s="195"/>
      <c r="N1777" s="195"/>
      <c r="O1777" s="195"/>
      <c r="P1777" s="195"/>
      <c r="Q1777" s="195"/>
      <c r="R1777" s="230"/>
      <c r="S1777" s="195"/>
      <c r="U1777" s="231"/>
      <c r="V1777" s="231"/>
      <c r="Y1777" s="231"/>
      <c r="Z1777" s="231"/>
      <c r="AA1777" s="231"/>
      <c r="AB1777" s="231"/>
      <c r="AC1777" s="231"/>
      <c r="AE1777" s="231"/>
      <c r="AJ1777" s="231"/>
      <c r="AK1777" s="231"/>
      <c r="AL1777" s="231"/>
      <c r="AM1777" s="231"/>
      <c r="AN1777" s="231"/>
      <c r="AO1777" s="231"/>
      <c r="AP1777" s="231"/>
    </row>
    <row r="1778" spans="1:42">
      <c r="A1778" s="229"/>
      <c r="D1778" s="195"/>
      <c r="E1778" s="195"/>
      <c r="F1778" s="195"/>
      <c r="G1778" s="195"/>
      <c r="H1778" s="195"/>
      <c r="I1778" s="195"/>
      <c r="J1778" s="195"/>
      <c r="K1778" s="230"/>
      <c r="L1778" s="195"/>
      <c r="M1778" s="195"/>
      <c r="N1778" s="195"/>
      <c r="O1778" s="195"/>
      <c r="P1778" s="195"/>
      <c r="Q1778" s="195"/>
      <c r="R1778" s="230"/>
      <c r="S1778" s="195"/>
      <c r="U1778" s="231"/>
      <c r="V1778" s="231"/>
      <c r="Y1778" s="231"/>
      <c r="Z1778" s="231"/>
      <c r="AA1778" s="231"/>
      <c r="AB1778" s="231"/>
      <c r="AC1778" s="231"/>
      <c r="AE1778" s="231"/>
      <c r="AJ1778" s="231"/>
      <c r="AK1778" s="231"/>
      <c r="AL1778" s="231"/>
      <c r="AM1778" s="231"/>
      <c r="AN1778" s="231"/>
      <c r="AO1778" s="231"/>
      <c r="AP1778" s="231"/>
    </row>
    <row r="1779" spans="1:42">
      <c r="A1779" s="229"/>
      <c r="D1779" s="195"/>
      <c r="E1779" s="195"/>
      <c r="F1779" s="195"/>
      <c r="G1779" s="195"/>
      <c r="H1779" s="195"/>
      <c r="I1779" s="195"/>
      <c r="J1779" s="195"/>
      <c r="K1779" s="230"/>
      <c r="L1779" s="195"/>
      <c r="M1779" s="195"/>
      <c r="N1779" s="195"/>
      <c r="O1779" s="195"/>
      <c r="P1779" s="195"/>
      <c r="Q1779" s="195"/>
      <c r="R1779" s="230"/>
      <c r="S1779" s="195"/>
      <c r="U1779" s="231"/>
      <c r="V1779" s="231"/>
      <c r="Y1779" s="231"/>
      <c r="Z1779" s="231"/>
      <c r="AA1779" s="231"/>
      <c r="AB1779" s="231"/>
      <c r="AC1779" s="231"/>
      <c r="AE1779" s="231"/>
      <c r="AJ1779" s="231"/>
      <c r="AK1779" s="231"/>
      <c r="AL1779" s="231"/>
      <c r="AM1779" s="231"/>
      <c r="AN1779" s="231"/>
      <c r="AO1779" s="231"/>
      <c r="AP1779" s="231"/>
    </row>
    <row r="1780" spans="1:42">
      <c r="A1780" s="229"/>
      <c r="D1780" s="195"/>
      <c r="E1780" s="195"/>
      <c r="F1780" s="195"/>
      <c r="G1780" s="195"/>
      <c r="H1780" s="195"/>
      <c r="I1780" s="195"/>
      <c r="J1780" s="195"/>
      <c r="K1780" s="230"/>
      <c r="L1780" s="195"/>
      <c r="M1780" s="195"/>
      <c r="N1780" s="195"/>
      <c r="O1780" s="195"/>
      <c r="P1780" s="195"/>
      <c r="Q1780" s="195"/>
      <c r="R1780" s="230"/>
      <c r="S1780" s="195"/>
      <c r="U1780" s="231"/>
      <c r="V1780" s="231"/>
      <c r="Y1780" s="231"/>
      <c r="Z1780" s="231"/>
      <c r="AA1780" s="231"/>
      <c r="AB1780" s="231"/>
      <c r="AC1780" s="231"/>
      <c r="AE1780" s="231"/>
      <c r="AJ1780" s="231"/>
      <c r="AK1780" s="231"/>
      <c r="AL1780" s="231"/>
      <c r="AM1780" s="231"/>
      <c r="AN1780" s="231"/>
      <c r="AO1780" s="231"/>
      <c r="AP1780" s="231"/>
    </row>
    <row r="1781" spans="1:42">
      <c r="A1781" s="229"/>
      <c r="D1781" s="195"/>
      <c r="E1781" s="195"/>
      <c r="F1781" s="195"/>
      <c r="G1781" s="195"/>
      <c r="H1781" s="195"/>
      <c r="I1781" s="195"/>
      <c r="J1781" s="195"/>
      <c r="K1781" s="230"/>
      <c r="L1781" s="195"/>
      <c r="M1781" s="195"/>
      <c r="N1781" s="195"/>
      <c r="O1781" s="195"/>
      <c r="P1781" s="195"/>
      <c r="Q1781" s="195"/>
      <c r="R1781" s="230"/>
      <c r="S1781" s="195"/>
      <c r="U1781" s="231"/>
      <c r="V1781" s="231"/>
      <c r="Y1781" s="231"/>
      <c r="Z1781" s="231"/>
      <c r="AA1781" s="231"/>
      <c r="AB1781" s="231"/>
      <c r="AC1781" s="231"/>
      <c r="AE1781" s="231"/>
      <c r="AJ1781" s="231"/>
      <c r="AK1781" s="231"/>
      <c r="AL1781" s="231"/>
      <c r="AM1781" s="231"/>
      <c r="AN1781" s="231"/>
      <c r="AO1781" s="231"/>
      <c r="AP1781" s="231"/>
    </row>
    <row r="1782" spans="1:42">
      <c r="A1782" s="229"/>
      <c r="D1782" s="195"/>
      <c r="E1782" s="195"/>
      <c r="F1782" s="195"/>
      <c r="G1782" s="195"/>
      <c r="H1782" s="195"/>
      <c r="I1782" s="195"/>
      <c r="J1782" s="195"/>
      <c r="K1782" s="230"/>
      <c r="L1782" s="195"/>
      <c r="M1782" s="195"/>
      <c r="N1782" s="195"/>
      <c r="O1782" s="195"/>
      <c r="P1782" s="195"/>
      <c r="Q1782" s="195"/>
      <c r="R1782" s="230"/>
      <c r="S1782" s="195"/>
      <c r="U1782" s="231"/>
      <c r="V1782" s="231"/>
      <c r="Y1782" s="231"/>
      <c r="Z1782" s="231"/>
      <c r="AA1782" s="231"/>
      <c r="AB1782" s="231"/>
      <c r="AC1782" s="231"/>
      <c r="AE1782" s="231"/>
      <c r="AJ1782" s="231"/>
      <c r="AK1782" s="231"/>
      <c r="AL1782" s="231"/>
      <c r="AM1782" s="231"/>
      <c r="AN1782" s="231"/>
      <c r="AO1782" s="231"/>
      <c r="AP1782" s="231"/>
    </row>
    <row r="1783" spans="1:42">
      <c r="A1783" s="229"/>
      <c r="D1783" s="195"/>
      <c r="E1783" s="195"/>
      <c r="F1783" s="195"/>
      <c r="G1783" s="195"/>
      <c r="H1783" s="195"/>
      <c r="I1783" s="195"/>
      <c r="J1783" s="195"/>
      <c r="K1783" s="230"/>
      <c r="L1783" s="195"/>
      <c r="M1783" s="195"/>
      <c r="N1783" s="195"/>
      <c r="O1783" s="195"/>
      <c r="P1783" s="195"/>
      <c r="Q1783" s="195"/>
      <c r="R1783" s="230"/>
      <c r="S1783" s="195"/>
      <c r="U1783" s="231"/>
      <c r="V1783" s="231"/>
      <c r="Y1783" s="231"/>
      <c r="Z1783" s="231"/>
      <c r="AA1783" s="231"/>
      <c r="AB1783" s="231"/>
      <c r="AC1783" s="231"/>
      <c r="AE1783" s="231"/>
      <c r="AJ1783" s="231"/>
      <c r="AK1783" s="231"/>
      <c r="AL1783" s="231"/>
      <c r="AM1783" s="231"/>
      <c r="AN1783" s="231"/>
      <c r="AO1783" s="231"/>
      <c r="AP1783" s="231"/>
    </row>
    <row r="1784" spans="1:42">
      <c r="A1784" s="229"/>
      <c r="D1784" s="195"/>
      <c r="E1784" s="195"/>
      <c r="F1784" s="195"/>
      <c r="G1784" s="195"/>
      <c r="H1784" s="195"/>
      <c r="I1784" s="195"/>
      <c r="J1784" s="195"/>
      <c r="K1784" s="230"/>
      <c r="L1784" s="195"/>
      <c r="M1784" s="195"/>
      <c r="N1784" s="195"/>
      <c r="O1784" s="195"/>
      <c r="P1784" s="195"/>
      <c r="Q1784" s="195"/>
      <c r="R1784" s="230"/>
      <c r="S1784" s="195"/>
      <c r="U1784" s="231"/>
      <c r="V1784" s="231"/>
      <c r="Y1784" s="231"/>
      <c r="Z1784" s="231"/>
      <c r="AA1784" s="231"/>
      <c r="AB1784" s="231"/>
      <c r="AC1784" s="231"/>
      <c r="AE1784" s="231"/>
      <c r="AJ1784" s="231"/>
      <c r="AK1784" s="231"/>
      <c r="AL1784" s="231"/>
      <c r="AM1784" s="231"/>
      <c r="AN1784" s="231"/>
      <c r="AO1784" s="231"/>
      <c r="AP1784" s="231"/>
    </row>
    <row r="1785" spans="1:42">
      <c r="A1785" s="229"/>
      <c r="D1785" s="195"/>
      <c r="E1785" s="195"/>
      <c r="F1785" s="195"/>
      <c r="G1785" s="195"/>
      <c r="H1785" s="195"/>
      <c r="I1785" s="195"/>
      <c r="J1785" s="195"/>
      <c r="K1785" s="230"/>
      <c r="L1785" s="195"/>
      <c r="M1785" s="195"/>
      <c r="N1785" s="195"/>
      <c r="O1785" s="195"/>
      <c r="P1785" s="195"/>
      <c r="Q1785" s="195"/>
      <c r="R1785" s="230"/>
      <c r="S1785" s="195"/>
      <c r="U1785" s="231"/>
      <c r="V1785" s="231"/>
      <c r="Y1785" s="231"/>
      <c r="Z1785" s="231"/>
      <c r="AA1785" s="231"/>
      <c r="AB1785" s="231"/>
      <c r="AC1785" s="231"/>
      <c r="AE1785" s="231"/>
      <c r="AJ1785" s="231"/>
      <c r="AK1785" s="231"/>
      <c r="AL1785" s="231"/>
      <c r="AM1785" s="231"/>
      <c r="AN1785" s="231"/>
      <c r="AO1785" s="231"/>
      <c r="AP1785" s="231"/>
    </row>
    <row r="1786" spans="1:42">
      <c r="A1786" s="229"/>
      <c r="D1786" s="195"/>
      <c r="E1786" s="195"/>
      <c r="F1786" s="195"/>
      <c r="G1786" s="195"/>
      <c r="H1786" s="195"/>
      <c r="I1786" s="195"/>
      <c r="J1786" s="195"/>
      <c r="K1786" s="230"/>
      <c r="L1786" s="195"/>
      <c r="M1786" s="195"/>
      <c r="N1786" s="195"/>
      <c r="O1786" s="195"/>
      <c r="P1786" s="195"/>
      <c r="Q1786" s="195"/>
      <c r="R1786" s="230"/>
      <c r="S1786" s="195"/>
      <c r="U1786" s="231"/>
      <c r="V1786" s="231"/>
      <c r="Y1786" s="231"/>
      <c r="Z1786" s="231"/>
      <c r="AA1786" s="231"/>
      <c r="AB1786" s="231"/>
      <c r="AC1786" s="231"/>
      <c r="AE1786" s="231"/>
      <c r="AJ1786" s="231"/>
      <c r="AK1786" s="231"/>
      <c r="AL1786" s="231"/>
      <c r="AM1786" s="231"/>
      <c r="AN1786" s="231"/>
      <c r="AO1786" s="231"/>
      <c r="AP1786" s="231"/>
    </row>
    <row r="1787" spans="1:42">
      <c r="A1787" s="229"/>
      <c r="D1787" s="195"/>
      <c r="E1787" s="195"/>
      <c r="F1787" s="195"/>
      <c r="G1787" s="195"/>
      <c r="H1787" s="195"/>
      <c r="I1787" s="195"/>
      <c r="J1787" s="195"/>
      <c r="K1787" s="230"/>
      <c r="L1787" s="195"/>
      <c r="M1787" s="195"/>
      <c r="N1787" s="195"/>
      <c r="O1787" s="195"/>
      <c r="P1787" s="195"/>
      <c r="Q1787" s="195"/>
      <c r="R1787" s="230"/>
      <c r="S1787" s="195"/>
      <c r="U1787" s="231"/>
      <c r="V1787" s="231"/>
      <c r="Y1787" s="231"/>
      <c r="Z1787" s="231"/>
      <c r="AA1787" s="231"/>
      <c r="AB1787" s="231"/>
      <c r="AC1787" s="231"/>
      <c r="AE1787" s="231"/>
      <c r="AJ1787" s="231"/>
      <c r="AK1787" s="231"/>
      <c r="AL1787" s="231"/>
      <c r="AM1787" s="231"/>
      <c r="AN1787" s="231"/>
      <c r="AO1787" s="231"/>
      <c r="AP1787" s="231"/>
    </row>
    <row r="1788" spans="1:42">
      <c r="A1788" s="229"/>
      <c r="D1788" s="195"/>
      <c r="E1788" s="195"/>
      <c r="F1788" s="195"/>
      <c r="G1788" s="195"/>
      <c r="H1788" s="195"/>
      <c r="I1788" s="195"/>
      <c r="J1788" s="195"/>
      <c r="K1788" s="230"/>
      <c r="L1788" s="195"/>
      <c r="M1788" s="195"/>
      <c r="N1788" s="195"/>
      <c r="O1788" s="195"/>
      <c r="P1788" s="195"/>
      <c r="Q1788" s="195"/>
      <c r="R1788" s="230"/>
      <c r="S1788" s="195"/>
      <c r="U1788" s="231"/>
      <c r="V1788" s="231"/>
      <c r="Y1788" s="231"/>
      <c r="Z1788" s="231"/>
      <c r="AA1788" s="231"/>
      <c r="AB1788" s="231"/>
      <c r="AC1788" s="231"/>
      <c r="AE1788" s="231"/>
      <c r="AJ1788" s="231"/>
      <c r="AK1788" s="231"/>
      <c r="AL1788" s="231"/>
      <c r="AM1788" s="231"/>
      <c r="AN1788" s="231"/>
      <c r="AO1788" s="231"/>
      <c r="AP1788" s="231"/>
    </row>
    <row r="1789" spans="1:42">
      <c r="A1789" s="229"/>
      <c r="D1789" s="195"/>
      <c r="E1789" s="195"/>
      <c r="F1789" s="195"/>
      <c r="G1789" s="195"/>
      <c r="H1789" s="195"/>
      <c r="I1789" s="195"/>
      <c r="J1789" s="195"/>
      <c r="K1789" s="230"/>
      <c r="L1789" s="195"/>
      <c r="M1789" s="195"/>
      <c r="N1789" s="195"/>
      <c r="O1789" s="195"/>
      <c r="P1789" s="195"/>
      <c r="Q1789" s="195"/>
      <c r="R1789" s="230"/>
      <c r="S1789" s="195"/>
      <c r="U1789" s="231"/>
      <c r="V1789" s="231"/>
      <c r="Y1789" s="231"/>
      <c r="Z1789" s="231"/>
      <c r="AA1789" s="231"/>
      <c r="AB1789" s="231"/>
      <c r="AC1789" s="231"/>
      <c r="AE1789" s="231"/>
      <c r="AJ1789" s="231"/>
      <c r="AK1789" s="231"/>
      <c r="AL1789" s="231"/>
      <c r="AM1789" s="231"/>
      <c r="AN1789" s="231"/>
      <c r="AO1789" s="231"/>
      <c r="AP1789" s="231"/>
    </row>
    <row r="1790" spans="1:42">
      <c r="A1790" s="229"/>
      <c r="D1790" s="195"/>
      <c r="E1790" s="195"/>
      <c r="F1790" s="195"/>
      <c r="G1790" s="195"/>
      <c r="H1790" s="195"/>
      <c r="I1790" s="195"/>
      <c r="J1790" s="195"/>
      <c r="K1790" s="230"/>
      <c r="L1790" s="195"/>
      <c r="M1790" s="195"/>
      <c r="N1790" s="195"/>
      <c r="O1790" s="195"/>
      <c r="P1790" s="195"/>
      <c r="Q1790" s="195"/>
      <c r="R1790" s="230"/>
      <c r="S1790" s="195"/>
      <c r="U1790" s="231"/>
      <c r="V1790" s="231"/>
      <c r="Y1790" s="231"/>
      <c r="Z1790" s="231"/>
      <c r="AA1790" s="231"/>
      <c r="AB1790" s="231"/>
      <c r="AC1790" s="231"/>
      <c r="AE1790" s="231"/>
      <c r="AJ1790" s="231"/>
      <c r="AK1790" s="231"/>
      <c r="AL1790" s="231"/>
      <c r="AM1790" s="231"/>
      <c r="AN1790" s="231"/>
      <c r="AO1790" s="231"/>
      <c r="AP1790" s="231"/>
    </row>
    <row r="1791" spans="1:42">
      <c r="A1791" s="229"/>
      <c r="D1791" s="195"/>
      <c r="E1791" s="195"/>
      <c r="F1791" s="195"/>
      <c r="G1791" s="195"/>
      <c r="H1791" s="195"/>
      <c r="I1791" s="195"/>
      <c r="J1791" s="195"/>
      <c r="K1791" s="230"/>
      <c r="L1791" s="195"/>
      <c r="M1791" s="195"/>
      <c r="N1791" s="195"/>
      <c r="O1791" s="195"/>
      <c r="P1791" s="195"/>
      <c r="Q1791" s="195"/>
      <c r="R1791" s="230"/>
      <c r="S1791" s="195"/>
      <c r="U1791" s="231"/>
      <c r="V1791" s="231"/>
      <c r="Y1791" s="231"/>
      <c r="Z1791" s="231"/>
      <c r="AA1791" s="231"/>
      <c r="AB1791" s="231"/>
      <c r="AC1791" s="231"/>
      <c r="AE1791" s="231"/>
      <c r="AJ1791" s="231"/>
      <c r="AK1791" s="231"/>
      <c r="AL1791" s="231"/>
      <c r="AM1791" s="231"/>
      <c r="AN1791" s="231"/>
      <c r="AO1791" s="231"/>
      <c r="AP1791" s="231"/>
    </row>
    <row r="1792" spans="1:42">
      <c r="A1792" s="229"/>
      <c r="D1792" s="195"/>
      <c r="E1792" s="195"/>
      <c r="F1792" s="195"/>
      <c r="G1792" s="195"/>
      <c r="H1792" s="195"/>
      <c r="I1792" s="195"/>
      <c r="J1792" s="195"/>
      <c r="K1792" s="230"/>
      <c r="L1792" s="195"/>
      <c r="M1792" s="195"/>
      <c r="N1792" s="195"/>
      <c r="O1792" s="195"/>
      <c r="P1792" s="195"/>
      <c r="Q1792" s="195"/>
      <c r="R1792" s="230"/>
      <c r="S1792" s="195"/>
      <c r="U1792" s="231"/>
      <c r="V1792" s="231"/>
      <c r="Y1792" s="231"/>
      <c r="Z1792" s="231"/>
      <c r="AA1792" s="231"/>
      <c r="AB1792" s="231"/>
      <c r="AC1792" s="231"/>
      <c r="AE1792" s="231"/>
      <c r="AJ1792" s="231"/>
      <c r="AK1792" s="231"/>
      <c r="AL1792" s="231"/>
      <c r="AM1792" s="231"/>
      <c r="AN1792" s="231"/>
      <c r="AO1792" s="231"/>
      <c r="AP1792" s="231"/>
    </row>
    <row r="1793" spans="1:42">
      <c r="A1793" s="229"/>
      <c r="D1793" s="195"/>
      <c r="E1793" s="195"/>
      <c r="F1793" s="195"/>
      <c r="G1793" s="195"/>
      <c r="H1793" s="195"/>
      <c r="I1793" s="195"/>
      <c r="J1793" s="195"/>
      <c r="K1793" s="230"/>
      <c r="L1793" s="195"/>
      <c r="M1793" s="195"/>
      <c r="N1793" s="195"/>
      <c r="O1793" s="195"/>
      <c r="P1793" s="195"/>
      <c r="Q1793" s="195"/>
      <c r="R1793" s="230"/>
      <c r="S1793" s="195"/>
      <c r="U1793" s="231"/>
      <c r="V1793" s="231"/>
      <c r="Y1793" s="231"/>
      <c r="Z1793" s="231"/>
      <c r="AA1793" s="231"/>
      <c r="AB1793" s="231"/>
      <c r="AC1793" s="231"/>
      <c r="AE1793" s="231"/>
      <c r="AJ1793" s="231"/>
      <c r="AK1793" s="231"/>
      <c r="AL1793" s="231"/>
      <c r="AM1793" s="231"/>
      <c r="AN1793" s="231"/>
      <c r="AO1793" s="231"/>
      <c r="AP1793" s="231"/>
    </row>
    <row r="1794" spans="1:42">
      <c r="C1794" s="190"/>
    </row>
    <row r="1801" spans="1:42">
      <c r="D1801" s="191"/>
    </row>
  </sheetData>
  <autoFilter ref="A9:AQ1066" xr:uid="{613FC775-A8D7-4F8B-9D4A-A68C71260F9B}"/>
  <mergeCells count="1">
    <mergeCell ref="B3:C4"/>
  </mergeCells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>
    <tabColor rgb="FFD2E4E3"/>
  </sheetPr>
  <dimension ref="A1:V454"/>
  <sheetViews>
    <sheetView showGridLines="0" zoomScaleNormal="100" workbookViewId="0">
      <pane ySplit="9" topLeftCell="A10" activePane="bottomLeft" state="frozen"/>
      <selection activeCell="A450" sqref="A450"/>
      <selection pane="bottomLeft"/>
    </sheetView>
  </sheetViews>
  <sheetFormatPr defaultColWidth="9.140625" defaultRowHeight="15"/>
  <cols>
    <col min="1" max="1" width="5.140625" style="13" customWidth="1"/>
    <col min="2" max="2" width="24.140625" style="12" customWidth="1"/>
    <col min="3" max="3" width="9.5703125" style="13" hidden="1" customWidth="1"/>
    <col min="4" max="5" width="9" style="13" hidden="1" customWidth="1"/>
    <col min="6" max="12" width="9" style="13" customWidth="1"/>
    <col min="13" max="15" width="10.85546875" style="13" customWidth="1"/>
    <col min="16" max="16" width="1.5703125" style="12" customWidth="1"/>
    <col min="17" max="22" width="9.140625" style="13"/>
    <col min="23" max="16384" width="9.140625" style="12"/>
  </cols>
  <sheetData>
    <row r="1" spans="1:22" ht="17.850000000000001" customHeight="1">
      <c r="A1" s="138" t="s">
        <v>0</v>
      </c>
      <c r="B1" s="24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T1" s="12"/>
      <c r="U1" s="12"/>
      <c r="V1" s="12"/>
    </row>
    <row r="2" spans="1:22" ht="17.850000000000001" customHeight="1">
      <c r="A2" s="139" t="s">
        <v>1</v>
      </c>
      <c r="B2" s="24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T2" s="12"/>
      <c r="U2" s="12"/>
      <c r="V2" s="12"/>
    </row>
    <row r="3" spans="1:22" ht="17.850000000000001" customHeight="1">
      <c r="A3" s="140" t="s">
        <v>2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T3" s="12"/>
      <c r="U3" s="12"/>
      <c r="V3" s="12"/>
    </row>
    <row r="4" spans="1:22"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T4" s="12"/>
      <c r="U4" s="12"/>
      <c r="V4" s="12"/>
    </row>
    <row r="5" spans="1:22">
      <c r="A5" s="347">
        <v>1</v>
      </c>
      <c r="B5" s="347">
        <v>2</v>
      </c>
      <c r="C5" s="156">
        <v>3</v>
      </c>
      <c r="D5" s="156">
        <v>4</v>
      </c>
      <c r="E5" s="156">
        <v>5</v>
      </c>
      <c r="F5" s="347">
        <v>6</v>
      </c>
      <c r="G5" s="347">
        <v>7</v>
      </c>
      <c r="H5" s="347">
        <v>8</v>
      </c>
      <c r="I5" s="347">
        <v>9</v>
      </c>
      <c r="J5" s="347">
        <v>10</v>
      </c>
      <c r="K5" s="347">
        <v>11</v>
      </c>
      <c r="L5" s="347">
        <v>12</v>
      </c>
      <c r="M5" s="347">
        <v>13</v>
      </c>
      <c r="N5" s="347">
        <v>14</v>
      </c>
      <c r="O5" s="347">
        <v>15</v>
      </c>
      <c r="P5" s="347">
        <v>16</v>
      </c>
      <c r="Q5" s="347">
        <v>17</v>
      </c>
      <c r="R5" s="347">
        <v>18</v>
      </c>
      <c r="S5" s="347">
        <v>19</v>
      </c>
      <c r="T5" s="12"/>
      <c r="U5" s="12"/>
      <c r="V5" s="12"/>
    </row>
    <row r="6" spans="1:22">
      <c r="A6" s="26"/>
      <c r="B6" s="27"/>
      <c r="C6" s="67" t="s">
        <v>3</v>
      </c>
      <c r="D6" s="67" t="s">
        <v>4</v>
      </c>
      <c r="E6" s="67" t="s">
        <v>5</v>
      </c>
      <c r="F6" s="351" t="s">
        <v>6</v>
      </c>
      <c r="G6" s="351" t="s">
        <v>7</v>
      </c>
      <c r="H6" s="351" t="s">
        <v>8</v>
      </c>
      <c r="I6" s="351" t="s">
        <v>9</v>
      </c>
      <c r="J6" s="351" t="s">
        <v>10</v>
      </c>
      <c r="K6" s="351" t="s">
        <v>11</v>
      </c>
      <c r="L6" s="351" t="s">
        <v>621</v>
      </c>
      <c r="M6" s="351" t="s">
        <v>970</v>
      </c>
      <c r="N6" s="358" t="s">
        <v>971</v>
      </c>
      <c r="O6" s="352" t="s">
        <v>976</v>
      </c>
      <c r="T6" s="12"/>
      <c r="U6" s="12"/>
      <c r="V6" s="12"/>
    </row>
    <row r="7" spans="1:22">
      <c r="A7" s="28"/>
      <c r="B7" s="29"/>
      <c r="C7" s="70" t="s">
        <v>12</v>
      </c>
      <c r="D7" s="71" t="s">
        <v>13</v>
      </c>
      <c r="E7" s="70" t="s">
        <v>14</v>
      </c>
      <c r="F7" s="71" t="s">
        <v>15</v>
      </c>
      <c r="G7" s="70" t="s">
        <v>16</v>
      </c>
      <c r="H7" s="71" t="s">
        <v>17</v>
      </c>
      <c r="I7" s="70" t="s">
        <v>18</v>
      </c>
      <c r="J7" s="71" t="s">
        <v>19</v>
      </c>
      <c r="K7" s="70" t="s">
        <v>20</v>
      </c>
      <c r="L7" s="145" t="s">
        <v>609</v>
      </c>
      <c r="M7" s="145" t="s">
        <v>972</v>
      </c>
      <c r="N7" s="236" t="s">
        <v>997</v>
      </c>
      <c r="O7" s="145" t="s">
        <v>998</v>
      </c>
      <c r="Q7" s="62"/>
      <c r="R7" s="63"/>
      <c r="T7" s="12"/>
      <c r="U7" s="12"/>
      <c r="V7" s="12"/>
    </row>
    <row r="8" spans="1:22">
      <c r="A8" s="353" t="s">
        <v>21</v>
      </c>
      <c r="B8" s="354" t="s">
        <v>22</v>
      </c>
      <c r="C8" s="72" t="s">
        <v>23</v>
      </c>
      <c r="D8" s="73" t="s">
        <v>23</v>
      </c>
      <c r="E8" s="72" t="s">
        <v>23</v>
      </c>
      <c r="F8" s="73" t="s">
        <v>23</v>
      </c>
      <c r="G8" s="72" t="s">
        <v>23</v>
      </c>
      <c r="H8" s="73" t="s">
        <v>23</v>
      </c>
      <c r="I8" s="72" t="s">
        <v>23</v>
      </c>
      <c r="J8" s="73" t="s">
        <v>23</v>
      </c>
      <c r="K8" s="72" t="s">
        <v>23</v>
      </c>
      <c r="L8" s="74" t="s">
        <v>23</v>
      </c>
      <c r="M8" s="146" t="s">
        <v>23</v>
      </c>
      <c r="N8" s="237" t="s">
        <v>973</v>
      </c>
      <c r="O8" s="146" t="s">
        <v>973</v>
      </c>
      <c r="Q8" s="59" t="s">
        <v>24</v>
      </c>
      <c r="R8" s="64" t="s">
        <v>25</v>
      </c>
      <c r="T8" s="12"/>
      <c r="U8" s="12"/>
      <c r="V8" s="12"/>
    </row>
    <row r="9" spans="1:22">
      <c r="A9" s="25"/>
      <c r="B9" s="25"/>
      <c r="C9" s="58"/>
      <c r="D9" s="60"/>
      <c r="E9" s="58"/>
      <c r="F9" s="60"/>
      <c r="G9" s="58"/>
      <c r="H9" s="60"/>
      <c r="I9" s="58"/>
      <c r="J9" s="60"/>
      <c r="K9" s="58"/>
      <c r="L9" s="61"/>
      <c r="M9" s="147"/>
      <c r="N9" s="238"/>
      <c r="O9" s="147"/>
      <c r="Q9" s="65"/>
      <c r="R9" s="66"/>
      <c r="T9" s="12"/>
      <c r="U9" s="12"/>
      <c r="V9" s="12"/>
    </row>
    <row r="10" spans="1:22">
      <c r="A10" s="43">
        <v>1</v>
      </c>
      <c r="B10" s="44" t="s">
        <v>26</v>
      </c>
      <c r="C10" s="45">
        <v>118.49442727384208</v>
      </c>
      <c r="D10" s="45">
        <v>125.37044837618738</v>
      </c>
      <c r="E10" s="45">
        <v>125.22578299097079</v>
      </c>
      <c r="F10" s="45">
        <v>125.4637276403226</v>
      </c>
      <c r="G10" s="45">
        <v>128.32500819493092</v>
      </c>
      <c r="H10" s="45">
        <v>123.41461241846159</v>
      </c>
      <c r="I10" s="45">
        <v>117.89890455538425</v>
      </c>
      <c r="J10" s="45">
        <v>117.68823772851866</v>
      </c>
      <c r="K10" s="45">
        <v>116.79997510832712</v>
      </c>
      <c r="L10" s="45">
        <v>110.02818998238313</v>
      </c>
      <c r="M10" s="45">
        <v>110.02818998238313</v>
      </c>
      <c r="N10" s="45">
        <v>111.52142211046746</v>
      </c>
      <c r="O10" s="45">
        <v>114.4873383037762</v>
      </c>
      <c r="P10" s="46"/>
      <c r="Q10" s="45">
        <f>MIN(F10:O10)</f>
        <v>110.02818998238313</v>
      </c>
      <c r="R10" s="45">
        <f>MAX(F10:O10)</f>
        <v>128.32500819493092</v>
      </c>
      <c r="T10" s="12"/>
      <c r="U10" s="12"/>
      <c r="V10" s="12"/>
    </row>
    <row r="11" spans="1:22">
      <c r="A11" s="43">
        <v>2</v>
      </c>
      <c r="B11" s="44" t="s">
        <v>27</v>
      </c>
      <c r="C11" s="45">
        <v>130.77916071359658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6"/>
      <c r="Q11" s="45">
        <f t="shared" ref="Q11:Q74" si="0">MIN(F11:O11)</f>
        <v>0</v>
      </c>
      <c r="R11" s="45">
        <f t="shared" ref="R11:R74" si="1">MAX(F11:O11)</f>
        <v>0</v>
      </c>
      <c r="T11" s="12"/>
      <c r="U11" s="12"/>
      <c r="V11" s="12"/>
    </row>
    <row r="12" spans="1:22">
      <c r="A12" s="43">
        <v>3</v>
      </c>
      <c r="B12" s="44" t="s">
        <v>28</v>
      </c>
      <c r="C12" s="45">
        <v>113.57169906695157</v>
      </c>
      <c r="D12" s="45">
        <v>112.69594936915112</v>
      </c>
      <c r="E12" s="45">
        <v>114.30492068093569</v>
      </c>
      <c r="F12" s="45">
        <v>114.31738116237746</v>
      </c>
      <c r="G12" s="45">
        <v>120.27484094098735</v>
      </c>
      <c r="H12" s="45">
        <v>116.75327684334704</v>
      </c>
      <c r="I12" s="45">
        <v>113.61900876133559</v>
      </c>
      <c r="J12" s="45">
        <v>110.68105717388038</v>
      </c>
      <c r="K12" s="45">
        <v>118.79432005535948</v>
      </c>
      <c r="L12" s="45">
        <v>113.5345143293151</v>
      </c>
      <c r="M12" s="45">
        <v>113.5345143293151</v>
      </c>
      <c r="N12" s="45">
        <v>105.85493714266119</v>
      </c>
      <c r="O12" s="45">
        <v>112.64593316016797</v>
      </c>
      <c r="P12" s="46"/>
      <c r="Q12" s="45">
        <f t="shared" si="0"/>
        <v>105.85493714266119</v>
      </c>
      <c r="R12" s="45">
        <f t="shared" si="1"/>
        <v>120.27484094098735</v>
      </c>
      <c r="T12" s="12"/>
      <c r="U12" s="12"/>
      <c r="V12" s="12"/>
    </row>
    <row r="13" spans="1:22">
      <c r="A13" s="43">
        <v>4</v>
      </c>
      <c r="B13" s="44" t="s">
        <v>29</v>
      </c>
      <c r="C13" s="45">
        <v>0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6"/>
      <c r="Q13" s="45">
        <f t="shared" si="0"/>
        <v>0</v>
      </c>
      <c r="R13" s="45">
        <f t="shared" si="1"/>
        <v>0</v>
      </c>
      <c r="T13" s="12"/>
      <c r="U13" s="12"/>
      <c r="V13" s="12"/>
    </row>
    <row r="14" spans="1:22">
      <c r="A14" s="43">
        <v>5</v>
      </c>
      <c r="B14" s="44" t="s">
        <v>30</v>
      </c>
      <c r="C14" s="45">
        <v>124.2993595350078</v>
      </c>
      <c r="D14" s="45">
        <v>127.20562142897151</v>
      </c>
      <c r="E14" s="45">
        <v>131.73313176205966</v>
      </c>
      <c r="F14" s="45">
        <v>139.11696300590734</v>
      </c>
      <c r="G14" s="45">
        <v>140.2431269597129</v>
      </c>
      <c r="H14" s="45">
        <v>142.84949764189855</v>
      </c>
      <c r="I14" s="45">
        <v>143.62176091309624</v>
      </c>
      <c r="J14" s="45">
        <v>146.70722053528942</v>
      </c>
      <c r="K14" s="45">
        <v>149.38869770715644</v>
      </c>
      <c r="L14" s="45">
        <v>142.70667584654427</v>
      </c>
      <c r="M14" s="45">
        <v>142.70667584654427</v>
      </c>
      <c r="N14" s="45">
        <v>142.70667584654427</v>
      </c>
      <c r="O14" s="45">
        <v>134.11010522573022</v>
      </c>
      <c r="P14" s="46"/>
      <c r="Q14" s="45">
        <f t="shared" si="0"/>
        <v>134.11010522573022</v>
      </c>
      <c r="R14" s="45">
        <f t="shared" si="1"/>
        <v>149.38869770715644</v>
      </c>
      <c r="T14" s="12"/>
      <c r="U14" s="12"/>
      <c r="V14" s="12"/>
    </row>
    <row r="15" spans="1:22">
      <c r="A15" s="43">
        <v>6</v>
      </c>
      <c r="B15" s="44" t="s">
        <v>31</v>
      </c>
      <c r="C15" s="45">
        <v>0</v>
      </c>
      <c r="D15" s="45">
        <v>0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6"/>
      <c r="Q15" s="45">
        <f t="shared" si="0"/>
        <v>0</v>
      </c>
      <c r="R15" s="45">
        <f t="shared" si="1"/>
        <v>0</v>
      </c>
      <c r="T15" s="12"/>
      <c r="U15" s="12"/>
      <c r="V15" s="12"/>
    </row>
    <row r="16" spans="1:22">
      <c r="A16" s="43">
        <v>7</v>
      </c>
      <c r="B16" s="44" t="s">
        <v>32</v>
      </c>
      <c r="C16" s="45">
        <v>126.15755891816404</v>
      </c>
      <c r="D16" s="45">
        <v>124.61128576742828</v>
      </c>
      <c r="E16" s="45">
        <v>130.03394338135737</v>
      </c>
      <c r="F16" s="45">
        <v>132.88408250904644</v>
      </c>
      <c r="G16" s="45">
        <v>138.92866251610889</v>
      </c>
      <c r="H16" s="45">
        <v>139.55939039674564</v>
      </c>
      <c r="I16" s="45">
        <v>141.69766313119248</v>
      </c>
      <c r="J16" s="45">
        <v>146.74651343359218</v>
      </c>
      <c r="K16" s="45">
        <v>152.3833485618965</v>
      </c>
      <c r="L16" s="45">
        <v>150.49883497130256</v>
      </c>
      <c r="M16" s="45">
        <v>150.49883497130256</v>
      </c>
      <c r="N16" s="45">
        <v>149.40631636837281</v>
      </c>
      <c r="O16" s="45">
        <v>146.11132654604984</v>
      </c>
      <c r="P16" s="46"/>
      <c r="Q16" s="45">
        <f t="shared" si="0"/>
        <v>132.88408250904644</v>
      </c>
      <c r="R16" s="45">
        <f t="shared" si="1"/>
        <v>152.3833485618965</v>
      </c>
      <c r="T16" s="12"/>
      <c r="U16" s="12"/>
      <c r="V16" s="12"/>
    </row>
    <row r="17" spans="1:22">
      <c r="A17" s="43">
        <v>8</v>
      </c>
      <c r="B17" s="44" t="s">
        <v>33</v>
      </c>
      <c r="C17" s="45">
        <v>182.61319879461948</v>
      </c>
      <c r="D17" s="45">
        <v>190.33263924064264</v>
      </c>
      <c r="E17" s="45">
        <v>190.08496301779047</v>
      </c>
      <c r="F17" s="45">
        <v>192.45193179307373</v>
      </c>
      <c r="G17" s="45">
        <v>201.73624130445754</v>
      </c>
      <c r="H17" s="45">
        <v>205.42824766797673</v>
      </c>
      <c r="I17" s="45">
        <v>198.77617935832708</v>
      </c>
      <c r="J17" s="45">
        <v>202.58317915474549</v>
      </c>
      <c r="K17" s="45">
        <v>203.45590273121778</v>
      </c>
      <c r="L17" s="45">
        <v>200.77581807213085</v>
      </c>
      <c r="M17" s="45">
        <v>200.77581807213085</v>
      </c>
      <c r="N17" s="45">
        <v>195.41280720571754</v>
      </c>
      <c r="O17" s="45">
        <v>200.70137455278081</v>
      </c>
      <c r="P17" s="46"/>
      <c r="Q17" s="45">
        <f t="shared" si="0"/>
        <v>192.45193179307373</v>
      </c>
      <c r="R17" s="45">
        <f t="shared" si="1"/>
        <v>205.42824766797673</v>
      </c>
      <c r="T17" s="12"/>
      <c r="U17" s="12"/>
      <c r="V17" s="12"/>
    </row>
    <row r="18" spans="1:22">
      <c r="A18" s="43">
        <v>9</v>
      </c>
      <c r="B18" s="44" t="s">
        <v>34</v>
      </c>
      <c r="C18" s="45">
        <v>139.01925354713811</v>
      </c>
      <c r="D18" s="45">
        <v>145.21889806696424</v>
      </c>
      <c r="E18" s="45">
        <v>148.41860045490372</v>
      </c>
      <c r="F18" s="45">
        <v>150.44174827921609</v>
      </c>
      <c r="G18" s="45">
        <v>156.64405646519796</v>
      </c>
      <c r="H18" s="45">
        <v>163.90234768441744</v>
      </c>
      <c r="I18" s="45">
        <v>162.51813111292645</v>
      </c>
      <c r="J18" s="45">
        <v>166.76720362457763</v>
      </c>
      <c r="K18" s="45">
        <v>172.77414521832074</v>
      </c>
      <c r="L18" s="45">
        <v>170.08913507570495</v>
      </c>
      <c r="M18" s="45">
        <v>170.08913507570495</v>
      </c>
      <c r="N18" s="45">
        <v>164.76625377828211</v>
      </c>
      <c r="O18" s="45">
        <v>167.62906935709455</v>
      </c>
      <c r="P18" s="46"/>
      <c r="Q18" s="45">
        <f t="shared" si="0"/>
        <v>150.44174827921609</v>
      </c>
      <c r="R18" s="45">
        <f t="shared" si="1"/>
        <v>172.77414521832074</v>
      </c>
      <c r="T18" s="12"/>
      <c r="U18" s="12"/>
      <c r="V18" s="12"/>
    </row>
    <row r="19" spans="1:22">
      <c r="A19" s="43">
        <v>10</v>
      </c>
      <c r="B19" s="44" t="s">
        <v>35</v>
      </c>
      <c r="C19" s="45">
        <v>123.24479023426009</v>
      </c>
      <c r="D19" s="45">
        <v>127.11016954738561</v>
      </c>
      <c r="E19" s="45">
        <v>128.05472263848853</v>
      </c>
      <c r="F19" s="45">
        <v>129.90154052057613</v>
      </c>
      <c r="G19" s="45">
        <v>130.76041916071867</v>
      </c>
      <c r="H19" s="45">
        <v>132.99320927555306</v>
      </c>
      <c r="I19" s="45">
        <v>132.47404363812581</v>
      </c>
      <c r="J19" s="45">
        <v>137.4124868194879</v>
      </c>
      <c r="K19" s="45">
        <v>144.62687850389091</v>
      </c>
      <c r="L19" s="45">
        <v>143.22956672006308</v>
      </c>
      <c r="M19" s="45">
        <v>143.22956672006308</v>
      </c>
      <c r="N19" s="45">
        <v>141.97121052464098</v>
      </c>
      <c r="O19" s="45">
        <v>151.4219975265986</v>
      </c>
      <c r="P19" s="46"/>
      <c r="Q19" s="45">
        <f t="shared" si="0"/>
        <v>129.90154052057613</v>
      </c>
      <c r="R19" s="45">
        <f t="shared" si="1"/>
        <v>151.4219975265986</v>
      </c>
      <c r="T19" s="12"/>
      <c r="U19" s="12"/>
      <c r="V19" s="12"/>
    </row>
    <row r="20" spans="1:22" ht="15.6" customHeight="1">
      <c r="A20" s="43">
        <v>11</v>
      </c>
      <c r="B20" s="44" t="s">
        <v>36</v>
      </c>
      <c r="C20" s="45">
        <v>0</v>
      </c>
      <c r="D20" s="45">
        <v>0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6"/>
      <c r="Q20" s="45">
        <f t="shared" si="0"/>
        <v>0</v>
      </c>
      <c r="R20" s="45">
        <f t="shared" si="1"/>
        <v>0</v>
      </c>
      <c r="T20" s="12"/>
      <c r="U20" s="12"/>
      <c r="V20" s="12"/>
    </row>
    <row r="21" spans="1:22">
      <c r="A21" s="43">
        <v>12</v>
      </c>
      <c r="B21" s="44" t="s">
        <v>37</v>
      </c>
      <c r="C21" s="45">
        <v>0</v>
      </c>
      <c r="D21" s="45">
        <v>0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6"/>
      <c r="Q21" s="45">
        <f t="shared" si="0"/>
        <v>0</v>
      </c>
      <c r="R21" s="45">
        <f t="shared" si="1"/>
        <v>0</v>
      </c>
      <c r="T21" s="12"/>
      <c r="U21" s="12"/>
      <c r="V21" s="12"/>
    </row>
    <row r="22" spans="1:22">
      <c r="A22" s="43">
        <v>13</v>
      </c>
      <c r="B22" s="44" t="s">
        <v>38</v>
      </c>
      <c r="C22" s="45">
        <v>0</v>
      </c>
      <c r="D22" s="45">
        <v>0</v>
      </c>
      <c r="E22" s="45">
        <v>0</v>
      </c>
      <c r="F22" s="45">
        <v>0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6"/>
      <c r="Q22" s="45">
        <f t="shared" si="0"/>
        <v>0</v>
      </c>
      <c r="R22" s="45">
        <f t="shared" si="1"/>
        <v>0</v>
      </c>
      <c r="T22" s="12"/>
      <c r="U22" s="12"/>
      <c r="V22" s="12"/>
    </row>
    <row r="23" spans="1:22">
      <c r="A23" s="43">
        <v>14</v>
      </c>
      <c r="B23" s="44" t="s">
        <v>39</v>
      </c>
      <c r="C23" s="45">
        <v>127.10942396017313</v>
      </c>
      <c r="D23" s="45">
        <v>129.37514168306851</v>
      </c>
      <c r="E23" s="45">
        <v>131.94802122135732</v>
      </c>
      <c r="F23" s="45">
        <v>128.16424629884077</v>
      </c>
      <c r="G23" s="45">
        <v>133.34056606923838</v>
      </c>
      <c r="H23" s="45">
        <v>131.22311504964216</v>
      </c>
      <c r="I23" s="45">
        <v>126.75902006788459</v>
      </c>
      <c r="J23" s="45">
        <v>129.38016830112676</v>
      </c>
      <c r="K23" s="45">
        <v>132.62571704513536</v>
      </c>
      <c r="L23" s="45">
        <v>124.42047703191473</v>
      </c>
      <c r="M23" s="45">
        <v>124.42047703191473</v>
      </c>
      <c r="N23" s="45">
        <v>122.97451815856968</v>
      </c>
      <c r="O23" s="45">
        <v>126.42217247398706</v>
      </c>
      <c r="P23" s="46"/>
      <c r="Q23" s="45">
        <f t="shared" si="0"/>
        <v>122.97451815856968</v>
      </c>
      <c r="R23" s="45">
        <f t="shared" si="1"/>
        <v>133.34056606923838</v>
      </c>
      <c r="T23" s="12"/>
      <c r="U23" s="12"/>
      <c r="V23" s="12"/>
    </row>
    <row r="24" spans="1:22">
      <c r="A24" s="43">
        <v>15</v>
      </c>
      <c r="B24" s="44" t="s">
        <v>40</v>
      </c>
      <c r="C24" s="45">
        <v>0</v>
      </c>
      <c r="D24" s="45">
        <v>0</v>
      </c>
      <c r="E24" s="45">
        <v>0</v>
      </c>
      <c r="F24" s="45">
        <v>0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6"/>
      <c r="Q24" s="45">
        <f t="shared" si="0"/>
        <v>0</v>
      </c>
      <c r="R24" s="45">
        <f t="shared" si="1"/>
        <v>0</v>
      </c>
      <c r="T24" s="12"/>
      <c r="U24" s="12"/>
      <c r="V24" s="12"/>
    </row>
    <row r="25" spans="1:22">
      <c r="A25" s="43">
        <v>16</v>
      </c>
      <c r="B25" s="44" t="s">
        <v>41</v>
      </c>
      <c r="C25" s="45">
        <v>100.16700042757283</v>
      </c>
      <c r="D25" s="45">
        <v>101.23123699303558</v>
      </c>
      <c r="E25" s="45">
        <v>101.44976367290343</v>
      </c>
      <c r="F25" s="45">
        <v>103.84756223955138</v>
      </c>
      <c r="G25" s="45">
        <v>104.21860946146137</v>
      </c>
      <c r="H25" s="45">
        <v>104.14351640992452</v>
      </c>
      <c r="I25" s="45">
        <v>102.40765925668947</v>
      </c>
      <c r="J25" s="45">
        <v>104.79071446686457</v>
      </c>
      <c r="K25" s="45">
        <v>105.65325169287878</v>
      </c>
      <c r="L25" s="45">
        <v>102.14032139461695</v>
      </c>
      <c r="M25" s="45">
        <v>102.14032139461695</v>
      </c>
      <c r="N25" s="45">
        <v>101.08664557821081</v>
      </c>
      <c r="O25" s="45">
        <v>101.42627349033111</v>
      </c>
      <c r="P25" s="46"/>
      <c r="Q25" s="45">
        <f t="shared" si="0"/>
        <v>101.08664557821081</v>
      </c>
      <c r="R25" s="45">
        <f t="shared" si="1"/>
        <v>105.65325169287878</v>
      </c>
      <c r="T25" s="12"/>
      <c r="U25" s="12"/>
      <c r="V25" s="12"/>
    </row>
    <row r="26" spans="1:22">
      <c r="A26" s="43">
        <v>17</v>
      </c>
      <c r="B26" s="44" t="s">
        <v>42</v>
      </c>
      <c r="C26" s="45">
        <v>123.95866707519325</v>
      </c>
      <c r="D26" s="45">
        <v>126.4353451002376</v>
      </c>
      <c r="E26" s="45">
        <v>127.26984305319422</v>
      </c>
      <c r="F26" s="45">
        <v>127.2321463058861</v>
      </c>
      <c r="G26" s="45">
        <v>128.79473601698882</v>
      </c>
      <c r="H26" s="45">
        <v>125.36330327687647</v>
      </c>
      <c r="I26" s="45">
        <v>126.36155666138012</v>
      </c>
      <c r="J26" s="45">
        <v>124.86068574591008</v>
      </c>
      <c r="K26" s="45">
        <v>129.36838452356</v>
      </c>
      <c r="L26" s="45">
        <v>122.19790966458241</v>
      </c>
      <c r="M26" s="45">
        <v>122.19790966458241</v>
      </c>
      <c r="N26" s="45">
        <v>118.3292762346598</v>
      </c>
      <c r="O26" s="45">
        <v>119.29125229365738</v>
      </c>
      <c r="P26" s="46"/>
      <c r="Q26" s="45">
        <f t="shared" si="0"/>
        <v>118.3292762346598</v>
      </c>
      <c r="R26" s="45">
        <f t="shared" si="1"/>
        <v>129.36838452356</v>
      </c>
      <c r="T26" s="12"/>
      <c r="U26" s="12"/>
      <c r="V26" s="12"/>
    </row>
    <row r="27" spans="1:22">
      <c r="A27" s="43">
        <v>18</v>
      </c>
      <c r="B27" s="44" t="s">
        <v>43</v>
      </c>
      <c r="C27" s="45">
        <v>157.55295732613718</v>
      </c>
      <c r="D27" s="45">
        <v>161.93086371082376</v>
      </c>
      <c r="E27" s="45">
        <v>162.38689741392352</v>
      </c>
      <c r="F27" s="45">
        <v>165.70990391896345</v>
      </c>
      <c r="G27" s="45">
        <v>195.07122593297095</v>
      </c>
      <c r="H27" s="45">
        <v>169.18028587762669</v>
      </c>
      <c r="I27" s="45">
        <v>162.03517110959865</v>
      </c>
      <c r="J27" s="45">
        <v>161.60444432727726</v>
      </c>
      <c r="K27" s="45">
        <v>167.09889693849553</v>
      </c>
      <c r="L27" s="45">
        <v>148.41224465347256</v>
      </c>
      <c r="M27" s="45">
        <v>148.41224465347256</v>
      </c>
      <c r="N27" s="45">
        <v>132.91997106661984</v>
      </c>
      <c r="O27" s="45">
        <v>153.54910940736173</v>
      </c>
      <c r="P27" s="46"/>
      <c r="Q27" s="45">
        <f t="shared" si="0"/>
        <v>132.91997106661984</v>
      </c>
      <c r="R27" s="45">
        <f t="shared" si="1"/>
        <v>195.07122593297095</v>
      </c>
      <c r="T27" s="12"/>
      <c r="U27" s="12"/>
      <c r="V27" s="12"/>
    </row>
    <row r="28" spans="1:22">
      <c r="A28" s="43">
        <v>19</v>
      </c>
      <c r="B28" s="44" t="s">
        <v>44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6"/>
      <c r="Q28" s="45">
        <f t="shared" si="0"/>
        <v>0</v>
      </c>
      <c r="R28" s="45">
        <f t="shared" si="1"/>
        <v>0</v>
      </c>
      <c r="T28" s="12"/>
      <c r="U28" s="12"/>
      <c r="V28" s="12"/>
    </row>
    <row r="29" spans="1:22">
      <c r="A29" s="43">
        <v>20</v>
      </c>
      <c r="B29" s="44" t="s">
        <v>45</v>
      </c>
      <c r="C29" s="45">
        <v>117.74560296503864</v>
      </c>
      <c r="D29" s="45">
        <v>124.88523781593652</v>
      </c>
      <c r="E29" s="45">
        <v>125.95590737417932</v>
      </c>
      <c r="F29" s="45">
        <v>125.9159252492119</v>
      </c>
      <c r="G29" s="45">
        <v>128.92053184473752</v>
      </c>
      <c r="H29" s="45">
        <v>125.43854669370502</v>
      </c>
      <c r="I29" s="45">
        <v>127.7600263714973</v>
      </c>
      <c r="J29" s="45">
        <v>127.97357540869265</v>
      </c>
      <c r="K29" s="45">
        <v>131.25292252630979</v>
      </c>
      <c r="L29" s="45">
        <v>123.06920609961938</v>
      </c>
      <c r="M29" s="45">
        <v>123.06920609961938</v>
      </c>
      <c r="N29" s="45">
        <v>116.50517332841252</v>
      </c>
      <c r="O29" s="45">
        <v>123.21613743462625</v>
      </c>
      <c r="P29" s="46"/>
      <c r="Q29" s="45">
        <f t="shared" si="0"/>
        <v>116.50517332841252</v>
      </c>
      <c r="R29" s="45">
        <f t="shared" si="1"/>
        <v>131.25292252630979</v>
      </c>
      <c r="T29" s="12"/>
      <c r="U29" s="12"/>
      <c r="V29" s="12"/>
    </row>
    <row r="30" spans="1:22">
      <c r="A30" s="43">
        <v>21</v>
      </c>
      <c r="B30" s="44" t="s">
        <v>46</v>
      </c>
      <c r="C30" s="45">
        <v>0</v>
      </c>
      <c r="D30" s="45">
        <v>0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6"/>
      <c r="Q30" s="45">
        <f t="shared" si="0"/>
        <v>0</v>
      </c>
      <c r="R30" s="45">
        <f t="shared" si="1"/>
        <v>0</v>
      </c>
      <c r="T30" s="12"/>
      <c r="U30" s="12"/>
      <c r="V30" s="12"/>
    </row>
    <row r="31" spans="1:22">
      <c r="A31" s="43">
        <v>22</v>
      </c>
      <c r="B31" s="44" t="s">
        <v>47</v>
      </c>
      <c r="C31" s="45">
        <v>0</v>
      </c>
      <c r="D31" s="45">
        <v>0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6"/>
      <c r="Q31" s="45">
        <f t="shared" si="0"/>
        <v>0</v>
      </c>
      <c r="R31" s="45">
        <f t="shared" si="1"/>
        <v>0</v>
      </c>
      <c r="T31" s="12"/>
      <c r="U31" s="12"/>
      <c r="V31" s="12"/>
    </row>
    <row r="32" spans="1:22">
      <c r="A32" s="43">
        <v>23</v>
      </c>
      <c r="B32" s="44" t="s">
        <v>48</v>
      </c>
      <c r="C32" s="45">
        <v>145.06913395549375</v>
      </c>
      <c r="D32" s="45">
        <v>148.89775592674292</v>
      </c>
      <c r="E32" s="45">
        <v>152.98276882392744</v>
      </c>
      <c r="F32" s="45">
        <v>158.14040112638094</v>
      </c>
      <c r="G32" s="45">
        <v>159.5628802686974</v>
      </c>
      <c r="H32" s="45">
        <v>163.47610143629061</v>
      </c>
      <c r="I32" s="45">
        <v>159.26069145809728</v>
      </c>
      <c r="J32" s="45">
        <v>155.44806475887546</v>
      </c>
      <c r="K32" s="45">
        <v>158.13824759953573</v>
      </c>
      <c r="L32" s="45">
        <v>156.73885788509776</v>
      </c>
      <c r="M32" s="45">
        <v>156.73885788509776</v>
      </c>
      <c r="N32" s="45">
        <v>157.85517980613542</v>
      </c>
      <c r="O32" s="45">
        <v>168.33241156412336</v>
      </c>
      <c r="P32" s="46"/>
      <c r="Q32" s="45">
        <f t="shared" si="0"/>
        <v>155.44806475887546</v>
      </c>
      <c r="R32" s="45">
        <f t="shared" si="1"/>
        <v>168.33241156412336</v>
      </c>
      <c r="T32" s="12"/>
      <c r="U32" s="12"/>
      <c r="V32" s="12"/>
    </row>
    <row r="33" spans="1:22">
      <c r="A33" s="43">
        <v>24</v>
      </c>
      <c r="B33" s="44" t="s">
        <v>49</v>
      </c>
      <c r="C33" s="45">
        <v>109.7241057083105</v>
      </c>
      <c r="D33" s="45">
        <v>114.70523880996683</v>
      </c>
      <c r="E33" s="45">
        <v>119.5540749571703</v>
      </c>
      <c r="F33" s="45">
        <v>121.97740735797686</v>
      </c>
      <c r="G33" s="45">
        <v>122.21527927554826</v>
      </c>
      <c r="H33" s="45">
        <v>122.89253879924014</v>
      </c>
      <c r="I33" s="45">
        <v>119.9456270334876</v>
      </c>
      <c r="J33" s="45">
        <v>119.9456270334876</v>
      </c>
      <c r="K33" s="45">
        <v>126.36705538001101</v>
      </c>
      <c r="L33" s="45">
        <v>125.79105623870983</v>
      </c>
      <c r="M33" s="45">
        <v>125.79105623870983</v>
      </c>
      <c r="N33" s="45">
        <v>119.31363986991614</v>
      </c>
      <c r="O33" s="45">
        <v>128.9603049298386</v>
      </c>
      <c r="P33" s="46"/>
      <c r="Q33" s="45">
        <f t="shared" si="0"/>
        <v>119.31363986991614</v>
      </c>
      <c r="R33" s="45">
        <f t="shared" si="1"/>
        <v>128.9603049298386</v>
      </c>
      <c r="T33" s="12"/>
      <c r="U33" s="12"/>
      <c r="V33" s="12"/>
    </row>
    <row r="34" spans="1:22">
      <c r="A34" s="43">
        <v>25</v>
      </c>
      <c r="B34" s="44" t="s">
        <v>50</v>
      </c>
      <c r="C34" s="45">
        <v>114.50104993275461</v>
      </c>
      <c r="D34" s="45">
        <v>121.22435479107398</v>
      </c>
      <c r="E34" s="45">
        <v>121.34182543577371</v>
      </c>
      <c r="F34" s="45">
        <v>133.49656912828439</v>
      </c>
      <c r="G34" s="45">
        <v>134.62777226897308</v>
      </c>
      <c r="H34" s="45">
        <v>139.53619815667878</v>
      </c>
      <c r="I34" s="45">
        <v>139.1874600790232</v>
      </c>
      <c r="J34" s="45">
        <v>148.64041584411359</v>
      </c>
      <c r="K34" s="45">
        <v>146.01225877281024</v>
      </c>
      <c r="L34" s="45">
        <v>142.50936234948156</v>
      </c>
      <c r="M34" s="45">
        <v>142.50936234948156</v>
      </c>
      <c r="N34" s="45">
        <v>138.41836261547991</v>
      </c>
      <c r="O34" s="45">
        <v>142.01071565466933</v>
      </c>
      <c r="P34" s="46"/>
      <c r="Q34" s="45">
        <f t="shared" si="0"/>
        <v>133.49656912828439</v>
      </c>
      <c r="R34" s="45">
        <f t="shared" si="1"/>
        <v>148.64041584411359</v>
      </c>
      <c r="T34" s="12"/>
      <c r="U34" s="12"/>
      <c r="V34" s="12"/>
    </row>
    <row r="35" spans="1:22">
      <c r="A35" s="43">
        <v>26</v>
      </c>
      <c r="B35" s="44" t="s">
        <v>51</v>
      </c>
      <c r="C35" s="45">
        <v>121.78755665261305</v>
      </c>
      <c r="D35" s="45">
        <v>121.7747066954541</v>
      </c>
      <c r="E35" s="45">
        <v>127.08865197875205</v>
      </c>
      <c r="F35" s="45">
        <v>127.42350651107995</v>
      </c>
      <c r="G35" s="45">
        <v>127.79589792661135</v>
      </c>
      <c r="H35" s="45">
        <v>130.14465312426898</v>
      </c>
      <c r="I35" s="45">
        <v>132.06361613160345</v>
      </c>
      <c r="J35" s="45">
        <v>132.65665460882687</v>
      </c>
      <c r="K35" s="45">
        <v>139.98122589553461</v>
      </c>
      <c r="L35" s="45">
        <v>135.61391654734086</v>
      </c>
      <c r="M35" s="45">
        <v>135.61391654734086</v>
      </c>
      <c r="N35" s="45">
        <v>132.16477985294077</v>
      </c>
      <c r="O35" s="45">
        <v>139.113581661571</v>
      </c>
      <c r="P35" s="46"/>
      <c r="Q35" s="45">
        <f t="shared" si="0"/>
        <v>127.42350651107995</v>
      </c>
      <c r="R35" s="45">
        <f t="shared" si="1"/>
        <v>139.98122589553461</v>
      </c>
      <c r="T35" s="12"/>
      <c r="U35" s="12"/>
      <c r="V35" s="12"/>
    </row>
    <row r="36" spans="1:22">
      <c r="A36" s="43">
        <v>27</v>
      </c>
      <c r="B36" s="44" t="s">
        <v>52</v>
      </c>
      <c r="C36" s="45">
        <v>122.95306872088835</v>
      </c>
      <c r="D36" s="45">
        <v>129.06949622072153</v>
      </c>
      <c r="E36" s="45">
        <v>143.40147455003523</v>
      </c>
      <c r="F36" s="45">
        <v>138.75666786616426</v>
      </c>
      <c r="G36" s="45">
        <v>112.76319085768343</v>
      </c>
      <c r="H36" s="45">
        <v>114.86209245581935</v>
      </c>
      <c r="I36" s="45">
        <v>118.54555115354799</v>
      </c>
      <c r="J36" s="45">
        <v>116.55570527163735</v>
      </c>
      <c r="K36" s="45">
        <v>120.44601856785802</v>
      </c>
      <c r="L36" s="45">
        <v>116.75106529842967</v>
      </c>
      <c r="M36" s="45">
        <v>116.75106529842967</v>
      </c>
      <c r="N36" s="45">
        <v>113.83944082228956</v>
      </c>
      <c r="O36" s="45">
        <v>125.0127090324404</v>
      </c>
      <c r="P36" s="46"/>
      <c r="Q36" s="45">
        <f t="shared" si="0"/>
        <v>112.76319085768343</v>
      </c>
      <c r="R36" s="45">
        <f t="shared" si="1"/>
        <v>138.75666786616426</v>
      </c>
      <c r="T36" s="12"/>
      <c r="U36" s="12"/>
      <c r="V36" s="12"/>
    </row>
    <row r="37" spans="1:22">
      <c r="A37" s="43">
        <v>28</v>
      </c>
      <c r="B37" s="44" t="s">
        <v>53</v>
      </c>
      <c r="C37" s="45">
        <v>185.97340849982621</v>
      </c>
      <c r="D37" s="45">
        <v>212.30480693260026</v>
      </c>
      <c r="E37" s="45">
        <v>230.54763370778488</v>
      </c>
      <c r="F37" s="45">
        <v>216.52735133216555</v>
      </c>
      <c r="G37" s="45">
        <v>208.50265887696096</v>
      </c>
      <c r="H37" s="45">
        <v>216.05559003040909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6"/>
      <c r="Q37" s="45">
        <f t="shared" si="0"/>
        <v>0</v>
      </c>
      <c r="R37" s="45">
        <f t="shared" si="1"/>
        <v>216.52735133216555</v>
      </c>
      <c r="T37" s="12"/>
      <c r="U37" s="12"/>
      <c r="V37" s="12"/>
    </row>
    <row r="38" spans="1:22">
      <c r="A38" s="43">
        <v>29</v>
      </c>
      <c r="B38" s="44" t="s">
        <v>54</v>
      </c>
      <c r="C38" s="45">
        <v>0</v>
      </c>
      <c r="D38" s="45">
        <v>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6"/>
      <c r="Q38" s="45">
        <f t="shared" si="0"/>
        <v>0</v>
      </c>
      <c r="R38" s="45">
        <f t="shared" si="1"/>
        <v>0</v>
      </c>
      <c r="T38" s="12"/>
      <c r="U38" s="12"/>
      <c r="V38" s="12"/>
    </row>
    <row r="39" spans="1:22">
      <c r="A39" s="43">
        <v>30</v>
      </c>
      <c r="B39" s="44" t="s">
        <v>55</v>
      </c>
      <c r="C39" s="45">
        <v>117.63247389787898</v>
      </c>
      <c r="D39" s="45">
        <v>118.95708676083679</v>
      </c>
      <c r="E39" s="45">
        <v>117.89160229706823</v>
      </c>
      <c r="F39" s="45">
        <v>122.78819030196063</v>
      </c>
      <c r="G39" s="45">
        <v>124.48565611394558</v>
      </c>
      <c r="H39" s="45">
        <v>127.53457564683129</v>
      </c>
      <c r="I39" s="45">
        <v>126.62001033582729</v>
      </c>
      <c r="J39" s="45">
        <v>124.61633927998932</v>
      </c>
      <c r="K39" s="45">
        <v>124.91159309324364</v>
      </c>
      <c r="L39" s="45">
        <v>122.16772808436667</v>
      </c>
      <c r="M39" s="45">
        <v>122.16772808436667</v>
      </c>
      <c r="N39" s="45">
        <v>120.32888225888053</v>
      </c>
      <c r="O39" s="45">
        <v>136.03656800116997</v>
      </c>
      <c r="P39" s="46"/>
      <c r="Q39" s="45">
        <f t="shared" si="0"/>
        <v>120.32888225888053</v>
      </c>
      <c r="R39" s="45">
        <f t="shared" si="1"/>
        <v>136.03656800116997</v>
      </c>
      <c r="T39" s="12"/>
      <c r="U39" s="12"/>
      <c r="V39" s="12"/>
    </row>
    <row r="40" spans="1:22">
      <c r="A40" s="43">
        <v>31</v>
      </c>
      <c r="B40" s="44" t="s">
        <v>56</v>
      </c>
      <c r="C40" s="45">
        <v>131.90938847116024</v>
      </c>
      <c r="D40" s="45">
        <v>140.30612372646479</v>
      </c>
      <c r="E40" s="45">
        <v>142.72254666618801</v>
      </c>
      <c r="F40" s="45">
        <v>141.04409563345578</v>
      </c>
      <c r="G40" s="45">
        <v>146.39182720790828</v>
      </c>
      <c r="H40" s="45">
        <v>147.66545548220918</v>
      </c>
      <c r="I40" s="45">
        <v>147.04748110217747</v>
      </c>
      <c r="J40" s="45">
        <v>149.38310444397843</v>
      </c>
      <c r="K40" s="45">
        <v>153.47256175323801</v>
      </c>
      <c r="L40" s="45">
        <v>144.88459106998013</v>
      </c>
      <c r="M40" s="45">
        <v>144.88459106998013</v>
      </c>
      <c r="N40" s="45">
        <v>144.88459106998013</v>
      </c>
      <c r="O40" s="45">
        <v>138.8489981449959</v>
      </c>
      <c r="P40" s="46"/>
      <c r="Q40" s="45">
        <f t="shared" si="0"/>
        <v>138.8489981449959</v>
      </c>
      <c r="R40" s="45">
        <f t="shared" si="1"/>
        <v>153.47256175323801</v>
      </c>
      <c r="T40" s="12"/>
      <c r="U40" s="12"/>
      <c r="V40" s="12"/>
    </row>
    <row r="41" spans="1:22">
      <c r="A41" s="43">
        <v>32</v>
      </c>
      <c r="B41" s="44" t="s">
        <v>57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6"/>
      <c r="Q41" s="45">
        <f t="shared" si="0"/>
        <v>0</v>
      </c>
      <c r="R41" s="45">
        <f t="shared" si="1"/>
        <v>0</v>
      </c>
      <c r="T41" s="12"/>
      <c r="U41" s="12"/>
      <c r="V41" s="12"/>
    </row>
    <row r="42" spans="1:22">
      <c r="A42" s="43">
        <v>33</v>
      </c>
      <c r="B42" s="44" t="s">
        <v>58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6"/>
      <c r="Q42" s="45">
        <f t="shared" si="0"/>
        <v>0</v>
      </c>
      <c r="R42" s="45">
        <f t="shared" si="1"/>
        <v>0</v>
      </c>
      <c r="T42" s="12"/>
      <c r="U42" s="12"/>
      <c r="V42" s="12"/>
    </row>
    <row r="43" spans="1:22">
      <c r="A43" s="43">
        <v>34</v>
      </c>
      <c r="B43" s="44" t="s">
        <v>59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6"/>
      <c r="Q43" s="45">
        <f t="shared" si="0"/>
        <v>0</v>
      </c>
      <c r="R43" s="45">
        <f t="shared" si="1"/>
        <v>0</v>
      </c>
      <c r="T43" s="12"/>
      <c r="U43" s="12"/>
      <c r="V43" s="12"/>
    </row>
    <row r="44" spans="1:22">
      <c r="A44" s="43">
        <v>35</v>
      </c>
      <c r="B44" s="44" t="s">
        <v>60</v>
      </c>
      <c r="C44" s="45">
        <v>123.10591019724355</v>
      </c>
      <c r="D44" s="45">
        <v>124.1389741189393</v>
      </c>
      <c r="E44" s="45">
        <v>126.6937196967348</v>
      </c>
      <c r="F44" s="45">
        <v>129.55011335339123</v>
      </c>
      <c r="G44" s="45">
        <v>135.15501759350991</v>
      </c>
      <c r="H44" s="45">
        <v>134.48148296547956</v>
      </c>
      <c r="I44" s="45">
        <v>134.09528436868044</v>
      </c>
      <c r="J44" s="45">
        <v>141.97211905062392</v>
      </c>
      <c r="K44" s="45">
        <v>138.65213646170687</v>
      </c>
      <c r="L44" s="45">
        <v>141.50592343186904</v>
      </c>
      <c r="M44" s="45">
        <v>141.50592343186904</v>
      </c>
      <c r="N44" s="45">
        <v>137.86393690456481</v>
      </c>
      <c r="O44" s="45">
        <v>135.56595250855173</v>
      </c>
      <c r="P44" s="46"/>
      <c r="Q44" s="45">
        <f t="shared" si="0"/>
        <v>129.55011335339123</v>
      </c>
      <c r="R44" s="45">
        <f t="shared" si="1"/>
        <v>141.97211905062392</v>
      </c>
      <c r="T44" s="12"/>
      <c r="U44" s="12"/>
      <c r="V44" s="12"/>
    </row>
    <row r="45" spans="1:22">
      <c r="A45" s="43">
        <v>36</v>
      </c>
      <c r="B45" s="44" t="s">
        <v>61</v>
      </c>
      <c r="C45" s="45">
        <v>129.80786321760007</v>
      </c>
      <c r="D45" s="45">
        <v>134.56402123083021</v>
      </c>
      <c r="E45" s="45">
        <v>138.7413951912354</v>
      </c>
      <c r="F45" s="45">
        <v>143.36175937428121</v>
      </c>
      <c r="G45" s="45">
        <v>144.03488372232661</v>
      </c>
      <c r="H45" s="45">
        <v>139.55488365437736</v>
      </c>
      <c r="I45" s="45">
        <v>132.69140482866931</v>
      </c>
      <c r="J45" s="45">
        <v>136.12168981549394</v>
      </c>
      <c r="K45" s="45">
        <v>149.70200697619134</v>
      </c>
      <c r="L45" s="45">
        <v>147.31640164887571</v>
      </c>
      <c r="M45" s="45">
        <v>147.31640164887571</v>
      </c>
      <c r="N45" s="45">
        <v>147.89031101298829</v>
      </c>
      <c r="O45" s="45">
        <v>151.79057481348462</v>
      </c>
      <c r="P45" s="46"/>
      <c r="Q45" s="45">
        <f t="shared" si="0"/>
        <v>132.69140482866931</v>
      </c>
      <c r="R45" s="45">
        <f t="shared" si="1"/>
        <v>151.79057481348462</v>
      </c>
      <c r="T45" s="12"/>
      <c r="U45" s="12"/>
      <c r="V45" s="12"/>
    </row>
    <row r="46" spans="1:22">
      <c r="A46" s="43">
        <v>37</v>
      </c>
      <c r="B46" s="44" t="s">
        <v>62</v>
      </c>
      <c r="C46" s="45">
        <v>165.11404640327862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6"/>
      <c r="Q46" s="45">
        <f t="shared" si="0"/>
        <v>0</v>
      </c>
      <c r="R46" s="45">
        <f t="shared" si="1"/>
        <v>0</v>
      </c>
      <c r="T46" s="12"/>
      <c r="U46" s="12"/>
      <c r="V46" s="12"/>
    </row>
    <row r="47" spans="1:22">
      <c r="A47" s="43">
        <v>38</v>
      </c>
      <c r="B47" s="44" t="s">
        <v>63</v>
      </c>
      <c r="C47" s="45">
        <v>156.26633459633371</v>
      </c>
      <c r="D47" s="45">
        <v>168.19829024934057</v>
      </c>
      <c r="E47" s="45">
        <v>175.48867085602282</v>
      </c>
      <c r="F47" s="45">
        <v>181.42780865878549</v>
      </c>
      <c r="G47" s="45">
        <v>179.01225531077819</v>
      </c>
      <c r="H47" s="45">
        <v>189.34134444601298</v>
      </c>
      <c r="I47" s="45">
        <v>181.60679955334683</v>
      </c>
      <c r="J47" s="45">
        <v>173.51743638312576</v>
      </c>
      <c r="K47" s="45">
        <v>185.41840546537506</v>
      </c>
      <c r="L47" s="45">
        <v>168.75321543435365</v>
      </c>
      <c r="M47" s="45">
        <v>168.75321543435365</v>
      </c>
      <c r="N47" s="45">
        <v>169.05559228657515</v>
      </c>
      <c r="O47" s="45">
        <v>177.23778369883613</v>
      </c>
      <c r="P47" s="46"/>
      <c r="Q47" s="45">
        <f t="shared" si="0"/>
        <v>168.75321543435365</v>
      </c>
      <c r="R47" s="45">
        <f t="shared" si="1"/>
        <v>189.34134444601298</v>
      </c>
      <c r="T47" s="12"/>
      <c r="U47" s="12"/>
      <c r="V47" s="12"/>
    </row>
    <row r="48" spans="1:22">
      <c r="A48" s="43">
        <v>39</v>
      </c>
      <c r="B48" s="44" t="s">
        <v>64</v>
      </c>
      <c r="C48" s="45">
        <v>108.6177213622382</v>
      </c>
      <c r="D48" s="45">
        <v>133.85822816074983</v>
      </c>
      <c r="E48" s="45">
        <v>134.4655151276805</v>
      </c>
      <c r="F48" s="45">
        <v>138.02176341810525</v>
      </c>
      <c r="G48" s="45">
        <v>133.7434412796473</v>
      </c>
      <c r="H48" s="45">
        <v>134.77565293065317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6"/>
      <c r="Q48" s="45">
        <f t="shared" si="0"/>
        <v>0</v>
      </c>
      <c r="R48" s="45">
        <f t="shared" si="1"/>
        <v>138.02176341810525</v>
      </c>
      <c r="T48" s="12"/>
      <c r="U48" s="12"/>
      <c r="V48" s="12"/>
    </row>
    <row r="49" spans="1:22">
      <c r="A49" s="43">
        <v>40</v>
      </c>
      <c r="B49" s="44" t="s">
        <v>65</v>
      </c>
      <c r="C49" s="45">
        <v>119.06422208280149</v>
      </c>
      <c r="D49" s="45">
        <v>120.78886289376524</v>
      </c>
      <c r="E49" s="45">
        <v>121.99300769510064</v>
      </c>
      <c r="F49" s="45">
        <v>125.7284560863021</v>
      </c>
      <c r="G49" s="45">
        <v>126.59687867795802</v>
      </c>
      <c r="H49" s="45">
        <v>126.20301008041348</v>
      </c>
      <c r="I49" s="45">
        <v>125.94151343720628</v>
      </c>
      <c r="J49" s="45">
        <v>127.62378412902629</v>
      </c>
      <c r="K49" s="45">
        <v>128.33445492246344</v>
      </c>
      <c r="L49" s="45">
        <v>123.88641184404838</v>
      </c>
      <c r="M49" s="45">
        <v>123.88641184404838</v>
      </c>
      <c r="N49" s="45">
        <v>126.4407540383846</v>
      </c>
      <c r="O49" s="45">
        <v>133.39892149724179</v>
      </c>
      <c r="P49" s="46"/>
      <c r="Q49" s="45">
        <f t="shared" si="0"/>
        <v>123.88641184404838</v>
      </c>
      <c r="R49" s="45">
        <f t="shared" si="1"/>
        <v>133.39892149724179</v>
      </c>
      <c r="T49" s="12"/>
      <c r="U49" s="12"/>
      <c r="V49" s="12"/>
    </row>
    <row r="50" spans="1:22">
      <c r="A50" s="43">
        <v>41</v>
      </c>
      <c r="B50" s="44" t="s">
        <v>66</v>
      </c>
      <c r="C50" s="45">
        <v>191.65919981876138</v>
      </c>
      <c r="D50" s="45">
        <v>191.57126538934364</v>
      </c>
      <c r="E50" s="45">
        <v>198.07840728282835</v>
      </c>
      <c r="F50" s="45">
        <v>187.06792543289589</v>
      </c>
      <c r="G50" s="45">
        <v>178.60471067428506</v>
      </c>
      <c r="H50" s="45">
        <v>186.4449089919581</v>
      </c>
      <c r="I50" s="45">
        <v>183.77140427783459</v>
      </c>
      <c r="J50" s="45">
        <v>179.86373259288274</v>
      </c>
      <c r="K50" s="45">
        <v>194.60931705328511</v>
      </c>
      <c r="L50" s="45">
        <v>175.59113763812198</v>
      </c>
      <c r="M50" s="45">
        <v>175.59113763812198</v>
      </c>
      <c r="N50" s="45">
        <v>182.10868827558872</v>
      </c>
      <c r="O50" s="45">
        <v>191.21928636391175</v>
      </c>
      <c r="P50" s="46"/>
      <c r="Q50" s="45">
        <f t="shared" si="0"/>
        <v>175.59113763812198</v>
      </c>
      <c r="R50" s="45">
        <f t="shared" si="1"/>
        <v>194.60931705328511</v>
      </c>
      <c r="T50" s="12"/>
      <c r="U50" s="12"/>
      <c r="V50" s="12"/>
    </row>
    <row r="51" spans="1:22">
      <c r="A51" s="43">
        <v>42</v>
      </c>
      <c r="B51" s="44" t="s">
        <v>67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6"/>
      <c r="Q51" s="45">
        <f t="shared" si="0"/>
        <v>0</v>
      </c>
      <c r="R51" s="45">
        <f t="shared" si="1"/>
        <v>0</v>
      </c>
      <c r="T51" s="12"/>
      <c r="U51" s="12"/>
      <c r="V51" s="12"/>
    </row>
    <row r="52" spans="1:22">
      <c r="A52" s="43">
        <v>43</v>
      </c>
      <c r="B52" s="44" t="s">
        <v>68</v>
      </c>
      <c r="C52" s="45">
        <v>135.23483254984242</v>
      </c>
      <c r="D52" s="45">
        <v>138.89051530835971</v>
      </c>
      <c r="E52" s="45">
        <v>142.04758870917584</v>
      </c>
      <c r="F52" s="45">
        <v>151.23464256727556</v>
      </c>
      <c r="G52" s="45">
        <v>153.22512074978573</v>
      </c>
      <c r="H52" s="45">
        <v>149.23016548543174</v>
      </c>
      <c r="I52" s="45">
        <v>147.819498337917</v>
      </c>
      <c r="J52" s="45">
        <v>133.70027747627682</v>
      </c>
      <c r="K52" s="45">
        <v>147.21217239650289</v>
      </c>
      <c r="L52" s="45">
        <v>140.87767422029228</v>
      </c>
      <c r="M52" s="45">
        <v>140.87767422029228</v>
      </c>
      <c r="N52" s="45">
        <v>129.09457932406065</v>
      </c>
      <c r="O52" s="45">
        <v>145.02856806095434</v>
      </c>
      <c r="P52" s="46"/>
      <c r="Q52" s="45">
        <f t="shared" si="0"/>
        <v>129.09457932406065</v>
      </c>
      <c r="R52" s="45">
        <f t="shared" si="1"/>
        <v>153.22512074978573</v>
      </c>
      <c r="T52" s="12"/>
      <c r="U52" s="12"/>
      <c r="V52" s="12"/>
    </row>
    <row r="53" spans="1:22">
      <c r="A53" s="43">
        <v>44</v>
      </c>
      <c r="B53" s="44" t="s">
        <v>69</v>
      </c>
      <c r="C53" s="45">
        <v>95.761936661623963</v>
      </c>
      <c r="D53" s="45">
        <v>98.83496912598001</v>
      </c>
      <c r="E53" s="45">
        <v>99.111761387592537</v>
      </c>
      <c r="F53" s="45">
        <v>106.58679921368484</v>
      </c>
      <c r="G53" s="45">
        <v>102.2905173036915</v>
      </c>
      <c r="H53" s="45">
        <v>102.01792937962</v>
      </c>
      <c r="I53" s="45">
        <v>99.748785341410141</v>
      </c>
      <c r="J53" s="45">
        <v>100.8968969066395</v>
      </c>
      <c r="K53" s="45">
        <v>102.92502320010595</v>
      </c>
      <c r="L53" s="45">
        <v>103.48764365547041</v>
      </c>
      <c r="M53" s="45">
        <v>103.48764365547041</v>
      </c>
      <c r="N53" s="45">
        <v>103.48764365547041</v>
      </c>
      <c r="O53" s="45">
        <v>99.787162583471996</v>
      </c>
      <c r="P53" s="46"/>
      <c r="Q53" s="45">
        <f t="shared" si="0"/>
        <v>99.748785341410141</v>
      </c>
      <c r="R53" s="45">
        <f t="shared" si="1"/>
        <v>106.58679921368484</v>
      </c>
      <c r="T53" s="12"/>
      <c r="U53" s="12"/>
      <c r="V53" s="12"/>
    </row>
    <row r="54" spans="1:22">
      <c r="A54" s="43">
        <v>45</v>
      </c>
      <c r="B54" s="44" t="s">
        <v>70</v>
      </c>
      <c r="C54" s="45">
        <v>132.59912941795389</v>
      </c>
      <c r="D54" s="45">
        <v>141.24727982058619</v>
      </c>
      <c r="E54" s="45">
        <v>126.90523565788003</v>
      </c>
      <c r="F54" s="45">
        <v>132.1764603321881</v>
      </c>
      <c r="G54" s="45">
        <v>135.2640751782088</v>
      </c>
      <c r="H54" s="45">
        <v>133.23751421846472</v>
      </c>
      <c r="I54" s="45">
        <v>128.58730253502057</v>
      </c>
      <c r="J54" s="45">
        <v>123.65331726111017</v>
      </c>
      <c r="K54" s="45">
        <v>133.91781386471374</v>
      </c>
      <c r="L54" s="45">
        <v>125.21223210788381</v>
      </c>
      <c r="M54" s="45">
        <v>125.21223210788381</v>
      </c>
      <c r="N54" s="45">
        <v>123.48075716959383</v>
      </c>
      <c r="O54" s="45">
        <v>134.32545477863752</v>
      </c>
      <c r="P54" s="46"/>
      <c r="Q54" s="45">
        <f t="shared" si="0"/>
        <v>123.48075716959383</v>
      </c>
      <c r="R54" s="45">
        <f t="shared" si="1"/>
        <v>135.2640751782088</v>
      </c>
      <c r="T54" s="12"/>
      <c r="U54" s="12"/>
      <c r="V54" s="12"/>
    </row>
    <row r="55" spans="1:22">
      <c r="A55" s="43">
        <v>46</v>
      </c>
      <c r="B55" s="44" t="s">
        <v>71</v>
      </c>
      <c r="C55" s="45">
        <v>157.90822796323164</v>
      </c>
      <c r="D55" s="45">
        <v>155.10863026507326</v>
      </c>
      <c r="E55" s="45">
        <v>153.26349522840292</v>
      </c>
      <c r="F55" s="45">
        <v>173.33498803768933</v>
      </c>
      <c r="G55" s="45">
        <v>175.99817874626197</v>
      </c>
      <c r="H55" s="45">
        <v>179.53039565323056</v>
      </c>
      <c r="I55" s="45">
        <v>179.06250711173846</v>
      </c>
      <c r="J55" s="45">
        <v>180.56112270026475</v>
      </c>
      <c r="K55" s="45">
        <v>204.14643339235093</v>
      </c>
      <c r="L55" s="45">
        <v>202.41465845269008</v>
      </c>
      <c r="M55" s="45">
        <v>202.41465845269008</v>
      </c>
      <c r="N55" s="45">
        <v>192.26267577688142</v>
      </c>
      <c r="O55" s="45">
        <v>199.51031219516815</v>
      </c>
      <c r="P55" s="46"/>
      <c r="Q55" s="45">
        <f t="shared" si="0"/>
        <v>173.33498803768933</v>
      </c>
      <c r="R55" s="45">
        <f t="shared" si="1"/>
        <v>204.14643339235093</v>
      </c>
      <c r="T55" s="12"/>
      <c r="U55" s="12"/>
      <c r="V55" s="12"/>
    </row>
    <row r="56" spans="1:22">
      <c r="A56" s="43">
        <v>47</v>
      </c>
      <c r="B56" s="44" t="s">
        <v>72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6"/>
      <c r="Q56" s="45">
        <f t="shared" si="0"/>
        <v>0</v>
      </c>
      <c r="R56" s="45">
        <f t="shared" si="1"/>
        <v>0</v>
      </c>
      <c r="T56" s="12"/>
      <c r="U56" s="12"/>
      <c r="V56" s="12"/>
    </row>
    <row r="57" spans="1:22">
      <c r="A57" s="43">
        <v>48</v>
      </c>
      <c r="B57" s="44" t="s">
        <v>73</v>
      </c>
      <c r="C57" s="45">
        <v>154.56834251845183</v>
      </c>
      <c r="D57" s="45">
        <v>163.98156750796215</v>
      </c>
      <c r="E57" s="45">
        <v>170.97932269536673</v>
      </c>
      <c r="F57" s="45">
        <v>178.77090944425223</v>
      </c>
      <c r="G57" s="45">
        <v>179.47052571432869</v>
      </c>
      <c r="H57" s="45">
        <v>180.96797194100839</v>
      </c>
      <c r="I57" s="45">
        <v>180.36292450968321</v>
      </c>
      <c r="J57" s="45">
        <v>183.65240522247339</v>
      </c>
      <c r="K57" s="45">
        <v>189.45906560062278</v>
      </c>
      <c r="L57" s="45">
        <v>180.9243679505129</v>
      </c>
      <c r="M57" s="45">
        <v>180.9243679505129</v>
      </c>
      <c r="N57" s="45">
        <v>181.66796799309245</v>
      </c>
      <c r="O57" s="45">
        <v>181.56822494820398</v>
      </c>
      <c r="P57" s="46"/>
      <c r="Q57" s="45">
        <f t="shared" si="0"/>
        <v>178.77090944425223</v>
      </c>
      <c r="R57" s="45">
        <f t="shared" si="1"/>
        <v>189.45906560062278</v>
      </c>
      <c r="T57" s="12"/>
      <c r="U57" s="12"/>
      <c r="V57" s="12"/>
    </row>
    <row r="58" spans="1:22">
      <c r="A58" s="43">
        <v>49</v>
      </c>
      <c r="B58" s="44" t="s">
        <v>74</v>
      </c>
      <c r="C58" s="45">
        <v>216.36826484172164</v>
      </c>
      <c r="D58" s="45">
        <v>218.25613975505226</v>
      </c>
      <c r="E58" s="45">
        <v>218.0664374965381</v>
      </c>
      <c r="F58" s="45">
        <v>223.70917515346287</v>
      </c>
      <c r="G58" s="45">
        <v>226.55430005172397</v>
      </c>
      <c r="H58" s="45">
        <v>225.98409025535702</v>
      </c>
      <c r="I58" s="45">
        <v>219.02795685561571</v>
      </c>
      <c r="J58" s="45">
        <v>226.12398741867014</v>
      </c>
      <c r="K58" s="45">
        <v>226.40452065457814</v>
      </c>
      <c r="L58" s="45">
        <v>226.33381903386584</v>
      </c>
      <c r="M58" s="45">
        <v>226.33381903386584</v>
      </c>
      <c r="N58" s="45">
        <v>225.21081237189242</v>
      </c>
      <c r="O58" s="45">
        <v>224.30682825570392</v>
      </c>
      <c r="P58" s="46"/>
      <c r="Q58" s="45">
        <f t="shared" si="0"/>
        <v>219.02795685561571</v>
      </c>
      <c r="R58" s="45">
        <f t="shared" si="1"/>
        <v>226.55430005172397</v>
      </c>
      <c r="T58" s="12"/>
      <c r="U58" s="12"/>
      <c r="V58" s="12"/>
    </row>
    <row r="59" spans="1:22">
      <c r="A59" s="43">
        <v>50</v>
      </c>
      <c r="B59" s="44" t="s">
        <v>75</v>
      </c>
      <c r="C59" s="45">
        <v>130.25572678564427</v>
      </c>
      <c r="D59" s="45">
        <v>135.89808902679727</v>
      </c>
      <c r="E59" s="45">
        <v>134.50926736746004</v>
      </c>
      <c r="F59" s="45">
        <v>142.5321312361948</v>
      </c>
      <c r="G59" s="45">
        <v>147.11065091538222</v>
      </c>
      <c r="H59" s="45">
        <v>142.53832496407597</v>
      </c>
      <c r="I59" s="45">
        <v>141.8484049065404</v>
      </c>
      <c r="J59" s="45">
        <v>144.49768293597847</v>
      </c>
      <c r="K59" s="45">
        <v>145.49668720388266</v>
      </c>
      <c r="L59" s="45">
        <v>145.60888917930052</v>
      </c>
      <c r="M59" s="45">
        <v>145.60888917930052</v>
      </c>
      <c r="N59" s="45">
        <v>142.15905653052616</v>
      </c>
      <c r="O59" s="45">
        <v>143.68108828905861</v>
      </c>
      <c r="P59" s="46"/>
      <c r="Q59" s="45">
        <f t="shared" si="0"/>
        <v>141.8484049065404</v>
      </c>
      <c r="R59" s="45">
        <f t="shared" si="1"/>
        <v>147.11065091538222</v>
      </c>
      <c r="T59" s="12"/>
      <c r="U59" s="12"/>
      <c r="V59" s="12"/>
    </row>
    <row r="60" spans="1:22">
      <c r="A60" s="43">
        <v>51</v>
      </c>
      <c r="B60" s="44" t="s">
        <v>76</v>
      </c>
      <c r="C60" s="45">
        <v>189.81978261974461</v>
      </c>
      <c r="D60" s="45">
        <v>195.2407519791231</v>
      </c>
      <c r="E60" s="45">
        <v>197.25395841071546</v>
      </c>
      <c r="F60" s="45">
        <v>209.94189191262228</v>
      </c>
      <c r="G60" s="45">
        <v>214.45532324123639</v>
      </c>
      <c r="H60" s="45">
        <v>206.91313886247588</v>
      </c>
      <c r="I60" s="45">
        <v>208.99004989429025</v>
      </c>
      <c r="J60" s="45">
        <v>203.43282290674094</v>
      </c>
      <c r="K60" s="45">
        <v>208.76822456503876</v>
      </c>
      <c r="L60" s="45">
        <v>198.84383857259121</v>
      </c>
      <c r="M60" s="45">
        <v>198.84383857259121</v>
      </c>
      <c r="N60" s="45">
        <v>200.96869310416054</v>
      </c>
      <c r="O60" s="45">
        <v>201.40840223459659</v>
      </c>
      <c r="P60" s="46"/>
      <c r="Q60" s="45">
        <f t="shared" si="0"/>
        <v>198.84383857259121</v>
      </c>
      <c r="R60" s="45">
        <f t="shared" si="1"/>
        <v>214.45532324123639</v>
      </c>
      <c r="T60" s="12"/>
      <c r="U60" s="12"/>
      <c r="V60" s="12"/>
    </row>
    <row r="61" spans="1:22">
      <c r="A61" s="43">
        <v>52</v>
      </c>
      <c r="B61" s="44" t="s">
        <v>77</v>
      </c>
      <c r="C61" s="45">
        <v>122.43567222594113</v>
      </c>
      <c r="D61" s="45">
        <v>124.16071706258853</v>
      </c>
      <c r="E61" s="45">
        <v>130.42941907805633</v>
      </c>
      <c r="F61" s="45">
        <v>130.59725136300077</v>
      </c>
      <c r="G61" s="45">
        <v>130.46726260279365</v>
      </c>
      <c r="H61" s="45">
        <v>132.40289376994292</v>
      </c>
      <c r="I61" s="45">
        <v>131.96274634604222</v>
      </c>
      <c r="J61" s="45">
        <v>129.65880271340285</v>
      </c>
      <c r="K61" s="45">
        <v>145.25169536335548</v>
      </c>
      <c r="L61" s="45">
        <v>139.78380954007878</v>
      </c>
      <c r="M61" s="45">
        <v>139.78380954007878</v>
      </c>
      <c r="N61" s="45">
        <v>136.36989909756699</v>
      </c>
      <c r="O61" s="45">
        <v>153.1361730140064</v>
      </c>
      <c r="P61" s="46"/>
      <c r="Q61" s="45">
        <f t="shared" si="0"/>
        <v>129.65880271340285</v>
      </c>
      <c r="R61" s="45">
        <f t="shared" si="1"/>
        <v>153.1361730140064</v>
      </c>
      <c r="T61" s="12"/>
      <c r="U61" s="12"/>
      <c r="V61" s="12"/>
    </row>
    <row r="62" spans="1:22">
      <c r="A62" s="43">
        <v>53</v>
      </c>
      <c r="B62" s="44" t="s">
        <v>78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6"/>
      <c r="Q62" s="45">
        <f t="shared" si="0"/>
        <v>0</v>
      </c>
      <c r="R62" s="45">
        <f t="shared" si="1"/>
        <v>0</v>
      </c>
      <c r="T62" s="12"/>
      <c r="U62" s="12"/>
      <c r="V62" s="12"/>
    </row>
    <row r="63" spans="1:22">
      <c r="A63" s="43">
        <v>54</v>
      </c>
      <c r="B63" s="44" t="s">
        <v>79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6"/>
      <c r="Q63" s="45">
        <f t="shared" si="0"/>
        <v>0</v>
      </c>
      <c r="R63" s="45">
        <f t="shared" si="1"/>
        <v>0</v>
      </c>
      <c r="T63" s="12"/>
      <c r="U63" s="12"/>
      <c r="V63" s="12"/>
    </row>
    <row r="64" spans="1:22">
      <c r="A64" s="43">
        <v>55</v>
      </c>
      <c r="B64" s="44" t="s">
        <v>80</v>
      </c>
      <c r="C64" s="45">
        <v>204.43833031662319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6"/>
      <c r="Q64" s="45">
        <f t="shared" si="0"/>
        <v>0</v>
      </c>
      <c r="R64" s="45">
        <f t="shared" si="1"/>
        <v>0</v>
      </c>
      <c r="T64" s="12"/>
      <c r="U64" s="12"/>
      <c r="V64" s="12"/>
    </row>
    <row r="65" spans="1:22">
      <c r="A65" s="43">
        <v>56</v>
      </c>
      <c r="B65" s="44" t="s">
        <v>81</v>
      </c>
      <c r="C65" s="45">
        <v>120.09328665773704</v>
      </c>
      <c r="D65" s="45">
        <v>122.97099905965743</v>
      </c>
      <c r="E65" s="45">
        <v>130.67628329653505</v>
      </c>
      <c r="F65" s="45">
        <v>134.97052283472831</v>
      </c>
      <c r="G65" s="45">
        <v>138.84864594176196</v>
      </c>
      <c r="H65" s="45">
        <v>134.08401845870193</v>
      </c>
      <c r="I65" s="45">
        <v>133.81302879035803</v>
      </c>
      <c r="J65" s="45">
        <v>135.47614821273481</v>
      </c>
      <c r="K65" s="45">
        <v>138.09835726865009</v>
      </c>
      <c r="L65" s="45">
        <v>132.84259615531775</v>
      </c>
      <c r="M65" s="45">
        <v>132.84259615531775</v>
      </c>
      <c r="N65" s="45">
        <v>129.35074063800042</v>
      </c>
      <c r="O65" s="45">
        <v>131.80375185873373</v>
      </c>
      <c r="P65" s="46"/>
      <c r="Q65" s="45">
        <f t="shared" si="0"/>
        <v>129.35074063800042</v>
      </c>
      <c r="R65" s="45">
        <f t="shared" si="1"/>
        <v>138.84864594176196</v>
      </c>
      <c r="T65" s="12"/>
      <c r="U65" s="12"/>
      <c r="V65" s="12"/>
    </row>
    <row r="66" spans="1:22">
      <c r="A66" s="43">
        <v>57</v>
      </c>
      <c r="B66" s="44" t="s">
        <v>82</v>
      </c>
      <c r="C66" s="45">
        <v>101.85685550746477</v>
      </c>
      <c r="D66" s="45">
        <v>103.31688140482996</v>
      </c>
      <c r="E66" s="45">
        <v>101.5308280840668</v>
      </c>
      <c r="F66" s="45">
        <v>105.26866054059703</v>
      </c>
      <c r="G66" s="45">
        <v>105.08946058749589</v>
      </c>
      <c r="H66" s="45">
        <v>102.42578590312399</v>
      </c>
      <c r="I66" s="45">
        <v>102.67481336168454</v>
      </c>
      <c r="J66" s="45">
        <v>103.12769719870853</v>
      </c>
      <c r="K66" s="45">
        <v>102.89545574634327</v>
      </c>
      <c r="L66" s="45">
        <v>102.16752290744108</v>
      </c>
      <c r="M66" s="45">
        <v>102.16752290744108</v>
      </c>
      <c r="N66" s="45">
        <v>101.74052401989768</v>
      </c>
      <c r="O66" s="45">
        <v>105.01314606207856</v>
      </c>
      <c r="P66" s="46"/>
      <c r="Q66" s="45">
        <f t="shared" si="0"/>
        <v>101.74052401989768</v>
      </c>
      <c r="R66" s="45">
        <f t="shared" si="1"/>
        <v>105.26866054059703</v>
      </c>
      <c r="T66" s="12"/>
      <c r="U66" s="12"/>
      <c r="V66" s="12"/>
    </row>
    <row r="67" spans="1:22">
      <c r="A67" s="43">
        <v>58</v>
      </c>
      <c r="B67" s="44" t="s">
        <v>83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6"/>
      <c r="Q67" s="45">
        <f t="shared" si="0"/>
        <v>0</v>
      </c>
      <c r="R67" s="45">
        <f t="shared" si="1"/>
        <v>0</v>
      </c>
      <c r="T67" s="12"/>
      <c r="U67" s="12"/>
      <c r="V67" s="12"/>
    </row>
    <row r="68" spans="1:22">
      <c r="A68" s="43">
        <v>59</v>
      </c>
      <c r="B68" s="44" t="s">
        <v>84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6"/>
      <c r="Q68" s="45">
        <f t="shared" si="0"/>
        <v>0</v>
      </c>
      <c r="R68" s="45">
        <f t="shared" si="1"/>
        <v>0</v>
      </c>
      <c r="T68" s="12"/>
      <c r="U68" s="12"/>
      <c r="V68" s="12"/>
    </row>
    <row r="69" spans="1:22">
      <c r="A69" s="43">
        <v>60</v>
      </c>
      <c r="B69" s="44" t="s">
        <v>85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6"/>
      <c r="Q69" s="45">
        <f t="shared" si="0"/>
        <v>0</v>
      </c>
      <c r="R69" s="45">
        <f t="shared" si="1"/>
        <v>0</v>
      </c>
      <c r="T69" s="12"/>
      <c r="U69" s="12"/>
      <c r="V69" s="12"/>
    </row>
    <row r="70" spans="1:22">
      <c r="A70" s="43">
        <v>61</v>
      </c>
      <c r="B70" s="44" t="s">
        <v>86</v>
      </c>
      <c r="C70" s="45">
        <v>101.70985923905795</v>
      </c>
      <c r="D70" s="45">
        <v>102.50707873994904</v>
      </c>
      <c r="E70" s="45">
        <v>102.3977456005365</v>
      </c>
      <c r="F70" s="45">
        <v>104.75531819121811</v>
      </c>
      <c r="G70" s="45">
        <v>104.17811902781213</v>
      </c>
      <c r="H70" s="45">
        <v>107.21637455785935</v>
      </c>
      <c r="I70" s="45">
        <v>104.5826645780448</v>
      </c>
      <c r="J70" s="45">
        <v>105.45990713078939</v>
      </c>
      <c r="K70" s="45">
        <v>106.16719227601084</v>
      </c>
      <c r="L70" s="45">
        <v>104.23697788290931</v>
      </c>
      <c r="M70" s="45">
        <v>104.23697788290931</v>
      </c>
      <c r="N70" s="45">
        <v>102.8475976765979</v>
      </c>
      <c r="O70" s="45">
        <v>110.40502928837481</v>
      </c>
      <c r="P70" s="46"/>
      <c r="Q70" s="45">
        <f t="shared" si="0"/>
        <v>102.8475976765979</v>
      </c>
      <c r="R70" s="45">
        <f t="shared" si="1"/>
        <v>110.40502928837481</v>
      </c>
      <c r="T70" s="12"/>
      <c r="U70" s="12"/>
      <c r="V70" s="12"/>
    </row>
    <row r="71" spans="1:22">
      <c r="A71" s="43">
        <v>62</v>
      </c>
      <c r="B71" s="44" t="s">
        <v>87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6"/>
      <c r="Q71" s="45">
        <f t="shared" si="0"/>
        <v>0</v>
      </c>
      <c r="R71" s="45">
        <f t="shared" si="1"/>
        <v>0</v>
      </c>
      <c r="T71" s="12"/>
      <c r="U71" s="12"/>
      <c r="V71" s="12"/>
    </row>
    <row r="72" spans="1:22">
      <c r="A72" s="43">
        <v>63</v>
      </c>
      <c r="B72" s="44" t="s">
        <v>88</v>
      </c>
      <c r="C72" s="45">
        <v>123.73213338983926</v>
      </c>
      <c r="D72" s="45">
        <v>128.53056972525522</v>
      </c>
      <c r="E72" s="45">
        <v>138.84025447279288</v>
      </c>
      <c r="F72" s="45">
        <v>150.0322999339825</v>
      </c>
      <c r="G72" s="45">
        <v>140.33015280721278</v>
      </c>
      <c r="H72" s="45">
        <v>123.06515253722227</v>
      </c>
      <c r="I72" s="45">
        <v>117.87125282601451</v>
      </c>
      <c r="J72" s="45">
        <v>132.33356625735246</v>
      </c>
      <c r="K72" s="45">
        <v>132.33356625735246</v>
      </c>
      <c r="L72" s="45">
        <v>118.77112085758006</v>
      </c>
      <c r="M72" s="45">
        <v>118.77112085758006</v>
      </c>
      <c r="N72" s="45">
        <v>135.4567368832131</v>
      </c>
      <c r="O72" s="45">
        <v>106.26370412926963</v>
      </c>
      <c r="P72" s="46"/>
      <c r="Q72" s="45">
        <f t="shared" si="0"/>
        <v>106.26370412926963</v>
      </c>
      <c r="R72" s="45">
        <f t="shared" si="1"/>
        <v>150.0322999339825</v>
      </c>
      <c r="T72" s="12"/>
      <c r="U72" s="12"/>
      <c r="V72" s="12"/>
    </row>
    <row r="73" spans="1:22">
      <c r="A73" s="43">
        <v>64</v>
      </c>
      <c r="B73" s="44" t="s">
        <v>89</v>
      </c>
      <c r="C73" s="45">
        <v>104.09860250119991</v>
      </c>
      <c r="D73" s="45">
        <v>105.41870162715445</v>
      </c>
      <c r="E73" s="45">
        <v>111.91758110277823</v>
      </c>
      <c r="F73" s="45">
        <v>112.9378991775847</v>
      </c>
      <c r="G73" s="45">
        <v>115.9568547376564</v>
      </c>
      <c r="H73" s="45">
        <v>116.57926566148711</v>
      </c>
      <c r="I73" s="45">
        <v>111.19859662574756</v>
      </c>
      <c r="J73" s="45">
        <v>112.42770067309891</v>
      </c>
      <c r="K73" s="45">
        <v>114.63107484554786</v>
      </c>
      <c r="L73" s="45">
        <v>109.54278179574158</v>
      </c>
      <c r="M73" s="45">
        <v>109.54278179574158</v>
      </c>
      <c r="N73" s="45">
        <v>109.98713642786014</v>
      </c>
      <c r="O73" s="45">
        <v>110.93426706479931</v>
      </c>
      <c r="P73" s="46"/>
      <c r="Q73" s="45">
        <f t="shared" si="0"/>
        <v>109.54278179574158</v>
      </c>
      <c r="R73" s="45">
        <f t="shared" si="1"/>
        <v>116.57926566148711</v>
      </c>
      <c r="T73" s="12"/>
      <c r="U73" s="12"/>
      <c r="V73" s="12"/>
    </row>
    <row r="74" spans="1:22">
      <c r="A74" s="43">
        <v>65</v>
      </c>
      <c r="B74" s="44" t="s">
        <v>90</v>
      </c>
      <c r="C74" s="45">
        <v>131.63608973357231</v>
      </c>
      <c r="D74" s="45">
        <v>139.88421552968043</v>
      </c>
      <c r="E74" s="45">
        <v>142.91711378184442</v>
      </c>
      <c r="F74" s="45">
        <v>147.32786799939143</v>
      </c>
      <c r="G74" s="45">
        <v>158.20924992491746</v>
      </c>
      <c r="H74" s="45">
        <v>159.30387433224581</v>
      </c>
      <c r="I74" s="45">
        <v>157.16097366055217</v>
      </c>
      <c r="J74" s="45">
        <v>164.74382345847772</v>
      </c>
      <c r="K74" s="45">
        <v>172.23070988116007</v>
      </c>
      <c r="L74" s="45">
        <v>173.63072359999458</v>
      </c>
      <c r="M74" s="45">
        <v>173.63072359999458</v>
      </c>
      <c r="N74" s="45">
        <v>172.3297600132386</v>
      </c>
      <c r="O74" s="45">
        <v>171.19778020281706</v>
      </c>
      <c r="P74" s="46"/>
      <c r="Q74" s="45">
        <f t="shared" si="0"/>
        <v>147.32786799939143</v>
      </c>
      <c r="R74" s="45">
        <f t="shared" si="1"/>
        <v>173.63072359999458</v>
      </c>
      <c r="T74" s="12"/>
      <c r="U74" s="12"/>
      <c r="V74" s="12"/>
    </row>
    <row r="75" spans="1:22">
      <c r="A75" s="43">
        <v>66</v>
      </c>
      <c r="B75" s="44" t="s">
        <v>91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6"/>
      <c r="Q75" s="45">
        <f t="shared" ref="Q75:Q138" si="2">MIN(F75:O75)</f>
        <v>0</v>
      </c>
      <c r="R75" s="45">
        <f t="shared" ref="R75:R138" si="3">MAX(F75:O75)</f>
        <v>0</v>
      </c>
      <c r="T75" s="12"/>
      <c r="U75" s="12"/>
      <c r="V75" s="12"/>
    </row>
    <row r="76" spans="1:22">
      <c r="A76" s="43">
        <v>67</v>
      </c>
      <c r="B76" s="44" t="s">
        <v>92</v>
      </c>
      <c r="C76" s="45">
        <v>176.03132194449975</v>
      </c>
      <c r="D76" s="45">
        <v>177.91467594133394</v>
      </c>
      <c r="E76" s="45">
        <v>187.81420659088948</v>
      </c>
      <c r="F76" s="45">
        <v>196.43370506710266</v>
      </c>
      <c r="G76" s="45">
        <v>200.6216740678168</v>
      </c>
      <c r="H76" s="45">
        <v>200.14246457783469</v>
      </c>
      <c r="I76" s="45">
        <v>200.13016824977043</v>
      </c>
      <c r="J76" s="45">
        <v>198.52692595222086</v>
      </c>
      <c r="K76" s="45">
        <v>203.93483311146676</v>
      </c>
      <c r="L76" s="45">
        <v>203.26358614891925</v>
      </c>
      <c r="M76" s="45">
        <v>203.26358614891925</v>
      </c>
      <c r="N76" s="45">
        <v>205.9882329503036</v>
      </c>
      <c r="O76" s="45">
        <v>212.85569704074706</v>
      </c>
      <c r="P76" s="46"/>
      <c r="Q76" s="45">
        <f t="shared" si="2"/>
        <v>196.43370506710266</v>
      </c>
      <c r="R76" s="45">
        <f t="shared" si="3"/>
        <v>212.85569704074706</v>
      </c>
      <c r="T76" s="12"/>
      <c r="U76" s="12"/>
      <c r="V76" s="12"/>
    </row>
    <row r="77" spans="1:22">
      <c r="A77" s="43">
        <v>68</v>
      </c>
      <c r="B77" s="44" t="s">
        <v>93</v>
      </c>
      <c r="C77" s="45">
        <v>146.78580777208188</v>
      </c>
      <c r="D77" s="45">
        <v>152.08069894175529</v>
      </c>
      <c r="E77" s="45">
        <v>151.07800052092989</v>
      </c>
      <c r="F77" s="45">
        <v>171.40438086693908</v>
      </c>
      <c r="G77" s="45">
        <v>201.26408370147865</v>
      </c>
      <c r="H77" s="45">
        <v>220.76214610323171</v>
      </c>
      <c r="I77" s="45">
        <v>261.77708534619592</v>
      </c>
      <c r="J77" s="45">
        <v>252.22159879585485</v>
      </c>
      <c r="K77" s="45">
        <v>240.05182068386696</v>
      </c>
      <c r="L77" s="45">
        <v>226.77122805890022</v>
      </c>
      <c r="M77" s="45">
        <v>226.77122805890022</v>
      </c>
      <c r="N77" s="45">
        <v>251.73347938240363</v>
      </c>
      <c r="O77" s="45">
        <v>247.62256121490475</v>
      </c>
      <c r="P77" s="46"/>
      <c r="Q77" s="45">
        <f t="shared" si="2"/>
        <v>171.40438086693908</v>
      </c>
      <c r="R77" s="45">
        <f t="shared" si="3"/>
        <v>261.77708534619592</v>
      </c>
      <c r="T77" s="12"/>
      <c r="U77" s="12"/>
      <c r="V77" s="12"/>
    </row>
    <row r="78" spans="1:22">
      <c r="A78" s="43">
        <v>69</v>
      </c>
      <c r="B78" s="44" t="s">
        <v>94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6"/>
      <c r="Q78" s="45">
        <f t="shared" si="2"/>
        <v>0</v>
      </c>
      <c r="R78" s="45">
        <f t="shared" si="3"/>
        <v>0</v>
      </c>
      <c r="T78" s="12"/>
      <c r="U78" s="12"/>
      <c r="V78" s="12"/>
    </row>
    <row r="79" spans="1:22">
      <c r="A79" s="43">
        <v>70</v>
      </c>
      <c r="B79" s="44" t="s">
        <v>95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6"/>
      <c r="Q79" s="45">
        <f t="shared" si="2"/>
        <v>0</v>
      </c>
      <c r="R79" s="45">
        <f t="shared" si="3"/>
        <v>0</v>
      </c>
      <c r="T79" s="12"/>
      <c r="U79" s="12"/>
      <c r="V79" s="12"/>
    </row>
    <row r="80" spans="1:22">
      <c r="A80" s="43">
        <v>71</v>
      </c>
      <c r="B80" s="44" t="s">
        <v>96</v>
      </c>
      <c r="C80" s="45">
        <v>130.13445259126934</v>
      </c>
      <c r="D80" s="45">
        <v>132.73993312489804</v>
      </c>
      <c r="E80" s="45">
        <v>137.31888315372993</v>
      </c>
      <c r="F80" s="45">
        <v>139.70368061727513</v>
      </c>
      <c r="G80" s="45">
        <v>151.96319392888105</v>
      </c>
      <c r="H80" s="45">
        <v>148.17832634269098</v>
      </c>
      <c r="I80" s="45">
        <v>146.86962673945249</v>
      </c>
      <c r="J80" s="45">
        <v>148.23339989578022</v>
      </c>
      <c r="K80" s="45">
        <v>145.78955826494791</v>
      </c>
      <c r="L80" s="45">
        <v>143.60237402255331</v>
      </c>
      <c r="M80" s="45">
        <v>143.60237402255331</v>
      </c>
      <c r="N80" s="45">
        <v>141.52560522249428</v>
      </c>
      <c r="O80" s="45">
        <v>142.37946411092057</v>
      </c>
      <c r="P80" s="46"/>
      <c r="Q80" s="45">
        <f t="shared" si="2"/>
        <v>139.70368061727513</v>
      </c>
      <c r="R80" s="45">
        <f t="shared" si="3"/>
        <v>151.96319392888105</v>
      </c>
      <c r="T80" s="12"/>
      <c r="U80" s="12"/>
      <c r="V80" s="12"/>
    </row>
    <row r="81" spans="1:22">
      <c r="A81" s="43">
        <v>72</v>
      </c>
      <c r="B81" s="44" t="s">
        <v>97</v>
      </c>
      <c r="C81" s="45">
        <v>110.64565264642098</v>
      </c>
      <c r="D81" s="45">
        <v>114.15590173067341</v>
      </c>
      <c r="E81" s="45">
        <v>116.31564010048723</v>
      </c>
      <c r="F81" s="45">
        <v>120.34021705495557</v>
      </c>
      <c r="G81" s="45">
        <v>123.68120093264719</v>
      </c>
      <c r="H81" s="45">
        <v>122.35656651851315</v>
      </c>
      <c r="I81" s="45">
        <v>122.54308941162631</v>
      </c>
      <c r="J81" s="45">
        <v>126.17458145829605</v>
      </c>
      <c r="K81" s="45">
        <v>130.3523287418773</v>
      </c>
      <c r="L81" s="45">
        <v>124.4755516196409</v>
      </c>
      <c r="M81" s="45">
        <v>124.4755516196409</v>
      </c>
      <c r="N81" s="45">
        <v>125.23455873979307</v>
      </c>
      <c r="O81" s="45">
        <v>131.97323230915757</v>
      </c>
      <c r="P81" s="46"/>
      <c r="Q81" s="45">
        <f t="shared" si="2"/>
        <v>120.34021705495557</v>
      </c>
      <c r="R81" s="45">
        <f t="shared" si="3"/>
        <v>131.97323230915757</v>
      </c>
      <c r="T81" s="12"/>
      <c r="U81" s="12"/>
      <c r="V81" s="12"/>
    </row>
    <row r="82" spans="1:22">
      <c r="A82" s="43">
        <v>73</v>
      </c>
      <c r="B82" s="44" t="s">
        <v>98</v>
      </c>
      <c r="C82" s="45">
        <v>163.35004243178486</v>
      </c>
      <c r="D82" s="45">
        <v>153.09153359016872</v>
      </c>
      <c r="E82" s="45">
        <v>162.83348690030081</v>
      </c>
      <c r="F82" s="45">
        <v>170.75196029227888</v>
      </c>
      <c r="G82" s="45">
        <v>177.81218003460015</v>
      </c>
      <c r="H82" s="45">
        <v>169.66343836051186</v>
      </c>
      <c r="I82" s="45">
        <v>165.33077809634915</v>
      </c>
      <c r="J82" s="45">
        <v>169.06839668175905</v>
      </c>
      <c r="K82" s="45">
        <v>175.84856084939906</v>
      </c>
      <c r="L82" s="45">
        <v>173.46672061873906</v>
      </c>
      <c r="M82" s="45">
        <v>173.46672061873906</v>
      </c>
      <c r="N82" s="45">
        <v>176.13143339165876</v>
      </c>
      <c r="O82" s="45">
        <v>172.27033734957016</v>
      </c>
      <c r="P82" s="46"/>
      <c r="Q82" s="45">
        <f t="shared" si="2"/>
        <v>165.33077809634915</v>
      </c>
      <c r="R82" s="45">
        <f t="shared" si="3"/>
        <v>177.81218003460015</v>
      </c>
      <c r="T82" s="12"/>
      <c r="U82" s="12"/>
      <c r="V82" s="12"/>
    </row>
    <row r="83" spans="1:22">
      <c r="A83" s="43">
        <v>74</v>
      </c>
      <c r="B83" s="44" t="s">
        <v>99</v>
      </c>
      <c r="C83" s="45">
        <v>153.50071008799046</v>
      </c>
      <c r="D83" s="45">
        <v>154.3240468915848</v>
      </c>
      <c r="E83" s="45">
        <v>149.19619694955065</v>
      </c>
      <c r="F83" s="45">
        <v>166.65706164896147</v>
      </c>
      <c r="G83" s="45">
        <v>164.95739427644392</v>
      </c>
      <c r="H83" s="45">
        <v>182.27599724248927</v>
      </c>
      <c r="I83" s="45">
        <v>176.42948473016381</v>
      </c>
      <c r="J83" s="45">
        <v>173.05806975254973</v>
      </c>
      <c r="K83" s="45">
        <v>191.69551251329673</v>
      </c>
      <c r="L83" s="45">
        <v>192.56567559638131</v>
      </c>
      <c r="M83" s="45">
        <v>192.56567559638131</v>
      </c>
      <c r="N83" s="45">
        <v>185.20556949549592</v>
      </c>
      <c r="O83" s="45">
        <v>199.90422664421627</v>
      </c>
      <c r="P83" s="46"/>
      <c r="Q83" s="45">
        <f t="shared" si="2"/>
        <v>164.95739427644392</v>
      </c>
      <c r="R83" s="45">
        <f t="shared" si="3"/>
        <v>199.90422664421627</v>
      </c>
      <c r="T83" s="12"/>
      <c r="U83" s="12"/>
      <c r="V83" s="12"/>
    </row>
    <row r="84" spans="1:22">
      <c r="A84" s="43">
        <v>75</v>
      </c>
      <c r="B84" s="44" t="s">
        <v>100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6"/>
      <c r="Q84" s="45">
        <f t="shared" si="2"/>
        <v>0</v>
      </c>
      <c r="R84" s="45">
        <f t="shared" si="3"/>
        <v>0</v>
      </c>
      <c r="T84" s="12"/>
      <c r="U84" s="12"/>
      <c r="V84" s="12"/>
    </row>
    <row r="85" spans="1:22">
      <c r="A85" s="43">
        <v>76</v>
      </c>
      <c r="B85" s="44" t="s">
        <v>101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6"/>
      <c r="Q85" s="45">
        <f t="shared" si="2"/>
        <v>0</v>
      </c>
      <c r="R85" s="45">
        <f t="shared" si="3"/>
        <v>0</v>
      </c>
      <c r="T85" s="12"/>
      <c r="U85" s="12"/>
      <c r="V85" s="12"/>
    </row>
    <row r="86" spans="1:22">
      <c r="A86" s="43">
        <v>77</v>
      </c>
      <c r="B86" s="44" t="s">
        <v>102</v>
      </c>
      <c r="C86" s="45">
        <v>104.71014641049712</v>
      </c>
      <c r="D86" s="45">
        <v>108.74650970312763</v>
      </c>
      <c r="E86" s="45">
        <v>112.28755310227407</v>
      </c>
      <c r="F86" s="45">
        <v>113.78483018408498</v>
      </c>
      <c r="G86" s="45">
        <v>121.25614969073388</v>
      </c>
      <c r="H86" s="45">
        <v>128.17310422469754</v>
      </c>
      <c r="I86" s="45">
        <v>129.32491027611428</v>
      </c>
      <c r="J86" s="45">
        <v>131.84218053562617</v>
      </c>
      <c r="K86" s="45">
        <v>139.93882764362772</v>
      </c>
      <c r="L86" s="45">
        <v>134.13460464325138</v>
      </c>
      <c r="M86" s="45">
        <v>134.13460464325138</v>
      </c>
      <c r="N86" s="45">
        <v>126.03704225833074</v>
      </c>
      <c r="O86" s="45">
        <v>137.06645592829656</v>
      </c>
      <c r="P86" s="46"/>
      <c r="Q86" s="45">
        <f t="shared" si="2"/>
        <v>113.78483018408498</v>
      </c>
      <c r="R86" s="45">
        <f t="shared" si="3"/>
        <v>139.93882764362772</v>
      </c>
      <c r="T86" s="12"/>
      <c r="U86" s="12"/>
      <c r="V86" s="12"/>
    </row>
    <row r="87" spans="1:22">
      <c r="A87" s="43">
        <v>78</v>
      </c>
      <c r="B87" s="44" t="s">
        <v>103</v>
      </c>
      <c r="C87" s="45">
        <v>189.04888132480653</v>
      </c>
      <c r="D87" s="45">
        <v>209.71560917372346</v>
      </c>
      <c r="E87" s="45">
        <v>218.86358848813882</v>
      </c>
      <c r="F87" s="45">
        <v>233.25371400005702</v>
      </c>
      <c r="G87" s="45">
        <v>235.67771037387826</v>
      </c>
      <c r="H87" s="45">
        <v>231.30627769366603</v>
      </c>
      <c r="I87" s="45">
        <v>212.15815797337649</v>
      </c>
      <c r="J87" s="45">
        <v>211.09912380761799</v>
      </c>
      <c r="K87" s="45">
        <v>210.78238259642893</v>
      </c>
      <c r="L87" s="45">
        <v>205.07364838976824</v>
      </c>
      <c r="M87" s="45">
        <v>205.07364838976824</v>
      </c>
      <c r="N87" s="45">
        <v>198.49663446991968</v>
      </c>
      <c r="O87" s="45">
        <v>203.73308798879197</v>
      </c>
      <c r="P87" s="46"/>
      <c r="Q87" s="45">
        <f t="shared" si="2"/>
        <v>198.49663446991968</v>
      </c>
      <c r="R87" s="45">
        <f t="shared" si="3"/>
        <v>235.67771037387826</v>
      </c>
      <c r="T87" s="12"/>
      <c r="U87" s="12"/>
      <c r="V87" s="12"/>
    </row>
    <row r="88" spans="1:22">
      <c r="A88" s="43">
        <v>79</v>
      </c>
      <c r="B88" s="44" t="s">
        <v>104</v>
      </c>
      <c r="C88" s="45">
        <v>99.690544535849924</v>
      </c>
      <c r="D88" s="45">
        <v>101.66299485727608</v>
      </c>
      <c r="E88" s="45">
        <v>104.42421637314237</v>
      </c>
      <c r="F88" s="45">
        <v>106.41868082082884</v>
      </c>
      <c r="G88" s="45">
        <v>110.13079430637296</v>
      </c>
      <c r="H88" s="45">
        <v>106.22999858487339</v>
      </c>
      <c r="I88" s="45">
        <v>101.81903890618051</v>
      </c>
      <c r="J88" s="45">
        <v>100.5656227523055</v>
      </c>
      <c r="K88" s="45">
        <v>100.26510792144019</v>
      </c>
      <c r="L88" s="45">
        <v>101.50164390758005</v>
      </c>
      <c r="M88" s="45">
        <v>101.50164390758005</v>
      </c>
      <c r="N88" s="45">
        <v>101.02650068271204</v>
      </c>
      <c r="O88" s="45">
        <v>104.99071628969131</v>
      </c>
      <c r="P88" s="46"/>
      <c r="Q88" s="45">
        <f t="shared" si="2"/>
        <v>100.26510792144019</v>
      </c>
      <c r="R88" s="45">
        <f t="shared" si="3"/>
        <v>110.13079430637296</v>
      </c>
      <c r="T88" s="12"/>
      <c r="U88" s="12"/>
      <c r="V88" s="12"/>
    </row>
    <row r="89" spans="1:22">
      <c r="A89" s="43">
        <v>80</v>
      </c>
      <c r="B89" s="44" t="s">
        <v>105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6"/>
      <c r="Q89" s="45">
        <f t="shared" si="2"/>
        <v>0</v>
      </c>
      <c r="R89" s="45">
        <f t="shared" si="3"/>
        <v>0</v>
      </c>
      <c r="T89" s="12"/>
      <c r="U89" s="12"/>
      <c r="V89" s="12"/>
    </row>
    <row r="90" spans="1:22">
      <c r="A90" s="43">
        <v>81</v>
      </c>
      <c r="B90" s="44" t="s">
        <v>106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6"/>
      <c r="Q90" s="45">
        <f t="shared" si="2"/>
        <v>0</v>
      </c>
      <c r="R90" s="45">
        <f t="shared" si="3"/>
        <v>0</v>
      </c>
      <c r="T90" s="12"/>
      <c r="U90" s="12"/>
      <c r="V90" s="12"/>
    </row>
    <row r="91" spans="1:22">
      <c r="A91" s="43">
        <v>82</v>
      </c>
      <c r="B91" s="44" t="s">
        <v>107</v>
      </c>
      <c r="C91" s="45">
        <v>124.17313512060349</v>
      </c>
      <c r="D91" s="45">
        <v>121.56013517405997</v>
      </c>
      <c r="E91" s="45">
        <v>122.79712054454821</v>
      </c>
      <c r="F91" s="45">
        <v>125.7716456389489</v>
      </c>
      <c r="G91" s="45">
        <v>131.96995162032076</v>
      </c>
      <c r="H91" s="45">
        <v>136.45860270410807</v>
      </c>
      <c r="I91" s="45">
        <v>139.23878061694396</v>
      </c>
      <c r="J91" s="45">
        <v>142.0074937580078</v>
      </c>
      <c r="K91" s="45">
        <v>148.53302805914788</v>
      </c>
      <c r="L91" s="45">
        <v>145.89123297309666</v>
      </c>
      <c r="M91" s="45">
        <v>145.89123297309666</v>
      </c>
      <c r="N91" s="45">
        <v>144.90112010452637</v>
      </c>
      <c r="O91" s="45">
        <v>146.91495818380517</v>
      </c>
      <c r="P91" s="46"/>
      <c r="Q91" s="45">
        <f t="shared" si="2"/>
        <v>125.7716456389489</v>
      </c>
      <c r="R91" s="45">
        <f t="shared" si="3"/>
        <v>148.53302805914788</v>
      </c>
      <c r="T91" s="12"/>
      <c r="U91" s="12"/>
      <c r="V91" s="12"/>
    </row>
    <row r="92" spans="1:22">
      <c r="A92" s="43">
        <v>83</v>
      </c>
      <c r="B92" s="44" t="s">
        <v>108</v>
      </c>
      <c r="C92" s="45">
        <v>104.59020648383364</v>
      </c>
      <c r="D92" s="45">
        <v>103.55274955502875</v>
      </c>
      <c r="E92" s="45">
        <v>104.77665391742568</v>
      </c>
      <c r="F92" s="45">
        <v>114.34306838161228</v>
      </c>
      <c r="G92" s="45">
        <v>117.30053271248913</v>
      </c>
      <c r="H92" s="45">
        <v>116.78592990863004</v>
      </c>
      <c r="I92" s="45">
        <v>116.80451802157094</v>
      </c>
      <c r="J92" s="45">
        <v>117.52416441778647</v>
      </c>
      <c r="K92" s="45">
        <v>119.11156374640956</v>
      </c>
      <c r="L92" s="45">
        <v>116.17109491714541</v>
      </c>
      <c r="M92" s="45">
        <v>116.17109491714541</v>
      </c>
      <c r="N92" s="45">
        <v>109.59170408585103</v>
      </c>
      <c r="O92" s="45">
        <v>119.80168105052418</v>
      </c>
      <c r="P92" s="46"/>
      <c r="Q92" s="45">
        <f t="shared" si="2"/>
        <v>109.59170408585103</v>
      </c>
      <c r="R92" s="45">
        <f t="shared" si="3"/>
        <v>119.80168105052418</v>
      </c>
      <c r="T92" s="12"/>
      <c r="U92" s="12"/>
      <c r="V92" s="12"/>
    </row>
    <row r="93" spans="1:22">
      <c r="A93" s="43">
        <v>84</v>
      </c>
      <c r="B93" s="44" t="s">
        <v>109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6"/>
      <c r="Q93" s="45">
        <f t="shared" si="2"/>
        <v>0</v>
      </c>
      <c r="R93" s="45">
        <f t="shared" si="3"/>
        <v>0</v>
      </c>
      <c r="T93" s="12"/>
      <c r="U93" s="12"/>
      <c r="V93" s="12"/>
    </row>
    <row r="94" spans="1:22">
      <c r="A94" s="43">
        <v>85</v>
      </c>
      <c r="B94" s="44" t="s">
        <v>110</v>
      </c>
      <c r="C94" s="45">
        <v>214.52252856525214</v>
      </c>
      <c r="D94" s="45">
        <v>230.70107884059729</v>
      </c>
      <c r="E94" s="45">
        <v>234.36361231940154</v>
      </c>
      <c r="F94" s="45">
        <v>230.97607111490274</v>
      </c>
      <c r="G94" s="45">
        <v>231.84991272745222</v>
      </c>
      <c r="H94" s="45">
        <v>242.48134294186988</v>
      </c>
      <c r="I94" s="45">
        <v>240.32671220644457</v>
      </c>
      <c r="J94" s="45">
        <v>211.74701869512299</v>
      </c>
      <c r="K94" s="45">
        <v>197.05026485948036</v>
      </c>
      <c r="L94" s="45">
        <v>170.02694519568604</v>
      </c>
      <c r="M94" s="45">
        <v>170.02694519568604</v>
      </c>
      <c r="N94" s="45">
        <v>171.79445289971105</v>
      </c>
      <c r="O94" s="45">
        <v>181.70178182239604</v>
      </c>
      <c r="P94" s="46"/>
      <c r="Q94" s="45">
        <f t="shared" si="2"/>
        <v>170.02694519568604</v>
      </c>
      <c r="R94" s="45">
        <f t="shared" si="3"/>
        <v>242.48134294186988</v>
      </c>
      <c r="T94" s="12"/>
      <c r="U94" s="12"/>
      <c r="V94" s="12"/>
    </row>
    <row r="95" spans="1:22">
      <c r="A95" s="43">
        <v>86</v>
      </c>
      <c r="B95" s="44" t="s">
        <v>111</v>
      </c>
      <c r="C95" s="45">
        <v>107.59726185340459</v>
      </c>
      <c r="D95" s="45">
        <v>111.20657905736368</v>
      </c>
      <c r="E95" s="45">
        <v>111.13436762372442</v>
      </c>
      <c r="F95" s="45">
        <v>114.32377890604315</v>
      </c>
      <c r="G95" s="45">
        <v>115.50216770040866</v>
      </c>
      <c r="H95" s="45">
        <v>118.8808661069132</v>
      </c>
      <c r="I95" s="45">
        <v>116.60630572592147</v>
      </c>
      <c r="J95" s="45">
        <v>115.80026550198403</v>
      </c>
      <c r="K95" s="45">
        <v>114.52941829325154</v>
      </c>
      <c r="L95" s="45">
        <v>110.17880349249974</v>
      </c>
      <c r="M95" s="45">
        <v>110.17880349249974</v>
      </c>
      <c r="N95" s="45">
        <v>110.18528040910991</v>
      </c>
      <c r="O95" s="45">
        <v>115.45248310009183</v>
      </c>
      <c r="P95" s="46"/>
      <c r="Q95" s="45">
        <f t="shared" si="2"/>
        <v>110.17880349249974</v>
      </c>
      <c r="R95" s="45">
        <f t="shared" si="3"/>
        <v>118.8808661069132</v>
      </c>
      <c r="T95" s="12"/>
      <c r="U95" s="12"/>
      <c r="V95" s="12"/>
    </row>
    <row r="96" spans="1:22">
      <c r="A96" s="43">
        <v>87</v>
      </c>
      <c r="B96" s="44" t="s">
        <v>112</v>
      </c>
      <c r="C96" s="45">
        <v>127.8331849101575</v>
      </c>
      <c r="D96" s="45">
        <v>125.2251991826232</v>
      </c>
      <c r="E96" s="45">
        <v>128.69764551703773</v>
      </c>
      <c r="F96" s="45">
        <v>137.0039329551212</v>
      </c>
      <c r="G96" s="45">
        <v>138.28909328068008</v>
      </c>
      <c r="H96" s="45">
        <v>134.97927017395216</v>
      </c>
      <c r="I96" s="45">
        <v>133.93425665770806</v>
      </c>
      <c r="J96" s="45">
        <v>135.96116693961676</v>
      </c>
      <c r="K96" s="45">
        <v>143.25024358796989</v>
      </c>
      <c r="L96" s="45">
        <v>138.41789910313292</v>
      </c>
      <c r="M96" s="45">
        <v>138.41789910313292</v>
      </c>
      <c r="N96" s="45">
        <v>133.24526739032098</v>
      </c>
      <c r="O96" s="45">
        <v>131.09126401824184</v>
      </c>
      <c r="P96" s="46"/>
      <c r="Q96" s="45">
        <f t="shared" si="2"/>
        <v>131.09126401824184</v>
      </c>
      <c r="R96" s="45">
        <f t="shared" si="3"/>
        <v>143.25024358796989</v>
      </c>
      <c r="T96" s="12"/>
      <c r="U96" s="12"/>
      <c r="V96" s="12"/>
    </row>
    <row r="97" spans="1:22">
      <c r="A97" s="43">
        <v>88</v>
      </c>
      <c r="B97" s="44" t="s">
        <v>113</v>
      </c>
      <c r="C97" s="45">
        <v>118.76115339902242</v>
      </c>
      <c r="D97" s="45">
        <v>121.62231095288556</v>
      </c>
      <c r="E97" s="45">
        <v>124.73294114191242</v>
      </c>
      <c r="F97" s="45">
        <v>128.57779319466835</v>
      </c>
      <c r="G97" s="45">
        <v>130.06900598359368</v>
      </c>
      <c r="H97" s="45">
        <v>130.30674320777152</v>
      </c>
      <c r="I97" s="45">
        <v>129.31169496857876</v>
      </c>
      <c r="J97" s="45">
        <v>129.29536210972398</v>
      </c>
      <c r="K97" s="45">
        <v>133.84590226873655</v>
      </c>
      <c r="L97" s="45">
        <v>132.28108588556685</v>
      </c>
      <c r="M97" s="45">
        <v>132.28108588556685</v>
      </c>
      <c r="N97" s="45">
        <v>132.28108588556685</v>
      </c>
      <c r="O97" s="45">
        <v>129.48168183107578</v>
      </c>
      <c r="P97" s="46"/>
      <c r="Q97" s="45">
        <f t="shared" si="2"/>
        <v>128.57779319466835</v>
      </c>
      <c r="R97" s="45">
        <f t="shared" si="3"/>
        <v>133.84590226873655</v>
      </c>
      <c r="T97" s="12"/>
      <c r="U97" s="12"/>
      <c r="V97" s="12"/>
    </row>
    <row r="98" spans="1:22">
      <c r="A98" s="43">
        <v>89</v>
      </c>
      <c r="B98" s="44" t="s">
        <v>114</v>
      </c>
      <c r="C98" s="45">
        <v>240.03423830150621</v>
      </c>
      <c r="D98" s="45">
        <v>246.57656425357524</v>
      </c>
      <c r="E98" s="45">
        <v>249.39617108560813</v>
      </c>
      <c r="F98" s="45">
        <v>251.025949521288</v>
      </c>
      <c r="G98" s="45">
        <v>260.91534219747746</v>
      </c>
      <c r="H98" s="45">
        <v>258.42941063478708</v>
      </c>
      <c r="I98" s="45">
        <v>236.10244393871213</v>
      </c>
      <c r="J98" s="45">
        <v>223.99072646248058</v>
      </c>
      <c r="K98" s="45">
        <v>230.96222557684717</v>
      </c>
      <c r="L98" s="45">
        <v>207.44700823217806</v>
      </c>
      <c r="M98" s="45">
        <v>207.44700823217806</v>
      </c>
      <c r="N98" s="45">
        <v>198.56242391317059</v>
      </c>
      <c r="O98" s="45">
        <v>247.73543983274459</v>
      </c>
      <c r="P98" s="46"/>
      <c r="Q98" s="45">
        <f t="shared" si="2"/>
        <v>198.56242391317059</v>
      </c>
      <c r="R98" s="45">
        <f t="shared" si="3"/>
        <v>260.91534219747746</v>
      </c>
      <c r="T98" s="12"/>
      <c r="U98" s="12"/>
      <c r="V98" s="12"/>
    </row>
    <row r="99" spans="1:22">
      <c r="A99" s="43">
        <v>90</v>
      </c>
      <c r="B99" s="44" t="s">
        <v>115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6"/>
      <c r="Q99" s="45">
        <f t="shared" si="2"/>
        <v>0</v>
      </c>
      <c r="R99" s="45">
        <f t="shared" si="3"/>
        <v>0</v>
      </c>
      <c r="T99" s="12"/>
      <c r="U99" s="12"/>
      <c r="V99" s="12"/>
    </row>
    <row r="100" spans="1:22">
      <c r="A100" s="43">
        <v>91</v>
      </c>
      <c r="B100" s="44" t="s">
        <v>116</v>
      </c>
      <c r="C100" s="45">
        <v>161.51865584550339</v>
      </c>
      <c r="D100" s="45">
        <v>183.20830295336913</v>
      </c>
      <c r="E100" s="45">
        <v>179.6889219432789</v>
      </c>
      <c r="F100" s="45">
        <v>209.34237314490599</v>
      </c>
      <c r="G100" s="45">
        <v>225.947858916765</v>
      </c>
      <c r="H100" s="45">
        <v>228.51311360377525</v>
      </c>
      <c r="I100" s="45">
        <v>226.50881177449355</v>
      </c>
      <c r="J100" s="45">
        <v>238.71922106448017</v>
      </c>
      <c r="K100" s="45">
        <v>229.52125519100548</v>
      </c>
      <c r="L100" s="45">
        <v>186.35010931886836</v>
      </c>
      <c r="M100" s="45">
        <v>186.35010931886836</v>
      </c>
      <c r="N100" s="45">
        <v>213.2082213727426</v>
      </c>
      <c r="O100" s="45">
        <v>223.42502024351609</v>
      </c>
      <c r="P100" s="46"/>
      <c r="Q100" s="45">
        <f t="shared" si="2"/>
        <v>186.35010931886836</v>
      </c>
      <c r="R100" s="45">
        <f t="shared" si="3"/>
        <v>238.71922106448017</v>
      </c>
      <c r="T100" s="12"/>
      <c r="U100" s="12"/>
      <c r="V100" s="12"/>
    </row>
    <row r="101" spans="1:22">
      <c r="A101" s="43">
        <v>92</v>
      </c>
      <c r="B101" s="44" t="s">
        <v>117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6"/>
      <c r="Q101" s="45">
        <f t="shared" si="2"/>
        <v>0</v>
      </c>
      <c r="R101" s="45">
        <f t="shared" si="3"/>
        <v>0</v>
      </c>
      <c r="T101" s="12"/>
      <c r="U101" s="12"/>
      <c r="V101" s="12"/>
    </row>
    <row r="102" spans="1:22">
      <c r="A102" s="43">
        <v>93</v>
      </c>
      <c r="B102" s="44" t="s">
        <v>118</v>
      </c>
      <c r="C102" s="45">
        <v>100.2110256865404</v>
      </c>
      <c r="D102" s="45">
        <v>100.78003186391591</v>
      </c>
      <c r="E102" s="45">
        <v>99.8381825198001</v>
      </c>
      <c r="F102" s="45">
        <v>103.01662429458867</v>
      </c>
      <c r="G102" s="45">
        <v>102.86320779598445</v>
      </c>
      <c r="H102" s="45">
        <v>104.96077692646675</v>
      </c>
      <c r="I102" s="45">
        <v>103.41256236856333</v>
      </c>
      <c r="J102" s="45">
        <v>100.56801434891638</v>
      </c>
      <c r="K102" s="45">
        <v>99.094122087687381</v>
      </c>
      <c r="L102" s="45">
        <v>101.28947429456781</v>
      </c>
      <c r="M102" s="45">
        <v>101.28947429456781</v>
      </c>
      <c r="N102" s="45">
        <v>100</v>
      </c>
      <c r="O102" s="45">
        <v>100.40533474721023</v>
      </c>
      <c r="P102" s="46"/>
      <c r="Q102" s="45">
        <f t="shared" si="2"/>
        <v>99.094122087687381</v>
      </c>
      <c r="R102" s="45">
        <f t="shared" si="3"/>
        <v>104.96077692646675</v>
      </c>
      <c r="T102" s="12"/>
      <c r="U102" s="12"/>
      <c r="V102" s="12"/>
    </row>
    <row r="103" spans="1:22">
      <c r="A103" s="43">
        <v>94</v>
      </c>
      <c r="B103" s="44" t="s">
        <v>119</v>
      </c>
      <c r="C103" s="45">
        <v>106.26856490862747</v>
      </c>
      <c r="D103" s="45">
        <v>106.34518913467794</v>
      </c>
      <c r="E103" s="45">
        <v>107.46215499145877</v>
      </c>
      <c r="F103" s="45">
        <v>107.85758473949438</v>
      </c>
      <c r="G103" s="45">
        <v>105.14496860643989</v>
      </c>
      <c r="H103" s="45">
        <v>109.42954497155553</v>
      </c>
      <c r="I103" s="45">
        <v>107.01038026639395</v>
      </c>
      <c r="J103" s="45">
        <v>107.18269527996216</v>
      </c>
      <c r="K103" s="45">
        <v>112.61242610382031</v>
      </c>
      <c r="L103" s="45">
        <v>104.81663839509088</v>
      </c>
      <c r="M103" s="45">
        <v>104.81663839509088</v>
      </c>
      <c r="N103" s="45">
        <v>102.09395778776769</v>
      </c>
      <c r="O103" s="45">
        <v>107.83351845137126</v>
      </c>
      <c r="P103" s="46"/>
      <c r="Q103" s="45">
        <f t="shared" si="2"/>
        <v>102.09395778776769</v>
      </c>
      <c r="R103" s="45">
        <f t="shared" si="3"/>
        <v>112.61242610382031</v>
      </c>
      <c r="T103" s="12"/>
      <c r="U103" s="12"/>
      <c r="V103" s="12"/>
    </row>
    <row r="104" spans="1:22">
      <c r="A104" s="43">
        <v>95</v>
      </c>
      <c r="B104" s="44" t="s">
        <v>120</v>
      </c>
      <c r="C104" s="45">
        <v>100.07191520232954</v>
      </c>
      <c r="D104" s="45">
        <v>100.26938375762539</v>
      </c>
      <c r="E104" s="45">
        <v>100.47486530138367</v>
      </c>
      <c r="F104" s="45">
        <v>101.24057005435874</v>
      </c>
      <c r="G104" s="45">
        <v>100.85507219967337</v>
      </c>
      <c r="H104" s="45">
        <v>99.541440014597001</v>
      </c>
      <c r="I104" s="45">
        <v>98.754377585256876</v>
      </c>
      <c r="J104" s="45">
        <v>100.73093878268512</v>
      </c>
      <c r="K104" s="45">
        <v>99.784288950080807</v>
      </c>
      <c r="L104" s="45">
        <v>100.27001010763144</v>
      </c>
      <c r="M104" s="45">
        <v>100.27001010763144</v>
      </c>
      <c r="N104" s="45">
        <v>100.95349482477822</v>
      </c>
      <c r="O104" s="45">
        <v>100.58789250230713</v>
      </c>
      <c r="P104" s="46"/>
      <c r="Q104" s="45">
        <f t="shared" si="2"/>
        <v>98.754377585256876</v>
      </c>
      <c r="R104" s="45">
        <f t="shared" si="3"/>
        <v>101.24057005435874</v>
      </c>
      <c r="T104" s="12"/>
      <c r="U104" s="12"/>
      <c r="V104" s="12"/>
    </row>
    <row r="105" spans="1:22">
      <c r="A105" s="43">
        <v>96</v>
      </c>
      <c r="B105" s="44" t="s">
        <v>121</v>
      </c>
      <c r="C105" s="45">
        <v>145.8736594847648</v>
      </c>
      <c r="D105" s="45">
        <v>145.98887327587505</v>
      </c>
      <c r="E105" s="45">
        <v>139.62436396271596</v>
      </c>
      <c r="F105" s="45">
        <v>149.25497511177645</v>
      </c>
      <c r="G105" s="45">
        <v>154.06617459770459</v>
      </c>
      <c r="H105" s="45">
        <v>153.11796103142075</v>
      </c>
      <c r="I105" s="45">
        <v>154.43373561810523</v>
      </c>
      <c r="J105" s="45">
        <v>156.94990279964705</v>
      </c>
      <c r="K105" s="45">
        <v>167.82612585051754</v>
      </c>
      <c r="L105" s="45">
        <v>156.7364616373018</v>
      </c>
      <c r="M105" s="45">
        <v>156.7364616373018</v>
      </c>
      <c r="N105" s="45">
        <v>154.40795149796764</v>
      </c>
      <c r="O105" s="45">
        <v>171.49085191866001</v>
      </c>
      <c r="P105" s="46"/>
      <c r="Q105" s="45">
        <f t="shared" si="2"/>
        <v>149.25497511177645</v>
      </c>
      <c r="R105" s="45">
        <f t="shared" si="3"/>
        <v>171.49085191866001</v>
      </c>
      <c r="T105" s="12"/>
      <c r="U105" s="12"/>
      <c r="V105" s="12"/>
    </row>
    <row r="106" spans="1:22">
      <c r="A106" s="43">
        <v>97</v>
      </c>
      <c r="B106" s="44" t="s">
        <v>122</v>
      </c>
      <c r="C106" s="45">
        <v>99.452387414126434</v>
      </c>
      <c r="D106" s="45">
        <v>100.13107272632769</v>
      </c>
      <c r="E106" s="45">
        <v>101.1783146427147</v>
      </c>
      <c r="F106" s="45">
        <v>100.70223080628018</v>
      </c>
      <c r="G106" s="45">
        <v>100.04237931962446</v>
      </c>
      <c r="H106" s="45">
        <v>99.312203668786054</v>
      </c>
      <c r="I106" s="45">
        <v>98.035638795578237</v>
      </c>
      <c r="J106" s="45">
        <v>100.04202124690258</v>
      </c>
      <c r="K106" s="45">
        <v>99.032106043103369</v>
      </c>
      <c r="L106" s="45">
        <v>100</v>
      </c>
      <c r="M106" s="45">
        <v>100</v>
      </c>
      <c r="N106" s="45">
        <v>100</v>
      </c>
      <c r="O106" s="45">
        <v>100.72245271080756</v>
      </c>
      <c r="P106" s="46"/>
      <c r="Q106" s="45">
        <f t="shared" si="2"/>
        <v>98.035638795578237</v>
      </c>
      <c r="R106" s="45">
        <f t="shared" si="3"/>
        <v>100.72245271080756</v>
      </c>
      <c r="T106" s="12"/>
      <c r="U106" s="12"/>
      <c r="V106" s="12"/>
    </row>
    <row r="107" spans="1:22">
      <c r="A107" s="43">
        <v>98</v>
      </c>
      <c r="B107" s="44" t="s">
        <v>123</v>
      </c>
      <c r="C107" s="45">
        <v>155.21731799097654</v>
      </c>
      <c r="D107" s="45">
        <v>158.94314607722094</v>
      </c>
      <c r="E107" s="45">
        <v>184.47841732252826</v>
      </c>
      <c r="F107" s="45">
        <v>185.79453355843506</v>
      </c>
      <c r="G107" s="45">
        <v>188.41831768478076</v>
      </c>
      <c r="H107" s="45">
        <v>253.74679121922136</v>
      </c>
      <c r="I107" s="45">
        <v>200.39497988974958</v>
      </c>
      <c r="J107" s="45">
        <v>241.43645034712739</v>
      </c>
      <c r="K107" s="45">
        <v>224.48980490010371</v>
      </c>
      <c r="L107" s="45">
        <v>159.2951848633453</v>
      </c>
      <c r="M107" s="45">
        <v>159.2951848633453</v>
      </c>
      <c r="N107" s="45">
        <v>171.33968969677983</v>
      </c>
      <c r="O107" s="45">
        <v>206.21028588378149</v>
      </c>
      <c r="P107" s="46"/>
      <c r="Q107" s="45">
        <f t="shared" si="2"/>
        <v>159.2951848633453</v>
      </c>
      <c r="R107" s="45">
        <f t="shared" si="3"/>
        <v>253.74679121922136</v>
      </c>
      <c r="T107" s="12"/>
      <c r="U107" s="12"/>
      <c r="V107" s="12"/>
    </row>
    <row r="108" spans="1:22">
      <c r="A108" s="43">
        <v>99</v>
      </c>
      <c r="B108" s="44" t="s">
        <v>124</v>
      </c>
      <c r="C108" s="45">
        <v>134.02010967095694</v>
      </c>
      <c r="D108" s="45">
        <v>139.67496744414552</v>
      </c>
      <c r="E108" s="45">
        <v>144.77310078726688</v>
      </c>
      <c r="F108" s="45">
        <v>152.5673021090069</v>
      </c>
      <c r="G108" s="45">
        <v>157.65713110483173</v>
      </c>
      <c r="H108" s="45">
        <v>154.88149624301801</v>
      </c>
      <c r="I108" s="45">
        <v>153.55244026779684</v>
      </c>
      <c r="J108" s="45">
        <v>153.17100304915982</v>
      </c>
      <c r="K108" s="45">
        <v>157.71559055050969</v>
      </c>
      <c r="L108" s="45">
        <v>149.2902517174459</v>
      </c>
      <c r="M108" s="45">
        <v>149.2902517174459</v>
      </c>
      <c r="N108" s="45">
        <v>145.29273899955467</v>
      </c>
      <c r="O108" s="45">
        <v>144.63668839161195</v>
      </c>
      <c r="P108" s="46"/>
      <c r="Q108" s="45">
        <f t="shared" si="2"/>
        <v>144.63668839161195</v>
      </c>
      <c r="R108" s="45">
        <f t="shared" si="3"/>
        <v>157.71559055050969</v>
      </c>
      <c r="T108" s="12"/>
      <c r="U108" s="12"/>
      <c r="V108" s="12"/>
    </row>
    <row r="109" spans="1:22">
      <c r="A109" s="43">
        <v>100</v>
      </c>
      <c r="B109" s="44" t="s">
        <v>125</v>
      </c>
      <c r="C109" s="45">
        <v>135.8250739810351</v>
      </c>
      <c r="D109" s="45">
        <v>137.48804050008036</v>
      </c>
      <c r="E109" s="45">
        <v>143.17151544944849</v>
      </c>
      <c r="F109" s="45">
        <v>149.43663935919429</v>
      </c>
      <c r="G109" s="45">
        <v>151.39112158360169</v>
      </c>
      <c r="H109" s="45">
        <v>145.31664650128386</v>
      </c>
      <c r="I109" s="45">
        <v>141.18335203790269</v>
      </c>
      <c r="J109" s="45">
        <v>137.01356944964905</v>
      </c>
      <c r="K109" s="45">
        <v>137.21086841143622</v>
      </c>
      <c r="L109" s="45">
        <v>133.04426818451088</v>
      </c>
      <c r="M109" s="45">
        <v>133.04426818451088</v>
      </c>
      <c r="N109" s="45">
        <v>125.24570096388284</v>
      </c>
      <c r="O109" s="45">
        <v>127.0063919760279</v>
      </c>
      <c r="P109" s="46"/>
      <c r="Q109" s="45">
        <f t="shared" si="2"/>
        <v>125.24570096388284</v>
      </c>
      <c r="R109" s="45">
        <f t="shared" si="3"/>
        <v>151.39112158360169</v>
      </c>
      <c r="T109" s="12"/>
      <c r="U109" s="12"/>
      <c r="V109" s="12"/>
    </row>
    <row r="110" spans="1:22">
      <c r="A110" s="43">
        <v>101</v>
      </c>
      <c r="B110" s="44" t="s">
        <v>126</v>
      </c>
      <c r="C110" s="45">
        <v>108.34909052231376</v>
      </c>
      <c r="D110" s="45">
        <v>111.93311199466049</v>
      </c>
      <c r="E110" s="45">
        <v>115.50882976090291</v>
      </c>
      <c r="F110" s="45">
        <v>119.54814423594348</v>
      </c>
      <c r="G110" s="45">
        <v>122.88759501753377</v>
      </c>
      <c r="H110" s="45">
        <v>126.55254637600331</v>
      </c>
      <c r="I110" s="45">
        <v>125.76340656989026</v>
      </c>
      <c r="J110" s="45">
        <v>126.83466621906412</v>
      </c>
      <c r="K110" s="45">
        <v>132.08341989253177</v>
      </c>
      <c r="L110" s="45">
        <v>131.65247514434901</v>
      </c>
      <c r="M110" s="45">
        <v>131.65247514434901</v>
      </c>
      <c r="N110" s="45">
        <v>138.89241898876276</v>
      </c>
      <c r="O110" s="45">
        <v>135.5104119121672</v>
      </c>
      <c r="P110" s="46"/>
      <c r="Q110" s="45">
        <f t="shared" si="2"/>
        <v>119.54814423594348</v>
      </c>
      <c r="R110" s="45">
        <f t="shared" si="3"/>
        <v>138.89241898876276</v>
      </c>
      <c r="T110" s="12"/>
      <c r="U110" s="12"/>
      <c r="V110" s="12"/>
    </row>
    <row r="111" spans="1:22">
      <c r="A111" s="43">
        <v>102</v>
      </c>
      <c r="B111" s="44" t="s">
        <v>127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6"/>
      <c r="Q111" s="45">
        <f t="shared" si="2"/>
        <v>0</v>
      </c>
      <c r="R111" s="45">
        <f t="shared" si="3"/>
        <v>0</v>
      </c>
      <c r="T111" s="12"/>
      <c r="U111" s="12"/>
      <c r="V111" s="12"/>
    </row>
    <row r="112" spans="1:22">
      <c r="A112" s="43">
        <v>103</v>
      </c>
      <c r="B112" s="44" t="s">
        <v>128</v>
      </c>
      <c r="C112" s="45">
        <v>100.33679306534032</v>
      </c>
      <c r="D112" s="45">
        <v>103.20962547062409</v>
      </c>
      <c r="E112" s="45">
        <v>101.35412805170985</v>
      </c>
      <c r="F112" s="45">
        <v>101.69735397095339</v>
      </c>
      <c r="G112" s="45">
        <v>102.57072169699519</v>
      </c>
      <c r="H112" s="45">
        <v>104.05684581823891</v>
      </c>
      <c r="I112" s="45">
        <v>100.37720392127258</v>
      </c>
      <c r="J112" s="45">
        <v>101.94481501578751</v>
      </c>
      <c r="K112" s="45">
        <v>102.89780031040368</v>
      </c>
      <c r="L112" s="45">
        <v>100.8735953193229</v>
      </c>
      <c r="M112" s="45">
        <v>100.8735953193229</v>
      </c>
      <c r="N112" s="45">
        <v>100</v>
      </c>
      <c r="O112" s="45">
        <v>100.45511351927003</v>
      </c>
      <c r="P112" s="46"/>
      <c r="Q112" s="45">
        <f t="shared" si="2"/>
        <v>100</v>
      </c>
      <c r="R112" s="45">
        <f t="shared" si="3"/>
        <v>104.05684581823891</v>
      </c>
      <c r="T112" s="12"/>
      <c r="U112" s="12"/>
      <c r="V112" s="12"/>
    </row>
    <row r="113" spans="1:22">
      <c r="A113" s="43">
        <v>104</v>
      </c>
      <c r="B113" s="44" t="s">
        <v>129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6"/>
      <c r="Q113" s="45">
        <f t="shared" si="2"/>
        <v>0</v>
      </c>
      <c r="R113" s="45">
        <f t="shared" si="3"/>
        <v>0</v>
      </c>
      <c r="T113" s="12"/>
      <c r="U113" s="12"/>
      <c r="V113" s="12"/>
    </row>
    <row r="114" spans="1:22">
      <c r="A114" s="43">
        <v>105</v>
      </c>
      <c r="B114" s="44" t="s">
        <v>130</v>
      </c>
      <c r="C114" s="45">
        <v>115.27157763298344</v>
      </c>
      <c r="D114" s="45">
        <v>117.78516315099859</v>
      </c>
      <c r="E114" s="45">
        <v>128.56983525506104</v>
      </c>
      <c r="F114" s="45">
        <v>133.29789658062415</v>
      </c>
      <c r="G114" s="45">
        <v>134.47904242622161</v>
      </c>
      <c r="H114" s="45">
        <v>137.34143185763742</v>
      </c>
      <c r="I114" s="45">
        <v>138.5414250549467</v>
      </c>
      <c r="J114" s="45">
        <v>140.12684725663576</v>
      </c>
      <c r="K114" s="45">
        <v>146.20584953156245</v>
      </c>
      <c r="L114" s="45">
        <v>141.34842261289668</v>
      </c>
      <c r="M114" s="45">
        <v>141.34842261289668</v>
      </c>
      <c r="N114" s="45">
        <v>148.20651068821397</v>
      </c>
      <c r="O114" s="45">
        <v>158.15403238044297</v>
      </c>
      <c r="P114" s="46"/>
      <c r="Q114" s="45">
        <f t="shared" si="2"/>
        <v>133.29789658062415</v>
      </c>
      <c r="R114" s="45">
        <f t="shared" si="3"/>
        <v>158.15403238044297</v>
      </c>
      <c r="T114" s="12"/>
      <c r="U114" s="12"/>
      <c r="V114" s="12"/>
    </row>
    <row r="115" spans="1:22">
      <c r="A115" s="43">
        <v>106</v>
      </c>
      <c r="B115" s="44" t="s">
        <v>131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6"/>
      <c r="Q115" s="45">
        <f t="shared" si="2"/>
        <v>0</v>
      </c>
      <c r="R115" s="45">
        <f t="shared" si="3"/>
        <v>0</v>
      </c>
      <c r="T115" s="12"/>
      <c r="U115" s="12"/>
      <c r="V115" s="12"/>
    </row>
    <row r="116" spans="1:22">
      <c r="A116" s="43">
        <v>107</v>
      </c>
      <c r="B116" s="44" t="s">
        <v>132</v>
      </c>
      <c r="C116" s="45">
        <v>122.10411644998014</v>
      </c>
      <c r="D116" s="45">
        <v>127.96218042554311</v>
      </c>
      <c r="E116" s="45">
        <v>133.84480636580878</v>
      </c>
      <c r="F116" s="45">
        <v>137.1195097831596</v>
      </c>
      <c r="G116" s="45">
        <v>137.12622531679233</v>
      </c>
      <c r="H116" s="45">
        <v>136.30397995654326</v>
      </c>
      <c r="I116" s="45">
        <v>134.65243240762678</v>
      </c>
      <c r="J116" s="45">
        <v>136.2840030339085</v>
      </c>
      <c r="K116" s="45">
        <v>137.44431467986698</v>
      </c>
      <c r="L116" s="45">
        <v>129.93995655277564</v>
      </c>
      <c r="M116" s="45">
        <v>129.93995655277564</v>
      </c>
      <c r="N116" s="45">
        <v>130.22939116769552</v>
      </c>
      <c r="O116" s="45">
        <v>128.93708445007522</v>
      </c>
      <c r="P116" s="46"/>
      <c r="Q116" s="45">
        <f t="shared" si="2"/>
        <v>128.93708445007522</v>
      </c>
      <c r="R116" s="45">
        <f t="shared" si="3"/>
        <v>137.44431467986698</v>
      </c>
      <c r="T116" s="12"/>
      <c r="U116" s="12"/>
      <c r="V116" s="12"/>
    </row>
    <row r="117" spans="1:22">
      <c r="A117" s="43">
        <v>108</v>
      </c>
      <c r="B117" s="44" t="s">
        <v>133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6"/>
      <c r="Q117" s="45">
        <f t="shared" si="2"/>
        <v>0</v>
      </c>
      <c r="R117" s="45">
        <f t="shared" si="3"/>
        <v>0</v>
      </c>
      <c r="T117" s="12"/>
      <c r="U117" s="12"/>
      <c r="V117" s="12"/>
    </row>
    <row r="118" spans="1:22">
      <c r="A118" s="43">
        <v>109</v>
      </c>
      <c r="B118" s="44" t="s">
        <v>134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6"/>
      <c r="Q118" s="45">
        <f t="shared" si="2"/>
        <v>0</v>
      </c>
      <c r="R118" s="45">
        <f t="shared" si="3"/>
        <v>0</v>
      </c>
      <c r="T118" s="12"/>
      <c r="U118" s="12"/>
      <c r="V118" s="12"/>
    </row>
    <row r="119" spans="1:22">
      <c r="A119" s="43">
        <v>110</v>
      </c>
      <c r="B119" s="44" t="s">
        <v>135</v>
      </c>
      <c r="C119" s="45">
        <v>104.53975500705836</v>
      </c>
      <c r="D119" s="45">
        <v>109.77318149513624</v>
      </c>
      <c r="E119" s="45">
        <v>112.51952954211333</v>
      </c>
      <c r="F119" s="45">
        <v>114.78300235750744</v>
      </c>
      <c r="G119" s="45">
        <v>118.56462244815013</v>
      </c>
      <c r="H119" s="45">
        <v>120.29754597317502</v>
      </c>
      <c r="I119" s="45">
        <v>121.43616833393934</v>
      </c>
      <c r="J119" s="45">
        <v>124.35698497437826</v>
      </c>
      <c r="K119" s="45">
        <v>131.20094982474154</v>
      </c>
      <c r="L119" s="45">
        <v>131.28588492463552</v>
      </c>
      <c r="M119" s="45">
        <v>131.28588492463552</v>
      </c>
      <c r="N119" s="45">
        <v>132.37554684136182</v>
      </c>
      <c r="O119" s="45">
        <v>132.79094965944688</v>
      </c>
      <c r="P119" s="46"/>
      <c r="Q119" s="45">
        <f t="shared" si="2"/>
        <v>114.78300235750744</v>
      </c>
      <c r="R119" s="45">
        <f t="shared" si="3"/>
        <v>132.79094965944688</v>
      </c>
      <c r="T119" s="12"/>
      <c r="U119" s="12"/>
      <c r="V119" s="12"/>
    </row>
    <row r="120" spans="1:22">
      <c r="A120" s="43">
        <v>111</v>
      </c>
      <c r="B120" s="44" t="s">
        <v>136</v>
      </c>
      <c r="C120" s="45">
        <v>111.51138759108153</v>
      </c>
      <c r="D120" s="45">
        <v>115.75086638968837</v>
      </c>
      <c r="E120" s="45">
        <v>142.15154177846901</v>
      </c>
      <c r="F120" s="45">
        <v>123.94595624018825</v>
      </c>
      <c r="G120" s="45">
        <v>129.43495224147398</v>
      </c>
      <c r="H120" s="45">
        <v>135.17035318000606</v>
      </c>
      <c r="I120" s="45">
        <v>127.64482344634635</v>
      </c>
      <c r="J120" s="45">
        <v>124.17619355570721</v>
      </c>
      <c r="K120" s="45">
        <v>123.24138041031472</v>
      </c>
      <c r="L120" s="45">
        <v>123.99707372132831</v>
      </c>
      <c r="M120" s="45">
        <v>123.99707372132831</v>
      </c>
      <c r="N120" s="45">
        <v>120.41699884830763</v>
      </c>
      <c r="O120" s="45">
        <v>132.80111209704992</v>
      </c>
      <c r="P120" s="46"/>
      <c r="Q120" s="45">
        <f t="shared" si="2"/>
        <v>120.41699884830763</v>
      </c>
      <c r="R120" s="45">
        <f t="shared" si="3"/>
        <v>135.17035318000606</v>
      </c>
      <c r="T120" s="12"/>
      <c r="U120" s="12"/>
      <c r="V120" s="12"/>
    </row>
    <row r="121" spans="1:22">
      <c r="A121" s="43">
        <v>112</v>
      </c>
      <c r="B121" s="44" t="s">
        <v>137</v>
      </c>
      <c r="C121" s="45">
        <v>146.39721287500672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6"/>
      <c r="Q121" s="45">
        <f t="shared" si="2"/>
        <v>0</v>
      </c>
      <c r="R121" s="45">
        <f t="shared" si="3"/>
        <v>0</v>
      </c>
      <c r="T121" s="12"/>
      <c r="U121" s="12"/>
      <c r="V121" s="12"/>
    </row>
    <row r="122" spans="1:22">
      <c r="A122" s="43">
        <v>113</v>
      </c>
      <c r="B122" s="44" t="s">
        <v>138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6"/>
      <c r="Q122" s="45">
        <f t="shared" si="2"/>
        <v>0</v>
      </c>
      <c r="R122" s="45">
        <f t="shared" si="3"/>
        <v>0</v>
      </c>
      <c r="T122" s="12"/>
      <c r="U122" s="12"/>
      <c r="V122" s="12"/>
    </row>
    <row r="123" spans="1:22">
      <c r="A123" s="43">
        <v>114</v>
      </c>
      <c r="B123" s="44" t="s">
        <v>139</v>
      </c>
      <c r="C123" s="45">
        <v>113.25818720959519</v>
      </c>
      <c r="D123" s="45">
        <v>116.55902919302994</v>
      </c>
      <c r="E123" s="45">
        <v>117.85636956941536</v>
      </c>
      <c r="F123" s="45">
        <v>125.19016324359013</v>
      </c>
      <c r="G123" s="45">
        <v>127.50484930608748</v>
      </c>
      <c r="H123" s="45">
        <v>120.65782240419681</v>
      </c>
      <c r="I123" s="45">
        <v>117.68429811139822</v>
      </c>
      <c r="J123" s="45">
        <v>124.71177837618785</v>
      </c>
      <c r="K123" s="45">
        <v>119.32688805257089</v>
      </c>
      <c r="L123" s="45">
        <v>116.31079092495452</v>
      </c>
      <c r="M123" s="45">
        <v>116.31079092495452</v>
      </c>
      <c r="N123" s="45">
        <v>120.17422458041722</v>
      </c>
      <c r="O123" s="45">
        <v>122.16020478373875</v>
      </c>
      <c r="P123" s="46"/>
      <c r="Q123" s="45">
        <f t="shared" si="2"/>
        <v>116.31079092495452</v>
      </c>
      <c r="R123" s="45">
        <f t="shared" si="3"/>
        <v>127.50484930608748</v>
      </c>
      <c r="T123" s="12"/>
      <c r="U123" s="12"/>
      <c r="V123" s="12"/>
    </row>
    <row r="124" spans="1:22">
      <c r="A124" s="43">
        <v>115</v>
      </c>
      <c r="B124" s="44" t="s">
        <v>140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6"/>
      <c r="Q124" s="45">
        <f t="shared" si="2"/>
        <v>0</v>
      </c>
      <c r="R124" s="45">
        <f t="shared" si="3"/>
        <v>0</v>
      </c>
      <c r="T124" s="12"/>
      <c r="U124" s="12"/>
      <c r="V124" s="12"/>
    </row>
    <row r="125" spans="1:22">
      <c r="A125" s="43">
        <v>116</v>
      </c>
      <c r="B125" s="44" t="s">
        <v>141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6"/>
      <c r="Q125" s="45">
        <f t="shared" si="2"/>
        <v>0</v>
      </c>
      <c r="R125" s="45">
        <f t="shared" si="3"/>
        <v>0</v>
      </c>
      <c r="T125" s="12"/>
      <c r="U125" s="12"/>
      <c r="V125" s="12"/>
    </row>
    <row r="126" spans="1:22">
      <c r="A126" s="43">
        <v>117</v>
      </c>
      <c r="B126" s="44" t="s">
        <v>142</v>
      </c>
      <c r="C126" s="45">
        <v>119.73371306840717</v>
      </c>
      <c r="D126" s="45">
        <v>138.27191181527368</v>
      </c>
      <c r="E126" s="45">
        <v>143.61600300833132</v>
      </c>
      <c r="F126" s="45">
        <v>137.12379642357405</v>
      </c>
      <c r="G126" s="45">
        <v>146.73290418429687</v>
      </c>
      <c r="H126" s="45">
        <v>145.07768066595662</v>
      </c>
      <c r="I126" s="45">
        <v>140.97400672849417</v>
      </c>
      <c r="J126" s="45">
        <v>147.05779249016894</v>
      </c>
      <c r="K126" s="45">
        <v>148.54092402400161</v>
      </c>
      <c r="L126" s="45">
        <v>152.66004117601548</v>
      </c>
      <c r="M126" s="45">
        <v>152.66004117601548</v>
      </c>
      <c r="N126" s="45">
        <v>151.57732927495601</v>
      </c>
      <c r="O126" s="45">
        <v>131.12493937757824</v>
      </c>
      <c r="P126" s="46"/>
      <c r="Q126" s="45">
        <f t="shared" si="2"/>
        <v>131.12493937757824</v>
      </c>
      <c r="R126" s="45">
        <f t="shared" si="3"/>
        <v>152.66004117601548</v>
      </c>
      <c r="T126" s="12"/>
      <c r="U126" s="12"/>
      <c r="V126" s="12"/>
    </row>
    <row r="127" spans="1:22">
      <c r="A127" s="43">
        <v>118</v>
      </c>
      <c r="B127" s="44" t="s">
        <v>143</v>
      </c>
      <c r="C127" s="45">
        <v>123.24405368413261</v>
      </c>
      <c r="D127" s="45">
        <v>124.11104195885842</v>
      </c>
      <c r="E127" s="45">
        <v>127.1538050589474</v>
      </c>
      <c r="F127" s="45">
        <v>130.08878555537004</v>
      </c>
      <c r="G127" s="45">
        <v>123.25835743155824</v>
      </c>
      <c r="H127" s="45">
        <v>123.09813345374296</v>
      </c>
      <c r="I127" s="45">
        <v>120.93653832076434</v>
      </c>
      <c r="J127" s="45">
        <v>121.2055455894828</v>
      </c>
      <c r="K127" s="45">
        <v>123.02981737590576</v>
      </c>
      <c r="L127" s="45">
        <v>120.46668858974647</v>
      </c>
      <c r="M127" s="45">
        <v>120.46668858974647</v>
      </c>
      <c r="N127" s="45">
        <v>112.5061106255289</v>
      </c>
      <c r="O127" s="45">
        <v>106.09184182040445</v>
      </c>
      <c r="P127" s="46"/>
      <c r="Q127" s="45">
        <f t="shared" si="2"/>
        <v>106.09184182040445</v>
      </c>
      <c r="R127" s="45">
        <f t="shared" si="3"/>
        <v>130.08878555537004</v>
      </c>
      <c r="T127" s="12"/>
      <c r="U127" s="12"/>
      <c r="V127" s="12"/>
    </row>
    <row r="128" spans="1:22">
      <c r="A128" s="43">
        <v>119</v>
      </c>
      <c r="B128" s="44" t="s">
        <v>144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6"/>
      <c r="Q128" s="45">
        <f t="shared" si="2"/>
        <v>0</v>
      </c>
      <c r="R128" s="45">
        <f t="shared" si="3"/>
        <v>0</v>
      </c>
      <c r="T128" s="12"/>
      <c r="U128" s="12"/>
      <c r="V128" s="12"/>
    </row>
    <row r="129" spans="1:22">
      <c r="A129" s="43">
        <v>120</v>
      </c>
      <c r="B129" s="44" t="s">
        <v>145</v>
      </c>
      <c r="C129" s="45">
        <v>0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6"/>
      <c r="Q129" s="45">
        <f t="shared" si="2"/>
        <v>0</v>
      </c>
      <c r="R129" s="45">
        <f t="shared" si="3"/>
        <v>0</v>
      </c>
      <c r="T129" s="12"/>
      <c r="U129" s="12"/>
      <c r="V129" s="12"/>
    </row>
    <row r="130" spans="1:22">
      <c r="A130" s="43">
        <v>121</v>
      </c>
      <c r="B130" s="44" t="s">
        <v>146</v>
      </c>
      <c r="C130" s="45">
        <v>117.00454733885404</v>
      </c>
      <c r="D130" s="45">
        <v>129.87423157825251</v>
      </c>
      <c r="E130" s="45">
        <v>139.9341159798748</v>
      </c>
      <c r="F130" s="45">
        <v>183.64920974621785</v>
      </c>
      <c r="G130" s="45">
        <v>183.64920974621785</v>
      </c>
      <c r="H130" s="45">
        <v>218.27565447014982</v>
      </c>
      <c r="I130" s="45">
        <v>203.74417533588309</v>
      </c>
      <c r="J130" s="45">
        <v>203.74417533588309</v>
      </c>
      <c r="K130" s="45">
        <v>196.90848634196615</v>
      </c>
      <c r="L130" s="45">
        <v>190.96448290011494</v>
      </c>
      <c r="M130" s="45">
        <v>190.96448290011494</v>
      </c>
      <c r="N130" s="45">
        <v>171.24179795407684</v>
      </c>
      <c r="O130" s="45">
        <v>155.90259028519324</v>
      </c>
      <c r="P130" s="46"/>
      <c r="Q130" s="45">
        <f t="shared" si="2"/>
        <v>155.90259028519324</v>
      </c>
      <c r="R130" s="45">
        <f t="shared" si="3"/>
        <v>218.27565447014982</v>
      </c>
      <c r="T130" s="12"/>
      <c r="U130" s="12"/>
      <c r="V130" s="12"/>
    </row>
    <row r="131" spans="1:22">
      <c r="A131" s="43">
        <v>122</v>
      </c>
      <c r="B131" s="44" t="s">
        <v>147</v>
      </c>
      <c r="C131" s="45">
        <v>113.22559428920631</v>
      </c>
      <c r="D131" s="45">
        <v>116.82186483303492</v>
      </c>
      <c r="E131" s="45">
        <v>125.15411167821571</v>
      </c>
      <c r="F131" s="45">
        <v>126.95777730670092</v>
      </c>
      <c r="G131" s="45">
        <v>132.36977559289181</v>
      </c>
      <c r="H131" s="45">
        <v>131.1138610644376</v>
      </c>
      <c r="I131" s="45">
        <v>133.4007911277277</v>
      </c>
      <c r="J131" s="45">
        <v>129.14617586498514</v>
      </c>
      <c r="K131" s="45">
        <v>132.65863031088099</v>
      </c>
      <c r="L131" s="45">
        <v>130.88068893140269</v>
      </c>
      <c r="M131" s="45">
        <v>130.88068893140269</v>
      </c>
      <c r="N131" s="45">
        <v>134.39008398709214</v>
      </c>
      <c r="O131" s="45">
        <v>135.90278194615237</v>
      </c>
      <c r="P131" s="46"/>
      <c r="Q131" s="45">
        <f t="shared" si="2"/>
        <v>126.95777730670092</v>
      </c>
      <c r="R131" s="45">
        <f t="shared" si="3"/>
        <v>135.90278194615237</v>
      </c>
      <c r="T131" s="12"/>
      <c r="U131" s="12"/>
      <c r="V131" s="12"/>
    </row>
    <row r="132" spans="1:22">
      <c r="A132" s="43">
        <v>123</v>
      </c>
      <c r="B132" s="44" t="s">
        <v>148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6"/>
      <c r="Q132" s="45">
        <f t="shared" si="2"/>
        <v>0</v>
      </c>
      <c r="R132" s="45">
        <f t="shared" si="3"/>
        <v>0</v>
      </c>
      <c r="T132" s="12"/>
      <c r="U132" s="12"/>
      <c r="V132" s="12"/>
    </row>
    <row r="133" spans="1:22">
      <c r="A133" s="43">
        <v>124</v>
      </c>
      <c r="B133" s="44" t="s">
        <v>149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6"/>
      <c r="Q133" s="45">
        <f t="shared" si="2"/>
        <v>0</v>
      </c>
      <c r="R133" s="45">
        <f t="shared" si="3"/>
        <v>0</v>
      </c>
      <c r="T133" s="12"/>
      <c r="U133" s="12"/>
      <c r="V133" s="12"/>
    </row>
    <row r="134" spans="1:22">
      <c r="A134" s="43">
        <v>125</v>
      </c>
      <c r="B134" s="44" t="s">
        <v>150</v>
      </c>
      <c r="C134" s="45">
        <v>142.22077348466647</v>
      </c>
      <c r="D134" s="45">
        <v>148.21477334229726</v>
      </c>
      <c r="E134" s="45">
        <v>150.75289597312735</v>
      </c>
      <c r="F134" s="45">
        <v>148.43183154401359</v>
      </c>
      <c r="G134" s="45">
        <v>149.2121173530409</v>
      </c>
      <c r="H134" s="45">
        <v>154.90113065369511</v>
      </c>
      <c r="I134" s="45">
        <v>158.17045910853543</v>
      </c>
      <c r="J134" s="45">
        <v>162.17908501755633</v>
      </c>
      <c r="K134" s="45">
        <v>155.48744515629699</v>
      </c>
      <c r="L134" s="45">
        <v>153.13576456909803</v>
      </c>
      <c r="M134" s="45">
        <v>153.13576456909803</v>
      </c>
      <c r="N134" s="45">
        <v>147.18547185997332</v>
      </c>
      <c r="O134" s="45">
        <v>155.84581329764325</v>
      </c>
      <c r="P134" s="46"/>
      <c r="Q134" s="45">
        <f t="shared" si="2"/>
        <v>147.18547185997332</v>
      </c>
      <c r="R134" s="45">
        <f t="shared" si="3"/>
        <v>162.17908501755633</v>
      </c>
      <c r="T134" s="12"/>
      <c r="U134" s="12"/>
      <c r="V134" s="12"/>
    </row>
    <row r="135" spans="1:22">
      <c r="A135" s="43">
        <v>126</v>
      </c>
      <c r="B135" s="44" t="s">
        <v>151</v>
      </c>
      <c r="C135" s="45">
        <v>154.38448692238168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6"/>
      <c r="Q135" s="45">
        <f t="shared" si="2"/>
        <v>0</v>
      </c>
      <c r="R135" s="45">
        <f t="shared" si="3"/>
        <v>0</v>
      </c>
      <c r="T135" s="12"/>
      <c r="U135" s="12"/>
      <c r="V135" s="12"/>
    </row>
    <row r="136" spans="1:22">
      <c r="A136" s="43">
        <v>127</v>
      </c>
      <c r="B136" s="44" t="s">
        <v>152</v>
      </c>
      <c r="C136" s="45">
        <v>135.02711274400383</v>
      </c>
      <c r="D136" s="45">
        <v>134.74574440965733</v>
      </c>
      <c r="E136" s="45">
        <v>134.46390678783106</v>
      </c>
      <c r="F136" s="45">
        <v>148.14920057094022</v>
      </c>
      <c r="G136" s="45">
        <v>142.03459829286703</v>
      </c>
      <c r="H136" s="45">
        <v>147.35143810437003</v>
      </c>
      <c r="I136" s="45">
        <v>146.90256283592521</v>
      </c>
      <c r="J136" s="45">
        <v>144.62134384712579</v>
      </c>
      <c r="K136" s="45">
        <v>151.09042196671709</v>
      </c>
      <c r="L136" s="45">
        <v>152.27953297796435</v>
      </c>
      <c r="M136" s="45">
        <v>152.27953297796435</v>
      </c>
      <c r="N136" s="45">
        <v>197.53140376790708</v>
      </c>
      <c r="O136" s="45">
        <v>203.18380817253933</v>
      </c>
      <c r="P136" s="46"/>
      <c r="Q136" s="45">
        <f t="shared" si="2"/>
        <v>142.03459829286703</v>
      </c>
      <c r="R136" s="45">
        <f t="shared" si="3"/>
        <v>203.18380817253933</v>
      </c>
      <c r="T136" s="12"/>
      <c r="U136" s="12"/>
      <c r="V136" s="12"/>
    </row>
    <row r="137" spans="1:22">
      <c r="A137" s="43">
        <v>128</v>
      </c>
      <c r="B137" s="44" t="s">
        <v>153</v>
      </c>
      <c r="C137" s="45">
        <v>100.5281198108609</v>
      </c>
      <c r="D137" s="45">
        <v>101.61529320388919</v>
      </c>
      <c r="E137" s="45">
        <v>102.14651737397895</v>
      </c>
      <c r="F137" s="45">
        <v>104.29387432669679</v>
      </c>
      <c r="G137" s="45">
        <v>105.08760718715354</v>
      </c>
      <c r="H137" s="45">
        <v>105.05368250755878</v>
      </c>
      <c r="I137" s="45">
        <v>107.13818544860972</v>
      </c>
      <c r="J137" s="45">
        <v>105.76651733906195</v>
      </c>
      <c r="K137" s="45">
        <v>108.99936677311585</v>
      </c>
      <c r="L137" s="45">
        <v>110.38697262617856</v>
      </c>
      <c r="M137" s="45">
        <v>110.38697262617856</v>
      </c>
      <c r="N137" s="45">
        <v>103.60715367772923</v>
      </c>
      <c r="O137" s="45">
        <v>105.45296695844748</v>
      </c>
      <c r="P137" s="46"/>
      <c r="Q137" s="45">
        <f t="shared" si="2"/>
        <v>103.60715367772923</v>
      </c>
      <c r="R137" s="45">
        <f t="shared" si="3"/>
        <v>110.38697262617856</v>
      </c>
      <c r="T137" s="12"/>
      <c r="U137" s="12"/>
      <c r="V137" s="12"/>
    </row>
    <row r="138" spans="1:22">
      <c r="A138" s="43">
        <v>129</v>
      </c>
      <c r="B138" s="44" t="s">
        <v>154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6"/>
      <c r="Q138" s="45">
        <f t="shared" si="2"/>
        <v>0</v>
      </c>
      <c r="R138" s="45">
        <f t="shared" si="3"/>
        <v>0</v>
      </c>
      <c r="T138" s="12"/>
      <c r="U138" s="12"/>
      <c r="V138" s="12"/>
    </row>
    <row r="139" spans="1:22">
      <c r="A139" s="43">
        <v>130</v>
      </c>
      <c r="B139" s="44" t="s">
        <v>155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6"/>
      <c r="Q139" s="45">
        <f t="shared" ref="Q139:Q202" si="4">MIN(F139:O139)</f>
        <v>0</v>
      </c>
      <c r="R139" s="45">
        <f t="shared" ref="R139:R202" si="5">MAX(F139:O139)</f>
        <v>0</v>
      </c>
      <c r="T139" s="12"/>
      <c r="U139" s="12"/>
      <c r="V139" s="12"/>
    </row>
    <row r="140" spans="1:22">
      <c r="A140" s="43">
        <v>131</v>
      </c>
      <c r="B140" s="44" t="s">
        <v>156</v>
      </c>
      <c r="C140" s="45">
        <v>117.12460261481326</v>
      </c>
      <c r="D140" s="45">
        <v>120.18854674291836</v>
      </c>
      <c r="E140" s="45">
        <v>121.41743949355224</v>
      </c>
      <c r="F140" s="45">
        <v>122.68530214489178</v>
      </c>
      <c r="G140" s="45">
        <v>124.67311001944172</v>
      </c>
      <c r="H140" s="45">
        <v>125.93569327897727</v>
      </c>
      <c r="I140" s="45">
        <v>128.51351766594289</v>
      </c>
      <c r="J140" s="45">
        <v>132.54214150883996</v>
      </c>
      <c r="K140" s="45">
        <v>149.32213312263198</v>
      </c>
      <c r="L140" s="45">
        <v>147.09566604075962</v>
      </c>
      <c r="M140" s="45">
        <v>147.09566604075962</v>
      </c>
      <c r="N140" s="45">
        <v>153.65004539471013</v>
      </c>
      <c r="O140" s="45">
        <v>164.5775765266292</v>
      </c>
      <c r="P140" s="46"/>
      <c r="Q140" s="45">
        <f t="shared" si="4"/>
        <v>122.68530214489178</v>
      </c>
      <c r="R140" s="45">
        <f t="shared" si="5"/>
        <v>164.5775765266292</v>
      </c>
      <c r="T140" s="12"/>
      <c r="U140" s="12"/>
      <c r="V140" s="12"/>
    </row>
    <row r="141" spans="1:22">
      <c r="A141" s="43">
        <v>132</v>
      </c>
      <c r="B141" s="44" t="s">
        <v>157</v>
      </c>
      <c r="C141" s="45">
        <v>0</v>
      </c>
      <c r="D141" s="45">
        <v>0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6"/>
      <c r="Q141" s="45">
        <f t="shared" si="4"/>
        <v>0</v>
      </c>
      <c r="R141" s="45">
        <f t="shared" si="5"/>
        <v>0</v>
      </c>
      <c r="T141" s="12"/>
      <c r="U141" s="12"/>
      <c r="V141" s="12"/>
    </row>
    <row r="142" spans="1:22">
      <c r="A142" s="43">
        <v>133</v>
      </c>
      <c r="B142" s="44" t="s">
        <v>158</v>
      </c>
      <c r="C142" s="45">
        <v>118.0186099209684</v>
      </c>
      <c r="D142" s="45">
        <v>119.07973863259113</v>
      </c>
      <c r="E142" s="45">
        <v>121.18191472093984</v>
      </c>
      <c r="F142" s="45">
        <v>126.6125980954231</v>
      </c>
      <c r="G142" s="45">
        <v>131.34051686962678</v>
      </c>
      <c r="H142" s="45">
        <v>124.90508975132595</v>
      </c>
      <c r="I142" s="45">
        <v>119.77351332522768</v>
      </c>
      <c r="J142" s="45">
        <v>117.41251061989459</v>
      </c>
      <c r="K142" s="45">
        <v>110.36970378817641</v>
      </c>
      <c r="L142" s="45">
        <v>113.34679933653671</v>
      </c>
      <c r="M142" s="45">
        <v>113.34679933653671</v>
      </c>
      <c r="N142" s="45">
        <v>104.31142256018728</v>
      </c>
      <c r="O142" s="45">
        <v>97.993305165033419</v>
      </c>
      <c r="P142" s="46"/>
      <c r="Q142" s="45">
        <f t="shared" si="4"/>
        <v>97.993305165033419</v>
      </c>
      <c r="R142" s="45">
        <f t="shared" si="5"/>
        <v>131.34051686962678</v>
      </c>
      <c r="T142" s="12"/>
      <c r="U142" s="12"/>
      <c r="V142" s="12"/>
    </row>
    <row r="143" spans="1:22">
      <c r="A143" s="43">
        <v>134</v>
      </c>
      <c r="B143" s="44" t="s">
        <v>159</v>
      </c>
      <c r="C143" s="45">
        <v>0</v>
      </c>
      <c r="D143" s="45">
        <v>0</v>
      </c>
      <c r="E143" s="45">
        <v>0</v>
      </c>
      <c r="F143" s="45">
        <v>0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6"/>
      <c r="Q143" s="45">
        <f t="shared" si="4"/>
        <v>0</v>
      </c>
      <c r="R143" s="45">
        <f t="shared" si="5"/>
        <v>0</v>
      </c>
      <c r="T143" s="12"/>
      <c r="U143" s="12"/>
      <c r="V143" s="12"/>
    </row>
    <row r="144" spans="1:22">
      <c r="A144" s="43">
        <v>135</v>
      </c>
      <c r="B144" s="44" t="s">
        <v>160</v>
      </c>
      <c r="C144" s="45">
        <v>129.57439186427882</v>
      </c>
      <c r="D144" s="45">
        <v>141.23085963891359</v>
      </c>
      <c r="E144" s="45">
        <v>146.35236044039775</v>
      </c>
      <c r="F144" s="45">
        <v>160.79173285038183</v>
      </c>
      <c r="G144" s="45">
        <v>161.15130356065097</v>
      </c>
      <c r="H144" s="45">
        <v>154.28276318746401</v>
      </c>
      <c r="I144" s="45">
        <v>152.22695084855678</v>
      </c>
      <c r="J144" s="45">
        <v>156.59096034385331</v>
      </c>
      <c r="K144" s="45">
        <v>166.41916455609802</v>
      </c>
      <c r="L144" s="45">
        <v>130.26588355361616</v>
      </c>
      <c r="M144" s="45">
        <v>130.26588355361616</v>
      </c>
      <c r="N144" s="45">
        <v>127.90855759545039</v>
      </c>
      <c r="O144" s="45">
        <v>163.57443326299079</v>
      </c>
      <c r="P144" s="46"/>
      <c r="Q144" s="45">
        <f t="shared" si="4"/>
        <v>127.90855759545039</v>
      </c>
      <c r="R144" s="45">
        <f t="shared" si="5"/>
        <v>166.41916455609802</v>
      </c>
      <c r="T144" s="12"/>
      <c r="U144" s="12"/>
      <c r="V144" s="12"/>
    </row>
    <row r="145" spans="1:22">
      <c r="A145" s="43">
        <v>136</v>
      </c>
      <c r="B145" s="44" t="s">
        <v>161</v>
      </c>
      <c r="C145" s="45">
        <v>133.7021126537453</v>
      </c>
      <c r="D145" s="45">
        <v>128.60831409574305</v>
      </c>
      <c r="E145" s="45">
        <v>130.1466327078505</v>
      </c>
      <c r="F145" s="45">
        <v>130.90183780008104</v>
      </c>
      <c r="G145" s="45">
        <v>132.80603287756807</v>
      </c>
      <c r="H145" s="45">
        <v>132.90588014232873</v>
      </c>
      <c r="I145" s="45">
        <v>131.77617768364854</v>
      </c>
      <c r="J145" s="45">
        <v>129.82373437638608</v>
      </c>
      <c r="K145" s="45">
        <v>138.84916120943572</v>
      </c>
      <c r="L145" s="45">
        <v>131.94955011057939</v>
      </c>
      <c r="M145" s="45">
        <v>131.94955011057939</v>
      </c>
      <c r="N145" s="45">
        <v>132.2922875457233</v>
      </c>
      <c r="O145" s="45">
        <v>136.62365864015794</v>
      </c>
      <c r="P145" s="46"/>
      <c r="Q145" s="45">
        <f t="shared" si="4"/>
        <v>129.82373437638608</v>
      </c>
      <c r="R145" s="45">
        <f t="shared" si="5"/>
        <v>138.84916120943572</v>
      </c>
      <c r="T145" s="12"/>
      <c r="U145" s="12"/>
      <c r="V145" s="12"/>
    </row>
    <row r="146" spans="1:22">
      <c r="A146" s="43">
        <v>137</v>
      </c>
      <c r="B146" s="44" t="s">
        <v>162</v>
      </c>
      <c r="C146" s="45">
        <v>104.40873445991869</v>
      </c>
      <c r="D146" s="45">
        <v>102.10366200834295</v>
      </c>
      <c r="E146" s="45">
        <v>101.42697075949938</v>
      </c>
      <c r="F146" s="45">
        <v>101.840586627467</v>
      </c>
      <c r="G146" s="45">
        <v>100.16600999752472</v>
      </c>
      <c r="H146" s="45">
        <v>100.13010170084446</v>
      </c>
      <c r="I146" s="45">
        <v>99.277510489415846</v>
      </c>
      <c r="J146" s="45">
        <v>99.531184574752174</v>
      </c>
      <c r="K146" s="45">
        <v>99.586416643268535</v>
      </c>
      <c r="L146" s="45">
        <v>100</v>
      </c>
      <c r="M146" s="45">
        <v>100</v>
      </c>
      <c r="N146" s="45">
        <v>100.60080994745249</v>
      </c>
      <c r="O146" s="45">
        <v>103.07431558534392</v>
      </c>
      <c r="P146" s="46"/>
      <c r="Q146" s="45">
        <f t="shared" si="4"/>
        <v>99.277510489415846</v>
      </c>
      <c r="R146" s="45">
        <f t="shared" si="5"/>
        <v>103.07431558534392</v>
      </c>
      <c r="T146" s="12"/>
      <c r="U146" s="12"/>
      <c r="V146" s="12"/>
    </row>
    <row r="147" spans="1:22">
      <c r="A147" s="43">
        <v>138</v>
      </c>
      <c r="B147" s="44" t="s">
        <v>163</v>
      </c>
      <c r="C147" s="45">
        <v>115.99930100755759</v>
      </c>
      <c r="D147" s="45">
        <v>119.28081279310227</v>
      </c>
      <c r="E147" s="45">
        <v>125.37629002083011</v>
      </c>
      <c r="F147" s="45">
        <v>133.39838178677118</v>
      </c>
      <c r="G147" s="45">
        <v>143.62745174044696</v>
      </c>
      <c r="H147" s="45">
        <v>141.46322346846969</v>
      </c>
      <c r="I147" s="45">
        <v>152.19708033265522</v>
      </c>
      <c r="J147" s="45">
        <v>153.71994633485789</v>
      </c>
      <c r="K147" s="45">
        <v>151.39829389031877</v>
      </c>
      <c r="L147" s="45">
        <v>147.67970350547154</v>
      </c>
      <c r="M147" s="45">
        <v>147.67970350547154</v>
      </c>
      <c r="N147" s="45">
        <v>148.64261486895896</v>
      </c>
      <c r="O147" s="45">
        <v>154.98401851060657</v>
      </c>
      <c r="P147" s="46"/>
      <c r="Q147" s="45">
        <f t="shared" si="4"/>
        <v>133.39838178677118</v>
      </c>
      <c r="R147" s="45">
        <f t="shared" si="5"/>
        <v>154.98401851060657</v>
      </c>
      <c r="T147" s="12"/>
      <c r="U147" s="12"/>
      <c r="V147" s="12"/>
    </row>
    <row r="148" spans="1:22">
      <c r="A148" s="43">
        <v>139</v>
      </c>
      <c r="B148" s="44" t="s">
        <v>164</v>
      </c>
      <c r="C148" s="45">
        <v>126.02741163203265</v>
      </c>
      <c r="D148" s="45">
        <v>128.3681954868083</v>
      </c>
      <c r="E148" s="45">
        <v>128.60160609940451</v>
      </c>
      <c r="F148" s="45">
        <v>134.23499299152496</v>
      </c>
      <c r="G148" s="45">
        <v>139.88940341861357</v>
      </c>
      <c r="H148" s="45">
        <v>134.62360910158421</v>
      </c>
      <c r="I148" s="45">
        <v>133.14815170488166</v>
      </c>
      <c r="J148" s="45">
        <v>134.48724328395653</v>
      </c>
      <c r="K148" s="45">
        <v>136.52412617984947</v>
      </c>
      <c r="L148" s="45">
        <v>132.32812026277668</v>
      </c>
      <c r="M148" s="45">
        <v>132.32812026277668</v>
      </c>
      <c r="N148" s="45">
        <v>131.16707061718461</v>
      </c>
      <c r="O148" s="45">
        <v>131.57815876326521</v>
      </c>
      <c r="P148" s="46"/>
      <c r="Q148" s="45">
        <f t="shared" si="4"/>
        <v>131.16707061718461</v>
      </c>
      <c r="R148" s="45">
        <f t="shared" si="5"/>
        <v>139.88940341861357</v>
      </c>
      <c r="T148" s="12"/>
      <c r="U148" s="12"/>
      <c r="V148" s="12"/>
    </row>
    <row r="149" spans="1:22">
      <c r="A149" s="43">
        <v>140</v>
      </c>
      <c r="B149" s="44" t="s">
        <v>165</v>
      </c>
      <c r="C149" s="45">
        <v>0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6"/>
      <c r="Q149" s="45">
        <f t="shared" si="4"/>
        <v>0</v>
      </c>
      <c r="R149" s="45">
        <f t="shared" si="5"/>
        <v>0</v>
      </c>
      <c r="T149" s="12"/>
      <c r="U149" s="12"/>
      <c r="V149" s="12"/>
    </row>
    <row r="150" spans="1:22">
      <c r="A150" s="43">
        <v>141</v>
      </c>
      <c r="B150" s="44" t="s">
        <v>166</v>
      </c>
      <c r="C150" s="45">
        <v>146.21566024128589</v>
      </c>
      <c r="D150" s="45">
        <v>144.61930946425002</v>
      </c>
      <c r="E150" s="45">
        <v>147.64039653735421</v>
      </c>
      <c r="F150" s="45">
        <v>157.27824581330233</v>
      </c>
      <c r="G150" s="45">
        <v>146.84604014260057</v>
      </c>
      <c r="H150" s="45">
        <v>144.55527753401753</v>
      </c>
      <c r="I150" s="45">
        <v>148.23863780698451</v>
      </c>
      <c r="J150" s="45">
        <v>144.85490966992225</v>
      </c>
      <c r="K150" s="45">
        <v>152.10796910915397</v>
      </c>
      <c r="L150" s="45">
        <v>149.10364905943348</v>
      </c>
      <c r="M150" s="45">
        <v>149.10364905943348</v>
      </c>
      <c r="N150" s="45">
        <v>155.08654617169265</v>
      </c>
      <c r="O150" s="45">
        <v>152.9245627053642</v>
      </c>
      <c r="P150" s="46"/>
      <c r="Q150" s="45">
        <f t="shared" si="4"/>
        <v>144.55527753401753</v>
      </c>
      <c r="R150" s="45">
        <f t="shared" si="5"/>
        <v>157.27824581330233</v>
      </c>
      <c r="T150" s="12"/>
      <c r="U150" s="12"/>
      <c r="V150" s="12"/>
    </row>
    <row r="151" spans="1:22">
      <c r="A151" s="43">
        <v>142</v>
      </c>
      <c r="B151" s="44" t="s">
        <v>167</v>
      </c>
      <c r="C151" s="45">
        <v>148.89862973703322</v>
      </c>
      <c r="D151" s="45">
        <v>152.0708884423743</v>
      </c>
      <c r="E151" s="45">
        <v>155.15712290091903</v>
      </c>
      <c r="F151" s="45">
        <v>164.85949291587772</v>
      </c>
      <c r="G151" s="45">
        <v>173.14407916140172</v>
      </c>
      <c r="H151" s="45">
        <v>177.33878611237353</v>
      </c>
      <c r="I151" s="45">
        <v>173.56957341850872</v>
      </c>
      <c r="J151" s="45">
        <v>179.30664450318912</v>
      </c>
      <c r="K151" s="45">
        <v>186.86941274858177</v>
      </c>
      <c r="L151" s="45">
        <v>184.72724129284549</v>
      </c>
      <c r="M151" s="45">
        <v>184.72724129284549</v>
      </c>
      <c r="N151" s="45">
        <v>188.63867480121894</v>
      </c>
      <c r="O151" s="45">
        <v>205.96834874394639</v>
      </c>
      <c r="P151" s="46"/>
      <c r="Q151" s="45">
        <f t="shared" si="4"/>
        <v>164.85949291587772</v>
      </c>
      <c r="R151" s="45">
        <f t="shared" si="5"/>
        <v>205.96834874394639</v>
      </c>
      <c r="T151" s="12"/>
      <c r="U151" s="12"/>
      <c r="V151" s="12"/>
    </row>
    <row r="152" spans="1:22">
      <c r="A152" s="43">
        <v>143</v>
      </c>
      <c r="B152" s="44" t="s">
        <v>168</v>
      </c>
      <c r="C152" s="45">
        <v>0</v>
      </c>
      <c r="D152" s="45">
        <v>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6"/>
      <c r="Q152" s="45">
        <f t="shared" si="4"/>
        <v>0</v>
      </c>
      <c r="R152" s="45">
        <f t="shared" si="5"/>
        <v>0</v>
      </c>
      <c r="T152" s="12"/>
      <c r="U152" s="12"/>
      <c r="V152" s="12"/>
    </row>
    <row r="153" spans="1:22">
      <c r="A153" s="43">
        <v>144</v>
      </c>
      <c r="B153" s="44" t="s">
        <v>169</v>
      </c>
      <c r="C153" s="45">
        <v>118.50273149486483</v>
      </c>
      <c r="D153" s="45">
        <v>125.98673329918795</v>
      </c>
      <c r="E153" s="45">
        <v>141.37119626946532</v>
      </c>
      <c r="F153" s="45">
        <v>147.34407749699085</v>
      </c>
      <c r="G153" s="45">
        <v>150.6938890000124</v>
      </c>
      <c r="H153" s="45">
        <v>156.53122720611032</v>
      </c>
      <c r="I153" s="45">
        <v>157.99085317612494</v>
      </c>
      <c r="J153" s="45">
        <v>163.01452048892759</v>
      </c>
      <c r="K153" s="45">
        <v>171.51330406169959</v>
      </c>
      <c r="L153" s="45">
        <v>168.42368323317675</v>
      </c>
      <c r="M153" s="45">
        <v>168.42368323317675</v>
      </c>
      <c r="N153" s="45">
        <v>173.22002356710732</v>
      </c>
      <c r="O153" s="45">
        <v>177.8861566593913</v>
      </c>
      <c r="P153" s="46"/>
      <c r="Q153" s="45">
        <f t="shared" si="4"/>
        <v>147.34407749699085</v>
      </c>
      <c r="R153" s="45">
        <f t="shared" si="5"/>
        <v>177.8861566593913</v>
      </c>
      <c r="T153" s="12"/>
      <c r="U153" s="12"/>
      <c r="V153" s="12"/>
    </row>
    <row r="154" spans="1:22">
      <c r="A154" s="43">
        <v>145</v>
      </c>
      <c r="B154" s="44" t="s">
        <v>170</v>
      </c>
      <c r="C154" s="45">
        <v>111.61113904728599</v>
      </c>
      <c r="D154" s="45">
        <v>113.82246333141757</v>
      </c>
      <c r="E154" s="45">
        <v>126.08827673190719</v>
      </c>
      <c r="F154" s="45">
        <v>124.70144486677901</v>
      </c>
      <c r="G154" s="45">
        <v>130.32176112087845</v>
      </c>
      <c r="H154" s="45">
        <v>130.6249736277762</v>
      </c>
      <c r="I154" s="45">
        <v>126.43030425620852</v>
      </c>
      <c r="J154" s="45">
        <v>121.80688436702312</v>
      </c>
      <c r="K154" s="45">
        <v>121.73993168391009</v>
      </c>
      <c r="L154" s="45">
        <v>114.23891395282637</v>
      </c>
      <c r="M154" s="45">
        <v>114.23891395282637</v>
      </c>
      <c r="N154" s="45">
        <v>114.41316665308241</v>
      </c>
      <c r="O154" s="45">
        <v>108.41392569255535</v>
      </c>
      <c r="P154" s="46"/>
      <c r="Q154" s="45">
        <f t="shared" si="4"/>
        <v>108.41392569255535</v>
      </c>
      <c r="R154" s="45">
        <f t="shared" si="5"/>
        <v>130.6249736277762</v>
      </c>
      <c r="T154" s="12"/>
      <c r="U154" s="12"/>
      <c r="V154" s="12"/>
    </row>
    <row r="155" spans="1:22">
      <c r="A155" s="43">
        <v>146</v>
      </c>
      <c r="B155" s="44" t="s">
        <v>171</v>
      </c>
      <c r="C155" s="45">
        <v>0</v>
      </c>
      <c r="D155" s="45">
        <v>0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6"/>
      <c r="Q155" s="45">
        <f t="shared" si="4"/>
        <v>0</v>
      </c>
      <c r="R155" s="45">
        <f t="shared" si="5"/>
        <v>0</v>
      </c>
      <c r="T155" s="12"/>
      <c r="U155" s="12"/>
      <c r="V155" s="12"/>
    </row>
    <row r="156" spans="1:22">
      <c r="A156" s="43">
        <v>147</v>
      </c>
      <c r="B156" s="44" t="s">
        <v>172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6"/>
      <c r="Q156" s="45">
        <f t="shared" si="4"/>
        <v>0</v>
      </c>
      <c r="R156" s="45">
        <f t="shared" si="5"/>
        <v>0</v>
      </c>
      <c r="T156" s="12"/>
      <c r="U156" s="12"/>
      <c r="V156" s="12"/>
    </row>
    <row r="157" spans="1:22">
      <c r="A157" s="43">
        <v>148</v>
      </c>
      <c r="B157" s="44" t="s">
        <v>173</v>
      </c>
      <c r="C157" s="45">
        <v>157.47343100147586</v>
      </c>
      <c r="D157" s="45">
        <v>188.24957728818617</v>
      </c>
      <c r="E157" s="45">
        <v>161.09283425987044</v>
      </c>
      <c r="F157" s="45">
        <v>182.66223227851975</v>
      </c>
      <c r="G157" s="45">
        <v>181.62861655693513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6"/>
      <c r="Q157" s="45">
        <f t="shared" si="4"/>
        <v>0</v>
      </c>
      <c r="R157" s="45">
        <f t="shared" si="5"/>
        <v>182.66223227851975</v>
      </c>
      <c r="T157" s="12"/>
      <c r="U157" s="12"/>
      <c r="V157" s="12"/>
    </row>
    <row r="158" spans="1:22">
      <c r="A158" s="43">
        <v>149</v>
      </c>
      <c r="B158" s="44" t="s">
        <v>174</v>
      </c>
      <c r="C158" s="45">
        <v>101.04148489849858</v>
      </c>
      <c r="D158" s="45">
        <v>100.34888433159736</v>
      </c>
      <c r="E158" s="45">
        <v>99.962637892032461</v>
      </c>
      <c r="F158" s="45">
        <v>100.57483478130105</v>
      </c>
      <c r="G158" s="45">
        <v>100.11937229101046</v>
      </c>
      <c r="H158" s="45">
        <v>101.48226867187498</v>
      </c>
      <c r="I158" s="45">
        <v>99.252247305814322</v>
      </c>
      <c r="J158" s="45">
        <v>103.69567011110649</v>
      </c>
      <c r="K158" s="45">
        <v>103.69567011110649</v>
      </c>
      <c r="L158" s="45">
        <v>100.74836826286403</v>
      </c>
      <c r="M158" s="45">
        <v>100.74836826286403</v>
      </c>
      <c r="N158" s="45">
        <v>101.93488611763102</v>
      </c>
      <c r="O158" s="45">
        <v>102.28437339985344</v>
      </c>
      <c r="P158" s="46"/>
      <c r="Q158" s="45">
        <f t="shared" si="4"/>
        <v>99.252247305814322</v>
      </c>
      <c r="R158" s="45">
        <f t="shared" si="5"/>
        <v>103.69567011110649</v>
      </c>
      <c r="T158" s="12"/>
      <c r="U158" s="12"/>
      <c r="V158" s="12"/>
    </row>
    <row r="159" spans="1:22">
      <c r="A159" s="43">
        <v>150</v>
      </c>
      <c r="B159" s="44" t="s">
        <v>175</v>
      </c>
      <c r="C159" s="45">
        <v>151.79437099887295</v>
      </c>
      <c r="D159" s="45">
        <v>156.92435179737228</v>
      </c>
      <c r="E159" s="45">
        <v>171.69333610853442</v>
      </c>
      <c r="F159" s="45">
        <v>169.85618356284544</v>
      </c>
      <c r="G159" s="45">
        <v>165.67711645811903</v>
      </c>
      <c r="H159" s="45">
        <v>169.86969867131057</v>
      </c>
      <c r="I159" s="45">
        <v>160.80437040195838</v>
      </c>
      <c r="J159" s="45">
        <v>166.2180437903329</v>
      </c>
      <c r="K159" s="45">
        <v>179.28524943002785</v>
      </c>
      <c r="L159" s="45">
        <v>165.08600770756803</v>
      </c>
      <c r="M159" s="45">
        <v>165.08600770756803</v>
      </c>
      <c r="N159" s="45">
        <v>153.16276034593074</v>
      </c>
      <c r="O159" s="45">
        <v>180.25206574749666</v>
      </c>
      <c r="P159" s="46"/>
      <c r="Q159" s="45">
        <f t="shared" si="4"/>
        <v>153.16276034593074</v>
      </c>
      <c r="R159" s="45">
        <f t="shared" si="5"/>
        <v>180.25206574749666</v>
      </c>
      <c r="T159" s="12"/>
      <c r="U159" s="12"/>
      <c r="V159" s="12"/>
    </row>
    <row r="160" spans="1:22">
      <c r="A160" s="43">
        <v>151</v>
      </c>
      <c r="B160" s="44" t="s">
        <v>176</v>
      </c>
      <c r="C160" s="45">
        <v>104.47127613318688</v>
      </c>
      <c r="D160" s="45">
        <v>109.73101104825962</v>
      </c>
      <c r="E160" s="45">
        <v>112.31249484908076</v>
      </c>
      <c r="F160" s="45">
        <v>118.81803697824506</v>
      </c>
      <c r="G160" s="45">
        <v>121.38489941988317</v>
      </c>
      <c r="H160" s="45">
        <v>115.9778872697843</v>
      </c>
      <c r="I160" s="45">
        <v>115.23718273805612</v>
      </c>
      <c r="J160" s="45">
        <v>111.66906264155313</v>
      </c>
      <c r="K160" s="45">
        <v>116.4811133459753</v>
      </c>
      <c r="L160" s="45">
        <v>107.88530413557082</v>
      </c>
      <c r="M160" s="45">
        <v>107.88530413557082</v>
      </c>
      <c r="N160" s="45">
        <v>115.50504267382291</v>
      </c>
      <c r="O160" s="45">
        <v>122.46606836914238</v>
      </c>
      <c r="P160" s="46"/>
      <c r="Q160" s="45">
        <f t="shared" si="4"/>
        <v>107.88530413557082</v>
      </c>
      <c r="R160" s="45">
        <f t="shared" si="5"/>
        <v>122.46606836914238</v>
      </c>
      <c r="T160" s="12"/>
      <c r="U160" s="12"/>
      <c r="V160" s="12"/>
    </row>
    <row r="161" spans="1:22">
      <c r="A161" s="43">
        <v>152</v>
      </c>
      <c r="B161" s="44" t="s">
        <v>177</v>
      </c>
      <c r="C161" s="45">
        <v>196.92782476979494</v>
      </c>
      <c r="D161" s="45">
        <v>202.58152866473881</v>
      </c>
      <c r="E161" s="45">
        <v>228.51941439200112</v>
      </c>
      <c r="F161" s="45">
        <v>235.1729287494741</v>
      </c>
      <c r="G161" s="45">
        <v>236.88017439810443</v>
      </c>
      <c r="H161" s="45">
        <v>238.58922078525882</v>
      </c>
      <c r="I161" s="45">
        <v>243.30008321161526</v>
      </c>
      <c r="J161" s="45">
        <v>233.11545006763731</v>
      </c>
      <c r="K161" s="45">
        <v>229.58073095266425</v>
      </c>
      <c r="L161" s="45">
        <v>246.77471697235993</v>
      </c>
      <c r="M161" s="45">
        <v>246.77471697235993</v>
      </c>
      <c r="N161" s="45">
        <v>257.27579575996174</v>
      </c>
      <c r="O161" s="45">
        <v>240.99344100994412</v>
      </c>
      <c r="P161" s="46"/>
      <c r="Q161" s="45">
        <f t="shared" si="4"/>
        <v>229.58073095266425</v>
      </c>
      <c r="R161" s="45">
        <f t="shared" si="5"/>
        <v>257.27579575996174</v>
      </c>
      <c r="T161" s="12"/>
      <c r="U161" s="12"/>
      <c r="V161" s="12"/>
    </row>
    <row r="162" spans="1:22">
      <c r="A162" s="43">
        <v>153</v>
      </c>
      <c r="B162" s="44" t="s">
        <v>178</v>
      </c>
      <c r="C162" s="45">
        <v>101.2370537093116</v>
      </c>
      <c r="D162" s="45">
        <v>101.29105249131922</v>
      </c>
      <c r="E162" s="45">
        <v>101.56604884600449</v>
      </c>
      <c r="F162" s="45">
        <v>102.61070476227796</v>
      </c>
      <c r="G162" s="45">
        <v>105.29114346768542</v>
      </c>
      <c r="H162" s="45">
        <v>102.62168580227207</v>
      </c>
      <c r="I162" s="45">
        <v>100.77138685812719</v>
      </c>
      <c r="J162" s="45">
        <v>101.69112752109721</v>
      </c>
      <c r="K162" s="45">
        <v>100.25569336575823</v>
      </c>
      <c r="L162" s="45">
        <v>100.00003431689326</v>
      </c>
      <c r="M162" s="45">
        <v>100.00003431689326</v>
      </c>
      <c r="N162" s="45">
        <v>100.12945375745647</v>
      </c>
      <c r="O162" s="45">
        <v>100.00390327444435</v>
      </c>
      <c r="P162" s="46"/>
      <c r="Q162" s="45">
        <f t="shared" si="4"/>
        <v>100.00003431689326</v>
      </c>
      <c r="R162" s="45">
        <f t="shared" si="5"/>
        <v>105.29114346768542</v>
      </c>
      <c r="T162" s="12"/>
      <c r="U162" s="12"/>
      <c r="V162" s="12"/>
    </row>
    <row r="163" spans="1:22">
      <c r="A163" s="43">
        <v>154</v>
      </c>
      <c r="B163" s="44" t="s">
        <v>179</v>
      </c>
      <c r="C163" s="45">
        <v>197.14942830636068</v>
      </c>
      <c r="D163" s="45">
        <v>229.73765184594791</v>
      </c>
      <c r="E163" s="45">
        <v>230.21501260224602</v>
      </c>
      <c r="F163" s="45">
        <v>219.54358612541625</v>
      </c>
      <c r="G163" s="45">
        <v>200.75372120084984</v>
      </c>
      <c r="H163" s="45">
        <v>224.78442402435888</v>
      </c>
      <c r="I163" s="45">
        <v>229.50720584999863</v>
      </c>
      <c r="J163" s="45">
        <v>224.96460312750784</v>
      </c>
      <c r="K163" s="45">
        <v>241.39211315623311</v>
      </c>
      <c r="L163" s="45">
        <v>211.88848099406928</v>
      </c>
      <c r="M163" s="45">
        <v>211.88848099406928</v>
      </c>
      <c r="N163" s="45">
        <v>236.54797359087314</v>
      </c>
      <c r="O163" s="45">
        <v>220.32107691034989</v>
      </c>
      <c r="P163" s="46"/>
      <c r="Q163" s="45">
        <f t="shared" si="4"/>
        <v>200.75372120084984</v>
      </c>
      <c r="R163" s="45">
        <f t="shared" si="5"/>
        <v>241.39211315623311</v>
      </c>
      <c r="T163" s="12"/>
      <c r="U163" s="12"/>
      <c r="V163" s="12"/>
    </row>
    <row r="164" spans="1:22">
      <c r="A164" s="43">
        <v>155</v>
      </c>
      <c r="B164" s="44" t="s">
        <v>180</v>
      </c>
      <c r="C164" s="45">
        <v>160.90584076517561</v>
      </c>
      <c r="D164" s="45">
        <v>166.15409199996117</v>
      </c>
      <c r="E164" s="45">
        <v>168.80811250120286</v>
      </c>
      <c r="F164" s="45">
        <v>169.84946107743957</v>
      </c>
      <c r="G164" s="45">
        <v>166.19129174547902</v>
      </c>
      <c r="H164" s="45">
        <v>169.97105182986812</v>
      </c>
      <c r="I164" s="45">
        <v>166.61641963869158</v>
      </c>
      <c r="J164" s="45">
        <v>169.95513955046582</v>
      </c>
      <c r="K164" s="45">
        <v>181.26042700895252</v>
      </c>
      <c r="L164" s="45">
        <v>179.73755354766377</v>
      </c>
      <c r="M164" s="45">
        <v>179.73755354766377</v>
      </c>
      <c r="N164" s="45">
        <v>179.73755354766377</v>
      </c>
      <c r="O164" s="45">
        <v>189.0494797721484</v>
      </c>
      <c r="P164" s="46"/>
      <c r="Q164" s="45">
        <f t="shared" si="4"/>
        <v>166.19129174547902</v>
      </c>
      <c r="R164" s="45">
        <f t="shared" si="5"/>
        <v>189.0494797721484</v>
      </c>
      <c r="T164" s="12"/>
      <c r="U164" s="12"/>
      <c r="V164" s="12"/>
    </row>
    <row r="165" spans="1:22">
      <c r="A165" s="43">
        <v>156</v>
      </c>
      <c r="B165" s="44" t="s">
        <v>181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6"/>
      <c r="Q165" s="45">
        <f t="shared" si="4"/>
        <v>0</v>
      </c>
      <c r="R165" s="45">
        <f t="shared" si="5"/>
        <v>0</v>
      </c>
      <c r="T165" s="12"/>
      <c r="U165" s="12"/>
      <c r="V165" s="12"/>
    </row>
    <row r="166" spans="1:22">
      <c r="A166" s="43">
        <v>157</v>
      </c>
      <c r="B166" s="44" t="s">
        <v>182</v>
      </c>
      <c r="C166" s="45">
        <v>197.72892725962211</v>
      </c>
      <c r="D166" s="45">
        <v>213.6077993465567</v>
      </c>
      <c r="E166" s="45">
        <v>219.70508810170602</v>
      </c>
      <c r="F166" s="45">
        <v>211.18659437905288</v>
      </c>
      <c r="G166" s="45">
        <v>212.01086047352112</v>
      </c>
      <c r="H166" s="45">
        <v>219.05650389208503</v>
      </c>
      <c r="I166" s="45">
        <v>204.96954766399026</v>
      </c>
      <c r="J166" s="45">
        <v>221.25175268656454</v>
      </c>
      <c r="K166" s="45">
        <v>223.87403256612293</v>
      </c>
      <c r="L166" s="45">
        <v>210.09257589718237</v>
      </c>
      <c r="M166" s="45">
        <v>210.09257589718237</v>
      </c>
      <c r="N166" s="45">
        <v>195.73781736428521</v>
      </c>
      <c r="O166" s="45">
        <v>198.17735104008435</v>
      </c>
      <c r="P166" s="46"/>
      <c r="Q166" s="45">
        <f t="shared" si="4"/>
        <v>195.73781736428521</v>
      </c>
      <c r="R166" s="45">
        <f t="shared" si="5"/>
        <v>223.87403256612293</v>
      </c>
      <c r="T166" s="12"/>
      <c r="U166" s="12"/>
      <c r="V166" s="12"/>
    </row>
    <row r="167" spans="1:22">
      <c r="A167" s="43">
        <v>158</v>
      </c>
      <c r="B167" s="44" t="s">
        <v>183</v>
      </c>
      <c r="C167" s="45">
        <v>135.08157121971288</v>
      </c>
      <c r="D167" s="45">
        <v>134.86461279913047</v>
      </c>
      <c r="E167" s="45">
        <v>133.09470902549532</v>
      </c>
      <c r="F167" s="45">
        <v>142.9363344996961</v>
      </c>
      <c r="G167" s="45">
        <v>149.26833042028539</v>
      </c>
      <c r="H167" s="45">
        <v>150.90451458043992</v>
      </c>
      <c r="I167" s="45">
        <v>150.76571955598885</v>
      </c>
      <c r="J167" s="45">
        <v>152.26124543078464</v>
      </c>
      <c r="K167" s="45">
        <v>160.4951306668799</v>
      </c>
      <c r="L167" s="45">
        <v>150.63589975229203</v>
      </c>
      <c r="M167" s="45">
        <v>150.63589975229203</v>
      </c>
      <c r="N167" s="45">
        <v>146.33908657333416</v>
      </c>
      <c r="O167" s="45">
        <v>143.19868808552778</v>
      </c>
      <c r="P167" s="46"/>
      <c r="Q167" s="45">
        <f t="shared" si="4"/>
        <v>142.9363344996961</v>
      </c>
      <c r="R167" s="45">
        <f t="shared" si="5"/>
        <v>160.4951306668799</v>
      </c>
      <c r="T167" s="12"/>
      <c r="U167" s="12"/>
      <c r="V167" s="12"/>
    </row>
    <row r="168" spans="1:22">
      <c r="A168" s="43">
        <v>159</v>
      </c>
      <c r="B168" s="44" t="s">
        <v>184</v>
      </c>
      <c r="C168" s="45">
        <v>139.43551917734533</v>
      </c>
      <c r="D168" s="45">
        <v>144.23144478941174</v>
      </c>
      <c r="E168" s="45">
        <v>144.31688555246126</v>
      </c>
      <c r="F168" s="45">
        <v>147.45601373513847</v>
      </c>
      <c r="G168" s="45">
        <v>147.27049254316398</v>
      </c>
      <c r="H168" s="45">
        <v>145.64170086002756</v>
      </c>
      <c r="I168" s="45">
        <v>143.90119604572502</v>
      </c>
      <c r="J168" s="45">
        <v>146.32710079235807</v>
      </c>
      <c r="K168" s="45">
        <v>148.28531176378146</v>
      </c>
      <c r="L168" s="45">
        <v>142.28366228894515</v>
      </c>
      <c r="M168" s="45">
        <v>142.28366228894515</v>
      </c>
      <c r="N168" s="45">
        <v>141.62841912623253</v>
      </c>
      <c r="O168" s="45">
        <v>140.38108046910548</v>
      </c>
      <c r="P168" s="46"/>
      <c r="Q168" s="45">
        <f t="shared" si="4"/>
        <v>140.38108046910548</v>
      </c>
      <c r="R168" s="45">
        <f t="shared" si="5"/>
        <v>148.28531176378146</v>
      </c>
      <c r="T168" s="12"/>
      <c r="U168" s="12"/>
      <c r="V168" s="12"/>
    </row>
    <row r="169" spans="1:22">
      <c r="A169" s="43">
        <v>160</v>
      </c>
      <c r="B169" s="44" t="s">
        <v>185</v>
      </c>
      <c r="C169" s="45">
        <v>99.522175056917732</v>
      </c>
      <c r="D169" s="45">
        <v>102.06207324977758</v>
      </c>
      <c r="E169" s="45">
        <v>103.47530667195085</v>
      </c>
      <c r="F169" s="45">
        <v>104.03230704353228</v>
      </c>
      <c r="G169" s="45">
        <v>102.93955979578713</v>
      </c>
      <c r="H169" s="45">
        <v>101.10315501375233</v>
      </c>
      <c r="I169" s="45">
        <v>100.240612657413</v>
      </c>
      <c r="J169" s="45">
        <v>101.16401401865069</v>
      </c>
      <c r="K169" s="45">
        <v>101.28956352297118</v>
      </c>
      <c r="L169" s="45">
        <v>100.20791083539432</v>
      </c>
      <c r="M169" s="45">
        <v>100.20791083539432</v>
      </c>
      <c r="N169" s="45">
        <v>101.5606881977328</v>
      </c>
      <c r="O169" s="45">
        <v>102.28202864275838</v>
      </c>
      <c r="P169" s="46"/>
      <c r="Q169" s="45">
        <f t="shared" si="4"/>
        <v>100.20791083539432</v>
      </c>
      <c r="R169" s="45">
        <f t="shared" si="5"/>
        <v>104.03230704353228</v>
      </c>
      <c r="T169" s="12"/>
      <c r="U169" s="12"/>
      <c r="V169" s="12"/>
    </row>
    <row r="170" spans="1:22">
      <c r="A170" s="43">
        <v>161</v>
      </c>
      <c r="B170" s="44" t="s">
        <v>186</v>
      </c>
      <c r="C170" s="45">
        <v>116.30245442150333</v>
      </c>
      <c r="D170" s="45">
        <v>123.34401994590149</v>
      </c>
      <c r="E170" s="45">
        <v>130.64474780642536</v>
      </c>
      <c r="F170" s="45">
        <v>137.62022654948331</v>
      </c>
      <c r="G170" s="45">
        <v>142.66109131154013</v>
      </c>
      <c r="H170" s="45">
        <v>141.70416410583206</v>
      </c>
      <c r="I170" s="45">
        <v>139.32831115606612</v>
      </c>
      <c r="J170" s="45">
        <v>141.95683636609425</v>
      </c>
      <c r="K170" s="45">
        <v>142.13856863129058</v>
      </c>
      <c r="L170" s="45">
        <v>142.13856863129058</v>
      </c>
      <c r="M170" s="45">
        <v>142.13856863129058</v>
      </c>
      <c r="N170" s="45">
        <v>134.90979262380284</v>
      </c>
      <c r="O170" s="45">
        <v>135.22369192543653</v>
      </c>
      <c r="P170" s="46"/>
      <c r="Q170" s="45">
        <f t="shared" si="4"/>
        <v>134.90979262380284</v>
      </c>
      <c r="R170" s="45">
        <f t="shared" si="5"/>
        <v>142.66109131154013</v>
      </c>
      <c r="T170" s="12"/>
      <c r="U170" s="12"/>
      <c r="V170" s="12"/>
    </row>
    <row r="171" spans="1:22">
      <c r="A171" s="43">
        <v>162</v>
      </c>
      <c r="B171" s="44" t="s">
        <v>187</v>
      </c>
      <c r="C171" s="45">
        <v>118.81976390025903</v>
      </c>
      <c r="D171" s="45">
        <v>120.65942893622066</v>
      </c>
      <c r="E171" s="45">
        <v>120.99088192179126</v>
      </c>
      <c r="F171" s="45">
        <v>126.56576974524212</v>
      </c>
      <c r="G171" s="45">
        <v>126.44510088488019</v>
      </c>
      <c r="H171" s="45">
        <v>124.88103135244479</v>
      </c>
      <c r="I171" s="45">
        <v>123.81459780432291</v>
      </c>
      <c r="J171" s="45">
        <v>123.81459780432291</v>
      </c>
      <c r="K171" s="45">
        <v>125.81349266964195</v>
      </c>
      <c r="L171" s="45">
        <v>120.7516239748509</v>
      </c>
      <c r="M171" s="45">
        <v>120.7516239748509</v>
      </c>
      <c r="N171" s="45">
        <v>120.08853615795768</v>
      </c>
      <c r="O171" s="45">
        <v>120.41280766793795</v>
      </c>
      <c r="P171" s="46"/>
      <c r="Q171" s="45">
        <f t="shared" si="4"/>
        <v>120.08853615795768</v>
      </c>
      <c r="R171" s="45">
        <f t="shared" si="5"/>
        <v>126.56576974524212</v>
      </c>
      <c r="T171" s="12"/>
      <c r="U171" s="12"/>
      <c r="V171" s="12"/>
    </row>
    <row r="172" spans="1:22">
      <c r="A172" s="43">
        <v>163</v>
      </c>
      <c r="B172" s="44" t="s">
        <v>188</v>
      </c>
      <c r="C172" s="45">
        <v>97.142768377339678</v>
      </c>
      <c r="D172" s="45">
        <v>100.10335448245209</v>
      </c>
      <c r="E172" s="45">
        <v>100.01058642829062</v>
      </c>
      <c r="F172" s="45">
        <v>101.95106282746687</v>
      </c>
      <c r="G172" s="45">
        <v>104.22385689606564</v>
      </c>
      <c r="H172" s="45">
        <v>101.12164111623632</v>
      </c>
      <c r="I172" s="45">
        <v>99.700550543892902</v>
      </c>
      <c r="J172" s="45">
        <v>100.94965132774124</v>
      </c>
      <c r="K172" s="45">
        <v>98.104769977658833</v>
      </c>
      <c r="L172" s="45">
        <v>100.66191221021963</v>
      </c>
      <c r="M172" s="45">
        <v>100.66191221021963</v>
      </c>
      <c r="N172" s="45">
        <v>100</v>
      </c>
      <c r="O172" s="45">
        <v>100.01346280490802</v>
      </c>
      <c r="P172" s="46"/>
      <c r="Q172" s="45">
        <f t="shared" si="4"/>
        <v>98.104769977658833</v>
      </c>
      <c r="R172" s="45">
        <f t="shared" si="5"/>
        <v>104.22385689606564</v>
      </c>
      <c r="T172" s="12"/>
      <c r="U172" s="12"/>
      <c r="V172" s="12"/>
    </row>
    <row r="173" spans="1:22">
      <c r="A173" s="43">
        <v>164</v>
      </c>
      <c r="B173" s="44" t="s">
        <v>189</v>
      </c>
      <c r="C173" s="45">
        <v>131.11638405562175</v>
      </c>
      <c r="D173" s="45">
        <v>139.53751012585582</v>
      </c>
      <c r="E173" s="45">
        <v>144.98693419809481</v>
      </c>
      <c r="F173" s="45">
        <v>148.75019268099496</v>
      </c>
      <c r="G173" s="45">
        <v>147.62642220457292</v>
      </c>
      <c r="H173" s="45">
        <v>146.03580034990713</v>
      </c>
      <c r="I173" s="45">
        <v>145.81122409071148</v>
      </c>
      <c r="J173" s="45">
        <v>147.143438243947</v>
      </c>
      <c r="K173" s="45">
        <v>147.8390952775151</v>
      </c>
      <c r="L173" s="45">
        <v>144.12974582165708</v>
      </c>
      <c r="M173" s="45">
        <v>144.12974582165708</v>
      </c>
      <c r="N173" s="45">
        <v>141.52127919980691</v>
      </c>
      <c r="O173" s="45">
        <v>152.24539094172954</v>
      </c>
      <c r="P173" s="46"/>
      <c r="Q173" s="45">
        <f t="shared" si="4"/>
        <v>141.52127919980691</v>
      </c>
      <c r="R173" s="45">
        <f t="shared" si="5"/>
        <v>152.24539094172954</v>
      </c>
      <c r="T173" s="12"/>
      <c r="U173" s="12"/>
      <c r="V173" s="12"/>
    </row>
    <row r="174" spans="1:22">
      <c r="A174" s="43">
        <v>165</v>
      </c>
      <c r="B174" s="44" t="s">
        <v>190</v>
      </c>
      <c r="C174" s="45">
        <v>101.88435892870049</v>
      </c>
      <c r="D174" s="45">
        <v>103.01849464644499</v>
      </c>
      <c r="E174" s="45">
        <v>103.08272157134002</v>
      </c>
      <c r="F174" s="45">
        <v>105.53508879757554</v>
      </c>
      <c r="G174" s="45">
        <v>105.45274261995819</v>
      </c>
      <c r="H174" s="45">
        <v>103.75362453635444</v>
      </c>
      <c r="I174" s="45">
        <v>101.81433397062125</v>
      </c>
      <c r="J174" s="45">
        <v>103.05346068347276</v>
      </c>
      <c r="K174" s="45">
        <v>102.29765559755873</v>
      </c>
      <c r="L174" s="45">
        <v>100</v>
      </c>
      <c r="M174" s="45">
        <v>100</v>
      </c>
      <c r="N174" s="45">
        <v>100</v>
      </c>
      <c r="O174" s="45">
        <v>98.32543547373848</v>
      </c>
      <c r="P174" s="46"/>
      <c r="Q174" s="45">
        <f t="shared" si="4"/>
        <v>98.32543547373848</v>
      </c>
      <c r="R174" s="45">
        <f t="shared" si="5"/>
        <v>105.53508879757554</v>
      </c>
      <c r="T174" s="12"/>
      <c r="U174" s="12"/>
      <c r="V174" s="12"/>
    </row>
    <row r="175" spans="1:22">
      <c r="A175" s="43">
        <v>166</v>
      </c>
      <c r="B175" s="44" t="s">
        <v>191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6"/>
      <c r="Q175" s="45">
        <f t="shared" si="4"/>
        <v>0</v>
      </c>
      <c r="R175" s="45">
        <f t="shared" si="5"/>
        <v>0</v>
      </c>
      <c r="T175" s="12"/>
      <c r="U175" s="12"/>
      <c r="V175" s="12"/>
    </row>
    <row r="176" spans="1:22">
      <c r="A176" s="43">
        <v>167</v>
      </c>
      <c r="B176" s="44" t="s">
        <v>192</v>
      </c>
      <c r="C176" s="45">
        <v>111.96028355439915</v>
      </c>
      <c r="D176" s="45">
        <v>117.85098693154796</v>
      </c>
      <c r="E176" s="45">
        <v>124.36701469168597</v>
      </c>
      <c r="F176" s="45">
        <v>133.24676721909137</v>
      </c>
      <c r="G176" s="45">
        <v>136.96516604398897</v>
      </c>
      <c r="H176" s="45">
        <v>138.526731265726</v>
      </c>
      <c r="I176" s="45">
        <v>140.32994320024204</v>
      </c>
      <c r="J176" s="45">
        <v>145.00459206651018</v>
      </c>
      <c r="K176" s="45">
        <v>150.54751477882914</v>
      </c>
      <c r="L176" s="45">
        <v>148.00875742147787</v>
      </c>
      <c r="M176" s="45">
        <v>148.00875742147787</v>
      </c>
      <c r="N176" s="45">
        <v>146.30421315481414</v>
      </c>
      <c r="O176" s="45">
        <v>155.90240397680554</v>
      </c>
      <c r="P176" s="46"/>
      <c r="Q176" s="45">
        <f t="shared" si="4"/>
        <v>133.24676721909137</v>
      </c>
      <c r="R176" s="45">
        <f t="shared" si="5"/>
        <v>155.90240397680554</v>
      </c>
      <c r="T176" s="12"/>
      <c r="U176" s="12"/>
      <c r="V176" s="12"/>
    </row>
    <row r="177" spans="1:22">
      <c r="A177" s="43">
        <v>168</v>
      </c>
      <c r="B177" s="44" t="s">
        <v>193</v>
      </c>
      <c r="C177" s="45">
        <v>135.74472661814016</v>
      </c>
      <c r="D177" s="45">
        <v>134.16784194113046</v>
      </c>
      <c r="E177" s="45">
        <v>139.3555358037857</v>
      </c>
      <c r="F177" s="45">
        <v>147.00735017334301</v>
      </c>
      <c r="G177" s="45">
        <v>151.64972803674169</v>
      </c>
      <c r="H177" s="45">
        <v>153.94572926504674</v>
      </c>
      <c r="I177" s="45">
        <v>153.17855663332847</v>
      </c>
      <c r="J177" s="45">
        <v>158.25393342715967</v>
      </c>
      <c r="K177" s="45">
        <v>168.81466455290376</v>
      </c>
      <c r="L177" s="45">
        <v>172.97034125476529</v>
      </c>
      <c r="M177" s="45">
        <v>172.97034125476529</v>
      </c>
      <c r="N177" s="45">
        <v>165.55788543269111</v>
      </c>
      <c r="O177" s="45">
        <v>171.82301041279283</v>
      </c>
      <c r="P177" s="46"/>
      <c r="Q177" s="45">
        <f t="shared" si="4"/>
        <v>147.00735017334301</v>
      </c>
      <c r="R177" s="45">
        <f t="shared" si="5"/>
        <v>172.97034125476529</v>
      </c>
      <c r="T177" s="12"/>
      <c r="U177" s="12"/>
      <c r="V177" s="12"/>
    </row>
    <row r="178" spans="1:22">
      <c r="A178" s="43">
        <v>169</v>
      </c>
      <c r="B178" s="44" t="s">
        <v>194</v>
      </c>
      <c r="C178" s="45">
        <v>157.05430532634566</v>
      </c>
      <c r="D178" s="45">
        <v>156.44692906731987</v>
      </c>
      <c r="E178" s="45">
        <v>157.09552083232597</v>
      </c>
      <c r="F178" s="45">
        <v>156.7755481040686</v>
      </c>
      <c r="G178" s="45">
        <v>150.79368128038826</v>
      </c>
      <c r="H178" s="45">
        <v>150.44705102882506</v>
      </c>
      <c r="I178" s="45">
        <v>147.02307109572598</v>
      </c>
      <c r="J178" s="45">
        <v>154.31447702266385</v>
      </c>
      <c r="K178" s="45">
        <v>163.49902337250825</v>
      </c>
      <c r="L178" s="45">
        <v>151.34144079127762</v>
      </c>
      <c r="M178" s="45">
        <v>151.34144079127762</v>
      </c>
      <c r="N178" s="45">
        <v>148.84719599620823</v>
      </c>
      <c r="O178" s="45">
        <v>154.4241020299923</v>
      </c>
      <c r="P178" s="46"/>
      <c r="Q178" s="45">
        <f t="shared" si="4"/>
        <v>147.02307109572598</v>
      </c>
      <c r="R178" s="45">
        <f t="shared" si="5"/>
        <v>163.49902337250825</v>
      </c>
      <c r="T178" s="12"/>
      <c r="U178" s="12"/>
      <c r="V178" s="12"/>
    </row>
    <row r="179" spans="1:22">
      <c r="A179" s="43">
        <v>170</v>
      </c>
      <c r="B179" s="44" t="s">
        <v>195</v>
      </c>
      <c r="C179" s="45">
        <v>127.04460490990783</v>
      </c>
      <c r="D179" s="45">
        <v>133.84936804383935</v>
      </c>
      <c r="E179" s="45">
        <v>132.13190326917757</v>
      </c>
      <c r="F179" s="45">
        <v>136.80141240606659</v>
      </c>
      <c r="G179" s="45">
        <v>139.06360752361022</v>
      </c>
      <c r="H179" s="45">
        <v>133.87220607154268</v>
      </c>
      <c r="I179" s="45">
        <v>131.94657103126141</v>
      </c>
      <c r="J179" s="45">
        <v>126.36452002613281</v>
      </c>
      <c r="K179" s="45">
        <v>125.70028253071884</v>
      </c>
      <c r="L179" s="45">
        <v>115.01306359382239</v>
      </c>
      <c r="M179" s="45">
        <v>115.01306359382239</v>
      </c>
      <c r="N179" s="45">
        <v>105.53175847489531</v>
      </c>
      <c r="O179" s="45">
        <v>111.21986583481136</v>
      </c>
      <c r="P179" s="46"/>
      <c r="Q179" s="45">
        <f t="shared" si="4"/>
        <v>105.53175847489531</v>
      </c>
      <c r="R179" s="45">
        <f t="shared" si="5"/>
        <v>139.06360752361022</v>
      </c>
      <c r="T179" s="12"/>
      <c r="U179" s="12"/>
      <c r="V179" s="12"/>
    </row>
    <row r="180" spans="1:22">
      <c r="A180" s="43">
        <v>171</v>
      </c>
      <c r="B180" s="44" t="s">
        <v>196</v>
      </c>
      <c r="C180" s="45">
        <v>112.82885184806577</v>
      </c>
      <c r="D180" s="45">
        <v>113.43197302194503</v>
      </c>
      <c r="E180" s="45">
        <v>117.99124760453448</v>
      </c>
      <c r="F180" s="45">
        <v>121.08499649448999</v>
      </c>
      <c r="G180" s="45">
        <v>123.73669510574786</v>
      </c>
      <c r="H180" s="45">
        <v>124.47978954542968</v>
      </c>
      <c r="I180" s="45">
        <v>126.28924427988812</v>
      </c>
      <c r="J180" s="45">
        <v>129.5926932824656</v>
      </c>
      <c r="K180" s="45">
        <v>133.41771896876736</v>
      </c>
      <c r="L180" s="45">
        <v>127.70459475800939</v>
      </c>
      <c r="M180" s="45">
        <v>127.70459475800939</v>
      </c>
      <c r="N180" s="45">
        <v>125.23085294464681</v>
      </c>
      <c r="O180" s="45">
        <v>129.17792288151338</v>
      </c>
      <c r="P180" s="46"/>
      <c r="Q180" s="45">
        <f t="shared" si="4"/>
        <v>121.08499649448999</v>
      </c>
      <c r="R180" s="45">
        <f t="shared" si="5"/>
        <v>133.41771896876736</v>
      </c>
      <c r="T180" s="12"/>
      <c r="U180" s="12"/>
      <c r="V180" s="12"/>
    </row>
    <row r="181" spans="1:22">
      <c r="A181" s="43">
        <v>172</v>
      </c>
      <c r="B181" s="44" t="s">
        <v>197</v>
      </c>
      <c r="C181" s="45">
        <v>141.49978146263811</v>
      </c>
      <c r="D181" s="45">
        <v>147.82007408803725</v>
      </c>
      <c r="E181" s="45">
        <v>156.04535218080719</v>
      </c>
      <c r="F181" s="45">
        <v>157.97163123854486</v>
      </c>
      <c r="G181" s="45">
        <v>165.52156203448624</v>
      </c>
      <c r="H181" s="45">
        <v>158.67228036733869</v>
      </c>
      <c r="I181" s="45">
        <v>159.36118697291184</v>
      </c>
      <c r="J181" s="45">
        <v>167.36913527164995</v>
      </c>
      <c r="K181" s="45">
        <v>172.70926315361979</v>
      </c>
      <c r="L181" s="45">
        <v>184.8182838817367</v>
      </c>
      <c r="M181" s="45">
        <v>184.8182838817367</v>
      </c>
      <c r="N181" s="45">
        <v>165.43191225104837</v>
      </c>
      <c r="O181" s="45">
        <v>165.85312311121146</v>
      </c>
      <c r="P181" s="46"/>
      <c r="Q181" s="45">
        <f t="shared" si="4"/>
        <v>157.97163123854486</v>
      </c>
      <c r="R181" s="45">
        <f t="shared" si="5"/>
        <v>184.8182838817367</v>
      </c>
      <c r="T181" s="12"/>
      <c r="U181" s="12"/>
      <c r="V181" s="12"/>
    </row>
    <row r="182" spans="1:22">
      <c r="A182" s="43">
        <v>173</v>
      </c>
      <c r="B182" s="44" t="s">
        <v>198</v>
      </c>
      <c r="C182" s="45">
        <v>168.32291429693339</v>
      </c>
      <c r="D182" s="45">
        <v>157.42773800518884</v>
      </c>
      <c r="E182" s="45">
        <v>158.16369788304439</v>
      </c>
      <c r="F182" s="45">
        <v>171.4972767735922</v>
      </c>
      <c r="G182" s="45">
        <v>190.6143761248664</v>
      </c>
      <c r="H182" s="45">
        <v>185.23897594415638</v>
      </c>
      <c r="I182" s="45">
        <v>189.26626623019737</v>
      </c>
      <c r="J182" s="45">
        <v>189.86005822903095</v>
      </c>
      <c r="K182" s="45">
        <v>204.273526904639</v>
      </c>
      <c r="L182" s="45">
        <v>183.6810112811568</v>
      </c>
      <c r="M182" s="45">
        <v>183.6810112811568</v>
      </c>
      <c r="N182" s="45">
        <v>178.83892716863073</v>
      </c>
      <c r="O182" s="45">
        <v>192.19206857281566</v>
      </c>
      <c r="P182" s="46"/>
      <c r="Q182" s="45">
        <f t="shared" si="4"/>
        <v>171.4972767735922</v>
      </c>
      <c r="R182" s="45">
        <f t="shared" si="5"/>
        <v>204.273526904639</v>
      </c>
      <c r="T182" s="12"/>
      <c r="U182" s="12"/>
      <c r="V182" s="12"/>
    </row>
    <row r="183" spans="1:22">
      <c r="A183" s="43">
        <v>174</v>
      </c>
      <c r="B183" s="44" t="s">
        <v>199</v>
      </c>
      <c r="C183" s="45">
        <v>135.89913563177851</v>
      </c>
      <c r="D183" s="45">
        <v>133.51075283776038</v>
      </c>
      <c r="E183" s="45">
        <v>136.02783637182719</v>
      </c>
      <c r="F183" s="45">
        <v>140.78668040702419</v>
      </c>
      <c r="G183" s="45">
        <v>139.67886828539596</v>
      </c>
      <c r="H183" s="45">
        <v>149.82386021555897</v>
      </c>
      <c r="I183" s="45">
        <v>151.7557932849802</v>
      </c>
      <c r="J183" s="45">
        <v>164.25055561515535</v>
      </c>
      <c r="K183" s="45">
        <v>171.62046684328209</v>
      </c>
      <c r="L183" s="45">
        <v>165.6352437150984</v>
      </c>
      <c r="M183" s="45">
        <v>165.6352437150984</v>
      </c>
      <c r="N183" s="45">
        <v>159.09834730402255</v>
      </c>
      <c r="O183" s="45">
        <v>160.91354418144041</v>
      </c>
      <c r="P183" s="46"/>
      <c r="Q183" s="45">
        <f t="shared" si="4"/>
        <v>139.67886828539596</v>
      </c>
      <c r="R183" s="45">
        <f t="shared" si="5"/>
        <v>171.62046684328209</v>
      </c>
      <c r="T183" s="12"/>
      <c r="U183" s="12"/>
      <c r="V183" s="12"/>
    </row>
    <row r="184" spans="1:22">
      <c r="A184" s="43">
        <v>175</v>
      </c>
      <c r="B184" s="44" t="s">
        <v>200</v>
      </c>
      <c r="C184" s="45">
        <v>127.58217485421849</v>
      </c>
      <c r="D184" s="45">
        <v>135.39713622335344</v>
      </c>
      <c r="E184" s="45">
        <v>141.45706997044542</v>
      </c>
      <c r="F184" s="45">
        <v>147.14081772529875</v>
      </c>
      <c r="G184" s="45">
        <v>149.9565669155152</v>
      </c>
      <c r="H184" s="45">
        <v>153.46161650527441</v>
      </c>
      <c r="I184" s="45">
        <v>151.07545582516647</v>
      </c>
      <c r="J184" s="45">
        <v>151.23445608499918</v>
      </c>
      <c r="K184" s="45">
        <v>158.11129876213545</v>
      </c>
      <c r="L184" s="45">
        <v>155.59623685915264</v>
      </c>
      <c r="M184" s="45">
        <v>155.59623685915264</v>
      </c>
      <c r="N184" s="45">
        <v>153.75272742609053</v>
      </c>
      <c r="O184" s="45">
        <v>158.27530225454106</v>
      </c>
      <c r="P184" s="46"/>
      <c r="Q184" s="45">
        <f t="shared" si="4"/>
        <v>147.14081772529875</v>
      </c>
      <c r="R184" s="45">
        <f t="shared" si="5"/>
        <v>158.27530225454106</v>
      </c>
      <c r="T184" s="12"/>
      <c r="U184" s="12"/>
      <c r="V184" s="12"/>
    </row>
    <row r="185" spans="1:22">
      <c r="A185" s="43">
        <v>176</v>
      </c>
      <c r="B185" s="44" t="s">
        <v>201</v>
      </c>
      <c r="C185" s="45">
        <v>121.34567108409786</v>
      </c>
      <c r="D185" s="45">
        <v>124.68307328131323</v>
      </c>
      <c r="E185" s="45">
        <v>131.17339094987926</v>
      </c>
      <c r="F185" s="45">
        <v>132.5678703272084</v>
      </c>
      <c r="G185" s="45">
        <v>133.03185416053941</v>
      </c>
      <c r="H185" s="45">
        <v>135.81387631465586</v>
      </c>
      <c r="I185" s="45">
        <v>134.44186050017095</v>
      </c>
      <c r="J185" s="45">
        <v>149.7418380646148</v>
      </c>
      <c r="K185" s="45">
        <v>142.09030469434236</v>
      </c>
      <c r="L185" s="45">
        <v>134.00620858507176</v>
      </c>
      <c r="M185" s="45">
        <v>134.00620858507176</v>
      </c>
      <c r="N185" s="45">
        <v>125.11510690310676</v>
      </c>
      <c r="O185" s="45">
        <v>132.29061594509275</v>
      </c>
      <c r="P185" s="46"/>
      <c r="Q185" s="45">
        <f t="shared" si="4"/>
        <v>125.11510690310676</v>
      </c>
      <c r="R185" s="45">
        <f t="shared" si="5"/>
        <v>149.7418380646148</v>
      </c>
      <c r="T185" s="12"/>
      <c r="U185" s="12"/>
      <c r="V185" s="12"/>
    </row>
    <row r="186" spans="1:22">
      <c r="A186" s="43">
        <v>177</v>
      </c>
      <c r="B186" s="44" t="s">
        <v>202</v>
      </c>
      <c r="C186" s="45">
        <v>125.11291718133066</v>
      </c>
      <c r="D186" s="45">
        <v>132.17480585337341</v>
      </c>
      <c r="E186" s="45">
        <v>130.71631327264902</v>
      </c>
      <c r="F186" s="45">
        <v>134.12250614803494</v>
      </c>
      <c r="G186" s="45">
        <v>136.77725133401748</v>
      </c>
      <c r="H186" s="45">
        <v>141.98567043611629</v>
      </c>
      <c r="I186" s="45">
        <v>138.09453442577359</v>
      </c>
      <c r="J186" s="45">
        <v>142.45604361892609</v>
      </c>
      <c r="K186" s="45">
        <v>150.15914978742398</v>
      </c>
      <c r="L186" s="45">
        <v>143.43132670377187</v>
      </c>
      <c r="M186" s="45">
        <v>143.43132670377187</v>
      </c>
      <c r="N186" s="45">
        <v>137.96992674442876</v>
      </c>
      <c r="O186" s="45">
        <v>138.06508502248184</v>
      </c>
      <c r="P186" s="46"/>
      <c r="Q186" s="45">
        <f t="shared" si="4"/>
        <v>134.12250614803494</v>
      </c>
      <c r="R186" s="45">
        <f t="shared" si="5"/>
        <v>150.15914978742398</v>
      </c>
      <c r="T186" s="12"/>
      <c r="U186" s="12"/>
      <c r="V186" s="12"/>
    </row>
    <row r="187" spans="1:22">
      <c r="A187" s="43">
        <v>178</v>
      </c>
      <c r="B187" s="44" t="s">
        <v>203</v>
      </c>
      <c r="C187" s="45">
        <v>105.77694260869212</v>
      </c>
      <c r="D187" s="45">
        <v>107.79546638110065</v>
      </c>
      <c r="E187" s="45">
        <v>108.11153669568733</v>
      </c>
      <c r="F187" s="45">
        <v>109.69164192595284</v>
      </c>
      <c r="G187" s="45">
        <v>110.42171456845485</v>
      </c>
      <c r="H187" s="45">
        <v>105.21838666210061</v>
      </c>
      <c r="I187" s="45">
        <v>112.03087235454272</v>
      </c>
      <c r="J187" s="45">
        <v>116.83137108712111</v>
      </c>
      <c r="K187" s="45">
        <v>121.4974209597504</v>
      </c>
      <c r="L187" s="45">
        <v>110.87211795217652</v>
      </c>
      <c r="M187" s="45">
        <v>110.87211795217652</v>
      </c>
      <c r="N187" s="45">
        <v>108.11306771093396</v>
      </c>
      <c r="O187" s="45">
        <v>113.06120803359674</v>
      </c>
      <c r="P187" s="46"/>
      <c r="Q187" s="45">
        <f t="shared" si="4"/>
        <v>105.21838666210061</v>
      </c>
      <c r="R187" s="45">
        <f t="shared" si="5"/>
        <v>121.4974209597504</v>
      </c>
      <c r="T187" s="12"/>
      <c r="U187" s="12"/>
      <c r="V187" s="12"/>
    </row>
    <row r="188" spans="1:22">
      <c r="A188" s="43">
        <v>179</v>
      </c>
      <c r="B188" s="44" t="s">
        <v>204</v>
      </c>
      <c r="C188" s="45">
        <v>0</v>
      </c>
      <c r="D188" s="45">
        <v>0</v>
      </c>
      <c r="E188" s="45">
        <v>0</v>
      </c>
      <c r="F188" s="45">
        <v>0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6"/>
      <c r="Q188" s="45">
        <f t="shared" si="4"/>
        <v>0</v>
      </c>
      <c r="R188" s="45">
        <f t="shared" si="5"/>
        <v>0</v>
      </c>
      <c r="T188" s="12"/>
      <c r="U188" s="12"/>
      <c r="V188" s="12"/>
    </row>
    <row r="189" spans="1:22">
      <c r="A189" s="43">
        <v>180</v>
      </c>
      <c r="B189" s="44" t="s">
        <v>205</v>
      </c>
      <c r="C189" s="45">
        <v>0</v>
      </c>
      <c r="D189" s="45">
        <v>0</v>
      </c>
      <c r="E189" s="45">
        <v>0</v>
      </c>
      <c r="F189" s="45">
        <v>0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6"/>
      <c r="Q189" s="45">
        <f t="shared" si="4"/>
        <v>0</v>
      </c>
      <c r="R189" s="45">
        <f t="shared" si="5"/>
        <v>0</v>
      </c>
      <c r="T189" s="12"/>
      <c r="U189" s="12"/>
      <c r="V189" s="12"/>
    </row>
    <row r="190" spans="1:22">
      <c r="A190" s="43">
        <v>181</v>
      </c>
      <c r="B190" s="44" t="s">
        <v>206</v>
      </c>
      <c r="C190" s="45">
        <v>99.983379897841061</v>
      </c>
      <c r="D190" s="45">
        <v>101.51933275235901</v>
      </c>
      <c r="E190" s="45">
        <v>102.86180450522266</v>
      </c>
      <c r="F190" s="45">
        <v>106.11536313247443</v>
      </c>
      <c r="G190" s="45">
        <v>106.74449559766697</v>
      </c>
      <c r="H190" s="45">
        <v>106.45657075481911</v>
      </c>
      <c r="I190" s="45">
        <v>104.75446172916065</v>
      </c>
      <c r="J190" s="45">
        <v>101.83511774038838</v>
      </c>
      <c r="K190" s="45">
        <v>103.47352643682466</v>
      </c>
      <c r="L190" s="45">
        <v>101.41418881168643</v>
      </c>
      <c r="M190" s="45">
        <v>101.41418881168643</v>
      </c>
      <c r="N190" s="45">
        <v>100.85374199694317</v>
      </c>
      <c r="O190" s="45">
        <v>101.12183640562671</v>
      </c>
      <c r="P190" s="46"/>
      <c r="Q190" s="45">
        <f t="shared" si="4"/>
        <v>100.85374199694317</v>
      </c>
      <c r="R190" s="45">
        <f t="shared" si="5"/>
        <v>106.74449559766697</v>
      </c>
      <c r="T190" s="12"/>
      <c r="U190" s="12"/>
      <c r="V190" s="12"/>
    </row>
    <row r="191" spans="1:22">
      <c r="A191" s="43">
        <v>182</v>
      </c>
      <c r="B191" s="44" t="s">
        <v>207</v>
      </c>
      <c r="C191" s="45">
        <v>108.89587782269285</v>
      </c>
      <c r="D191" s="45">
        <v>113.44113005468792</v>
      </c>
      <c r="E191" s="45">
        <v>116.03250779076764</v>
      </c>
      <c r="F191" s="45">
        <v>120.32276527213455</v>
      </c>
      <c r="G191" s="45">
        <v>130.65120424154105</v>
      </c>
      <c r="H191" s="45">
        <v>123.53541588570813</v>
      </c>
      <c r="I191" s="45">
        <v>120.37975419998632</v>
      </c>
      <c r="J191" s="45">
        <v>123.86319990418393</v>
      </c>
      <c r="K191" s="45">
        <v>123.98828030248946</v>
      </c>
      <c r="L191" s="45">
        <v>119.51204304515628</v>
      </c>
      <c r="M191" s="45">
        <v>119.51204304515628</v>
      </c>
      <c r="N191" s="45">
        <v>116.57078475555748</v>
      </c>
      <c r="O191" s="45">
        <v>120.65510980246452</v>
      </c>
      <c r="P191" s="46"/>
      <c r="Q191" s="45">
        <f t="shared" si="4"/>
        <v>116.57078475555748</v>
      </c>
      <c r="R191" s="45">
        <f t="shared" si="5"/>
        <v>130.65120424154105</v>
      </c>
      <c r="T191" s="12"/>
      <c r="U191" s="12"/>
      <c r="V191" s="12"/>
    </row>
    <row r="192" spans="1:22">
      <c r="A192" s="43">
        <v>183</v>
      </c>
      <c r="B192" s="44" t="s">
        <v>208</v>
      </c>
      <c r="C192" s="45">
        <v>0</v>
      </c>
      <c r="D192" s="45">
        <v>0</v>
      </c>
      <c r="E192" s="45">
        <v>0</v>
      </c>
      <c r="F192" s="45">
        <v>0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6"/>
      <c r="Q192" s="45">
        <f t="shared" si="4"/>
        <v>0</v>
      </c>
      <c r="R192" s="45">
        <f t="shared" si="5"/>
        <v>0</v>
      </c>
      <c r="T192" s="12"/>
      <c r="U192" s="12"/>
      <c r="V192" s="12"/>
    </row>
    <row r="193" spans="1:22">
      <c r="A193" s="43">
        <v>184</v>
      </c>
      <c r="B193" s="44" t="s">
        <v>209</v>
      </c>
      <c r="C193" s="45">
        <v>144.00578626158364</v>
      </c>
      <c r="D193" s="45">
        <v>156.38856242594332</v>
      </c>
      <c r="E193" s="45">
        <v>155.11081193207994</v>
      </c>
      <c r="F193" s="45">
        <v>167.3618432016695</v>
      </c>
      <c r="G193" s="45">
        <v>183.74554945209076</v>
      </c>
      <c r="H193" s="45">
        <v>184.51131459687375</v>
      </c>
      <c r="I193" s="45">
        <v>182.70527559444608</v>
      </c>
      <c r="J193" s="45">
        <v>179.08938939106872</v>
      </c>
      <c r="K193" s="45">
        <v>183.49032367545229</v>
      </c>
      <c r="L193" s="45">
        <v>182.067491328644</v>
      </c>
      <c r="M193" s="45">
        <v>182.067491328644</v>
      </c>
      <c r="N193" s="45">
        <v>173.3972428755126</v>
      </c>
      <c r="O193" s="45">
        <v>184.29637564341635</v>
      </c>
      <c r="P193" s="46"/>
      <c r="Q193" s="45">
        <f t="shared" si="4"/>
        <v>167.3618432016695</v>
      </c>
      <c r="R193" s="45">
        <f t="shared" si="5"/>
        <v>184.51131459687375</v>
      </c>
      <c r="T193" s="12"/>
      <c r="U193" s="12"/>
      <c r="V193" s="12"/>
    </row>
    <row r="194" spans="1:22">
      <c r="A194" s="43">
        <v>185</v>
      </c>
      <c r="B194" s="44" t="s">
        <v>210</v>
      </c>
      <c r="C194" s="45">
        <v>108.48871120953871</v>
      </c>
      <c r="D194" s="45">
        <v>110.8312338164273</v>
      </c>
      <c r="E194" s="45">
        <v>113.63615343248547</v>
      </c>
      <c r="F194" s="45">
        <v>116.46463794675694</v>
      </c>
      <c r="G194" s="45">
        <v>118.73917133466134</v>
      </c>
      <c r="H194" s="45">
        <v>118.63452826662915</v>
      </c>
      <c r="I194" s="45">
        <v>116.27682178474711</v>
      </c>
      <c r="J194" s="45">
        <v>112.73561699026043</v>
      </c>
      <c r="K194" s="45">
        <v>115.79583337223916</v>
      </c>
      <c r="L194" s="45">
        <v>112.73241647428188</v>
      </c>
      <c r="M194" s="45">
        <v>112.73241647428188</v>
      </c>
      <c r="N194" s="45">
        <v>112.61932855375618</v>
      </c>
      <c r="O194" s="45">
        <v>114.29832456419318</v>
      </c>
      <c r="P194" s="46"/>
      <c r="Q194" s="45">
        <f t="shared" si="4"/>
        <v>112.61932855375618</v>
      </c>
      <c r="R194" s="45">
        <f t="shared" si="5"/>
        <v>118.73917133466134</v>
      </c>
      <c r="T194" s="12"/>
      <c r="U194" s="12"/>
      <c r="V194" s="12"/>
    </row>
    <row r="195" spans="1:22">
      <c r="A195" s="43">
        <v>186</v>
      </c>
      <c r="B195" s="44" t="s">
        <v>211</v>
      </c>
      <c r="C195" s="45">
        <v>129.57632159526611</v>
      </c>
      <c r="D195" s="45">
        <v>131.4081048543683</v>
      </c>
      <c r="E195" s="45">
        <v>134.00809327726307</v>
      </c>
      <c r="F195" s="45">
        <v>137.62492494491028</v>
      </c>
      <c r="G195" s="45">
        <v>143.69473104032178</v>
      </c>
      <c r="H195" s="45">
        <v>141.36827548200583</v>
      </c>
      <c r="I195" s="45">
        <v>139.40479773431406</v>
      </c>
      <c r="J195" s="45">
        <v>136.1055559800138</v>
      </c>
      <c r="K195" s="45">
        <v>139.9535428481704</v>
      </c>
      <c r="L195" s="45">
        <v>136.0534287779991</v>
      </c>
      <c r="M195" s="45">
        <v>136.0534287779991</v>
      </c>
      <c r="N195" s="45">
        <v>131.24666654593909</v>
      </c>
      <c r="O195" s="45">
        <v>136.81000965823361</v>
      </c>
      <c r="P195" s="46"/>
      <c r="Q195" s="45">
        <f t="shared" si="4"/>
        <v>131.24666654593909</v>
      </c>
      <c r="R195" s="45">
        <f t="shared" si="5"/>
        <v>143.69473104032178</v>
      </c>
      <c r="T195" s="12"/>
      <c r="U195" s="12"/>
      <c r="V195" s="12"/>
    </row>
    <row r="196" spans="1:22">
      <c r="A196" s="43">
        <v>187</v>
      </c>
      <c r="B196" s="44" t="s">
        <v>212</v>
      </c>
      <c r="C196" s="45">
        <v>119.3322659202971</v>
      </c>
      <c r="D196" s="45">
        <v>125.19550335308203</v>
      </c>
      <c r="E196" s="45">
        <v>129.8884575937754</v>
      </c>
      <c r="F196" s="45">
        <v>138.5731238174711</v>
      </c>
      <c r="G196" s="45">
        <v>147.58222412671279</v>
      </c>
      <c r="H196" s="45">
        <v>145.44109321459518</v>
      </c>
      <c r="I196" s="45">
        <v>153.64470105746281</v>
      </c>
      <c r="J196" s="45">
        <v>161.94560374181199</v>
      </c>
      <c r="K196" s="45">
        <v>167.72004120035621</v>
      </c>
      <c r="L196" s="45">
        <v>164.17882110197769</v>
      </c>
      <c r="M196" s="45">
        <v>164.17882110197769</v>
      </c>
      <c r="N196" s="45">
        <v>155.56880524369333</v>
      </c>
      <c r="O196" s="45">
        <v>161.99837960532065</v>
      </c>
      <c r="P196" s="46"/>
      <c r="Q196" s="45">
        <f t="shared" si="4"/>
        <v>138.5731238174711</v>
      </c>
      <c r="R196" s="45">
        <f t="shared" si="5"/>
        <v>167.72004120035621</v>
      </c>
      <c r="T196" s="12"/>
      <c r="U196" s="12"/>
      <c r="V196" s="12"/>
    </row>
    <row r="197" spans="1:22">
      <c r="A197" s="43">
        <v>188</v>
      </c>
      <c r="B197" s="44" t="s">
        <v>213</v>
      </c>
      <c r="C197" s="45">
        <v>0</v>
      </c>
      <c r="D197" s="45">
        <v>0</v>
      </c>
      <c r="E197" s="45">
        <v>0</v>
      </c>
      <c r="F197" s="45">
        <v>0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6"/>
      <c r="Q197" s="45">
        <f t="shared" si="4"/>
        <v>0</v>
      </c>
      <c r="R197" s="45">
        <f t="shared" si="5"/>
        <v>0</v>
      </c>
      <c r="T197" s="12"/>
      <c r="U197" s="12"/>
      <c r="V197" s="12"/>
    </row>
    <row r="198" spans="1:22">
      <c r="A198" s="43">
        <v>189</v>
      </c>
      <c r="B198" s="44" t="s">
        <v>214</v>
      </c>
      <c r="C198" s="45">
        <v>124.1414952500226</v>
      </c>
      <c r="D198" s="45">
        <v>130.92634220436565</v>
      </c>
      <c r="E198" s="45">
        <v>132.04660597863477</v>
      </c>
      <c r="F198" s="45">
        <v>136.8224601764216</v>
      </c>
      <c r="G198" s="45">
        <v>140.06581935816317</v>
      </c>
      <c r="H198" s="45">
        <v>138.44711462449649</v>
      </c>
      <c r="I198" s="45">
        <v>137.08671197035798</v>
      </c>
      <c r="J198" s="45">
        <v>133.69625577838289</v>
      </c>
      <c r="K198" s="45">
        <v>135.90523895183065</v>
      </c>
      <c r="L198" s="45">
        <v>134.51876817314573</v>
      </c>
      <c r="M198" s="45">
        <v>134.51876817314573</v>
      </c>
      <c r="N198" s="45">
        <v>134.15500678325202</v>
      </c>
      <c r="O198" s="45">
        <v>145.54500611524296</v>
      </c>
      <c r="P198" s="46"/>
      <c r="Q198" s="45">
        <f t="shared" si="4"/>
        <v>133.69625577838289</v>
      </c>
      <c r="R198" s="45">
        <f t="shared" si="5"/>
        <v>145.54500611524296</v>
      </c>
      <c r="T198" s="12"/>
      <c r="U198" s="12"/>
      <c r="V198" s="12"/>
    </row>
    <row r="199" spans="1:22">
      <c r="A199" s="43">
        <v>190</v>
      </c>
      <c r="B199" s="44" t="s">
        <v>215</v>
      </c>
      <c r="C199" s="45">
        <v>0</v>
      </c>
      <c r="D199" s="45">
        <v>0</v>
      </c>
      <c r="E199" s="45">
        <v>0</v>
      </c>
      <c r="F199" s="45">
        <v>0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6"/>
      <c r="Q199" s="45">
        <f t="shared" si="4"/>
        <v>0</v>
      </c>
      <c r="R199" s="45">
        <f t="shared" si="5"/>
        <v>0</v>
      </c>
      <c r="T199" s="12"/>
      <c r="U199" s="12"/>
      <c r="V199" s="12"/>
    </row>
    <row r="200" spans="1:22">
      <c r="A200" s="43">
        <v>191</v>
      </c>
      <c r="B200" s="44" t="s">
        <v>216</v>
      </c>
      <c r="C200" s="45">
        <v>111.80759516333758</v>
      </c>
      <c r="D200" s="45">
        <v>115.94326773859689</v>
      </c>
      <c r="E200" s="45">
        <v>121.34083483062506</v>
      </c>
      <c r="F200" s="45">
        <v>130.10068537235821</v>
      </c>
      <c r="G200" s="45">
        <v>135.16822993331189</v>
      </c>
      <c r="H200" s="45">
        <v>138.18668236846696</v>
      </c>
      <c r="I200" s="45">
        <v>130.94108656434608</v>
      </c>
      <c r="J200" s="45">
        <v>130.24953885967597</v>
      </c>
      <c r="K200" s="45">
        <v>134.37438089794952</v>
      </c>
      <c r="L200" s="45">
        <v>128.86300283434048</v>
      </c>
      <c r="M200" s="45">
        <v>128.86300283434048</v>
      </c>
      <c r="N200" s="45">
        <v>128.97097032226912</v>
      </c>
      <c r="O200" s="45">
        <v>131.2754099544525</v>
      </c>
      <c r="P200" s="46"/>
      <c r="Q200" s="45">
        <f t="shared" si="4"/>
        <v>128.86300283434048</v>
      </c>
      <c r="R200" s="45">
        <f t="shared" si="5"/>
        <v>138.18668236846696</v>
      </c>
      <c r="T200" s="12"/>
      <c r="U200" s="12"/>
      <c r="V200" s="12"/>
    </row>
    <row r="201" spans="1:22">
      <c r="A201" s="43">
        <v>192</v>
      </c>
      <c r="B201" s="44" t="s">
        <v>217</v>
      </c>
      <c r="C201" s="45">
        <v>0</v>
      </c>
      <c r="D201" s="45">
        <v>0</v>
      </c>
      <c r="E201" s="45">
        <v>0</v>
      </c>
      <c r="F201" s="45">
        <v>0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6"/>
      <c r="Q201" s="45">
        <f t="shared" si="4"/>
        <v>0</v>
      </c>
      <c r="R201" s="45">
        <f t="shared" si="5"/>
        <v>0</v>
      </c>
      <c r="T201" s="12"/>
      <c r="U201" s="12"/>
      <c r="V201" s="12"/>
    </row>
    <row r="202" spans="1:22">
      <c r="A202" s="43">
        <v>193</v>
      </c>
      <c r="B202" s="44" t="s">
        <v>218</v>
      </c>
      <c r="C202" s="45">
        <v>0</v>
      </c>
      <c r="D202" s="45">
        <v>0</v>
      </c>
      <c r="E202" s="45">
        <v>0</v>
      </c>
      <c r="F202" s="45">
        <v>0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6"/>
      <c r="Q202" s="45">
        <f t="shared" si="4"/>
        <v>0</v>
      </c>
      <c r="R202" s="45">
        <f t="shared" si="5"/>
        <v>0</v>
      </c>
      <c r="T202" s="12"/>
      <c r="U202" s="12"/>
      <c r="V202" s="12"/>
    </row>
    <row r="203" spans="1:22">
      <c r="A203" s="43">
        <v>194</v>
      </c>
      <c r="B203" s="44" t="s">
        <v>219</v>
      </c>
      <c r="C203" s="45">
        <v>0</v>
      </c>
      <c r="D203" s="45">
        <v>0</v>
      </c>
      <c r="E203" s="45">
        <v>0</v>
      </c>
      <c r="F203" s="45">
        <v>0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6"/>
      <c r="Q203" s="45">
        <f t="shared" ref="Q203:Q266" si="6">MIN(F203:O203)</f>
        <v>0</v>
      </c>
      <c r="R203" s="45">
        <f t="shared" ref="R203:R266" si="7">MAX(F203:O203)</f>
        <v>0</v>
      </c>
      <c r="T203" s="12"/>
      <c r="U203" s="12"/>
      <c r="V203" s="12"/>
    </row>
    <row r="204" spans="1:22">
      <c r="A204" s="43">
        <v>195</v>
      </c>
      <c r="B204" s="44" t="s">
        <v>220</v>
      </c>
      <c r="C204" s="45">
        <v>0</v>
      </c>
      <c r="D204" s="45">
        <v>0</v>
      </c>
      <c r="E204" s="45">
        <v>0</v>
      </c>
      <c r="F204" s="45">
        <v>0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6"/>
      <c r="Q204" s="45">
        <f t="shared" si="6"/>
        <v>0</v>
      </c>
      <c r="R204" s="45">
        <f t="shared" si="7"/>
        <v>0</v>
      </c>
      <c r="T204" s="12"/>
      <c r="U204" s="12"/>
      <c r="V204" s="12"/>
    </row>
    <row r="205" spans="1:22">
      <c r="A205" s="43">
        <v>196</v>
      </c>
      <c r="B205" s="44" t="s">
        <v>221</v>
      </c>
      <c r="C205" s="45">
        <v>126.41760289500421</v>
      </c>
      <c r="D205" s="45">
        <v>135.88856264925766</v>
      </c>
      <c r="E205" s="45">
        <v>145.29341280320585</v>
      </c>
      <c r="F205" s="45">
        <v>150.49793889510863</v>
      </c>
      <c r="G205" s="45">
        <v>150.97623780447501</v>
      </c>
      <c r="H205" s="45">
        <v>155.30797601046103</v>
      </c>
      <c r="I205" s="45">
        <v>157.70160639260953</v>
      </c>
      <c r="J205" s="45">
        <v>163.82157698309982</v>
      </c>
      <c r="K205" s="45">
        <v>158.7066733669341</v>
      </c>
      <c r="L205" s="45">
        <v>163.57784486712441</v>
      </c>
      <c r="M205" s="45">
        <v>163.57784486712441</v>
      </c>
      <c r="N205" s="45">
        <v>162.73337085115483</v>
      </c>
      <c r="O205" s="45">
        <v>167.14464061309806</v>
      </c>
      <c r="P205" s="46"/>
      <c r="Q205" s="45">
        <f t="shared" si="6"/>
        <v>150.49793889510863</v>
      </c>
      <c r="R205" s="45">
        <f t="shared" si="7"/>
        <v>167.14464061309806</v>
      </c>
      <c r="T205" s="12"/>
      <c r="U205" s="12"/>
      <c r="V205" s="12"/>
    </row>
    <row r="206" spans="1:22">
      <c r="A206" s="43">
        <v>197</v>
      </c>
      <c r="B206" s="44" t="s">
        <v>222</v>
      </c>
      <c r="C206" s="45">
        <v>202.90132092848503</v>
      </c>
      <c r="D206" s="45">
        <v>201.40279175002206</v>
      </c>
      <c r="E206" s="45">
        <v>195.42959143683302</v>
      </c>
      <c r="F206" s="45">
        <v>197.5552187580457</v>
      </c>
      <c r="G206" s="45">
        <v>199.48419349482609</v>
      </c>
      <c r="H206" s="45">
        <v>192.89027735625709</v>
      </c>
      <c r="I206" s="45">
        <v>191.01077792771414</v>
      </c>
      <c r="J206" s="45">
        <v>195.86009996084681</v>
      </c>
      <c r="K206" s="45">
        <v>200.61018696183487</v>
      </c>
      <c r="L206" s="45">
        <v>190.0338443433703</v>
      </c>
      <c r="M206" s="45">
        <v>190.0338443433703</v>
      </c>
      <c r="N206" s="45">
        <v>183.48730030995975</v>
      </c>
      <c r="O206" s="45">
        <v>192.77369698783244</v>
      </c>
      <c r="P206" s="46"/>
      <c r="Q206" s="45">
        <f t="shared" si="6"/>
        <v>183.48730030995975</v>
      </c>
      <c r="R206" s="45">
        <f t="shared" si="7"/>
        <v>200.61018696183487</v>
      </c>
      <c r="T206" s="12"/>
      <c r="U206" s="12"/>
      <c r="V206" s="12"/>
    </row>
    <row r="207" spans="1:22">
      <c r="A207" s="43">
        <v>198</v>
      </c>
      <c r="B207" s="44" t="s">
        <v>223</v>
      </c>
      <c r="C207" s="45">
        <v>127.45320105432796</v>
      </c>
      <c r="D207" s="45">
        <v>127.17030610138957</v>
      </c>
      <c r="E207" s="45">
        <v>127.3231804029797</v>
      </c>
      <c r="F207" s="45">
        <v>130.64311298824109</v>
      </c>
      <c r="G207" s="45">
        <v>140.21108373791162</v>
      </c>
      <c r="H207" s="45">
        <v>141.44429367836108</v>
      </c>
      <c r="I207" s="45">
        <v>136.95023748723992</v>
      </c>
      <c r="J207" s="45">
        <v>141.03301098885865</v>
      </c>
      <c r="K207" s="45">
        <v>151.10388749669943</v>
      </c>
      <c r="L207" s="45">
        <v>151.90900346349602</v>
      </c>
      <c r="M207" s="45">
        <v>151.90900346349602</v>
      </c>
      <c r="N207" s="45">
        <v>152.14799442272499</v>
      </c>
      <c r="O207" s="45">
        <v>153.91555955173789</v>
      </c>
      <c r="P207" s="46"/>
      <c r="Q207" s="45">
        <f t="shared" si="6"/>
        <v>130.64311298824109</v>
      </c>
      <c r="R207" s="45">
        <f t="shared" si="7"/>
        <v>153.91555955173789</v>
      </c>
      <c r="T207" s="12"/>
      <c r="U207" s="12"/>
      <c r="V207" s="12"/>
    </row>
    <row r="208" spans="1:22">
      <c r="A208" s="43">
        <v>199</v>
      </c>
      <c r="B208" s="44" t="s">
        <v>224</v>
      </c>
      <c r="C208" s="45">
        <v>139.85557824222613</v>
      </c>
      <c r="D208" s="45">
        <v>148.26631847153149</v>
      </c>
      <c r="E208" s="45">
        <v>153.73324233353281</v>
      </c>
      <c r="F208" s="45">
        <v>161.5716495419893</v>
      </c>
      <c r="G208" s="45">
        <v>164.1464684207713</v>
      </c>
      <c r="H208" s="45">
        <v>167.20649686398241</v>
      </c>
      <c r="I208" s="45">
        <v>167.51293210970741</v>
      </c>
      <c r="J208" s="45">
        <v>167.09468885935951</v>
      </c>
      <c r="K208" s="45">
        <v>173.72925288107623</v>
      </c>
      <c r="L208" s="45">
        <v>173.03511468968532</v>
      </c>
      <c r="M208" s="45">
        <v>173.03511468968532</v>
      </c>
      <c r="N208" s="45">
        <v>173.51873935361996</v>
      </c>
      <c r="O208" s="45">
        <v>190.70257983875337</v>
      </c>
      <c r="P208" s="46"/>
      <c r="Q208" s="45">
        <f t="shared" si="6"/>
        <v>161.5716495419893</v>
      </c>
      <c r="R208" s="45">
        <f t="shared" si="7"/>
        <v>190.70257983875337</v>
      </c>
      <c r="T208" s="12"/>
      <c r="U208" s="12"/>
      <c r="V208" s="12"/>
    </row>
    <row r="209" spans="1:22">
      <c r="A209" s="43">
        <v>200</v>
      </c>
      <c r="B209" s="44" t="s">
        <v>225</v>
      </c>
      <c r="C209" s="45">
        <v>0</v>
      </c>
      <c r="D209" s="45">
        <v>0</v>
      </c>
      <c r="E209" s="45">
        <v>0</v>
      </c>
      <c r="F209" s="45">
        <v>0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6"/>
      <c r="Q209" s="45">
        <f t="shared" si="6"/>
        <v>0</v>
      </c>
      <c r="R209" s="45">
        <f t="shared" si="7"/>
        <v>0</v>
      </c>
      <c r="T209" s="12"/>
      <c r="U209" s="12"/>
      <c r="V209" s="12"/>
    </row>
    <row r="210" spans="1:22">
      <c r="A210" s="43">
        <v>201</v>
      </c>
      <c r="B210" s="44" t="s">
        <v>226</v>
      </c>
      <c r="C210" s="45">
        <v>99.770581936006351</v>
      </c>
      <c r="D210" s="45">
        <v>100.52889420193823</v>
      </c>
      <c r="E210" s="45">
        <v>101.71049512531789</v>
      </c>
      <c r="F210" s="45">
        <v>101.41433582961012</v>
      </c>
      <c r="G210" s="45">
        <v>101.6700281712929</v>
      </c>
      <c r="H210" s="45">
        <v>101.56237654486631</v>
      </c>
      <c r="I210" s="45">
        <v>99.296998040832577</v>
      </c>
      <c r="J210" s="45">
        <v>103.50237892826819</v>
      </c>
      <c r="K210" s="45">
        <v>102.46061449787913</v>
      </c>
      <c r="L210" s="45">
        <v>100.48719005553819</v>
      </c>
      <c r="M210" s="45">
        <v>100.48719005553819</v>
      </c>
      <c r="N210" s="45">
        <v>100.52451737032956</v>
      </c>
      <c r="O210" s="45">
        <v>99.877004330210028</v>
      </c>
      <c r="P210" s="46"/>
      <c r="Q210" s="45">
        <f t="shared" si="6"/>
        <v>99.296998040832577</v>
      </c>
      <c r="R210" s="45">
        <f t="shared" si="7"/>
        <v>103.50237892826819</v>
      </c>
      <c r="T210" s="12"/>
      <c r="U210" s="12"/>
      <c r="V210" s="12"/>
    </row>
    <row r="211" spans="1:22">
      <c r="A211" s="43">
        <v>202</v>
      </c>
      <c r="B211" s="44" t="s">
        <v>227</v>
      </c>
      <c r="C211" s="45">
        <v>0</v>
      </c>
      <c r="D211" s="45">
        <v>0</v>
      </c>
      <c r="E211" s="45">
        <v>0</v>
      </c>
      <c r="F211" s="45">
        <v>0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6"/>
      <c r="Q211" s="45">
        <f t="shared" si="6"/>
        <v>0</v>
      </c>
      <c r="R211" s="45">
        <f t="shared" si="7"/>
        <v>0</v>
      </c>
      <c r="T211" s="12"/>
      <c r="U211" s="12"/>
      <c r="V211" s="12"/>
    </row>
    <row r="212" spans="1:22">
      <c r="A212" s="43">
        <v>203</v>
      </c>
      <c r="B212" s="44" t="s">
        <v>228</v>
      </c>
      <c r="C212" s="45">
        <v>0</v>
      </c>
      <c r="D212" s="45">
        <v>0</v>
      </c>
      <c r="E212" s="45">
        <v>0</v>
      </c>
      <c r="F212" s="45">
        <v>0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6"/>
      <c r="Q212" s="45">
        <f t="shared" si="6"/>
        <v>0</v>
      </c>
      <c r="R212" s="45">
        <f t="shared" si="7"/>
        <v>0</v>
      </c>
      <c r="T212" s="12"/>
      <c r="U212" s="12"/>
      <c r="V212" s="12"/>
    </row>
    <row r="213" spans="1:22">
      <c r="A213" s="43">
        <v>204</v>
      </c>
      <c r="B213" s="44" t="s">
        <v>229</v>
      </c>
      <c r="C213" s="45">
        <v>132.97107279631069</v>
      </c>
      <c r="D213" s="45">
        <v>140.052375791521</v>
      </c>
      <c r="E213" s="45">
        <v>142.42742202908769</v>
      </c>
      <c r="F213" s="45">
        <v>158.0224813161164</v>
      </c>
      <c r="G213" s="45">
        <v>159.00452885302977</v>
      </c>
      <c r="H213" s="45">
        <v>158.2158467421707</v>
      </c>
      <c r="I213" s="45">
        <v>158.11204143049466</v>
      </c>
      <c r="J213" s="45">
        <v>160.50972184212995</v>
      </c>
      <c r="K213" s="45">
        <v>165.25923183423214</v>
      </c>
      <c r="L213" s="45">
        <v>162.49337411797981</v>
      </c>
      <c r="M213" s="45">
        <v>162.49337411797981</v>
      </c>
      <c r="N213" s="45">
        <v>154.59110894321489</v>
      </c>
      <c r="O213" s="45">
        <v>180.20524936274808</v>
      </c>
      <c r="P213" s="46"/>
      <c r="Q213" s="45">
        <f t="shared" si="6"/>
        <v>154.59110894321489</v>
      </c>
      <c r="R213" s="45">
        <f t="shared" si="7"/>
        <v>180.20524936274808</v>
      </c>
      <c r="T213" s="12"/>
      <c r="U213" s="12"/>
      <c r="V213" s="12"/>
    </row>
    <row r="214" spans="1:22">
      <c r="A214" s="43">
        <v>205</v>
      </c>
      <c r="B214" s="44" t="s">
        <v>230</v>
      </c>
      <c r="C214" s="45">
        <v>0</v>
      </c>
      <c r="D214" s="45">
        <v>0</v>
      </c>
      <c r="E214" s="45">
        <v>0</v>
      </c>
      <c r="F214" s="45">
        <v>0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6"/>
      <c r="Q214" s="45">
        <f t="shared" si="6"/>
        <v>0</v>
      </c>
      <c r="R214" s="45">
        <f t="shared" si="7"/>
        <v>0</v>
      </c>
      <c r="T214" s="12"/>
      <c r="U214" s="12"/>
      <c r="V214" s="12"/>
    </row>
    <row r="215" spans="1:22">
      <c r="A215" s="43">
        <v>206</v>
      </c>
      <c r="B215" s="44" t="s">
        <v>231</v>
      </c>
      <c r="C215" s="45">
        <v>0</v>
      </c>
      <c r="D215" s="45">
        <v>0</v>
      </c>
      <c r="E215" s="45">
        <v>0</v>
      </c>
      <c r="F215" s="45">
        <v>0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6"/>
      <c r="Q215" s="45">
        <f t="shared" si="6"/>
        <v>0</v>
      </c>
      <c r="R215" s="45">
        <f t="shared" si="7"/>
        <v>0</v>
      </c>
      <c r="T215" s="12"/>
      <c r="U215" s="12"/>
      <c r="V215" s="12"/>
    </row>
    <row r="216" spans="1:22">
      <c r="A216" s="43">
        <v>207</v>
      </c>
      <c r="B216" s="44" t="s">
        <v>232</v>
      </c>
      <c r="C216" s="45">
        <v>158.41695097451739</v>
      </c>
      <c r="D216" s="45">
        <v>158.72775477525397</v>
      </c>
      <c r="E216" s="45">
        <v>161.19367121393319</v>
      </c>
      <c r="F216" s="45">
        <v>167.12762544794612</v>
      </c>
      <c r="G216" s="45">
        <v>164.64323654419587</v>
      </c>
      <c r="H216" s="45">
        <v>163.57240284018781</v>
      </c>
      <c r="I216" s="45">
        <v>164.11083846955052</v>
      </c>
      <c r="J216" s="45">
        <v>167.90795107786823</v>
      </c>
      <c r="K216" s="45">
        <v>177.88724141505404</v>
      </c>
      <c r="L216" s="45">
        <v>175.05717564204178</v>
      </c>
      <c r="M216" s="45">
        <v>175.05717564204178</v>
      </c>
      <c r="N216" s="45">
        <v>172.35108915167942</v>
      </c>
      <c r="O216" s="45">
        <v>183.88306106542453</v>
      </c>
      <c r="P216" s="46"/>
      <c r="Q216" s="45">
        <f t="shared" si="6"/>
        <v>163.57240284018781</v>
      </c>
      <c r="R216" s="45">
        <f t="shared" si="7"/>
        <v>183.88306106542453</v>
      </c>
      <c r="T216" s="12"/>
      <c r="U216" s="12"/>
      <c r="V216" s="12"/>
    </row>
    <row r="217" spans="1:22">
      <c r="A217" s="43">
        <v>208</v>
      </c>
      <c r="B217" s="44" t="s">
        <v>233</v>
      </c>
      <c r="C217" s="45">
        <v>145.95136304706188</v>
      </c>
      <c r="D217" s="45">
        <v>157.13694225332486</v>
      </c>
      <c r="E217" s="45">
        <v>168.33222070725543</v>
      </c>
      <c r="F217" s="45">
        <v>160.35544220356425</v>
      </c>
      <c r="G217" s="45">
        <v>161.78797386916645</v>
      </c>
      <c r="H217" s="45">
        <v>158.71512829966824</v>
      </c>
      <c r="I217" s="45">
        <v>157.63633533760012</v>
      </c>
      <c r="J217" s="45">
        <v>157.46652248224663</v>
      </c>
      <c r="K217" s="45">
        <v>153.58524803169752</v>
      </c>
      <c r="L217" s="45">
        <v>143.98076150710634</v>
      </c>
      <c r="M217" s="45">
        <v>143.98076150710634</v>
      </c>
      <c r="N217" s="45">
        <v>144.1397486731978</v>
      </c>
      <c r="O217" s="45">
        <v>145.05463337788157</v>
      </c>
      <c r="P217" s="46"/>
      <c r="Q217" s="45">
        <f t="shared" si="6"/>
        <v>143.98076150710634</v>
      </c>
      <c r="R217" s="45">
        <f t="shared" si="7"/>
        <v>161.78797386916645</v>
      </c>
      <c r="T217" s="12"/>
      <c r="U217" s="12"/>
      <c r="V217" s="12"/>
    </row>
    <row r="218" spans="1:22">
      <c r="A218" s="43">
        <v>209</v>
      </c>
      <c r="B218" s="44" t="s">
        <v>234</v>
      </c>
      <c r="C218" s="45">
        <v>116.07860290758501</v>
      </c>
      <c r="D218" s="45">
        <v>115.13881359213502</v>
      </c>
      <c r="E218" s="45">
        <v>116.47610132403507</v>
      </c>
      <c r="F218" s="45">
        <v>120.5335739318474</v>
      </c>
      <c r="G218" s="45">
        <v>119.27801877824361</v>
      </c>
      <c r="H218" s="45">
        <v>122.08177148324634</v>
      </c>
      <c r="I218" s="45">
        <v>122.43939715768579</v>
      </c>
      <c r="J218" s="45">
        <v>121.36841482638765</v>
      </c>
      <c r="K218" s="45">
        <v>126.31624020110847</v>
      </c>
      <c r="L218" s="45">
        <v>118.1955554684784</v>
      </c>
      <c r="M218" s="45">
        <v>118.1955554684784</v>
      </c>
      <c r="N218" s="45">
        <v>119.6783925837607</v>
      </c>
      <c r="O218" s="45">
        <v>120.62894010176994</v>
      </c>
      <c r="P218" s="46"/>
      <c r="Q218" s="45">
        <f t="shared" si="6"/>
        <v>118.1955554684784</v>
      </c>
      <c r="R218" s="45">
        <f t="shared" si="7"/>
        <v>126.31624020110847</v>
      </c>
      <c r="T218" s="12"/>
      <c r="U218" s="12"/>
      <c r="V218" s="12"/>
    </row>
    <row r="219" spans="1:22">
      <c r="A219" s="43">
        <v>210</v>
      </c>
      <c r="B219" s="44" t="s">
        <v>235</v>
      </c>
      <c r="C219" s="45">
        <v>121.78797793091552</v>
      </c>
      <c r="D219" s="45">
        <v>122.28028219694336</v>
      </c>
      <c r="E219" s="45">
        <v>127.80902610757121</v>
      </c>
      <c r="F219" s="45">
        <v>132.11447528086714</v>
      </c>
      <c r="G219" s="45">
        <v>133.85024818950822</v>
      </c>
      <c r="H219" s="45">
        <v>132.05769603529208</v>
      </c>
      <c r="I219" s="45">
        <v>131.82946433483974</v>
      </c>
      <c r="J219" s="45">
        <v>131.71291368713307</v>
      </c>
      <c r="K219" s="45">
        <v>141.02466666583473</v>
      </c>
      <c r="L219" s="45">
        <v>133.14502305778481</v>
      </c>
      <c r="M219" s="45">
        <v>133.14502305778481</v>
      </c>
      <c r="N219" s="45">
        <v>131.16052118041216</v>
      </c>
      <c r="O219" s="45">
        <v>147.6077904051765</v>
      </c>
      <c r="P219" s="46"/>
      <c r="Q219" s="45">
        <f t="shared" si="6"/>
        <v>131.16052118041216</v>
      </c>
      <c r="R219" s="45">
        <f t="shared" si="7"/>
        <v>147.6077904051765</v>
      </c>
      <c r="T219" s="12"/>
      <c r="U219" s="12"/>
      <c r="V219" s="12"/>
    </row>
    <row r="220" spans="1:22">
      <c r="A220" s="43">
        <v>211</v>
      </c>
      <c r="B220" s="44" t="s">
        <v>236</v>
      </c>
      <c r="C220" s="45">
        <v>114.62093167454196</v>
      </c>
      <c r="D220" s="45">
        <v>112.85614306020022</v>
      </c>
      <c r="E220" s="45">
        <v>111.64263746543941</v>
      </c>
      <c r="F220" s="45">
        <v>118.14649127205683</v>
      </c>
      <c r="G220" s="45">
        <v>117.93552339841401</v>
      </c>
      <c r="H220" s="45">
        <v>116.97222746587659</v>
      </c>
      <c r="I220" s="45">
        <v>118.81611811181634</v>
      </c>
      <c r="J220" s="45">
        <v>122.72452722148228</v>
      </c>
      <c r="K220" s="45">
        <v>125.2339671204663</v>
      </c>
      <c r="L220" s="45">
        <v>124.6766512201486</v>
      </c>
      <c r="M220" s="45">
        <v>124.6766512201486</v>
      </c>
      <c r="N220" s="45">
        <v>123.89828949199</v>
      </c>
      <c r="O220" s="45">
        <v>130.61433277837685</v>
      </c>
      <c r="P220" s="46"/>
      <c r="Q220" s="45">
        <f t="shared" si="6"/>
        <v>116.97222746587659</v>
      </c>
      <c r="R220" s="45">
        <f t="shared" si="7"/>
        <v>130.61433277837685</v>
      </c>
      <c r="T220" s="12"/>
      <c r="U220" s="12"/>
      <c r="V220" s="12"/>
    </row>
    <row r="221" spans="1:22">
      <c r="A221" s="43">
        <v>212</v>
      </c>
      <c r="B221" s="44" t="s">
        <v>237</v>
      </c>
      <c r="C221" s="45">
        <v>107.77203124890752</v>
      </c>
      <c r="D221" s="45">
        <v>109.47747560337137</v>
      </c>
      <c r="E221" s="45">
        <v>109.34486721339549</v>
      </c>
      <c r="F221" s="45">
        <v>113.98871307244087</v>
      </c>
      <c r="G221" s="45">
        <v>116.54481313367633</v>
      </c>
      <c r="H221" s="45">
        <v>122.60273571416811</v>
      </c>
      <c r="I221" s="45">
        <v>124.98534520437821</v>
      </c>
      <c r="J221" s="45">
        <v>123.55497784128724</v>
      </c>
      <c r="K221" s="45">
        <v>125.51403656975954</v>
      </c>
      <c r="L221" s="45">
        <v>123.76039454491159</v>
      </c>
      <c r="M221" s="45">
        <v>123.76039454491159</v>
      </c>
      <c r="N221" s="45">
        <v>117.15433979812786</v>
      </c>
      <c r="O221" s="45">
        <v>120.67854249912888</v>
      </c>
      <c r="P221" s="46"/>
      <c r="Q221" s="45">
        <f t="shared" si="6"/>
        <v>113.98871307244087</v>
      </c>
      <c r="R221" s="45">
        <f t="shared" si="7"/>
        <v>125.51403656975954</v>
      </c>
      <c r="T221" s="12"/>
      <c r="U221" s="12"/>
      <c r="V221" s="12"/>
    </row>
    <row r="222" spans="1:22">
      <c r="A222" s="43">
        <v>213</v>
      </c>
      <c r="B222" s="44" t="s">
        <v>238</v>
      </c>
      <c r="C222" s="45">
        <v>147.70333390277551</v>
      </c>
      <c r="D222" s="45">
        <v>156.58640592411197</v>
      </c>
      <c r="E222" s="45">
        <v>161.39049444432777</v>
      </c>
      <c r="F222" s="45">
        <v>169.7523875701942</v>
      </c>
      <c r="G222" s="45">
        <v>177.67755667876642</v>
      </c>
      <c r="H222" s="45">
        <v>181.28274344147127</v>
      </c>
      <c r="I222" s="45">
        <v>185.59133232348682</v>
      </c>
      <c r="J222" s="45">
        <v>183.59537079088631</v>
      </c>
      <c r="K222" s="45">
        <v>180.67884954658805</v>
      </c>
      <c r="L222" s="45">
        <v>171.69326204004861</v>
      </c>
      <c r="M222" s="45">
        <v>171.69326204004861</v>
      </c>
      <c r="N222" s="45">
        <v>170.68484618633852</v>
      </c>
      <c r="O222" s="45">
        <v>171.50201266441078</v>
      </c>
      <c r="P222" s="46"/>
      <c r="Q222" s="45">
        <f t="shared" si="6"/>
        <v>169.7523875701942</v>
      </c>
      <c r="R222" s="45">
        <f t="shared" si="7"/>
        <v>185.59133232348682</v>
      </c>
      <c r="T222" s="12"/>
      <c r="U222" s="12"/>
      <c r="V222" s="12"/>
    </row>
    <row r="223" spans="1:22">
      <c r="A223" s="43">
        <v>214</v>
      </c>
      <c r="B223" s="44" t="s">
        <v>239</v>
      </c>
      <c r="C223" s="45">
        <v>107.8821839767845</v>
      </c>
      <c r="D223" s="45">
        <v>104.18792573210685</v>
      </c>
      <c r="E223" s="45">
        <v>110.77654421803393</v>
      </c>
      <c r="F223" s="45">
        <v>115.41230807847451</v>
      </c>
      <c r="G223" s="45">
        <v>118.38822265275411</v>
      </c>
      <c r="H223" s="45">
        <v>119.10658068986208</v>
      </c>
      <c r="I223" s="45">
        <v>115.27627711234368</v>
      </c>
      <c r="J223" s="45">
        <v>120.07176420143549</v>
      </c>
      <c r="K223" s="45">
        <v>124.21891945693983</v>
      </c>
      <c r="L223" s="45">
        <v>116.10378026592269</v>
      </c>
      <c r="M223" s="45">
        <v>116.10378026592269</v>
      </c>
      <c r="N223" s="45">
        <v>109.18069283306266</v>
      </c>
      <c r="O223" s="45">
        <v>111.64219909984192</v>
      </c>
      <c r="P223" s="46"/>
      <c r="Q223" s="45">
        <f t="shared" si="6"/>
        <v>109.18069283306266</v>
      </c>
      <c r="R223" s="45">
        <f t="shared" si="7"/>
        <v>124.21891945693983</v>
      </c>
      <c r="T223" s="12"/>
      <c r="U223" s="12"/>
      <c r="V223" s="12"/>
    </row>
    <row r="224" spans="1:22">
      <c r="A224" s="43">
        <v>215</v>
      </c>
      <c r="B224" s="44" t="s">
        <v>240</v>
      </c>
      <c r="C224" s="45">
        <v>117.30045763300016</v>
      </c>
      <c r="D224" s="45">
        <v>120.82801440176654</v>
      </c>
      <c r="E224" s="45">
        <v>116.33002435453992</v>
      </c>
      <c r="F224" s="45">
        <v>122.66841182539778</v>
      </c>
      <c r="G224" s="45">
        <v>119.14209416074246</v>
      </c>
      <c r="H224" s="45">
        <v>119.52633492100455</v>
      </c>
      <c r="I224" s="45">
        <v>115.30684804513605</v>
      </c>
      <c r="J224" s="45">
        <v>117.81429111354996</v>
      </c>
      <c r="K224" s="45">
        <v>123.55663587372676</v>
      </c>
      <c r="L224" s="45">
        <v>107.50981448348978</v>
      </c>
      <c r="M224" s="45">
        <v>107.50981448348978</v>
      </c>
      <c r="N224" s="45">
        <v>110.33131276061106</v>
      </c>
      <c r="O224" s="45">
        <v>40.225818249141049</v>
      </c>
      <c r="P224" s="46"/>
      <c r="Q224" s="45">
        <f t="shared" si="6"/>
        <v>40.225818249141049</v>
      </c>
      <c r="R224" s="45">
        <f t="shared" si="7"/>
        <v>123.55663587372676</v>
      </c>
      <c r="T224" s="12"/>
      <c r="U224" s="12"/>
      <c r="V224" s="12"/>
    </row>
    <row r="225" spans="1:22">
      <c r="A225" s="43">
        <v>216</v>
      </c>
      <c r="B225" s="44" t="s">
        <v>241</v>
      </c>
      <c r="C225" s="45">
        <v>0</v>
      </c>
      <c r="D225" s="45">
        <v>0</v>
      </c>
      <c r="E225" s="45">
        <v>0</v>
      </c>
      <c r="F225" s="45">
        <v>0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6"/>
      <c r="Q225" s="45">
        <f t="shared" si="6"/>
        <v>0</v>
      </c>
      <c r="R225" s="45">
        <f t="shared" si="7"/>
        <v>0</v>
      </c>
      <c r="T225" s="12"/>
      <c r="U225" s="12"/>
      <c r="V225" s="12"/>
    </row>
    <row r="226" spans="1:22">
      <c r="A226" s="43">
        <v>217</v>
      </c>
      <c r="B226" s="44" t="s">
        <v>242</v>
      </c>
      <c r="C226" s="45">
        <v>128.47979519995931</v>
      </c>
      <c r="D226" s="45">
        <v>124.07048635371322</v>
      </c>
      <c r="E226" s="45">
        <v>135.82656304254357</v>
      </c>
      <c r="F226" s="45">
        <v>141.48475570512008</v>
      </c>
      <c r="G226" s="45">
        <v>143.60975270003681</v>
      </c>
      <c r="H226" s="45">
        <v>144.03102374223636</v>
      </c>
      <c r="I226" s="45">
        <v>149.3284086650668</v>
      </c>
      <c r="J226" s="45">
        <v>151.85467972699257</v>
      </c>
      <c r="K226" s="45">
        <v>160.26451139114636</v>
      </c>
      <c r="L226" s="45">
        <v>156.81359301442009</v>
      </c>
      <c r="M226" s="45">
        <v>156.81359301442009</v>
      </c>
      <c r="N226" s="45">
        <v>154.0372695782963</v>
      </c>
      <c r="O226" s="45">
        <v>157.70757203183194</v>
      </c>
      <c r="P226" s="46"/>
      <c r="Q226" s="45">
        <f t="shared" si="6"/>
        <v>141.48475570512008</v>
      </c>
      <c r="R226" s="45">
        <f t="shared" si="7"/>
        <v>160.26451139114636</v>
      </c>
      <c r="T226" s="12"/>
      <c r="U226" s="12"/>
      <c r="V226" s="12"/>
    </row>
    <row r="227" spans="1:22">
      <c r="A227" s="43">
        <v>218</v>
      </c>
      <c r="B227" s="44" t="s">
        <v>243</v>
      </c>
      <c r="C227" s="45">
        <v>118.65978891208061</v>
      </c>
      <c r="D227" s="45">
        <v>117.57437342610781</v>
      </c>
      <c r="E227" s="45">
        <v>122.002927861454</v>
      </c>
      <c r="F227" s="45">
        <v>126.66817427991768</v>
      </c>
      <c r="G227" s="45">
        <v>133.04164658672548</v>
      </c>
      <c r="H227" s="45">
        <v>131.60541057072155</v>
      </c>
      <c r="I227" s="45">
        <v>135.75990059288631</v>
      </c>
      <c r="J227" s="45">
        <v>136.19849887395878</v>
      </c>
      <c r="K227" s="45">
        <v>140.40298800234822</v>
      </c>
      <c r="L227" s="45">
        <v>143.44189484674027</v>
      </c>
      <c r="M227" s="45">
        <v>143.44189484674027</v>
      </c>
      <c r="N227" s="45">
        <v>140.15935700661802</v>
      </c>
      <c r="O227" s="45">
        <v>144.05307880383219</v>
      </c>
      <c r="P227" s="46"/>
      <c r="Q227" s="45">
        <f t="shared" si="6"/>
        <v>126.66817427991768</v>
      </c>
      <c r="R227" s="45">
        <f t="shared" si="7"/>
        <v>144.05307880383219</v>
      </c>
      <c r="T227" s="12"/>
      <c r="U227" s="12"/>
      <c r="V227" s="12"/>
    </row>
    <row r="228" spans="1:22">
      <c r="A228" s="43">
        <v>219</v>
      </c>
      <c r="B228" s="44" t="s">
        <v>244</v>
      </c>
      <c r="C228" s="45">
        <v>133.36895154638935</v>
      </c>
      <c r="D228" s="45">
        <v>135.54430049445091</v>
      </c>
      <c r="E228" s="45">
        <v>138.41926491514681</v>
      </c>
      <c r="F228" s="45">
        <v>143.3813512463696</v>
      </c>
      <c r="G228" s="45">
        <v>147.48758615053123</v>
      </c>
      <c r="H228" s="45">
        <v>147.18401289765771</v>
      </c>
      <c r="I228" s="45">
        <v>147.88862087865689</v>
      </c>
      <c r="J228" s="45">
        <v>145.71785355347802</v>
      </c>
      <c r="K228" s="45">
        <v>151.12981421430311</v>
      </c>
      <c r="L228" s="45">
        <v>149.05114237351503</v>
      </c>
      <c r="M228" s="45">
        <v>149.05114237351503</v>
      </c>
      <c r="N228" s="45">
        <v>149.3417198546135</v>
      </c>
      <c r="O228" s="45">
        <v>143.94472131814055</v>
      </c>
      <c r="P228" s="46"/>
      <c r="Q228" s="45">
        <f t="shared" si="6"/>
        <v>143.3813512463696</v>
      </c>
      <c r="R228" s="45">
        <f t="shared" si="7"/>
        <v>151.12981421430311</v>
      </c>
      <c r="T228" s="12"/>
      <c r="U228" s="12"/>
      <c r="V228" s="12"/>
    </row>
    <row r="229" spans="1:22">
      <c r="A229" s="43">
        <v>220</v>
      </c>
      <c r="B229" s="44" t="s">
        <v>245</v>
      </c>
      <c r="C229" s="45">
        <v>122.93593240712002</v>
      </c>
      <c r="D229" s="45">
        <v>128.62317732898435</v>
      </c>
      <c r="E229" s="45">
        <v>131.21180841246112</v>
      </c>
      <c r="F229" s="45">
        <v>135.59252910647965</v>
      </c>
      <c r="G229" s="45">
        <v>140.70703507314281</v>
      </c>
      <c r="H229" s="45">
        <v>139.83087531796451</v>
      </c>
      <c r="I229" s="45">
        <v>142.87202238208275</v>
      </c>
      <c r="J229" s="45">
        <v>144.46365553557766</v>
      </c>
      <c r="K229" s="45">
        <v>145.39102587869303</v>
      </c>
      <c r="L229" s="45">
        <v>137.78652394812985</v>
      </c>
      <c r="M229" s="45">
        <v>137.78652394812985</v>
      </c>
      <c r="N229" s="45">
        <v>132.96522604388292</v>
      </c>
      <c r="O229" s="45">
        <v>135.65970389049588</v>
      </c>
      <c r="P229" s="46"/>
      <c r="Q229" s="45">
        <f t="shared" si="6"/>
        <v>132.96522604388292</v>
      </c>
      <c r="R229" s="45">
        <f t="shared" si="7"/>
        <v>145.39102587869303</v>
      </c>
      <c r="T229" s="12"/>
      <c r="U229" s="12"/>
      <c r="V229" s="12"/>
    </row>
    <row r="230" spans="1:22">
      <c r="A230" s="43">
        <v>221</v>
      </c>
      <c r="B230" s="44" t="s">
        <v>246</v>
      </c>
      <c r="C230" s="45">
        <v>212.28722861833168</v>
      </c>
      <c r="D230" s="45">
        <v>219.92845908293521</v>
      </c>
      <c r="E230" s="45">
        <v>202.07443308034004</v>
      </c>
      <c r="F230" s="45">
        <v>210.61774675620293</v>
      </c>
      <c r="G230" s="45">
        <v>210.59416536311866</v>
      </c>
      <c r="H230" s="45">
        <v>224.96995884397023</v>
      </c>
      <c r="I230" s="45">
        <v>220.0825675197685</v>
      </c>
      <c r="J230" s="45">
        <v>218.43700611035811</v>
      </c>
      <c r="K230" s="45">
        <v>224.71649190758586</v>
      </c>
      <c r="L230" s="45">
        <v>196.79680680136653</v>
      </c>
      <c r="M230" s="45">
        <v>196.79680680136653</v>
      </c>
      <c r="N230" s="45">
        <v>193.86885684354215</v>
      </c>
      <c r="O230" s="45">
        <v>240.30668750254694</v>
      </c>
      <c r="P230" s="46"/>
      <c r="Q230" s="45">
        <f t="shared" si="6"/>
        <v>193.86885684354215</v>
      </c>
      <c r="R230" s="45">
        <f t="shared" si="7"/>
        <v>240.30668750254694</v>
      </c>
      <c r="T230" s="12"/>
      <c r="U230" s="12"/>
      <c r="V230" s="12"/>
    </row>
    <row r="231" spans="1:22">
      <c r="A231" s="43">
        <v>222</v>
      </c>
      <c r="B231" s="44" t="s">
        <v>247</v>
      </c>
      <c r="C231" s="45">
        <v>0</v>
      </c>
      <c r="D231" s="45">
        <v>0</v>
      </c>
      <c r="E231" s="45">
        <v>0</v>
      </c>
      <c r="F231" s="45">
        <v>0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6"/>
      <c r="Q231" s="45">
        <f t="shared" si="6"/>
        <v>0</v>
      </c>
      <c r="R231" s="45">
        <f t="shared" si="7"/>
        <v>0</v>
      </c>
      <c r="T231" s="12"/>
      <c r="U231" s="12"/>
      <c r="V231" s="12"/>
    </row>
    <row r="232" spans="1:22">
      <c r="A232" s="43">
        <v>223</v>
      </c>
      <c r="B232" s="44" t="s">
        <v>248</v>
      </c>
      <c r="C232" s="45">
        <v>117.61208905884943</v>
      </c>
      <c r="D232" s="45">
        <v>114.03398967819226</v>
      </c>
      <c r="E232" s="45">
        <v>108.0425405680971</v>
      </c>
      <c r="F232" s="45">
        <v>113.09137786092182</v>
      </c>
      <c r="G232" s="45">
        <v>107.82579629296103</v>
      </c>
      <c r="H232" s="45">
        <v>113.29542304921208</v>
      </c>
      <c r="I232" s="45">
        <v>105.19923728580116</v>
      </c>
      <c r="J232" s="45">
        <v>103.62018687757835</v>
      </c>
      <c r="K232" s="45">
        <v>112.33174127013521</v>
      </c>
      <c r="L232" s="45">
        <v>102.17791270133101</v>
      </c>
      <c r="M232" s="45">
        <v>102.17791270133101</v>
      </c>
      <c r="N232" s="45">
        <v>100.01454861033456</v>
      </c>
      <c r="O232" s="45">
        <v>113.27714361284571</v>
      </c>
      <c r="P232" s="46"/>
      <c r="Q232" s="45">
        <f t="shared" si="6"/>
        <v>100.01454861033456</v>
      </c>
      <c r="R232" s="45">
        <f t="shared" si="7"/>
        <v>113.29542304921208</v>
      </c>
      <c r="T232" s="12"/>
      <c r="U232" s="12"/>
      <c r="V232" s="12"/>
    </row>
    <row r="233" spans="1:22">
      <c r="A233" s="43">
        <v>224</v>
      </c>
      <c r="B233" s="44" t="s">
        <v>249</v>
      </c>
      <c r="C233" s="45">
        <v>246.82074801236965</v>
      </c>
      <c r="D233" s="45">
        <v>234.13301894908685</v>
      </c>
      <c r="E233" s="45">
        <v>218.14764214805882</v>
      </c>
      <c r="F233" s="45">
        <v>222.96922236620787</v>
      </c>
      <c r="G233" s="45">
        <v>215.70489717083424</v>
      </c>
      <c r="H233" s="45">
        <v>211.04571526847153</v>
      </c>
      <c r="I233" s="45">
        <v>206.80355557223308</v>
      </c>
      <c r="J233" s="45">
        <v>225.71135692876601</v>
      </c>
      <c r="K233" s="45">
        <v>253.04463343008857</v>
      </c>
      <c r="L233" s="45">
        <v>244.21884526101786</v>
      </c>
      <c r="M233" s="45">
        <v>244.21884526101786</v>
      </c>
      <c r="N233" s="45">
        <v>270.98857137510925</v>
      </c>
      <c r="O233" s="45">
        <v>286.18133995936137</v>
      </c>
      <c r="P233" s="46"/>
      <c r="Q233" s="45">
        <f t="shared" si="6"/>
        <v>206.80355557223308</v>
      </c>
      <c r="R233" s="45">
        <f t="shared" si="7"/>
        <v>286.18133995936137</v>
      </c>
      <c r="T233" s="12"/>
      <c r="U233" s="12"/>
      <c r="V233" s="12"/>
    </row>
    <row r="234" spans="1:22">
      <c r="A234" s="43">
        <v>225</v>
      </c>
      <c r="B234" s="44" t="s">
        <v>250</v>
      </c>
      <c r="C234" s="45">
        <v>0</v>
      </c>
      <c r="D234" s="45">
        <v>0</v>
      </c>
      <c r="E234" s="45">
        <v>0</v>
      </c>
      <c r="F234" s="45">
        <v>0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6"/>
      <c r="Q234" s="45">
        <f t="shared" si="6"/>
        <v>0</v>
      </c>
      <c r="R234" s="45">
        <f t="shared" si="7"/>
        <v>0</v>
      </c>
      <c r="T234" s="12"/>
      <c r="U234" s="12"/>
      <c r="V234" s="12"/>
    </row>
    <row r="235" spans="1:22">
      <c r="A235" s="43">
        <v>226</v>
      </c>
      <c r="B235" s="44" t="s">
        <v>251</v>
      </c>
      <c r="C235" s="45">
        <v>111.47151460039626</v>
      </c>
      <c r="D235" s="45">
        <v>113.93444329044762</v>
      </c>
      <c r="E235" s="45">
        <v>108.93856628628433</v>
      </c>
      <c r="F235" s="45">
        <v>110.98961211847651</v>
      </c>
      <c r="G235" s="45">
        <v>106.14467783362144</v>
      </c>
      <c r="H235" s="45">
        <v>111.7289532090042</v>
      </c>
      <c r="I235" s="45">
        <v>110.86174731011633</v>
      </c>
      <c r="J235" s="45">
        <v>112.24048468365078</v>
      </c>
      <c r="K235" s="45">
        <v>118.23920430570402</v>
      </c>
      <c r="L235" s="45">
        <v>109.26908823745241</v>
      </c>
      <c r="M235" s="45">
        <v>109.26908823745241</v>
      </c>
      <c r="N235" s="45">
        <v>109.50303312250644</v>
      </c>
      <c r="O235" s="45">
        <v>108.4650583282276</v>
      </c>
      <c r="P235" s="46"/>
      <c r="Q235" s="45">
        <f t="shared" si="6"/>
        <v>106.14467783362144</v>
      </c>
      <c r="R235" s="45">
        <f t="shared" si="7"/>
        <v>118.23920430570402</v>
      </c>
      <c r="T235" s="12"/>
      <c r="U235" s="12"/>
      <c r="V235" s="12"/>
    </row>
    <row r="236" spans="1:22">
      <c r="A236" s="43">
        <v>227</v>
      </c>
      <c r="B236" s="44" t="s">
        <v>252</v>
      </c>
      <c r="C236" s="45">
        <v>104.78501413403667</v>
      </c>
      <c r="D236" s="45">
        <v>112.93763977729192</v>
      </c>
      <c r="E236" s="45">
        <v>116.68257032540498</v>
      </c>
      <c r="F236" s="45">
        <v>120.67746311405601</v>
      </c>
      <c r="G236" s="45">
        <v>122.3768291736733</v>
      </c>
      <c r="H236" s="45">
        <v>128.94099772019604</v>
      </c>
      <c r="I236" s="45">
        <v>129.22834673246899</v>
      </c>
      <c r="J236" s="45">
        <v>130.1286965049332</v>
      </c>
      <c r="K236" s="45">
        <v>128.78584771801596</v>
      </c>
      <c r="L236" s="45">
        <v>126.21028959804124</v>
      </c>
      <c r="M236" s="45">
        <v>126.21028959804124</v>
      </c>
      <c r="N236" s="45">
        <v>126.21028959804124</v>
      </c>
      <c r="O236" s="45">
        <v>120.11143498441699</v>
      </c>
      <c r="P236" s="46"/>
      <c r="Q236" s="45">
        <f t="shared" si="6"/>
        <v>120.11143498441699</v>
      </c>
      <c r="R236" s="45">
        <f t="shared" si="7"/>
        <v>130.1286965049332</v>
      </c>
      <c r="T236" s="12"/>
      <c r="U236" s="12"/>
      <c r="V236" s="12"/>
    </row>
    <row r="237" spans="1:22">
      <c r="A237" s="43">
        <v>228</v>
      </c>
      <c r="B237" s="44" t="s">
        <v>253</v>
      </c>
      <c r="C237" s="45">
        <v>0</v>
      </c>
      <c r="D237" s="45">
        <v>0</v>
      </c>
      <c r="E237" s="45">
        <v>0</v>
      </c>
      <c r="F237" s="45">
        <v>0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6"/>
      <c r="Q237" s="45">
        <f t="shared" si="6"/>
        <v>0</v>
      </c>
      <c r="R237" s="45">
        <f t="shared" si="7"/>
        <v>0</v>
      </c>
      <c r="T237" s="12"/>
      <c r="U237" s="12"/>
      <c r="V237" s="12"/>
    </row>
    <row r="238" spans="1:22">
      <c r="A238" s="43">
        <v>229</v>
      </c>
      <c r="B238" s="44" t="s">
        <v>254</v>
      </c>
      <c r="C238" s="45">
        <v>106.69879819197807</v>
      </c>
      <c r="D238" s="45">
        <v>114.30372945484638</v>
      </c>
      <c r="E238" s="45">
        <v>112.89924331108001</v>
      </c>
      <c r="F238" s="45">
        <v>109.46571192697388</v>
      </c>
      <c r="G238" s="45">
        <v>117.24185122474483</v>
      </c>
      <c r="H238" s="45">
        <v>119.1512888185992</v>
      </c>
      <c r="I238" s="45">
        <v>116.33739328195777</v>
      </c>
      <c r="J238" s="45">
        <v>109.7349200932489</v>
      </c>
      <c r="K238" s="45">
        <v>110.40077829426932</v>
      </c>
      <c r="L238" s="45">
        <v>107.53083343856412</v>
      </c>
      <c r="M238" s="45">
        <v>107.53083343856412</v>
      </c>
      <c r="N238" s="45">
        <v>108.61124921803416</v>
      </c>
      <c r="O238" s="45">
        <v>109.89855856388218</v>
      </c>
      <c r="P238" s="46"/>
      <c r="Q238" s="45">
        <f t="shared" si="6"/>
        <v>107.53083343856412</v>
      </c>
      <c r="R238" s="45">
        <f t="shared" si="7"/>
        <v>119.1512888185992</v>
      </c>
      <c r="T238" s="12"/>
      <c r="U238" s="12"/>
      <c r="V238" s="12"/>
    </row>
    <row r="239" spans="1:22">
      <c r="A239" s="43">
        <v>230</v>
      </c>
      <c r="B239" s="44" t="s">
        <v>255</v>
      </c>
      <c r="C239" s="45">
        <v>212.72078174393391</v>
      </c>
      <c r="D239" s="45">
        <v>207.76105145056118</v>
      </c>
      <c r="E239" s="45">
        <v>214.61187550152857</v>
      </c>
      <c r="F239" s="45">
        <v>220.54492415784037</v>
      </c>
      <c r="G239" s="45">
        <v>212.92064992710834</v>
      </c>
      <c r="H239" s="45">
        <v>199.6458793525982</v>
      </c>
      <c r="I239" s="45">
        <v>195.49846669763863</v>
      </c>
      <c r="J239" s="45">
        <v>199.39298552675496</v>
      </c>
      <c r="K239" s="45">
        <v>250.33759304028968</v>
      </c>
      <c r="L239" s="45">
        <v>252.13250356916092</v>
      </c>
      <c r="M239" s="45">
        <v>252.13250356916092</v>
      </c>
      <c r="N239" s="45">
        <v>285.31598967598251</v>
      </c>
      <c r="O239" s="45">
        <v>280.2652815536631</v>
      </c>
      <c r="P239" s="46"/>
      <c r="Q239" s="45">
        <f t="shared" si="6"/>
        <v>195.49846669763863</v>
      </c>
      <c r="R239" s="45">
        <f t="shared" si="7"/>
        <v>285.31598967598251</v>
      </c>
      <c r="T239" s="12"/>
      <c r="U239" s="12"/>
      <c r="V239" s="12"/>
    </row>
    <row r="240" spans="1:22">
      <c r="A240" s="43">
        <v>231</v>
      </c>
      <c r="B240" s="44" t="s">
        <v>256</v>
      </c>
      <c r="C240" s="45">
        <v>103.3065964851843</v>
      </c>
      <c r="D240" s="45">
        <v>105.80672878814997</v>
      </c>
      <c r="E240" s="45">
        <v>109.98702814157946</v>
      </c>
      <c r="F240" s="45">
        <v>116.76901962791939</v>
      </c>
      <c r="G240" s="45">
        <v>122.68291080823572</v>
      </c>
      <c r="H240" s="45">
        <v>125.38331692740682</v>
      </c>
      <c r="I240" s="45">
        <v>123.80890346535813</v>
      </c>
      <c r="J240" s="45">
        <v>124.85834505406892</v>
      </c>
      <c r="K240" s="45">
        <v>128.9857475931862</v>
      </c>
      <c r="L240" s="45">
        <v>127.01439075693611</v>
      </c>
      <c r="M240" s="45">
        <v>127.01439075693611</v>
      </c>
      <c r="N240" s="45">
        <v>127.11795057953643</v>
      </c>
      <c r="O240" s="45">
        <v>136.35822202547695</v>
      </c>
      <c r="P240" s="46"/>
      <c r="Q240" s="45">
        <f t="shared" si="6"/>
        <v>116.76901962791939</v>
      </c>
      <c r="R240" s="45">
        <f t="shared" si="7"/>
        <v>136.35822202547695</v>
      </c>
      <c r="T240" s="12"/>
      <c r="U240" s="12"/>
      <c r="V240" s="12"/>
    </row>
    <row r="241" spans="1:22">
      <c r="A241" s="43">
        <v>232</v>
      </c>
      <c r="B241" s="44" t="s">
        <v>257</v>
      </c>
      <c r="C241" s="45">
        <v>0</v>
      </c>
      <c r="D241" s="45">
        <v>0</v>
      </c>
      <c r="E241" s="45">
        <v>0</v>
      </c>
      <c r="F241" s="45">
        <v>0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6"/>
      <c r="Q241" s="45">
        <f t="shared" si="6"/>
        <v>0</v>
      </c>
      <c r="R241" s="45">
        <f t="shared" si="7"/>
        <v>0</v>
      </c>
      <c r="T241" s="12"/>
      <c r="U241" s="12"/>
      <c r="V241" s="12"/>
    </row>
    <row r="242" spans="1:22">
      <c r="A242" s="43">
        <v>233</v>
      </c>
      <c r="B242" s="44" t="s">
        <v>258</v>
      </c>
      <c r="C242" s="45">
        <v>0</v>
      </c>
      <c r="D242" s="45">
        <v>0</v>
      </c>
      <c r="E242" s="45">
        <v>0</v>
      </c>
      <c r="F242" s="45">
        <v>0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6"/>
      <c r="Q242" s="45">
        <f t="shared" si="6"/>
        <v>0</v>
      </c>
      <c r="R242" s="45">
        <f t="shared" si="7"/>
        <v>0</v>
      </c>
      <c r="T242" s="12"/>
      <c r="U242" s="12"/>
      <c r="V242" s="12"/>
    </row>
    <row r="243" spans="1:22">
      <c r="A243" s="43">
        <v>234</v>
      </c>
      <c r="B243" s="44" t="s">
        <v>259</v>
      </c>
      <c r="C243" s="45">
        <v>209.66430956194176</v>
      </c>
      <c r="D243" s="45">
        <v>235.94237894359966</v>
      </c>
      <c r="E243" s="45">
        <v>213.93795398175865</v>
      </c>
      <c r="F243" s="45">
        <v>199.46171049573078</v>
      </c>
      <c r="G243" s="45">
        <v>200.14375434400549</v>
      </c>
      <c r="H243" s="45">
        <v>196.18024636275146</v>
      </c>
      <c r="I243" s="45">
        <v>177.68227785956211</v>
      </c>
      <c r="J243" s="45">
        <v>177.68227785956211</v>
      </c>
      <c r="K243" s="45">
        <v>177.68227785956211</v>
      </c>
      <c r="L243" s="45">
        <v>228.43546408615904</v>
      </c>
      <c r="M243" s="45">
        <v>228.43546408615904</v>
      </c>
      <c r="N243" s="45">
        <v>193.11194471805976</v>
      </c>
      <c r="O243" s="45">
        <v>149.66443003938812</v>
      </c>
      <c r="P243" s="46"/>
      <c r="Q243" s="45">
        <f t="shared" si="6"/>
        <v>149.66443003938812</v>
      </c>
      <c r="R243" s="45">
        <f t="shared" si="7"/>
        <v>228.43546408615904</v>
      </c>
      <c r="T243" s="12"/>
      <c r="U243" s="12"/>
      <c r="V243" s="12"/>
    </row>
    <row r="244" spans="1:22">
      <c r="A244" s="43">
        <v>235</v>
      </c>
      <c r="B244" s="44" t="s">
        <v>260</v>
      </c>
      <c r="C244" s="45">
        <v>0</v>
      </c>
      <c r="D244" s="45">
        <v>0</v>
      </c>
      <c r="E244" s="45">
        <v>0</v>
      </c>
      <c r="F244" s="45">
        <v>0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6"/>
      <c r="Q244" s="45">
        <f t="shared" si="6"/>
        <v>0</v>
      </c>
      <c r="R244" s="45">
        <f t="shared" si="7"/>
        <v>0</v>
      </c>
      <c r="T244" s="12"/>
      <c r="U244" s="12"/>
      <c r="V244" s="12"/>
    </row>
    <row r="245" spans="1:22">
      <c r="A245" s="43">
        <v>236</v>
      </c>
      <c r="B245" s="44" t="s">
        <v>261</v>
      </c>
      <c r="C245" s="45">
        <v>110.36987166313865</v>
      </c>
      <c r="D245" s="45">
        <v>115.91939823688391</v>
      </c>
      <c r="E245" s="45">
        <v>113.96453710415284</v>
      </c>
      <c r="F245" s="45">
        <v>118.73500385499894</v>
      </c>
      <c r="G245" s="45">
        <v>121.67789978382879</v>
      </c>
      <c r="H245" s="45">
        <v>119.5588587759168</v>
      </c>
      <c r="I245" s="45">
        <v>118.22429280170212</v>
      </c>
      <c r="J245" s="45">
        <v>119.02641604664478</v>
      </c>
      <c r="K245" s="45">
        <v>118.05704900568263</v>
      </c>
      <c r="L245" s="45">
        <v>117.80623186363115</v>
      </c>
      <c r="M245" s="45">
        <v>117.80623186363115</v>
      </c>
      <c r="N245" s="45">
        <v>113.68100799416318</v>
      </c>
      <c r="O245" s="45">
        <v>113.24692783509514</v>
      </c>
      <c r="P245" s="46"/>
      <c r="Q245" s="45">
        <f t="shared" si="6"/>
        <v>113.24692783509514</v>
      </c>
      <c r="R245" s="45">
        <f t="shared" si="7"/>
        <v>121.67789978382879</v>
      </c>
      <c r="T245" s="12"/>
      <c r="U245" s="12"/>
      <c r="V245" s="12"/>
    </row>
    <row r="246" spans="1:22">
      <c r="A246" s="43">
        <v>237</v>
      </c>
      <c r="B246" s="44" t="s">
        <v>262</v>
      </c>
      <c r="C246" s="45">
        <v>0</v>
      </c>
      <c r="D246" s="45">
        <v>0</v>
      </c>
      <c r="E246" s="45">
        <v>0</v>
      </c>
      <c r="F246" s="45">
        <v>0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6"/>
      <c r="Q246" s="45">
        <f t="shared" si="6"/>
        <v>0</v>
      </c>
      <c r="R246" s="45">
        <f t="shared" si="7"/>
        <v>0</v>
      </c>
      <c r="T246" s="12"/>
      <c r="U246" s="12"/>
      <c r="V246" s="12"/>
    </row>
    <row r="247" spans="1:22">
      <c r="A247" s="43">
        <v>238</v>
      </c>
      <c r="B247" s="44" t="s">
        <v>263</v>
      </c>
      <c r="C247" s="45">
        <v>128.29590816659226</v>
      </c>
      <c r="D247" s="45">
        <v>140.67667970837127</v>
      </c>
      <c r="E247" s="45">
        <v>149.14736496380783</v>
      </c>
      <c r="F247" s="45">
        <v>150.16855756842216</v>
      </c>
      <c r="G247" s="45">
        <v>162.12939082164576</v>
      </c>
      <c r="H247" s="45">
        <v>167.30249560131244</v>
      </c>
      <c r="I247" s="45">
        <v>157.50868094614412</v>
      </c>
      <c r="J247" s="45">
        <v>134.57830065308946</v>
      </c>
      <c r="K247" s="45">
        <v>142.09431293836997</v>
      </c>
      <c r="L247" s="45">
        <v>131.89634143284513</v>
      </c>
      <c r="M247" s="45">
        <v>131.89634143284513</v>
      </c>
      <c r="N247" s="45">
        <v>137.97840869311707</v>
      </c>
      <c r="O247" s="45">
        <v>137.5567051710772</v>
      </c>
      <c r="P247" s="46"/>
      <c r="Q247" s="45">
        <f t="shared" si="6"/>
        <v>131.89634143284513</v>
      </c>
      <c r="R247" s="45">
        <f t="shared" si="7"/>
        <v>167.30249560131244</v>
      </c>
      <c r="T247" s="12"/>
      <c r="U247" s="12"/>
      <c r="V247" s="12"/>
    </row>
    <row r="248" spans="1:22">
      <c r="A248" s="43">
        <v>239</v>
      </c>
      <c r="B248" s="44" t="s">
        <v>264</v>
      </c>
      <c r="C248" s="45">
        <v>118.87085751863617</v>
      </c>
      <c r="D248" s="45">
        <v>123.36308300635548</v>
      </c>
      <c r="E248" s="45">
        <v>126.52935076378805</v>
      </c>
      <c r="F248" s="45">
        <v>134.48492035788641</v>
      </c>
      <c r="G248" s="45">
        <v>134.60324210309159</v>
      </c>
      <c r="H248" s="45">
        <v>137.0413129930017</v>
      </c>
      <c r="I248" s="45">
        <v>137.56181569418479</v>
      </c>
      <c r="J248" s="45">
        <v>139.40545119607674</v>
      </c>
      <c r="K248" s="45">
        <v>135.58663076129693</v>
      </c>
      <c r="L248" s="45">
        <v>133.96388723272358</v>
      </c>
      <c r="M248" s="45">
        <v>133.96388723272358</v>
      </c>
      <c r="N248" s="45">
        <v>129.21962328770243</v>
      </c>
      <c r="O248" s="45">
        <v>135.72176461952569</v>
      </c>
      <c r="P248" s="46"/>
      <c r="Q248" s="45">
        <f t="shared" si="6"/>
        <v>129.21962328770243</v>
      </c>
      <c r="R248" s="45">
        <f t="shared" si="7"/>
        <v>139.40545119607674</v>
      </c>
      <c r="T248" s="12"/>
      <c r="U248" s="12"/>
      <c r="V248" s="12"/>
    </row>
    <row r="249" spans="1:22">
      <c r="A249" s="43">
        <v>240</v>
      </c>
      <c r="B249" s="44" t="s">
        <v>265</v>
      </c>
      <c r="C249" s="45">
        <v>150.83384148546469</v>
      </c>
      <c r="D249" s="45">
        <v>150.72240549802655</v>
      </c>
      <c r="E249" s="45">
        <v>170.20950879470135</v>
      </c>
      <c r="F249" s="45">
        <v>156.92637289254867</v>
      </c>
      <c r="G249" s="45">
        <v>160.14170920305565</v>
      </c>
      <c r="H249" s="45">
        <v>162.10402663542769</v>
      </c>
      <c r="I249" s="45">
        <v>163.41108920747641</v>
      </c>
      <c r="J249" s="45">
        <v>157.81261076691763</v>
      </c>
      <c r="K249" s="45">
        <v>165.83636343913179</v>
      </c>
      <c r="L249" s="45">
        <v>140.47227607012925</v>
      </c>
      <c r="M249" s="45">
        <v>140.47227607012925</v>
      </c>
      <c r="N249" s="45">
        <v>142.55130433467343</v>
      </c>
      <c r="O249" s="45">
        <v>125.90848948350362</v>
      </c>
      <c r="P249" s="46"/>
      <c r="Q249" s="45">
        <f t="shared" si="6"/>
        <v>125.90848948350362</v>
      </c>
      <c r="R249" s="45">
        <f t="shared" si="7"/>
        <v>165.83636343913179</v>
      </c>
      <c r="T249" s="12"/>
      <c r="U249" s="12"/>
      <c r="V249" s="12"/>
    </row>
    <row r="250" spans="1:22">
      <c r="A250" s="43">
        <v>241</v>
      </c>
      <c r="B250" s="44" t="s">
        <v>266</v>
      </c>
      <c r="C250" s="45">
        <v>0</v>
      </c>
      <c r="D250" s="45">
        <v>0</v>
      </c>
      <c r="E250" s="45">
        <v>0</v>
      </c>
      <c r="F250" s="45">
        <v>0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6"/>
      <c r="Q250" s="45">
        <f t="shared" si="6"/>
        <v>0</v>
      </c>
      <c r="R250" s="45">
        <f t="shared" si="7"/>
        <v>0</v>
      </c>
      <c r="T250" s="12"/>
      <c r="U250" s="12"/>
      <c r="V250" s="12"/>
    </row>
    <row r="251" spans="1:22">
      <c r="A251" s="43">
        <v>242</v>
      </c>
      <c r="B251" s="44" t="s">
        <v>267</v>
      </c>
      <c r="C251" s="45">
        <v>356.10734667686671</v>
      </c>
      <c r="D251" s="45">
        <v>326.86291025350147</v>
      </c>
      <c r="E251" s="45">
        <v>363.90018199073319</v>
      </c>
      <c r="F251" s="45">
        <v>318.84569222163071</v>
      </c>
      <c r="G251" s="45">
        <v>372.67143951434178</v>
      </c>
      <c r="H251" s="45">
        <v>380.38092124353403</v>
      </c>
      <c r="I251" s="45">
        <v>506.7586426107398</v>
      </c>
      <c r="J251" s="45">
        <v>407.81337953905563</v>
      </c>
      <c r="K251" s="45">
        <v>436.8743900408262</v>
      </c>
      <c r="L251" s="45">
        <v>404.19178921893302</v>
      </c>
      <c r="M251" s="45">
        <v>404.19178921893302</v>
      </c>
      <c r="N251" s="45">
        <v>368.96464588939335</v>
      </c>
      <c r="O251" s="45">
        <v>500.87913641661726</v>
      </c>
      <c r="P251" s="46"/>
      <c r="Q251" s="45">
        <f t="shared" si="6"/>
        <v>318.84569222163071</v>
      </c>
      <c r="R251" s="45">
        <f t="shared" si="7"/>
        <v>506.7586426107398</v>
      </c>
      <c r="T251" s="12"/>
      <c r="U251" s="12"/>
      <c r="V251" s="12"/>
    </row>
    <row r="252" spans="1:22">
      <c r="A252" s="43">
        <v>243</v>
      </c>
      <c r="B252" s="44" t="s">
        <v>268</v>
      </c>
      <c r="C252" s="45">
        <v>117.92605269171813</v>
      </c>
      <c r="D252" s="45">
        <v>118.43059427091886</v>
      </c>
      <c r="E252" s="45">
        <v>119.75523680200337</v>
      </c>
      <c r="F252" s="45">
        <v>124.3613094589826</v>
      </c>
      <c r="G252" s="45">
        <v>123.603106514578</v>
      </c>
      <c r="H252" s="45">
        <v>120.78065894036534</v>
      </c>
      <c r="I252" s="45">
        <v>120.697061126431</v>
      </c>
      <c r="J252" s="45">
        <v>118.78417138878352</v>
      </c>
      <c r="K252" s="45">
        <v>115.12442910062416</v>
      </c>
      <c r="L252" s="45">
        <v>114.25021531439718</v>
      </c>
      <c r="M252" s="45">
        <v>114.25021531439718</v>
      </c>
      <c r="N252" s="45">
        <v>110.73912760230509</v>
      </c>
      <c r="O252" s="45">
        <v>113.02199405799442</v>
      </c>
      <c r="P252" s="46"/>
      <c r="Q252" s="45">
        <f t="shared" si="6"/>
        <v>110.73912760230509</v>
      </c>
      <c r="R252" s="45">
        <f t="shared" si="7"/>
        <v>124.3613094589826</v>
      </c>
      <c r="T252" s="12"/>
      <c r="U252" s="12"/>
      <c r="V252" s="12"/>
    </row>
    <row r="253" spans="1:22">
      <c r="A253" s="43">
        <v>244</v>
      </c>
      <c r="B253" s="44" t="s">
        <v>269</v>
      </c>
      <c r="C253" s="45">
        <v>125.88333204777899</v>
      </c>
      <c r="D253" s="45">
        <v>131.19804176324499</v>
      </c>
      <c r="E253" s="45">
        <v>127.73608739671045</v>
      </c>
      <c r="F253" s="45">
        <v>134.1490868224441</v>
      </c>
      <c r="G253" s="45">
        <v>140.51894054759615</v>
      </c>
      <c r="H253" s="45">
        <v>138.96062842062773</v>
      </c>
      <c r="I253" s="45">
        <v>136.06003665175945</v>
      </c>
      <c r="J253" s="45">
        <v>131.69607310732792</v>
      </c>
      <c r="K253" s="45">
        <v>129.97873840854766</v>
      </c>
      <c r="L253" s="45">
        <v>128.46677726516822</v>
      </c>
      <c r="M253" s="45">
        <v>128.46677726516822</v>
      </c>
      <c r="N253" s="45">
        <v>128.61679730868042</v>
      </c>
      <c r="O253" s="45">
        <v>124.17352811526767</v>
      </c>
      <c r="P253" s="46"/>
      <c r="Q253" s="45">
        <f t="shared" si="6"/>
        <v>124.17352811526767</v>
      </c>
      <c r="R253" s="45">
        <f t="shared" si="7"/>
        <v>140.51894054759615</v>
      </c>
      <c r="T253" s="12"/>
      <c r="U253" s="12"/>
      <c r="V253" s="12"/>
    </row>
    <row r="254" spans="1:22">
      <c r="A254" s="43">
        <v>245</v>
      </c>
      <c r="B254" s="44" t="s">
        <v>270</v>
      </c>
      <c r="C254" s="45">
        <v>0</v>
      </c>
      <c r="D254" s="45">
        <v>0</v>
      </c>
      <c r="E254" s="45">
        <v>0</v>
      </c>
      <c r="F254" s="45">
        <v>0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6"/>
      <c r="Q254" s="45">
        <f t="shared" si="6"/>
        <v>0</v>
      </c>
      <c r="R254" s="45">
        <f t="shared" si="7"/>
        <v>0</v>
      </c>
      <c r="T254" s="12"/>
      <c r="U254" s="12"/>
      <c r="V254" s="12"/>
    </row>
    <row r="255" spans="1:22">
      <c r="A255" s="43">
        <v>246</v>
      </c>
      <c r="B255" s="44" t="s">
        <v>271</v>
      </c>
      <c r="C255" s="45">
        <v>119.82796021294047</v>
      </c>
      <c r="D255" s="45">
        <v>121.81628760642802</v>
      </c>
      <c r="E255" s="45">
        <v>123.47383434611268</v>
      </c>
      <c r="F255" s="45">
        <v>127.24621488874637</v>
      </c>
      <c r="G255" s="45">
        <v>128.24411908010259</v>
      </c>
      <c r="H255" s="45">
        <v>136.69056521411454</v>
      </c>
      <c r="I255" s="45">
        <v>134.64172863299731</v>
      </c>
      <c r="J255" s="45">
        <v>136.7148803583728</v>
      </c>
      <c r="K255" s="45">
        <v>139.13717410398155</v>
      </c>
      <c r="L255" s="45">
        <v>138.77411401489644</v>
      </c>
      <c r="M255" s="45">
        <v>138.77411401489644</v>
      </c>
      <c r="N255" s="45">
        <v>136.38516340555228</v>
      </c>
      <c r="O255" s="45">
        <v>141.12702341927442</v>
      </c>
      <c r="P255" s="46"/>
      <c r="Q255" s="45">
        <f t="shared" si="6"/>
        <v>127.24621488874637</v>
      </c>
      <c r="R255" s="45">
        <f t="shared" si="7"/>
        <v>141.12702341927442</v>
      </c>
      <c r="T255" s="12"/>
      <c r="U255" s="12"/>
      <c r="V255" s="12"/>
    </row>
    <row r="256" spans="1:22">
      <c r="A256" s="43">
        <v>247</v>
      </c>
      <c r="B256" s="44" t="s">
        <v>272</v>
      </c>
      <c r="C256" s="45">
        <v>0</v>
      </c>
      <c r="D256" s="45">
        <v>0</v>
      </c>
      <c r="E256" s="45">
        <v>0</v>
      </c>
      <c r="F256" s="45">
        <v>0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6"/>
      <c r="Q256" s="45">
        <f t="shared" si="6"/>
        <v>0</v>
      </c>
      <c r="R256" s="45">
        <f t="shared" si="7"/>
        <v>0</v>
      </c>
      <c r="T256" s="12"/>
      <c r="U256" s="12"/>
      <c r="V256" s="12"/>
    </row>
    <row r="257" spans="1:22">
      <c r="A257" s="43">
        <v>248</v>
      </c>
      <c r="B257" s="44" t="s">
        <v>273</v>
      </c>
      <c r="C257" s="45">
        <v>106.52698913304491</v>
      </c>
      <c r="D257" s="45">
        <v>106.74522738424082</v>
      </c>
      <c r="E257" s="45">
        <v>106.48514459364169</v>
      </c>
      <c r="F257" s="45">
        <v>110.84862038006588</v>
      </c>
      <c r="G257" s="45">
        <v>109.88610158097696</v>
      </c>
      <c r="H257" s="45">
        <v>107.71523567393591</v>
      </c>
      <c r="I257" s="45">
        <v>105.73568503975631</v>
      </c>
      <c r="J257" s="45">
        <v>107.89847910512729</v>
      </c>
      <c r="K257" s="45">
        <v>105.3323149278889</v>
      </c>
      <c r="L257" s="45">
        <v>106.59125456595045</v>
      </c>
      <c r="M257" s="45">
        <v>106.59125456595045</v>
      </c>
      <c r="N257" s="45">
        <v>103.22634123713455</v>
      </c>
      <c r="O257" s="45">
        <v>103.76683019250743</v>
      </c>
      <c r="P257" s="46"/>
      <c r="Q257" s="45">
        <f t="shared" si="6"/>
        <v>103.22634123713455</v>
      </c>
      <c r="R257" s="45">
        <f t="shared" si="7"/>
        <v>110.84862038006588</v>
      </c>
      <c r="T257" s="12"/>
      <c r="U257" s="12"/>
      <c r="V257" s="12"/>
    </row>
    <row r="258" spans="1:22">
      <c r="A258" s="43">
        <v>249</v>
      </c>
      <c r="B258" s="44" t="s">
        <v>274</v>
      </c>
      <c r="C258" s="45">
        <v>221.58758738758871</v>
      </c>
      <c r="D258" s="45">
        <v>247.22794519229066</v>
      </c>
      <c r="E258" s="45">
        <v>232.88515302021887</v>
      </c>
      <c r="F258" s="45">
        <v>277.74398434611595</v>
      </c>
      <c r="G258" s="45">
        <v>277.74398434611595</v>
      </c>
      <c r="H258" s="45">
        <v>222.09242164988186</v>
      </c>
      <c r="I258" s="45">
        <v>254.20502919604493</v>
      </c>
      <c r="J258" s="45">
        <v>269.36616340651381</v>
      </c>
      <c r="K258" s="45">
        <v>320.72404320795943</v>
      </c>
      <c r="L258" s="45">
        <v>264.28938963334946</v>
      </c>
      <c r="M258" s="45">
        <v>264.28938963334946</v>
      </c>
      <c r="N258" s="45">
        <v>268.05738217935317</v>
      </c>
      <c r="O258" s="45">
        <v>285.73892043821417</v>
      </c>
      <c r="P258" s="46"/>
      <c r="Q258" s="45">
        <f t="shared" si="6"/>
        <v>222.09242164988186</v>
      </c>
      <c r="R258" s="45">
        <f t="shared" si="7"/>
        <v>320.72404320795943</v>
      </c>
      <c r="T258" s="12"/>
      <c r="U258" s="12"/>
      <c r="V258" s="12"/>
    </row>
    <row r="259" spans="1:22">
      <c r="A259" s="43">
        <v>250</v>
      </c>
      <c r="B259" s="44" t="s">
        <v>275</v>
      </c>
      <c r="C259" s="45">
        <v>134.95633661083926</v>
      </c>
      <c r="D259" s="45">
        <v>139.69867799685849</v>
      </c>
      <c r="E259" s="45">
        <v>139.12201700007515</v>
      </c>
      <c r="F259" s="45">
        <v>144.38125915304718</v>
      </c>
      <c r="G259" s="45">
        <v>150.17625746933143</v>
      </c>
      <c r="H259" s="45">
        <v>140.34004514833771</v>
      </c>
      <c r="I259" s="45">
        <v>131.80866421312192</v>
      </c>
      <c r="J259" s="45">
        <v>127.12010618047233</v>
      </c>
      <c r="K259" s="45">
        <v>140.77056564168828</v>
      </c>
      <c r="L259" s="45">
        <v>123.25932795426162</v>
      </c>
      <c r="M259" s="45">
        <v>123.25932795426162</v>
      </c>
      <c r="N259" s="45">
        <v>123.50587117441989</v>
      </c>
      <c r="O259" s="45">
        <v>124.28382913241582</v>
      </c>
      <c r="P259" s="46"/>
      <c r="Q259" s="45">
        <f t="shared" si="6"/>
        <v>123.25932795426162</v>
      </c>
      <c r="R259" s="45">
        <f t="shared" si="7"/>
        <v>150.17625746933143</v>
      </c>
      <c r="T259" s="12"/>
      <c r="U259" s="12"/>
      <c r="V259" s="12"/>
    </row>
    <row r="260" spans="1:22">
      <c r="A260" s="43">
        <v>251</v>
      </c>
      <c r="B260" s="44" t="s">
        <v>276</v>
      </c>
      <c r="C260" s="45">
        <v>114.1206946562714</v>
      </c>
      <c r="D260" s="45">
        <v>124.38942341893731</v>
      </c>
      <c r="E260" s="45">
        <v>116.2098894633194</v>
      </c>
      <c r="F260" s="45">
        <v>116.48567259664414</v>
      </c>
      <c r="G260" s="45">
        <v>122.06355188753173</v>
      </c>
      <c r="H260" s="45">
        <v>127.74139121474299</v>
      </c>
      <c r="I260" s="45">
        <v>122.98120235831695</v>
      </c>
      <c r="J260" s="45">
        <v>120.05062442928225</v>
      </c>
      <c r="K260" s="45">
        <v>121.151169971782</v>
      </c>
      <c r="L260" s="45">
        <v>118.74362526908922</v>
      </c>
      <c r="M260" s="45">
        <v>118.74362526908922</v>
      </c>
      <c r="N260" s="45">
        <v>114.00358297263323</v>
      </c>
      <c r="O260" s="45">
        <v>115.7326133873878</v>
      </c>
      <c r="P260" s="46"/>
      <c r="Q260" s="45">
        <f t="shared" si="6"/>
        <v>114.00358297263323</v>
      </c>
      <c r="R260" s="45">
        <f t="shared" si="7"/>
        <v>127.74139121474299</v>
      </c>
      <c r="T260" s="12"/>
      <c r="U260" s="12"/>
      <c r="V260" s="12"/>
    </row>
    <row r="261" spans="1:22">
      <c r="A261" s="43">
        <v>252</v>
      </c>
      <c r="B261" s="44" t="s">
        <v>277</v>
      </c>
      <c r="C261" s="45">
        <v>172.14831309344615</v>
      </c>
      <c r="D261" s="45">
        <v>176.8199174135533</v>
      </c>
      <c r="E261" s="45">
        <v>173.88127722630497</v>
      </c>
      <c r="F261" s="45">
        <v>185.92903902124803</v>
      </c>
      <c r="G261" s="45">
        <v>190.70506348075108</v>
      </c>
      <c r="H261" s="45">
        <v>202.08270059367183</v>
      </c>
      <c r="I261" s="45">
        <v>199.82184545038737</v>
      </c>
      <c r="J261" s="45">
        <v>197.16615368390964</v>
      </c>
      <c r="K261" s="45">
        <v>247.46745063731774</v>
      </c>
      <c r="L261" s="45">
        <v>212.25063527889995</v>
      </c>
      <c r="M261" s="45">
        <v>212.25063527889995</v>
      </c>
      <c r="N261" s="45">
        <v>204.45044125495988</v>
      </c>
      <c r="O261" s="45">
        <v>237.8630676898417</v>
      </c>
      <c r="P261" s="46"/>
      <c r="Q261" s="45">
        <f t="shared" si="6"/>
        <v>185.92903902124803</v>
      </c>
      <c r="R261" s="45">
        <f t="shared" si="7"/>
        <v>247.46745063731774</v>
      </c>
      <c r="T261" s="12"/>
      <c r="U261" s="12"/>
      <c r="V261" s="12"/>
    </row>
    <row r="262" spans="1:22">
      <c r="A262" s="43">
        <v>253</v>
      </c>
      <c r="B262" s="44" t="s">
        <v>278</v>
      </c>
      <c r="C262" s="45">
        <v>258.2292352524193</v>
      </c>
      <c r="D262" s="45">
        <v>263.78080087387514</v>
      </c>
      <c r="E262" s="45">
        <v>260.36228232172863</v>
      </c>
      <c r="F262" s="45">
        <v>293.16591205261881</v>
      </c>
      <c r="G262" s="45">
        <v>295.33772187729085</v>
      </c>
      <c r="H262" s="45">
        <v>328.30227163082151</v>
      </c>
      <c r="I262" s="45">
        <v>361.82548398739425</v>
      </c>
      <c r="J262" s="45">
        <v>287.48810400929557</v>
      </c>
      <c r="K262" s="45">
        <v>350.02441038393192</v>
      </c>
      <c r="L262" s="45">
        <v>306.87666142266153</v>
      </c>
      <c r="M262" s="45">
        <v>306.87666142266153</v>
      </c>
      <c r="N262" s="45">
        <v>298.63970647315045</v>
      </c>
      <c r="O262" s="45">
        <v>304.82754243672571</v>
      </c>
      <c r="P262" s="46"/>
      <c r="Q262" s="45">
        <f t="shared" si="6"/>
        <v>287.48810400929557</v>
      </c>
      <c r="R262" s="45">
        <f t="shared" si="7"/>
        <v>361.82548398739425</v>
      </c>
      <c r="T262" s="12"/>
      <c r="U262" s="12"/>
      <c r="V262" s="12"/>
    </row>
    <row r="263" spans="1:22">
      <c r="A263" s="43">
        <v>254</v>
      </c>
      <c r="B263" s="44" t="s">
        <v>279</v>
      </c>
      <c r="C263" s="45">
        <v>0</v>
      </c>
      <c r="D263" s="45">
        <v>0</v>
      </c>
      <c r="E263" s="45">
        <v>0</v>
      </c>
      <c r="F263" s="45">
        <v>0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6"/>
      <c r="Q263" s="45">
        <f t="shared" si="6"/>
        <v>0</v>
      </c>
      <c r="R263" s="45">
        <f t="shared" si="7"/>
        <v>0</v>
      </c>
      <c r="T263" s="12"/>
      <c r="U263" s="12"/>
      <c r="V263" s="12"/>
    </row>
    <row r="264" spans="1:22">
      <c r="A264" s="43">
        <v>255</v>
      </c>
      <c r="B264" s="44" t="s">
        <v>280</v>
      </c>
      <c r="C264" s="45">
        <v>0</v>
      </c>
      <c r="D264" s="45">
        <v>0</v>
      </c>
      <c r="E264" s="45">
        <v>0</v>
      </c>
      <c r="F264" s="45">
        <v>0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6"/>
      <c r="Q264" s="45">
        <f t="shared" si="6"/>
        <v>0</v>
      </c>
      <c r="R264" s="45">
        <f t="shared" si="7"/>
        <v>0</v>
      </c>
      <c r="T264" s="12"/>
      <c r="U264" s="12"/>
      <c r="V264" s="12"/>
    </row>
    <row r="265" spans="1:22">
      <c r="A265" s="43">
        <v>256</v>
      </c>
      <c r="B265" s="44" t="s">
        <v>281</v>
      </c>
      <c r="C265" s="45">
        <v>0</v>
      </c>
      <c r="D265" s="45">
        <v>0</v>
      </c>
      <c r="E265" s="45">
        <v>0</v>
      </c>
      <c r="F265" s="45">
        <v>0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6"/>
      <c r="Q265" s="45">
        <f t="shared" si="6"/>
        <v>0</v>
      </c>
      <c r="R265" s="45">
        <f t="shared" si="7"/>
        <v>0</v>
      </c>
      <c r="T265" s="12"/>
      <c r="U265" s="12"/>
      <c r="V265" s="12"/>
    </row>
    <row r="266" spans="1:22">
      <c r="A266" s="43">
        <v>257</v>
      </c>
      <c r="B266" s="44" t="s">
        <v>282</v>
      </c>
      <c r="C266" s="45">
        <v>0</v>
      </c>
      <c r="D266" s="45">
        <v>0</v>
      </c>
      <c r="E266" s="45">
        <v>0</v>
      </c>
      <c r="F266" s="45">
        <v>0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6"/>
      <c r="Q266" s="45">
        <f t="shared" si="6"/>
        <v>0</v>
      </c>
      <c r="R266" s="45">
        <f t="shared" si="7"/>
        <v>0</v>
      </c>
      <c r="T266" s="12"/>
      <c r="U266" s="12"/>
      <c r="V266" s="12"/>
    </row>
    <row r="267" spans="1:22">
      <c r="A267" s="43">
        <v>258</v>
      </c>
      <c r="B267" s="44" t="s">
        <v>283</v>
      </c>
      <c r="C267" s="45">
        <v>125.10612347660364</v>
      </c>
      <c r="D267" s="45">
        <v>128.44425417943717</v>
      </c>
      <c r="E267" s="45">
        <v>133.00118044789664</v>
      </c>
      <c r="F267" s="45">
        <v>139.13254225178929</v>
      </c>
      <c r="G267" s="45">
        <v>131.92311579508396</v>
      </c>
      <c r="H267" s="45">
        <v>128.82886146375765</v>
      </c>
      <c r="I267" s="45">
        <v>121.59051787761635</v>
      </c>
      <c r="J267" s="45">
        <v>129.43308767781073</v>
      </c>
      <c r="K267" s="45">
        <v>132.35530444069499</v>
      </c>
      <c r="L267" s="45">
        <v>133.4364306730439</v>
      </c>
      <c r="M267" s="45">
        <v>133.4364306730439</v>
      </c>
      <c r="N267" s="45">
        <v>124.56585760083183</v>
      </c>
      <c r="O267" s="45">
        <v>121.86133889478587</v>
      </c>
      <c r="P267" s="46"/>
      <c r="Q267" s="45">
        <f t="shared" ref="Q267:Q330" si="8">MIN(F267:O267)</f>
        <v>121.59051787761635</v>
      </c>
      <c r="R267" s="45">
        <f t="shared" ref="R267:R330" si="9">MAX(F267:O267)</f>
        <v>139.13254225178929</v>
      </c>
      <c r="T267" s="12"/>
      <c r="U267" s="12"/>
      <c r="V267" s="12"/>
    </row>
    <row r="268" spans="1:22">
      <c r="A268" s="43">
        <v>259</v>
      </c>
      <c r="B268" s="44" t="s">
        <v>284</v>
      </c>
      <c r="C268" s="45">
        <v>0</v>
      </c>
      <c r="D268" s="45">
        <v>0</v>
      </c>
      <c r="E268" s="45">
        <v>0</v>
      </c>
      <c r="F268" s="45">
        <v>0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6"/>
      <c r="Q268" s="45">
        <f t="shared" si="8"/>
        <v>0</v>
      </c>
      <c r="R268" s="45">
        <f t="shared" si="9"/>
        <v>0</v>
      </c>
      <c r="T268" s="12"/>
      <c r="U268" s="12"/>
      <c r="V268" s="12"/>
    </row>
    <row r="269" spans="1:22">
      <c r="A269" s="43">
        <v>260</v>
      </c>
      <c r="B269" s="44" t="s">
        <v>285</v>
      </c>
      <c r="C269" s="45">
        <v>0</v>
      </c>
      <c r="D269" s="45">
        <v>0</v>
      </c>
      <c r="E269" s="45">
        <v>0</v>
      </c>
      <c r="F269" s="45">
        <v>0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6"/>
      <c r="Q269" s="45">
        <f t="shared" si="8"/>
        <v>0</v>
      </c>
      <c r="R269" s="45">
        <f t="shared" si="9"/>
        <v>0</v>
      </c>
      <c r="T269" s="12"/>
      <c r="U269" s="12"/>
      <c r="V269" s="12"/>
    </row>
    <row r="270" spans="1:22">
      <c r="A270" s="43">
        <v>261</v>
      </c>
      <c r="B270" s="44" t="s">
        <v>286</v>
      </c>
      <c r="C270" s="45">
        <v>134.25879820676519</v>
      </c>
      <c r="D270" s="45">
        <v>140.85652003499229</v>
      </c>
      <c r="E270" s="45">
        <v>145.43909583297804</v>
      </c>
      <c r="F270" s="45">
        <v>150.45154449370207</v>
      </c>
      <c r="G270" s="45">
        <v>153.14862097452979</v>
      </c>
      <c r="H270" s="45">
        <v>161.11380794084826</v>
      </c>
      <c r="I270" s="45">
        <v>163.42273447633141</v>
      </c>
      <c r="J270" s="45">
        <v>164.53921757942595</v>
      </c>
      <c r="K270" s="45">
        <v>174.74236508582334</v>
      </c>
      <c r="L270" s="45">
        <v>170.0491313823652</v>
      </c>
      <c r="M270" s="45">
        <v>170.0491313823652</v>
      </c>
      <c r="N270" s="45">
        <v>176.5037647409651</v>
      </c>
      <c r="O270" s="45">
        <v>188.34300501385189</v>
      </c>
      <c r="P270" s="46"/>
      <c r="Q270" s="45">
        <f t="shared" si="8"/>
        <v>150.45154449370207</v>
      </c>
      <c r="R270" s="45">
        <f t="shared" si="9"/>
        <v>188.34300501385189</v>
      </c>
      <c r="T270" s="12"/>
      <c r="U270" s="12"/>
      <c r="V270" s="12"/>
    </row>
    <row r="271" spans="1:22">
      <c r="A271" s="43">
        <v>262</v>
      </c>
      <c r="B271" s="44" t="s">
        <v>287</v>
      </c>
      <c r="C271" s="45">
        <v>121.97822602092769</v>
      </c>
      <c r="D271" s="45">
        <v>125.14965863437355</v>
      </c>
      <c r="E271" s="45">
        <v>130.69284209587616</v>
      </c>
      <c r="F271" s="45">
        <v>137.24888427694162</v>
      </c>
      <c r="G271" s="45">
        <v>146.10337393977571</v>
      </c>
      <c r="H271" s="45">
        <v>146.86226507767338</v>
      </c>
      <c r="I271" s="45">
        <v>137.05614049371223</v>
      </c>
      <c r="J271" s="45">
        <v>134.95124687248577</v>
      </c>
      <c r="K271" s="45">
        <v>140.35596022145833</v>
      </c>
      <c r="L271" s="45">
        <v>119.94583426664332</v>
      </c>
      <c r="M271" s="45">
        <v>119.94583426664332</v>
      </c>
      <c r="N271" s="45">
        <v>112.53509990051158</v>
      </c>
      <c r="O271" s="45">
        <v>101.04969328352608</v>
      </c>
      <c r="P271" s="46"/>
      <c r="Q271" s="45">
        <f t="shared" si="8"/>
        <v>101.04969328352608</v>
      </c>
      <c r="R271" s="45">
        <f t="shared" si="9"/>
        <v>146.86226507767338</v>
      </c>
      <c r="T271" s="12"/>
      <c r="U271" s="12"/>
      <c r="V271" s="12"/>
    </row>
    <row r="272" spans="1:22">
      <c r="A272" s="43">
        <v>263</v>
      </c>
      <c r="B272" s="44" t="s">
        <v>288</v>
      </c>
      <c r="C272" s="45">
        <v>163.35271365964203</v>
      </c>
      <c r="D272" s="45">
        <v>159.17198713179633</v>
      </c>
      <c r="E272" s="45">
        <v>169.38715978789293</v>
      </c>
      <c r="F272" s="45">
        <v>142.40860608776958</v>
      </c>
      <c r="G272" s="45">
        <v>149.71899423617762</v>
      </c>
      <c r="H272" s="45">
        <v>138.98174680252225</v>
      </c>
      <c r="I272" s="45">
        <v>124.43352020956901</v>
      </c>
      <c r="J272" s="45">
        <v>151.08185949898166</v>
      </c>
      <c r="K272" s="45">
        <v>171.90667963305592</v>
      </c>
      <c r="L272" s="45">
        <v>152.23183779980153</v>
      </c>
      <c r="M272" s="45">
        <v>152.23183779980153</v>
      </c>
      <c r="N272" s="45">
        <v>171.37979791275509</v>
      </c>
      <c r="O272" s="45">
        <v>182.30898072917861</v>
      </c>
      <c r="P272" s="46"/>
      <c r="Q272" s="45">
        <f t="shared" si="8"/>
        <v>124.43352020956901</v>
      </c>
      <c r="R272" s="45">
        <f t="shared" si="9"/>
        <v>182.30898072917861</v>
      </c>
      <c r="T272" s="12"/>
      <c r="U272" s="12"/>
      <c r="V272" s="12"/>
    </row>
    <row r="273" spans="1:22">
      <c r="A273" s="43">
        <v>264</v>
      </c>
      <c r="B273" s="44" t="s">
        <v>289</v>
      </c>
      <c r="C273" s="45">
        <v>126.84112982849516</v>
      </c>
      <c r="D273" s="45">
        <v>133.28403438142632</v>
      </c>
      <c r="E273" s="45">
        <v>136.02116757896979</v>
      </c>
      <c r="F273" s="45">
        <v>143.53526783909615</v>
      </c>
      <c r="G273" s="45">
        <v>145.1038168224124</v>
      </c>
      <c r="H273" s="45">
        <v>144.44548709794927</v>
      </c>
      <c r="I273" s="45">
        <v>140.30816173177155</v>
      </c>
      <c r="J273" s="45">
        <v>141.60017916673115</v>
      </c>
      <c r="K273" s="45">
        <v>151.84235187606708</v>
      </c>
      <c r="L273" s="45">
        <v>149.07358659822506</v>
      </c>
      <c r="M273" s="45">
        <v>149.07358659822506</v>
      </c>
      <c r="N273" s="45">
        <v>149.07358659822506</v>
      </c>
      <c r="O273" s="45">
        <v>161.02594744079343</v>
      </c>
      <c r="P273" s="46"/>
      <c r="Q273" s="45">
        <f t="shared" si="8"/>
        <v>140.30816173177155</v>
      </c>
      <c r="R273" s="45">
        <f t="shared" si="9"/>
        <v>161.02594744079343</v>
      </c>
      <c r="T273" s="12"/>
      <c r="U273" s="12"/>
      <c r="V273" s="12"/>
    </row>
    <row r="274" spans="1:22">
      <c r="A274" s="43">
        <v>265</v>
      </c>
      <c r="B274" s="44" t="s">
        <v>290</v>
      </c>
      <c r="C274" s="45">
        <v>129.29127440044144</v>
      </c>
      <c r="D274" s="45">
        <v>130.57678483292256</v>
      </c>
      <c r="E274" s="45">
        <v>139.05337147291141</v>
      </c>
      <c r="F274" s="45">
        <v>144.78030182507996</v>
      </c>
      <c r="G274" s="45">
        <v>155.41240317937957</v>
      </c>
      <c r="H274" s="45">
        <v>146.60425808935616</v>
      </c>
      <c r="I274" s="45">
        <v>142.17850225826035</v>
      </c>
      <c r="J274" s="45">
        <v>144.72235358558362</v>
      </c>
      <c r="K274" s="45">
        <v>145.39147660540743</v>
      </c>
      <c r="L274" s="45">
        <v>141.68903215878751</v>
      </c>
      <c r="M274" s="45">
        <v>141.68903215878751</v>
      </c>
      <c r="N274" s="45">
        <v>138.20503139311575</v>
      </c>
      <c r="O274" s="45">
        <v>138.4296564373937</v>
      </c>
      <c r="P274" s="46"/>
      <c r="Q274" s="45">
        <f t="shared" si="8"/>
        <v>138.20503139311575</v>
      </c>
      <c r="R274" s="45">
        <f t="shared" si="9"/>
        <v>155.41240317937957</v>
      </c>
      <c r="T274" s="12"/>
      <c r="U274" s="12"/>
      <c r="V274" s="12"/>
    </row>
    <row r="275" spans="1:22">
      <c r="A275" s="43">
        <v>266</v>
      </c>
      <c r="B275" s="44" t="s">
        <v>291</v>
      </c>
      <c r="C275" s="45">
        <v>137.27444919304742</v>
      </c>
      <c r="D275" s="45">
        <v>143.45554677463102</v>
      </c>
      <c r="E275" s="45">
        <v>143.44140794799205</v>
      </c>
      <c r="F275" s="45">
        <v>143.88082395751155</v>
      </c>
      <c r="G275" s="45">
        <v>152.8971505065654</v>
      </c>
      <c r="H275" s="45">
        <v>150.32893064336102</v>
      </c>
      <c r="I275" s="45">
        <v>146.05704352327282</v>
      </c>
      <c r="J275" s="45">
        <v>145.99846673138066</v>
      </c>
      <c r="K275" s="45">
        <v>151.34634076713607</v>
      </c>
      <c r="L275" s="45">
        <v>148.03083468510991</v>
      </c>
      <c r="M275" s="45">
        <v>148.03083468510991</v>
      </c>
      <c r="N275" s="45">
        <v>150.12863213748585</v>
      </c>
      <c r="O275" s="45">
        <v>154.64349865130973</v>
      </c>
      <c r="P275" s="46"/>
      <c r="Q275" s="45">
        <f t="shared" si="8"/>
        <v>143.88082395751155</v>
      </c>
      <c r="R275" s="45">
        <f t="shared" si="9"/>
        <v>154.64349865130973</v>
      </c>
      <c r="T275" s="12"/>
      <c r="U275" s="12"/>
      <c r="V275" s="12"/>
    </row>
    <row r="276" spans="1:22">
      <c r="A276" s="43">
        <v>267</v>
      </c>
      <c r="B276" s="44" t="s">
        <v>292</v>
      </c>
      <c r="C276" s="45">
        <v>0</v>
      </c>
      <c r="D276" s="45">
        <v>0</v>
      </c>
      <c r="E276" s="45">
        <v>0</v>
      </c>
      <c r="F276" s="45">
        <v>0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6"/>
      <c r="Q276" s="45">
        <f t="shared" si="8"/>
        <v>0</v>
      </c>
      <c r="R276" s="45">
        <f t="shared" si="9"/>
        <v>0</v>
      </c>
      <c r="T276" s="12"/>
      <c r="U276" s="12"/>
      <c r="V276" s="12"/>
    </row>
    <row r="277" spans="1:22">
      <c r="A277" s="43">
        <v>268</v>
      </c>
      <c r="B277" s="44" t="s">
        <v>293</v>
      </c>
      <c r="C277" s="45">
        <v>0</v>
      </c>
      <c r="D277" s="45">
        <v>0</v>
      </c>
      <c r="E277" s="45">
        <v>0</v>
      </c>
      <c r="F277" s="45">
        <v>0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6"/>
      <c r="Q277" s="45">
        <f t="shared" si="8"/>
        <v>0</v>
      </c>
      <c r="R277" s="45">
        <f t="shared" si="9"/>
        <v>0</v>
      </c>
      <c r="T277" s="12"/>
      <c r="U277" s="12"/>
      <c r="V277" s="12"/>
    </row>
    <row r="278" spans="1:22">
      <c r="A278" s="43">
        <v>269</v>
      </c>
      <c r="B278" s="44" t="s">
        <v>294</v>
      </c>
      <c r="C278" s="45">
        <v>192.97062050492951</v>
      </c>
      <c r="D278" s="45">
        <v>203.13157544512018</v>
      </c>
      <c r="E278" s="45">
        <v>196.64851223504135</v>
      </c>
      <c r="F278" s="45">
        <v>197.49273643078948</v>
      </c>
      <c r="G278" s="45">
        <v>189.27144652962286</v>
      </c>
      <c r="H278" s="45">
        <v>188.55010239155075</v>
      </c>
      <c r="I278" s="45">
        <v>192.97748524331143</v>
      </c>
      <c r="J278" s="45">
        <v>185.9464287114171</v>
      </c>
      <c r="K278" s="45">
        <v>186.73530336108354</v>
      </c>
      <c r="L278" s="45">
        <v>184.45430304112443</v>
      </c>
      <c r="M278" s="45">
        <v>184.45430304112443</v>
      </c>
      <c r="N278" s="45">
        <v>184.22384207461275</v>
      </c>
      <c r="O278" s="45">
        <v>183.5697882455749</v>
      </c>
      <c r="P278" s="46"/>
      <c r="Q278" s="45">
        <f t="shared" si="8"/>
        <v>183.5697882455749</v>
      </c>
      <c r="R278" s="45">
        <f t="shared" si="9"/>
        <v>197.49273643078948</v>
      </c>
      <c r="T278" s="12"/>
      <c r="U278" s="12"/>
      <c r="V278" s="12"/>
    </row>
    <row r="279" spans="1:22">
      <c r="A279" s="43">
        <v>270</v>
      </c>
      <c r="B279" s="44" t="s">
        <v>295</v>
      </c>
      <c r="C279" s="45">
        <v>0</v>
      </c>
      <c r="D279" s="45">
        <v>0</v>
      </c>
      <c r="E279" s="45">
        <v>0</v>
      </c>
      <c r="F279" s="45">
        <v>0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6"/>
      <c r="Q279" s="45">
        <f t="shared" si="8"/>
        <v>0</v>
      </c>
      <c r="R279" s="45">
        <f t="shared" si="9"/>
        <v>0</v>
      </c>
      <c r="T279" s="12"/>
      <c r="U279" s="12"/>
      <c r="V279" s="12"/>
    </row>
    <row r="280" spans="1:22">
      <c r="A280" s="43">
        <v>271</v>
      </c>
      <c r="B280" s="44" t="s">
        <v>296</v>
      </c>
      <c r="C280" s="45">
        <v>110.54106380464839</v>
      </c>
      <c r="D280" s="45">
        <v>122.86304202064848</v>
      </c>
      <c r="E280" s="45">
        <v>122.53516691802535</v>
      </c>
      <c r="F280" s="45">
        <v>127.76698346666051</v>
      </c>
      <c r="G280" s="45">
        <v>128.0073044968203</v>
      </c>
      <c r="H280" s="45">
        <v>128.1546281129196</v>
      </c>
      <c r="I280" s="45">
        <v>127.19732347272578</v>
      </c>
      <c r="J280" s="45">
        <v>123.12158033649226</v>
      </c>
      <c r="K280" s="45">
        <v>129.0324899058318</v>
      </c>
      <c r="L280" s="45">
        <v>128.73514580960642</v>
      </c>
      <c r="M280" s="45">
        <v>128.73514580960642</v>
      </c>
      <c r="N280" s="45">
        <v>129.76373148151421</v>
      </c>
      <c r="O280" s="45">
        <v>134.77867653365246</v>
      </c>
      <c r="P280" s="46"/>
      <c r="Q280" s="45">
        <f t="shared" si="8"/>
        <v>123.12158033649226</v>
      </c>
      <c r="R280" s="45">
        <f t="shared" si="9"/>
        <v>134.77867653365246</v>
      </c>
      <c r="T280" s="12"/>
      <c r="U280" s="12"/>
      <c r="V280" s="12"/>
    </row>
    <row r="281" spans="1:22">
      <c r="A281" s="43">
        <v>272</v>
      </c>
      <c r="B281" s="44" t="s">
        <v>297</v>
      </c>
      <c r="C281" s="45">
        <v>186.32737002587348</v>
      </c>
      <c r="D281" s="45">
        <v>177.49949758454923</v>
      </c>
      <c r="E281" s="45">
        <v>169.56367090792207</v>
      </c>
      <c r="F281" s="45">
        <v>211.63552967408035</v>
      </c>
      <c r="G281" s="45">
        <v>217.54067347951312</v>
      </c>
      <c r="H281" s="45">
        <v>225.67692613151456</v>
      </c>
      <c r="I281" s="45">
        <v>196.99510736097551</v>
      </c>
      <c r="J281" s="45">
        <v>238.65071472606573</v>
      </c>
      <c r="K281" s="45">
        <v>253.72747825362376</v>
      </c>
      <c r="L281" s="45">
        <v>247.21260951598077</v>
      </c>
      <c r="M281" s="45">
        <v>247.21260951598077</v>
      </c>
      <c r="N281" s="45">
        <v>213.41033643403313</v>
      </c>
      <c r="O281" s="45">
        <v>202.66875688254586</v>
      </c>
      <c r="P281" s="46"/>
      <c r="Q281" s="45">
        <f t="shared" si="8"/>
        <v>196.99510736097551</v>
      </c>
      <c r="R281" s="45">
        <f t="shared" si="9"/>
        <v>253.72747825362376</v>
      </c>
      <c r="T281" s="12"/>
      <c r="U281" s="12"/>
      <c r="V281" s="12"/>
    </row>
    <row r="282" spans="1:22">
      <c r="A282" s="43">
        <v>273</v>
      </c>
      <c r="B282" s="44" t="s">
        <v>298</v>
      </c>
      <c r="C282" s="45">
        <v>128.64657644509612</v>
      </c>
      <c r="D282" s="45">
        <v>134.39356858453326</v>
      </c>
      <c r="E282" s="45">
        <v>132.72297066295371</v>
      </c>
      <c r="F282" s="45">
        <v>135.93436048347931</v>
      </c>
      <c r="G282" s="45">
        <v>126.56829983532944</v>
      </c>
      <c r="H282" s="45">
        <v>135.9104084866398</v>
      </c>
      <c r="I282" s="45">
        <v>131.91953902608265</v>
      </c>
      <c r="J282" s="45">
        <v>136.52192191616768</v>
      </c>
      <c r="K282" s="45">
        <v>142.33591897509578</v>
      </c>
      <c r="L282" s="45">
        <v>131.27258961945515</v>
      </c>
      <c r="M282" s="45">
        <v>131.27258961945515</v>
      </c>
      <c r="N282" s="45">
        <v>133.83747209159793</v>
      </c>
      <c r="O282" s="45">
        <v>141.91127875759335</v>
      </c>
      <c r="P282" s="46"/>
      <c r="Q282" s="45">
        <f t="shared" si="8"/>
        <v>126.56829983532944</v>
      </c>
      <c r="R282" s="45">
        <f t="shared" si="9"/>
        <v>142.33591897509578</v>
      </c>
      <c r="T282" s="12"/>
      <c r="U282" s="12"/>
      <c r="V282" s="12"/>
    </row>
    <row r="283" spans="1:22">
      <c r="A283" s="43">
        <v>274</v>
      </c>
      <c r="B283" s="44" t="s">
        <v>299</v>
      </c>
      <c r="C283" s="45">
        <v>128.22791526652816</v>
      </c>
      <c r="D283" s="45">
        <v>134.11806718822595</v>
      </c>
      <c r="E283" s="45">
        <v>135.82178802042591</v>
      </c>
      <c r="F283" s="45">
        <v>145.98070783253206</v>
      </c>
      <c r="G283" s="45">
        <v>148.3444863021623</v>
      </c>
      <c r="H283" s="45">
        <v>147.83956185820833</v>
      </c>
      <c r="I283" s="45">
        <v>146.20004435711772</v>
      </c>
      <c r="J283" s="45">
        <v>141.12090043945929</v>
      </c>
      <c r="K283" s="45">
        <v>140.44961141468792</v>
      </c>
      <c r="L283" s="45">
        <v>147.04764397883525</v>
      </c>
      <c r="M283" s="45">
        <v>147.04764397883525</v>
      </c>
      <c r="N283" s="45">
        <v>144.29908236076398</v>
      </c>
      <c r="O283" s="45">
        <v>151.42701710383452</v>
      </c>
      <c r="P283" s="46"/>
      <c r="Q283" s="45">
        <f t="shared" si="8"/>
        <v>140.44961141468792</v>
      </c>
      <c r="R283" s="45">
        <f t="shared" si="9"/>
        <v>151.42701710383452</v>
      </c>
      <c r="T283" s="12"/>
      <c r="U283" s="12"/>
      <c r="V283" s="12"/>
    </row>
    <row r="284" spans="1:22">
      <c r="A284" s="43">
        <v>275</v>
      </c>
      <c r="B284" s="44" t="s">
        <v>300</v>
      </c>
      <c r="C284" s="45">
        <v>121.63811143765346</v>
      </c>
      <c r="D284" s="45">
        <v>114.48394012275325</v>
      </c>
      <c r="E284" s="45">
        <v>115.96477179807958</v>
      </c>
      <c r="F284" s="45">
        <v>122.56050048783791</v>
      </c>
      <c r="G284" s="45">
        <v>122.5948564625986</v>
      </c>
      <c r="H284" s="45">
        <v>130.96308225020354</v>
      </c>
      <c r="I284" s="45">
        <v>133.29882054932295</v>
      </c>
      <c r="J284" s="45">
        <v>141.00712420575974</v>
      </c>
      <c r="K284" s="45">
        <v>143.83488965837</v>
      </c>
      <c r="L284" s="45">
        <v>129.14980473502368</v>
      </c>
      <c r="M284" s="45">
        <v>129.14980473502368</v>
      </c>
      <c r="N284" s="45">
        <v>129.14980473502368</v>
      </c>
      <c r="O284" s="45">
        <v>148.48075986322235</v>
      </c>
      <c r="P284" s="46"/>
      <c r="Q284" s="45">
        <f t="shared" si="8"/>
        <v>122.56050048783791</v>
      </c>
      <c r="R284" s="45">
        <f t="shared" si="9"/>
        <v>148.48075986322235</v>
      </c>
      <c r="T284" s="12"/>
      <c r="U284" s="12"/>
      <c r="V284" s="12"/>
    </row>
    <row r="285" spans="1:22">
      <c r="A285" s="43">
        <v>276</v>
      </c>
      <c r="B285" s="44" t="s">
        <v>301</v>
      </c>
      <c r="C285" s="45">
        <v>162.98650873998588</v>
      </c>
      <c r="D285" s="45">
        <v>172.47424722123924</v>
      </c>
      <c r="E285" s="45">
        <v>180.04890984352633</v>
      </c>
      <c r="F285" s="45">
        <v>191.21969948362164</v>
      </c>
      <c r="G285" s="45">
        <v>195.28295474556737</v>
      </c>
      <c r="H285" s="45">
        <v>197.53650695841063</v>
      </c>
      <c r="I285" s="45">
        <v>203.27005193398944</v>
      </c>
      <c r="J285" s="45">
        <v>195.53593090592943</v>
      </c>
      <c r="K285" s="45">
        <v>202.82867809357009</v>
      </c>
      <c r="L285" s="45">
        <v>201.25876307209239</v>
      </c>
      <c r="M285" s="45">
        <v>201.25876307209239</v>
      </c>
      <c r="N285" s="45">
        <v>191.80028441382802</v>
      </c>
      <c r="O285" s="45">
        <v>190.3803927828593</v>
      </c>
      <c r="P285" s="46"/>
      <c r="Q285" s="45">
        <f t="shared" si="8"/>
        <v>190.3803927828593</v>
      </c>
      <c r="R285" s="45">
        <f t="shared" si="9"/>
        <v>203.27005193398944</v>
      </c>
      <c r="T285" s="12"/>
      <c r="U285" s="12"/>
      <c r="V285" s="12"/>
    </row>
    <row r="286" spans="1:22">
      <c r="A286" s="43">
        <v>277</v>
      </c>
      <c r="B286" s="44" t="s">
        <v>302</v>
      </c>
      <c r="C286" s="45">
        <v>103.45882669589344</v>
      </c>
      <c r="D286" s="45">
        <v>104.60982768891014</v>
      </c>
      <c r="E286" s="45">
        <v>103.23727535921161</v>
      </c>
      <c r="F286" s="45">
        <v>104.05682875607094</v>
      </c>
      <c r="G286" s="45">
        <v>102.88981528149712</v>
      </c>
      <c r="H286" s="45">
        <v>100.73209930353239</v>
      </c>
      <c r="I286" s="45">
        <v>104.05249281885833</v>
      </c>
      <c r="J286" s="45">
        <v>109.6406654066094</v>
      </c>
      <c r="K286" s="45">
        <v>104.04297983561605</v>
      </c>
      <c r="L286" s="45">
        <v>100.33786048161855</v>
      </c>
      <c r="M286" s="45">
        <v>100.33786048161855</v>
      </c>
      <c r="N286" s="45">
        <v>101.59231478496005</v>
      </c>
      <c r="O286" s="45">
        <v>100.28996584176406</v>
      </c>
      <c r="P286" s="46"/>
      <c r="Q286" s="45">
        <f t="shared" si="8"/>
        <v>100.28996584176406</v>
      </c>
      <c r="R286" s="45">
        <f t="shared" si="9"/>
        <v>109.6406654066094</v>
      </c>
      <c r="T286" s="12"/>
      <c r="U286" s="12"/>
      <c r="V286" s="12"/>
    </row>
    <row r="287" spans="1:22">
      <c r="A287" s="43">
        <v>278</v>
      </c>
      <c r="B287" s="44" t="s">
        <v>303</v>
      </c>
      <c r="C287" s="45">
        <v>123.55609210099881</v>
      </c>
      <c r="D287" s="45">
        <v>127.14459864912781</v>
      </c>
      <c r="E287" s="45">
        <v>128.2671783484364</v>
      </c>
      <c r="F287" s="45">
        <v>132.22868262748077</v>
      </c>
      <c r="G287" s="45">
        <v>128.81136142908966</v>
      </c>
      <c r="H287" s="45">
        <v>126.64849177560527</v>
      </c>
      <c r="I287" s="45">
        <v>118.95614040112157</v>
      </c>
      <c r="J287" s="45">
        <v>118.44906311085009</v>
      </c>
      <c r="K287" s="45">
        <v>122.80687366670395</v>
      </c>
      <c r="L287" s="45">
        <v>118.56913574172825</v>
      </c>
      <c r="M287" s="45">
        <v>118.56913574172825</v>
      </c>
      <c r="N287" s="45">
        <v>116.53412231085679</v>
      </c>
      <c r="O287" s="45">
        <v>122.66742833414756</v>
      </c>
      <c r="P287" s="46"/>
      <c r="Q287" s="45">
        <f t="shared" si="8"/>
        <v>116.53412231085679</v>
      </c>
      <c r="R287" s="45">
        <f t="shared" si="9"/>
        <v>132.22868262748077</v>
      </c>
      <c r="T287" s="12"/>
      <c r="U287" s="12"/>
      <c r="V287" s="12"/>
    </row>
    <row r="288" spans="1:22">
      <c r="A288" s="43">
        <v>279</v>
      </c>
      <c r="B288" s="44" t="s">
        <v>304</v>
      </c>
      <c r="C288" s="45">
        <v>0</v>
      </c>
      <c r="D288" s="45">
        <v>0</v>
      </c>
      <c r="E288" s="45">
        <v>0</v>
      </c>
      <c r="F288" s="45">
        <v>0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6"/>
      <c r="Q288" s="45">
        <f t="shared" si="8"/>
        <v>0</v>
      </c>
      <c r="R288" s="45">
        <f t="shared" si="9"/>
        <v>0</v>
      </c>
      <c r="T288" s="12"/>
      <c r="U288" s="12"/>
      <c r="V288" s="12"/>
    </row>
    <row r="289" spans="1:22">
      <c r="A289" s="43">
        <v>280</v>
      </c>
      <c r="B289" s="44" t="s">
        <v>305</v>
      </c>
      <c r="C289" s="45">
        <v>0</v>
      </c>
      <c r="D289" s="45">
        <v>0</v>
      </c>
      <c r="E289" s="45">
        <v>0</v>
      </c>
      <c r="F289" s="45">
        <v>0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6"/>
      <c r="Q289" s="45">
        <f t="shared" si="8"/>
        <v>0</v>
      </c>
      <c r="R289" s="45">
        <f t="shared" si="9"/>
        <v>0</v>
      </c>
      <c r="T289" s="12"/>
      <c r="U289" s="12"/>
      <c r="V289" s="12"/>
    </row>
    <row r="290" spans="1:22">
      <c r="A290" s="43">
        <v>281</v>
      </c>
      <c r="B290" s="44" t="s">
        <v>306</v>
      </c>
      <c r="C290" s="45">
        <v>101.15771762269887</v>
      </c>
      <c r="D290" s="45">
        <v>100.02384667720921</v>
      </c>
      <c r="E290" s="45">
        <v>99.847151180705112</v>
      </c>
      <c r="F290" s="45">
        <v>99.955104854428541</v>
      </c>
      <c r="G290" s="45">
        <v>100.15584186626228</v>
      </c>
      <c r="H290" s="45">
        <v>100.76601874446742</v>
      </c>
      <c r="I290" s="45">
        <v>99.910453824061904</v>
      </c>
      <c r="J290" s="45">
        <v>104.54348566449725</v>
      </c>
      <c r="K290" s="45">
        <v>99.902721685875335</v>
      </c>
      <c r="L290" s="45">
        <v>100.04914416370443</v>
      </c>
      <c r="M290" s="45">
        <v>100.04914416370443</v>
      </c>
      <c r="N290" s="45">
        <v>100</v>
      </c>
      <c r="O290" s="45">
        <v>100.01046051748537</v>
      </c>
      <c r="P290" s="46"/>
      <c r="Q290" s="45">
        <f t="shared" si="8"/>
        <v>99.902721685875335</v>
      </c>
      <c r="R290" s="45">
        <f t="shared" si="9"/>
        <v>104.54348566449725</v>
      </c>
      <c r="T290" s="12"/>
      <c r="U290" s="12"/>
      <c r="V290" s="12"/>
    </row>
    <row r="291" spans="1:22">
      <c r="A291" s="43">
        <v>282</v>
      </c>
      <c r="B291" s="44" t="s">
        <v>307</v>
      </c>
      <c r="C291" s="45">
        <v>0</v>
      </c>
      <c r="D291" s="45">
        <v>0</v>
      </c>
      <c r="E291" s="45">
        <v>0</v>
      </c>
      <c r="F291" s="45">
        <v>0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6"/>
      <c r="Q291" s="45">
        <f t="shared" si="8"/>
        <v>0</v>
      </c>
      <c r="R291" s="45">
        <f t="shared" si="9"/>
        <v>0</v>
      </c>
      <c r="T291" s="12"/>
      <c r="U291" s="12"/>
      <c r="V291" s="12"/>
    </row>
    <row r="292" spans="1:22">
      <c r="A292" s="43">
        <v>283</v>
      </c>
      <c r="B292" s="44" t="s">
        <v>308</v>
      </c>
      <c r="C292" s="45">
        <v>0</v>
      </c>
      <c r="D292" s="45">
        <v>0</v>
      </c>
      <c r="E292" s="45">
        <v>0</v>
      </c>
      <c r="F292" s="45">
        <v>0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6"/>
      <c r="Q292" s="45">
        <f t="shared" si="8"/>
        <v>0</v>
      </c>
      <c r="R292" s="45">
        <f t="shared" si="9"/>
        <v>0</v>
      </c>
      <c r="T292" s="12"/>
      <c r="U292" s="12"/>
      <c r="V292" s="12"/>
    </row>
    <row r="293" spans="1:22">
      <c r="A293" s="43">
        <v>284</v>
      </c>
      <c r="B293" s="44" t="s">
        <v>309</v>
      </c>
      <c r="C293" s="45">
        <v>129.23616356318377</v>
      </c>
      <c r="D293" s="45">
        <v>130.21291599572879</v>
      </c>
      <c r="E293" s="45">
        <v>128.68109866453358</v>
      </c>
      <c r="F293" s="45">
        <v>132.3112479212175</v>
      </c>
      <c r="G293" s="45">
        <v>134.04487872407773</v>
      </c>
      <c r="H293" s="45">
        <v>143.43967243623717</v>
      </c>
      <c r="I293" s="45">
        <v>142.03434925947852</v>
      </c>
      <c r="J293" s="45">
        <v>139.83265208623666</v>
      </c>
      <c r="K293" s="45">
        <v>144.24048162929364</v>
      </c>
      <c r="L293" s="45">
        <v>140.56067905503079</v>
      </c>
      <c r="M293" s="45">
        <v>140.56067905503079</v>
      </c>
      <c r="N293" s="45">
        <v>142.13877441457646</v>
      </c>
      <c r="O293" s="45">
        <v>148.56315375071472</v>
      </c>
      <c r="P293" s="46"/>
      <c r="Q293" s="45">
        <f t="shared" si="8"/>
        <v>132.3112479212175</v>
      </c>
      <c r="R293" s="45">
        <f t="shared" si="9"/>
        <v>148.56315375071472</v>
      </c>
      <c r="T293" s="12"/>
      <c r="U293" s="12"/>
      <c r="V293" s="12"/>
    </row>
    <row r="294" spans="1:22">
      <c r="A294" s="43">
        <v>285</v>
      </c>
      <c r="B294" s="44" t="s">
        <v>310</v>
      </c>
      <c r="C294" s="45">
        <v>116.68004755805789</v>
      </c>
      <c r="D294" s="45">
        <v>122.20767003515363</v>
      </c>
      <c r="E294" s="45">
        <v>128.24962635551518</v>
      </c>
      <c r="F294" s="45">
        <v>129.71717605256566</v>
      </c>
      <c r="G294" s="45">
        <v>130.62730408470395</v>
      </c>
      <c r="H294" s="45">
        <v>128.20577113841597</v>
      </c>
      <c r="I294" s="45">
        <v>128.33606278135315</v>
      </c>
      <c r="J294" s="45">
        <v>129.19416793892697</v>
      </c>
      <c r="K294" s="45">
        <v>129.41161267315678</v>
      </c>
      <c r="L294" s="45">
        <v>124.09814814898641</v>
      </c>
      <c r="M294" s="45">
        <v>124.09814814898641</v>
      </c>
      <c r="N294" s="45">
        <v>118.90496972081337</v>
      </c>
      <c r="O294" s="45">
        <v>122.11300925553215</v>
      </c>
      <c r="P294" s="46"/>
      <c r="Q294" s="45">
        <f t="shared" si="8"/>
        <v>118.90496972081337</v>
      </c>
      <c r="R294" s="45">
        <f t="shared" si="9"/>
        <v>130.62730408470395</v>
      </c>
      <c r="T294" s="12"/>
      <c r="U294" s="12"/>
      <c r="V294" s="12"/>
    </row>
    <row r="295" spans="1:22">
      <c r="A295" s="43">
        <v>286</v>
      </c>
      <c r="B295" s="44" t="s">
        <v>311</v>
      </c>
      <c r="C295" s="45">
        <v>0</v>
      </c>
      <c r="D295" s="45">
        <v>0</v>
      </c>
      <c r="E295" s="45">
        <v>0</v>
      </c>
      <c r="F295" s="45">
        <v>0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6"/>
      <c r="Q295" s="45">
        <f t="shared" si="8"/>
        <v>0</v>
      </c>
      <c r="R295" s="45">
        <f t="shared" si="9"/>
        <v>0</v>
      </c>
      <c r="T295" s="12"/>
      <c r="U295" s="12"/>
      <c r="V295" s="12"/>
    </row>
    <row r="296" spans="1:22">
      <c r="A296" s="43">
        <v>287</v>
      </c>
      <c r="B296" s="44" t="s">
        <v>312</v>
      </c>
      <c r="C296" s="45">
        <v>124.38116126997771</v>
      </c>
      <c r="D296" s="45">
        <v>123.77529426660361</v>
      </c>
      <c r="E296" s="45">
        <v>122.32196760592035</v>
      </c>
      <c r="F296" s="45">
        <v>127.58345478199212</v>
      </c>
      <c r="G296" s="45">
        <v>138.19179313436507</v>
      </c>
      <c r="H296" s="45">
        <v>139.50861457916639</v>
      </c>
      <c r="I296" s="45">
        <v>143.91042224184909</v>
      </c>
      <c r="J296" s="45">
        <v>141.81590334340436</v>
      </c>
      <c r="K296" s="45">
        <v>150.34518545408261</v>
      </c>
      <c r="L296" s="45">
        <v>138.83114289976373</v>
      </c>
      <c r="M296" s="45">
        <v>138.83114289976373</v>
      </c>
      <c r="N296" s="45">
        <v>135.4529003467872</v>
      </c>
      <c r="O296" s="45">
        <v>141.87691838232641</v>
      </c>
      <c r="P296" s="46"/>
      <c r="Q296" s="45">
        <f t="shared" si="8"/>
        <v>127.58345478199212</v>
      </c>
      <c r="R296" s="45">
        <f t="shared" si="9"/>
        <v>150.34518545408261</v>
      </c>
      <c r="T296" s="12"/>
      <c r="U296" s="12"/>
      <c r="V296" s="12"/>
    </row>
    <row r="297" spans="1:22">
      <c r="A297" s="43">
        <v>288</v>
      </c>
      <c r="B297" s="44" t="s">
        <v>313</v>
      </c>
      <c r="C297" s="45">
        <v>142.0125854830253</v>
      </c>
      <c r="D297" s="45">
        <v>148.3651283143528</v>
      </c>
      <c r="E297" s="45">
        <v>155.30685203763065</v>
      </c>
      <c r="F297" s="45">
        <v>156.39673202298806</v>
      </c>
      <c r="G297" s="45">
        <v>161.07416672984743</v>
      </c>
      <c r="H297" s="45">
        <v>163.50453884937758</v>
      </c>
      <c r="I297" s="45">
        <v>167.82481363267809</v>
      </c>
      <c r="J297" s="45">
        <v>168.23965329076418</v>
      </c>
      <c r="K297" s="45">
        <v>180.6849505565846</v>
      </c>
      <c r="L297" s="45">
        <v>173.42576294710244</v>
      </c>
      <c r="M297" s="45">
        <v>173.42576294710244</v>
      </c>
      <c r="N297" s="45">
        <v>176.41602429425711</v>
      </c>
      <c r="O297" s="45">
        <v>176.67100954739709</v>
      </c>
      <c r="P297" s="46"/>
      <c r="Q297" s="45">
        <f t="shared" si="8"/>
        <v>156.39673202298806</v>
      </c>
      <c r="R297" s="45">
        <f t="shared" si="9"/>
        <v>180.6849505565846</v>
      </c>
      <c r="T297" s="12"/>
      <c r="U297" s="12"/>
      <c r="V297" s="12"/>
    </row>
    <row r="298" spans="1:22">
      <c r="A298" s="43">
        <v>289</v>
      </c>
      <c r="B298" s="44" t="s">
        <v>314</v>
      </c>
      <c r="C298" s="45">
        <v>157.27263923058504</v>
      </c>
      <c r="D298" s="45">
        <v>149.42444561447547</v>
      </c>
      <c r="E298" s="45">
        <v>129.55443775797056</v>
      </c>
      <c r="F298" s="45">
        <v>136.59146028146199</v>
      </c>
      <c r="G298" s="45">
        <v>140.72171457160721</v>
      </c>
      <c r="H298" s="45">
        <v>140.33660481804202</v>
      </c>
      <c r="I298" s="45">
        <v>158.7253142934056</v>
      </c>
      <c r="J298" s="45">
        <v>166.15151807436237</v>
      </c>
      <c r="K298" s="45">
        <v>209.04691393335523</v>
      </c>
      <c r="L298" s="45">
        <v>175.18214716521902</v>
      </c>
      <c r="M298" s="45">
        <v>175.18214716521902</v>
      </c>
      <c r="N298" s="45">
        <v>211.00212818054194</v>
      </c>
      <c r="O298" s="45">
        <v>225.88758704694322</v>
      </c>
      <c r="P298" s="46"/>
      <c r="Q298" s="45">
        <f t="shared" si="8"/>
        <v>136.59146028146199</v>
      </c>
      <c r="R298" s="45">
        <f t="shared" si="9"/>
        <v>225.88758704694322</v>
      </c>
      <c r="T298" s="12"/>
      <c r="U298" s="12"/>
      <c r="V298" s="12"/>
    </row>
    <row r="299" spans="1:22">
      <c r="A299" s="43">
        <v>290</v>
      </c>
      <c r="B299" s="44" t="s">
        <v>315</v>
      </c>
      <c r="C299" s="45">
        <v>113.97624116770142</v>
      </c>
      <c r="D299" s="45">
        <v>116.30583653156836</v>
      </c>
      <c r="E299" s="45">
        <v>119.3230376205285</v>
      </c>
      <c r="F299" s="45">
        <v>128.39855528127083</v>
      </c>
      <c r="G299" s="45">
        <v>131.21643936027164</v>
      </c>
      <c r="H299" s="45">
        <v>136.73498373651364</v>
      </c>
      <c r="I299" s="45">
        <v>140.99220604771423</v>
      </c>
      <c r="J299" s="45">
        <v>138.10645144227124</v>
      </c>
      <c r="K299" s="45">
        <v>147.32294578616583</v>
      </c>
      <c r="L299" s="45">
        <v>143.5234634394991</v>
      </c>
      <c r="M299" s="45">
        <v>143.5234634394991</v>
      </c>
      <c r="N299" s="45">
        <v>139.59237956839209</v>
      </c>
      <c r="O299" s="45">
        <v>140.27431140698457</v>
      </c>
      <c r="P299" s="46"/>
      <c r="Q299" s="45">
        <f t="shared" si="8"/>
        <v>128.39855528127083</v>
      </c>
      <c r="R299" s="45">
        <f t="shared" si="9"/>
        <v>147.32294578616583</v>
      </c>
      <c r="T299" s="12"/>
      <c r="U299" s="12"/>
      <c r="V299" s="12"/>
    </row>
    <row r="300" spans="1:22">
      <c r="A300" s="43">
        <v>291</v>
      </c>
      <c r="B300" s="44" t="s">
        <v>316</v>
      </c>
      <c r="C300" s="45">
        <v>141.43373555775102</v>
      </c>
      <c r="D300" s="45">
        <v>153.65431244333709</v>
      </c>
      <c r="E300" s="45">
        <v>153.44753832921475</v>
      </c>
      <c r="F300" s="45">
        <v>156.02445844223652</v>
      </c>
      <c r="G300" s="45">
        <v>161.06551716791969</v>
      </c>
      <c r="H300" s="45">
        <v>155.10344654922548</v>
      </c>
      <c r="I300" s="45">
        <v>148.95045667566379</v>
      </c>
      <c r="J300" s="45">
        <v>133.73415083119806</v>
      </c>
      <c r="K300" s="45">
        <v>141.20539837529458</v>
      </c>
      <c r="L300" s="45">
        <v>139.32924291943345</v>
      </c>
      <c r="M300" s="45">
        <v>139.32924291943345</v>
      </c>
      <c r="N300" s="45">
        <v>134.50103587355048</v>
      </c>
      <c r="O300" s="45">
        <v>140.48463257296407</v>
      </c>
      <c r="P300" s="46"/>
      <c r="Q300" s="45">
        <f t="shared" si="8"/>
        <v>133.73415083119806</v>
      </c>
      <c r="R300" s="45">
        <f t="shared" si="9"/>
        <v>161.06551716791969</v>
      </c>
      <c r="T300" s="12"/>
      <c r="U300" s="12"/>
      <c r="V300" s="12"/>
    </row>
    <row r="301" spans="1:22">
      <c r="A301" s="43">
        <v>292</v>
      </c>
      <c r="B301" s="44" t="s">
        <v>317</v>
      </c>
      <c r="C301" s="45">
        <v>108.9873828762846</v>
      </c>
      <c r="D301" s="45">
        <v>113.23692424647029</v>
      </c>
      <c r="E301" s="45">
        <v>108.34970482356316</v>
      </c>
      <c r="F301" s="45">
        <v>117.63498899381865</v>
      </c>
      <c r="G301" s="45">
        <v>120.72226584146432</v>
      </c>
      <c r="H301" s="45">
        <v>118.12821748669928</v>
      </c>
      <c r="I301" s="45">
        <v>117.38470585977367</v>
      </c>
      <c r="J301" s="45">
        <v>117.70341641449468</v>
      </c>
      <c r="K301" s="45">
        <v>117.51454729666739</v>
      </c>
      <c r="L301" s="45">
        <v>111.72207316357381</v>
      </c>
      <c r="M301" s="45">
        <v>111.72207316357381</v>
      </c>
      <c r="N301" s="45">
        <v>112.80012041624991</v>
      </c>
      <c r="O301" s="45">
        <v>128.81005092015997</v>
      </c>
      <c r="P301" s="46"/>
      <c r="Q301" s="45">
        <f t="shared" si="8"/>
        <v>111.72207316357381</v>
      </c>
      <c r="R301" s="45">
        <f t="shared" si="9"/>
        <v>128.81005092015997</v>
      </c>
      <c r="T301" s="12"/>
      <c r="U301" s="12"/>
      <c r="V301" s="12"/>
    </row>
    <row r="302" spans="1:22">
      <c r="A302" s="43">
        <v>293</v>
      </c>
      <c r="B302" s="44" t="s">
        <v>318</v>
      </c>
      <c r="C302" s="45">
        <v>99.776069815959616</v>
      </c>
      <c r="D302" s="45">
        <v>100.90293640968953</v>
      </c>
      <c r="E302" s="45">
        <v>103.04628522781177</v>
      </c>
      <c r="F302" s="45">
        <v>106.07452746945687</v>
      </c>
      <c r="G302" s="45">
        <v>108.58755111986986</v>
      </c>
      <c r="H302" s="45">
        <v>107.70400202556634</v>
      </c>
      <c r="I302" s="45">
        <v>106.01188218755067</v>
      </c>
      <c r="J302" s="45">
        <v>104.78654387668973</v>
      </c>
      <c r="K302" s="45">
        <v>104.36332951823776</v>
      </c>
      <c r="L302" s="45">
        <v>102.69881399723218</v>
      </c>
      <c r="M302" s="45">
        <v>102.69881399723218</v>
      </c>
      <c r="N302" s="45">
        <v>103.46776683796406</v>
      </c>
      <c r="O302" s="45">
        <v>101.88440828185294</v>
      </c>
      <c r="P302" s="46"/>
      <c r="Q302" s="45">
        <f t="shared" si="8"/>
        <v>101.88440828185294</v>
      </c>
      <c r="R302" s="45">
        <f t="shared" si="9"/>
        <v>108.58755111986986</v>
      </c>
      <c r="T302" s="12"/>
      <c r="U302" s="12"/>
      <c r="V302" s="12"/>
    </row>
    <row r="303" spans="1:22">
      <c r="A303" s="43">
        <v>294</v>
      </c>
      <c r="B303" s="44" t="s">
        <v>319</v>
      </c>
      <c r="C303" s="45">
        <v>0</v>
      </c>
      <c r="D303" s="45">
        <v>0</v>
      </c>
      <c r="E303" s="45">
        <v>0</v>
      </c>
      <c r="F303" s="45">
        <v>0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6"/>
      <c r="Q303" s="45">
        <f t="shared" si="8"/>
        <v>0</v>
      </c>
      <c r="R303" s="45">
        <f t="shared" si="9"/>
        <v>0</v>
      </c>
      <c r="T303" s="12"/>
      <c r="U303" s="12"/>
      <c r="V303" s="12"/>
    </row>
    <row r="304" spans="1:22">
      <c r="A304" s="43">
        <v>295</v>
      </c>
      <c r="B304" s="44" t="s">
        <v>320</v>
      </c>
      <c r="C304" s="45">
        <v>126.13160600419506</v>
      </c>
      <c r="D304" s="45">
        <v>130.77852510200111</v>
      </c>
      <c r="E304" s="45">
        <v>137.14951263230023</v>
      </c>
      <c r="F304" s="45">
        <v>146.73276672271919</v>
      </c>
      <c r="G304" s="45">
        <v>147.82218904909098</v>
      </c>
      <c r="H304" s="45">
        <v>154.17881465424998</v>
      </c>
      <c r="I304" s="45">
        <v>155.33101211660374</v>
      </c>
      <c r="J304" s="45">
        <v>158.9987425312211</v>
      </c>
      <c r="K304" s="45">
        <v>161.74799218275396</v>
      </c>
      <c r="L304" s="45">
        <v>153.05738780394682</v>
      </c>
      <c r="M304" s="45">
        <v>153.05738780394682</v>
      </c>
      <c r="N304" s="45">
        <v>149.39438044755292</v>
      </c>
      <c r="O304" s="45">
        <v>148.92872399358831</v>
      </c>
      <c r="P304" s="46"/>
      <c r="Q304" s="45">
        <f t="shared" si="8"/>
        <v>146.73276672271919</v>
      </c>
      <c r="R304" s="45">
        <f t="shared" si="9"/>
        <v>161.74799218275396</v>
      </c>
      <c r="T304" s="12"/>
      <c r="U304" s="12"/>
      <c r="V304" s="12"/>
    </row>
    <row r="305" spans="1:22">
      <c r="A305" s="43">
        <v>296</v>
      </c>
      <c r="B305" s="44" t="s">
        <v>321</v>
      </c>
      <c r="C305" s="45">
        <v>222.64902436803629</v>
      </c>
      <c r="D305" s="45">
        <v>228.30851910682398</v>
      </c>
      <c r="E305" s="45">
        <v>221.46525650920199</v>
      </c>
      <c r="F305" s="45">
        <v>224.51170305414979</v>
      </c>
      <c r="G305" s="45">
        <v>228.27650687529464</v>
      </c>
      <c r="H305" s="45">
        <v>231.6802480303553</v>
      </c>
      <c r="I305" s="45">
        <v>246.10708820417747</v>
      </c>
      <c r="J305" s="45">
        <v>231.7079417816112</v>
      </c>
      <c r="K305" s="45">
        <v>251.20927694584756</v>
      </c>
      <c r="L305" s="45">
        <v>225.7229739153729</v>
      </c>
      <c r="M305" s="45">
        <v>225.7229739153729</v>
      </c>
      <c r="N305" s="45">
        <v>209.55529352846952</v>
      </c>
      <c r="O305" s="45">
        <v>221.92915270491486</v>
      </c>
      <c r="P305" s="46"/>
      <c r="Q305" s="45">
        <f t="shared" si="8"/>
        <v>209.55529352846952</v>
      </c>
      <c r="R305" s="45">
        <f t="shared" si="9"/>
        <v>251.20927694584756</v>
      </c>
      <c r="T305" s="12"/>
      <c r="U305" s="12"/>
      <c r="V305" s="12"/>
    </row>
    <row r="306" spans="1:22">
      <c r="A306" s="43">
        <v>297</v>
      </c>
      <c r="B306" s="44" t="s">
        <v>322</v>
      </c>
      <c r="C306" s="45">
        <v>0</v>
      </c>
      <c r="D306" s="45">
        <v>0</v>
      </c>
      <c r="E306" s="45">
        <v>0</v>
      </c>
      <c r="F306" s="45">
        <v>0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6"/>
      <c r="Q306" s="45">
        <f t="shared" si="8"/>
        <v>0</v>
      </c>
      <c r="R306" s="45">
        <f t="shared" si="9"/>
        <v>0</v>
      </c>
      <c r="T306" s="12"/>
      <c r="U306" s="12"/>
      <c r="V306" s="12"/>
    </row>
    <row r="307" spans="1:22">
      <c r="A307" s="43">
        <v>298</v>
      </c>
      <c r="B307" s="44" t="s">
        <v>323</v>
      </c>
      <c r="C307" s="45">
        <v>155.46160659045643</v>
      </c>
      <c r="D307" s="45">
        <v>160.3655505188045</v>
      </c>
      <c r="E307" s="45">
        <v>179.48156665484052</v>
      </c>
      <c r="F307" s="45">
        <v>176.89250602421382</v>
      </c>
      <c r="G307" s="45">
        <v>176.57625424530789</v>
      </c>
      <c r="H307" s="45">
        <v>171.44750481509357</v>
      </c>
      <c r="I307" s="45">
        <v>183.56694667876852</v>
      </c>
      <c r="J307" s="45">
        <v>164.33169066248422</v>
      </c>
      <c r="K307" s="45">
        <v>190.12120034218287</v>
      </c>
      <c r="L307" s="45">
        <v>176.35237832580449</v>
      </c>
      <c r="M307" s="45">
        <v>176.35237832580449</v>
      </c>
      <c r="N307" s="45">
        <v>185.93144446986415</v>
      </c>
      <c r="O307" s="45">
        <v>205.76578422568178</v>
      </c>
      <c r="P307" s="46"/>
      <c r="Q307" s="45">
        <f t="shared" si="8"/>
        <v>164.33169066248422</v>
      </c>
      <c r="R307" s="45">
        <f t="shared" si="9"/>
        <v>205.76578422568178</v>
      </c>
      <c r="T307" s="12"/>
      <c r="U307" s="12"/>
      <c r="V307" s="12"/>
    </row>
    <row r="308" spans="1:22">
      <c r="A308" s="43">
        <v>299</v>
      </c>
      <c r="B308" s="44" t="s">
        <v>324</v>
      </c>
      <c r="C308" s="45">
        <v>0</v>
      </c>
      <c r="D308" s="45">
        <v>0</v>
      </c>
      <c r="E308" s="45">
        <v>0</v>
      </c>
      <c r="F308" s="45">
        <v>0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6"/>
      <c r="Q308" s="45">
        <f t="shared" si="8"/>
        <v>0</v>
      </c>
      <c r="R308" s="45">
        <f t="shared" si="9"/>
        <v>0</v>
      </c>
      <c r="T308" s="12"/>
      <c r="U308" s="12"/>
      <c r="V308" s="12"/>
    </row>
    <row r="309" spans="1:22">
      <c r="A309" s="43">
        <v>300</v>
      </c>
      <c r="B309" s="44" t="s">
        <v>325</v>
      </c>
      <c r="C309" s="45">
        <v>258.83476967892022</v>
      </c>
      <c r="D309" s="45">
        <v>305.7674427067268</v>
      </c>
      <c r="E309" s="45">
        <v>298.71818098234274</v>
      </c>
      <c r="F309" s="45">
        <v>337.02297115535742</v>
      </c>
      <c r="G309" s="45">
        <v>306.74262370171641</v>
      </c>
      <c r="H309" s="45">
        <v>326.36120461859173</v>
      </c>
      <c r="I309" s="45">
        <v>288.93455631493447</v>
      </c>
      <c r="J309" s="45">
        <v>279.57869192867548</v>
      </c>
      <c r="K309" s="45">
        <v>300.27025420362111</v>
      </c>
      <c r="L309" s="45">
        <v>280.74392899328598</v>
      </c>
      <c r="M309" s="45">
        <v>280.74392899328598</v>
      </c>
      <c r="N309" s="45">
        <v>283.35136819894109</v>
      </c>
      <c r="O309" s="45">
        <v>324.39686298493058</v>
      </c>
      <c r="P309" s="46"/>
      <c r="Q309" s="45">
        <f t="shared" si="8"/>
        <v>279.57869192867548</v>
      </c>
      <c r="R309" s="45">
        <f t="shared" si="9"/>
        <v>337.02297115535742</v>
      </c>
      <c r="T309" s="12"/>
      <c r="U309" s="12"/>
      <c r="V309" s="12"/>
    </row>
    <row r="310" spans="1:22">
      <c r="A310" s="43">
        <v>301</v>
      </c>
      <c r="B310" s="44" t="s">
        <v>326</v>
      </c>
      <c r="C310" s="45">
        <v>120.35241331709028</v>
      </c>
      <c r="D310" s="45">
        <v>126.74479145797442</v>
      </c>
      <c r="E310" s="45">
        <v>127.51125714122828</v>
      </c>
      <c r="F310" s="45">
        <v>134.91390252533745</v>
      </c>
      <c r="G310" s="45">
        <v>136.07509882226583</v>
      </c>
      <c r="H310" s="45">
        <v>143.73150497126264</v>
      </c>
      <c r="I310" s="45">
        <v>140.65556160428966</v>
      </c>
      <c r="J310" s="45">
        <v>136.05290374045964</v>
      </c>
      <c r="K310" s="45">
        <v>137.18347340297865</v>
      </c>
      <c r="L310" s="45">
        <v>134.65258577639557</v>
      </c>
      <c r="M310" s="45">
        <v>134.65258577639557</v>
      </c>
      <c r="N310" s="45">
        <v>128.25571661108506</v>
      </c>
      <c r="O310" s="45">
        <v>131.8559904899297</v>
      </c>
      <c r="P310" s="46"/>
      <c r="Q310" s="45">
        <f t="shared" si="8"/>
        <v>128.25571661108506</v>
      </c>
      <c r="R310" s="45">
        <f t="shared" si="9"/>
        <v>143.73150497126264</v>
      </c>
      <c r="T310" s="12"/>
      <c r="U310" s="12"/>
      <c r="V310" s="12"/>
    </row>
    <row r="311" spans="1:22">
      <c r="A311" s="43">
        <v>302</v>
      </c>
      <c r="B311" s="44" t="s">
        <v>327</v>
      </c>
      <c r="C311" s="45">
        <v>0</v>
      </c>
      <c r="D311" s="45">
        <v>0</v>
      </c>
      <c r="E311" s="45">
        <v>0</v>
      </c>
      <c r="F311" s="45">
        <v>0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6"/>
      <c r="Q311" s="45">
        <f t="shared" si="8"/>
        <v>0</v>
      </c>
      <c r="R311" s="45">
        <f t="shared" si="9"/>
        <v>0</v>
      </c>
      <c r="T311" s="12"/>
      <c r="U311" s="12"/>
      <c r="V311" s="12"/>
    </row>
    <row r="312" spans="1:22">
      <c r="A312" s="43">
        <v>303</v>
      </c>
      <c r="B312" s="44" t="s">
        <v>328</v>
      </c>
      <c r="C312" s="45">
        <v>0</v>
      </c>
      <c r="D312" s="45">
        <v>0</v>
      </c>
      <c r="E312" s="45">
        <v>0</v>
      </c>
      <c r="F312" s="45">
        <v>0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6"/>
      <c r="Q312" s="45">
        <f t="shared" si="8"/>
        <v>0</v>
      </c>
      <c r="R312" s="45">
        <f t="shared" si="9"/>
        <v>0</v>
      </c>
      <c r="T312" s="12"/>
      <c r="U312" s="12"/>
      <c r="V312" s="12"/>
    </row>
    <row r="313" spans="1:22">
      <c r="A313" s="43">
        <v>304</v>
      </c>
      <c r="B313" s="44" t="s">
        <v>329</v>
      </c>
      <c r="C313" s="45">
        <v>130.43210815084072</v>
      </c>
      <c r="D313" s="45">
        <v>128.41451193842829</v>
      </c>
      <c r="E313" s="45">
        <v>119.64317073447286</v>
      </c>
      <c r="F313" s="45">
        <v>132.3068840249604</v>
      </c>
      <c r="G313" s="45">
        <v>132.98338768331678</v>
      </c>
      <c r="H313" s="45">
        <v>137.90557953483514</v>
      </c>
      <c r="I313" s="45">
        <v>137.84166153083484</v>
      </c>
      <c r="J313" s="45">
        <v>135.77256863315219</v>
      </c>
      <c r="K313" s="45">
        <v>140.78030178209053</v>
      </c>
      <c r="L313" s="45">
        <v>134.07165351989849</v>
      </c>
      <c r="M313" s="45">
        <v>134.07165351989849</v>
      </c>
      <c r="N313" s="45">
        <v>128.72149544872678</v>
      </c>
      <c r="O313" s="45">
        <v>134.81022204929531</v>
      </c>
      <c r="P313" s="46"/>
      <c r="Q313" s="45">
        <f t="shared" si="8"/>
        <v>128.72149544872678</v>
      </c>
      <c r="R313" s="45">
        <f t="shared" si="9"/>
        <v>140.78030178209053</v>
      </c>
      <c r="T313" s="12"/>
      <c r="U313" s="12"/>
      <c r="V313" s="12"/>
    </row>
    <row r="314" spans="1:22">
      <c r="A314" s="43">
        <v>305</v>
      </c>
      <c r="B314" s="44" t="s">
        <v>330</v>
      </c>
      <c r="C314" s="45">
        <v>119.10281617193503</v>
      </c>
      <c r="D314" s="45">
        <v>125.5195956578418</v>
      </c>
      <c r="E314" s="45">
        <v>131.79523896786549</v>
      </c>
      <c r="F314" s="45">
        <v>132.45188285644568</v>
      </c>
      <c r="G314" s="45">
        <v>132.61862429713631</v>
      </c>
      <c r="H314" s="45">
        <v>136.035506759573</v>
      </c>
      <c r="I314" s="45">
        <v>136.91152857999683</v>
      </c>
      <c r="J314" s="45">
        <v>140.22482252407983</v>
      </c>
      <c r="K314" s="45">
        <v>144.35603108892334</v>
      </c>
      <c r="L314" s="45">
        <v>141.96475026990595</v>
      </c>
      <c r="M314" s="45">
        <v>141.96475026990595</v>
      </c>
      <c r="N314" s="45">
        <v>141.16389639539034</v>
      </c>
      <c r="O314" s="45">
        <v>145.18671932694059</v>
      </c>
      <c r="P314" s="46"/>
      <c r="Q314" s="45">
        <f t="shared" si="8"/>
        <v>132.45188285644568</v>
      </c>
      <c r="R314" s="45">
        <f t="shared" si="9"/>
        <v>145.18671932694059</v>
      </c>
      <c r="T314" s="12"/>
      <c r="U314" s="12"/>
      <c r="V314" s="12"/>
    </row>
    <row r="315" spans="1:22">
      <c r="A315" s="43">
        <v>306</v>
      </c>
      <c r="B315" s="44" t="s">
        <v>331</v>
      </c>
      <c r="C315" s="45">
        <v>136.42693725009846</v>
      </c>
      <c r="D315" s="45">
        <v>138.12954098191261</v>
      </c>
      <c r="E315" s="45">
        <v>128.23626011455403</v>
      </c>
      <c r="F315" s="45">
        <v>117.39446868511804</v>
      </c>
      <c r="G315" s="45">
        <v>132.34271020853811</v>
      </c>
      <c r="H315" s="45">
        <v>130.53389944099925</v>
      </c>
      <c r="I315" s="45">
        <v>141.36379267941771</v>
      </c>
      <c r="J315" s="45">
        <v>138.43212887241899</v>
      </c>
      <c r="K315" s="45">
        <v>139.1593690232865</v>
      </c>
      <c r="L315" s="45">
        <v>123.47558249216435</v>
      </c>
      <c r="M315" s="45">
        <v>123.47558249216435</v>
      </c>
      <c r="N315" s="45">
        <v>135.3569840896005</v>
      </c>
      <c r="O315" s="45">
        <v>157.73343097553274</v>
      </c>
      <c r="P315" s="46"/>
      <c r="Q315" s="45">
        <f t="shared" si="8"/>
        <v>117.39446868511804</v>
      </c>
      <c r="R315" s="45">
        <f t="shared" si="9"/>
        <v>157.73343097553274</v>
      </c>
      <c r="T315" s="12"/>
      <c r="U315" s="12"/>
      <c r="V315" s="12"/>
    </row>
    <row r="316" spans="1:22">
      <c r="A316" s="43">
        <v>307</v>
      </c>
      <c r="B316" s="44" t="s">
        <v>332</v>
      </c>
      <c r="C316" s="45">
        <v>123.50465699378688</v>
      </c>
      <c r="D316" s="45">
        <v>126.56338764967859</v>
      </c>
      <c r="E316" s="45">
        <v>128.04657251170789</v>
      </c>
      <c r="F316" s="45">
        <v>134.35027273973387</v>
      </c>
      <c r="G316" s="45">
        <v>138.30656115998411</v>
      </c>
      <c r="H316" s="45">
        <v>139.26780605454618</v>
      </c>
      <c r="I316" s="45">
        <v>142.04358425340948</v>
      </c>
      <c r="J316" s="45">
        <v>143.507423263433</v>
      </c>
      <c r="K316" s="45">
        <v>145.1456510549412</v>
      </c>
      <c r="L316" s="45">
        <v>141.83032900099181</v>
      </c>
      <c r="M316" s="45">
        <v>141.83032900099181</v>
      </c>
      <c r="N316" s="45">
        <v>133.65167758719844</v>
      </c>
      <c r="O316" s="45">
        <v>139.09045871666822</v>
      </c>
      <c r="P316" s="46"/>
      <c r="Q316" s="45">
        <f t="shared" si="8"/>
        <v>133.65167758719844</v>
      </c>
      <c r="R316" s="45">
        <f t="shared" si="9"/>
        <v>145.1456510549412</v>
      </c>
      <c r="T316" s="12"/>
      <c r="U316" s="12"/>
      <c r="V316" s="12"/>
    </row>
    <row r="317" spans="1:22">
      <c r="A317" s="43">
        <v>308</v>
      </c>
      <c r="B317" s="44" t="s">
        <v>333</v>
      </c>
      <c r="C317" s="45">
        <v>149.42222856018756</v>
      </c>
      <c r="D317" s="45">
        <v>154.16656364412157</v>
      </c>
      <c r="E317" s="45">
        <v>153.25822239633487</v>
      </c>
      <c r="F317" s="45">
        <v>159.0986755154176</v>
      </c>
      <c r="G317" s="45">
        <v>158.02832985149331</v>
      </c>
      <c r="H317" s="45">
        <v>153.69198968423413</v>
      </c>
      <c r="I317" s="45">
        <v>149.87836683713917</v>
      </c>
      <c r="J317" s="45">
        <v>145.76806807000855</v>
      </c>
      <c r="K317" s="45">
        <v>147.84718015257124</v>
      </c>
      <c r="L317" s="45">
        <v>141.25484456461166</v>
      </c>
      <c r="M317" s="45">
        <v>141.25484456461166</v>
      </c>
      <c r="N317" s="45">
        <v>126.81363018592214</v>
      </c>
      <c r="O317" s="45">
        <v>138.6812314043263</v>
      </c>
      <c r="P317" s="46"/>
      <c r="Q317" s="45">
        <f t="shared" si="8"/>
        <v>126.81363018592214</v>
      </c>
      <c r="R317" s="45">
        <f t="shared" si="9"/>
        <v>159.0986755154176</v>
      </c>
      <c r="T317" s="12"/>
      <c r="U317" s="12"/>
      <c r="V317" s="12"/>
    </row>
    <row r="318" spans="1:22">
      <c r="A318" s="43">
        <v>309</v>
      </c>
      <c r="B318" s="44" t="s">
        <v>334</v>
      </c>
      <c r="C318" s="45">
        <v>101.75562034066029</v>
      </c>
      <c r="D318" s="45">
        <v>102.77820916546436</v>
      </c>
      <c r="E318" s="45">
        <v>105.04275619772933</v>
      </c>
      <c r="F318" s="45">
        <v>105.57897449459317</v>
      </c>
      <c r="G318" s="45">
        <v>110.63497294579048</v>
      </c>
      <c r="H318" s="45">
        <v>114.12081452032064</v>
      </c>
      <c r="I318" s="45">
        <v>109.16123365670711</v>
      </c>
      <c r="J318" s="45">
        <v>110.59116416026662</v>
      </c>
      <c r="K318" s="45">
        <v>109.40316066981548</v>
      </c>
      <c r="L318" s="45">
        <v>105.8330741062304</v>
      </c>
      <c r="M318" s="45">
        <v>105.8330741062304</v>
      </c>
      <c r="N318" s="45">
        <v>106.71662436377061</v>
      </c>
      <c r="O318" s="45">
        <v>92.037711779779514</v>
      </c>
      <c r="P318" s="46"/>
      <c r="Q318" s="45">
        <f t="shared" si="8"/>
        <v>92.037711779779514</v>
      </c>
      <c r="R318" s="45">
        <f t="shared" si="9"/>
        <v>114.12081452032064</v>
      </c>
      <c r="T318" s="12"/>
      <c r="U318" s="12"/>
      <c r="V318" s="12"/>
    </row>
    <row r="319" spans="1:22">
      <c r="A319" s="43">
        <v>310</v>
      </c>
      <c r="B319" s="44" t="s">
        <v>335</v>
      </c>
      <c r="C319" s="45">
        <v>110.22915413976537</v>
      </c>
      <c r="D319" s="45">
        <v>116.70583513611857</v>
      </c>
      <c r="E319" s="45">
        <v>114.09557600824026</v>
      </c>
      <c r="F319" s="45">
        <v>120.37752224027329</v>
      </c>
      <c r="G319" s="45">
        <v>121.45048026184848</v>
      </c>
      <c r="H319" s="45">
        <v>125.85205202925376</v>
      </c>
      <c r="I319" s="45">
        <v>110.34681368821701</v>
      </c>
      <c r="J319" s="45">
        <v>125.90011160431882</v>
      </c>
      <c r="K319" s="45">
        <v>132.5373618810583</v>
      </c>
      <c r="L319" s="45">
        <v>121.19008348181117</v>
      </c>
      <c r="M319" s="45">
        <v>121.19008348181117</v>
      </c>
      <c r="N319" s="45">
        <v>116.51312908321758</v>
      </c>
      <c r="O319" s="45">
        <v>122.133023074626</v>
      </c>
      <c r="P319" s="46"/>
      <c r="Q319" s="45">
        <f t="shared" si="8"/>
        <v>110.34681368821701</v>
      </c>
      <c r="R319" s="45">
        <f t="shared" si="9"/>
        <v>132.5373618810583</v>
      </c>
      <c r="T319" s="12"/>
      <c r="U319" s="12"/>
      <c r="V319" s="12"/>
    </row>
    <row r="320" spans="1:22">
      <c r="A320" s="43">
        <v>311</v>
      </c>
      <c r="B320" s="44" t="s">
        <v>336</v>
      </c>
      <c r="C320" s="45">
        <v>0</v>
      </c>
      <c r="D320" s="45">
        <v>0</v>
      </c>
      <c r="E320" s="45">
        <v>0</v>
      </c>
      <c r="F320" s="45">
        <v>0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6"/>
      <c r="Q320" s="45">
        <f t="shared" si="8"/>
        <v>0</v>
      </c>
      <c r="R320" s="45">
        <f t="shared" si="9"/>
        <v>0</v>
      </c>
      <c r="T320" s="12"/>
      <c r="U320" s="12"/>
      <c r="V320" s="12"/>
    </row>
    <row r="321" spans="1:22">
      <c r="A321" s="43">
        <v>312</v>
      </c>
      <c r="B321" s="44" t="s">
        <v>337</v>
      </c>
      <c r="C321" s="45">
        <v>0</v>
      </c>
      <c r="D321" s="45">
        <v>0</v>
      </c>
      <c r="E321" s="45">
        <v>0</v>
      </c>
      <c r="F321" s="45">
        <v>0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130.92272000149424</v>
      </c>
      <c r="O321" s="45">
        <v>265.95602876331418</v>
      </c>
      <c r="P321" s="46"/>
      <c r="Q321" s="45">
        <f t="shared" si="8"/>
        <v>0</v>
      </c>
      <c r="R321" s="45">
        <f t="shared" si="9"/>
        <v>265.95602876331418</v>
      </c>
      <c r="T321" s="12"/>
      <c r="U321" s="12"/>
      <c r="V321" s="12"/>
    </row>
    <row r="322" spans="1:22">
      <c r="A322" s="43">
        <v>313</v>
      </c>
      <c r="B322" s="44" t="s">
        <v>338</v>
      </c>
      <c r="C322" s="45">
        <v>0</v>
      </c>
      <c r="D322" s="45">
        <v>0</v>
      </c>
      <c r="E322" s="45">
        <v>0</v>
      </c>
      <c r="F322" s="45">
        <v>0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6"/>
      <c r="Q322" s="45">
        <f t="shared" si="8"/>
        <v>0</v>
      </c>
      <c r="R322" s="45">
        <f t="shared" si="9"/>
        <v>0</v>
      </c>
      <c r="T322" s="12"/>
      <c r="U322" s="12"/>
      <c r="V322" s="12"/>
    </row>
    <row r="323" spans="1:22">
      <c r="A323" s="43">
        <v>314</v>
      </c>
      <c r="B323" s="44" t="s">
        <v>339</v>
      </c>
      <c r="C323" s="45">
        <v>141.159709089839</v>
      </c>
      <c r="D323" s="45">
        <v>152.8712569524796</v>
      </c>
      <c r="E323" s="45">
        <v>174.27146178274029</v>
      </c>
      <c r="F323" s="45">
        <v>179.31434165920405</v>
      </c>
      <c r="G323" s="45">
        <v>177.58259564059279</v>
      </c>
      <c r="H323" s="45">
        <v>183.16764105552676</v>
      </c>
      <c r="I323" s="45">
        <v>180.16176555611392</v>
      </c>
      <c r="J323" s="45">
        <v>175.07987742182837</v>
      </c>
      <c r="K323" s="45">
        <v>179.82388167646863</v>
      </c>
      <c r="L323" s="45">
        <v>175.45672934136448</v>
      </c>
      <c r="M323" s="45">
        <v>175.45672934136448</v>
      </c>
      <c r="N323" s="45">
        <v>159.14048623067796</v>
      </c>
      <c r="O323" s="45">
        <v>152.5834391409802</v>
      </c>
      <c r="P323" s="46"/>
      <c r="Q323" s="45">
        <f t="shared" si="8"/>
        <v>152.5834391409802</v>
      </c>
      <c r="R323" s="45">
        <f t="shared" si="9"/>
        <v>183.16764105552676</v>
      </c>
      <c r="T323" s="12"/>
      <c r="U323" s="12"/>
      <c r="V323" s="12"/>
    </row>
    <row r="324" spans="1:22">
      <c r="A324" s="43">
        <v>315</v>
      </c>
      <c r="B324" s="44" t="s">
        <v>340</v>
      </c>
      <c r="C324" s="45">
        <v>158.17072742780519</v>
      </c>
      <c r="D324" s="45">
        <v>164.60428100924526</v>
      </c>
      <c r="E324" s="45">
        <v>167.90189688510725</v>
      </c>
      <c r="F324" s="45">
        <v>170.20357888967069</v>
      </c>
      <c r="G324" s="45">
        <v>172.01338969059293</v>
      </c>
      <c r="H324" s="45">
        <v>172.26299718624088</v>
      </c>
      <c r="I324" s="45">
        <v>168.94203630384149</v>
      </c>
      <c r="J324" s="45">
        <v>171.18133344133238</v>
      </c>
      <c r="K324" s="45">
        <v>175.1707848851369</v>
      </c>
      <c r="L324" s="45">
        <v>172.69485077298643</v>
      </c>
      <c r="M324" s="45">
        <v>172.69485077298643</v>
      </c>
      <c r="N324" s="45">
        <v>165.52930240661169</v>
      </c>
      <c r="O324" s="45">
        <v>171.02611192049747</v>
      </c>
      <c r="P324" s="46"/>
      <c r="Q324" s="45">
        <f t="shared" si="8"/>
        <v>165.52930240661169</v>
      </c>
      <c r="R324" s="45">
        <f t="shared" si="9"/>
        <v>175.1707848851369</v>
      </c>
      <c r="T324" s="12"/>
      <c r="U324" s="12"/>
      <c r="V324" s="12"/>
    </row>
    <row r="325" spans="1:22">
      <c r="A325" s="43">
        <v>316</v>
      </c>
      <c r="B325" s="44" t="s">
        <v>341</v>
      </c>
      <c r="C325" s="45">
        <v>104.20803229167286</v>
      </c>
      <c r="D325" s="45">
        <v>106.57540986027276</v>
      </c>
      <c r="E325" s="45">
        <v>107.38892113907686</v>
      </c>
      <c r="F325" s="45">
        <v>109.67256726788422</v>
      </c>
      <c r="G325" s="45">
        <v>113.690356854559</v>
      </c>
      <c r="H325" s="45">
        <v>113.92032258963852</v>
      </c>
      <c r="I325" s="45">
        <v>111.90922855147652</v>
      </c>
      <c r="J325" s="45">
        <v>107.55656360461603</v>
      </c>
      <c r="K325" s="45">
        <v>112.22885332855286</v>
      </c>
      <c r="L325" s="45">
        <v>107.96057526282472</v>
      </c>
      <c r="M325" s="45">
        <v>107.96057526282472</v>
      </c>
      <c r="N325" s="45">
        <v>106.04453281931237</v>
      </c>
      <c r="O325" s="45">
        <v>103.01691648744529</v>
      </c>
      <c r="P325" s="46"/>
      <c r="Q325" s="45">
        <f t="shared" si="8"/>
        <v>103.01691648744529</v>
      </c>
      <c r="R325" s="45">
        <f t="shared" si="9"/>
        <v>113.92032258963852</v>
      </c>
      <c r="T325" s="12"/>
      <c r="U325" s="12"/>
      <c r="V325" s="12"/>
    </row>
    <row r="326" spans="1:22">
      <c r="A326" s="43">
        <v>317</v>
      </c>
      <c r="B326" s="44" t="s">
        <v>342</v>
      </c>
      <c r="C326" s="45">
        <v>157.16861705113061</v>
      </c>
      <c r="D326" s="45">
        <v>162.67071869926502</v>
      </c>
      <c r="E326" s="45">
        <v>163.41227303863448</v>
      </c>
      <c r="F326" s="45">
        <v>170.37360556590474</v>
      </c>
      <c r="G326" s="45">
        <v>166.5697374828608</v>
      </c>
      <c r="H326" s="45">
        <v>177.97989692071499</v>
      </c>
      <c r="I326" s="45">
        <v>176.13145727627239</v>
      </c>
      <c r="J326" s="45">
        <v>180.12047194295968</v>
      </c>
      <c r="K326" s="45">
        <v>193.85967042270462</v>
      </c>
      <c r="L326" s="45">
        <v>194.76673647458634</v>
      </c>
      <c r="M326" s="45">
        <v>194.76673647458634</v>
      </c>
      <c r="N326" s="45">
        <v>202.64715167221325</v>
      </c>
      <c r="O326" s="45">
        <v>204.67328528130793</v>
      </c>
      <c r="P326" s="46"/>
      <c r="Q326" s="45">
        <f t="shared" si="8"/>
        <v>166.5697374828608</v>
      </c>
      <c r="R326" s="45">
        <f t="shared" si="9"/>
        <v>204.67328528130793</v>
      </c>
      <c r="T326" s="12"/>
      <c r="U326" s="12"/>
      <c r="V326" s="12"/>
    </row>
    <row r="327" spans="1:22">
      <c r="A327" s="43">
        <v>318</v>
      </c>
      <c r="B327" s="44" t="s">
        <v>343</v>
      </c>
      <c r="C327" s="45">
        <v>245.20121770835087</v>
      </c>
      <c r="D327" s="45">
        <v>245.82808672070971</v>
      </c>
      <c r="E327" s="45">
        <v>246.10963407914355</v>
      </c>
      <c r="F327" s="45">
        <v>276.68766911848604</v>
      </c>
      <c r="G327" s="45">
        <v>291.27432031991492</v>
      </c>
      <c r="H327" s="45">
        <v>278.40015086608423</v>
      </c>
      <c r="I327" s="45">
        <v>283.25302694138645</v>
      </c>
      <c r="J327" s="45">
        <v>255.30588691219739</v>
      </c>
      <c r="K327" s="45">
        <v>269.16323398489055</v>
      </c>
      <c r="L327" s="45">
        <v>211.57682672026269</v>
      </c>
      <c r="M327" s="45">
        <v>211.57682672026269</v>
      </c>
      <c r="N327" s="45">
        <v>212.1419859590668</v>
      </c>
      <c r="O327" s="45">
        <v>255.10428237956705</v>
      </c>
      <c r="P327" s="46"/>
      <c r="Q327" s="45">
        <f t="shared" si="8"/>
        <v>211.57682672026269</v>
      </c>
      <c r="R327" s="45">
        <f t="shared" si="9"/>
        <v>291.27432031991492</v>
      </c>
      <c r="T327" s="12"/>
      <c r="U327" s="12"/>
      <c r="V327" s="12"/>
    </row>
    <row r="328" spans="1:22">
      <c r="A328" s="43">
        <v>319</v>
      </c>
      <c r="B328" s="44" t="s">
        <v>344</v>
      </c>
      <c r="C328" s="45">
        <v>0</v>
      </c>
      <c r="D328" s="45">
        <v>0</v>
      </c>
      <c r="E328" s="45">
        <v>0</v>
      </c>
      <c r="F328" s="45">
        <v>0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6"/>
      <c r="Q328" s="45">
        <f t="shared" si="8"/>
        <v>0</v>
      </c>
      <c r="R328" s="45">
        <f t="shared" si="9"/>
        <v>0</v>
      </c>
      <c r="T328" s="12"/>
      <c r="U328" s="12"/>
      <c r="V328" s="12"/>
    </row>
    <row r="329" spans="1:22">
      <c r="A329" s="43">
        <v>320</v>
      </c>
      <c r="B329" s="44" t="s">
        <v>345</v>
      </c>
      <c r="C329" s="45">
        <v>0</v>
      </c>
      <c r="D329" s="45">
        <v>0</v>
      </c>
      <c r="E329" s="45">
        <v>0</v>
      </c>
      <c r="F329" s="45">
        <v>0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6"/>
      <c r="Q329" s="45">
        <f t="shared" si="8"/>
        <v>0</v>
      </c>
      <c r="R329" s="45">
        <f t="shared" si="9"/>
        <v>0</v>
      </c>
      <c r="T329" s="12"/>
      <c r="U329" s="12"/>
      <c r="V329" s="12"/>
    </row>
    <row r="330" spans="1:22">
      <c r="A330" s="43">
        <v>321</v>
      </c>
      <c r="B330" s="44" t="s">
        <v>346</v>
      </c>
      <c r="C330" s="45">
        <v>151.72766696212176</v>
      </c>
      <c r="D330" s="45">
        <v>149.24677424690074</v>
      </c>
      <c r="E330" s="45">
        <v>151.05917644577815</v>
      </c>
      <c r="F330" s="45">
        <v>154.95171195506933</v>
      </c>
      <c r="G330" s="45">
        <v>149.13053421612042</v>
      </c>
      <c r="H330" s="45">
        <v>155.12174886953673</v>
      </c>
      <c r="I330" s="45">
        <v>153.2402264421012</v>
      </c>
      <c r="J330" s="45">
        <v>150.67741286009445</v>
      </c>
      <c r="K330" s="45">
        <v>151.61512283418725</v>
      </c>
      <c r="L330" s="45">
        <v>150.58010002693371</v>
      </c>
      <c r="M330" s="45">
        <v>150.58010002693371</v>
      </c>
      <c r="N330" s="45">
        <v>151.44443908448355</v>
      </c>
      <c r="O330" s="45">
        <v>153.23225432946225</v>
      </c>
      <c r="P330" s="46"/>
      <c r="Q330" s="45">
        <f t="shared" si="8"/>
        <v>149.13053421612042</v>
      </c>
      <c r="R330" s="45">
        <f t="shared" si="9"/>
        <v>155.12174886953673</v>
      </c>
      <c r="T330" s="12"/>
      <c r="U330" s="12"/>
      <c r="V330" s="12"/>
    </row>
    <row r="331" spans="1:22">
      <c r="A331" s="43">
        <v>322</v>
      </c>
      <c r="B331" s="44" t="s">
        <v>347</v>
      </c>
      <c r="C331" s="45">
        <v>144.20592682770868</v>
      </c>
      <c r="D331" s="45">
        <v>151.78405644784789</v>
      </c>
      <c r="E331" s="45">
        <v>145.11273769596224</v>
      </c>
      <c r="F331" s="45">
        <v>150.61256709996758</v>
      </c>
      <c r="G331" s="45">
        <v>149.17781076048576</v>
      </c>
      <c r="H331" s="45">
        <v>153.21908413071057</v>
      </c>
      <c r="I331" s="45">
        <v>150.98184422635981</v>
      </c>
      <c r="J331" s="45">
        <v>154.65856003525488</v>
      </c>
      <c r="K331" s="45">
        <v>157.80626543493935</v>
      </c>
      <c r="L331" s="45">
        <v>148.15052164313093</v>
      </c>
      <c r="M331" s="45">
        <v>148.15052164313093</v>
      </c>
      <c r="N331" s="45">
        <v>147.02361950917143</v>
      </c>
      <c r="O331" s="45">
        <v>141.96291768631923</v>
      </c>
      <c r="P331" s="46"/>
      <c r="Q331" s="45">
        <f t="shared" ref="Q331:Q394" si="10">MIN(F331:O331)</f>
        <v>141.96291768631923</v>
      </c>
      <c r="R331" s="45">
        <f t="shared" ref="R331:R394" si="11">MAX(F331:O331)</f>
        <v>157.80626543493935</v>
      </c>
      <c r="T331" s="12"/>
      <c r="U331" s="12"/>
      <c r="V331" s="12"/>
    </row>
    <row r="332" spans="1:22">
      <c r="A332" s="43">
        <v>323</v>
      </c>
      <c r="B332" s="44" t="s">
        <v>348</v>
      </c>
      <c r="C332" s="45">
        <v>118.93360951928011</v>
      </c>
      <c r="D332" s="45">
        <v>121.19112203541616</v>
      </c>
      <c r="E332" s="45">
        <v>125.81042375002045</v>
      </c>
      <c r="F332" s="45">
        <v>128.39549831431179</v>
      </c>
      <c r="G332" s="45">
        <v>135.68885296251358</v>
      </c>
      <c r="H332" s="45">
        <v>137.9441940687289</v>
      </c>
      <c r="I332" s="45">
        <v>131.82747587443359</v>
      </c>
      <c r="J332" s="45">
        <v>131.30894559251198</v>
      </c>
      <c r="K332" s="45">
        <v>134.17019635692168</v>
      </c>
      <c r="L332" s="45">
        <v>130.09849721533746</v>
      </c>
      <c r="M332" s="45">
        <v>130.09849721533746</v>
      </c>
      <c r="N332" s="45">
        <v>124.08512186500218</v>
      </c>
      <c r="O332" s="45">
        <v>137.77103742647321</v>
      </c>
      <c r="P332" s="46"/>
      <c r="Q332" s="45">
        <f t="shared" si="10"/>
        <v>124.08512186500218</v>
      </c>
      <c r="R332" s="45">
        <f t="shared" si="11"/>
        <v>137.9441940687289</v>
      </c>
      <c r="T332" s="12"/>
      <c r="U332" s="12"/>
      <c r="V332" s="12"/>
    </row>
    <row r="333" spans="1:22">
      <c r="A333" s="43">
        <v>324</v>
      </c>
      <c r="B333" s="44" t="s">
        <v>349</v>
      </c>
      <c r="C333" s="45">
        <v>0</v>
      </c>
      <c r="D333" s="45">
        <v>0</v>
      </c>
      <c r="E333" s="45">
        <v>0</v>
      </c>
      <c r="F333" s="45">
        <v>0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6"/>
      <c r="Q333" s="45">
        <f t="shared" si="10"/>
        <v>0</v>
      </c>
      <c r="R333" s="45">
        <f t="shared" si="11"/>
        <v>0</v>
      </c>
      <c r="T333" s="12"/>
      <c r="U333" s="12"/>
      <c r="V333" s="12"/>
    </row>
    <row r="334" spans="1:22">
      <c r="A334" s="43">
        <v>325</v>
      </c>
      <c r="B334" s="44" t="s">
        <v>350</v>
      </c>
      <c r="C334" s="45">
        <v>111.02279655276668</v>
      </c>
      <c r="D334" s="45">
        <v>111.40192742686514</v>
      </c>
      <c r="E334" s="45">
        <v>113.13731354971945</v>
      </c>
      <c r="F334" s="45">
        <v>114.54836640785287</v>
      </c>
      <c r="G334" s="45">
        <v>112.50144968620366</v>
      </c>
      <c r="H334" s="45">
        <v>113.84865351860658</v>
      </c>
      <c r="I334" s="45">
        <v>112.77770554408886</v>
      </c>
      <c r="J334" s="45">
        <v>114.29084874357456</v>
      </c>
      <c r="K334" s="45">
        <v>113.97058867136619</v>
      </c>
      <c r="L334" s="45">
        <v>109.9477196287519</v>
      </c>
      <c r="M334" s="45">
        <v>109.9477196287519</v>
      </c>
      <c r="N334" s="45">
        <v>107.34355143866607</v>
      </c>
      <c r="O334" s="45">
        <v>106.75824342348001</v>
      </c>
      <c r="P334" s="46"/>
      <c r="Q334" s="45">
        <f t="shared" si="10"/>
        <v>106.75824342348001</v>
      </c>
      <c r="R334" s="45">
        <f t="shared" si="11"/>
        <v>114.54836640785287</v>
      </c>
      <c r="T334" s="12"/>
      <c r="U334" s="12"/>
      <c r="V334" s="12"/>
    </row>
    <row r="335" spans="1:22">
      <c r="A335" s="43">
        <v>326</v>
      </c>
      <c r="B335" s="44" t="s">
        <v>351</v>
      </c>
      <c r="C335" s="45">
        <v>123.37418915459138</v>
      </c>
      <c r="D335" s="45">
        <v>128.15869704737409</v>
      </c>
      <c r="E335" s="45">
        <v>132.37323710082958</v>
      </c>
      <c r="F335" s="45">
        <v>135.24790031102776</v>
      </c>
      <c r="G335" s="45">
        <v>137.83726196265638</v>
      </c>
      <c r="H335" s="45">
        <v>136.93343713663191</v>
      </c>
      <c r="I335" s="45">
        <v>134.12661279695101</v>
      </c>
      <c r="J335" s="45">
        <v>138.52967462546414</v>
      </c>
      <c r="K335" s="45">
        <v>142.00176187422991</v>
      </c>
      <c r="L335" s="45">
        <v>141.09398758693266</v>
      </c>
      <c r="M335" s="45">
        <v>141.09398758693266</v>
      </c>
      <c r="N335" s="45">
        <v>132.14066543864456</v>
      </c>
      <c r="O335" s="45">
        <v>135.90339435877971</v>
      </c>
      <c r="P335" s="46"/>
      <c r="Q335" s="45">
        <f t="shared" si="10"/>
        <v>132.14066543864456</v>
      </c>
      <c r="R335" s="45">
        <f t="shared" si="11"/>
        <v>142.00176187422991</v>
      </c>
      <c r="T335" s="12"/>
      <c r="U335" s="12"/>
      <c r="V335" s="12"/>
    </row>
    <row r="336" spans="1:22">
      <c r="A336" s="43">
        <v>327</v>
      </c>
      <c r="B336" s="44" t="s">
        <v>352</v>
      </c>
      <c r="C336" s="45">
        <v>161.65429872413642</v>
      </c>
      <c r="D336" s="45">
        <v>155.139185828693</v>
      </c>
      <c r="E336" s="45">
        <v>171.582290370008</v>
      </c>
      <c r="F336" s="45">
        <v>167.28999859770749</v>
      </c>
      <c r="G336" s="45">
        <v>182.37297989301882</v>
      </c>
      <c r="H336" s="45">
        <v>183.5493509668834</v>
      </c>
      <c r="I336" s="45">
        <v>187.47829155454369</v>
      </c>
      <c r="J336" s="45">
        <v>187.47829155454369</v>
      </c>
      <c r="K336" s="45">
        <v>217.57248732456196</v>
      </c>
      <c r="L336" s="45">
        <v>211.42402497553209</v>
      </c>
      <c r="M336" s="45">
        <v>211.42402497553209</v>
      </c>
      <c r="N336" s="45">
        <v>211.42402497553209</v>
      </c>
      <c r="O336" s="45">
        <v>256.43000458519714</v>
      </c>
      <c r="P336" s="46"/>
      <c r="Q336" s="45">
        <f t="shared" si="10"/>
        <v>167.28999859770749</v>
      </c>
      <c r="R336" s="45">
        <f t="shared" si="11"/>
        <v>256.43000458519714</v>
      </c>
      <c r="T336" s="12"/>
      <c r="U336" s="12"/>
      <c r="V336" s="12"/>
    </row>
    <row r="337" spans="1:22">
      <c r="A337" s="43">
        <v>328</v>
      </c>
      <c r="B337" s="44" t="s">
        <v>353</v>
      </c>
      <c r="C337" s="45">
        <v>0</v>
      </c>
      <c r="D337" s="45">
        <v>0</v>
      </c>
      <c r="E337" s="45">
        <v>0</v>
      </c>
      <c r="F337" s="45">
        <v>0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6"/>
      <c r="Q337" s="45">
        <f t="shared" si="10"/>
        <v>0</v>
      </c>
      <c r="R337" s="45">
        <f t="shared" si="11"/>
        <v>0</v>
      </c>
      <c r="T337" s="12"/>
      <c r="U337" s="12"/>
      <c r="V337" s="12"/>
    </row>
    <row r="338" spans="1:22">
      <c r="A338" s="43">
        <v>329</v>
      </c>
      <c r="B338" s="44" t="s">
        <v>354</v>
      </c>
      <c r="C338" s="45">
        <v>0</v>
      </c>
      <c r="D338" s="45">
        <v>0</v>
      </c>
      <c r="E338" s="45">
        <v>0</v>
      </c>
      <c r="F338" s="45">
        <v>0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6"/>
      <c r="Q338" s="45">
        <f t="shared" si="10"/>
        <v>0</v>
      </c>
      <c r="R338" s="45">
        <f t="shared" si="11"/>
        <v>0</v>
      </c>
      <c r="T338" s="12"/>
      <c r="U338" s="12"/>
      <c r="V338" s="12"/>
    </row>
    <row r="339" spans="1:22">
      <c r="A339" s="43">
        <v>330</v>
      </c>
      <c r="B339" s="44" t="s">
        <v>355</v>
      </c>
      <c r="C339" s="45">
        <v>193.73664680702228</v>
      </c>
      <c r="D339" s="45">
        <v>199.65437177826294</v>
      </c>
      <c r="E339" s="45">
        <v>210.61177628621687</v>
      </c>
      <c r="F339" s="45">
        <v>217.99047600384895</v>
      </c>
      <c r="G339" s="45">
        <v>221.21283547445722</v>
      </c>
      <c r="H339" s="45">
        <v>225.45424555539344</v>
      </c>
      <c r="I339" s="45">
        <v>219.48127637686162</v>
      </c>
      <c r="J339" s="45">
        <v>229.50001436136046</v>
      </c>
      <c r="K339" s="45">
        <v>241.26997077090405</v>
      </c>
      <c r="L339" s="45">
        <v>227.28612553608792</v>
      </c>
      <c r="M339" s="45">
        <v>227.28612553608792</v>
      </c>
      <c r="N339" s="45">
        <v>214.92271315717252</v>
      </c>
      <c r="O339" s="45">
        <v>212.04133861153886</v>
      </c>
      <c r="P339" s="46"/>
      <c r="Q339" s="45">
        <f t="shared" si="10"/>
        <v>212.04133861153886</v>
      </c>
      <c r="R339" s="45">
        <f t="shared" si="11"/>
        <v>241.26997077090405</v>
      </c>
      <c r="T339" s="12"/>
      <c r="U339" s="12"/>
      <c r="V339" s="12"/>
    </row>
    <row r="340" spans="1:22">
      <c r="A340" s="43">
        <v>331</v>
      </c>
      <c r="B340" s="44" t="s">
        <v>356</v>
      </c>
      <c r="C340" s="45">
        <v>116.72188886272306</v>
      </c>
      <c r="D340" s="45">
        <v>117.48912157874494</v>
      </c>
      <c r="E340" s="45">
        <v>123.07529923885777</v>
      </c>
      <c r="F340" s="45">
        <v>129.99478562562922</v>
      </c>
      <c r="G340" s="45">
        <v>135.47133978945146</v>
      </c>
      <c r="H340" s="45">
        <v>134.24826970589038</v>
      </c>
      <c r="I340" s="45">
        <v>134.18009416852425</v>
      </c>
      <c r="J340" s="45">
        <v>131.24122712166817</v>
      </c>
      <c r="K340" s="45">
        <v>135.41545043694782</v>
      </c>
      <c r="L340" s="45">
        <v>122.44188077237223</v>
      </c>
      <c r="M340" s="45">
        <v>122.44188077237223</v>
      </c>
      <c r="N340" s="45">
        <v>119.08112508700457</v>
      </c>
      <c r="O340" s="45">
        <v>119.08546732385578</v>
      </c>
      <c r="P340" s="46"/>
      <c r="Q340" s="45">
        <f t="shared" si="10"/>
        <v>119.08112508700457</v>
      </c>
      <c r="R340" s="45">
        <f t="shared" si="11"/>
        <v>135.47133978945146</v>
      </c>
      <c r="T340" s="12"/>
      <c r="U340" s="12"/>
      <c r="V340" s="12"/>
    </row>
    <row r="341" spans="1:22">
      <c r="A341" s="43">
        <v>332</v>
      </c>
      <c r="B341" s="44" t="s">
        <v>357</v>
      </c>
      <c r="C341" s="45">
        <v>108.79511960666719</v>
      </c>
      <c r="D341" s="45">
        <v>110.77298990188223</v>
      </c>
      <c r="E341" s="45">
        <v>112.00993882000456</v>
      </c>
      <c r="F341" s="45">
        <v>109.83092635284973</v>
      </c>
      <c r="G341" s="45">
        <v>109.14377947973581</v>
      </c>
      <c r="H341" s="45">
        <v>109.24896299908879</v>
      </c>
      <c r="I341" s="45">
        <v>106.17797260145379</v>
      </c>
      <c r="J341" s="45">
        <v>107.71636057509777</v>
      </c>
      <c r="K341" s="45">
        <v>107.56136419116358</v>
      </c>
      <c r="L341" s="45">
        <v>107.5711196707217</v>
      </c>
      <c r="M341" s="45">
        <v>107.5711196707217</v>
      </c>
      <c r="N341" s="45">
        <v>103.68264382941726</v>
      </c>
      <c r="O341" s="45">
        <v>102.9576077934295</v>
      </c>
      <c r="P341" s="46"/>
      <c r="Q341" s="45">
        <f t="shared" si="10"/>
        <v>102.9576077934295</v>
      </c>
      <c r="R341" s="45">
        <f t="shared" si="11"/>
        <v>109.83092635284973</v>
      </c>
      <c r="T341" s="12"/>
      <c r="U341" s="12"/>
      <c r="V341" s="12"/>
    </row>
    <row r="342" spans="1:22">
      <c r="A342" s="43">
        <v>333</v>
      </c>
      <c r="B342" s="44" t="s">
        <v>358</v>
      </c>
      <c r="C342" s="45">
        <v>0</v>
      </c>
      <c r="D342" s="45">
        <v>0</v>
      </c>
      <c r="E342" s="45">
        <v>0</v>
      </c>
      <c r="F342" s="45">
        <v>0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6"/>
      <c r="Q342" s="45">
        <f t="shared" si="10"/>
        <v>0</v>
      </c>
      <c r="R342" s="45">
        <f t="shared" si="11"/>
        <v>0</v>
      </c>
      <c r="T342" s="12"/>
      <c r="U342" s="12"/>
      <c r="V342" s="12"/>
    </row>
    <row r="343" spans="1:22">
      <c r="A343" s="43">
        <v>334</v>
      </c>
      <c r="B343" s="44" t="s">
        <v>359</v>
      </c>
      <c r="C343" s="45">
        <v>0</v>
      </c>
      <c r="D343" s="45">
        <v>0</v>
      </c>
      <c r="E343" s="45">
        <v>0</v>
      </c>
      <c r="F343" s="45">
        <v>0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6"/>
      <c r="Q343" s="45">
        <f t="shared" si="10"/>
        <v>0</v>
      </c>
      <c r="R343" s="45">
        <f t="shared" si="11"/>
        <v>0</v>
      </c>
      <c r="T343" s="12"/>
      <c r="U343" s="12"/>
      <c r="V343" s="12"/>
    </row>
    <row r="344" spans="1:22">
      <c r="A344" s="43">
        <v>335</v>
      </c>
      <c r="B344" s="44" t="s">
        <v>360</v>
      </c>
      <c r="C344" s="45">
        <v>146.20913051963478</v>
      </c>
      <c r="D344" s="45">
        <v>149.9345300690506</v>
      </c>
      <c r="E344" s="45">
        <v>155.43080792151358</v>
      </c>
      <c r="F344" s="45">
        <v>163.70612726566759</v>
      </c>
      <c r="G344" s="45">
        <v>168.44891696842467</v>
      </c>
      <c r="H344" s="45">
        <v>171.28181727293381</v>
      </c>
      <c r="I344" s="45">
        <v>173.07074730217619</v>
      </c>
      <c r="J344" s="45">
        <v>175.85618984173823</v>
      </c>
      <c r="K344" s="45">
        <v>179.93663754434095</v>
      </c>
      <c r="L344" s="45">
        <v>175.34602419813024</v>
      </c>
      <c r="M344" s="45">
        <v>175.34602419813024</v>
      </c>
      <c r="N344" s="45">
        <v>174.2264219252101</v>
      </c>
      <c r="O344" s="45">
        <v>182.16718080789843</v>
      </c>
      <c r="P344" s="46"/>
      <c r="Q344" s="45">
        <f t="shared" si="10"/>
        <v>163.70612726566759</v>
      </c>
      <c r="R344" s="45">
        <f t="shared" si="11"/>
        <v>182.16718080789843</v>
      </c>
      <c r="T344" s="12"/>
      <c r="U344" s="12"/>
      <c r="V344" s="12"/>
    </row>
    <row r="345" spans="1:22">
      <c r="A345" s="43">
        <v>336</v>
      </c>
      <c r="B345" s="44" t="s">
        <v>361</v>
      </c>
      <c r="C345" s="45">
        <v>101.89539238760487</v>
      </c>
      <c r="D345" s="45">
        <v>103.25649562311885</v>
      </c>
      <c r="E345" s="45">
        <v>103.80687492059069</v>
      </c>
      <c r="F345" s="45">
        <v>113.33756656626315</v>
      </c>
      <c r="G345" s="45">
        <v>118.87849226918041</v>
      </c>
      <c r="H345" s="45">
        <v>126.43187773426112</v>
      </c>
      <c r="I345" s="45">
        <v>121.69486464434225</v>
      </c>
      <c r="J345" s="45">
        <v>123.40107653290056</v>
      </c>
      <c r="K345" s="45">
        <v>124.31111026218665</v>
      </c>
      <c r="L345" s="45">
        <v>113.38729758643215</v>
      </c>
      <c r="M345" s="45">
        <v>113.38729758643215</v>
      </c>
      <c r="N345" s="45">
        <v>113.38729758643215</v>
      </c>
      <c r="O345" s="45">
        <v>121.91405901318653</v>
      </c>
      <c r="P345" s="46"/>
      <c r="Q345" s="45">
        <f t="shared" si="10"/>
        <v>113.33756656626315</v>
      </c>
      <c r="R345" s="45">
        <f t="shared" si="11"/>
        <v>126.43187773426112</v>
      </c>
      <c r="T345" s="12"/>
      <c r="U345" s="12"/>
      <c r="V345" s="12"/>
    </row>
    <row r="346" spans="1:22">
      <c r="A346" s="43">
        <v>337</v>
      </c>
      <c r="B346" s="44" t="s">
        <v>362</v>
      </c>
      <c r="C346" s="45">
        <v>198.82885476646894</v>
      </c>
      <c r="D346" s="45">
        <v>205.14177110748801</v>
      </c>
      <c r="E346" s="45">
        <v>221.4745262862337</v>
      </c>
      <c r="F346" s="45">
        <v>232.1660121206134</v>
      </c>
      <c r="G346" s="45">
        <v>225.20964826675473</v>
      </c>
      <c r="H346" s="45">
        <v>205.96677491061999</v>
      </c>
      <c r="I346" s="45">
        <v>211.6592406727849</v>
      </c>
      <c r="J346" s="45">
        <v>228.45892172856256</v>
      </c>
      <c r="K346" s="45">
        <v>230.91444092152648</v>
      </c>
      <c r="L346" s="45">
        <v>233.23846010604413</v>
      </c>
      <c r="M346" s="45">
        <v>233.23846010604413</v>
      </c>
      <c r="N346" s="45">
        <v>201.36565774892054</v>
      </c>
      <c r="O346" s="45">
        <v>220.5780733976471</v>
      </c>
      <c r="P346" s="46"/>
      <c r="Q346" s="45">
        <f t="shared" si="10"/>
        <v>201.36565774892054</v>
      </c>
      <c r="R346" s="45">
        <f t="shared" si="11"/>
        <v>233.23846010604413</v>
      </c>
      <c r="T346" s="12"/>
      <c r="U346" s="12"/>
      <c r="V346" s="12"/>
    </row>
    <row r="347" spans="1:22">
      <c r="A347" s="43">
        <v>338</v>
      </c>
      <c r="B347" s="44" t="s">
        <v>363</v>
      </c>
      <c r="C347" s="45">
        <v>0</v>
      </c>
      <c r="D347" s="45">
        <v>0</v>
      </c>
      <c r="E347" s="45">
        <v>0</v>
      </c>
      <c r="F347" s="45">
        <v>0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6"/>
      <c r="Q347" s="45">
        <f t="shared" si="10"/>
        <v>0</v>
      </c>
      <c r="R347" s="45">
        <f t="shared" si="11"/>
        <v>0</v>
      </c>
      <c r="T347" s="12"/>
      <c r="U347" s="12"/>
      <c r="V347" s="12"/>
    </row>
    <row r="348" spans="1:22">
      <c r="A348" s="43">
        <v>339</v>
      </c>
      <c r="B348" s="44" t="s">
        <v>364</v>
      </c>
      <c r="C348" s="45">
        <v>0</v>
      </c>
      <c r="D348" s="45">
        <v>0</v>
      </c>
      <c r="E348" s="45">
        <v>0</v>
      </c>
      <c r="F348" s="45">
        <v>0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6"/>
      <c r="Q348" s="45">
        <f t="shared" si="10"/>
        <v>0</v>
      </c>
      <c r="R348" s="45">
        <f t="shared" si="11"/>
        <v>0</v>
      </c>
      <c r="T348" s="12"/>
      <c r="U348" s="12"/>
      <c r="V348" s="12"/>
    </row>
    <row r="349" spans="1:22">
      <c r="A349" s="43">
        <v>340</v>
      </c>
      <c r="B349" s="44" t="s">
        <v>365</v>
      </c>
      <c r="C349" s="45">
        <v>131.38635158487187</v>
      </c>
      <c r="D349" s="45">
        <v>148.01552420136829</v>
      </c>
      <c r="E349" s="45">
        <v>154.64093128095809</v>
      </c>
      <c r="F349" s="45">
        <v>168.390680324257</v>
      </c>
      <c r="G349" s="45">
        <v>180.2132251872784</v>
      </c>
      <c r="H349" s="45">
        <v>147.40424887001006</v>
      </c>
      <c r="I349" s="45">
        <v>179.38565350568319</v>
      </c>
      <c r="J349" s="45">
        <v>176.07587096579192</v>
      </c>
      <c r="K349" s="45">
        <v>166.78302029280695</v>
      </c>
      <c r="L349" s="45">
        <v>158.23967043627144</v>
      </c>
      <c r="M349" s="45">
        <v>158.23967043627144</v>
      </c>
      <c r="N349" s="45">
        <v>158.23967043627144</v>
      </c>
      <c r="O349" s="45">
        <v>176.41977385917761</v>
      </c>
      <c r="P349" s="46"/>
      <c r="Q349" s="45">
        <f t="shared" si="10"/>
        <v>147.40424887001006</v>
      </c>
      <c r="R349" s="45">
        <f t="shared" si="11"/>
        <v>180.2132251872784</v>
      </c>
      <c r="T349" s="12"/>
      <c r="U349" s="12"/>
      <c r="V349" s="12"/>
    </row>
    <row r="350" spans="1:22">
      <c r="A350" s="43">
        <v>341</v>
      </c>
      <c r="B350" s="44" t="s">
        <v>366</v>
      </c>
      <c r="C350" s="45">
        <v>159.30233111411997</v>
      </c>
      <c r="D350" s="45">
        <v>159.5010134331601</v>
      </c>
      <c r="E350" s="45">
        <v>149.35680061931055</v>
      </c>
      <c r="F350" s="45">
        <v>154.56153192697178</v>
      </c>
      <c r="G350" s="45">
        <v>154.56153192697178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6"/>
      <c r="Q350" s="45">
        <f t="shared" si="10"/>
        <v>0</v>
      </c>
      <c r="R350" s="45">
        <f t="shared" si="11"/>
        <v>154.56153192697178</v>
      </c>
      <c r="T350" s="12"/>
      <c r="U350" s="12"/>
      <c r="V350" s="12"/>
    </row>
    <row r="351" spans="1:22">
      <c r="A351" s="43">
        <v>342</v>
      </c>
      <c r="B351" s="44" t="s">
        <v>367</v>
      </c>
      <c r="C351" s="45">
        <v>136.64790821923287</v>
      </c>
      <c r="D351" s="45">
        <v>141.69556597406677</v>
      </c>
      <c r="E351" s="45">
        <v>149.21361644798293</v>
      </c>
      <c r="F351" s="45">
        <v>154.4602454484297</v>
      </c>
      <c r="G351" s="45">
        <v>155.48519035698942</v>
      </c>
      <c r="H351" s="45">
        <v>156.3420960024429</v>
      </c>
      <c r="I351" s="45">
        <v>158.51724512476693</v>
      </c>
      <c r="J351" s="45">
        <v>163.30143432315265</v>
      </c>
      <c r="K351" s="45">
        <v>182.06865977575035</v>
      </c>
      <c r="L351" s="45">
        <v>173.19335947582849</v>
      </c>
      <c r="M351" s="45">
        <v>173.19335947582849</v>
      </c>
      <c r="N351" s="45">
        <v>172.32467633971922</v>
      </c>
      <c r="O351" s="45">
        <v>180.3921330971846</v>
      </c>
      <c r="P351" s="46"/>
      <c r="Q351" s="45">
        <f t="shared" si="10"/>
        <v>154.4602454484297</v>
      </c>
      <c r="R351" s="45">
        <f t="shared" si="11"/>
        <v>182.06865977575035</v>
      </c>
      <c r="T351" s="12"/>
      <c r="U351" s="12"/>
      <c r="V351" s="12"/>
    </row>
    <row r="352" spans="1:22">
      <c r="A352" s="43">
        <v>343</v>
      </c>
      <c r="B352" s="44" t="s">
        <v>368</v>
      </c>
      <c r="C352" s="45">
        <v>107.23283058987296</v>
      </c>
      <c r="D352" s="45">
        <v>111.36710146238087</v>
      </c>
      <c r="E352" s="45">
        <v>113.67678967911094</v>
      </c>
      <c r="F352" s="45">
        <v>110.50756174730374</v>
      </c>
      <c r="G352" s="45">
        <v>110.50756174730374</v>
      </c>
      <c r="H352" s="45">
        <v>106.93880914847168</v>
      </c>
      <c r="I352" s="45">
        <v>103.15405706187222</v>
      </c>
      <c r="J352" s="45">
        <v>108.52549434706673</v>
      </c>
      <c r="K352" s="45">
        <v>107.77049247505377</v>
      </c>
      <c r="L352" s="45">
        <v>101.61457404914695</v>
      </c>
      <c r="M352" s="45">
        <v>101.61457404914695</v>
      </c>
      <c r="N352" s="45">
        <v>101.15985587621188</v>
      </c>
      <c r="O352" s="45">
        <v>103.95596070507874</v>
      </c>
      <c r="P352" s="46"/>
      <c r="Q352" s="45">
        <f t="shared" si="10"/>
        <v>101.15985587621188</v>
      </c>
      <c r="R352" s="45">
        <f t="shared" si="11"/>
        <v>110.50756174730374</v>
      </c>
      <c r="T352" s="12"/>
      <c r="U352" s="12"/>
      <c r="V352" s="12"/>
    </row>
    <row r="353" spans="1:22">
      <c r="A353" s="43">
        <v>344</v>
      </c>
      <c r="B353" s="44" t="s">
        <v>369</v>
      </c>
      <c r="C353" s="45">
        <v>125.31209855812013</v>
      </c>
      <c r="D353" s="45">
        <v>128.00849466248189</v>
      </c>
      <c r="E353" s="45">
        <v>129.32203229835372</v>
      </c>
      <c r="F353" s="45">
        <v>132.1308305413703</v>
      </c>
      <c r="G353" s="45">
        <v>133.4779921297997</v>
      </c>
      <c r="H353" s="45">
        <v>130.18394096903126</v>
      </c>
      <c r="I353" s="45">
        <v>134.15733971406786</v>
      </c>
      <c r="J353" s="45">
        <v>134.0081729687214</v>
      </c>
      <c r="K353" s="45">
        <v>142.46469805929041</v>
      </c>
      <c r="L353" s="45">
        <v>144.60086995392217</v>
      </c>
      <c r="M353" s="45">
        <v>144.60086995392217</v>
      </c>
      <c r="N353" s="45">
        <v>137.98036119625425</v>
      </c>
      <c r="O353" s="45">
        <v>147.64009070796013</v>
      </c>
      <c r="P353" s="46"/>
      <c r="Q353" s="45">
        <f t="shared" si="10"/>
        <v>130.18394096903126</v>
      </c>
      <c r="R353" s="45">
        <f t="shared" si="11"/>
        <v>147.64009070796013</v>
      </c>
      <c r="T353" s="12"/>
      <c r="U353" s="12"/>
      <c r="V353" s="12"/>
    </row>
    <row r="354" spans="1:22">
      <c r="A354" s="43">
        <v>345</v>
      </c>
      <c r="B354" s="44" t="s">
        <v>370</v>
      </c>
      <c r="C354" s="45">
        <v>0</v>
      </c>
      <c r="D354" s="45">
        <v>0</v>
      </c>
      <c r="E354" s="45">
        <v>0</v>
      </c>
      <c r="F354" s="45">
        <v>0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6"/>
      <c r="Q354" s="45">
        <f t="shared" si="10"/>
        <v>0</v>
      </c>
      <c r="R354" s="45">
        <f t="shared" si="11"/>
        <v>0</v>
      </c>
      <c r="T354" s="12"/>
      <c r="U354" s="12"/>
      <c r="V354" s="12"/>
    </row>
    <row r="355" spans="1:22">
      <c r="A355" s="43">
        <v>346</v>
      </c>
      <c r="B355" s="44" t="s">
        <v>371</v>
      </c>
      <c r="C355" s="45">
        <v>105.00861865343842</v>
      </c>
      <c r="D355" s="45">
        <v>105.64616031526934</v>
      </c>
      <c r="E355" s="45">
        <v>107.14601261141681</v>
      </c>
      <c r="F355" s="45">
        <v>119.48530042017968</v>
      </c>
      <c r="G355" s="45">
        <v>111.12532361052789</v>
      </c>
      <c r="H355" s="45">
        <v>109.47906553993407</v>
      </c>
      <c r="I355" s="45">
        <v>110.55443463108297</v>
      </c>
      <c r="J355" s="45">
        <v>114.67650834785171</v>
      </c>
      <c r="K355" s="45">
        <v>118.23747239979329</v>
      </c>
      <c r="L355" s="45">
        <v>109.81840263580945</v>
      </c>
      <c r="M355" s="45">
        <v>109.81840263580945</v>
      </c>
      <c r="N355" s="45">
        <v>110.84918353796613</v>
      </c>
      <c r="O355" s="45">
        <v>115.75033637783379</v>
      </c>
      <c r="P355" s="46"/>
      <c r="Q355" s="45">
        <f t="shared" si="10"/>
        <v>109.47906553993407</v>
      </c>
      <c r="R355" s="45">
        <f t="shared" si="11"/>
        <v>119.48530042017968</v>
      </c>
      <c r="T355" s="12"/>
      <c r="U355" s="12"/>
      <c r="V355" s="12"/>
    </row>
    <row r="356" spans="1:22">
      <c r="A356" s="43">
        <v>347</v>
      </c>
      <c r="B356" s="44" t="s">
        <v>372</v>
      </c>
      <c r="C356" s="45">
        <v>131.75153487581304</v>
      </c>
      <c r="D356" s="45">
        <v>136.96784610079948</v>
      </c>
      <c r="E356" s="45">
        <v>136.94741511731806</v>
      </c>
      <c r="F356" s="45">
        <v>140.84505023176985</v>
      </c>
      <c r="G356" s="45">
        <v>143.32171010975702</v>
      </c>
      <c r="H356" s="45">
        <v>145.18825888379922</v>
      </c>
      <c r="I356" s="45">
        <v>144.72137929994989</v>
      </c>
      <c r="J356" s="45">
        <v>145.27202597524359</v>
      </c>
      <c r="K356" s="45">
        <v>151.61572923754468</v>
      </c>
      <c r="L356" s="45">
        <v>144.69595191647272</v>
      </c>
      <c r="M356" s="45">
        <v>144.69595191647272</v>
      </c>
      <c r="N356" s="45">
        <v>142.25030082310474</v>
      </c>
      <c r="O356" s="45">
        <v>145.7862848902007</v>
      </c>
      <c r="P356" s="46"/>
      <c r="Q356" s="45">
        <f t="shared" si="10"/>
        <v>140.84505023176985</v>
      </c>
      <c r="R356" s="45">
        <f t="shared" si="11"/>
        <v>151.61572923754468</v>
      </c>
      <c r="T356" s="12"/>
      <c r="U356" s="12"/>
      <c r="V356" s="12"/>
    </row>
    <row r="357" spans="1:22">
      <c r="A357" s="43">
        <v>348</v>
      </c>
      <c r="B357" s="44" t="s">
        <v>373</v>
      </c>
      <c r="C357" s="45">
        <v>99.836966805717054</v>
      </c>
      <c r="D357" s="45">
        <v>100.56890311847108</v>
      </c>
      <c r="E357" s="45">
        <v>100.1329619582344</v>
      </c>
      <c r="F357" s="45">
        <v>100.4063616941506</v>
      </c>
      <c r="G357" s="45">
        <v>100.83096021924256</v>
      </c>
      <c r="H357" s="45">
        <v>100.95745376807352</v>
      </c>
      <c r="I357" s="45">
        <v>100.3628760519974</v>
      </c>
      <c r="J357" s="45">
        <v>101.95811312923641</v>
      </c>
      <c r="K357" s="45">
        <v>99.586580730559433</v>
      </c>
      <c r="L357" s="45">
        <v>100</v>
      </c>
      <c r="M357" s="45">
        <v>100</v>
      </c>
      <c r="N357" s="45">
        <v>100.3824887462017</v>
      </c>
      <c r="O357" s="45">
        <v>101.3039956931588</v>
      </c>
      <c r="P357" s="46"/>
      <c r="Q357" s="45">
        <f t="shared" si="10"/>
        <v>99.586580730559433</v>
      </c>
      <c r="R357" s="45">
        <f t="shared" si="11"/>
        <v>101.95811312923641</v>
      </c>
      <c r="T357" s="12"/>
      <c r="U357" s="12"/>
      <c r="V357" s="12"/>
    </row>
    <row r="358" spans="1:22">
      <c r="A358" s="43">
        <v>349</v>
      </c>
      <c r="B358" s="44" t="s">
        <v>374</v>
      </c>
      <c r="C358" s="45">
        <v>0</v>
      </c>
      <c r="D358" s="45">
        <v>0</v>
      </c>
      <c r="E358" s="45">
        <v>131.14963248818555</v>
      </c>
      <c r="F358" s="45">
        <v>123.81053649505351</v>
      </c>
      <c r="G358" s="45">
        <v>152.60157493206654</v>
      </c>
      <c r="H358" s="45">
        <v>152.60157493206654</v>
      </c>
      <c r="I358" s="45">
        <v>154.96461887506777</v>
      </c>
      <c r="J358" s="45">
        <v>113.09308113009844</v>
      </c>
      <c r="K358" s="45">
        <v>129.81971270290725</v>
      </c>
      <c r="L358" s="45">
        <v>155.22380403336885</v>
      </c>
      <c r="M358" s="45">
        <v>155.22380403336885</v>
      </c>
      <c r="N358" s="45">
        <v>155.22380403336885</v>
      </c>
      <c r="O358" s="45">
        <v>152.42364033153362</v>
      </c>
      <c r="P358" s="46"/>
      <c r="Q358" s="45">
        <f t="shared" si="10"/>
        <v>113.09308113009844</v>
      </c>
      <c r="R358" s="45">
        <f t="shared" si="11"/>
        <v>155.22380403336885</v>
      </c>
      <c r="T358" s="12"/>
      <c r="U358" s="12"/>
      <c r="V358" s="12"/>
    </row>
    <row r="359" spans="1:22">
      <c r="A359" s="43">
        <v>350</v>
      </c>
      <c r="B359" s="44" t="s">
        <v>375</v>
      </c>
      <c r="C359" s="45">
        <v>128.61850343985785</v>
      </c>
      <c r="D359" s="45">
        <v>130.55318295104928</v>
      </c>
      <c r="E359" s="45">
        <v>145.62090295079327</v>
      </c>
      <c r="F359" s="45">
        <v>146.41516933404361</v>
      </c>
      <c r="G359" s="45">
        <v>158.62332591773981</v>
      </c>
      <c r="H359" s="45">
        <v>157.66275982125904</v>
      </c>
      <c r="I359" s="45">
        <v>161.61226021476475</v>
      </c>
      <c r="J359" s="45">
        <v>171.93727196163798</v>
      </c>
      <c r="K359" s="45">
        <v>185.31229359665679</v>
      </c>
      <c r="L359" s="45">
        <v>171.40633750639961</v>
      </c>
      <c r="M359" s="45">
        <v>171.40633750639961</v>
      </c>
      <c r="N359" s="45">
        <v>153.02312852107519</v>
      </c>
      <c r="O359" s="45">
        <v>150.72971891063213</v>
      </c>
      <c r="P359" s="46"/>
      <c r="Q359" s="45">
        <f t="shared" si="10"/>
        <v>146.41516933404361</v>
      </c>
      <c r="R359" s="45">
        <f t="shared" si="11"/>
        <v>185.31229359665679</v>
      </c>
      <c r="T359" s="12"/>
      <c r="U359" s="12"/>
      <c r="V359" s="12"/>
    </row>
    <row r="360" spans="1:22">
      <c r="A360" s="43">
        <v>351</v>
      </c>
      <c r="B360" s="44" t="s">
        <v>376</v>
      </c>
      <c r="C360" s="45">
        <v>0</v>
      </c>
      <c r="D360" s="45">
        <v>0</v>
      </c>
      <c r="E360" s="45">
        <v>0</v>
      </c>
      <c r="F360" s="45">
        <v>0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6"/>
      <c r="Q360" s="45">
        <f t="shared" si="10"/>
        <v>0</v>
      </c>
      <c r="R360" s="45">
        <f t="shared" si="11"/>
        <v>0</v>
      </c>
      <c r="T360" s="12"/>
      <c r="U360" s="12"/>
      <c r="V360" s="12"/>
    </row>
    <row r="361" spans="1:22">
      <c r="A361" s="47">
        <v>352</v>
      </c>
      <c r="B361" s="48" t="s">
        <v>377</v>
      </c>
      <c r="C361" s="45">
        <v>0</v>
      </c>
      <c r="D361" s="45">
        <v>0</v>
      </c>
      <c r="E361" s="45">
        <v>0</v>
      </c>
      <c r="F361" s="45">
        <v>0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153.13576456909803</v>
      </c>
      <c r="M361" s="45">
        <v>153.13576456909803</v>
      </c>
      <c r="N361" s="45">
        <v>147.18547185997332</v>
      </c>
      <c r="O361" s="45">
        <v>0</v>
      </c>
      <c r="P361" s="46"/>
      <c r="Q361" s="45">
        <f t="shared" si="10"/>
        <v>0</v>
      </c>
      <c r="R361" s="45">
        <f t="shared" si="11"/>
        <v>153.13576456909803</v>
      </c>
      <c r="T361" s="12"/>
      <c r="U361" s="12"/>
      <c r="V361" s="12"/>
    </row>
    <row r="362" spans="1:22">
      <c r="A362" s="43">
        <v>406</v>
      </c>
      <c r="B362" s="44" t="s">
        <v>378</v>
      </c>
      <c r="C362" s="45">
        <v>117.97223342928783</v>
      </c>
      <c r="D362" s="45">
        <v>127.39637151563848</v>
      </c>
      <c r="E362" s="45">
        <v>128.33836510131377</v>
      </c>
      <c r="F362" s="45">
        <v>125.2502461504168</v>
      </c>
      <c r="G362" s="45">
        <v>127.41817335256707</v>
      </c>
      <c r="H362" s="45">
        <v>122.37392484506351</v>
      </c>
      <c r="I362" s="45">
        <v>120.1866780587201</v>
      </c>
      <c r="J362" s="45">
        <v>124.37868978074597</v>
      </c>
      <c r="K362" s="45">
        <v>113.97503975264736</v>
      </c>
      <c r="L362" s="45">
        <v>115.32565351847222</v>
      </c>
      <c r="M362" s="45">
        <v>115.32565351847222</v>
      </c>
      <c r="N362" s="45">
        <v>104.56462132364648</v>
      </c>
      <c r="O362" s="45">
        <v>105.93688059254343</v>
      </c>
      <c r="P362" s="46"/>
      <c r="Q362" s="45">
        <f t="shared" si="10"/>
        <v>104.56462132364648</v>
      </c>
      <c r="R362" s="45">
        <f t="shared" si="11"/>
        <v>127.41817335256707</v>
      </c>
      <c r="T362" s="12"/>
      <c r="U362" s="12"/>
      <c r="V362" s="12"/>
    </row>
    <row r="363" spans="1:22">
      <c r="A363" s="43">
        <v>600</v>
      </c>
      <c r="B363" s="44" t="s">
        <v>379</v>
      </c>
      <c r="C363" s="45">
        <v>124.69956828986865</v>
      </c>
      <c r="D363" s="45">
        <v>129.86759731050742</v>
      </c>
      <c r="E363" s="45">
        <v>135.95733798222386</v>
      </c>
      <c r="F363" s="45">
        <v>138.84652536170918</v>
      </c>
      <c r="G363" s="45">
        <v>140.89781789856295</v>
      </c>
      <c r="H363" s="45">
        <v>140.16534228217816</v>
      </c>
      <c r="I363" s="45">
        <v>138.00694501626234</v>
      </c>
      <c r="J363" s="45">
        <v>142.24941384535015</v>
      </c>
      <c r="K363" s="45">
        <v>146.11405651510154</v>
      </c>
      <c r="L363" s="45">
        <v>143.72685577754311</v>
      </c>
      <c r="M363" s="45">
        <v>143.72685577754311</v>
      </c>
      <c r="N363" s="45">
        <v>143.05539259269889</v>
      </c>
      <c r="O363" s="45">
        <v>149.14184478126987</v>
      </c>
      <c r="P363" s="46"/>
      <c r="Q363" s="45">
        <f t="shared" si="10"/>
        <v>138.00694501626234</v>
      </c>
      <c r="R363" s="45">
        <f t="shared" si="11"/>
        <v>149.14184478126987</v>
      </c>
      <c r="T363" s="12"/>
      <c r="U363" s="12"/>
      <c r="V363" s="12"/>
    </row>
    <row r="364" spans="1:22">
      <c r="A364" s="43">
        <v>603</v>
      </c>
      <c r="B364" s="44" t="s">
        <v>380</v>
      </c>
      <c r="C364" s="45">
        <v>111.55546917672542</v>
      </c>
      <c r="D364" s="45">
        <v>115.46856561027015</v>
      </c>
      <c r="E364" s="45">
        <v>117.38959431585907</v>
      </c>
      <c r="F364" s="45">
        <v>110.74308613995836</v>
      </c>
      <c r="G364" s="45">
        <v>116.202393622804</v>
      </c>
      <c r="H364" s="45">
        <v>115.69496549331004</v>
      </c>
      <c r="I364" s="45">
        <v>115.5942184201096</v>
      </c>
      <c r="J364" s="45">
        <v>115.68045062765364</v>
      </c>
      <c r="K364" s="45">
        <v>118.93171782695919</v>
      </c>
      <c r="L364" s="45">
        <v>112.13749308963278</v>
      </c>
      <c r="M364" s="45">
        <v>112.13749308963278</v>
      </c>
      <c r="N364" s="45">
        <v>112.9619629012343</v>
      </c>
      <c r="O364" s="45">
        <v>111.27731130561025</v>
      </c>
      <c r="P364" s="46"/>
      <c r="Q364" s="45">
        <f t="shared" si="10"/>
        <v>110.74308613995836</v>
      </c>
      <c r="R364" s="45">
        <f t="shared" si="11"/>
        <v>118.93171782695919</v>
      </c>
      <c r="T364" s="12"/>
      <c r="U364" s="12"/>
      <c r="V364" s="12"/>
    </row>
    <row r="365" spans="1:22">
      <c r="A365" s="43">
        <v>605</v>
      </c>
      <c r="B365" s="44" t="s">
        <v>381</v>
      </c>
      <c r="C365" s="45">
        <v>164.75585979669276</v>
      </c>
      <c r="D365" s="45">
        <v>172.05787589376308</v>
      </c>
      <c r="E365" s="45">
        <v>171.67178674838271</v>
      </c>
      <c r="F365" s="45">
        <v>177.08785476083511</v>
      </c>
      <c r="G365" s="45">
        <v>174.6057930432938</v>
      </c>
      <c r="H365" s="45">
        <v>174.49777314810419</v>
      </c>
      <c r="I365" s="45">
        <v>171.56694165753501</v>
      </c>
      <c r="J365" s="45">
        <v>169.29938970716356</v>
      </c>
      <c r="K365" s="45">
        <v>172.39479673175916</v>
      </c>
      <c r="L365" s="45">
        <v>168.89190649901084</v>
      </c>
      <c r="M365" s="45">
        <v>168.89190649901084</v>
      </c>
      <c r="N365" s="45">
        <v>163.62231442718956</v>
      </c>
      <c r="O365" s="45">
        <v>177.06316954154133</v>
      </c>
      <c r="P365" s="46"/>
      <c r="Q365" s="45">
        <f t="shared" si="10"/>
        <v>163.62231442718956</v>
      </c>
      <c r="R365" s="45">
        <f t="shared" si="11"/>
        <v>177.08785476083511</v>
      </c>
      <c r="T365" s="12"/>
      <c r="U365" s="12"/>
      <c r="V365" s="12"/>
    </row>
    <row r="366" spans="1:22">
      <c r="A366" s="43">
        <v>610</v>
      </c>
      <c r="B366" s="44" t="s">
        <v>382</v>
      </c>
      <c r="C366" s="45">
        <v>112.27547381438687</v>
      </c>
      <c r="D366" s="45">
        <v>114.24653635132096</v>
      </c>
      <c r="E366" s="45">
        <v>113.42858603258954</v>
      </c>
      <c r="F366" s="45">
        <v>114.4381218870213</v>
      </c>
      <c r="G366" s="45">
        <v>119.37688742281172</v>
      </c>
      <c r="H366" s="45">
        <v>117.90395832182601</v>
      </c>
      <c r="I366" s="45">
        <v>118.83328856172956</v>
      </c>
      <c r="J366" s="45">
        <v>121.16647054720633</v>
      </c>
      <c r="K366" s="45">
        <v>123.19527500785188</v>
      </c>
      <c r="L366" s="45">
        <v>115.59735568750074</v>
      </c>
      <c r="M366" s="45">
        <v>115.59735568750074</v>
      </c>
      <c r="N366" s="45">
        <v>112.93828518979983</v>
      </c>
      <c r="O366" s="45">
        <v>116.32742716272189</v>
      </c>
      <c r="P366" s="46"/>
      <c r="Q366" s="45">
        <f t="shared" si="10"/>
        <v>112.93828518979983</v>
      </c>
      <c r="R366" s="45">
        <f t="shared" si="11"/>
        <v>123.19527500785188</v>
      </c>
      <c r="T366" s="12"/>
      <c r="U366" s="12"/>
      <c r="V366" s="12"/>
    </row>
    <row r="367" spans="1:22">
      <c r="A367" s="43">
        <v>615</v>
      </c>
      <c r="B367" s="44" t="s">
        <v>383</v>
      </c>
      <c r="C367" s="45">
        <v>115.23831123158294</v>
      </c>
      <c r="D367" s="45">
        <v>116.24650085385146</v>
      </c>
      <c r="E367" s="45">
        <v>115.36859029696345</v>
      </c>
      <c r="F367" s="45">
        <v>114.03753603880908</v>
      </c>
      <c r="G367" s="45">
        <v>109.10632598353655</v>
      </c>
      <c r="H367" s="45">
        <v>112.23479434128463</v>
      </c>
      <c r="I367" s="45">
        <v>106.69818385354799</v>
      </c>
      <c r="J367" s="45">
        <v>106.00602725001549</v>
      </c>
      <c r="K367" s="45">
        <v>108.09219049020209</v>
      </c>
      <c r="L367" s="45">
        <v>100.1186983179113</v>
      </c>
      <c r="M367" s="45">
        <v>100.1186983179113</v>
      </c>
      <c r="N367" s="45">
        <v>100.42556324839715</v>
      </c>
      <c r="O367" s="45">
        <v>104.21120643762292</v>
      </c>
      <c r="P367" s="46"/>
      <c r="Q367" s="45">
        <f t="shared" si="10"/>
        <v>100.1186983179113</v>
      </c>
      <c r="R367" s="45">
        <f t="shared" si="11"/>
        <v>114.03753603880908</v>
      </c>
      <c r="T367" s="12"/>
      <c r="U367" s="12"/>
      <c r="V367" s="12"/>
    </row>
    <row r="368" spans="1:22">
      <c r="A368" s="43">
        <v>616</v>
      </c>
      <c r="B368" s="44" t="s">
        <v>384</v>
      </c>
      <c r="C368" s="45">
        <v>119.7853166883942</v>
      </c>
      <c r="D368" s="45">
        <v>121.00474273727002</v>
      </c>
      <c r="E368" s="45">
        <v>126.6360227198449</v>
      </c>
      <c r="F368" s="45">
        <v>131.70403531122815</v>
      </c>
      <c r="G368" s="45">
        <v>133.73337444954231</v>
      </c>
      <c r="H368" s="45">
        <v>133.63855238778362</v>
      </c>
      <c r="I368" s="45">
        <v>130.1309012726299</v>
      </c>
      <c r="J368" s="45">
        <v>138.85184296908827</v>
      </c>
      <c r="K368" s="45">
        <v>135.01385644514548</v>
      </c>
      <c r="L368" s="45">
        <v>129.4108560809637</v>
      </c>
      <c r="M368" s="45">
        <v>129.4108560809637</v>
      </c>
      <c r="N368" s="45">
        <v>118.98790464643724</v>
      </c>
      <c r="O368" s="45">
        <v>116.76495319903806</v>
      </c>
      <c r="P368" s="46"/>
      <c r="Q368" s="45">
        <f t="shared" si="10"/>
        <v>116.76495319903806</v>
      </c>
      <c r="R368" s="45">
        <f t="shared" si="11"/>
        <v>138.85184296908827</v>
      </c>
      <c r="T368" s="12"/>
      <c r="U368" s="12"/>
      <c r="V368" s="12"/>
    </row>
    <row r="369" spans="1:22">
      <c r="A369" s="43">
        <v>618</v>
      </c>
      <c r="B369" s="44" t="s">
        <v>385</v>
      </c>
      <c r="C369" s="45">
        <v>156.30096565681379</v>
      </c>
      <c r="D369" s="45">
        <v>170.68776773081322</v>
      </c>
      <c r="E369" s="45">
        <v>169.57677732767732</v>
      </c>
      <c r="F369" s="45">
        <v>171.14141233851649</v>
      </c>
      <c r="G369" s="45">
        <v>179.48278465326524</v>
      </c>
      <c r="H369" s="45">
        <v>174.15807911017001</v>
      </c>
      <c r="I369" s="45">
        <v>189.22808935014478</v>
      </c>
      <c r="J369" s="45">
        <v>196.53452067203736</v>
      </c>
      <c r="K369" s="45">
        <v>216.86635908004757</v>
      </c>
      <c r="L369" s="45">
        <v>205.35380226060002</v>
      </c>
      <c r="M369" s="45">
        <v>205.35380226060002</v>
      </c>
      <c r="N369" s="45">
        <v>201.60741045374309</v>
      </c>
      <c r="O369" s="45">
        <v>191.93808153582552</v>
      </c>
      <c r="P369" s="46"/>
      <c r="Q369" s="45">
        <f t="shared" si="10"/>
        <v>171.14141233851649</v>
      </c>
      <c r="R369" s="45">
        <f t="shared" si="11"/>
        <v>216.86635908004757</v>
      </c>
      <c r="T369" s="12"/>
      <c r="U369" s="12"/>
      <c r="V369" s="12"/>
    </row>
    <row r="370" spans="1:22">
      <c r="A370" s="43">
        <v>620</v>
      </c>
      <c r="B370" s="44" t="s">
        <v>386</v>
      </c>
      <c r="C370" s="45">
        <v>146.48462660825047</v>
      </c>
      <c r="D370" s="45">
        <v>140.66472724662245</v>
      </c>
      <c r="E370" s="45">
        <v>140.24925435224483</v>
      </c>
      <c r="F370" s="45">
        <v>145.04492006607097</v>
      </c>
      <c r="G370" s="45">
        <v>142.89605653336776</v>
      </c>
      <c r="H370" s="45">
        <v>140.17747625471426</v>
      </c>
      <c r="I370" s="45">
        <v>152.85828278914252</v>
      </c>
      <c r="J370" s="45">
        <v>158.11071495355981</v>
      </c>
      <c r="K370" s="45">
        <v>154.57739780167924</v>
      </c>
      <c r="L370" s="45">
        <v>152.01186434272373</v>
      </c>
      <c r="M370" s="45">
        <v>152.01186434272373</v>
      </c>
      <c r="N370" s="45">
        <v>164.32560010709253</v>
      </c>
      <c r="O370" s="45">
        <v>161.24620004892728</v>
      </c>
      <c r="P370" s="46"/>
      <c r="Q370" s="45">
        <f t="shared" si="10"/>
        <v>140.17747625471426</v>
      </c>
      <c r="R370" s="45">
        <f t="shared" si="11"/>
        <v>164.32560010709253</v>
      </c>
      <c r="T370" s="12"/>
      <c r="U370" s="12"/>
      <c r="V370" s="12"/>
    </row>
    <row r="371" spans="1:22">
      <c r="A371" s="43">
        <v>622</v>
      </c>
      <c r="B371" s="44" t="s">
        <v>387</v>
      </c>
      <c r="C371" s="45">
        <v>112.3966577692818</v>
      </c>
      <c r="D371" s="45">
        <v>112.32349517986593</v>
      </c>
      <c r="E371" s="45">
        <v>116.26838469127824</v>
      </c>
      <c r="F371" s="45">
        <v>121.2910513264577</v>
      </c>
      <c r="G371" s="45">
        <v>118.5873553160889</v>
      </c>
      <c r="H371" s="45">
        <v>117.56953055802357</v>
      </c>
      <c r="I371" s="45">
        <v>114.80326371417118</v>
      </c>
      <c r="J371" s="45">
        <v>122.29727608889603</v>
      </c>
      <c r="K371" s="45">
        <v>121.51795180466047</v>
      </c>
      <c r="L371" s="45">
        <v>112.36212229783942</v>
      </c>
      <c r="M371" s="45">
        <v>112.36212229783942</v>
      </c>
      <c r="N371" s="45">
        <v>115.22480610196892</v>
      </c>
      <c r="O371" s="45">
        <v>119.20025250176289</v>
      </c>
      <c r="P371" s="46"/>
      <c r="Q371" s="45">
        <f t="shared" si="10"/>
        <v>112.36212229783942</v>
      </c>
      <c r="R371" s="45">
        <f t="shared" si="11"/>
        <v>122.29727608889603</v>
      </c>
      <c r="T371" s="12"/>
      <c r="U371" s="12"/>
      <c r="V371" s="12"/>
    </row>
    <row r="372" spans="1:22">
      <c r="A372" s="43">
        <v>625</v>
      </c>
      <c r="B372" s="44" t="s">
        <v>388</v>
      </c>
      <c r="C372" s="45">
        <v>114.44817478565352</v>
      </c>
      <c r="D372" s="45">
        <v>116.9522736874078</v>
      </c>
      <c r="E372" s="45">
        <v>114.44761034646096</v>
      </c>
      <c r="F372" s="45">
        <v>118.72748641054251</v>
      </c>
      <c r="G372" s="45">
        <v>118.87770031275855</v>
      </c>
      <c r="H372" s="45">
        <v>117.3923734625709</v>
      </c>
      <c r="I372" s="45">
        <v>114.45586096035278</v>
      </c>
      <c r="J372" s="45">
        <v>115.09732581237755</v>
      </c>
      <c r="K372" s="45">
        <v>115.32716219778408</v>
      </c>
      <c r="L372" s="45">
        <v>112.648295469332</v>
      </c>
      <c r="M372" s="45">
        <v>112.648295469332</v>
      </c>
      <c r="N372" s="45">
        <v>108.64731484794088</v>
      </c>
      <c r="O372" s="45">
        <v>106.82761610603377</v>
      </c>
      <c r="P372" s="46"/>
      <c r="Q372" s="45">
        <f t="shared" si="10"/>
        <v>106.82761610603377</v>
      </c>
      <c r="R372" s="45">
        <f t="shared" si="11"/>
        <v>118.87770031275855</v>
      </c>
      <c r="T372" s="12"/>
      <c r="U372" s="12"/>
      <c r="V372" s="12"/>
    </row>
    <row r="373" spans="1:22">
      <c r="A373" s="43">
        <v>632</v>
      </c>
      <c r="B373" s="44" t="s">
        <v>389</v>
      </c>
      <c r="C373" s="45">
        <v>141.61818093643225</v>
      </c>
      <c r="D373" s="45">
        <v>159.61010754315126</v>
      </c>
      <c r="E373" s="45">
        <v>165.62777201608498</v>
      </c>
      <c r="F373" s="45">
        <v>185.5639030311736</v>
      </c>
      <c r="G373" s="45">
        <v>196.11638607025543</v>
      </c>
      <c r="H373" s="45">
        <v>182.74025517458165</v>
      </c>
      <c r="I373" s="45">
        <v>198.8538001628703</v>
      </c>
      <c r="J373" s="45">
        <v>202.66843624731951</v>
      </c>
      <c r="K373" s="45">
        <v>215.69854398403839</v>
      </c>
      <c r="L373" s="45">
        <v>164.15983051126065</v>
      </c>
      <c r="M373" s="45">
        <v>164.15983051126065</v>
      </c>
      <c r="N373" s="45">
        <v>164.15983051126065</v>
      </c>
      <c r="O373" s="45">
        <v>185.52683615446517</v>
      </c>
      <c r="P373" s="46"/>
      <c r="Q373" s="45">
        <f t="shared" si="10"/>
        <v>164.15983051126065</v>
      </c>
      <c r="R373" s="45">
        <f t="shared" si="11"/>
        <v>215.69854398403839</v>
      </c>
      <c r="T373" s="12"/>
      <c r="U373" s="12"/>
      <c r="V373" s="12"/>
    </row>
    <row r="374" spans="1:22">
      <c r="A374" s="43">
        <v>635</v>
      </c>
      <c r="B374" s="44" t="s">
        <v>390</v>
      </c>
      <c r="C374" s="45">
        <v>137.77158103146323</v>
      </c>
      <c r="D374" s="45">
        <v>145.65806412948527</v>
      </c>
      <c r="E374" s="45">
        <v>145.36558826202835</v>
      </c>
      <c r="F374" s="45">
        <v>152.67884004104323</v>
      </c>
      <c r="G374" s="45">
        <v>151.53471919334612</v>
      </c>
      <c r="H374" s="45">
        <v>147.02415483893483</v>
      </c>
      <c r="I374" s="45">
        <v>141.81003208745108</v>
      </c>
      <c r="J374" s="45">
        <v>144.41387489316207</v>
      </c>
      <c r="K374" s="45">
        <v>140.41522666568986</v>
      </c>
      <c r="L374" s="45">
        <v>131.82886534886723</v>
      </c>
      <c r="M374" s="45">
        <v>131.82886534886723</v>
      </c>
      <c r="N374" s="45">
        <v>127.22072222814825</v>
      </c>
      <c r="O374" s="45">
        <v>131.43310348186367</v>
      </c>
      <c r="P374" s="46"/>
      <c r="Q374" s="45">
        <f t="shared" si="10"/>
        <v>127.22072222814825</v>
      </c>
      <c r="R374" s="45">
        <f t="shared" si="11"/>
        <v>152.67884004104323</v>
      </c>
      <c r="T374" s="12"/>
      <c r="U374" s="12"/>
      <c r="V374" s="12"/>
    </row>
    <row r="375" spans="1:22">
      <c r="A375" s="43">
        <v>640</v>
      </c>
      <c r="B375" s="44" t="s">
        <v>391</v>
      </c>
      <c r="C375" s="45">
        <v>165.99387793422866</v>
      </c>
      <c r="D375" s="45">
        <v>166.90747105512577</v>
      </c>
      <c r="E375" s="45">
        <v>148.69197174404886</v>
      </c>
      <c r="F375" s="45">
        <v>168.31066839822421</v>
      </c>
      <c r="G375" s="45">
        <v>170.52184345338156</v>
      </c>
      <c r="H375" s="45">
        <v>176.75282328075843</v>
      </c>
      <c r="I375" s="45">
        <v>172.57717344093288</v>
      </c>
      <c r="J375" s="45">
        <v>172.93642946175623</v>
      </c>
      <c r="K375" s="45">
        <v>175.64580057104621</v>
      </c>
      <c r="L375" s="45">
        <v>162.8799809030626</v>
      </c>
      <c r="M375" s="45">
        <v>162.8799809030626</v>
      </c>
      <c r="N375" s="45">
        <v>170.24619996849484</v>
      </c>
      <c r="O375" s="45">
        <v>186.39323958338923</v>
      </c>
      <c r="P375" s="46"/>
      <c r="Q375" s="45">
        <f t="shared" si="10"/>
        <v>162.8799809030626</v>
      </c>
      <c r="R375" s="45">
        <f t="shared" si="11"/>
        <v>186.39323958338923</v>
      </c>
      <c r="T375" s="12"/>
      <c r="U375" s="12"/>
      <c r="V375" s="12"/>
    </row>
    <row r="376" spans="1:22">
      <c r="A376" s="43">
        <v>645</v>
      </c>
      <c r="B376" s="44" t="s">
        <v>392</v>
      </c>
      <c r="C376" s="45">
        <v>134.60452359065454</v>
      </c>
      <c r="D376" s="45">
        <v>136.16811127500517</v>
      </c>
      <c r="E376" s="45">
        <v>137.23790068869462</v>
      </c>
      <c r="F376" s="45">
        <v>133.5761563230777</v>
      </c>
      <c r="G376" s="45">
        <v>142.3814474391252</v>
      </c>
      <c r="H376" s="45">
        <v>140.19595744671651</v>
      </c>
      <c r="I376" s="45">
        <v>138.15808470693474</v>
      </c>
      <c r="J376" s="45">
        <v>140.70425907421401</v>
      </c>
      <c r="K376" s="45">
        <v>147.23734032670981</v>
      </c>
      <c r="L376" s="45">
        <v>139.17068383981038</v>
      </c>
      <c r="M376" s="45">
        <v>139.17068383981038</v>
      </c>
      <c r="N376" s="45">
        <v>130.41523361640409</v>
      </c>
      <c r="O376" s="45">
        <v>125.97523134120566</v>
      </c>
      <c r="P376" s="46"/>
      <c r="Q376" s="45">
        <f t="shared" si="10"/>
        <v>125.97523134120566</v>
      </c>
      <c r="R376" s="45">
        <f t="shared" si="11"/>
        <v>147.23734032670981</v>
      </c>
      <c r="T376" s="12"/>
      <c r="U376" s="12"/>
      <c r="V376" s="12"/>
    </row>
    <row r="377" spans="1:22">
      <c r="A377" s="43">
        <v>650</v>
      </c>
      <c r="B377" s="44" t="s">
        <v>393</v>
      </c>
      <c r="C377" s="45">
        <v>115.40314657830373</v>
      </c>
      <c r="D377" s="45">
        <v>120.41976965803283</v>
      </c>
      <c r="E377" s="45">
        <v>122.32827020857775</v>
      </c>
      <c r="F377" s="45">
        <v>123.00774409599107</v>
      </c>
      <c r="G377" s="45">
        <v>128.23761291126229</v>
      </c>
      <c r="H377" s="45">
        <v>131.41136598135324</v>
      </c>
      <c r="I377" s="45">
        <v>127.71852744976874</v>
      </c>
      <c r="J377" s="45">
        <v>127.45143422041427</v>
      </c>
      <c r="K377" s="45">
        <v>133.49130738066307</v>
      </c>
      <c r="L377" s="45">
        <v>133.09725785053479</v>
      </c>
      <c r="M377" s="45">
        <v>133.09725785053479</v>
      </c>
      <c r="N377" s="45">
        <v>131.26087706356174</v>
      </c>
      <c r="O377" s="45">
        <v>134.12758599956231</v>
      </c>
      <c r="P377" s="46"/>
      <c r="Q377" s="45">
        <f t="shared" si="10"/>
        <v>123.00774409599107</v>
      </c>
      <c r="R377" s="45">
        <f t="shared" si="11"/>
        <v>134.12758599956231</v>
      </c>
      <c r="T377" s="12"/>
      <c r="U377" s="12"/>
      <c r="V377" s="12"/>
    </row>
    <row r="378" spans="1:22">
      <c r="A378" s="43">
        <v>655</v>
      </c>
      <c r="B378" s="44" t="s">
        <v>394</v>
      </c>
      <c r="C378" s="45">
        <v>166.31694825208334</v>
      </c>
      <c r="D378" s="45">
        <v>171.88141273196564</v>
      </c>
      <c r="E378" s="45">
        <v>177.11135755103578</v>
      </c>
      <c r="F378" s="45">
        <v>173.00322692512918</v>
      </c>
      <c r="G378" s="45">
        <v>180.03471794625858</v>
      </c>
      <c r="H378" s="45">
        <v>176.83537742229515</v>
      </c>
      <c r="I378" s="45">
        <v>174.26873919735729</v>
      </c>
      <c r="J378" s="45">
        <v>173.11742139371424</v>
      </c>
      <c r="K378" s="45">
        <v>172.67297633805322</v>
      </c>
      <c r="L378" s="45">
        <v>171.66850187383099</v>
      </c>
      <c r="M378" s="45">
        <v>171.66850187383099</v>
      </c>
      <c r="N378" s="45">
        <v>169.52855877713512</v>
      </c>
      <c r="O378" s="45">
        <v>177.68756048278897</v>
      </c>
      <c r="P378" s="46"/>
      <c r="Q378" s="45">
        <f t="shared" si="10"/>
        <v>169.52855877713512</v>
      </c>
      <c r="R378" s="45">
        <f t="shared" si="11"/>
        <v>180.03471794625858</v>
      </c>
      <c r="T378" s="12"/>
      <c r="U378" s="12"/>
      <c r="V378" s="12"/>
    </row>
    <row r="379" spans="1:22">
      <c r="A379" s="43">
        <v>658</v>
      </c>
      <c r="B379" s="44" t="s">
        <v>395</v>
      </c>
      <c r="C379" s="45">
        <v>107.4479627817077</v>
      </c>
      <c r="D379" s="45">
        <v>107.8665997343236</v>
      </c>
      <c r="E379" s="45">
        <v>106.87257574909053</v>
      </c>
      <c r="F379" s="45">
        <v>110.06758415523414</v>
      </c>
      <c r="G379" s="45">
        <v>112.60540397994913</v>
      </c>
      <c r="H379" s="45">
        <v>113.88912394606324</v>
      </c>
      <c r="I379" s="45">
        <v>115.09199070531675</v>
      </c>
      <c r="J379" s="45">
        <v>118.97006359933458</v>
      </c>
      <c r="K379" s="45">
        <v>124.06729026439042</v>
      </c>
      <c r="L379" s="45">
        <v>116.32871129600528</v>
      </c>
      <c r="M379" s="45">
        <v>116.32871129600528</v>
      </c>
      <c r="N379" s="45">
        <v>115.84458917593183</v>
      </c>
      <c r="O379" s="45">
        <v>115.56822666376834</v>
      </c>
      <c r="P379" s="46"/>
      <c r="Q379" s="45">
        <f t="shared" si="10"/>
        <v>110.06758415523414</v>
      </c>
      <c r="R379" s="45">
        <f t="shared" si="11"/>
        <v>124.06729026439042</v>
      </c>
      <c r="T379" s="12"/>
      <c r="U379" s="12"/>
      <c r="V379" s="12"/>
    </row>
    <row r="380" spans="1:22">
      <c r="A380" s="43">
        <v>660</v>
      </c>
      <c r="B380" s="44" t="s">
        <v>396</v>
      </c>
      <c r="C380" s="45">
        <v>187.26083343289505</v>
      </c>
      <c r="D380" s="45">
        <v>190.14071479181359</v>
      </c>
      <c r="E380" s="45">
        <v>180.46792973751297</v>
      </c>
      <c r="F380" s="45">
        <v>183.61431942368583</v>
      </c>
      <c r="G380" s="45">
        <v>191.59753308338264</v>
      </c>
      <c r="H380" s="45">
        <v>192.05969734555455</v>
      </c>
      <c r="I380" s="45">
        <v>180.98597644855582</v>
      </c>
      <c r="J380" s="45">
        <v>188.93130202815325</v>
      </c>
      <c r="K380" s="45">
        <v>206.85509842809884</v>
      </c>
      <c r="L380" s="45">
        <v>178.95536063289055</v>
      </c>
      <c r="M380" s="45">
        <v>178.95536063289055</v>
      </c>
      <c r="N380" s="45">
        <v>194.78399112302753</v>
      </c>
      <c r="O380" s="45">
        <v>183.7344464728701</v>
      </c>
      <c r="P380" s="46"/>
      <c r="Q380" s="45">
        <f t="shared" si="10"/>
        <v>178.95536063289055</v>
      </c>
      <c r="R380" s="45">
        <f t="shared" si="11"/>
        <v>206.85509842809884</v>
      </c>
      <c r="T380" s="12"/>
      <c r="U380" s="12"/>
      <c r="V380" s="12"/>
    </row>
    <row r="381" spans="1:22">
      <c r="A381" s="43">
        <v>662</v>
      </c>
      <c r="B381" s="44" t="s">
        <v>397</v>
      </c>
      <c r="C381" s="45">
        <v>143.89587970829152</v>
      </c>
      <c r="D381" s="45">
        <v>153.04194908350772</v>
      </c>
      <c r="E381" s="45">
        <v>144.69412931638803</v>
      </c>
      <c r="F381" s="45">
        <v>152.33535009112947</v>
      </c>
      <c r="G381" s="45">
        <v>158.11307231167166</v>
      </c>
      <c r="H381" s="45">
        <v>153.88940175011436</v>
      </c>
      <c r="I381" s="45">
        <v>165.9500791748616</v>
      </c>
      <c r="J381" s="45">
        <v>175.38533246688402</v>
      </c>
      <c r="K381" s="45">
        <v>162.11874103666278</v>
      </c>
      <c r="L381" s="45">
        <v>142.07445402098818</v>
      </c>
      <c r="M381" s="45">
        <v>142.07445402098818</v>
      </c>
      <c r="N381" s="45">
        <v>153.24561359102461</v>
      </c>
      <c r="O381" s="45">
        <v>159.33087030710522</v>
      </c>
      <c r="P381" s="46"/>
      <c r="Q381" s="45">
        <f t="shared" si="10"/>
        <v>142.07445402098818</v>
      </c>
      <c r="R381" s="45">
        <f t="shared" si="11"/>
        <v>175.38533246688402</v>
      </c>
      <c r="T381" s="12"/>
      <c r="U381" s="12"/>
      <c r="V381" s="12"/>
    </row>
    <row r="382" spans="1:22">
      <c r="A382" s="43">
        <v>665</v>
      </c>
      <c r="B382" s="44" t="s">
        <v>398</v>
      </c>
      <c r="C382" s="45">
        <v>108.92918353170306</v>
      </c>
      <c r="D382" s="45">
        <v>112.38629274772205</v>
      </c>
      <c r="E382" s="45">
        <v>113.85897919501966</v>
      </c>
      <c r="F382" s="45">
        <v>114.52838381117915</v>
      </c>
      <c r="G382" s="45">
        <v>118.48240028636118</v>
      </c>
      <c r="H382" s="45">
        <v>117.67006146164158</v>
      </c>
      <c r="I382" s="45">
        <v>117.95058025154486</v>
      </c>
      <c r="J382" s="45">
        <v>117.69715813750597</v>
      </c>
      <c r="K382" s="45">
        <v>120.21377429104983</v>
      </c>
      <c r="L382" s="45">
        <v>112.27587959492098</v>
      </c>
      <c r="M382" s="45">
        <v>112.27587959492098</v>
      </c>
      <c r="N382" s="45">
        <v>112.27587959492098</v>
      </c>
      <c r="O382" s="45">
        <v>119.05614272278928</v>
      </c>
      <c r="P382" s="46"/>
      <c r="Q382" s="45">
        <f t="shared" si="10"/>
        <v>112.27587959492098</v>
      </c>
      <c r="R382" s="45">
        <f t="shared" si="11"/>
        <v>120.21377429104983</v>
      </c>
      <c r="T382" s="12"/>
      <c r="U382" s="12"/>
      <c r="V382" s="12"/>
    </row>
    <row r="383" spans="1:22">
      <c r="A383" s="43">
        <v>670</v>
      </c>
      <c r="B383" s="44" t="s">
        <v>399</v>
      </c>
      <c r="C383" s="45">
        <v>169.37879207317982</v>
      </c>
      <c r="D383" s="45">
        <v>173.21422344582408</v>
      </c>
      <c r="E383" s="45">
        <v>177.07484769849606</v>
      </c>
      <c r="F383" s="45">
        <v>176.19692863365074</v>
      </c>
      <c r="G383" s="45">
        <v>190.40428317288044</v>
      </c>
      <c r="H383" s="45">
        <v>161.36433748942136</v>
      </c>
      <c r="I383" s="45">
        <v>178.79212234639522</v>
      </c>
      <c r="J383" s="45">
        <v>170.78782866114506</v>
      </c>
      <c r="K383" s="45">
        <v>175.95679755402233</v>
      </c>
      <c r="L383" s="45">
        <v>174.68819464071257</v>
      </c>
      <c r="M383" s="45">
        <v>174.68819464071257</v>
      </c>
      <c r="N383" s="45">
        <v>175.81310038219661</v>
      </c>
      <c r="O383" s="45">
        <v>169.91272176752759</v>
      </c>
      <c r="P383" s="46"/>
      <c r="Q383" s="45">
        <f t="shared" si="10"/>
        <v>161.36433748942136</v>
      </c>
      <c r="R383" s="45">
        <f t="shared" si="11"/>
        <v>190.40428317288044</v>
      </c>
      <c r="T383" s="12"/>
      <c r="U383" s="12"/>
      <c r="V383" s="12"/>
    </row>
    <row r="384" spans="1:22">
      <c r="A384" s="43">
        <v>672</v>
      </c>
      <c r="B384" s="44" t="s">
        <v>400</v>
      </c>
      <c r="C384" s="45">
        <v>126.79888365589281</v>
      </c>
      <c r="D384" s="45">
        <v>130.99463264347821</v>
      </c>
      <c r="E384" s="45">
        <v>136.08917693814021</v>
      </c>
      <c r="F384" s="45">
        <v>136.49564305727048</v>
      </c>
      <c r="G384" s="45">
        <v>137.17141461292388</v>
      </c>
      <c r="H384" s="45">
        <v>137.43090069318356</v>
      </c>
      <c r="I384" s="45">
        <v>134.71811490708069</v>
      </c>
      <c r="J384" s="45">
        <v>132.40452953636947</v>
      </c>
      <c r="K384" s="45">
        <v>140.26441848568311</v>
      </c>
      <c r="L384" s="45">
        <v>134.04472624516984</v>
      </c>
      <c r="M384" s="45">
        <v>134.04472624516984</v>
      </c>
      <c r="N384" s="45">
        <v>122.12475210918123</v>
      </c>
      <c r="O384" s="45">
        <v>126.89776452166774</v>
      </c>
      <c r="P384" s="46"/>
      <c r="Q384" s="45">
        <f t="shared" si="10"/>
        <v>122.12475210918123</v>
      </c>
      <c r="R384" s="45">
        <f t="shared" si="11"/>
        <v>140.26441848568311</v>
      </c>
      <c r="T384" s="12"/>
      <c r="U384" s="12"/>
      <c r="V384" s="12"/>
    </row>
    <row r="385" spans="1:22">
      <c r="A385" s="43">
        <v>673</v>
      </c>
      <c r="B385" s="44" t="s">
        <v>401</v>
      </c>
      <c r="C385" s="45">
        <v>123.75523626750096</v>
      </c>
      <c r="D385" s="45">
        <v>126.46905764469511</v>
      </c>
      <c r="E385" s="45">
        <v>130.99411377584005</v>
      </c>
      <c r="F385" s="45">
        <v>147.26882278013102</v>
      </c>
      <c r="G385" s="45">
        <v>147.47123209341203</v>
      </c>
      <c r="H385" s="45">
        <v>150.70060951701024</v>
      </c>
      <c r="I385" s="45">
        <v>152.84370899229717</v>
      </c>
      <c r="J385" s="45">
        <v>158.17229985822635</v>
      </c>
      <c r="K385" s="45">
        <v>164.20707595339545</v>
      </c>
      <c r="L385" s="45">
        <v>156.92661039684862</v>
      </c>
      <c r="M385" s="45">
        <v>156.92661039684862</v>
      </c>
      <c r="N385" s="45">
        <v>157.03849481472849</v>
      </c>
      <c r="O385" s="45">
        <v>160.96731579401242</v>
      </c>
      <c r="P385" s="46"/>
      <c r="Q385" s="45">
        <f t="shared" si="10"/>
        <v>147.26882278013102</v>
      </c>
      <c r="R385" s="45">
        <f t="shared" si="11"/>
        <v>164.20707595339545</v>
      </c>
      <c r="T385" s="12"/>
      <c r="U385" s="12"/>
      <c r="V385" s="12"/>
    </row>
    <row r="386" spans="1:22">
      <c r="A386" s="43">
        <v>674</v>
      </c>
      <c r="B386" s="44" t="s">
        <v>402</v>
      </c>
      <c r="C386" s="45">
        <v>132.23081046897332</v>
      </c>
      <c r="D386" s="45">
        <v>137.50672179685355</v>
      </c>
      <c r="E386" s="45">
        <v>140.77774906395734</v>
      </c>
      <c r="F386" s="45">
        <v>142.7462116169342</v>
      </c>
      <c r="G386" s="45">
        <v>144.46458485157859</v>
      </c>
      <c r="H386" s="45">
        <v>137.079113361872</v>
      </c>
      <c r="I386" s="45">
        <v>135.386784693641</v>
      </c>
      <c r="J386" s="45">
        <v>139.70307508428519</v>
      </c>
      <c r="K386" s="45">
        <v>154.28550822983613</v>
      </c>
      <c r="L386" s="45">
        <v>136.06262406780155</v>
      </c>
      <c r="M386" s="45">
        <v>136.06262406780155</v>
      </c>
      <c r="N386" s="45">
        <v>138.31511825121746</v>
      </c>
      <c r="O386" s="45">
        <v>148.90068855891079</v>
      </c>
      <c r="P386" s="46"/>
      <c r="Q386" s="45">
        <f t="shared" si="10"/>
        <v>135.386784693641</v>
      </c>
      <c r="R386" s="45">
        <f t="shared" si="11"/>
        <v>154.28550822983613</v>
      </c>
      <c r="T386" s="12"/>
      <c r="U386" s="12"/>
      <c r="V386" s="12"/>
    </row>
    <row r="387" spans="1:22">
      <c r="A387" s="43">
        <v>675</v>
      </c>
      <c r="B387" s="44" t="s">
        <v>403</v>
      </c>
      <c r="C387" s="45">
        <v>156.83735619809923</v>
      </c>
      <c r="D387" s="45">
        <v>162.89037760392984</v>
      </c>
      <c r="E387" s="45">
        <v>158.35390888783232</v>
      </c>
      <c r="F387" s="45">
        <v>163.12512813094807</v>
      </c>
      <c r="G387" s="45">
        <v>167.18157838785223</v>
      </c>
      <c r="H387" s="45">
        <v>166.63898394053274</v>
      </c>
      <c r="I387" s="45">
        <v>170.4679790459877</v>
      </c>
      <c r="J387" s="45">
        <v>166.98002752182819</v>
      </c>
      <c r="K387" s="45">
        <v>184.46263279977589</v>
      </c>
      <c r="L387" s="45">
        <v>187.86557140835467</v>
      </c>
      <c r="M387" s="45">
        <v>187.86557140835467</v>
      </c>
      <c r="N387" s="45">
        <v>177.0246195770072</v>
      </c>
      <c r="O387" s="45">
        <v>182.84016073200482</v>
      </c>
      <c r="P387" s="46"/>
      <c r="Q387" s="45">
        <f t="shared" si="10"/>
        <v>163.12512813094807</v>
      </c>
      <c r="R387" s="45">
        <f t="shared" si="11"/>
        <v>187.86557140835467</v>
      </c>
      <c r="T387" s="12"/>
      <c r="U387" s="12"/>
      <c r="V387" s="12"/>
    </row>
    <row r="388" spans="1:22">
      <c r="A388" s="43">
        <v>680</v>
      </c>
      <c r="B388" s="44" t="s">
        <v>404</v>
      </c>
      <c r="C388" s="45">
        <v>122.17807434817909</v>
      </c>
      <c r="D388" s="45">
        <v>125.33602551785515</v>
      </c>
      <c r="E388" s="45">
        <v>129.21773255037178</v>
      </c>
      <c r="F388" s="45">
        <v>134.13382780960416</v>
      </c>
      <c r="G388" s="45">
        <v>134.83647291058617</v>
      </c>
      <c r="H388" s="45">
        <v>137.95089698549126</v>
      </c>
      <c r="I388" s="45">
        <v>133.47758570556297</v>
      </c>
      <c r="J388" s="45">
        <v>135.61574434831135</v>
      </c>
      <c r="K388" s="45">
        <v>137.70328503039019</v>
      </c>
      <c r="L388" s="45">
        <v>131.27107417134886</v>
      </c>
      <c r="M388" s="45">
        <v>131.27107417134886</v>
      </c>
      <c r="N388" s="45">
        <v>129.56922471595544</v>
      </c>
      <c r="O388" s="45">
        <v>132.48005498707258</v>
      </c>
      <c r="P388" s="46"/>
      <c r="Q388" s="45">
        <f t="shared" si="10"/>
        <v>129.56922471595544</v>
      </c>
      <c r="R388" s="45">
        <f t="shared" si="11"/>
        <v>137.95089698549126</v>
      </c>
      <c r="T388" s="12"/>
      <c r="U388" s="12"/>
      <c r="V388" s="12"/>
    </row>
    <row r="389" spans="1:22">
      <c r="A389" s="43">
        <v>683</v>
      </c>
      <c r="B389" s="44" t="s">
        <v>405</v>
      </c>
      <c r="C389" s="45">
        <v>148.52509492806004</v>
      </c>
      <c r="D389" s="45">
        <v>152.16916938192199</v>
      </c>
      <c r="E389" s="45">
        <v>153.96278185833708</v>
      </c>
      <c r="F389" s="45">
        <v>160.41534965564185</v>
      </c>
      <c r="G389" s="45">
        <v>169.81079879880855</v>
      </c>
      <c r="H389" s="45">
        <v>176.35516243868884</v>
      </c>
      <c r="I389" s="45">
        <v>171.375728238504</v>
      </c>
      <c r="J389" s="45">
        <v>171.40200119321318</v>
      </c>
      <c r="K389" s="45">
        <v>181.094894021291</v>
      </c>
      <c r="L389" s="45">
        <v>182.29875719438201</v>
      </c>
      <c r="M389" s="45">
        <v>182.29875719438201</v>
      </c>
      <c r="N389" s="45">
        <v>182.29875719438201</v>
      </c>
      <c r="O389" s="45">
        <v>182.29875719438201</v>
      </c>
      <c r="P389" s="46"/>
      <c r="Q389" s="45">
        <f t="shared" si="10"/>
        <v>160.41534965564185</v>
      </c>
      <c r="R389" s="45">
        <f t="shared" si="11"/>
        <v>182.29875719438201</v>
      </c>
      <c r="T389" s="12"/>
      <c r="U389" s="12"/>
      <c r="V389" s="12"/>
    </row>
    <row r="390" spans="1:22">
      <c r="A390" s="43">
        <v>685</v>
      </c>
      <c r="B390" s="44" t="s">
        <v>406</v>
      </c>
      <c r="C390" s="45">
        <v>145.15769354521819</v>
      </c>
      <c r="D390" s="45">
        <v>151.17504622877098</v>
      </c>
      <c r="E390" s="45">
        <v>158.77982364632558</v>
      </c>
      <c r="F390" s="45">
        <v>158.384044403383</v>
      </c>
      <c r="G390" s="45">
        <v>183.87816395596639</v>
      </c>
      <c r="H390" s="45">
        <v>111.6967780826958</v>
      </c>
      <c r="I390" s="45">
        <v>137.5763908421923</v>
      </c>
      <c r="J390" s="45">
        <v>136.98885757423565</v>
      </c>
      <c r="K390" s="45">
        <v>157.52059298451454</v>
      </c>
      <c r="L390" s="45">
        <v>190.59928109739096</v>
      </c>
      <c r="M390" s="45">
        <v>190.59928109739096</v>
      </c>
      <c r="N390" s="45">
        <v>151.13442153119573</v>
      </c>
      <c r="O390" s="45">
        <v>173.21009986623693</v>
      </c>
      <c r="P390" s="46"/>
      <c r="Q390" s="45">
        <f t="shared" si="10"/>
        <v>111.6967780826958</v>
      </c>
      <c r="R390" s="45">
        <f t="shared" si="11"/>
        <v>190.59928109739096</v>
      </c>
      <c r="T390" s="12"/>
      <c r="U390" s="12"/>
      <c r="V390" s="12"/>
    </row>
    <row r="391" spans="1:22">
      <c r="A391" s="43">
        <v>690</v>
      </c>
      <c r="B391" s="44" t="s">
        <v>407</v>
      </c>
      <c r="C391" s="45">
        <v>115.4251812105521</v>
      </c>
      <c r="D391" s="45">
        <v>117.33928140091079</v>
      </c>
      <c r="E391" s="45">
        <v>124.54143461721232</v>
      </c>
      <c r="F391" s="45">
        <v>125.97579732785064</v>
      </c>
      <c r="G391" s="45">
        <v>129.0716594755155</v>
      </c>
      <c r="H391" s="45">
        <v>130.81520084659988</v>
      </c>
      <c r="I391" s="45">
        <v>131.00145942288012</v>
      </c>
      <c r="J391" s="45">
        <v>136.05318524878928</v>
      </c>
      <c r="K391" s="45">
        <v>140.85518870506377</v>
      </c>
      <c r="L391" s="45">
        <v>147.62629783989868</v>
      </c>
      <c r="M391" s="45">
        <v>147.62629783989868</v>
      </c>
      <c r="N391" s="45">
        <v>150.60296545008291</v>
      </c>
      <c r="O391" s="45">
        <v>139.66383448740385</v>
      </c>
      <c r="P391" s="46"/>
      <c r="Q391" s="45">
        <f t="shared" si="10"/>
        <v>125.97579732785064</v>
      </c>
      <c r="R391" s="45">
        <f t="shared" si="11"/>
        <v>150.60296545008291</v>
      </c>
      <c r="T391" s="12"/>
      <c r="U391" s="12"/>
      <c r="V391" s="12"/>
    </row>
    <row r="392" spans="1:22">
      <c r="A392" s="43">
        <v>695</v>
      </c>
      <c r="B392" s="44" t="s">
        <v>408</v>
      </c>
      <c r="C392" s="45">
        <v>145.58364265578496</v>
      </c>
      <c r="D392" s="45">
        <v>140.50424443634643</v>
      </c>
      <c r="E392" s="45">
        <v>146.5100524116003</v>
      </c>
      <c r="F392" s="45">
        <v>149.48050483194791</v>
      </c>
      <c r="G392" s="45">
        <v>156.43523176327994</v>
      </c>
      <c r="H392" s="45">
        <v>161.59186998055247</v>
      </c>
      <c r="I392" s="45">
        <v>161.68685876475988</v>
      </c>
      <c r="J392" s="45">
        <v>165.49170357358486</v>
      </c>
      <c r="K392" s="45">
        <v>164.44002901498845</v>
      </c>
      <c r="L392" s="45">
        <v>163.01786140208151</v>
      </c>
      <c r="M392" s="45">
        <v>163.01786140208151</v>
      </c>
      <c r="N392" s="45">
        <v>162.4711359914848</v>
      </c>
      <c r="O392" s="45">
        <v>168.55970761814177</v>
      </c>
      <c r="P392" s="46"/>
      <c r="Q392" s="45">
        <f t="shared" si="10"/>
        <v>149.48050483194791</v>
      </c>
      <c r="R392" s="45">
        <f t="shared" si="11"/>
        <v>168.55970761814177</v>
      </c>
      <c r="T392" s="12"/>
      <c r="U392" s="12"/>
      <c r="V392" s="12"/>
    </row>
    <row r="393" spans="1:22">
      <c r="A393" s="43">
        <v>698</v>
      </c>
      <c r="B393" s="44" t="s">
        <v>409</v>
      </c>
      <c r="C393" s="45">
        <v>146.17797011935576</v>
      </c>
      <c r="D393" s="45">
        <v>151.86986447572468</v>
      </c>
      <c r="E393" s="45">
        <v>161.28815124780428</v>
      </c>
      <c r="F393" s="45">
        <v>168.23674523626698</v>
      </c>
      <c r="G393" s="45">
        <v>176.05307712725894</v>
      </c>
      <c r="H393" s="45">
        <v>174.43519426556571</v>
      </c>
      <c r="I393" s="45">
        <v>169.11327156379926</v>
      </c>
      <c r="J393" s="45">
        <v>171.99813893592116</v>
      </c>
      <c r="K393" s="45">
        <v>184.58917070668809</v>
      </c>
      <c r="L393" s="45">
        <v>179.21924615129512</v>
      </c>
      <c r="M393" s="45">
        <v>179.21924615129512</v>
      </c>
      <c r="N393" s="45">
        <v>179.24453865318742</v>
      </c>
      <c r="O393" s="45">
        <v>196.48348441413592</v>
      </c>
      <c r="P393" s="46"/>
      <c r="Q393" s="45">
        <f t="shared" si="10"/>
        <v>168.23674523626698</v>
      </c>
      <c r="R393" s="45">
        <f t="shared" si="11"/>
        <v>196.48348441413592</v>
      </c>
      <c r="T393" s="12"/>
      <c r="U393" s="12"/>
      <c r="V393" s="12"/>
    </row>
    <row r="394" spans="1:22">
      <c r="A394" s="43">
        <v>700</v>
      </c>
      <c r="B394" s="44" t="s">
        <v>410</v>
      </c>
      <c r="C394" s="45">
        <v>197.58771592348117</v>
      </c>
      <c r="D394" s="45">
        <v>205.6857645105863</v>
      </c>
      <c r="E394" s="45">
        <v>210.54353904034184</v>
      </c>
      <c r="F394" s="45">
        <v>206.10837584350028</v>
      </c>
      <c r="G394" s="45">
        <v>211.08120032019769</v>
      </c>
      <c r="H394" s="45">
        <v>216.9983220594479</v>
      </c>
      <c r="I394" s="45">
        <v>205.4665189928262</v>
      </c>
      <c r="J394" s="45">
        <v>196.29927073916861</v>
      </c>
      <c r="K394" s="45">
        <v>186.48234149706383</v>
      </c>
      <c r="L394" s="45">
        <v>191.92619881790571</v>
      </c>
      <c r="M394" s="45">
        <v>191.92619881790571</v>
      </c>
      <c r="N394" s="45">
        <v>158.00046612721687</v>
      </c>
      <c r="O394" s="45">
        <v>173.5838734417809</v>
      </c>
      <c r="P394" s="46"/>
      <c r="Q394" s="45">
        <f t="shared" si="10"/>
        <v>158.00046612721687</v>
      </c>
      <c r="R394" s="45">
        <f t="shared" si="11"/>
        <v>216.9983220594479</v>
      </c>
      <c r="T394" s="12"/>
      <c r="U394" s="12"/>
      <c r="V394" s="12"/>
    </row>
    <row r="395" spans="1:22">
      <c r="A395" s="43">
        <v>705</v>
      </c>
      <c r="B395" s="44" t="s">
        <v>411</v>
      </c>
      <c r="C395" s="45">
        <v>126.49201175518141</v>
      </c>
      <c r="D395" s="45">
        <v>130.498645374641</v>
      </c>
      <c r="E395" s="45">
        <v>140.72442137316673</v>
      </c>
      <c r="F395" s="45">
        <v>147.79380793440907</v>
      </c>
      <c r="G395" s="45">
        <v>160.78893972263728</v>
      </c>
      <c r="H395" s="45">
        <v>157.90780817589834</v>
      </c>
      <c r="I395" s="45">
        <v>157.96060819371343</v>
      </c>
      <c r="J395" s="45">
        <v>166.83056550233965</v>
      </c>
      <c r="K395" s="45">
        <v>166.32142079691937</v>
      </c>
      <c r="L395" s="45">
        <v>165.8481900926385</v>
      </c>
      <c r="M395" s="45">
        <v>165.8481900926385</v>
      </c>
      <c r="N395" s="45">
        <v>171.15829315025729</v>
      </c>
      <c r="O395" s="45">
        <v>186.17094515019502</v>
      </c>
      <c r="P395" s="46"/>
      <c r="Q395" s="45">
        <f t="shared" ref="Q395:Q448" si="12">MIN(F395:O395)</f>
        <v>147.79380793440907</v>
      </c>
      <c r="R395" s="45">
        <f t="shared" ref="R395:R448" si="13">MAX(F395:O395)</f>
        <v>186.17094515019502</v>
      </c>
      <c r="T395" s="12"/>
      <c r="U395" s="12"/>
      <c r="V395" s="12"/>
    </row>
    <row r="396" spans="1:22">
      <c r="A396" s="43">
        <v>710</v>
      </c>
      <c r="B396" s="44" t="s">
        <v>412</v>
      </c>
      <c r="C396" s="45">
        <v>114.85700399254711</v>
      </c>
      <c r="D396" s="45">
        <v>122.22619175525567</v>
      </c>
      <c r="E396" s="45">
        <v>133.26017118679769</v>
      </c>
      <c r="F396" s="45">
        <v>146.85883338647542</v>
      </c>
      <c r="G396" s="45">
        <v>148.5541805534811</v>
      </c>
      <c r="H396" s="45">
        <v>145.62862748283203</v>
      </c>
      <c r="I396" s="45">
        <v>141.38102306738554</v>
      </c>
      <c r="J396" s="45">
        <v>140.51626548868086</v>
      </c>
      <c r="K396" s="45">
        <v>148.32960650390979</v>
      </c>
      <c r="L396" s="45">
        <v>146.03262021245581</v>
      </c>
      <c r="M396" s="45">
        <v>146.03262021245581</v>
      </c>
      <c r="N396" s="45">
        <v>143.97167898010312</v>
      </c>
      <c r="O396" s="45">
        <v>150.92960388681342</v>
      </c>
      <c r="P396" s="46"/>
      <c r="Q396" s="45">
        <f t="shared" si="12"/>
        <v>140.51626548868086</v>
      </c>
      <c r="R396" s="45">
        <f t="shared" si="13"/>
        <v>150.92960388681342</v>
      </c>
      <c r="T396" s="12"/>
      <c r="U396" s="12"/>
      <c r="V396" s="12"/>
    </row>
    <row r="397" spans="1:22">
      <c r="A397" s="43">
        <v>712</v>
      </c>
      <c r="B397" s="44" t="s">
        <v>413</v>
      </c>
      <c r="C397" s="45">
        <v>166.50469623285753</v>
      </c>
      <c r="D397" s="45">
        <v>162.14015811209694</v>
      </c>
      <c r="E397" s="45">
        <v>163.81307739429167</v>
      </c>
      <c r="F397" s="45">
        <v>168.02930156463302</v>
      </c>
      <c r="G397" s="45">
        <v>172.88685433443374</v>
      </c>
      <c r="H397" s="45">
        <v>173.96926690987718</v>
      </c>
      <c r="I397" s="45">
        <v>170.08506032530752</v>
      </c>
      <c r="J397" s="45">
        <v>171.94410292923394</v>
      </c>
      <c r="K397" s="45">
        <v>173.01133135215804</v>
      </c>
      <c r="L397" s="45">
        <v>172.59846658649457</v>
      </c>
      <c r="M397" s="45">
        <v>172.59846658649457</v>
      </c>
      <c r="N397" s="45">
        <v>165.485695318251</v>
      </c>
      <c r="O397" s="45">
        <v>174.07042572679831</v>
      </c>
      <c r="P397" s="46"/>
      <c r="Q397" s="45">
        <f t="shared" si="12"/>
        <v>165.485695318251</v>
      </c>
      <c r="R397" s="45">
        <f t="shared" si="13"/>
        <v>174.07042572679831</v>
      </c>
      <c r="T397" s="12"/>
      <c r="U397" s="12"/>
      <c r="V397" s="12"/>
    </row>
    <row r="398" spans="1:22">
      <c r="A398" s="43">
        <v>715</v>
      </c>
      <c r="B398" s="44" t="s">
        <v>414</v>
      </c>
      <c r="C398" s="45">
        <v>199.75801768006002</v>
      </c>
      <c r="D398" s="45">
        <v>188.09152254909102</v>
      </c>
      <c r="E398" s="45">
        <v>189.7682720836751</v>
      </c>
      <c r="F398" s="45">
        <v>196.99177408643217</v>
      </c>
      <c r="G398" s="45">
        <v>180.11569628688738</v>
      </c>
      <c r="H398" s="45">
        <v>168.24642425997999</v>
      </c>
      <c r="I398" s="45">
        <v>157.35078242635413</v>
      </c>
      <c r="J398" s="45">
        <v>176.1636283591412</v>
      </c>
      <c r="K398" s="45">
        <v>180.92294708391768</v>
      </c>
      <c r="L398" s="45">
        <v>156.95546398162509</v>
      </c>
      <c r="M398" s="45">
        <v>156.95546398162509</v>
      </c>
      <c r="N398" s="45">
        <v>150.1472978678878</v>
      </c>
      <c r="O398" s="45">
        <v>164.84057660100873</v>
      </c>
      <c r="P398" s="46"/>
      <c r="Q398" s="45">
        <f t="shared" si="12"/>
        <v>150.1472978678878</v>
      </c>
      <c r="R398" s="45">
        <f t="shared" si="13"/>
        <v>196.99177408643217</v>
      </c>
      <c r="T398" s="12"/>
      <c r="U398" s="12"/>
      <c r="V398" s="12"/>
    </row>
    <row r="399" spans="1:22">
      <c r="A399" s="43">
        <v>717</v>
      </c>
      <c r="B399" s="44" t="s">
        <v>415</v>
      </c>
      <c r="C399" s="45">
        <v>150.63118698202672</v>
      </c>
      <c r="D399" s="45">
        <v>156.27725662361112</v>
      </c>
      <c r="E399" s="45">
        <v>159.20702958058558</v>
      </c>
      <c r="F399" s="45">
        <v>153.95072778191417</v>
      </c>
      <c r="G399" s="45">
        <v>147.59753946563984</v>
      </c>
      <c r="H399" s="45">
        <v>151.7782301462382</v>
      </c>
      <c r="I399" s="45">
        <v>153.94399622063173</v>
      </c>
      <c r="J399" s="45">
        <v>141.35629211622097</v>
      </c>
      <c r="K399" s="45">
        <v>141.35629211622097</v>
      </c>
      <c r="L399" s="45">
        <v>162.52506768324781</v>
      </c>
      <c r="M399" s="45">
        <v>162.52506768324781</v>
      </c>
      <c r="N399" s="45">
        <v>147.70898610113161</v>
      </c>
      <c r="O399" s="45">
        <v>156.12601866999759</v>
      </c>
      <c r="P399" s="46"/>
      <c r="Q399" s="45">
        <f t="shared" si="12"/>
        <v>141.35629211622097</v>
      </c>
      <c r="R399" s="45">
        <f t="shared" si="13"/>
        <v>162.52506768324781</v>
      </c>
      <c r="T399" s="12"/>
      <c r="U399" s="12"/>
      <c r="V399" s="12"/>
    </row>
    <row r="400" spans="1:22">
      <c r="A400" s="43">
        <v>720</v>
      </c>
      <c r="B400" s="44" t="s">
        <v>416</v>
      </c>
      <c r="C400" s="45">
        <v>124.15108514147144</v>
      </c>
      <c r="D400" s="45">
        <v>128.07128055912099</v>
      </c>
      <c r="E400" s="45">
        <v>118.244011391309</v>
      </c>
      <c r="F400" s="45">
        <v>121.15957630468614</v>
      </c>
      <c r="G400" s="45">
        <v>121.56865433856687</v>
      </c>
      <c r="H400" s="45">
        <v>122.78242042662615</v>
      </c>
      <c r="I400" s="45">
        <v>119.32602782306634</v>
      </c>
      <c r="J400" s="45">
        <v>116.37995970327786</v>
      </c>
      <c r="K400" s="45">
        <v>121.99277670136782</v>
      </c>
      <c r="L400" s="45">
        <v>110.16711770286105</v>
      </c>
      <c r="M400" s="45">
        <v>110.16711770286105</v>
      </c>
      <c r="N400" s="45">
        <v>110.48525881215356</v>
      </c>
      <c r="O400" s="45">
        <v>112.06100366343183</v>
      </c>
      <c r="P400" s="46"/>
      <c r="Q400" s="45">
        <f t="shared" si="12"/>
        <v>110.16711770286105</v>
      </c>
      <c r="R400" s="45">
        <f t="shared" si="13"/>
        <v>122.78242042662615</v>
      </c>
      <c r="T400" s="12"/>
      <c r="U400" s="12"/>
      <c r="V400" s="12"/>
    </row>
    <row r="401" spans="1:22">
      <c r="A401" s="43">
        <v>725</v>
      </c>
      <c r="B401" s="44" t="s">
        <v>417</v>
      </c>
      <c r="C401" s="45">
        <v>138.54057851707512</v>
      </c>
      <c r="D401" s="45">
        <v>142.29217445457763</v>
      </c>
      <c r="E401" s="45">
        <v>143.96051654476636</v>
      </c>
      <c r="F401" s="45">
        <v>122.28056024310632</v>
      </c>
      <c r="G401" s="45">
        <v>128.69534004474232</v>
      </c>
      <c r="H401" s="45">
        <v>132.81431378588152</v>
      </c>
      <c r="I401" s="45">
        <v>131.99591702959947</v>
      </c>
      <c r="J401" s="45">
        <v>136.19187430358807</v>
      </c>
      <c r="K401" s="45">
        <v>132.48651316458057</v>
      </c>
      <c r="L401" s="45">
        <v>128.92050996533334</v>
      </c>
      <c r="M401" s="45">
        <v>128.92050996533334</v>
      </c>
      <c r="N401" s="45">
        <v>127.17497358623098</v>
      </c>
      <c r="O401" s="45">
        <v>129.96842014270399</v>
      </c>
      <c r="P401" s="46"/>
      <c r="Q401" s="45">
        <f t="shared" si="12"/>
        <v>122.28056024310632</v>
      </c>
      <c r="R401" s="45">
        <f t="shared" si="13"/>
        <v>136.19187430358807</v>
      </c>
      <c r="T401" s="12"/>
      <c r="U401" s="12"/>
      <c r="V401" s="12"/>
    </row>
    <row r="402" spans="1:22">
      <c r="A402" s="43">
        <v>728</v>
      </c>
      <c r="B402" s="44" t="s">
        <v>418</v>
      </c>
      <c r="C402" s="45">
        <v>155.80225829489802</v>
      </c>
      <c r="D402" s="45">
        <v>156.93063818218877</v>
      </c>
      <c r="E402" s="45">
        <v>158.43247623792786</v>
      </c>
      <c r="F402" s="45">
        <v>143.51088248497288</v>
      </c>
      <c r="G402" s="45">
        <v>112.79663789968846</v>
      </c>
      <c r="H402" s="45">
        <v>173.15671396613271</v>
      </c>
      <c r="I402" s="45">
        <v>205.62527807853348</v>
      </c>
      <c r="J402" s="45">
        <v>232.52485411098894</v>
      </c>
      <c r="K402" s="45">
        <v>217.64478713587803</v>
      </c>
      <c r="L402" s="45">
        <v>220.26312981648033</v>
      </c>
      <c r="M402" s="45">
        <v>220.26312981648033</v>
      </c>
      <c r="N402" s="45">
        <v>195.51149452952183</v>
      </c>
      <c r="O402" s="45">
        <v>236.7450578100995</v>
      </c>
      <c r="P402" s="46"/>
      <c r="Q402" s="45">
        <f t="shared" si="12"/>
        <v>112.79663789968846</v>
      </c>
      <c r="R402" s="45">
        <f t="shared" si="13"/>
        <v>236.7450578100995</v>
      </c>
      <c r="T402" s="12"/>
      <c r="U402" s="12"/>
      <c r="V402" s="12"/>
    </row>
    <row r="403" spans="1:22">
      <c r="A403" s="43">
        <v>730</v>
      </c>
      <c r="B403" s="44" t="s">
        <v>419</v>
      </c>
      <c r="C403" s="45">
        <v>120.01955553609587</v>
      </c>
      <c r="D403" s="45">
        <v>123.10268329115632</v>
      </c>
      <c r="E403" s="45">
        <v>125.6144354668979</v>
      </c>
      <c r="F403" s="45">
        <v>129.91612049570264</v>
      </c>
      <c r="G403" s="45">
        <v>134.95709830822258</v>
      </c>
      <c r="H403" s="45">
        <v>131.3954524073751</v>
      </c>
      <c r="I403" s="45">
        <v>131.07578306304183</v>
      </c>
      <c r="J403" s="45">
        <v>138.21435986631141</v>
      </c>
      <c r="K403" s="45">
        <v>137.04717081900276</v>
      </c>
      <c r="L403" s="45">
        <v>145.17905347402461</v>
      </c>
      <c r="M403" s="45">
        <v>145.17905347402461</v>
      </c>
      <c r="N403" s="45">
        <v>147.10573161623026</v>
      </c>
      <c r="O403" s="45">
        <v>153.40991926959705</v>
      </c>
      <c r="P403" s="46"/>
      <c r="Q403" s="45">
        <f t="shared" si="12"/>
        <v>129.91612049570264</v>
      </c>
      <c r="R403" s="45">
        <f t="shared" si="13"/>
        <v>153.40991926959705</v>
      </c>
      <c r="T403" s="12"/>
      <c r="U403" s="12"/>
      <c r="V403" s="12"/>
    </row>
    <row r="404" spans="1:22">
      <c r="A404" s="43">
        <v>735</v>
      </c>
      <c r="B404" s="44" t="s">
        <v>420</v>
      </c>
      <c r="C404" s="45">
        <v>118.95363519217186</v>
      </c>
      <c r="D404" s="45">
        <v>123.6310122644766</v>
      </c>
      <c r="E404" s="45">
        <v>128.6391128057698</v>
      </c>
      <c r="F404" s="45">
        <v>135.21562014634739</v>
      </c>
      <c r="G404" s="45">
        <v>140.01825643646589</v>
      </c>
      <c r="H404" s="45">
        <v>141.55470764931059</v>
      </c>
      <c r="I404" s="45">
        <v>139.0346410490051</v>
      </c>
      <c r="J404" s="45">
        <v>140.64022342341829</v>
      </c>
      <c r="K404" s="45">
        <v>147.14841566192297</v>
      </c>
      <c r="L404" s="45">
        <v>135.01000895931608</v>
      </c>
      <c r="M404" s="45">
        <v>135.01000895931608</v>
      </c>
      <c r="N404" s="45">
        <v>129.96981631207848</v>
      </c>
      <c r="O404" s="45">
        <v>132.71935974047037</v>
      </c>
      <c r="P404" s="46"/>
      <c r="Q404" s="45">
        <f t="shared" si="12"/>
        <v>129.96981631207848</v>
      </c>
      <c r="R404" s="45">
        <f t="shared" si="13"/>
        <v>147.14841566192297</v>
      </c>
      <c r="T404" s="12"/>
      <c r="U404" s="12"/>
      <c r="V404" s="12"/>
    </row>
    <row r="405" spans="1:22">
      <c r="A405" s="43">
        <v>740</v>
      </c>
      <c r="B405" s="44" t="s">
        <v>421</v>
      </c>
      <c r="C405" s="45">
        <v>137.82853386429721</v>
      </c>
      <c r="D405" s="45">
        <v>138.65051191256615</v>
      </c>
      <c r="E405" s="45">
        <v>134.4277275953612</v>
      </c>
      <c r="F405" s="45">
        <v>139.77760576195175</v>
      </c>
      <c r="G405" s="45">
        <v>140.68150743017191</v>
      </c>
      <c r="H405" s="45">
        <v>141.09999693975161</v>
      </c>
      <c r="I405" s="45">
        <v>145.7454636226667</v>
      </c>
      <c r="J405" s="45">
        <v>150.12729751607631</v>
      </c>
      <c r="K405" s="45">
        <v>153.24436985376636</v>
      </c>
      <c r="L405" s="45">
        <v>152.66880063437026</v>
      </c>
      <c r="M405" s="45">
        <v>152.66880063437026</v>
      </c>
      <c r="N405" s="45">
        <v>150.99328272943546</v>
      </c>
      <c r="O405" s="45">
        <v>152.57162250612274</v>
      </c>
      <c r="P405" s="46"/>
      <c r="Q405" s="45">
        <f t="shared" si="12"/>
        <v>139.77760576195175</v>
      </c>
      <c r="R405" s="45">
        <f t="shared" si="13"/>
        <v>153.24436985376636</v>
      </c>
      <c r="T405" s="12"/>
      <c r="U405" s="12"/>
      <c r="V405" s="12"/>
    </row>
    <row r="406" spans="1:22">
      <c r="A406" s="43">
        <v>745</v>
      </c>
      <c r="B406" s="44" t="s">
        <v>422</v>
      </c>
      <c r="C406" s="45">
        <v>129.63927235731342</v>
      </c>
      <c r="D406" s="45">
        <v>131.50168159924408</v>
      </c>
      <c r="E406" s="45">
        <v>135.67542095629392</v>
      </c>
      <c r="F406" s="45">
        <v>145.72404586918148</v>
      </c>
      <c r="G406" s="45">
        <v>145.4817234472099</v>
      </c>
      <c r="H406" s="45">
        <v>145.68134397781691</v>
      </c>
      <c r="I406" s="45">
        <v>144.5719996268092</v>
      </c>
      <c r="J406" s="45">
        <v>143.20477611899221</v>
      </c>
      <c r="K406" s="45">
        <v>147.2529915048994</v>
      </c>
      <c r="L406" s="45">
        <v>143.57396728045327</v>
      </c>
      <c r="M406" s="45">
        <v>143.57396728045327</v>
      </c>
      <c r="N406" s="45">
        <v>142.77068773806539</v>
      </c>
      <c r="O406" s="45">
        <v>140.91638975733335</v>
      </c>
      <c r="P406" s="46"/>
      <c r="Q406" s="45">
        <f t="shared" si="12"/>
        <v>140.91638975733335</v>
      </c>
      <c r="R406" s="45">
        <f t="shared" si="13"/>
        <v>147.2529915048994</v>
      </c>
      <c r="T406" s="12"/>
      <c r="U406" s="12"/>
      <c r="V406" s="12"/>
    </row>
    <row r="407" spans="1:22">
      <c r="A407" s="43">
        <v>750</v>
      </c>
      <c r="B407" s="44" t="s">
        <v>423</v>
      </c>
      <c r="C407" s="45">
        <v>155.22045922938415</v>
      </c>
      <c r="D407" s="45">
        <v>166.66787308848708</v>
      </c>
      <c r="E407" s="45">
        <v>149.3944531554292</v>
      </c>
      <c r="F407" s="45">
        <v>149.3944531554292</v>
      </c>
      <c r="G407" s="45">
        <v>172.73459178553051</v>
      </c>
      <c r="H407" s="45">
        <v>172.45813965723173</v>
      </c>
      <c r="I407" s="45">
        <v>164.55317459425112</v>
      </c>
      <c r="J407" s="45">
        <v>163.31602890340304</v>
      </c>
      <c r="K407" s="45">
        <v>163.31602890340304</v>
      </c>
      <c r="L407" s="45">
        <v>160.95928147891567</v>
      </c>
      <c r="M407" s="45">
        <v>160.95928147891567</v>
      </c>
      <c r="N407" s="45">
        <v>157.24109284335907</v>
      </c>
      <c r="O407" s="45">
        <v>163.23185420634161</v>
      </c>
      <c r="P407" s="46"/>
      <c r="Q407" s="45">
        <f t="shared" si="12"/>
        <v>149.3944531554292</v>
      </c>
      <c r="R407" s="45">
        <f t="shared" si="13"/>
        <v>172.73459178553051</v>
      </c>
      <c r="T407" s="12"/>
      <c r="U407" s="12"/>
      <c r="V407" s="12"/>
    </row>
    <row r="408" spans="1:22">
      <c r="A408" s="43">
        <v>753</v>
      </c>
      <c r="B408" s="44" t="s">
        <v>424</v>
      </c>
      <c r="C408" s="45">
        <v>123.54935741439759</v>
      </c>
      <c r="D408" s="45">
        <v>130.15137517302372</v>
      </c>
      <c r="E408" s="45">
        <v>127.90957990684957</v>
      </c>
      <c r="F408" s="45">
        <v>131.30532211861538</v>
      </c>
      <c r="G408" s="45">
        <v>139.0691854868567</v>
      </c>
      <c r="H408" s="45">
        <v>137.92283550507793</v>
      </c>
      <c r="I408" s="45">
        <v>141.16535534409664</v>
      </c>
      <c r="J408" s="45">
        <v>141.30491142906422</v>
      </c>
      <c r="K408" s="45">
        <v>140.59861724180999</v>
      </c>
      <c r="L408" s="45">
        <v>127.80505161844748</v>
      </c>
      <c r="M408" s="45">
        <v>127.80505161844748</v>
      </c>
      <c r="N408" s="45">
        <v>126.7207596962068</v>
      </c>
      <c r="O408" s="45">
        <v>130.24038533556862</v>
      </c>
      <c r="P408" s="46"/>
      <c r="Q408" s="45">
        <f t="shared" si="12"/>
        <v>126.7207596962068</v>
      </c>
      <c r="R408" s="45">
        <f t="shared" si="13"/>
        <v>141.30491142906422</v>
      </c>
      <c r="T408" s="12"/>
      <c r="U408" s="12"/>
      <c r="V408" s="12"/>
    </row>
    <row r="409" spans="1:22">
      <c r="A409" s="43">
        <v>755</v>
      </c>
      <c r="B409" s="44" t="s">
        <v>425</v>
      </c>
      <c r="C409" s="45">
        <v>118.85277126408664</v>
      </c>
      <c r="D409" s="45">
        <v>125.22684314715866</v>
      </c>
      <c r="E409" s="45">
        <v>136.35620973550044</v>
      </c>
      <c r="F409" s="45">
        <v>138.36010267658554</v>
      </c>
      <c r="G409" s="45">
        <v>143.15551659593496</v>
      </c>
      <c r="H409" s="45">
        <v>141.80649945414353</v>
      </c>
      <c r="I409" s="45">
        <v>149.83318451417597</v>
      </c>
      <c r="J409" s="45">
        <v>147.29205870265125</v>
      </c>
      <c r="K409" s="45">
        <v>146.73649583224392</v>
      </c>
      <c r="L409" s="45">
        <v>147.53206396356518</v>
      </c>
      <c r="M409" s="45">
        <v>147.53206396356518</v>
      </c>
      <c r="N409" s="45">
        <v>151.86731838274432</v>
      </c>
      <c r="O409" s="45">
        <v>140.57298953921867</v>
      </c>
      <c r="P409" s="46"/>
      <c r="Q409" s="45">
        <f t="shared" si="12"/>
        <v>138.36010267658554</v>
      </c>
      <c r="R409" s="45">
        <f t="shared" si="13"/>
        <v>151.86731838274432</v>
      </c>
      <c r="T409" s="12"/>
      <c r="U409" s="12"/>
      <c r="V409" s="12"/>
    </row>
    <row r="410" spans="1:22">
      <c r="A410" s="43">
        <v>760</v>
      </c>
      <c r="B410" s="44" t="s">
        <v>426</v>
      </c>
      <c r="C410" s="45">
        <v>104.42901521643438</v>
      </c>
      <c r="D410" s="45">
        <v>108.79259130600984</v>
      </c>
      <c r="E410" s="45">
        <v>106.46912630151566</v>
      </c>
      <c r="F410" s="45">
        <v>115.50117273532265</v>
      </c>
      <c r="G410" s="45">
        <v>119.60618068336035</v>
      </c>
      <c r="H410" s="45">
        <v>119.40243788150457</v>
      </c>
      <c r="I410" s="45">
        <v>122.81000585236414</v>
      </c>
      <c r="J410" s="45">
        <v>125.43010912232798</v>
      </c>
      <c r="K410" s="45">
        <v>123.79384913515142</v>
      </c>
      <c r="L410" s="45">
        <v>121.3032629452201</v>
      </c>
      <c r="M410" s="45">
        <v>121.3032629452201</v>
      </c>
      <c r="N410" s="45">
        <v>119.58872886413774</v>
      </c>
      <c r="O410" s="45">
        <v>131.98061331550198</v>
      </c>
      <c r="P410" s="46"/>
      <c r="Q410" s="45">
        <f t="shared" si="12"/>
        <v>115.50117273532265</v>
      </c>
      <c r="R410" s="45">
        <f t="shared" si="13"/>
        <v>131.98061331550198</v>
      </c>
      <c r="T410" s="12"/>
      <c r="U410" s="12"/>
      <c r="V410" s="12"/>
    </row>
    <row r="411" spans="1:22">
      <c r="A411" s="43">
        <v>763</v>
      </c>
      <c r="B411" s="44" t="s">
        <v>427</v>
      </c>
      <c r="C411" s="45">
        <v>121.14483268688355</v>
      </c>
      <c r="D411" s="45">
        <v>124.86599828419018</v>
      </c>
      <c r="E411" s="45">
        <v>130.58605654629923</v>
      </c>
      <c r="F411" s="45">
        <v>130.33547488089269</v>
      </c>
      <c r="G411" s="45">
        <v>126.02151152764829</v>
      </c>
      <c r="H411" s="45">
        <v>123.3912797920871</v>
      </c>
      <c r="I411" s="45">
        <v>120.29903302493923</v>
      </c>
      <c r="J411" s="45">
        <v>122.43218592477028</v>
      </c>
      <c r="K411" s="45">
        <v>125.20052439580618</v>
      </c>
      <c r="L411" s="45">
        <v>123.6557803967078</v>
      </c>
      <c r="M411" s="45">
        <v>123.6557803967078</v>
      </c>
      <c r="N411" s="45">
        <v>122.01737039917211</v>
      </c>
      <c r="O411" s="45">
        <v>129.9700639808209</v>
      </c>
      <c r="P411" s="46"/>
      <c r="Q411" s="45">
        <f t="shared" si="12"/>
        <v>120.29903302493923</v>
      </c>
      <c r="R411" s="45">
        <f t="shared" si="13"/>
        <v>130.33547488089269</v>
      </c>
      <c r="T411" s="12"/>
      <c r="U411" s="12"/>
      <c r="V411" s="12"/>
    </row>
    <row r="412" spans="1:22">
      <c r="A412" s="43">
        <v>765</v>
      </c>
      <c r="B412" s="44" t="s">
        <v>428</v>
      </c>
      <c r="C412" s="45">
        <v>172.76960902609986</v>
      </c>
      <c r="D412" s="45">
        <v>177.38433942466085</v>
      </c>
      <c r="E412" s="45">
        <v>181.0055923088143</v>
      </c>
      <c r="F412" s="45">
        <v>182.99299811604388</v>
      </c>
      <c r="G412" s="45">
        <v>192.96871977589416</v>
      </c>
      <c r="H412" s="45">
        <v>204.21203171133507</v>
      </c>
      <c r="I412" s="45">
        <v>185.28464609809171</v>
      </c>
      <c r="J412" s="45">
        <v>201.95755723366631</v>
      </c>
      <c r="K412" s="45">
        <v>190.01878502989825</v>
      </c>
      <c r="L412" s="45">
        <v>173.98604196843561</v>
      </c>
      <c r="M412" s="45">
        <v>173.98604196843561</v>
      </c>
      <c r="N412" s="45">
        <v>168.86788600969061</v>
      </c>
      <c r="O412" s="45">
        <v>181.3741936565018</v>
      </c>
      <c r="P412" s="46"/>
      <c r="Q412" s="45">
        <f t="shared" si="12"/>
        <v>168.86788600969061</v>
      </c>
      <c r="R412" s="45">
        <f t="shared" si="13"/>
        <v>204.21203171133507</v>
      </c>
      <c r="T412" s="12"/>
      <c r="U412" s="12"/>
      <c r="V412" s="12"/>
    </row>
    <row r="413" spans="1:22">
      <c r="A413" s="43">
        <v>766</v>
      </c>
      <c r="B413" s="44" t="s">
        <v>429</v>
      </c>
      <c r="C413" s="45">
        <v>117.56302676711718</v>
      </c>
      <c r="D413" s="45">
        <v>121.99112643341607</v>
      </c>
      <c r="E413" s="45">
        <v>127.49509313904906</v>
      </c>
      <c r="F413" s="45">
        <v>130.63952623717256</v>
      </c>
      <c r="G413" s="45">
        <v>134.91272861427555</v>
      </c>
      <c r="H413" s="45">
        <v>131.91701311980754</v>
      </c>
      <c r="I413" s="45">
        <v>133.37581741615733</v>
      </c>
      <c r="J413" s="45">
        <v>130.13748950878031</v>
      </c>
      <c r="K413" s="45">
        <v>135.28995742742757</v>
      </c>
      <c r="L413" s="45">
        <v>130.19836707573944</v>
      </c>
      <c r="M413" s="45">
        <v>130.19836707573944</v>
      </c>
      <c r="N413" s="45">
        <v>128.22844398491665</v>
      </c>
      <c r="O413" s="45">
        <v>134.05008104676133</v>
      </c>
      <c r="P413" s="46"/>
      <c r="Q413" s="45">
        <f t="shared" si="12"/>
        <v>128.22844398491665</v>
      </c>
      <c r="R413" s="45">
        <f t="shared" si="13"/>
        <v>135.28995742742757</v>
      </c>
      <c r="T413" s="12"/>
      <c r="U413" s="12"/>
      <c r="V413" s="12"/>
    </row>
    <row r="414" spans="1:22">
      <c r="A414" s="43">
        <v>767</v>
      </c>
      <c r="B414" s="46" t="s">
        <v>430</v>
      </c>
      <c r="C414" s="45">
        <v>104.98470859836375</v>
      </c>
      <c r="D414" s="45">
        <v>105.12988504703699</v>
      </c>
      <c r="E414" s="45">
        <v>108.70593234366078</v>
      </c>
      <c r="F414" s="45">
        <v>114.30488776440907</v>
      </c>
      <c r="G414" s="45">
        <v>123.08968575273136</v>
      </c>
      <c r="H414" s="45">
        <v>122.08443297742188</v>
      </c>
      <c r="I414" s="45">
        <v>125.27897765036296</v>
      </c>
      <c r="J414" s="45">
        <v>124.41633041868982</v>
      </c>
      <c r="K414" s="45">
        <v>121.41261782043857</v>
      </c>
      <c r="L414" s="45">
        <v>111.55667406755097</v>
      </c>
      <c r="M414" s="45">
        <v>111.55667406755097</v>
      </c>
      <c r="N414" s="45">
        <v>109.76506475475476</v>
      </c>
      <c r="O414" s="45">
        <v>107.07830606137362</v>
      </c>
      <c r="P414" s="46"/>
      <c r="Q414" s="45">
        <f t="shared" si="12"/>
        <v>107.07830606137362</v>
      </c>
      <c r="R414" s="45">
        <f t="shared" si="13"/>
        <v>125.27897765036296</v>
      </c>
      <c r="T414" s="12"/>
      <c r="U414" s="12"/>
      <c r="V414" s="12"/>
    </row>
    <row r="415" spans="1:22">
      <c r="A415" s="43">
        <v>770</v>
      </c>
      <c r="B415" s="44" t="s">
        <v>431</v>
      </c>
      <c r="C415" s="45">
        <v>106.8427022549471</v>
      </c>
      <c r="D415" s="45">
        <v>111.02500993107299</v>
      </c>
      <c r="E415" s="45">
        <v>108.52700294704934</v>
      </c>
      <c r="F415" s="45">
        <v>111.36149336436991</v>
      </c>
      <c r="G415" s="45">
        <v>115.59240736560277</v>
      </c>
      <c r="H415" s="45">
        <v>117.82677072677781</v>
      </c>
      <c r="I415" s="45">
        <v>114.80809809011939</v>
      </c>
      <c r="J415" s="45">
        <v>115.52844246402969</v>
      </c>
      <c r="K415" s="45">
        <v>117.85488718618574</v>
      </c>
      <c r="L415" s="45">
        <v>115.0928067775188</v>
      </c>
      <c r="M415" s="45">
        <v>115.0928067775188</v>
      </c>
      <c r="N415" s="45">
        <v>115.22092577049261</v>
      </c>
      <c r="O415" s="45">
        <v>114.32989141547345</v>
      </c>
      <c r="P415" s="46"/>
      <c r="Q415" s="45">
        <f t="shared" si="12"/>
        <v>111.36149336436991</v>
      </c>
      <c r="R415" s="45">
        <f t="shared" si="13"/>
        <v>117.85488718618574</v>
      </c>
      <c r="T415" s="12"/>
      <c r="U415" s="12"/>
      <c r="V415" s="12"/>
    </row>
    <row r="416" spans="1:22">
      <c r="A416" s="43">
        <v>773</v>
      </c>
      <c r="B416" s="44" t="s">
        <v>432</v>
      </c>
      <c r="C416" s="45">
        <v>123.66404951614382</v>
      </c>
      <c r="D416" s="45">
        <v>130.49661520585104</v>
      </c>
      <c r="E416" s="45">
        <v>133.49842880829087</v>
      </c>
      <c r="F416" s="45">
        <v>138.78395176044552</v>
      </c>
      <c r="G416" s="45">
        <v>146.5328677475953</v>
      </c>
      <c r="H416" s="45">
        <v>142.46130009328303</v>
      </c>
      <c r="I416" s="45">
        <v>150.35599800105774</v>
      </c>
      <c r="J416" s="45">
        <v>153.3334697418253</v>
      </c>
      <c r="K416" s="45">
        <v>164.86134986351399</v>
      </c>
      <c r="L416" s="45">
        <v>152.62106089920781</v>
      </c>
      <c r="M416" s="45">
        <v>152.62106089920781</v>
      </c>
      <c r="N416" s="45">
        <v>150.34890892778697</v>
      </c>
      <c r="O416" s="45">
        <v>164.90574707087015</v>
      </c>
      <c r="P416" s="46"/>
      <c r="Q416" s="45">
        <f t="shared" si="12"/>
        <v>138.78395176044552</v>
      </c>
      <c r="R416" s="45">
        <f t="shared" si="13"/>
        <v>164.90574707087015</v>
      </c>
      <c r="T416" s="12"/>
      <c r="U416" s="12"/>
      <c r="V416" s="12"/>
    </row>
    <row r="417" spans="1:22">
      <c r="A417" s="43">
        <v>774</v>
      </c>
      <c r="B417" s="44" t="s">
        <v>433</v>
      </c>
      <c r="C417" s="45">
        <v>311.095262314916</v>
      </c>
      <c r="D417" s="45">
        <v>319.49603206915958</v>
      </c>
      <c r="E417" s="45">
        <v>303.83560266103922</v>
      </c>
      <c r="F417" s="45">
        <v>308.65660282080694</v>
      </c>
      <c r="G417" s="45">
        <v>308.65660282080694</v>
      </c>
      <c r="H417" s="45">
        <v>290.98960870838016</v>
      </c>
      <c r="I417" s="45">
        <v>268.06181252102294</v>
      </c>
      <c r="J417" s="45">
        <v>274.51298939652162</v>
      </c>
      <c r="K417" s="45">
        <v>282.00817624770394</v>
      </c>
      <c r="L417" s="45">
        <v>268.87305725947368</v>
      </c>
      <c r="M417" s="45">
        <v>268.87305725947368</v>
      </c>
      <c r="N417" s="45">
        <v>265.10920554054604</v>
      </c>
      <c r="O417" s="45">
        <v>326.2023076575386</v>
      </c>
      <c r="P417" s="46"/>
      <c r="Q417" s="45">
        <f t="shared" si="12"/>
        <v>265.10920554054604</v>
      </c>
      <c r="R417" s="45">
        <f t="shared" si="13"/>
        <v>326.2023076575386</v>
      </c>
      <c r="T417" s="12"/>
      <c r="U417" s="12"/>
      <c r="V417" s="12"/>
    </row>
    <row r="418" spans="1:22">
      <c r="A418" s="43">
        <v>775</v>
      </c>
      <c r="B418" s="44" t="s">
        <v>434</v>
      </c>
      <c r="C418" s="45">
        <v>111.29081486086936</v>
      </c>
      <c r="D418" s="45">
        <v>113.35734943369819</v>
      </c>
      <c r="E418" s="45">
        <v>109.11327878277073</v>
      </c>
      <c r="F418" s="45">
        <v>118.07462054758699</v>
      </c>
      <c r="G418" s="45">
        <v>118.96639274842771</v>
      </c>
      <c r="H418" s="45">
        <v>121.37820856338506</v>
      </c>
      <c r="I418" s="45">
        <v>121.659548372825</v>
      </c>
      <c r="J418" s="45">
        <v>123.75916440445769</v>
      </c>
      <c r="K418" s="45">
        <v>128.17664689744015</v>
      </c>
      <c r="L418" s="45">
        <v>123.29816209035354</v>
      </c>
      <c r="M418" s="45">
        <v>123.29816209035354</v>
      </c>
      <c r="N418" s="45">
        <v>111.14558610395076</v>
      </c>
      <c r="O418" s="45">
        <v>131.23398275463018</v>
      </c>
      <c r="P418" s="46"/>
      <c r="Q418" s="45">
        <f t="shared" si="12"/>
        <v>111.14558610395076</v>
      </c>
      <c r="R418" s="45">
        <f t="shared" si="13"/>
        <v>131.23398275463018</v>
      </c>
      <c r="T418" s="12"/>
      <c r="U418" s="12"/>
      <c r="V418" s="12"/>
    </row>
    <row r="419" spans="1:22">
      <c r="A419" s="43">
        <v>778</v>
      </c>
      <c r="B419" s="44" t="s">
        <v>435</v>
      </c>
      <c r="C419" s="45">
        <v>109.89016903467801</v>
      </c>
      <c r="D419" s="45">
        <v>106.1642981196336</v>
      </c>
      <c r="E419" s="45">
        <v>108.99508005584748</v>
      </c>
      <c r="F419" s="45">
        <v>108.41934561971085</v>
      </c>
      <c r="G419" s="45">
        <v>107.4794193702499</v>
      </c>
      <c r="H419" s="45">
        <v>114.26658525265061</v>
      </c>
      <c r="I419" s="45">
        <v>113.21599606248334</v>
      </c>
      <c r="J419" s="45">
        <v>112.21687607350303</v>
      </c>
      <c r="K419" s="45">
        <v>111.79694269946283</v>
      </c>
      <c r="L419" s="45">
        <v>116.54965458390774</v>
      </c>
      <c r="M419" s="45">
        <v>116.54965458390774</v>
      </c>
      <c r="N419" s="45">
        <v>108.83519168456799</v>
      </c>
      <c r="O419" s="45">
        <v>117.31760595184161</v>
      </c>
      <c r="P419" s="46"/>
      <c r="Q419" s="45">
        <f t="shared" si="12"/>
        <v>107.4794193702499</v>
      </c>
      <c r="R419" s="45">
        <f t="shared" si="13"/>
        <v>117.31760595184161</v>
      </c>
      <c r="T419" s="12"/>
      <c r="U419" s="12"/>
      <c r="V419" s="12"/>
    </row>
    <row r="420" spans="1:22">
      <c r="A420" s="43">
        <v>780</v>
      </c>
      <c r="B420" s="44" t="s">
        <v>436</v>
      </c>
      <c r="C420" s="45">
        <v>101.94710625621448</v>
      </c>
      <c r="D420" s="45">
        <v>108.78064982540579</v>
      </c>
      <c r="E420" s="45">
        <v>109.50348434188339</v>
      </c>
      <c r="F420" s="45">
        <v>112.23206685161371</v>
      </c>
      <c r="G420" s="45">
        <v>116.48238385131049</v>
      </c>
      <c r="H420" s="45">
        <v>118.3239381431252</v>
      </c>
      <c r="I420" s="45">
        <v>119.05136730706023</v>
      </c>
      <c r="J420" s="45">
        <v>123.94362285677339</v>
      </c>
      <c r="K420" s="45">
        <v>127.96467395946172</v>
      </c>
      <c r="L420" s="45">
        <v>124.75484850202585</v>
      </c>
      <c r="M420" s="45">
        <v>124.75484850202585</v>
      </c>
      <c r="N420" s="45">
        <v>117.65593560460613</v>
      </c>
      <c r="O420" s="45">
        <v>118.30149843937234</v>
      </c>
      <c r="P420" s="46"/>
      <c r="Q420" s="45">
        <f t="shared" si="12"/>
        <v>112.23206685161371</v>
      </c>
      <c r="R420" s="45">
        <f t="shared" si="13"/>
        <v>127.96467395946172</v>
      </c>
      <c r="T420" s="12"/>
      <c r="U420" s="12"/>
      <c r="V420" s="12"/>
    </row>
    <row r="421" spans="1:22">
      <c r="A421" s="43">
        <v>801</v>
      </c>
      <c r="B421" s="44" t="s">
        <v>437</v>
      </c>
      <c r="C421" s="45">
        <v>106.12082820103292</v>
      </c>
      <c r="D421" s="45">
        <v>105.45407291502529</v>
      </c>
      <c r="E421" s="45">
        <v>103.75563056585548</v>
      </c>
      <c r="F421" s="45">
        <v>108.28762706862933</v>
      </c>
      <c r="G421" s="45">
        <v>104.22376187471876</v>
      </c>
      <c r="H421" s="45">
        <v>137.53971004751858</v>
      </c>
      <c r="I421" s="45">
        <v>96.907529795717821</v>
      </c>
      <c r="J421" s="45">
        <v>103.28525442202728</v>
      </c>
      <c r="K421" s="45">
        <v>98.89851016955285</v>
      </c>
      <c r="L421" s="45">
        <v>101.3603196006154</v>
      </c>
      <c r="M421" s="45">
        <v>101.3603196006154</v>
      </c>
      <c r="N421" s="45">
        <v>102.61433691595234</v>
      </c>
      <c r="O421" s="45">
        <v>102.08470472317268</v>
      </c>
      <c r="P421" s="46"/>
      <c r="Q421" s="45">
        <f t="shared" si="12"/>
        <v>96.907529795717821</v>
      </c>
      <c r="R421" s="45">
        <f t="shared" si="13"/>
        <v>137.53971004751858</v>
      </c>
      <c r="T421" s="12"/>
      <c r="U421" s="12"/>
      <c r="V421" s="12"/>
    </row>
    <row r="422" spans="1:22">
      <c r="A422" s="43">
        <v>805</v>
      </c>
      <c r="B422" s="44" t="s">
        <v>438</v>
      </c>
      <c r="C422" s="45">
        <v>104.65975083142899</v>
      </c>
      <c r="D422" s="45">
        <v>106.86982848896814</v>
      </c>
      <c r="E422" s="45">
        <v>106.02611938487902</v>
      </c>
      <c r="F422" s="45">
        <v>109.26903797950793</v>
      </c>
      <c r="G422" s="45">
        <v>109.77912784099533</v>
      </c>
      <c r="H422" s="45">
        <v>110.76490276574982</v>
      </c>
      <c r="I422" s="45">
        <v>109.32098960185421</v>
      </c>
      <c r="J422" s="45">
        <v>112.04934342175</v>
      </c>
      <c r="K422" s="45">
        <v>112.66975975496372</v>
      </c>
      <c r="L422" s="45">
        <v>110.03804830509284</v>
      </c>
      <c r="M422" s="45">
        <v>110.03804830509284</v>
      </c>
      <c r="N422" s="45">
        <v>111.42583185621369</v>
      </c>
      <c r="O422" s="45">
        <v>114.87021738405683</v>
      </c>
      <c r="P422" s="46"/>
      <c r="Q422" s="45">
        <f t="shared" si="12"/>
        <v>109.26903797950793</v>
      </c>
      <c r="R422" s="45">
        <f t="shared" si="13"/>
        <v>114.87021738405683</v>
      </c>
      <c r="T422" s="12"/>
      <c r="U422" s="12"/>
      <c r="V422" s="12"/>
    </row>
    <row r="423" spans="1:22">
      <c r="A423" s="43">
        <v>806</v>
      </c>
      <c r="B423" s="44" t="s">
        <v>439</v>
      </c>
      <c r="C423" s="45">
        <v>121.98860883428564</v>
      </c>
      <c r="D423" s="45">
        <v>117.03900300487078</v>
      </c>
      <c r="E423" s="45">
        <v>118.15921893771441</v>
      </c>
      <c r="F423" s="45">
        <v>118.48726539853129</v>
      </c>
      <c r="G423" s="45">
        <v>121.50842168860775</v>
      </c>
      <c r="H423" s="45">
        <v>120.7639697850796</v>
      </c>
      <c r="I423" s="45">
        <v>122.98185736481886</v>
      </c>
      <c r="J423" s="45">
        <v>121.07446832872984</v>
      </c>
      <c r="K423" s="45">
        <v>116.68863521114613</v>
      </c>
      <c r="L423" s="45">
        <v>109.27354766949058</v>
      </c>
      <c r="M423" s="45">
        <v>109.27354766949058</v>
      </c>
      <c r="N423" s="45">
        <v>106.75972550137753</v>
      </c>
      <c r="O423" s="45">
        <v>115.39914469295196</v>
      </c>
      <c r="P423" s="46"/>
      <c r="Q423" s="45">
        <f t="shared" si="12"/>
        <v>106.75972550137753</v>
      </c>
      <c r="R423" s="45">
        <f t="shared" si="13"/>
        <v>122.98185736481886</v>
      </c>
      <c r="T423" s="12"/>
      <c r="U423" s="12"/>
      <c r="V423" s="12"/>
    </row>
    <row r="424" spans="1:22">
      <c r="A424" s="43">
        <v>810</v>
      </c>
      <c r="B424" s="44" t="s">
        <v>440</v>
      </c>
      <c r="C424" s="45">
        <v>100.52837741747788</v>
      </c>
      <c r="D424" s="45">
        <v>102.46667347917145</v>
      </c>
      <c r="E424" s="45">
        <v>100.66595749579643</v>
      </c>
      <c r="F424" s="45">
        <v>102.96450499001189</v>
      </c>
      <c r="G424" s="45">
        <v>102.31113780964118</v>
      </c>
      <c r="H424" s="45">
        <v>101.41931376066269</v>
      </c>
      <c r="I424" s="45">
        <v>101.33485927371626</v>
      </c>
      <c r="J424" s="45">
        <v>104.37114878880985</v>
      </c>
      <c r="K424" s="45">
        <v>101.92760274591839</v>
      </c>
      <c r="L424" s="45">
        <v>100.47014299012287</v>
      </c>
      <c r="M424" s="45">
        <v>100.47014299012287</v>
      </c>
      <c r="N424" s="45">
        <v>100.64197855261826</v>
      </c>
      <c r="O424" s="45">
        <v>102.97198873040314</v>
      </c>
      <c r="P424" s="46"/>
      <c r="Q424" s="45">
        <f t="shared" si="12"/>
        <v>100.47014299012287</v>
      </c>
      <c r="R424" s="45">
        <f t="shared" si="13"/>
        <v>104.37114878880985</v>
      </c>
      <c r="T424" s="12"/>
      <c r="U424" s="12"/>
      <c r="V424" s="12"/>
    </row>
    <row r="425" spans="1:22">
      <c r="A425" s="43">
        <v>815</v>
      </c>
      <c r="B425" s="44" t="s">
        <v>441</v>
      </c>
      <c r="C425" s="45">
        <v>121.07550538481904</v>
      </c>
      <c r="D425" s="45">
        <v>124.26655640735775</v>
      </c>
      <c r="E425" s="45">
        <v>125.34958537962855</v>
      </c>
      <c r="F425" s="45">
        <v>131.58995340532843</v>
      </c>
      <c r="G425" s="45">
        <v>131.57072728063673</v>
      </c>
      <c r="H425" s="45">
        <v>135.02065728341586</v>
      </c>
      <c r="I425" s="45">
        <v>131.95674040464382</v>
      </c>
      <c r="J425" s="45">
        <v>120.53135697810824</v>
      </c>
      <c r="K425" s="45">
        <v>117.75034054541067</v>
      </c>
      <c r="L425" s="45">
        <v>109.34327891030755</v>
      </c>
      <c r="M425" s="45">
        <v>109.34327891030755</v>
      </c>
      <c r="N425" s="45">
        <v>105.74726462885309</v>
      </c>
      <c r="O425" s="45">
        <v>110.5897215492742</v>
      </c>
      <c r="P425" s="46"/>
      <c r="Q425" s="45">
        <f t="shared" si="12"/>
        <v>105.74726462885309</v>
      </c>
      <c r="R425" s="45">
        <f t="shared" si="13"/>
        <v>135.02065728341586</v>
      </c>
      <c r="T425" s="12"/>
      <c r="U425" s="12"/>
      <c r="V425" s="12"/>
    </row>
    <row r="426" spans="1:22">
      <c r="A426" s="43">
        <v>817</v>
      </c>
      <c r="B426" s="44" t="s">
        <v>442</v>
      </c>
      <c r="C426" s="45">
        <v>0</v>
      </c>
      <c r="D426" s="45">
        <v>99.984624397863996</v>
      </c>
      <c r="E426" s="45">
        <v>122.91953684169866</v>
      </c>
      <c r="F426" s="45">
        <v>111.29479304592911</v>
      </c>
      <c r="G426" s="45">
        <v>111.09191420733305</v>
      </c>
      <c r="H426" s="45">
        <v>109.35622986419283</v>
      </c>
      <c r="I426" s="45">
        <v>109.48088358192243</v>
      </c>
      <c r="J426" s="45">
        <v>100.64991220765927</v>
      </c>
      <c r="K426" s="45">
        <v>100.02507910514977</v>
      </c>
      <c r="L426" s="45">
        <v>100.24988659729645</v>
      </c>
      <c r="M426" s="45">
        <v>100.24988659729645</v>
      </c>
      <c r="N426" s="45">
        <v>119.6996962323597</v>
      </c>
      <c r="O426" s="45">
        <v>100.29403206019379</v>
      </c>
      <c r="P426" s="46"/>
      <c r="Q426" s="45">
        <f t="shared" si="12"/>
        <v>100.02507910514977</v>
      </c>
      <c r="R426" s="45">
        <f t="shared" si="13"/>
        <v>119.6996962323597</v>
      </c>
      <c r="T426" s="12"/>
      <c r="U426" s="12"/>
      <c r="V426" s="12"/>
    </row>
    <row r="427" spans="1:22">
      <c r="A427" s="43">
        <v>818</v>
      </c>
      <c r="B427" s="44" t="s">
        <v>443</v>
      </c>
      <c r="C427" s="45">
        <v>120.69877753439093</v>
      </c>
      <c r="D427" s="45">
        <v>124.65728592272679</v>
      </c>
      <c r="E427" s="45">
        <v>121.76929965467922</v>
      </c>
      <c r="F427" s="45">
        <v>120.15116064772941</v>
      </c>
      <c r="G427" s="45">
        <v>125.7924090736181</v>
      </c>
      <c r="H427" s="45">
        <v>124.49997329362135</v>
      </c>
      <c r="I427" s="45">
        <v>127.81084093343004</v>
      </c>
      <c r="J427" s="45">
        <v>120.47026106585321</v>
      </c>
      <c r="K427" s="45">
        <v>110.24679584431154</v>
      </c>
      <c r="L427" s="45">
        <v>109.66358311560282</v>
      </c>
      <c r="M427" s="45">
        <v>109.66358311560282</v>
      </c>
      <c r="N427" s="45">
        <v>107.3929186628265</v>
      </c>
      <c r="O427" s="45">
        <v>107.11561974988864</v>
      </c>
      <c r="P427" s="46"/>
      <c r="Q427" s="45">
        <f t="shared" si="12"/>
        <v>107.11561974988864</v>
      </c>
      <c r="R427" s="45">
        <f t="shared" si="13"/>
        <v>127.81084093343004</v>
      </c>
      <c r="T427" s="12"/>
      <c r="U427" s="12"/>
      <c r="V427" s="12"/>
    </row>
    <row r="428" spans="1:22">
      <c r="A428" s="43">
        <v>821</v>
      </c>
      <c r="B428" s="44" t="s">
        <v>444</v>
      </c>
      <c r="C428" s="45">
        <v>101.29253749354581</v>
      </c>
      <c r="D428" s="45">
        <v>102.67886750131066</v>
      </c>
      <c r="E428" s="45">
        <v>100.07105063439275</v>
      </c>
      <c r="F428" s="45">
        <v>102.01971857934065</v>
      </c>
      <c r="G428" s="45">
        <v>102.73473661737162</v>
      </c>
      <c r="H428" s="45">
        <v>102.37063035883995</v>
      </c>
      <c r="I428" s="45">
        <v>101.81074832603221</v>
      </c>
      <c r="J428" s="45">
        <v>104.66043965430309</v>
      </c>
      <c r="K428" s="45">
        <v>104.51304970511114</v>
      </c>
      <c r="L428" s="45">
        <v>104.75534260220954</v>
      </c>
      <c r="M428" s="45">
        <v>104.75534260220954</v>
      </c>
      <c r="N428" s="45">
        <v>103.92394872704334</v>
      </c>
      <c r="O428" s="45">
        <v>104.24427614945688</v>
      </c>
      <c r="P428" s="46"/>
      <c r="Q428" s="45">
        <f t="shared" si="12"/>
        <v>101.81074832603221</v>
      </c>
      <c r="R428" s="45">
        <f t="shared" si="13"/>
        <v>104.75534260220954</v>
      </c>
      <c r="T428" s="12"/>
      <c r="U428" s="12"/>
      <c r="V428" s="12"/>
    </row>
    <row r="429" spans="1:22">
      <c r="A429" s="43">
        <v>823</v>
      </c>
      <c r="B429" s="44" t="s">
        <v>445</v>
      </c>
      <c r="C429" s="45">
        <v>103.36676660556823</v>
      </c>
      <c r="D429" s="45">
        <v>100.14365571020886</v>
      </c>
      <c r="E429" s="45">
        <v>99.873394764556224</v>
      </c>
      <c r="F429" s="45">
        <v>101.66851860918784</v>
      </c>
      <c r="G429" s="45">
        <v>104.91924318226407</v>
      </c>
      <c r="H429" s="45">
        <v>101.28140683368132</v>
      </c>
      <c r="I429" s="45">
        <v>100.46355945312764</v>
      </c>
      <c r="J429" s="45">
        <v>101.3045849701011</v>
      </c>
      <c r="K429" s="45">
        <v>99.742802870095105</v>
      </c>
      <c r="L429" s="45">
        <v>100</v>
      </c>
      <c r="M429" s="45">
        <v>100</v>
      </c>
      <c r="N429" s="45">
        <v>102.71920100416207</v>
      </c>
      <c r="O429" s="45">
        <v>99.98929989004624</v>
      </c>
      <c r="P429" s="46"/>
      <c r="Q429" s="45">
        <f t="shared" si="12"/>
        <v>99.742802870095105</v>
      </c>
      <c r="R429" s="45">
        <f t="shared" si="13"/>
        <v>104.91924318226407</v>
      </c>
      <c r="T429" s="12"/>
      <c r="U429" s="12"/>
      <c r="V429" s="12"/>
    </row>
    <row r="430" spans="1:22">
      <c r="A430" s="43">
        <v>825</v>
      </c>
      <c r="B430" s="44" t="s">
        <v>446</v>
      </c>
      <c r="C430" s="45">
        <v>102.05793283733718</v>
      </c>
      <c r="D430" s="45">
        <v>102.39090264022033</v>
      </c>
      <c r="E430" s="45">
        <v>102.39012057023673</v>
      </c>
      <c r="F430" s="45">
        <v>102.29260793996417</v>
      </c>
      <c r="G430" s="45">
        <v>102.29616599502201</v>
      </c>
      <c r="H430" s="45">
        <v>101.31641986218629</v>
      </c>
      <c r="I430" s="45">
        <v>101.50225423981209</v>
      </c>
      <c r="J430" s="45">
        <v>101.68706176338038</v>
      </c>
      <c r="K430" s="45">
        <v>101.49405832975251</v>
      </c>
      <c r="L430" s="45">
        <v>101.34677058153527</v>
      </c>
      <c r="M430" s="45">
        <v>101.34677058153527</v>
      </c>
      <c r="N430" s="45">
        <v>100.89586353144324</v>
      </c>
      <c r="O430" s="45">
        <v>100.81571849018206</v>
      </c>
      <c r="P430" s="46"/>
      <c r="Q430" s="45">
        <f t="shared" si="12"/>
        <v>100.81571849018206</v>
      </c>
      <c r="R430" s="45">
        <f t="shared" si="13"/>
        <v>102.29616599502201</v>
      </c>
      <c r="T430" s="12"/>
      <c r="U430" s="12"/>
      <c r="V430" s="12"/>
    </row>
    <row r="431" spans="1:22">
      <c r="A431" s="43">
        <v>828</v>
      </c>
      <c r="B431" s="44" t="s">
        <v>447</v>
      </c>
      <c r="C431" s="45">
        <v>100.73472432023462</v>
      </c>
      <c r="D431" s="45">
        <v>101.05430850544144</v>
      </c>
      <c r="E431" s="45">
        <v>100.92718852075116</v>
      </c>
      <c r="F431" s="45">
        <v>101.44653710060001</v>
      </c>
      <c r="G431" s="45">
        <v>101.22638612810346</v>
      </c>
      <c r="H431" s="45">
        <v>100.11039286809125</v>
      </c>
      <c r="I431" s="45">
        <v>101.65806004618875</v>
      </c>
      <c r="J431" s="45">
        <v>100.52071024960286</v>
      </c>
      <c r="K431" s="45">
        <v>100.16715282742743</v>
      </c>
      <c r="L431" s="45">
        <v>100</v>
      </c>
      <c r="M431" s="45">
        <v>100</v>
      </c>
      <c r="N431" s="45">
        <v>100</v>
      </c>
      <c r="O431" s="45">
        <v>100.46627269768481</v>
      </c>
      <c r="P431" s="46"/>
      <c r="Q431" s="45">
        <f t="shared" si="12"/>
        <v>100</v>
      </c>
      <c r="R431" s="45">
        <f t="shared" si="13"/>
        <v>101.65806004618875</v>
      </c>
      <c r="T431" s="12"/>
      <c r="U431" s="12"/>
      <c r="V431" s="12"/>
    </row>
    <row r="432" spans="1:22">
      <c r="A432" s="43">
        <v>829</v>
      </c>
      <c r="B432" s="44" t="s">
        <v>448</v>
      </c>
      <c r="C432" s="45">
        <v>129.84167390285256</v>
      </c>
      <c r="D432" s="45">
        <v>134.40713127879263</v>
      </c>
      <c r="E432" s="45">
        <v>134.23949067713633</v>
      </c>
      <c r="F432" s="45">
        <v>137.88594379176533</v>
      </c>
      <c r="G432" s="45">
        <v>138.82225393055748</v>
      </c>
      <c r="H432" s="45">
        <v>134.29081564139713</v>
      </c>
      <c r="I432" s="45">
        <v>128.42009495239236</v>
      </c>
      <c r="J432" s="45">
        <v>124.71783501721964</v>
      </c>
      <c r="K432" s="45">
        <v>120.00616799918021</v>
      </c>
      <c r="L432" s="45">
        <v>116.73692805253306</v>
      </c>
      <c r="M432" s="45">
        <v>116.73692805253306</v>
      </c>
      <c r="N432" s="45">
        <v>118.97266554294002</v>
      </c>
      <c r="O432" s="45">
        <v>113.31943675237733</v>
      </c>
      <c r="P432" s="46"/>
      <c r="Q432" s="45">
        <f t="shared" si="12"/>
        <v>113.31943675237733</v>
      </c>
      <c r="R432" s="45">
        <f t="shared" si="13"/>
        <v>138.82225393055748</v>
      </c>
      <c r="T432" s="12"/>
      <c r="U432" s="12"/>
      <c r="V432" s="12"/>
    </row>
    <row r="433" spans="1:22">
      <c r="A433" s="43">
        <v>830</v>
      </c>
      <c r="B433" s="44" t="s">
        <v>449</v>
      </c>
      <c r="C433" s="45">
        <v>160.37941882011989</v>
      </c>
      <c r="D433" s="45">
        <v>148.25904009995307</v>
      </c>
      <c r="E433" s="45">
        <v>158.37212132196251</v>
      </c>
      <c r="F433" s="45">
        <v>128.97757594653606</v>
      </c>
      <c r="G433" s="45">
        <v>249.67798888305657</v>
      </c>
      <c r="H433" s="45">
        <v>158.03395113449889</v>
      </c>
      <c r="I433" s="45">
        <v>162.67939067180322</v>
      </c>
      <c r="J433" s="45">
        <v>135.01813058329742</v>
      </c>
      <c r="K433" s="45">
        <v>115.89967948068541</v>
      </c>
      <c r="L433" s="45">
        <v>131.73016044854253</v>
      </c>
      <c r="M433" s="45">
        <v>131.73016044854253</v>
      </c>
      <c r="N433" s="45">
        <v>136.02093718961206</v>
      </c>
      <c r="O433" s="45">
        <v>130.17375158691894</v>
      </c>
      <c r="P433" s="46"/>
      <c r="Q433" s="45">
        <f t="shared" si="12"/>
        <v>115.89967948068541</v>
      </c>
      <c r="R433" s="45">
        <f t="shared" si="13"/>
        <v>249.67798888305657</v>
      </c>
      <c r="T433" s="12"/>
      <c r="U433" s="12"/>
      <c r="V433" s="12"/>
    </row>
    <row r="434" spans="1:22">
      <c r="A434" s="43">
        <v>832</v>
      </c>
      <c r="B434" s="44" t="s">
        <v>450</v>
      </c>
      <c r="C434" s="45">
        <v>100.63075153433769</v>
      </c>
      <c r="D434" s="45">
        <v>101.22051306661801</v>
      </c>
      <c r="E434" s="45">
        <v>101.35626102265125</v>
      </c>
      <c r="F434" s="45">
        <v>99.907929064872391</v>
      </c>
      <c r="G434" s="45">
        <v>99.801459663477431</v>
      </c>
      <c r="H434" s="45">
        <v>100.78534825462739</v>
      </c>
      <c r="I434" s="45">
        <v>99.740233927771584</v>
      </c>
      <c r="J434" s="45">
        <v>101.13402167497804</v>
      </c>
      <c r="K434" s="45">
        <v>100.49856764494977</v>
      </c>
      <c r="L434" s="45">
        <v>100.03866518218571</v>
      </c>
      <c r="M434" s="45">
        <v>100.03866518218571</v>
      </c>
      <c r="N434" s="45">
        <v>100.00641520716388</v>
      </c>
      <c r="O434" s="45">
        <v>101.54739677855491</v>
      </c>
      <c r="P434" s="46"/>
      <c r="Q434" s="45">
        <f t="shared" si="12"/>
        <v>99.740233927771584</v>
      </c>
      <c r="R434" s="45">
        <f t="shared" si="13"/>
        <v>101.54739677855491</v>
      </c>
      <c r="T434" s="12"/>
      <c r="U434" s="12"/>
      <c r="V434" s="12"/>
    </row>
    <row r="435" spans="1:22">
      <c r="A435" s="43">
        <v>851</v>
      </c>
      <c r="B435" s="44" t="s">
        <v>451</v>
      </c>
      <c r="C435" s="45">
        <v>103.59977670990104</v>
      </c>
      <c r="D435" s="45">
        <v>104.09689377594282</v>
      </c>
      <c r="E435" s="45">
        <v>102.71492473955858</v>
      </c>
      <c r="F435" s="45">
        <v>107.31874184641245</v>
      </c>
      <c r="G435" s="45">
        <v>110.97051640739299</v>
      </c>
      <c r="H435" s="45">
        <v>109.7644749943528</v>
      </c>
      <c r="I435" s="45">
        <v>105.95798398051343</v>
      </c>
      <c r="J435" s="45">
        <v>105.95312887791803</v>
      </c>
      <c r="K435" s="45">
        <v>105.71624545460958</v>
      </c>
      <c r="L435" s="45">
        <v>100.86670309459305</v>
      </c>
      <c r="M435" s="45">
        <v>100.86670309459305</v>
      </c>
      <c r="N435" s="45">
        <v>101.1009160314491</v>
      </c>
      <c r="O435" s="45">
        <v>105.68977874913472</v>
      </c>
      <c r="P435" s="46"/>
      <c r="Q435" s="45">
        <f t="shared" si="12"/>
        <v>100.86670309459305</v>
      </c>
      <c r="R435" s="45">
        <f t="shared" si="13"/>
        <v>110.97051640739299</v>
      </c>
      <c r="T435" s="12"/>
      <c r="U435" s="12"/>
      <c r="V435" s="12"/>
    </row>
    <row r="436" spans="1:22">
      <c r="A436" s="43">
        <v>852</v>
      </c>
      <c r="B436" s="44" t="s">
        <v>452</v>
      </c>
      <c r="C436" s="45">
        <v>106.43081219720654</v>
      </c>
      <c r="D436" s="45">
        <v>105.02376982998184</v>
      </c>
      <c r="E436" s="45">
        <v>107.99573853569532</v>
      </c>
      <c r="F436" s="45">
        <v>113.76883013581578</v>
      </c>
      <c r="G436" s="45">
        <v>116.90596934465385</v>
      </c>
      <c r="H436" s="45">
        <v>108.48514043673354</v>
      </c>
      <c r="I436" s="45">
        <v>121.87534975640494</v>
      </c>
      <c r="J436" s="45">
        <v>121.57435187358381</v>
      </c>
      <c r="K436" s="45">
        <v>117.92724305173002</v>
      </c>
      <c r="L436" s="45">
        <v>111.08794013789837</v>
      </c>
      <c r="M436" s="45">
        <v>111.08794013789837</v>
      </c>
      <c r="N436" s="45">
        <v>103.63261078095654</v>
      </c>
      <c r="O436" s="45">
        <v>106.15238506059097</v>
      </c>
      <c r="P436" s="46"/>
      <c r="Q436" s="45">
        <f t="shared" si="12"/>
        <v>103.63261078095654</v>
      </c>
      <c r="R436" s="45">
        <f t="shared" si="13"/>
        <v>121.87534975640494</v>
      </c>
      <c r="T436" s="12"/>
      <c r="U436" s="12"/>
      <c r="V436" s="12"/>
    </row>
    <row r="437" spans="1:22">
      <c r="A437" s="43">
        <v>853</v>
      </c>
      <c r="B437" s="44" t="s">
        <v>453</v>
      </c>
      <c r="C437" s="45">
        <v>103.34309972239086</v>
      </c>
      <c r="D437" s="45">
        <v>105.35581881974791</v>
      </c>
      <c r="E437" s="45">
        <v>105.47972902073171</v>
      </c>
      <c r="F437" s="45">
        <v>108.11562799725618</v>
      </c>
      <c r="G437" s="45">
        <v>109.4616153533519</v>
      </c>
      <c r="H437" s="45">
        <v>105.67703998215585</v>
      </c>
      <c r="I437" s="45">
        <v>102.18686893380067</v>
      </c>
      <c r="J437" s="45">
        <v>102.61305995431051</v>
      </c>
      <c r="K437" s="45">
        <v>104.05781225228088</v>
      </c>
      <c r="L437" s="45">
        <v>103.78110933555753</v>
      </c>
      <c r="M437" s="45">
        <v>103.78110933555753</v>
      </c>
      <c r="N437" s="45">
        <v>102.05217096531047</v>
      </c>
      <c r="O437" s="45">
        <v>101.05314506645713</v>
      </c>
      <c r="P437" s="46"/>
      <c r="Q437" s="45">
        <f t="shared" si="12"/>
        <v>101.05314506645713</v>
      </c>
      <c r="R437" s="45">
        <f t="shared" si="13"/>
        <v>109.4616153533519</v>
      </c>
      <c r="T437" s="12"/>
      <c r="U437" s="12"/>
      <c r="V437" s="12"/>
    </row>
    <row r="438" spans="1:22">
      <c r="A438" s="43">
        <v>855</v>
      </c>
      <c r="B438" s="44" t="s">
        <v>454</v>
      </c>
      <c r="C438" s="45">
        <v>105.79728138709092</v>
      </c>
      <c r="D438" s="45">
        <v>129.56036355083222</v>
      </c>
      <c r="E438" s="45">
        <v>124.06480227859382</v>
      </c>
      <c r="F438" s="45">
        <v>118.31021139047711</v>
      </c>
      <c r="G438" s="45">
        <v>120.29289793817375</v>
      </c>
      <c r="H438" s="45">
        <v>125.39323679720124</v>
      </c>
      <c r="I438" s="45">
        <v>138.21150966139251</v>
      </c>
      <c r="J438" s="45">
        <v>141.29420468414133</v>
      </c>
      <c r="K438" s="45">
        <v>131.19354677605858</v>
      </c>
      <c r="L438" s="45">
        <v>123.12302695201399</v>
      </c>
      <c r="M438" s="45">
        <v>123.12302695201399</v>
      </c>
      <c r="N438" s="45">
        <v>117.03590637024361</v>
      </c>
      <c r="O438" s="45">
        <v>122.56022404137224</v>
      </c>
      <c r="P438" s="46"/>
      <c r="Q438" s="45">
        <f t="shared" si="12"/>
        <v>117.03590637024361</v>
      </c>
      <c r="R438" s="45">
        <f t="shared" si="13"/>
        <v>141.29420468414133</v>
      </c>
      <c r="T438" s="12"/>
      <c r="U438" s="12"/>
      <c r="V438" s="12"/>
    </row>
    <row r="439" spans="1:22">
      <c r="A439" s="43">
        <v>860</v>
      </c>
      <c r="B439" s="44" t="s">
        <v>455</v>
      </c>
      <c r="C439" s="45">
        <v>122.98791030836766</v>
      </c>
      <c r="D439" s="45">
        <v>131.17454441353362</v>
      </c>
      <c r="E439" s="45">
        <v>120.85098581956434</v>
      </c>
      <c r="F439" s="45">
        <v>128.8460329475914</v>
      </c>
      <c r="G439" s="45">
        <v>125.53164187758537</v>
      </c>
      <c r="H439" s="45">
        <v>126.54329094305913</v>
      </c>
      <c r="I439" s="45">
        <v>115.55344009554062</v>
      </c>
      <c r="J439" s="45">
        <v>116.99038955084316</v>
      </c>
      <c r="K439" s="45">
        <v>120.00761825267188</v>
      </c>
      <c r="L439" s="45">
        <v>115.63047242979043</v>
      </c>
      <c r="M439" s="45">
        <v>115.63047242979043</v>
      </c>
      <c r="N439" s="45">
        <v>110.9850288715833</v>
      </c>
      <c r="O439" s="45">
        <v>108.37650139170051</v>
      </c>
      <c r="P439" s="46"/>
      <c r="Q439" s="45">
        <f t="shared" si="12"/>
        <v>108.37650139170051</v>
      </c>
      <c r="R439" s="45">
        <f t="shared" si="13"/>
        <v>128.8460329475914</v>
      </c>
      <c r="T439" s="12"/>
      <c r="U439" s="12"/>
      <c r="V439" s="12"/>
    </row>
    <row r="440" spans="1:22">
      <c r="A440" s="43">
        <v>871</v>
      </c>
      <c r="B440" s="44" t="s">
        <v>456</v>
      </c>
      <c r="C440" s="45">
        <v>116.2597226234362</v>
      </c>
      <c r="D440" s="45">
        <v>119.02311914664772</v>
      </c>
      <c r="E440" s="45">
        <v>101.20130266152773</v>
      </c>
      <c r="F440" s="45">
        <v>127.15284316429327</v>
      </c>
      <c r="G440" s="45">
        <v>130.01805206673774</v>
      </c>
      <c r="H440" s="45">
        <v>131.01022333230927</v>
      </c>
      <c r="I440" s="45">
        <v>132.2224272617662</v>
      </c>
      <c r="J440" s="45">
        <v>138.03903599411186</v>
      </c>
      <c r="K440" s="45">
        <v>134.54391843365917</v>
      </c>
      <c r="L440" s="45">
        <v>140.17862692337891</v>
      </c>
      <c r="M440" s="45">
        <v>140.17862692337891</v>
      </c>
      <c r="N440" s="45">
        <v>135.55933337355177</v>
      </c>
      <c r="O440" s="45">
        <v>142.44898939156582</v>
      </c>
      <c r="P440" s="46"/>
      <c r="Q440" s="45">
        <f t="shared" si="12"/>
        <v>127.15284316429327</v>
      </c>
      <c r="R440" s="45">
        <f t="shared" si="13"/>
        <v>142.44898939156582</v>
      </c>
      <c r="T440" s="12"/>
      <c r="U440" s="12"/>
      <c r="V440" s="12"/>
    </row>
    <row r="441" spans="1:22">
      <c r="A441" s="43">
        <v>872</v>
      </c>
      <c r="B441" s="44" t="s">
        <v>457</v>
      </c>
      <c r="C441" s="45">
        <v>100.80796396608991</v>
      </c>
      <c r="D441" s="45">
        <v>100.47930646158403</v>
      </c>
      <c r="E441" s="45">
        <v>118.15519771342179</v>
      </c>
      <c r="F441" s="45">
        <v>100.87364134335569</v>
      </c>
      <c r="G441" s="45">
        <v>99.343941221439792</v>
      </c>
      <c r="H441" s="45">
        <v>100.10129551738001</v>
      </c>
      <c r="I441" s="45">
        <v>99.697150427011337</v>
      </c>
      <c r="J441" s="45">
        <v>102.16090565377178</v>
      </c>
      <c r="K441" s="45">
        <v>100.36808535006043</v>
      </c>
      <c r="L441" s="45">
        <v>100</v>
      </c>
      <c r="M441" s="45">
        <v>100</v>
      </c>
      <c r="N441" s="45">
        <v>100.15888938373843</v>
      </c>
      <c r="O441" s="45">
        <v>100.26448484590568</v>
      </c>
      <c r="P441" s="46"/>
      <c r="Q441" s="45">
        <f t="shared" si="12"/>
        <v>99.343941221439792</v>
      </c>
      <c r="R441" s="45">
        <f t="shared" si="13"/>
        <v>102.16090565377178</v>
      </c>
      <c r="T441" s="12"/>
      <c r="U441" s="12"/>
      <c r="V441" s="12"/>
    </row>
    <row r="442" spans="1:22">
      <c r="A442" s="43">
        <v>873</v>
      </c>
      <c r="B442" s="44" t="s">
        <v>458</v>
      </c>
      <c r="C442" s="45">
        <v>117.95197317805074</v>
      </c>
      <c r="D442" s="45">
        <v>122.2904000870691</v>
      </c>
      <c r="E442" s="45">
        <v>98.991544881935113</v>
      </c>
      <c r="F442" s="45">
        <v>116.17492825338407</v>
      </c>
      <c r="G442" s="45">
        <v>115.7198905153559</v>
      </c>
      <c r="H442" s="45">
        <v>111.71453978884949</v>
      </c>
      <c r="I442" s="45">
        <v>109.48353060627376</v>
      </c>
      <c r="J442" s="45">
        <v>115.56670751153003</v>
      </c>
      <c r="K442" s="45">
        <v>109.86627591483142</v>
      </c>
      <c r="L442" s="45">
        <v>109.8789375527024</v>
      </c>
      <c r="M442" s="45">
        <v>109.8789375527024</v>
      </c>
      <c r="N442" s="45">
        <v>105.90001707631104</v>
      </c>
      <c r="O442" s="45">
        <v>105.78240456946537</v>
      </c>
      <c r="P442" s="46"/>
      <c r="Q442" s="45">
        <f t="shared" si="12"/>
        <v>105.78240456946537</v>
      </c>
      <c r="R442" s="45">
        <f t="shared" si="13"/>
        <v>116.17492825338407</v>
      </c>
      <c r="T442" s="12"/>
      <c r="U442" s="12"/>
      <c r="V442" s="12"/>
    </row>
    <row r="443" spans="1:22">
      <c r="A443" s="43">
        <v>876</v>
      </c>
      <c r="B443" s="44" t="s">
        <v>459</v>
      </c>
      <c r="C443" s="45">
        <v>99.602251751814038</v>
      </c>
      <c r="D443" s="45">
        <v>99.006024404045689</v>
      </c>
      <c r="E443" s="45">
        <v>105.32073851417709</v>
      </c>
      <c r="F443" s="45">
        <v>101.66373109775584</v>
      </c>
      <c r="G443" s="45">
        <v>102.09284153760545</v>
      </c>
      <c r="H443" s="45">
        <v>102.2808023522701</v>
      </c>
      <c r="I443" s="45">
        <v>100.47910556083562</v>
      </c>
      <c r="J443" s="45">
        <v>105.09218730841086</v>
      </c>
      <c r="K443" s="45">
        <v>99.982836456483852</v>
      </c>
      <c r="L443" s="45">
        <v>100.10633658407535</v>
      </c>
      <c r="M443" s="45">
        <v>100.10633658407535</v>
      </c>
      <c r="N443" s="45">
        <v>100.06147815553899</v>
      </c>
      <c r="O443" s="45">
        <v>108.41358179447039</v>
      </c>
      <c r="P443" s="46"/>
      <c r="Q443" s="45">
        <f t="shared" si="12"/>
        <v>99.982836456483852</v>
      </c>
      <c r="R443" s="45">
        <f t="shared" si="13"/>
        <v>108.41358179447039</v>
      </c>
      <c r="T443" s="12"/>
      <c r="U443" s="12"/>
      <c r="V443" s="12"/>
    </row>
    <row r="444" spans="1:22">
      <c r="A444" s="43">
        <v>878</v>
      </c>
      <c r="B444" s="44" t="s">
        <v>460</v>
      </c>
      <c r="C444" s="45">
        <v>100.49843556266454</v>
      </c>
      <c r="D444" s="45">
        <v>101.410527192294</v>
      </c>
      <c r="E444" s="45">
        <v>109.0840351464619</v>
      </c>
      <c r="F444" s="45">
        <v>105.61547179180204</v>
      </c>
      <c r="G444" s="45">
        <v>106.10268114061343</v>
      </c>
      <c r="H444" s="45">
        <v>108.86663746433163</v>
      </c>
      <c r="I444" s="45">
        <v>105.00526325855107</v>
      </c>
      <c r="J444" s="45">
        <v>110.33343752754199</v>
      </c>
      <c r="K444" s="45">
        <v>110.29024348242969</v>
      </c>
      <c r="L444" s="45">
        <v>109.96968938664486</v>
      </c>
      <c r="M444" s="45">
        <v>109.96968938664486</v>
      </c>
      <c r="N444" s="45">
        <v>104.15660604378105</v>
      </c>
      <c r="O444" s="45">
        <v>103.5669317794333</v>
      </c>
      <c r="P444" s="46"/>
      <c r="Q444" s="45">
        <f t="shared" si="12"/>
        <v>103.5669317794333</v>
      </c>
      <c r="R444" s="45">
        <f t="shared" si="13"/>
        <v>110.33343752754199</v>
      </c>
      <c r="T444" s="12"/>
      <c r="U444" s="12"/>
      <c r="V444" s="12"/>
    </row>
    <row r="445" spans="1:22">
      <c r="A445" s="43">
        <v>879</v>
      </c>
      <c r="B445" s="44" t="s">
        <v>461</v>
      </c>
      <c r="C445" s="45">
        <v>117.7699981400598</v>
      </c>
      <c r="D445" s="45">
        <v>111.62601631545787</v>
      </c>
      <c r="E445" s="45">
        <v>107.46622282236793</v>
      </c>
      <c r="F445" s="45">
        <v>108.83130942584461</v>
      </c>
      <c r="G445" s="45">
        <v>117.41850739270735</v>
      </c>
      <c r="H445" s="45">
        <v>113.45553126987423</v>
      </c>
      <c r="I445" s="45">
        <v>117.6972810626247</v>
      </c>
      <c r="J445" s="45">
        <v>117.85895509508644</v>
      </c>
      <c r="K445" s="45">
        <v>114.78756937888679</v>
      </c>
      <c r="L445" s="45">
        <v>107.10168057666837</v>
      </c>
      <c r="M445" s="45">
        <v>107.10168057666837</v>
      </c>
      <c r="N445" s="45">
        <v>105.0731806515921</v>
      </c>
      <c r="O445" s="45">
        <v>102.58686054607722</v>
      </c>
      <c r="P445" s="46"/>
      <c r="Q445" s="45">
        <f t="shared" si="12"/>
        <v>102.58686054607722</v>
      </c>
      <c r="R445" s="45">
        <f t="shared" si="13"/>
        <v>117.85895509508644</v>
      </c>
      <c r="T445" s="12"/>
      <c r="U445" s="12"/>
      <c r="V445" s="12"/>
    </row>
    <row r="446" spans="1:22">
      <c r="A446" s="43">
        <v>885</v>
      </c>
      <c r="B446" s="44" t="s">
        <v>462</v>
      </c>
      <c r="C446" s="45">
        <v>111.51709437907402</v>
      </c>
      <c r="D446" s="45">
        <v>108.17635001185629</v>
      </c>
      <c r="E446" s="45">
        <v>113.0195513238772</v>
      </c>
      <c r="F446" s="45">
        <v>106.71738291625448</v>
      </c>
      <c r="G446" s="45">
        <v>108.4254525285257</v>
      </c>
      <c r="H446" s="45">
        <v>109.34466174341682</v>
      </c>
      <c r="I446" s="45">
        <v>106.74842420854449</v>
      </c>
      <c r="J446" s="45">
        <v>105.89546778837673</v>
      </c>
      <c r="K446" s="45">
        <v>103.39786677286811</v>
      </c>
      <c r="L446" s="45">
        <v>103.00285949416994</v>
      </c>
      <c r="M446" s="45">
        <v>103.00285949416994</v>
      </c>
      <c r="N446" s="45">
        <v>105.00932531424077</v>
      </c>
      <c r="O446" s="45">
        <v>104.86750933555371</v>
      </c>
      <c r="P446" s="46"/>
      <c r="Q446" s="45">
        <f t="shared" si="12"/>
        <v>103.00285949416994</v>
      </c>
      <c r="R446" s="45">
        <f t="shared" si="13"/>
        <v>109.34466174341682</v>
      </c>
      <c r="T446" s="12"/>
      <c r="U446" s="12"/>
      <c r="V446" s="12"/>
    </row>
    <row r="447" spans="1:22">
      <c r="A447" s="43">
        <v>910</v>
      </c>
      <c r="B447" s="44" t="s">
        <v>463</v>
      </c>
      <c r="C447" s="45">
        <v>104.85677010301173</v>
      </c>
      <c r="D447" s="45">
        <v>117.25608074799034</v>
      </c>
      <c r="E447" s="45">
        <v>119.53599149824367</v>
      </c>
      <c r="F447" s="45">
        <v>112.6291515537507</v>
      </c>
      <c r="G447" s="45">
        <v>115.45388194793856</v>
      </c>
      <c r="H447" s="45">
        <v>115.47847710631464</v>
      </c>
      <c r="I447" s="45">
        <v>114.123401328936</v>
      </c>
      <c r="J447" s="45">
        <v>114.12189357349183</v>
      </c>
      <c r="K447" s="45">
        <v>120.85530141042429</v>
      </c>
      <c r="L447" s="45">
        <v>119.4004350688779</v>
      </c>
      <c r="M447" s="45">
        <v>119.4004350688779</v>
      </c>
      <c r="N447" s="45">
        <v>118.70337045129833</v>
      </c>
      <c r="O447" s="45">
        <v>112.89855055940163</v>
      </c>
      <c r="P447" s="46"/>
      <c r="Q447" s="45">
        <f t="shared" si="12"/>
        <v>112.6291515537507</v>
      </c>
      <c r="R447" s="45">
        <f t="shared" si="13"/>
        <v>120.85530141042429</v>
      </c>
      <c r="T447" s="12"/>
      <c r="U447" s="12"/>
      <c r="V447" s="12"/>
    </row>
    <row r="448" spans="1:22">
      <c r="A448" s="43">
        <v>915</v>
      </c>
      <c r="B448" s="44" t="s">
        <v>464</v>
      </c>
      <c r="C448" s="45">
        <v>121.79104818888649</v>
      </c>
      <c r="D448" s="45">
        <v>129.63833635203309</v>
      </c>
      <c r="E448" s="45">
        <v>129.63833635203309</v>
      </c>
      <c r="F448" s="45">
        <v>124.33380820384581</v>
      </c>
      <c r="G448" s="45">
        <v>106.04456502233921</v>
      </c>
      <c r="H448" s="45">
        <v>112.36998753204732</v>
      </c>
      <c r="I448" s="45">
        <v>115.58280564074357</v>
      </c>
      <c r="J448" s="45">
        <v>116.16899710883841</v>
      </c>
      <c r="K448" s="45">
        <v>101.08488125473147</v>
      </c>
      <c r="L448" s="45">
        <v>104.94156652285778</v>
      </c>
      <c r="M448" s="45">
        <v>104.94156652285778</v>
      </c>
      <c r="N448" s="45">
        <v>115.38629109224328</v>
      </c>
      <c r="O448" s="45">
        <v>116.66822589219777</v>
      </c>
      <c r="P448" s="46"/>
      <c r="Q448" s="45">
        <f t="shared" si="12"/>
        <v>101.08488125473147</v>
      </c>
      <c r="R448" s="45">
        <f t="shared" si="13"/>
        <v>124.33380820384581</v>
      </c>
      <c r="T448" s="12"/>
      <c r="U448" s="12"/>
      <c r="V448" s="12"/>
    </row>
    <row r="449" spans="1:22" ht="4.3499999999999996" customHeight="1">
      <c r="A449" s="16"/>
      <c r="B449" s="15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Q449" s="14"/>
      <c r="R449" s="14"/>
      <c r="T449" s="12"/>
      <c r="U449" s="12"/>
      <c r="V449" s="12"/>
    </row>
    <row r="450" spans="1:22">
      <c r="A450" s="355">
        <v>999</v>
      </c>
      <c r="B450" s="356" t="s">
        <v>465</v>
      </c>
      <c r="C450" s="69">
        <f t="shared" ref="C450:L450" si="14">SUM(C10:C448)/COUNTIF(C10:C448,"&gt;0")</f>
        <v>134.01509881499339</v>
      </c>
      <c r="D450" s="68">
        <f t="shared" si="14"/>
        <v>137.37162476614753</v>
      </c>
      <c r="E450" s="69">
        <f t="shared" si="14"/>
        <v>139.41421942818792</v>
      </c>
      <c r="F450" s="68">
        <f t="shared" si="14"/>
        <v>143.37185887605327</v>
      </c>
      <c r="G450" s="357">
        <f t="shared" si="14"/>
        <v>146.27026117096813</v>
      </c>
      <c r="H450" s="68">
        <f t="shared" si="14"/>
        <v>146.25835122070882</v>
      </c>
      <c r="I450" s="357">
        <f t="shared" si="14"/>
        <v>145.49040023407471</v>
      </c>
      <c r="J450" s="68">
        <f t="shared" si="14"/>
        <v>146.00518808043014</v>
      </c>
      <c r="K450" s="357">
        <f>SUM(K10:K448)/COUNTIF(K10:K448,"&gt;0")</f>
        <v>150.19151303556683</v>
      </c>
      <c r="L450" s="68">
        <f t="shared" si="14"/>
        <v>144.53729292814813</v>
      </c>
      <c r="M450" s="357">
        <f>SUM(M10:M448)/COUNTIF(M10:M448,"&gt;0")</f>
        <v>144.53729292814813</v>
      </c>
      <c r="N450" s="68">
        <f>SUM(N10:N448)/COUNTIF(N10:N448,"&gt;0")</f>
        <v>142.6764739864538</v>
      </c>
      <c r="O450" s="357">
        <f>SUM(O10:O448)/COUNTIF(O10:O448,"&gt;0")</f>
        <v>147.98985393563976</v>
      </c>
      <c r="Q450" s="68">
        <f>MIN(F450:O450)</f>
        <v>142.6764739864538</v>
      </c>
      <c r="R450" s="68">
        <f>MAX(F450:O450)</f>
        <v>150.19151303556683</v>
      </c>
      <c r="T450" s="12"/>
      <c r="U450" s="12"/>
      <c r="V450" s="12"/>
    </row>
    <row r="451" spans="1:22">
      <c r="T451" s="12"/>
      <c r="U451" s="12"/>
      <c r="V451" s="12"/>
    </row>
    <row r="452" spans="1:22">
      <c r="T452" s="12"/>
      <c r="U452" s="12"/>
      <c r="V452" s="12"/>
    </row>
    <row r="454" spans="1:22">
      <c r="S454" s="12"/>
      <c r="T454" s="12"/>
      <c r="U454" s="12"/>
      <c r="V454" s="12"/>
    </row>
  </sheetData>
  <autoFilter ref="A9:T448" xr:uid="{0CB28E24-2E68-4228-802D-9B137F7BD100}"/>
  <sortState xmlns:xlrd2="http://schemas.microsoft.com/office/spreadsheetml/2017/richdata2" ref="T10:V449">
    <sortCondition ref="U10:U449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27FB9-5A8B-4195-919F-C7364758B6BD}">
  <sheetPr>
    <tabColor theme="4" tint="-0.249977111117893"/>
  </sheetPr>
  <dimension ref="A1:S27"/>
  <sheetViews>
    <sheetView showGridLines="0" workbookViewId="0">
      <pane ySplit="9" topLeftCell="A10" activePane="bottomLeft" state="frozen"/>
      <selection activeCell="A1167" sqref="A1167"/>
      <selection pane="bottomLeft" activeCell="I13" sqref="I13"/>
    </sheetView>
  </sheetViews>
  <sheetFormatPr defaultColWidth="8.5703125" defaultRowHeight="12"/>
  <cols>
    <col min="1" max="3" width="8.5703125" style="75"/>
    <col min="4" max="4" width="23.5703125" style="75" customWidth="1"/>
    <col min="5" max="12" width="8.5703125" style="75"/>
    <col min="13" max="13" width="11.42578125" style="75" bestFit="1" customWidth="1"/>
    <col min="14" max="16384" width="8.5703125" style="75"/>
  </cols>
  <sheetData>
    <row r="1" spans="1:19">
      <c r="J1" s="75" t="s">
        <v>643</v>
      </c>
    </row>
    <row r="2" spans="1:19" hidden="1">
      <c r="J2" s="75" t="s">
        <v>1000</v>
      </c>
    </row>
    <row r="3" spans="1:19" hidden="1">
      <c r="J3" s="75" t="s">
        <v>1004</v>
      </c>
    </row>
    <row r="4" spans="1:19" hidden="1">
      <c r="J4" s="75" t="s">
        <v>643</v>
      </c>
    </row>
    <row r="5" spans="1:19" hidden="1">
      <c r="J5" s="75" t="s">
        <v>1000</v>
      </c>
    </row>
    <row r="6" spans="1:19" hidden="1">
      <c r="J6" s="75" t="s">
        <v>1004</v>
      </c>
    </row>
    <row r="7" spans="1:19" hidden="1">
      <c r="J7" s="75" t="s">
        <v>643</v>
      </c>
    </row>
    <row r="8" spans="1:19">
      <c r="B8" s="308"/>
      <c r="C8" s="309" t="s">
        <v>476</v>
      </c>
      <c r="D8" s="310"/>
      <c r="E8" s="309" t="s">
        <v>478</v>
      </c>
      <c r="F8" s="309" t="s">
        <v>999</v>
      </c>
      <c r="G8" s="309" t="s">
        <v>995</v>
      </c>
      <c r="H8" s="311" t="s">
        <v>999</v>
      </c>
      <c r="I8" s="312" t="s">
        <v>990</v>
      </c>
      <c r="J8" s="313" t="s">
        <v>1000</v>
      </c>
      <c r="K8" s="314" t="s">
        <v>995</v>
      </c>
      <c r="L8" s="315"/>
      <c r="M8" s="316" t="s">
        <v>995</v>
      </c>
      <c r="N8" s="317" t="s">
        <v>1001</v>
      </c>
      <c r="O8" s="318" t="s">
        <v>995</v>
      </c>
      <c r="P8" s="319"/>
      <c r="Q8" s="320" t="s">
        <v>468</v>
      </c>
      <c r="R8" s="321" t="s">
        <v>1001</v>
      </c>
      <c r="S8" s="322" t="s">
        <v>995</v>
      </c>
    </row>
    <row r="9" spans="1:19">
      <c r="A9" s="75" t="s">
        <v>480</v>
      </c>
      <c r="B9" s="308" t="s">
        <v>21</v>
      </c>
      <c r="C9" s="309" t="s">
        <v>477</v>
      </c>
      <c r="D9" s="310" t="s">
        <v>581</v>
      </c>
      <c r="E9" s="309" t="s">
        <v>21</v>
      </c>
      <c r="F9" s="309" t="s">
        <v>591</v>
      </c>
      <c r="G9" s="309" t="s">
        <v>1002</v>
      </c>
      <c r="H9" s="311" t="s">
        <v>591</v>
      </c>
      <c r="I9" s="312" t="s">
        <v>1003</v>
      </c>
      <c r="J9" s="313" t="s">
        <v>1004</v>
      </c>
      <c r="K9" s="314" t="s">
        <v>977</v>
      </c>
      <c r="L9" s="315"/>
      <c r="M9" s="316" t="s">
        <v>1005</v>
      </c>
      <c r="N9" s="317" t="s">
        <v>1006</v>
      </c>
      <c r="O9" s="318" t="s">
        <v>990</v>
      </c>
      <c r="P9" s="319"/>
      <c r="Q9" s="320" t="s">
        <v>1007</v>
      </c>
      <c r="R9" s="321" t="s">
        <v>1006</v>
      </c>
      <c r="S9" s="322" t="s">
        <v>990</v>
      </c>
    </row>
    <row r="10" spans="1:19">
      <c r="A10" s="55" t="str">
        <f>CONCATENATE(C10,E10)</f>
        <v>429163163</v>
      </c>
      <c r="B10" s="75">
        <v>429</v>
      </c>
      <c r="C10" s="75">
        <v>429163</v>
      </c>
      <c r="D10" s="75" t="s">
        <v>508</v>
      </c>
      <c r="E10" s="75">
        <v>163</v>
      </c>
      <c r="F10" s="75">
        <v>765.32</v>
      </c>
      <c r="G10" s="75" t="s">
        <v>987</v>
      </c>
      <c r="H10" s="75">
        <v>787.45999999999981</v>
      </c>
      <c r="I10" s="324">
        <v>2181</v>
      </c>
      <c r="J10" s="75">
        <v>0</v>
      </c>
      <c r="K10" s="75">
        <v>1286713</v>
      </c>
      <c r="M10" s="303">
        <v>1570340.35</v>
      </c>
      <c r="N10" s="75">
        <v>720</v>
      </c>
      <c r="O10" s="75">
        <v>2181.0282638888889</v>
      </c>
      <c r="Q10" s="75">
        <v>7586108</v>
      </c>
      <c r="R10" s="75">
        <v>1490</v>
      </c>
      <c r="S10" s="75">
        <v>5091</v>
      </c>
    </row>
    <row r="11" spans="1:19">
      <c r="A11" s="55" t="str">
        <f t="shared" ref="A11:A18" si="0">CONCATENATE(C11,E11)</f>
        <v>445348348</v>
      </c>
      <c r="B11" s="75">
        <v>445</v>
      </c>
      <c r="C11" s="75">
        <v>445348</v>
      </c>
      <c r="D11" s="75" t="s">
        <v>516</v>
      </c>
      <c r="E11" s="75">
        <v>348</v>
      </c>
      <c r="F11" s="75">
        <v>1127.44</v>
      </c>
      <c r="G11" s="75" t="s">
        <v>987</v>
      </c>
      <c r="H11" s="75">
        <v>1072.9399999999998</v>
      </c>
      <c r="I11" s="324">
        <v>1379</v>
      </c>
      <c r="J11" s="75">
        <v>0</v>
      </c>
      <c r="K11" s="75">
        <v>1436683</v>
      </c>
      <c r="L11" s="323"/>
      <c r="M11" s="303">
        <v>1420357.41</v>
      </c>
      <c r="N11" s="75">
        <v>1030</v>
      </c>
      <c r="O11" s="75">
        <v>1378.9877766990292</v>
      </c>
      <c r="Q11" s="75">
        <v>17808117.620000001</v>
      </c>
      <c r="R11" s="75">
        <v>11802</v>
      </c>
      <c r="S11" s="75">
        <v>1509</v>
      </c>
    </row>
    <row r="12" spans="1:19">
      <c r="A12" s="55" t="str">
        <f t="shared" si="0"/>
        <v>453137137</v>
      </c>
      <c r="B12" s="75">
        <v>453</v>
      </c>
      <c r="C12" s="75">
        <v>453137</v>
      </c>
      <c r="D12" s="75" t="s">
        <v>521</v>
      </c>
      <c r="E12" s="75">
        <v>137</v>
      </c>
      <c r="F12" s="75">
        <v>428.35</v>
      </c>
      <c r="G12" s="75" t="s">
        <v>987</v>
      </c>
      <c r="H12" s="75">
        <v>469.0499999999999</v>
      </c>
      <c r="I12" s="324">
        <v>1554</v>
      </c>
      <c r="J12" s="75">
        <v>0</v>
      </c>
      <c r="K12" s="75">
        <v>874782</v>
      </c>
      <c r="M12" s="303">
        <v>788031</v>
      </c>
      <c r="N12" s="75">
        <v>507</v>
      </c>
      <c r="O12" s="75">
        <v>1554.301775147929</v>
      </c>
      <c r="Q12" s="75">
        <v>4905484</v>
      </c>
      <c r="R12" s="75">
        <v>1904</v>
      </c>
      <c r="S12" s="75">
        <v>2576</v>
      </c>
    </row>
    <row r="13" spans="1:19">
      <c r="A13" s="55" t="str">
        <f t="shared" si="0"/>
        <v>454149149</v>
      </c>
      <c r="B13" s="75">
        <v>454</v>
      </c>
      <c r="C13" s="75">
        <v>454149</v>
      </c>
      <c r="D13" s="75" t="s">
        <v>522</v>
      </c>
      <c r="E13" s="75">
        <v>149</v>
      </c>
      <c r="F13" s="75">
        <v>244.62</v>
      </c>
      <c r="G13" s="75" t="s">
        <v>987</v>
      </c>
      <c r="H13" s="75">
        <v>314.69000000000005</v>
      </c>
      <c r="I13" s="324">
        <v>1283</v>
      </c>
      <c r="J13" s="75">
        <v>0</v>
      </c>
      <c r="K13" s="75">
        <v>319097</v>
      </c>
      <c r="M13" s="303">
        <v>455401</v>
      </c>
      <c r="N13" s="75">
        <v>355</v>
      </c>
      <c r="O13" s="75">
        <v>1282.8197183098591</v>
      </c>
      <c r="Q13" s="75">
        <v>6418753</v>
      </c>
      <c r="R13" s="75">
        <v>3355</v>
      </c>
      <c r="S13" s="75">
        <v>1913</v>
      </c>
    </row>
    <row r="14" spans="1:19">
      <c r="A14" s="55" t="str">
        <f t="shared" si="0"/>
        <v>470165165</v>
      </c>
      <c r="B14" s="75">
        <v>470</v>
      </c>
      <c r="C14" s="75">
        <v>470165</v>
      </c>
      <c r="D14" s="75" t="s">
        <v>530</v>
      </c>
      <c r="E14" s="75">
        <v>165</v>
      </c>
      <c r="F14" s="75">
        <v>63.52</v>
      </c>
      <c r="G14" s="75" t="s">
        <v>987</v>
      </c>
      <c r="H14" s="75">
        <v>40.5</v>
      </c>
      <c r="I14" s="324">
        <v>1333</v>
      </c>
      <c r="J14" s="75">
        <v>0</v>
      </c>
      <c r="K14" s="75">
        <v>49086</v>
      </c>
      <c r="M14" s="303">
        <v>53333.33</v>
      </c>
      <c r="N14" s="75">
        <v>40</v>
      </c>
      <c r="O14" s="75">
        <v>1333.3332500000001</v>
      </c>
      <c r="Q14" s="75">
        <v>2267340</v>
      </c>
      <c r="R14" s="75">
        <v>520</v>
      </c>
      <c r="S14" s="75">
        <v>4360</v>
      </c>
    </row>
    <row r="15" spans="1:19">
      <c r="A15" s="55" t="str">
        <f t="shared" si="0"/>
        <v>486348348</v>
      </c>
      <c r="B15" s="75">
        <v>486</v>
      </c>
      <c r="C15" s="75">
        <v>486348</v>
      </c>
      <c r="D15" s="75" t="s">
        <v>988</v>
      </c>
      <c r="E15" s="75">
        <v>348</v>
      </c>
      <c r="F15" s="75">
        <v>469.99</v>
      </c>
      <c r="G15" s="75" t="s">
        <v>987</v>
      </c>
      <c r="H15" s="75">
        <v>491.04999999999984</v>
      </c>
      <c r="I15" s="324">
        <v>1509</v>
      </c>
      <c r="J15" s="75">
        <v>-588.75381679389329</v>
      </c>
      <c r="K15" s="75">
        <v>739524</v>
      </c>
      <c r="M15" s="303">
        <v>1099223</v>
      </c>
      <c r="N15" s="75">
        <v>524</v>
      </c>
      <c r="O15" s="75">
        <v>2097.7538167938933</v>
      </c>
      <c r="Q15" s="75">
        <v>17808117.620000001</v>
      </c>
      <c r="R15" s="75">
        <v>11802</v>
      </c>
      <c r="S15" s="75">
        <v>1509</v>
      </c>
    </row>
    <row r="16" spans="1:19">
      <c r="A16" s="55" t="str">
        <f t="shared" si="0"/>
        <v>488219219</v>
      </c>
      <c r="B16" s="75">
        <v>488</v>
      </c>
      <c r="C16" s="75">
        <v>488219</v>
      </c>
      <c r="D16" s="75" t="s">
        <v>458</v>
      </c>
      <c r="E16" s="75">
        <v>219</v>
      </c>
      <c r="G16" s="75" t="s">
        <v>987</v>
      </c>
      <c r="H16" s="75">
        <v>0</v>
      </c>
      <c r="I16" s="324">
        <v>1015</v>
      </c>
      <c r="J16" s="75">
        <v>-729.2</v>
      </c>
      <c r="K16" s="75">
        <v>0</v>
      </c>
      <c r="M16" s="303">
        <v>6976.8</v>
      </c>
      <c r="N16" s="75">
        <v>4</v>
      </c>
      <c r="O16" s="75">
        <v>1744.2</v>
      </c>
      <c r="Q16" s="75">
        <v>1220407</v>
      </c>
      <c r="R16" s="75">
        <v>1202</v>
      </c>
      <c r="S16" s="75">
        <v>1015</v>
      </c>
    </row>
    <row r="17" spans="1:19">
      <c r="A17" s="55" t="str">
        <f t="shared" si="0"/>
        <v>496201201</v>
      </c>
      <c r="B17" s="75">
        <v>496</v>
      </c>
      <c r="C17" s="75">
        <v>496201</v>
      </c>
      <c r="D17" s="75" t="s">
        <v>544</v>
      </c>
      <c r="E17" s="75">
        <v>201</v>
      </c>
      <c r="F17" s="75">
        <v>256.39999999999998</v>
      </c>
      <c r="G17" s="75" t="s">
        <v>987</v>
      </c>
      <c r="H17" s="75">
        <v>262.39999999999998</v>
      </c>
      <c r="I17" s="324">
        <v>1071</v>
      </c>
      <c r="J17" s="75">
        <v>0</v>
      </c>
      <c r="K17" s="75">
        <v>282340</v>
      </c>
      <c r="M17" s="303">
        <v>283740</v>
      </c>
      <c r="N17" s="75">
        <v>265</v>
      </c>
      <c r="O17" s="75">
        <v>1070.7169811320755</v>
      </c>
      <c r="Q17" s="75">
        <v>11500562</v>
      </c>
      <c r="R17" s="75">
        <v>2690</v>
      </c>
      <c r="S17" s="75">
        <v>4275</v>
      </c>
    </row>
    <row r="18" spans="1:19" ht="11.1" customHeight="1">
      <c r="A18" s="55" t="str">
        <f t="shared" si="0"/>
        <v>3519348348</v>
      </c>
      <c r="B18" s="75">
        <v>3519</v>
      </c>
      <c r="C18" s="75">
        <v>3519348</v>
      </c>
      <c r="D18" s="75" t="s">
        <v>613</v>
      </c>
      <c r="E18" s="75">
        <v>348</v>
      </c>
      <c r="G18" s="75" t="s">
        <v>987</v>
      </c>
      <c r="H18" s="75">
        <v>0</v>
      </c>
      <c r="I18" s="324">
        <v>1509</v>
      </c>
      <c r="J18" s="75">
        <v>-2135.1509433962265</v>
      </c>
      <c r="K18" s="75">
        <v>0</v>
      </c>
      <c r="M18" s="75">
        <v>386280</v>
      </c>
      <c r="N18" s="75">
        <v>106</v>
      </c>
      <c r="O18" s="75">
        <v>3644.1509433962265</v>
      </c>
      <c r="Q18" s="75">
        <v>17808117.620000001</v>
      </c>
      <c r="R18" s="75">
        <v>11802</v>
      </c>
      <c r="S18" s="75">
        <v>1509</v>
      </c>
    </row>
    <row r="19" spans="1:19" ht="15" customHeight="1">
      <c r="A19" s="55"/>
    </row>
    <row r="27" spans="1:19" ht="5.45" customHeight="1"/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D64AE-C087-447D-84B1-E454A60C0D31}">
  <sheetPr>
    <tabColor theme="8" tint="-0.249977111117893"/>
  </sheetPr>
  <dimension ref="A1:R1068"/>
  <sheetViews>
    <sheetView showGridLines="0" zoomScaleNormal="100" workbookViewId="0">
      <pane ySplit="9" topLeftCell="A10" activePane="bottomLeft" state="frozen"/>
      <selection activeCell="A1167" sqref="A1167"/>
      <selection pane="bottomLeft"/>
    </sheetView>
  </sheetViews>
  <sheetFormatPr defaultRowHeight="15.75"/>
  <cols>
    <col min="1" max="1" width="5.140625" style="41" customWidth="1"/>
    <col min="2" max="2" width="10.42578125" style="41" customWidth="1"/>
    <col min="3" max="3" width="24.5703125" style="41" customWidth="1"/>
    <col min="4" max="4" width="5.5703125" style="42" customWidth="1"/>
    <col min="5" max="5" width="12.42578125" style="41" customWidth="1"/>
    <col min="6" max="6" width="5.140625" style="42" customWidth="1"/>
    <col min="7" max="7" width="17.42578125" style="41" customWidth="1"/>
    <col min="8" max="8" width="8.85546875" style="41" customWidth="1"/>
    <col min="9" max="9" width="0.5703125" style="41" customWidth="1"/>
    <col min="10" max="14" width="9.42578125" style="41" customWidth="1"/>
    <col min="15" max="15" width="0.5703125" style="41" customWidth="1"/>
    <col min="16" max="16" width="9.42578125" hidden="1" customWidth="1"/>
    <col min="17" max="18" width="0" hidden="1" customWidth="1"/>
    <col min="19" max="19" width="10.42578125" bestFit="1" customWidth="1"/>
  </cols>
  <sheetData>
    <row r="1" spans="1:18" ht="26.25">
      <c r="A1" s="39" t="s">
        <v>576</v>
      </c>
      <c r="B1" s="36"/>
      <c r="C1" s="37"/>
      <c r="D1" s="36"/>
      <c r="E1" s="36"/>
      <c r="F1" s="36"/>
      <c r="G1" s="37"/>
      <c r="H1" s="37"/>
      <c r="I1" s="37"/>
      <c r="J1" s="38"/>
      <c r="K1" s="38"/>
      <c r="L1" s="38"/>
      <c r="M1" s="38"/>
      <c r="N1" s="38"/>
      <c r="O1" s="38"/>
    </row>
    <row r="2" spans="1:18" ht="26.25">
      <c r="A2" s="40" t="s">
        <v>577</v>
      </c>
      <c r="B2" s="36"/>
      <c r="C2" s="37"/>
      <c r="D2" s="36"/>
      <c r="E2" s="36"/>
      <c r="F2" s="36"/>
      <c r="G2" s="37"/>
      <c r="H2" s="37"/>
      <c r="I2" s="37"/>
      <c r="J2" s="38"/>
      <c r="K2" s="38"/>
      <c r="L2" s="38"/>
      <c r="M2" s="38"/>
      <c r="N2" s="38"/>
      <c r="O2" s="38"/>
      <c r="Q2" t="s">
        <v>989</v>
      </c>
    </row>
    <row r="3" spans="1:18" ht="15">
      <c r="A3" s="76" t="s">
        <v>975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</row>
    <row r="4" spans="1:18" ht="15" hidden="1">
      <c r="A4"/>
      <c r="B4"/>
      <c r="C4"/>
      <c r="D4"/>
      <c r="E4"/>
      <c r="F4"/>
      <c r="G4"/>
      <c r="H4"/>
      <c r="I4"/>
      <c r="J4"/>
      <c r="K4"/>
      <c r="L4"/>
      <c r="M4"/>
      <c r="N4"/>
      <c r="O4"/>
    </row>
    <row r="5" spans="1:18" ht="15" hidden="1">
      <c r="A5"/>
      <c r="B5"/>
      <c r="C5"/>
      <c r="D5"/>
      <c r="E5"/>
      <c r="F5"/>
      <c r="G5"/>
      <c r="H5"/>
      <c r="I5"/>
      <c r="J5"/>
      <c r="K5"/>
      <c r="L5"/>
      <c r="M5"/>
      <c r="N5"/>
      <c r="O5"/>
    </row>
    <row r="6" spans="1:18" ht="15">
      <c r="A6" s="348" t="s">
        <v>466</v>
      </c>
      <c r="B6" s="348">
        <v>1</v>
      </c>
      <c r="C6" s="348">
        <v>2</v>
      </c>
      <c r="D6" s="348">
        <v>3</v>
      </c>
      <c r="E6" s="348">
        <v>4</v>
      </c>
      <c r="F6" s="348">
        <v>5</v>
      </c>
      <c r="G6" s="348">
        <v>6</v>
      </c>
      <c r="H6" s="348">
        <v>7</v>
      </c>
      <c r="I6" s="348">
        <v>8</v>
      </c>
      <c r="J6" s="348">
        <v>9</v>
      </c>
      <c r="K6" s="348">
        <v>10</v>
      </c>
      <c r="L6" s="348">
        <v>11</v>
      </c>
      <c r="M6" s="348">
        <v>12</v>
      </c>
      <c r="N6" s="348">
        <v>13</v>
      </c>
      <c r="O6" s="348"/>
    </row>
    <row r="7" spans="1:18" thickBot="1">
      <c r="A7" s="77" t="s">
        <v>578</v>
      </c>
      <c r="B7" s="78"/>
      <c r="C7" s="79"/>
      <c r="D7" s="78"/>
      <c r="E7" s="78"/>
      <c r="F7" s="78"/>
      <c r="G7" s="79"/>
      <c r="H7" s="79"/>
      <c r="I7" s="80"/>
      <c r="J7" s="78" t="s">
        <v>579</v>
      </c>
      <c r="K7" s="78"/>
      <c r="L7" s="78"/>
      <c r="M7" s="78"/>
      <c r="N7" s="78" t="s">
        <v>574</v>
      </c>
      <c r="O7" s="80"/>
    </row>
    <row r="8" spans="1:18" ht="48.75">
      <c r="A8" s="81" t="s">
        <v>565</v>
      </c>
      <c r="B8" s="82" t="s">
        <v>580</v>
      </c>
      <c r="C8" s="83" t="s">
        <v>581</v>
      </c>
      <c r="D8" s="82" t="s">
        <v>567</v>
      </c>
      <c r="E8" s="82" t="s">
        <v>568</v>
      </c>
      <c r="F8" s="82" t="s">
        <v>569</v>
      </c>
      <c r="G8" s="82" t="s">
        <v>582</v>
      </c>
      <c r="H8" s="153" t="s">
        <v>591</v>
      </c>
      <c r="I8" s="115"/>
      <c r="J8" s="81" t="s">
        <v>583</v>
      </c>
      <c r="K8" s="82" t="s">
        <v>584</v>
      </c>
      <c r="L8" s="82" t="s">
        <v>585</v>
      </c>
      <c r="M8" s="82" t="s">
        <v>586</v>
      </c>
      <c r="N8" s="82" t="s">
        <v>587</v>
      </c>
      <c r="O8" s="124"/>
    </row>
    <row r="9" spans="1:18" thickBot="1">
      <c r="A9" s="87"/>
      <c r="B9" s="88"/>
      <c r="C9" s="88"/>
      <c r="D9" s="88"/>
      <c r="E9" s="88"/>
      <c r="F9" s="88"/>
      <c r="G9" s="88"/>
      <c r="H9" s="154"/>
      <c r="I9" s="115"/>
      <c r="J9" s="87"/>
      <c r="K9" s="88"/>
      <c r="L9" s="88"/>
      <c r="M9" s="88"/>
      <c r="N9" s="88"/>
      <c r="O9" s="124"/>
      <c r="P9" t="s">
        <v>574</v>
      </c>
      <c r="Q9" s="22"/>
      <c r="R9" s="22"/>
    </row>
    <row r="10" spans="1:18" ht="15">
      <c r="A10" s="116">
        <v>409</v>
      </c>
      <c r="B10" s="117">
        <v>409201003</v>
      </c>
      <c r="C10" s="118" t="s">
        <v>498</v>
      </c>
      <c r="D10" s="119">
        <v>201</v>
      </c>
      <c r="E10" s="118" t="s">
        <v>226</v>
      </c>
      <c r="F10" s="118">
        <v>3</v>
      </c>
      <c r="G10" s="118" t="s">
        <v>28</v>
      </c>
      <c r="H10" s="239">
        <v>1</v>
      </c>
      <c r="I10" s="94"/>
      <c r="J10" s="120">
        <v>11037</v>
      </c>
      <c r="K10" s="120">
        <v>1160</v>
      </c>
      <c r="L10" s="120" t="str">
        <f>IFERROR(VLOOKUP(TRIM(TEXT(B10,"@")),transp!$A$1:$K$18,9,FALSE),"")</f>
        <v/>
      </c>
      <c r="M10" s="120">
        <v>1188</v>
      </c>
      <c r="N10" s="120">
        <v>13385</v>
      </c>
      <c r="O10" s="125"/>
      <c r="P10" s="155"/>
      <c r="Q10" s="155"/>
    </row>
    <row r="11" spans="1:18" ht="15">
      <c r="A11" s="121">
        <v>409</v>
      </c>
      <c r="B11" s="122">
        <v>409201072</v>
      </c>
      <c r="C11" s="57" t="s">
        <v>498</v>
      </c>
      <c r="D11" s="55">
        <v>201</v>
      </c>
      <c r="E11" s="57" t="s">
        <v>226</v>
      </c>
      <c r="F11" s="57">
        <v>72</v>
      </c>
      <c r="G11" s="57" t="s">
        <v>97</v>
      </c>
      <c r="H11" s="240">
        <v>2</v>
      </c>
      <c r="I11" s="94"/>
      <c r="J11" s="120">
        <v>19153</v>
      </c>
      <c r="K11" s="120">
        <v>5285</v>
      </c>
      <c r="L11" s="120" t="str">
        <f>IFERROR(VLOOKUP(TRIM(TEXT(B11,"@")),transp!$A$1:$K$18,9,FALSE),"")</f>
        <v/>
      </c>
      <c r="M11" s="120">
        <v>1188</v>
      </c>
      <c r="N11" s="120">
        <v>25626</v>
      </c>
      <c r="O11" s="125"/>
      <c r="P11" s="155"/>
      <c r="Q11" s="155"/>
    </row>
    <row r="12" spans="1:18" ht="15">
      <c r="A12" s="121">
        <v>409</v>
      </c>
      <c r="B12" s="122">
        <v>409201095</v>
      </c>
      <c r="C12" s="57" t="s">
        <v>498</v>
      </c>
      <c r="D12" s="55">
        <v>201</v>
      </c>
      <c r="E12" s="57" t="s">
        <v>226</v>
      </c>
      <c r="F12" s="57">
        <v>95</v>
      </c>
      <c r="G12" s="57" t="s">
        <v>120</v>
      </c>
      <c r="H12" s="240">
        <v>1</v>
      </c>
      <c r="I12" s="94"/>
      <c r="J12" s="120">
        <v>19178</v>
      </c>
      <c r="K12" s="120">
        <v>276</v>
      </c>
      <c r="L12" s="120" t="str">
        <f>IFERROR(VLOOKUP(TRIM(TEXT(B12,"@")),transp!$A$1:$K$18,9,FALSE),"")</f>
        <v/>
      </c>
      <c r="M12" s="120">
        <v>1188</v>
      </c>
      <c r="N12" s="120">
        <v>20642</v>
      </c>
      <c r="O12" s="125"/>
      <c r="P12" s="155"/>
      <c r="Q12" s="155"/>
    </row>
    <row r="13" spans="1:18" ht="15">
      <c r="A13" s="121">
        <v>409</v>
      </c>
      <c r="B13" s="122">
        <v>409201201</v>
      </c>
      <c r="C13" s="57" t="s">
        <v>498</v>
      </c>
      <c r="D13" s="55">
        <v>201</v>
      </c>
      <c r="E13" s="57" t="s">
        <v>226</v>
      </c>
      <c r="F13" s="57">
        <v>201</v>
      </c>
      <c r="G13" s="57" t="s">
        <v>226</v>
      </c>
      <c r="H13" s="240">
        <v>1035</v>
      </c>
      <c r="I13" s="94"/>
      <c r="J13" s="120">
        <v>18552</v>
      </c>
      <c r="K13" s="120">
        <v>0</v>
      </c>
      <c r="L13" s="120" t="str">
        <f>IFERROR(VLOOKUP(TRIM(TEXT(B13,"@")),transp!$A$1:$K$18,9,FALSE),"")</f>
        <v/>
      </c>
      <c r="M13" s="120">
        <v>1188</v>
      </c>
      <c r="N13" s="120">
        <v>19740</v>
      </c>
      <c r="O13" s="125"/>
      <c r="P13" s="155"/>
      <c r="Q13" s="155"/>
    </row>
    <row r="14" spans="1:18" ht="15">
      <c r="A14" s="121">
        <v>409</v>
      </c>
      <c r="B14" s="122">
        <v>409201331</v>
      </c>
      <c r="C14" s="57" t="s">
        <v>498</v>
      </c>
      <c r="D14" s="55">
        <v>201</v>
      </c>
      <c r="E14" s="57" t="s">
        <v>226</v>
      </c>
      <c r="F14" s="57">
        <v>331</v>
      </c>
      <c r="G14" s="57" t="s">
        <v>356</v>
      </c>
      <c r="H14" s="240">
        <v>2</v>
      </c>
      <c r="I14" s="94"/>
      <c r="J14" s="120">
        <v>16684</v>
      </c>
      <c r="K14" s="120">
        <v>2855</v>
      </c>
      <c r="L14" s="120" t="str">
        <f>IFERROR(VLOOKUP(TRIM(TEXT(B14,"@")),transp!$A$1:$K$18,9,FALSE),"")</f>
        <v/>
      </c>
      <c r="M14" s="120">
        <v>1188</v>
      </c>
      <c r="N14" s="120">
        <v>20727</v>
      </c>
      <c r="O14" s="125"/>
      <c r="P14" s="155"/>
      <c r="Q14" s="155"/>
    </row>
    <row r="15" spans="1:18" ht="15">
      <c r="A15" s="121">
        <v>410</v>
      </c>
      <c r="B15" s="122">
        <v>410035035</v>
      </c>
      <c r="C15" s="57" t="s">
        <v>499</v>
      </c>
      <c r="D15" s="55">
        <v>35</v>
      </c>
      <c r="E15" s="57" t="s">
        <v>60</v>
      </c>
      <c r="F15" s="57">
        <v>35</v>
      </c>
      <c r="G15" s="57" t="s">
        <v>60</v>
      </c>
      <c r="H15" s="240">
        <v>665</v>
      </c>
      <c r="I15" s="94"/>
      <c r="J15" s="120">
        <v>19286</v>
      </c>
      <c r="K15" s="120">
        <v>7419</v>
      </c>
      <c r="L15" s="120" t="str">
        <f>IFERROR(VLOOKUP(TRIM(TEXT(B15,"@")),transp!$A$1:$K$18,9,FALSE),"")</f>
        <v/>
      </c>
      <c r="M15" s="120">
        <v>1188</v>
      </c>
      <c r="N15" s="120">
        <v>27893</v>
      </c>
      <c r="O15" s="125"/>
      <c r="P15" s="155"/>
      <c r="Q15" s="155"/>
    </row>
    <row r="16" spans="1:18" ht="15">
      <c r="A16" s="121">
        <v>410</v>
      </c>
      <c r="B16" s="122">
        <v>410035044</v>
      </c>
      <c r="C16" s="57" t="s">
        <v>499</v>
      </c>
      <c r="D16" s="55">
        <v>35</v>
      </c>
      <c r="E16" s="57" t="s">
        <v>60</v>
      </c>
      <c r="F16" s="57">
        <v>44</v>
      </c>
      <c r="G16" s="57" t="s">
        <v>69</v>
      </c>
      <c r="H16" s="240">
        <v>2</v>
      </c>
      <c r="I16" s="94"/>
      <c r="J16" s="120">
        <v>12407</v>
      </c>
      <c r="K16" s="120">
        <v>0</v>
      </c>
      <c r="L16" s="120" t="str">
        <f>IFERROR(VLOOKUP(TRIM(TEXT(B16,"@")),transp!$A$1:$K$18,9,FALSE),"")</f>
        <v/>
      </c>
      <c r="M16" s="120">
        <v>1188</v>
      </c>
      <c r="N16" s="120">
        <v>13595</v>
      </c>
      <c r="O16" s="125"/>
      <c r="P16" s="155"/>
      <c r="Q16" s="155"/>
    </row>
    <row r="17" spans="1:17" ht="15">
      <c r="A17" s="121">
        <v>410</v>
      </c>
      <c r="B17" s="122">
        <v>410035057</v>
      </c>
      <c r="C17" s="57" t="s">
        <v>499</v>
      </c>
      <c r="D17" s="55">
        <v>35</v>
      </c>
      <c r="E17" s="57" t="s">
        <v>60</v>
      </c>
      <c r="F17" s="57">
        <v>57</v>
      </c>
      <c r="G17" s="57" t="s">
        <v>82</v>
      </c>
      <c r="H17" s="240">
        <v>310</v>
      </c>
      <c r="I17" s="94"/>
      <c r="J17" s="120">
        <v>19746</v>
      </c>
      <c r="K17" s="120">
        <v>453</v>
      </c>
      <c r="L17" s="120" t="str">
        <f>IFERROR(VLOOKUP(TRIM(TEXT(B17,"@")),transp!$A$1:$K$18,9,FALSE),"")</f>
        <v/>
      </c>
      <c r="M17" s="120">
        <v>1188</v>
      </c>
      <c r="N17" s="120">
        <v>21387</v>
      </c>
      <c r="O17" s="125"/>
      <c r="P17" s="155"/>
      <c r="Q17" s="155"/>
    </row>
    <row r="18" spans="1:17" ht="15">
      <c r="A18" s="121">
        <v>410</v>
      </c>
      <c r="B18" s="122">
        <v>410035093</v>
      </c>
      <c r="C18" s="57" t="s">
        <v>499</v>
      </c>
      <c r="D18" s="55">
        <v>35</v>
      </c>
      <c r="E18" s="57" t="s">
        <v>60</v>
      </c>
      <c r="F18" s="57">
        <v>93</v>
      </c>
      <c r="G18" s="57" t="s">
        <v>118</v>
      </c>
      <c r="H18" s="240">
        <v>15</v>
      </c>
      <c r="I18" s="94"/>
      <c r="J18" s="120">
        <v>20939</v>
      </c>
      <c r="K18" s="120">
        <v>206</v>
      </c>
      <c r="L18" s="120" t="str">
        <f>IFERROR(VLOOKUP(TRIM(TEXT(B18,"@")),transp!$A$1:$K$18,9,FALSE),"")</f>
        <v/>
      </c>
      <c r="M18" s="120">
        <v>1188</v>
      </c>
      <c r="N18" s="120">
        <v>22333</v>
      </c>
      <c r="O18" s="125"/>
      <c r="P18" s="155"/>
      <c r="Q18" s="155"/>
    </row>
    <row r="19" spans="1:17" ht="15">
      <c r="A19" s="121">
        <v>410</v>
      </c>
      <c r="B19" s="122">
        <v>410035153</v>
      </c>
      <c r="C19" s="57" t="s">
        <v>499</v>
      </c>
      <c r="D19" s="55">
        <v>35</v>
      </c>
      <c r="E19" s="57" t="s">
        <v>60</v>
      </c>
      <c r="F19" s="57">
        <v>153</v>
      </c>
      <c r="G19" s="57" t="s">
        <v>178</v>
      </c>
      <c r="H19" s="240">
        <v>2</v>
      </c>
      <c r="I19" s="94"/>
      <c r="J19" s="120">
        <v>21152</v>
      </c>
      <c r="K19" s="120">
        <v>40</v>
      </c>
      <c r="L19" s="120" t="str">
        <f>IFERROR(VLOOKUP(TRIM(TEXT(B19,"@")),transp!$A$1:$K$18,9,FALSE),"")</f>
        <v/>
      </c>
      <c r="M19" s="120">
        <v>1188</v>
      </c>
      <c r="N19" s="120">
        <v>22380</v>
      </c>
      <c r="O19" s="125"/>
      <c r="P19" s="155"/>
      <c r="Q19" s="155"/>
    </row>
    <row r="20" spans="1:17" ht="15">
      <c r="A20" s="121">
        <v>410</v>
      </c>
      <c r="B20" s="122">
        <v>410035160</v>
      </c>
      <c r="C20" s="57" t="s">
        <v>499</v>
      </c>
      <c r="D20" s="55">
        <v>35</v>
      </c>
      <c r="E20" s="57" t="s">
        <v>60</v>
      </c>
      <c r="F20" s="57">
        <v>160</v>
      </c>
      <c r="G20" s="57" t="s">
        <v>185</v>
      </c>
      <c r="H20" s="240">
        <v>1</v>
      </c>
      <c r="I20" s="94"/>
      <c r="J20" s="120">
        <v>13434</v>
      </c>
      <c r="K20" s="120">
        <v>236</v>
      </c>
      <c r="L20" s="120" t="str">
        <f>IFERROR(VLOOKUP(TRIM(TEXT(B20,"@")),transp!$A$1:$K$18,9,FALSE),"")</f>
        <v/>
      </c>
      <c r="M20" s="120">
        <v>1188</v>
      </c>
      <c r="N20" s="120">
        <v>14858</v>
      </c>
      <c r="O20" s="125"/>
      <c r="P20" s="155"/>
      <c r="Q20" s="155"/>
    </row>
    <row r="21" spans="1:17" ht="15">
      <c r="A21" s="121">
        <v>410</v>
      </c>
      <c r="B21" s="122">
        <v>410035163</v>
      </c>
      <c r="C21" s="57" t="s">
        <v>499</v>
      </c>
      <c r="D21" s="55">
        <v>35</v>
      </c>
      <c r="E21" s="57" t="s">
        <v>60</v>
      </c>
      <c r="F21" s="57">
        <v>163</v>
      </c>
      <c r="G21" s="57" t="s">
        <v>188</v>
      </c>
      <c r="H21" s="240">
        <v>34</v>
      </c>
      <c r="I21" s="94"/>
      <c r="J21" s="120">
        <v>19885</v>
      </c>
      <c r="K21" s="120">
        <v>94</v>
      </c>
      <c r="L21" s="120" t="str">
        <f>IFERROR(VLOOKUP(TRIM(TEXT(B21,"@")),transp!$A$1:$K$18,9,FALSE),"")</f>
        <v/>
      </c>
      <c r="M21" s="120">
        <v>1188</v>
      </c>
      <c r="N21" s="120">
        <v>21167</v>
      </c>
      <c r="O21" s="125"/>
      <c r="P21" s="155"/>
      <c r="Q21" s="155"/>
    </row>
    <row r="22" spans="1:17" ht="15">
      <c r="A22" s="121">
        <v>410</v>
      </c>
      <c r="B22" s="122">
        <v>410035165</v>
      </c>
      <c r="C22" s="57" t="s">
        <v>499</v>
      </c>
      <c r="D22" s="55">
        <v>35</v>
      </c>
      <c r="E22" s="57" t="s">
        <v>60</v>
      </c>
      <c r="F22" s="57">
        <v>165</v>
      </c>
      <c r="G22" s="57" t="s">
        <v>190</v>
      </c>
      <c r="H22" s="240">
        <v>7</v>
      </c>
      <c r="I22" s="94"/>
      <c r="J22" s="120">
        <v>19462</v>
      </c>
      <c r="K22" s="120">
        <v>0</v>
      </c>
      <c r="L22" s="120" t="str">
        <f>IFERROR(VLOOKUP(TRIM(TEXT(B22,"@")),transp!$A$1:$K$18,9,FALSE),"")</f>
        <v/>
      </c>
      <c r="M22" s="120">
        <v>1188</v>
      </c>
      <c r="N22" s="120">
        <v>20650</v>
      </c>
      <c r="O22" s="125"/>
      <c r="P22" s="155"/>
      <c r="Q22" s="155"/>
    </row>
    <row r="23" spans="1:17" ht="15">
      <c r="A23" s="121">
        <v>410</v>
      </c>
      <c r="B23" s="122">
        <v>410035176</v>
      </c>
      <c r="C23" s="57" t="s">
        <v>499</v>
      </c>
      <c r="D23" s="55">
        <v>35</v>
      </c>
      <c r="E23" s="57" t="s">
        <v>60</v>
      </c>
      <c r="F23" s="57">
        <v>176</v>
      </c>
      <c r="G23" s="57" t="s">
        <v>201</v>
      </c>
      <c r="H23" s="240">
        <v>1</v>
      </c>
      <c r="I23" s="94"/>
      <c r="J23" s="120">
        <v>20196</v>
      </c>
      <c r="K23" s="120">
        <v>6521</v>
      </c>
      <c r="L23" s="120" t="str">
        <f>IFERROR(VLOOKUP(TRIM(TEXT(B23,"@")),transp!$A$1:$K$18,9,FALSE),"")</f>
        <v/>
      </c>
      <c r="M23" s="120">
        <v>1188</v>
      </c>
      <c r="N23" s="120">
        <v>27905</v>
      </c>
      <c r="O23" s="125"/>
      <c r="P23" s="155"/>
      <c r="Q23" s="155"/>
    </row>
    <row r="24" spans="1:17" ht="15">
      <c r="A24" s="121">
        <v>410</v>
      </c>
      <c r="B24" s="122">
        <v>410035229</v>
      </c>
      <c r="C24" s="57" t="s">
        <v>499</v>
      </c>
      <c r="D24" s="55">
        <v>35</v>
      </c>
      <c r="E24" s="57" t="s">
        <v>60</v>
      </c>
      <c r="F24" s="57">
        <v>229</v>
      </c>
      <c r="G24" s="57" t="s">
        <v>254</v>
      </c>
      <c r="H24" s="240">
        <v>1</v>
      </c>
      <c r="I24" s="94"/>
      <c r="J24" s="120">
        <v>13434</v>
      </c>
      <c r="K24" s="120">
        <v>1346</v>
      </c>
      <c r="L24" s="120" t="str">
        <f>IFERROR(VLOOKUP(TRIM(TEXT(B24,"@")),transp!$A$1:$K$18,9,FALSE),"")</f>
        <v/>
      </c>
      <c r="M24" s="120">
        <v>1188</v>
      </c>
      <c r="N24" s="120">
        <v>15968</v>
      </c>
      <c r="O24" s="125"/>
      <c r="P24" s="155"/>
      <c r="Q24" s="155"/>
    </row>
    <row r="25" spans="1:17" ht="15">
      <c r="A25" s="121">
        <v>410</v>
      </c>
      <c r="B25" s="122">
        <v>410035244</v>
      </c>
      <c r="C25" s="57" t="s">
        <v>499</v>
      </c>
      <c r="D25" s="55">
        <v>35</v>
      </c>
      <c r="E25" s="57" t="s">
        <v>60</v>
      </c>
      <c r="F25" s="57">
        <v>244</v>
      </c>
      <c r="G25" s="57" t="s">
        <v>269</v>
      </c>
      <c r="H25" s="240">
        <v>2</v>
      </c>
      <c r="I25" s="94"/>
      <c r="J25" s="120">
        <v>17293</v>
      </c>
      <c r="K25" s="120">
        <v>4180</v>
      </c>
      <c r="L25" s="120" t="str">
        <f>IFERROR(VLOOKUP(TRIM(TEXT(B25,"@")),transp!$A$1:$K$18,9,FALSE),"")</f>
        <v/>
      </c>
      <c r="M25" s="120">
        <v>1188</v>
      </c>
      <c r="N25" s="120">
        <v>22661</v>
      </c>
      <c r="O25" s="125"/>
      <c r="P25" s="155"/>
      <c r="Q25" s="155"/>
    </row>
    <row r="26" spans="1:17" ht="15">
      <c r="A26" s="121">
        <v>410</v>
      </c>
      <c r="B26" s="122">
        <v>410035248</v>
      </c>
      <c r="C26" s="57" t="s">
        <v>499</v>
      </c>
      <c r="D26" s="55">
        <v>35</v>
      </c>
      <c r="E26" s="57" t="s">
        <v>60</v>
      </c>
      <c r="F26" s="57">
        <v>248</v>
      </c>
      <c r="G26" s="57" t="s">
        <v>273</v>
      </c>
      <c r="H26" s="240">
        <v>71</v>
      </c>
      <c r="I26" s="94"/>
      <c r="J26" s="120">
        <v>17980</v>
      </c>
      <c r="K26" s="120">
        <v>878</v>
      </c>
      <c r="L26" s="120" t="str">
        <f>IFERROR(VLOOKUP(TRIM(TEXT(B26,"@")),transp!$A$1:$K$18,9,FALSE),"")</f>
        <v/>
      </c>
      <c r="M26" s="120">
        <v>1188</v>
      </c>
      <c r="N26" s="120">
        <v>20046</v>
      </c>
      <c r="O26" s="125"/>
      <c r="P26" s="155"/>
      <c r="Q26" s="155"/>
    </row>
    <row r="27" spans="1:17" ht="15">
      <c r="A27" s="121">
        <v>410</v>
      </c>
      <c r="B27" s="122">
        <v>410035262</v>
      </c>
      <c r="C27" s="57" t="s">
        <v>499</v>
      </c>
      <c r="D27" s="55">
        <v>35</v>
      </c>
      <c r="E27" s="57" t="s">
        <v>60</v>
      </c>
      <c r="F27" s="57">
        <v>262</v>
      </c>
      <c r="G27" s="57" t="s">
        <v>287</v>
      </c>
      <c r="H27" s="240">
        <v>4</v>
      </c>
      <c r="I27" s="94"/>
      <c r="J27" s="120">
        <v>15244</v>
      </c>
      <c r="K27" s="120">
        <v>990</v>
      </c>
      <c r="L27" s="120" t="str">
        <f>IFERROR(VLOOKUP(TRIM(TEXT(B27,"@")),transp!$A$1:$K$18,9,FALSE),"")</f>
        <v/>
      </c>
      <c r="M27" s="120">
        <v>1188</v>
      </c>
      <c r="N27" s="120">
        <v>17422</v>
      </c>
      <c r="O27" s="125"/>
      <c r="P27" s="155"/>
      <c r="Q27" s="155"/>
    </row>
    <row r="28" spans="1:17" ht="15">
      <c r="A28" s="121">
        <v>410</v>
      </c>
      <c r="B28" s="122">
        <v>410035346</v>
      </c>
      <c r="C28" s="57" t="s">
        <v>499</v>
      </c>
      <c r="D28" s="55">
        <v>35</v>
      </c>
      <c r="E28" s="57" t="s">
        <v>60</v>
      </c>
      <c r="F28" s="57">
        <v>346</v>
      </c>
      <c r="G28" s="57" t="s">
        <v>371</v>
      </c>
      <c r="H28" s="240">
        <v>16</v>
      </c>
      <c r="I28" s="94"/>
      <c r="J28" s="120">
        <v>15840</v>
      </c>
      <c r="K28" s="120">
        <v>1399</v>
      </c>
      <c r="L28" s="120" t="str">
        <f>IFERROR(VLOOKUP(TRIM(TEXT(B28,"@")),transp!$A$1:$K$18,9,FALSE),"")</f>
        <v/>
      </c>
      <c r="M28" s="120">
        <v>1188</v>
      </c>
      <c r="N28" s="120">
        <v>18427</v>
      </c>
      <c r="O28" s="125"/>
      <c r="P28" s="155"/>
      <c r="Q28" s="155"/>
    </row>
    <row r="29" spans="1:17" ht="15">
      <c r="A29" s="121">
        <v>410</v>
      </c>
      <c r="B29" s="122">
        <v>410057035</v>
      </c>
      <c r="C29" s="57" t="s">
        <v>499</v>
      </c>
      <c r="D29" s="55">
        <v>57</v>
      </c>
      <c r="E29" s="57" t="s">
        <v>82</v>
      </c>
      <c r="F29" s="57">
        <v>35</v>
      </c>
      <c r="G29" s="57" t="s">
        <v>60</v>
      </c>
      <c r="H29" s="240">
        <v>10</v>
      </c>
      <c r="I29" s="94"/>
      <c r="J29" s="120">
        <v>19540</v>
      </c>
      <c r="K29" s="120">
        <v>7516</v>
      </c>
      <c r="L29" s="120" t="str">
        <f>IFERROR(VLOOKUP(TRIM(TEXT(B29,"@")),transp!$A$1:$K$18,9,FALSE),"")</f>
        <v/>
      </c>
      <c r="M29" s="120">
        <v>1188</v>
      </c>
      <c r="N29" s="120">
        <v>28244</v>
      </c>
      <c r="O29" s="125"/>
      <c r="P29" s="155"/>
      <c r="Q29" s="155"/>
    </row>
    <row r="30" spans="1:17" ht="15">
      <c r="A30" s="121">
        <v>410</v>
      </c>
      <c r="B30" s="122">
        <v>410057057</v>
      </c>
      <c r="C30" s="57" t="s">
        <v>499</v>
      </c>
      <c r="D30" s="55">
        <v>57</v>
      </c>
      <c r="E30" s="57" t="s">
        <v>82</v>
      </c>
      <c r="F30" s="57">
        <v>57</v>
      </c>
      <c r="G30" s="57" t="s">
        <v>82</v>
      </c>
      <c r="H30" s="240">
        <v>193</v>
      </c>
      <c r="I30" s="94"/>
      <c r="J30" s="120">
        <v>18562</v>
      </c>
      <c r="K30" s="120">
        <v>425</v>
      </c>
      <c r="L30" s="120" t="str">
        <f>IFERROR(VLOOKUP(TRIM(TEXT(B30,"@")),transp!$A$1:$K$18,9,FALSE),"")</f>
        <v/>
      </c>
      <c r="M30" s="120">
        <v>1188</v>
      </c>
      <c r="N30" s="120">
        <v>20175</v>
      </c>
      <c r="O30" s="125"/>
      <c r="P30" s="155"/>
      <c r="Q30" s="155"/>
    </row>
    <row r="31" spans="1:17" ht="15">
      <c r="A31" s="121">
        <v>410</v>
      </c>
      <c r="B31" s="122">
        <v>410057093</v>
      </c>
      <c r="C31" s="57" t="s">
        <v>499</v>
      </c>
      <c r="D31" s="55">
        <v>57</v>
      </c>
      <c r="E31" s="57" t="s">
        <v>82</v>
      </c>
      <c r="F31" s="57">
        <v>93</v>
      </c>
      <c r="G31" s="57" t="s">
        <v>118</v>
      </c>
      <c r="H31" s="240">
        <v>9</v>
      </c>
      <c r="I31" s="94"/>
      <c r="J31" s="120">
        <v>16793</v>
      </c>
      <c r="K31" s="120">
        <v>165</v>
      </c>
      <c r="L31" s="120" t="str">
        <f>IFERROR(VLOOKUP(TRIM(TEXT(B31,"@")),transp!$A$1:$K$18,9,FALSE),"")</f>
        <v/>
      </c>
      <c r="M31" s="120">
        <v>1188</v>
      </c>
      <c r="N31" s="120">
        <v>18146</v>
      </c>
      <c r="O31" s="125"/>
      <c r="P31" s="155"/>
      <c r="Q31" s="155"/>
    </row>
    <row r="32" spans="1:17" ht="15">
      <c r="A32" s="121">
        <v>410</v>
      </c>
      <c r="B32" s="122">
        <v>410057160</v>
      </c>
      <c r="C32" s="57" t="s">
        <v>499</v>
      </c>
      <c r="D32" s="55">
        <v>57</v>
      </c>
      <c r="E32" s="57" t="s">
        <v>82</v>
      </c>
      <c r="F32" s="57">
        <v>160</v>
      </c>
      <c r="G32" s="57" t="s">
        <v>185</v>
      </c>
      <c r="H32" s="240">
        <v>1</v>
      </c>
      <c r="I32" s="94"/>
      <c r="J32" s="120">
        <v>10993</v>
      </c>
      <c r="K32" s="120">
        <v>193</v>
      </c>
      <c r="L32" s="120" t="str">
        <f>IFERROR(VLOOKUP(TRIM(TEXT(B32,"@")),transp!$A$1:$K$18,9,FALSE),"")</f>
        <v/>
      </c>
      <c r="M32" s="120">
        <v>1188</v>
      </c>
      <c r="N32" s="120">
        <v>12374</v>
      </c>
      <c r="O32" s="125"/>
      <c r="P32" s="155"/>
      <c r="Q32" s="155"/>
    </row>
    <row r="33" spans="1:17" ht="15">
      <c r="A33" s="121">
        <v>410</v>
      </c>
      <c r="B33" s="122">
        <v>410057163</v>
      </c>
      <c r="C33" s="57" t="s">
        <v>499</v>
      </c>
      <c r="D33" s="55">
        <v>57</v>
      </c>
      <c r="E33" s="57" t="s">
        <v>82</v>
      </c>
      <c r="F33" s="57">
        <v>163</v>
      </c>
      <c r="G33" s="57" t="s">
        <v>188</v>
      </c>
      <c r="H33" s="240">
        <v>2</v>
      </c>
      <c r="I33" s="94"/>
      <c r="J33" s="120">
        <v>15052</v>
      </c>
      <c r="K33" s="120">
        <v>71</v>
      </c>
      <c r="L33" s="120" t="str">
        <f>IFERROR(VLOOKUP(TRIM(TEXT(B33,"@")),transp!$A$1:$K$18,9,FALSE),"")</f>
        <v/>
      </c>
      <c r="M33" s="120">
        <v>1188</v>
      </c>
      <c r="N33" s="120">
        <v>16311</v>
      </c>
      <c r="O33" s="125"/>
      <c r="P33" s="155"/>
      <c r="Q33" s="155"/>
    </row>
    <row r="34" spans="1:17" ht="15">
      <c r="A34" s="121">
        <v>410</v>
      </c>
      <c r="B34" s="122">
        <v>410057248</v>
      </c>
      <c r="C34" s="57" t="s">
        <v>499</v>
      </c>
      <c r="D34" s="55">
        <v>57</v>
      </c>
      <c r="E34" s="57" t="s">
        <v>82</v>
      </c>
      <c r="F34" s="57">
        <v>248</v>
      </c>
      <c r="G34" s="57" t="s">
        <v>273</v>
      </c>
      <c r="H34" s="240">
        <v>17</v>
      </c>
      <c r="I34" s="94"/>
      <c r="J34" s="120">
        <v>18396</v>
      </c>
      <c r="K34" s="120">
        <v>898</v>
      </c>
      <c r="L34" s="120" t="str">
        <f>IFERROR(VLOOKUP(TRIM(TEXT(B34,"@")),transp!$A$1:$K$18,9,FALSE),"")</f>
        <v/>
      </c>
      <c r="M34" s="120">
        <v>1188</v>
      </c>
      <c r="N34" s="120">
        <v>20482</v>
      </c>
      <c r="O34" s="125"/>
      <c r="P34" s="155"/>
      <c r="Q34" s="155"/>
    </row>
    <row r="35" spans="1:17" ht="15">
      <c r="A35" s="121">
        <v>412</v>
      </c>
      <c r="B35" s="122">
        <v>412035035</v>
      </c>
      <c r="C35" s="57" t="s">
        <v>500</v>
      </c>
      <c r="D35" s="55">
        <v>35</v>
      </c>
      <c r="E35" s="57" t="s">
        <v>60</v>
      </c>
      <c r="F35" s="57">
        <v>35</v>
      </c>
      <c r="G35" s="57" t="s">
        <v>60</v>
      </c>
      <c r="H35" s="240">
        <v>400</v>
      </c>
      <c r="I35" s="94"/>
      <c r="J35" s="120">
        <v>18913</v>
      </c>
      <c r="K35" s="120">
        <v>7275</v>
      </c>
      <c r="L35" s="120" t="str">
        <f>IFERROR(VLOOKUP(TRIM(TEXT(B35,"@")),transp!$A$1:$K$18,9,FALSE),"")</f>
        <v/>
      </c>
      <c r="M35" s="120">
        <v>1188</v>
      </c>
      <c r="N35" s="120">
        <v>27376</v>
      </c>
      <c r="O35" s="125"/>
      <c r="P35" s="155"/>
      <c r="Q35" s="155"/>
    </row>
    <row r="36" spans="1:17" ht="15">
      <c r="A36" s="121">
        <v>412</v>
      </c>
      <c r="B36" s="122">
        <v>412035044</v>
      </c>
      <c r="C36" s="57" t="s">
        <v>500</v>
      </c>
      <c r="D36" s="55">
        <v>35</v>
      </c>
      <c r="E36" s="57" t="s">
        <v>60</v>
      </c>
      <c r="F36" s="57">
        <v>44</v>
      </c>
      <c r="G36" s="57" t="s">
        <v>69</v>
      </c>
      <c r="H36" s="240">
        <v>14</v>
      </c>
      <c r="I36" s="94"/>
      <c r="J36" s="120">
        <v>17269</v>
      </c>
      <c r="K36" s="120">
        <v>0</v>
      </c>
      <c r="L36" s="120" t="str">
        <f>IFERROR(VLOOKUP(TRIM(TEXT(B36,"@")),transp!$A$1:$K$18,9,FALSE),"")</f>
        <v/>
      </c>
      <c r="M36" s="120">
        <v>1188</v>
      </c>
      <c r="N36" s="120">
        <v>18457</v>
      </c>
      <c r="O36" s="125"/>
      <c r="P36" s="155"/>
      <c r="Q36" s="155"/>
    </row>
    <row r="37" spans="1:17" ht="15">
      <c r="A37" s="121">
        <v>412</v>
      </c>
      <c r="B37" s="122">
        <v>412035050</v>
      </c>
      <c r="C37" s="57" t="s">
        <v>500</v>
      </c>
      <c r="D37" s="55">
        <v>35</v>
      </c>
      <c r="E37" s="57" t="s">
        <v>60</v>
      </c>
      <c r="F37" s="57">
        <v>50</v>
      </c>
      <c r="G37" s="57" t="s">
        <v>75</v>
      </c>
      <c r="H37" s="240">
        <v>2</v>
      </c>
      <c r="I37" s="94"/>
      <c r="J37" s="120">
        <v>19393</v>
      </c>
      <c r="K37" s="120">
        <v>8471</v>
      </c>
      <c r="L37" s="120" t="str">
        <f>IFERROR(VLOOKUP(TRIM(TEXT(B37,"@")),transp!$A$1:$K$18,9,FALSE),"")</f>
        <v/>
      </c>
      <c r="M37" s="120">
        <v>1188</v>
      </c>
      <c r="N37" s="120">
        <v>29052</v>
      </c>
      <c r="O37" s="125"/>
      <c r="P37" s="155"/>
      <c r="Q37" s="155"/>
    </row>
    <row r="38" spans="1:17" ht="15">
      <c r="A38" s="121">
        <v>412</v>
      </c>
      <c r="B38" s="122">
        <v>412035073</v>
      </c>
      <c r="C38" s="57" t="s">
        <v>500</v>
      </c>
      <c r="D38" s="55">
        <v>35</v>
      </c>
      <c r="E38" s="57" t="s">
        <v>60</v>
      </c>
      <c r="F38" s="57">
        <v>73</v>
      </c>
      <c r="G38" s="57" t="s">
        <v>98</v>
      </c>
      <c r="H38" s="240">
        <v>3</v>
      </c>
      <c r="I38" s="94"/>
      <c r="J38" s="120">
        <v>19407</v>
      </c>
      <c r="K38" s="120">
        <v>13387</v>
      </c>
      <c r="L38" s="120" t="str">
        <f>IFERROR(VLOOKUP(TRIM(TEXT(B38,"@")),transp!$A$1:$K$18,9,FALSE),"")</f>
        <v/>
      </c>
      <c r="M38" s="120">
        <v>1188</v>
      </c>
      <c r="N38" s="120">
        <v>33982</v>
      </c>
      <c r="O38" s="125"/>
      <c r="P38" s="155"/>
      <c r="Q38" s="155"/>
    </row>
    <row r="39" spans="1:17" ht="15">
      <c r="A39" s="121">
        <v>412</v>
      </c>
      <c r="B39" s="122">
        <v>412035095</v>
      </c>
      <c r="C39" s="57" t="s">
        <v>500</v>
      </c>
      <c r="D39" s="55">
        <v>35</v>
      </c>
      <c r="E39" s="57" t="s">
        <v>60</v>
      </c>
      <c r="F39" s="57">
        <v>95</v>
      </c>
      <c r="G39" s="57" t="s">
        <v>120</v>
      </c>
      <c r="H39" s="240">
        <v>1</v>
      </c>
      <c r="I39" s="94"/>
      <c r="J39" s="120">
        <v>22607</v>
      </c>
      <c r="K39" s="120">
        <v>325</v>
      </c>
      <c r="L39" s="120" t="str">
        <f>IFERROR(VLOOKUP(TRIM(TEXT(B39,"@")),transp!$A$1:$K$18,9,FALSE),"")</f>
        <v/>
      </c>
      <c r="M39" s="120">
        <v>1188</v>
      </c>
      <c r="N39" s="120">
        <v>24120</v>
      </c>
      <c r="O39" s="125"/>
      <c r="P39" s="155"/>
      <c r="Q39" s="155"/>
    </row>
    <row r="40" spans="1:17" ht="15">
      <c r="A40" s="121">
        <v>412</v>
      </c>
      <c r="B40" s="122">
        <v>412035189</v>
      </c>
      <c r="C40" s="57" t="s">
        <v>500</v>
      </c>
      <c r="D40" s="55">
        <v>35</v>
      </c>
      <c r="E40" s="57" t="s">
        <v>60</v>
      </c>
      <c r="F40" s="57">
        <v>189</v>
      </c>
      <c r="G40" s="57" t="s">
        <v>214</v>
      </c>
      <c r="H40" s="240">
        <v>2</v>
      </c>
      <c r="I40" s="94"/>
      <c r="J40" s="120">
        <v>17851</v>
      </c>
      <c r="K40" s="120">
        <v>7201</v>
      </c>
      <c r="L40" s="120" t="str">
        <f>IFERROR(VLOOKUP(TRIM(TEXT(B40,"@")),transp!$A$1:$K$18,9,FALSE),"")</f>
        <v/>
      </c>
      <c r="M40" s="120">
        <v>1188</v>
      </c>
      <c r="N40" s="120">
        <v>26240</v>
      </c>
      <c r="O40" s="125"/>
      <c r="P40" s="155"/>
      <c r="Q40" s="155"/>
    </row>
    <row r="41" spans="1:17" ht="15">
      <c r="A41" s="121">
        <v>412</v>
      </c>
      <c r="B41" s="122">
        <v>412035207</v>
      </c>
      <c r="C41" s="57" t="s">
        <v>500</v>
      </c>
      <c r="D41" s="55">
        <v>35</v>
      </c>
      <c r="E41" s="57" t="s">
        <v>60</v>
      </c>
      <c r="F41" s="57">
        <v>207</v>
      </c>
      <c r="G41" s="57" t="s">
        <v>232</v>
      </c>
      <c r="H41" s="240">
        <v>1</v>
      </c>
      <c r="I41" s="94"/>
      <c r="J41" s="120">
        <v>16240</v>
      </c>
      <c r="K41" s="120">
        <v>12896</v>
      </c>
      <c r="L41" s="120" t="str">
        <f>IFERROR(VLOOKUP(TRIM(TEXT(B41,"@")),transp!$A$1:$K$18,9,FALSE),"")</f>
        <v/>
      </c>
      <c r="M41" s="120">
        <v>1188</v>
      </c>
      <c r="N41" s="120">
        <v>30324</v>
      </c>
      <c r="O41" s="125"/>
      <c r="P41" s="155"/>
      <c r="Q41" s="155"/>
    </row>
    <row r="42" spans="1:17" ht="15">
      <c r="A42" s="121">
        <v>412</v>
      </c>
      <c r="B42" s="122">
        <v>412035220</v>
      </c>
      <c r="C42" s="57" t="s">
        <v>500</v>
      </c>
      <c r="D42" s="55">
        <v>35</v>
      </c>
      <c r="E42" s="57" t="s">
        <v>60</v>
      </c>
      <c r="F42" s="57">
        <v>220</v>
      </c>
      <c r="G42" s="57" t="s">
        <v>245</v>
      </c>
      <c r="H42" s="240">
        <v>4</v>
      </c>
      <c r="I42" s="94"/>
      <c r="J42" s="120">
        <v>18655</v>
      </c>
      <c r="K42" s="120">
        <v>6591</v>
      </c>
      <c r="L42" s="120" t="str">
        <f>IFERROR(VLOOKUP(TRIM(TEXT(B42,"@")),transp!$A$1:$K$18,9,FALSE),"")</f>
        <v/>
      </c>
      <c r="M42" s="120">
        <v>1188</v>
      </c>
      <c r="N42" s="120">
        <v>26434</v>
      </c>
      <c r="O42" s="125"/>
      <c r="P42" s="155"/>
      <c r="Q42" s="155"/>
    </row>
    <row r="43" spans="1:17" ht="15">
      <c r="A43" s="121">
        <v>412</v>
      </c>
      <c r="B43" s="122">
        <v>412035243</v>
      </c>
      <c r="C43" s="57" t="s">
        <v>500</v>
      </c>
      <c r="D43" s="55">
        <v>35</v>
      </c>
      <c r="E43" s="57" t="s">
        <v>60</v>
      </c>
      <c r="F43" s="57">
        <v>243</v>
      </c>
      <c r="G43" s="57" t="s">
        <v>268</v>
      </c>
      <c r="H43" s="240">
        <v>1</v>
      </c>
      <c r="I43" s="94"/>
      <c r="J43" s="120">
        <v>11379</v>
      </c>
      <c r="K43" s="120">
        <v>1578</v>
      </c>
      <c r="L43" s="120" t="str">
        <f>IFERROR(VLOOKUP(TRIM(TEXT(B43,"@")),transp!$A$1:$K$18,9,FALSE),"")</f>
        <v/>
      </c>
      <c r="M43" s="120">
        <v>1188</v>
      </c>
      <c r="N43" s="120">
        <v>14145</v>
      </c>
      <c r="O43" s="125"/>
      <c r="P43" s="155"/>
      <c r="Q43" s="155"/>
    </row>
    <row r="44" spans="1:17" ht="15">
      <c r="A44" s="121">
        <v>412</v>
      </c>
      <c r="B44" s="122">
        <v>412035244</v>
      </c>
      <c r="C44" s="57" t="s">
        <v>500</v>
      </c>
      <c r="D44" s="55">
        <v>35</v>
      </c>
      <c r="E44" s="57" t="s">
        <v>60</v>
      </c>
      <c r="F44" s="57">
        <v>244</v>
      </c>
      <c r="G44" s="57" t="s">
        <v>269</v>
      </c>
      <c r="H44" s="240">
        <v>4</v>
      </c>
      <c r="I44" s="94"/>
      <c r="J44" s="120">
        <v>12407</v>
      </c>
      <c r="K44" s="120">
        <v>2999</v>
      </c>
      <c r="L44" s="120" t="str">
        <f>IFERROR(VLOOKUP(TRIM(TEXT(B44,"@")),transp!$A$1:$K$18,9,FALSE),"")</f>
        <v/>
      </c>
      <c r="M44" s="120">
        <v>1188</v>
      </c>
      <c r="N44" s="120">
        <v>16594</v>
      </c>
      <c r="O44" s="125"/>
      <c r="P44" s="155"/>
      <c r="Q44" s="155"/>
    </row>
    <row r="45" spans="1:17" ht="15">
      <c r="A45" s="121">
        <v>412</v>
      </c>
      <c r="B45" s="122">
        <v>412035274</v>
      </c>
      <c r="C45" s="57" t="s">
        <v>500</v>
      </c>
      <c r="D45" s="55">
        <v>35</v>
      </c>
      <c r="E45" s="57" t="s">
        <v>60</v>
      </c>
      <c r="F45" s="57">
        <v>274</v>
      </c>
      <c r="G45" s="57" t="s">
        <v>299</v>
      </c>
      <c r="H45" s="240">
        <v>1</v>
      </c>
      <c r="I45" s="94"/>
      <c r="J45" s="120">
        <v>21152</v>
      </c>
      <c r="K45" s="120">
        <v>9751</v>
      </c>
      <c r="L45" s="120" t="str">
        <f>IFERROR(VLOOKUP(TRIM(TEXT(B45,"@")),transp!$A$1:$K$18,9,FALSE),"")</f>
        <v/>
      </c>
      <c r="M45" s="120">
        <v>1188</v>
      </c>
      <c r="N45" s="120">
        <v>32091</v>
      </c>
      <c r="O45" s="125"/>
      <c r="P45" s="155"/>
      <c r="Q45" s="155"/>
    </row>
    <row r="46" spans="1:17" ht="15">
      <c r="A46" s="121">
        <v>412</v>
      </c>
      <c r="B46" s="122">
        <v>412035285</v>
      </c>
      <c r="C46" s="57" t="s">
        <v>500</v>
      </c>
      <c r="D46" s="55">
        <v>35</v>
      </c>
      <c r="E46" s="57" t="s">
        <v>60</v>
      </c>
      <c r="F46" s="57">
        <v>285</v>
      </c>
      <c r="G46" s="57" t="s">
        <v>310</v>
      </c>
      <c r="H46" s="240">
        <v>2</v>
      </c>
      <c r="I46" s="94"/>
      <c r="J46" s="120">
        <v>16027</v>
      </c>
      <c r="K46" s="120">
        <v>3186</v>
      </c>
      <c r="L46" s="120" t="str">
        <f>IFERROR(VLOOKUP(TRIM(TEXT(B46,"@")),transp!$A$1:$K$18,9,FALSE),"")</f>
        <v/>
      </c>
      <c r="M46" s="120">
        <v>1188</v>
      </c>
      <c r="N46" s="120">
        <v>20401</v>
      </c>
      <c r="O46" s="125"/>
      <c r="P46" s="155"/>
      <c r="Q46" s="155"/>
    </row>
    <row r="47" spans="1:17" ht="15">
      <c r="A47" s="121">
        <v>412</v>
      </c>
      <c r="B47" s="122">
        <v>412035293</v>
      </c>
      <c r="C47" s="57" t="s">
        <v>500</v>
      </c>
      <c r="D47" s="55">
        <v>35</v>
      </c>
      <c r="E47" s="57" t="s">
        <v>60</v>
      </c>
      <c r="F47" s="57">
        <v>293</v>
      </c>
      <c r="G47" s="57" t="s">
        <v>318</v>
      </c>
      <c r="H47" s="240">
        <v>4</v>
      </c>
      <c r="I47" s="94"/>
      <c r="J47" s="120">
        <v>16883</v>
      </c>
      <c r="K47" s="120">
        <v>266</v>
      </c>
      <c r="L47" s="120" t="str">
        <f>IFERROR(VLOOKUP(TRIM(TEXT(B47,"@")),transp!$A$1:$K$18,9,FALSE),"")</f>
        <v/>
      </c>
      <c r="M47" s="120">
        <v>1188</v>
      </c>
      <c r="N47" s="120">
        <v>18337</v>
      </c>
      <c r="O47" s="125"/>
      <c r="P47" s="155"/>
      <c r="Q47" s="155"/>
    </row>
    <row r="48" spans="1:17" ht="15">
      <c r="A48" s="121">
        <v>412</v>
      </c>
      <c r="B48" s="122">
        <v>412035625</v>
      </c>
      <c r="C48" s="57" t="s">
        <v>500</v>
      </c>
      <c r="D48" s="55">
        <v>35</v>
      </c>
      <c r="E48" s="57" t="s">
        <v>60</v>
      </c>
      <c r="F48" s="57">
        <v>625</v>
      </c>
      <c r="G48" s="57" t="s">
        <v>388</v>
      </c>
      <c r="H48" s="240">
        <v>1</v>
      </c>
      <c r="I48" s="94"/>
      <c r="J48" s="120">
        <v>17186</v>
      </c>
      <c r="K48" s="120">
        <v>851</v>
      </c>
      <c r="L48" s="120" t="str">
        <f>IFERROR(VLOOKUP(TRIM(TEXT(B48,"@")),transp!$A$1:$K$18,9,FALSE),"")</f>
        <v/>
      </c>
      <c r="M48" s="120">
        <v>1188</v>
      </c>
      <c r="N48" s="120">
        <v>19225</v>
      </c>
      <c r="O48" s="125"/>
      <c r="P48" s="155"/>
      <c r="Q48" s="155"/>
    </row>
    <row r="49" spans="1:17" ht="15">
      <c r="A49" s="121">
        <v>413</v>
      </c>
      <c r="B49" s="122">
        <v>413114091</v>
      </c>
      <c r="C49" s="57" t="s">
        <v>501</v>
      </c>
      <c r="D49" s="55">
        <v>114</v>
      </c>
      <c r="E49" s="57" t="s">
        <v>139</v>
      </c>
      <c r="F49" s="57">
        <v>91</v>
      </c>
      <c r="G49" s="57" t="s">
        <v>116</v>
      </c>
      <c r="H49" s="240">
        <v>1</v>
      </c>
      <c r="I49" s="94"/>
      <c r="J49" s="120">
        <v>12565</v>
      </c>
      <c r="K49" s="120">
        <v>14183</v>
      </c>
      <c r="L49" s="120" t="str">
        <f>IFERROR(VLOOKUP(TRIM(TEXT(B49,"@")),transp!$A$1:$K$18,9,FALSE),"")</f>
        <v/>
      </c>
      <c r="M49" s="120">
        <v>1188</v>
      </c>
      <c r="N49" s="120">
        <v>27936</v>
      </c>
      <c r="O49" s="125"/>
      <c r="P49" s="155"/>
      <c r="Q49" s="155"/>
    </row>
    <row r="50" spans="1:17" ht="15">
      <c r="A50" s="121">
        <v>413</v>
      </c>
      <c r="B50" s="122">
        <v>413114114</v>
      </c>
      <c r="C50" s="57" t="s">
        <v>501</v>
      </c>
      <c r="D50" s="55">
        <v>114</v>
      </c>
      <c r="E50" s="57" t="s">
        <v>139</v>
      </c>
      <c r="F50" s="57">
        <v>114</v>
      </c>
      <c r="G50" s="57" t="s">
        <v>139</v>
      </c>
      <c r="H50" s="240">
        <v>91</v>
      </c>
      <c r="I50" s="94"/>
      <c r="J50" s="120">
        <v>14485</v>
      </c>
      <c r="K50" s="120">
        <v>3210</v>
      </c>
      <c r="L50" s="120" t="str">
        <f>IFERROR(VLOOKUP(TRIM(TEXT(B50,"@")),transp!$A$1:$K$18,9,FALSE),"")</f>
        <v/>
      </c>
      <c r="M50" s="120">
        <v>1188</v>
      </c>
      <c r="N50" s="120">
        <v>18883</v>
      </c>
      <c r="O50" s="125"/>
      <c r="P50" s="155"/>
      <c r="Q50" s="155"/>
    </row>
    <row r="51" spans="1:17" ht="15">
      <c r="A51" s="121">
        <v>413</v>
      </c>
      <c r="B51" s="122">
        <v>413114127</v>
      </c>
      <c r="C51" s="57" t="s">
        <v>501</v>
      </c>
      <c r="D51" s="55">
        <v>114</v>
      </c>
      <c r="E51" s="57" t="s">
        <v>139</v>
      </c>
      <c r="F51" s="57">
        <v>127</v>
      </c>
      <c r="G51" s="57" t="s">
        <v>152</v>
      </c>
      <c r="H51" s="240">
        <v>1</v>
      </c>
      <c r="I51" s="94"/>
      <c r="J51" s="120">
        <v>12565</v>
      </c>
      <c r="K51" s="120">
        <v>12623</v>
      </c>
      <c r="L51" s="120" t="str">
        <f>IFERROR(VLOOKUP(TRIM(TEXT(B51,"@")),transp!$A$1:$K$18,9,FALSE),"")</f>
        <v/>
      </c>
      <c r="M51" s="120">
        <v>1188</v>
      </c>
      <c r="N51" s="120">
        <v>26376</v>
      </c>
      <c r="O51" s="125"/>
      <c r="P51" s="155"/>
      <c r="Q51" s="155"/>
    </row>
    <row r="52" spans="1:17" ht="15">
      <c r="A52" s="121">
        <v>413</v>
      </c>
      <c r="B52" s="122">
        <v>413114210</v>
      </c>
      <c r="C52" s="57" t="s">
        <v>501</v>
      </c>
      <c r="D52" s="55">
        <v>114</v>
      </c>
      <c r="E52" s="57" t="s">
        <v>139</v>
      </c>
      <c r="F52" s="57">
        <v>210</v>
      </c>
      <c r="G52" s="57" t="s">
        <v>235</v>
      </c>
      <c r="H52" s="240">
        <v>2</v>
      </c>
      <c r="I52" s="94"/>
      <c r="J52" s="120">
        <v>12565</v>
      </c>
      <c r="K52" s="120">
        <v>5283</v>
      </c>
      <c r="L52" s="120" t="str">
        <f>IFERROR(VLOOKUP(TRIM(TEXT(B52,"@")),transp!$A$1:$K$18,9,FALSE),"")</f>
        <v/>
      </c>
      <c r="M52" s="120">
        <v>1188</v>
      </c>
      <c r="N52" s="120">
        <v>19036</v>
      </c>
      <c r="O52" s="125"/>
      <c r="P52" s="155"/>
      <c r="Q52" s="155"/>
    </row>
    <row r="53" spans="1:17" ht="15">
      <c r="A53" s="121">
        <v>413</v>
      </c>
      <c r="B53" s="122">
        <v>413114253</v>
      </c>
      <c r="C53" s="57" t="s">
        <v>501</v>
      </c>
      <c r="D53" s="55">
        <v>114</v>
      </c>
      <c r="E53" s="57" t="s">
        <v>139</v>
      </c>
      <c r="F53" s="57">
        <v>253</v>
      </c>
      <c r="G53" s="57" t="s">
        <v>278</v>
      </c>
      <c r="H53" s="240">
        <v>1</v>
      </c>
      <c r="I53" s="94"/>
      <c r="J53" s="120">
        <v>12565</v>
      </c>
      <c r="K53" s="120">
        <v>20895</v>
      </c>
      <c r="L53" s="120" t="str">
        <f>IFERROR(VLOOKUP(TRIM(TEXT(B53,"@")),transp!$A$1:$K$18,9,FALSE),"")</f>
        <v/>
      </c>
      <c r="M53" s="120">
        <v>1188</v>
      </c>
      <c r="N53" s="120">
        <v>34648</v>
      </c>
      <c r="O53" s="125"/>
      <c r="P53" s="155"/>
      <c r="Q53" s="155"/>
    </row>
    <row r="54" spans="1:17" ht="15">
      <c r="A54" s="121">
        <v>413</v>
      </c>
      <c r="B54" s="122">
        <v>413114312</v>
      </c>
      <c r="C54" s="57" t="s">
        <v>501</v>
      </c>
      <c r="D54" s="55">
        <v>114</v>
      </c>
      <c r="E54" s="57" t="s">
        <v>139</v>
      </c>
      <c r="F54" s="57">
        <v>312</v>
      </c>
      <c r="G54" s="57" t="s">
        <v>337</v>
      </c>
      <c r="H54" s="240">
        <v>2</v>
      </c>
      <c r="I54" s="94"/>
      <c r="J54" s="120">
        <v>11615</v>
      </c>
      <c r="K54" s="120">
        <v>7678</v>
      </c>
      <c r="L54" s="120" t="str">
        <f>IFERROR(VLOOKUP(TRIM(TEXT(B54,"@")),transp!$A$1:$K$18,9,FALSE),"")</f>
        <v/>
      </c>
      <c r="M54" s="120">
        <v>1188</v>
      </c>
      <c r="N54" s="120">
        <v>20481</v>
      </c>
      <c r="O54" s="125"/>
      <c r="P54" s="155"/>
      <c r="Q54" s="155"/>
    </row>
    <row r="55" spans="1:17" ht="15">
      <c r="A55" s="121">
        <v>413</v>
      </c>
      <c r="B55" s="122">
        <v>413114605</v>
      </c>
      <c r="C55" s="57" t="s">
        <v>501</v>
      </c>
      <c r="D55" s="55">
        <v>114</v>
      </c>
      <c r="E55" s="57" t="s">
        <v>139</v>
      </c>
      <c r="F55" s="57">
        <v>605</v>
      </c>
      <c r="G55" s="57" t="s">
        <v>381</v>
      </c>
      <c r="H55" s="240">
        <v>1</v>
      </c>
      <c r="I55" s="94"/>
      <c r="J55" s="120">
        <v>16054</v>
      </c>
      <c r="K55" s="120">
        <v>13287</v>
      </c>
      <c r="L55" s="120" t="str">
        <f>IFERROR(VLOOKUP(TRIM(TEXT(B55,"@")),transp!$A$1:$K$18,9,FALSE),"")</f>
        <v/>
      </c>
      <c r="M55" s="120">
        <v>1188</v>
      </c>
      <c r="N55" s="120">
        <v>30529</v>
      </c>
      <c r="O55" s="125"/>
      <c r="P55" s="155"/>
      <c r="Q55" s="155"/>
    </row>
    <row r="56" spans="1:17" ht="15">
      <c r="A56" s="121">
        <v>413</v>
      </c>
      <c r="B56" s="122">
        <v>413114618</v>
      </c>
      <c r="C56" s="57" t="s">
        <v>501</v>
      </c>
      <c r="D56" s="55">
        <v>114</v>
      </c>
      <c r="E56" s="57" t="s">
        <v>139</v>
      </c>
      <c r="F56" s="57">
        <v>618</v>
      </c>
      <c r="G56" s="57" t="s">
        <v>385</v>
      </c>
      <c r="H56" s="240">
        <v>1</v>
      </c>
      <c r="I56" s="94"/>
      <c r="J56" s="120">
        <v>12565</v>
      </c>
      <c r="K56" s="120">
        <v>10637</v>
      </c>
      <c r="L56" s="120" t="str">
        <f>IFERROR(VLOOKUP(TRIM(TEXT(B56,"@")),transp!$A$1:$K$18,9,FALSE),"")</f>
        <v/>
      </c>
      <c r="M56" s="120">
        <v>1188</v>
      </c>
      <c r="N56" s="120">
        <v>24390</v>
      </c>
      <c r="O56" s="125"/>
      <c r="P56" s="155"/>
      <c r="Q56" s="155"/>
    </row>
    <row r="57" spans="1:17" ht="15">
      <c r="A57" s="121">
        <v>413</v>
      </c>
      <c r="B57" s="122">
        <v>413114670</v>
      </c>
      <c r="C57" s="57" t="s">
        <v>501</v>
      </c>
      <c r="D57" s="55">
        <v>114</v>
      </c>
      <c r="E57" s="57" t="s">
        <v>139</v>
      </c>
      <c r="F57" s="57">
        <v>670</v>
      </c>
      <c r="G57" s="57" t="s">
        <v>399</v>
      </c>
      <c r="H57" s="240">
        <v>16</v>
      </c>
      <c r="I57" s="94"/>
      <c r="J57" s="120">
        <v>13556</v>
      </c>
      <c r="K57" s="120">
        <v>10056</v>
      </c>
      <c r="L57" s="120" t="str">
        <f>IFERROR(VLOOKUP(TRIM(TEXT(B57,"@")),transp!$A$1:$K$18,9,FALSE),"")</f>
        <v/>
      </c>
      <c r="M57" s="120">
        <v>1188</v>
      </c>
      <c r="N57" s="120">
        <v>24800</v>
      </c>
      <c r="O57" s="125"/>
      <c r="P57" s="155"/>
      <c r="Q57" s="155"/>
    </row>
    <row r="58" spans="1:17" ht="15">
      <c r="A58" s="121">
        <v>413</v>
      </c>
      <c r="B58" s="122">
        <v>413114674</v>
      </c>
      <c r="C58" s="57" t="s">
        <v>501</v>
      </c>
      <c r="D58" s="55">
        <v>114</v>
      </c>
      <c r="E58" s="57" t="s">
        <v>139</v>
      </c>
      <c r="F58" s="57">
        <v>674</v>
      </c>
      <c r="G58" s="57" t="s">
        <v>402</v>
      </c>
      <c r="H58" s="240">
        <v>41</v>
      </c>
      <c r="I58" s="94"/>
      <c r="J58" s="120">
        <v>15329</v>
      </c>
      <c r="K58" s="120">
        <v>6236</v>
      </c>
      <c r="L58" s="120" t="str">
        <f>IFERROR(VLOOKUP(TRIM(TEXT(B58,"@")),transp!$A$1:$K$18,9,FALSE),"")</f>
        <v/>
      </c>
      <c r="M58" s="120">
        <v>1188</v>
      </c>
      <c r="N58" s="120">
        <v>22753</v>
      </c>
      <c r="O58" s="125"/>
      <c r="P58" s="155"/>
      <c r="Q58" s="155"/>
    </row>
    <row r="59" spans="1:17" ht="15">
      <c r="A59" s="121">
        <v>413</v>
      </c>
      <c r="B59" s="122">
        <v>413114717</v>
      </c>
      <c r="C59" s="57" t="s">
        <v>501</v>
      </c>
      <c r="D59" s="55">
        <v>114</v>
      </c>
      <c r="E59" s="57" t="s">
        <v>139</v>
      </c>
      <c r="F59" s="57">
        <v>717</v>
      </c>
      <c r="G59" s="57" t="s">
        <v>415</v>
      </c>
      <c r="H59" s="240">
        <v>21</v>
      </c>
      <c r="I59" s="94"/>
      <c r="J59" s="120">
        <v>15772</v>
      </c>
      <c r="K59" s="120">
        <v>9487</v>
      </c>
      <c r="L59" s="120" t="str">
        <f>IFERROR(VLOOKUP(TRIM(TEXT(B59,"@")),transp!$A$1:$K$18,9,FALSE),"")</f>
        <v/>
      </c>
      <c r="M59" s="120">
        <v>1188</v>
      </c>
      <c r="N59" s="120">
        <v>26447</v>
      </c>
      <c r="O59" s="125"/>
      <c r="P59" s="155"/>
      <c r="Q59" s="155"/>
    </row>
    <row r="60" spans="1:17" ht="15">
      <c r="A60" s="121">
        <v>413</v>
      </c>
      <c r="B60" s="122">
        <v>413114750</v>
      </c>
      <c r="C60" s="57" t="s">
        <v>501</v>
      </c>
      <c r="D60" s="55">
        <v>114</v>
      </c>
      <c r="E60" s="57" t="s">
        <v>139</v>
      </c>
      <c r="F60" s="57">
        <v>750</v>
      </c>
      <c r="G60" s="57" t="s">
        <v>423</v>
      </c>
      <c r="H60" s="240">
        <v>18</v>
      </c>
      <c r="I60" s="94"/>
      <c r="J60" s="120">
        <v>14735</v>
      </c>
      <c r="K60" s="120">
        <v>9317</v>
      </c>
      <c r="L60" s="120" t="str">
        <f>IFERROR(VLOOKUP(TRIM(TEXT(B60,"@")),transp!$A$1:$K$18,9,FALSE),"")</f>
        <v/>
      </c>
      <c r="M60" s="120">
        <v>1188</v>
      </c>
      <c r="N60" s="120">
        <v>25240</v>
      </c>
      <c r="O60" s="125"/>
      <c r="P60" s="155"/>
      <c r="Q60" s="155"/>
    </row>
    <row r="61" spans="1:17" ht="15">
      <c r="A61" s="121">
        <v>413</v>
      </c>
      <c r="B61" s="122">
        <v>413114755</v>
      </c>
      <c r="C61" s="57" t="s">
        <v>501</v>
      </c>
      <c r="D61" s="55">
        <v>114</v>
      </c>
      <c r="E61" s="57" t="s">
        <v>139</v>
      </c>
      <c r="F61" s="57">
        <v>755</v>
      </c>
      <c r="G61" s="57" t="s">
        <v>425</v>
      </c>
      <c r="H61" s="240">
        <v>18</v>
      </c>
      <c r="I61" s="94"/>
      <c r="J61" s="120">
        <v>13207</v>
      </c>
      <c r="K61" s="120">
        <v>5293</v>
      </c>
      <c r="L61" s="120" t="str">
        <f>IFERROR(VLOOKUP(TRIM(TEXT(B61,"@")),transp!$A$1:$K$18,9,FALSE),"")</f>
        <v/>
      </c>
      <c r="M61" s="120">
        <v>1188</v>
      </c>
      <c r="N61" s="120">
        <v>19688</v>
      </c>
      <c r="O61" s="125"/>
      <c r="P61" s="155"/>
      <c r="Q61" s="155"/>
    </row>
    <row r="62" spans="1:17" ht="15">
      <c r="A62" s="121">
        <v>414</v>
      </c>
      <c r="B62" s="122">
        <v>414603063</v>
      </c>
      <c r="C62" s="57" t="s">
        <v>502</v>
      </c>
      <c r="D62" s="55">
        <v>603</v>
      </c>
      <c r="E62" s="57" t="s">
        <v>573</v>
      </c>
      <c r="F62" s="57">
        <v>63</v>
      </c>
      <c r="G62" s="57" t="s">
        <v>88</v>
      </c>
      <c r="H62" s="240">
        <v>3</v>
      </c>
      <c r="I62" s="94"/>
      <c r="J62" s="120">
        <v>14658</v>
      </c>
      <c r="K62" s="120">
        <v>2168</v>
      </c>
      <c r="L62" s="120" t="str">
        <f>IFERROR(VLOOKUP(TRIM(TEXT(B62,"@")),transp!$A$1:$K$18,9,FALSE),"")</f>
        <v/>
      </c>
      <c r="M62" s="120">
        <v>1188</v>
      </c>
      <c r="N62" s="120">
        <v>18014</v>
      </c>
      <c r="O62" s="125"/>
      <c r="P62" s="155"/>
      <c r="Q62" s="155"/>
    </row>
    <row r="63" spans="1:17" ht="15">
      <c r="A63" s="121">
        <v>414</v>
      </c>
      <c r="B63" s="122">
        <v>414603098</v>
      </c>
      <c r="C63" s="57" t="s">
        <v>502</v>
      </c>
      <c r="D63" s="55">
        <v>603</v>
      </c>
      <c r="E63" s="57" t="s">
        <v>573</v>
      </c>
      <c r="F63" s="57">
        <v>98</v>
      </c>
      <c r="G63" s="57" t="s">
        <v>123</v>
      </c>
      <c r="H63" s="240">
        <v>1</v>
      </c>
      <c r="I63" s="94"/>
      <c r="J63" s="120">
        <v>16941</v>
      </c>
      <c r="K63" s="120">
        <v>14296</v>
      </c>
      <c r="L63" s="120" t="str">
        <f>IFERROR(VLOOKUP(TRIM(TEXT(B63,"@")),transp!$A$1:$K$18,9,FALSE),"")</f>
        <v/>
      </c>
      <c r="M63" s="120">
        <v>1188</v>
      </c>
      <c r="N63" s="120">
        <v>32425</v>
      </c>
      <c r="O63" s="125"/>
      <c r="P63" s="155"/>
      <c r="Q63" s="155"/>
    </row>
    <row r="64" spans="1:17" ht="15">
      <c r="A64" s="121">
        <v>414</v>
      </c>
      <c r="B64" s="122">
        <v>414603121</v>
      </c>
      <c r="C64" s="57" t="s">
        <v>502</v>
      </c>
      <c r="D64" s="55">
        <v>603</v>
      </c>
      <c r="E64" s="57" t="s">
        <v>573</v>
      </c>
      <c r="F64" s="57">
        <v>121</v>
      </c>
      <c r="G64" s="57" t="s">
        <v>146</v>
      </c>
      <c r="H64" s="240">
        <v>1</v>
      </c>
      <c r="I64" s="94"/>
      <c r="J64" s="120">
        <v>17384</v>
      </c>
      <c r="K64" s="120">
        <v>15033</v>
      </c>
      <c r="L64" s="120" t="str">
        <f>IFERROR(VLOOKUP(TRIM(TEXT(B64,"@")),transp!$A$1:$K$18,9,FALSE),"")</f>
        <v/>
      </c>
      <c r="M64" s="120">
        <v>1188</v>
      </c>
      <c r="N64" s="120">
        <v>33605</v>
      </c>
      <c r="O64" s="125"/>
      <c r="P64" s="155"/>
      <c r="Q64" s="155"/>
    </row>
    <row r="65" spans="1:17" ht="15">
      <c r="A65" s="121">
        <v>414</v>
      </c>
      <c r="B65" s="122">
        <v>414603150</v>
      </c>
      <c r="C65" s="57" t="s">
        <v>502</v>
      </c>
      <c r="D65" s="55">
        <v>603</v>
      </c>
      <c r="E65" s="57" t="s">
        <v>573</v>
      </c>
      <c r="F65" s="57">
        <v>150</v>
      </c>
      <c r="G65" s="57" t="s">
        <v>175</v>
      </c>
      <c r="H65" s="240">
        <v>1</v>
      </c>
      <c r="I65" s="94"/>
      <c r="J65" s="120">
        <v>10664</v>
      </c>
      <c r="K65" s="120">
        <v>6275</v>
      </c>
      <c r="L65" s="120" t="str">
        <f>IFERROR(VLOOKUP(TRIM(TEXT(B65,"@")),transp!$A$1:$K$18,9,FALSE),"")</f>
        <v/>
      </c>
      <c r="M65" s="120">
        <v>1188</v>
      </c>
      <c r="N65" s="120">
        <v>18127</v>
      </c>
      <c r="O65" s="125"/>
      <c r="P65" s="155"/>
      <c r="Q65" s="155"/>
    </row>
    <row r="66" spans="1:17" ht="15">
      <c r="A66" s="121">
        <v>414</v>
      </c>
      <c r="B66" s="122">
        <v>414603209</v>
      </c>
      <c r="C66" s="57" t="s">
        <v>502</v>
      </c>
      <c r="D66" s="55">
        <v>603</v>
      </c>
      <c r="E66" s="57" t="s">
        <v>573</v>
      </c>
      <c r="F66" s="57">
        <v>209</v>
      </c>
      <c r="G66" s="57" t="s">
        <v>234</v>
      </c>
      <c r="H66" s="240">
        <v>82</v>
      </c>
      <c r="I66" s="94"/>
      <c r="J66" s="120">
        <v>17449</v>
      </c>
      <c r="K66" s="120">
        <v>3107</v>
      </c>
      <c r="L66" s="120" t="str">
        <f>IFERROR(VLOOKUP(TRIM(TEXT(B66,"@")),transp!$A$1:$K$18,9,FALSE),"")</f>
        <v/>
      </c>
      <c r="M66" s="120">
        <v>1188</v>
      </c>
      <c r="N66" s="120">
        <v>21744</v>
      </c>
      <c r="O66" s="125"/>
      <c r="P66" s="155"/>
      <c r="Q66" s="155"/>
    </row>
    <row r="67" spans="1:17" ht="15">
      <c r="A67" s="121">
        <v>414</v>
      </c>
      <c r="B67" s="122">
        <v>414603236</v>
      </c>
      <c r="C67" s="57" t="s">
        <v>502</v>
      </c>
      <c r="D67" s="55">
        <v>603</v>
      </c>
      <c r="E67" s="57" t="s">
        <v>573</v>
      </c>
      <c r="F67" s="57">
        <v>236</v>
      </c>
      <c r="G67" s="57" t="s">
        <v>261</v>
      </c>
      <c r="H67" s="240">
        <v>169</v>
      </c>
      <c r="I67" s="94"/>
      <c r="J67" s="120">
        <v>17150</v>
      </c>
      <c r="K67" s="120">
        <v>2557</v>
      </c>
      <c r="L67" s="120" t="str">
        <f>IFERROR(VLOOKUP(TRIM(TEXT(B67,"@")),transp!$A$1:$K$18,9,FALSE),"")</f>
        <v/>
      </c>
      <c r="M67" s="120">
        <v>1188</v>
      </c>
      <c r="N67" s="120">
        <v>20895</v>
      </c>
      <c r="O67" s="125"/>
      <c r="P67" s="155"/>
      <c r="Q67" s="155"/>
    </row>
    <row r="68" spans="1:17" ht="15">
      <c r="A68" s="121">
        <v>414</v>
      </c>
      <c r="B68" s="122">
        <v>414603263</v>
      </c>
      <c r="C68" s="57" t="s">
        <v>502</v>
      </c>
      <c r="D68" s="55">
        <v>603</v>
      </c>
      <c r="E68" s="57" t="s">
        <v>573</v>
      </c>
      <c r="F68" s="57">
        <v>263</v>
      </c>
      <c r="G68" s="57" t="s">
        <v>288</v>
      </c>
      <c r="H68" s="240">
        <v>1</v>
      </c>
      <c r="I68" s="94"/>
      <c r="J68" s="120">
        <v>12565</v>
      </c>
      <c r="K68" s="120">
        <v>9495</v>
      </c>
      <c r="L68" s="120" t="str">
        <f>IFERROR(VLOOKUP(TRIM(TEXT(B68,"@")),transp!$A$1:$K$18,9,FALSE),"")</f>
        <v/>
      </c>
      <c r="M68" s="120">
        <v>1188</v>
      </c>
      <c r="N68" s="120">
        <v>23248</v>
      </c>
      <c r="O68" s="125"/>
      <c r="P68" s="155"/>
      <c r="Q68" s="155"/>
    </row>
    <row r="69" spans="1:17" ht="15">
      <c r="A69" s="121">
        <v>414</v>
      </c>
      <c r="B69" s="122">
        <v>414603603</v>
      </c>
      <c r="C69" s="57" t="s">
        <v>502</v>
      </c>
      <c r="D69" s="55">
        <v>603</v>
      </c>
      <c r="E69" s="57" t="s">
        <v>573</v>
      </c>
      <c r="F69" s="57">
        <v>603</v>
      </c>
      <c r="G69" s="57" t="s">
        <v>380</v>
      </c>
      <c r="H69" s="240">
        <v>76</v>
      </c>
      <c r="I69" s="94"/>
      <c r="J69" s="120">
        <v>15826</v>
      </c>
      <c r="K69" s="120">
        <v>1687</v>
      </c>
      <c r="L69" s="120" t="str">
        <f>IFERROR(VLOOKUP(TRIM(TEXT(B69,"@")),transp!$A$1:$K$18,9,FALSE),"")</f>
        <v/>
      </c>
      <c r="M69" s="120">
        <v>1188</v>
      </c>
      <c r="N69" s="120">
        <v>18701</v>
      </c>
      <c r="O69" s="125"/>
      <c r="P69" s="155"/>
      <c r="Q69" s="155"/>
    </row>
    <row r="70" spans="1:17" ht="15">
      <c r="A70" s="121">
        <v>414</v>
      </c>
      <c r="B70" s="122">
        <v>414603635</v>
      </c>
      <c r="C70" s="57" t="s">
        <v>502</v>
      </c>
      <c r="D70" s="55">
        <v>603</v>
      </c>
      <c r="E70" s="57" t="s">
        <v>573</v>
      </c>
      <c r="F70" s="57">
        <v>635</v>
      </c>
      <c r="G70" s="57" t="s">
        <v>390</v>
      </c>
      <c r="H70" s="240">
        <v>19</v>
      </c>
      <c r="I70" s="94"/>
      <c r="J70" s="120">
        <v>14177</v>
      </c>
      <c r="K70" s="120">
        <v>3648</v>
      </c>
      <c r="L70" s="120" t="str">
        <f>IFERROR(VLOOKUP(TRIM(TEXT(B70,"@")),transp!$A$1:$K$18,9,FALSE),"")</f>
        <v/>
      </c>
      <c r="M70" s="120">
        <v>1188</v>
      </c>
      <c r="N70" s="120">
        <v>19013</v>
      </c>
      <c r="O70" s="125"/>
      <c r="P70" s="155"/>
      <c r="Q70" s="155"/>
    </row>
    <row r="71" spans="1:17" ht="15">
      <c r="A71" s="121">
        <v>414</v>
      </c>
      <c r="B71" s="122">
        <v>414603715</v>
      </c>
      <c r="C71" s="57" t="s">
        <v>502</v>
      </c>
      <c r="D71" s="55">
        <v>603</v>
      </c>
      <c r="E71" s="57" t="s">
        <v>573</v>
      </c>
      <c r="F71" s="57">
        <v>715</v>
      </c>
      <c r="G71" s="57" t="s">
        <v>414</v>
      </c>
      <c r="H71" s="240">
        <v>12</v>
      </c>
      <c r="I71" s="94"/>
      <c r="J71" s="120">
        <v>14310</v>
      </c>
      <c r="K71" s="120">
        <v>7146</v>
      </c>
      <c r="L71" s="120" t="str">
        <f>IFERROR(VLOOKUP(TRIM(TEXT(B71,"@")),transp!$A$1:$K$18,9,FALSE),"")</f>
        <v/>
      </c>
      <c r="M71" s="120">
        <v>1188</v>
      </c>
      <c r="N71" s="120">
        <v>22644</v>
      </c>
      <c r="O71" s="125"/>
      <c r="P71" s="155"/>
      <c r="Q71" s="155"/>
    </row>
    <row r="72" spans="1:17" ht="15">
      <c r="A72" s="121">
        <v>416</v>
      </c>
      <c r="B72" s="122">
        <v>416035018</v>
      </c>
      <c r="C72" s="57" t="s">
        <v>503</v>
      </c>
      <c r="D72" s="55">
        <v>35</v>
      </c>
      <c r="E72" s="57" t="s">
        <v>60</v>
      </c>
      <c r="F72" s="57">
        <v>18</v>
      </c>
      <c r="G72" s="57" t="s">
        <v>43</v>
      </c>
      <c r="H72" s="240">
        <v>1</v>
      </c>
      <c r="I72" s="94"/>
      <c r="J72" s="120">
        <v>20674</v>
      </c>
      <c r="K72" s="120">
        <v>9859</v>
      </c>
      <c r="L72" s="120" t="str">
        <f>IFERROR(VLOOKUP(TRIM(TEXT(B72,"@")),transp!$A$1:$K$18,9,FALSE),"")</f>
        <v/>
      </c>
      <c r="M72" s="120">
        <v>1188</v>
      </c>
      <c r="N72" s="120">
        <v>31721</v>
      </c>
      <c r="O72" s="125"/>
      <c r="P72" s="155"/>
      <c r="Q72" s="155"/>
    </row>
    <row r="73" spans="1:17" ht="15">
      <c r="A73" s="121">
        <v>416</v>
      </c>
      <c r="B73" s="122">
        <v>416035030</v>
      </c>
      <c r="C73" s="57" t="s">
        <v>503</v>
      </c>
      <c r="D73" s="55">
        <v>35</v>
      </c>
      <c r="E73" s="57" t="s">
        <v>60</v>
      </c>
      <c r="F73" s="57">
        <v>30</v>
      </c>
      <c r="G73" s="57" t="s">
        <v>55</v>
      </c>
      <c r="H73" s="240">
        <v>1</v>
      </c>
      <c r="I73" s="94"/>
      <c r="J73" s="120">
        <v>17663</v>
      </c>
      <c r="K73" s="120">
        <v>5112</v>
      </c>
      <c r="L73" s="120" t="str">
        <f>IFERROR(VLOOKUP(TRIM(TEXT(B73,"@")),transp!$A$1:$K$18,9,FALSE),"")</f>
        <v/>
      </c>
      <c r="M73" s="120">
        <v>1188</v>
      </c>
      <c r="N73" s="120">
        <v>23963</v>
      </c>
      <c r="O73" s="125"/>
      <c r="P73" s="155"/>
      <c r="Q73" s="155"/>
    </row>
    <row r="74" spans="1:17" ht="15">
      <c r="A74" s="121">
        <v>416</v>
      </c>
      <c r="B74" s="122">
        <v>416035035</v>
      </c>
      <c r="C74" s="57" t="s">
        <v>503</v>
      </c>
      <c r="D74" s="55">
        <v>35</v>
      </c>
      <c r="E74" s="57" t="s">
        <v>60</v>
      </c>
      <c r="F74" s="57">
        <v>35</v>
      </c>
      <c r="G74" s="57" t="s">
        <v>60</v>
      </c>
      <c r="H74" s="240">
        <v>673</v>
      </c>
      <c r="I74" s="94"/>
      <c r="J74" s="120">
        <v>19528</v>
      </c>
      <c r="K74" s="120">
        <v>7512</v>
      </c>
      <c r="L74" s="120" t="str">
        <f>IFERROR(VLOOKUP(TRIM(TEXT(B74,"@")),transp!$A$1:$K$18,9,FALSE),"")</f>
        <v/>
      </c>
      <c r="M74" s="120">
        <v>1188</v>
      </c>
      <c r="N74" s="120">
        <v>28228</v>
      </c>
      <c r="O74" s="125"/>
      <c r="P74" s="155"/>
      <c r="Q74" s="155"/>
    </row>
    <row r="75" spans="1:17" ht="15">
      <c r="A75" s="121">
        <v>416</v>
      </c>
      <c r="B75" s="122">
        <v>416035044</v>
      </c>
      <c r="C75" s="57" t="s">
        <v>503</v>
      </c>
      <c r="D75" s="55">
        <v>35</v>
      </c>
      <c r="E75" s="57" t="s">
        <v>60</v>
      </c>
      <c r="F75" s="57">
        <v>44</v>
      </c>
      <c r="G75" s="57" t="s">
        <v>69</v>
      </c>
      <c r="H75" s="240">
        <v>4</v>
      </c>
      <c r="I75" s="94"/>
      <c r="J75" s="120">
        <v>18299</v>
      </c>
      <c r="K75" s="120">
        <v>0</v>
      </c>
      <c r="L75" s="120" t="str">
        <f>IFERROR(VLOOKUP(TRIM(TEXT(B75,"@")),transp!$A$1:$K$18,9,FALSE),"")</f>
        <v/>
      </c>
      <c r="M75" s="120">
        <v>1188</v>
      </c>
      <c r="N75" s="120">
        <v>19487</v>
      </c>
      <c r="O75" s="125"/>
      <c r="P75" s="155"/>
      <c r="Q75" s="155"/>
    </row>
    <row r="76" spans="1:17" ht="15">
      <c r="A76" s="121">
        <v>416</v>
      </c>
      <c r="B76" s="122">
        <v>416035050</v>
      </c>
      <c r="C76" s="57" t="s">
        <v>503</v>
      </c>
      <c r="D76" s="55">
        <v>35</v>
      </c>
      <c r="E76" s="57" t="s">
        <v>60</v>
      </c>
      <c r="F76" s="57">
        <v>50</v>
      </c>
      <c r="G76" s="57" t="s">
        <v>75</v>
      </c>
      <c r="H76" s="240">
        <v>1</v>
      </c>
      <c r="I76" s="94"/>
      <c r="J76" s="120">
        <v>19860</v>
      </c>
      <c r="K76" s="120">
        <v>8675</v>
      </c>
      <c r="L76" s="120" t="str">
        <f>IFERROR(VLOOKUP(TRIM(TEXT(B76,"@")),transp!$A$1:$K$18,9,FALSE),"")</f>
        <v/>
      </c>
      <c r="M76" s="120">
        <v>1188</v>
      </c>
      <c r="N76" s="120">
        <v>29723</v>
      </c>
      <c r="O76" s="125"/>
      <c r="P76" s="155"/>
      <c r="Q76" s="155"/>
    </row>
    <row r="77" spans="1:17" ht="15">
      <c r="A77" s="121">
        <v>416</v>
      </c>
      <c r="B77" s="122">
        <v>416035073</v>
      </c>
      <c r="C77" s="57" t="s">
        <v>503</v>
      </c>
      <c r="D77" s="55">
        <v>35</v>
      </c>
      <c r="E77" s="57" t="s">
        <v>60</v>
      </c>
      <c r="F77" s="57">
        <v>73</v>
      </c>
      <c r="G77" s="57" t="s">
        <v>98</v>
      </c>
      <c r="H77" s="240">
        <v>1</v>
      </c>
      <c r="I77" s="94"/>
      <c r="J77" s="120">
        <v>13434</v>
      </c>
      <c r="K77" s="120">
        <v>9267</v>
      </c>
      <c r="L77" s="120" t="str">
        <f>IFERROR(VLOOKUP(TRIM(TEXT(B77,"@")),transp!$A$1:$K$18,9,FALSE),"")</f>
        <v/>
      </c>
      <c r="M77" s="120">
        <v>1188</v>
      </c>
      <c r="N77" s="120">
        <v>23889</v>
      </c>
      <c r="O77" s="125"/>
      <c r="P77" s="155"/>
      <c r="Q77" s="155"/>
    </row>
    <row r="78" spans="1:17" ht="15">
      <c r="A78" s="121">
        <v>416</v>
      </c>
      <c r="B78" s="122">
        <v>416035133</v>
      </c>
      <c r="C78" s="57" t="s">
        <v>503</v>
      </c>
      <c r="D78" s="55">
        <v>35</v>
      </c>
      <c r="E78" s="57" t="s">
        <v>60</v>
      </c>
      <c r="F78" s="57">
        <v>133</v>
      </c>
      <c r="G78" s="57" t="s">
        <v>158</v>
      </c>
      <c r="H78" s="240">
        <v>1</v>
      </c>
      <c r="I78" s="94"/>
      <c r="J78" s="120">
        <v>14602</v>
      </c>
      <c r="K78" s="120">
        <v>246</v>
      </c>
      <c r="L78" s="120" t="str">
        <f>IFERROR(VLOOKUP(TRIM(TEXT(B78,"@")),transp!$A$1:$K$18,9,FALSE),"")</f>
        <v/>
      </c>
      <c r="M78" s="120">
        <v>1188</v>
      </c>
      <c r="N78" s="120">
        <v>16036</v>
      </c>
      <c r="O78" s="125"/>
      <c r="P78" s="155"/>
      <c r="Q78" s="155"/>
    </row>
    <row r="79" spans="1:17" ht="15">
      <c r="A79" s="121">
        <v>416</v>
      </c>
      <c r="B79" s="122">
        <v>416035189</v>
      </c>
      <c r="C79" s="57" t="s">
        <v>503</v>
      </c>
      <c r="D79" s="55">
        <v>35</v>
      </c>
      <c r="E79" s="57" t="s">
        <v>60</v>
      </c>
      <c r="F79" s="57">
        <v>189</v>
      </c>
      <c r="G79" s="57" t="s">
        <v>214</v>
      </c>
      <c r="H79" s="240">
        <v>2</v>
      </c>
      <c r="I79" s="94"/>
      <c r="J79" s="120">
        <v>17267</v>
      </c>
      <c r="K79" s="120">
        <v>6966</v>
      </c>
      <c r="L79" s="120" t="str">
        <f>IFERROR(VLOOKUP(TRIM(TEXT(B79,"@")),transp!$A$1:$K$18,9,FALSE),"")</f>
        <v/>
      </c>
      <c r="M79" s="120">
        <v>1188</v>
      </c>
      <c r="N79" s="120">
        <v>25421</v>
      </c>
      <c r="O79" s="125"/>
      <c r="P79" s="155"/>
      <c r="Q79" s="155"/>
    </row>
    <row r="80" spans="1:17" ht="15">
      <c r="A80" s="121">
        <v>416</v>
      </c>
      <c r="B80" s="122">
        <v>416035243</v>
      </c>
      <c r="C80" s="57" t="s">
        <v>503</v>
      </c>
      <c r="D80" s="55">
        <v>35</v>
      </c>
      <c r="E80" s="57" t="s">
        <v>60</v>
      </c>
      <c r="F80" s="57">
        <v>243</v>
      </c>
      <c r="G80" s="57" t="s">
        <v>268</v>
      </c>
      <c r="H80" s="240">
        <v>2</v>
      </c>
      <c r="I80" s="94"/>
      <c r="J80" s="120">
        <v>16027</v>
      </c>
      <c r="K80" s="120">
        <v>2223</v>
      </c>
      <c r="L80" s="120" t="str">
        <f>IFERROR(VLOOKUP(TRIM(TEXT(B80,"@")),transp!$A$1:$K$18,9,FALSE),"")</f>
        <v/>
      </c>
      <c r="M80" s="120">
        <v>1188</v>
      </c>
      <c r="N80" s="120">
        <v>19438</v>
      </c>
      <c r="O80" s="125"/>
      <c r="P80" s="155"/>
      <c r="Q80" s="155"/>
    </row>
    <row r="81" spans="1:17" ht="15">
      <c r="A81" s="121">
        <v>416</v>
      </c>
      <c r="B81" s="122">
        <v>416035244</v>
      </c>
      <c r="C81" s="57" t="s">
        <v>503</v>
      </c>
      <c r="D81" s="55">
        <v>35</v>
      </c>
      <c r="E81" s="57" t="s">
        <v>60</v>
      </c>
      <c r="F81" s="57">
        <v>244</v>
      </c>
      <c r="G81" s="57" t="s">
        <v>269</v>
      </c>
      <c r="H81" s="240">
        <v>7</v>
      </c>
      <c r="I81" s="94"/>
      <c r="J81" s="120">
        <v>20123</v>
      </c>
      <c r="K81" s="120">
        <v>4864</v>
      </c>
      <c r="L81" s="120" t="str">
        <f>IFERROR(VLOOKUP(TRIM(TEXT(B81,"@")),transp!$A$1:$K$18,9,FALSE),"")</f>
        <v/>
      </c>
      <c r="M81" s="120">
        <v>1188</v>
      </c>
      <c r="N81" s="120">
        <v>26175</v>
      </c>
      <c r="O81" s="125"/>
      <c r="P81" s="155"/>
      <c r="Q81" s="155"/>
    </row>
    <row r="82" spans="1:17" ht="15">
      <c r="A82" s="121">
        <v>416</v>
      </c>
      <c r="B82" s="122">
        <v>416035274</v>
      </c>
      <c r="C82" s="57" t="s">
        <v>503</v>
      </c>
      <c r="D82" s="55">
        <v>35</v>
      </c>
      <c r="E82" s="57" t="s">
        <v>60</v>
      </c>
      <c r="F82" s="57">
        <v>274</v>
      </c>
      <c r="G82" s="57" t="s">
        <v>299</v>
      </c>
      <c r="H82" s="240">
        <v>1</v>
      </c>
      <c r="I82" s="94"/>
      <c r="J82" s="120">
        <v>21152</v>
      </c>
      <c r="K82" s="120">
        <v>9751</v>
      </c>
      <c r="L82" s="120" t="str">
        <f>IFERROR(VLOOKUP(TRIM(TEXT(B82,"@")),transp!$A$1:$K$18,9,FALSE),"")</f>
        <v/>
      </c>
      <c r="M82" s="120">
        <v>1188</v>
      </c>
      <c r="N82" s="120">
        <v>32091</v>
      </c>
      <c r="O82" s="125"/>
      <c r="P82" s="155"/>
      <c r="Q82" s="155"/>
    </row>
    <row r="83" spans="1:17" ht="15">
      <c r="A83" s="121">
        <v>416</v>
      </c>
      <c r="B83" s="122">
        <v>416035285</v>
      </c>
      <c r="C83" s="57" t="s">
        <v>503</v>
      </c>
      <c r="D83" s="55">
        <v>35</v>
      </c>
      <c r="E83" s="57" t="s">
        <v>60</v>
      </c>
      <c r="F83" s="57">
        <v>285</v>
      </c>
      <c r="G83" s="57" t="s">
        <v>310</v>
      </c>
      <c r="H83" s="240">
        <v>1</v>
      </c>
      <c r="I83" s="94"/>
      <c r="J83" s="120">
        <v>13434</v>
      </c>
      <c r="K83" s="120">
        <v>2671</v>
      </c>
      <c r="L83" s="120" t="str">
        <f>IFERROR(VLOOKUP(TRIM(TEXT(B83,"@")),transp!$A$1:$K$18,9,FALSE),"")</f>
        <v/>
      </c>
      <c r="M83" s="120">
        <v>1188</v>
      </c>
      <c r="N83" s="120">
        <v>17293</v>
      </c>
      <c r="O83" s="125"/>
      <c r="P83" s="155"/>
      <c r="Q83" s="155"/>
    </row>
    <row r="84" spans="1:17" ht="15">
      <c r="A84" s="121">
        <v>417</v>
      </c>
      <c r="B84" s="122">
        <v>417035035</v>
      </c>
      <c r="C84" s="57" t="s">
        <v>504</v>
      </c>
      <c r="D84" s="55">
        <v>35</v>
      </c>
      <c r="E84" s="57" t="s">
        <v>60</v>
      </c>
      <c r="F84" s="57">
        <v>35</v>
      </c>
      <c r="G84" s="57" t="s">
        <v>60</v>
      </c>
      <c r="H84" s="240">
        <v>317</v>
      </c>
      <c r="I84" s="94"/>
      <c r="J84" s="120">
        <v>19510</v>
      </c>
      <c r="K84" s="120">
        <v>7505</v>
      </c>
      <c r="L84" s="120" t="str">
        <f>IFERROR(VLOOKUP(TRIM(TEXT(B84,"@")),transp!$A$1:$K$18,9,FALSE),"")</f>
        <v/>
      </c>
      <c r="M84" s="120">
        <v>1188</v>
      </c>
      <c r="N84" s="120">
        <v>28203</v>
      </c>
      <c r="O84" s="125"/>
      <c r="P84" s="155"/>
      <c r="Q84" s="155"/>
    </row>
    <row r="85" spans="1:17" ht="15">
      <c r="A85" s="121">
        <v>417</v>
      </c>
      <c r="B85" s="122">
        <v>417035040</v>
      </c>
      <c r="C85" s="57" t="s">
        <v>504</v>
      </c>
      <c r="D85" s="55">
        <v>35</v>
      </c>
      <c r="E85" s="57" t="s">
        <v>60</v>
      </c>
      <c r="F85" s="57">
        <v>40</v>
      </c>
      <c r="G85" s="57" t="s">
        <v>65</v>
      </c>
      <c r="H85" s="240">
        <v>1</v>
      </c>
      <c r="I85" s="94"/>
      <c r="J85" s="120">
        <v>17600</v>
      </c>
      <c r="K85" s="120">
        <v>5723</v>
      </c>
      <c r="L85" s="120" t="str">
        <f>IFERROR(VLOOKUP(TRIM(TEXT(B85,"@")),transp!$A$1:$K$18,9,FALSE),"")</f>
        <v/>
      </c>
      <c r="M85" s="120">
        <v>1188</v>
      </c>
      <c r="N85" s="120">
        <v>24511</v>
      </c>
      <c r="O85" s="125"/>
      <c r="P85" s="155"/>
      <c r="Q85" s="155"/>
    </row>
    <row r="86" spans="1:17" ht="15">
      <c r="A86" s="121">
        <v>417</v>
      </c>
      <c r="B86" s="122">
        <v>417035044</v>
      </c>
      <c r="C86" s="57" t="s">
        <v>504</v>
      </c>
      <c r="D86" s="55">
        <v>35</v>
      </c>
      <c r="E86" s="57" t="s">
        <v>60</v>
      </c>
      <c r="F86" s="57">
        <v>44</v>
      </c>
      <c r="G86" s="57" t="s">
        <v>69</v>
      </c>
      <c r="H86" s="240">
        <v>1</v>
      </c>
      <c r="I86" s="94"/>
      <c r="J86" s="120">
        <v>11794</v>
      </c>
      <c r="K86" s="120">
        <v>0</v>
      </c>
      <c r="L86" s="120" t="str">
        <f>IFERROR(VLOOKUP(TRIM(TEXT(B86,"@")),transp!$A$1:$K$18,9,FALSE),"")</f>
        <v/>
      </c>
      <c r="M86" s="120">
        <v>1188</v>
      </c>
      <c r="N86" s="120">
        <v>12982</v>
      </c>
      <c r="O86" s="125"/>
      <c r="P86" s="155"/>
      <c r="Q86" s="155"/>
    </row>
    <row r="87" spans="1:17" ht="15">
      <c r="A87" s="121">
        <v>417</v>
      </c>
      <c r="B87" s="122">
        <v>417035100</v>
      </c>
      <c r="C87" s="57" t="s">
        <v>504</v>
      </c>
      <c r="D87" s="55">
        <v>35</v>
      </c>
      <c r="E87" s="57" t="s">
        <v>60</v>
      </c>
      <c r="F87" s="57">
        <v>100</v>
      </c>
      <c r="G87" s="57" t="s">
        <v>125</v>
      </c>
      <c r="H87" s="240">
        <v>3</v>
      </c>
      <c r="I87" s="94"/>
      <c r="J87" s="120">
        <v>19373</v>
      </c>
      <c r="K87" s="120">
        <v>5224</v>
      </c>
      <c r="L87" s="120" t="str">
        <f>IFERROR(VLOOKUP(TRIM(TEXT(B87,"@")),transp!$A$1:$K$18,9,FALSE),"")</f>
        <v/>
      </c>
      <c r="M87" s="120">
        <v>1188</v>
      </c>
      <c r="N87" s="120">
        <v>25785</v>
      </c>
      <c r="O87" s="125"/>
      <c r="P87" s="155"/>
      <c r="Q87" s="155"/>
    </row>
    <row r="88" spans="1:17" ht="15">
      <c r="A88" s="121">
        <v>417</v>
      </c>
      <c r="B88" s="122">
        <v>417035133</v>
      </c>
      <c r="C88" s="57" t="s">
        <v>504</v>
      </c>
      <c r="D88" s="55">
        <v>35</v>
      </c>
      <c r="E88" s="57" t="s">
        <v>60</v>
      </c>
      <c r="F88" s="57">
        <v>133</v>
      </c>
      <c r="G88" s="57" t="s">
        <v>158</v>
      </c>
      <c r="H88" s="240">
        <v>3</v>
      </c>
      <c r="I88" s="94"/>
      <c r="J88" s="120">
        <v>11656</v>
      </c>
      <c r="K88" s="120">
        <v>196</v>
      </c>
      <c r="L88" s="120" t="str">
        <f>IFERROR(VLOOKUP(TRIM(TEXT(B88,"@")),transp!$A$1:$K$18,9,FALSE),"")</f>
        <v/>
      </c>
      <c r="M88" s="120">
        <v>1188</v>
      </c>
      <c r="N88" s="120">
        <v>13040</v>
      </c>
      <c r="O88" s="125"/>
      <c r="P88" s="155"/>
      <c r="Q88" s="155"/>
    </row>
    <row r="89" spans="1:17" ht="15">
      <c r="A89" s="121">
        <v>417</v>
      </c>
      <c r="B89" s="122">
        <v>417035244</v>
      </c>
      <c r="C89" s="57" t="s">
        <v>504</v>
      </c>
      <c r="D89" s="55">
        <v>35</v>
      </c>
      <c r="E89" s="57" t="s">
        <v>60</v>
      </c>
      <c r="F89" s="57">
        <v>244</v>
      </c>
      <c r="G89" s="57" t="s">
        <v>269</v>
      </c>
      <c r="H89" s="240">
        <v>5</v>
      </c>
      <c r="I89" s="94"/>
      <c r="J89" s="120">
        <v>16796</v>
      </c>
      <c r="K89" s="120">
        <v>4060</v>
      </c>
      <c r="L89" s="120" t="str">
        <f>IFERROR(VLOOKUP(TRIM(TEXT(B89,"@")),transp!$A$1:$K$18,9,FALSE),"")</f>
        <v/>
      </c>
      <c r="M89" s="120">
        <v>1188</v>
      </c>
      <c r="N89" s="120">
        <v>22044</v>
      </c>
      <c r="O89" s="125"/>
      <c r="P89" s="155"/>
      <c r="Q89" s="155"/>
    </row>
    <row r="90" spans="1:17" ht="15">
      <c r="A90" s="121">
        <v>417</v>
      </c>
      <c r="B90" s="122">
        <v>417035285</v>
      </c>
      <c r="C90" s="57" t="s">
        <v>504</v>
      </c>
      <c r="D90" s="55">
        <v>35</v>
      </c>
      <c r="E90" s="57" t="s">
        <v>60</v>
      </c>
      <c r="F90" s="57">
        <v>285</v>
      </c>
      <c r="G90" s="57" t="s">
        <v>310</v>
      </c>
      <c r="H90" s="240">
        <v>4</v>
      </c>
      <c r="I90" s="94"/>
      <c r="J90" s="120">
        <v>14257</v>
      </c>
      <c r="K90" s="120">
        <v>2834</v>
      </c>
      <c r="L90" s="120" t="str">
        <f>IFERROR(VLOOKUP(TRIM(TEXT(B90,"@")),transp!$A$1:$K$18,9,FALSE),"")</f>
        <v/>
      </c>
      <c r="M90" s="120">
        <v>1188</v>
      </c>
      <c r="N90" s="120">
        <v>18279</v>
      </c>
      <c r="O90" s="125"/>
      <c r="P90" s="155"/>
      <c r="Q90" s="155"/>
    </row>
    <row r="91" spans="1:17" ht="15">
      <c r="A91" s="121">
        <v>418</v>
      </c>
      <c r="B91" s="122">
        <v>418100014</v>
      </c>
      <c r="C91" s="57" t="s">
        <v>505</v>
      </c>
      <c r="D91" s="55">
        <v>100</v>
      </c>
      <c r="E91" s="57" t="s">
        <v>125</v>
      </c>
      <c r="F91" s="57">
        <v>14</v>
      </c>
      <c r="G91" s="57" t="s">
        <v>39</v>
      </c>
      <c r="H91" s="240">
        <v>1</v>
      </c>
      <c r="I91" s="94"/>
      <c r="J91" s="120">
        <v>10804</v>
      </c>
      <c r="K91" s="120">
        <v>2594</v>
      </c>
      <c r="L91" s="120" t="str">
        <f>IFERROR(VLOOKUP(TRIM(TEXT(B91,"@")),transp!$A$1:$K$18,9,FALSE),"")</f>
        <v/>
      </c>
      <c r="M91" s="120">
        <v>1188</v>
      </c>
      <c r="N91" s="120">
        <v>14586</v>
      </c>
      <c r="O91" s="125"/>
      <c r="P91" s="155"/>
      <c r="Q91" s="155"/>
    </row>
    <row r="92" spans="1:17" ht="15">
      <c r="A92" s="121">
        <v>418</v>
      </c>
      <c r="B92" s="122">
        <v>418100100</v>
      </c>
      <c r="C92" s="57" t="s">
        <v>505</v>
      </c>
      <c r="D92" s="55">
        <v>100</v>
      </c>
      <c r="E92" s="57" t="s">
        <v>125</v>
      </c>
      <c r="F92" s="57">
        <v>100</v>
      </c>
      <c r="G92" s="57" t="s">
        <v>125</v>
      </c>
      <c r="H92" s="240">
        <v>264</v>
      </c>
      <c r="I92" s="94"/>
      <c r="J92" s="120">
        <v>15201</v>
      </c>
      <c r="K92" s="120">
        <v>4099</v>
      </c>
      <c r="L92" s="120" t="str">
        <f>IFERROR(VLOOKUP(TRIM(TEXT(B92,"@")),transp!$A$1:$K$18,9,FALSE),"")</f>
        <v/>
      </c>
      <c r="M92" s="120">
        <v>1188</v>
      </c>
      <c r="N92" s="120">
        <v>20488</v>
      </c>
      <c r="O92" s="125"/>
      <c r="P92" s="155"/>
      <c r="Q92" s="155"/>
    </row>
    <row r="93" spans="1:17" ht="15">
      <c r="A93" s="121">
        <v>418</v>
      </c>
      <c r="B93" s="122">
        <v>418100136</v>
      </c>
      <c r="C93" s="57" t="s">
        <v>505</v>
      </c>
      <c r="D93" s="55">
        <v>100</v>
      </c>
      <c r="E93" s="57" t="s">
        <v>125</v>
      </c>
      <c r="F93" s="57">
        <v>136</v>
      </c>
      <c r="G93" s="57" t="s">
        <v>161</v>
      </c>
      <c r="H93" s="240">
        <v>4</v>
      </c>
      <c r="I93" s="94"/>
      <c r="J93" s="120">
        <v>11949</v>
      </c>
      <c r="K93" s="120">
        <v>4376</v>
      </c>
      <c r="L93" s="120" t="str">
        <f>IFERROR(VLOOKUP(TRIM(TEXT(B93,"@")),transp!$A$1:$K$18,9,FALSE),"")</f>
        <v/>
      </c>
      <c r="M93" s="120">
        <v>1188</v>
      </c>
      <c r="N93" s="120">
        <v>17513</v>
      </c>
      <c r="O93" s="125"/>
      <c r="P93" s="155"/>
      <c r="Q93" s="155"/>
    </row>
    <row r="94" spans="1:17" ht="15">
      <c r="A94" s="121">
        <v>418</v>
      </c>
      <c r="B94" s="122">
        <v>418100170</v>
      </c>
      <c r="C94" s="57" t="s">
        <v>505</v>
      </c>
      <c r="D94" s="55">
        <v>100</v>
      </c>
      <c r="E94" s="57" t="s">
        <v>125</v>
      </c>
      <c r="F94" s="57">
        <v>170</v>
      </c>
      <c r="G94" s="57" t="s">
        <v>195</v>
      </c>
      <c r="H94" s="240">
        <v>5</v>
      </c>
      <c r="I94" s="94"/>
      <c r="J94" s="120">
        <v>13713</v>
      </c>
      <c r="K94" s="120">
        <v>876</v>
      </c>
      <c r="L94" s="120" t="str">
        <f>IFERROR(VLOOKUP(TRIM(TEXT(B94,"@")),transp!$A$1:$K$18,9,FALSE),"")</f>
        <v/>
      </c>
      <c r="M94" s="120">
        <v>1188</v>
      </c>
      <c r="N94" s="120">
        <v>15777</v>
      </c>
      <c r="O94" s="125"/>
      <c r="P94" s="155"/>
      <c r="Q94" s="155"/>
    </row>
    <row r="95" spans="1:17" ht="15">
      <c r="A95" s="121">
        <v>418</v>
      </c>
      <c r="B95" s="122">
        <v>418100198</v>
      </c>
      <c r="C95" s="57" t="s">
        <v>505</v>
      </c>
      <c r="D95" s="55">
        <v>100</v>
      </c>
      <c r="E95" s="57" t="s">
        <v>125</v>
      </c>
      <c r="F95" s="57">
        <v>198</v>
      </c>
      <c r="G95" s="57" t="s">
        <v>223</v>
      </c>
      <c r="H95" s="240">
        <v>7</v>
      </c>
      <c r="I95" s="94"/>
      <c r="J95" s="120">
        <v>10804</v>
      </c>
      <c r="K95" s="120">
        <v>5264</v>
      </c>
      <c r="L95" s="120" t="str">
        <f>IFERROR(VLOOKUP(TRIM(TEXT(B95,"@")),transp!$A$1:$K$18,9,FALSE),"")</f>
        <v/>
      </c>
      <c r="M95" s="120">
        <v>1188</v>
      </c>
      <c r="N95" s="120">
        <v>17256</v>
      </c>
      <c r="O95" s="125"/>
      <c r="P95" s="155"/>
      <c r="Q95" s="155"/>
    </row>
    <row r="96" spans="1:17" ht="15">
      <c r="A96" s="121">
        <v>418</v>
      </c>
      <c r="B96" s="122">
        <v>418100276</v>
      </c>
      <c r="C96" s="57" t="s">
        <v>505</v>
      </c>
      <c r="D96" s="55">
        <v>100</v>
      </c>
      <c r="E96" s="57" t="s">
        <v>125</v>
      </c>
      <c r="F96" s="57">
        <v>276</v>
      </c>
      <c r="G96" s="57" t="s">
        <v>301</v>
      </c>
      <c r="H96" s="240">
        <v>1</v>
      </c>
      <c r="I96" s="94"/>
      <c r="J96" s="120">
        <v>10804</v>
      </c>
      <c r="K96" s="120">
        <v>9999</v>
      </c>
      <c r="L96" s="120" t="str">
        <f>IFERROR(VLOOKUP(TRIM(TEXT(B96,"@")),transp!$A$1:$K$18,9,FALSE),"")</f>
        <v/>
      </c>
      <c r="M96" s="120">
        <v>1188</v>
      </c>
      <c r="N96" s="120">
        <v>21991</v>
      </c>
      <c r="O96" s="125"/>
      <c r="P96" s="155"/>
      <c r="Q96" s="155"/>
    </row>
    <row r="97" spans="1:17" ht="15">
      <c r="A97" s="121">
        <v>418</v>
      </c>
      <c r="B97" s="122">
        <v>418100308</v>
      </c>
      <c r="C97" s="57" t="s">
        <v>505</v>
      </c>
      <c r="D97" s="55">
        <v>100</v>
      </c>
      <c r="E97" s="57" t="s">
        <v>125</v>
      </c>
      <c r="F97" s="57">
        <v>308</v>
      </c>
      <c r="G97" s="57" t="s">
        <v>333</v>
      </c>
      <c r="H97" s="240">
        <v>2</v>
      </c>
      <c r="I97" s="94"/>
      <c r="J97" s="120">
        <v>10804</v>
      </c>
      <c r="K97" s="120">
        <v>4184</v>
      </c>
      <c r="L97" s="120" t="str">
        <f>IFERROR(VLOOKUP(TRIM(TEXT(B97,"@")),transp!$A$1:$K$18,9,FALSE),"")</f>
        <v/>
      </c>
      <c r="M97" s="120">
        <v>1188</v>
      </c>
      <c r="N97" s="120">
        <v>16176</v>
      </c>
      <c r="O97" s="125"/>
      <c r="P97" s="155"/>
      <c r="Q97" s="155"/>
    </row>
    <row r="98" spans="1:17" ht="15">
      <c r="A98" s="121">
        <v>418</v>
      </c>
      <c r="B98" s="122">
        <v>418100315</v>
      </c>
      <c r="C98" s="57" t="s">
        <v>505</v>
      </c>
      <c r="D98" s="55">
        <v>100</v>
      </c>
      <c r="E98" s="57" t="s">
        <v>125</v>
      </c>
      <c r="F98" s="57">
        <v>315</v>
      </c>
      <c r="G98" s="57" t="s">
        <v>340</v>
      </c>
      <c r="H98" s="240">
        <v>1</v>
      </c>
      <c r="I98" s="94"/>
      <c r="J98" s="120">
        <v>10804</v>
      </c>
      <c r="K98" s="120">
        <v>7815</v>
      </c>
      <c r="L98" s="120" t="str">
        <f>IFERROR(VLOOKUP(TRIM(TEXT(B98,"@")),transp!$A$1:$K$18,9,FALSE),"")</f>
        <v/>
      </c>
      <c r="M98" s="120">
        <v>1188</v>
      </c>
      <c r="N98" s="120">
        <v>19807</v>
      </c>
      <c r="O98" s="125"/>
      <c r="P98" s="155"/>
      <c r="Q98" s="155"/>
    </row>
    <row r="99" spans="1:17" ht="15">
      <c r="A99" s="121">
        <v>418</v>
      </c>
      <c r="B99" s="122">
        <v>418100321</v>
      </c>
      <c r="C99" s="57" t="s">
        <v>505</v>
      </c>
      <c r="D99" s="55">
        <v>100</v>
      </c>
      <c r="E99" s="57" t="s">
        <v>125</v>
      </c>
      <c r="F99" s="57">
        <v>321</v>
      </c>
      <c r="G99" s="57" t="s">
        <v>346</v>
      </c>
      <c r="H99" s="240">
        <v>1</v>
      </c>
      <c r="I99" s="94"/>
      <c r="J99" s="120">
        <v>10804</v>
      </c>
      <c r="K99" s="120">
        <v>5751</v>
      </c>
      <c r="L99" s="120" t="str">
        <f>IFERROR(VLOOKUP(TRIM(TEXT(B99,"@")),transp!$A$1:$K$18,9,FALSE),"")</f>
        <v/>
      </c>
      <c r="M99" s="120">
        <v>1188</v>
      </c>
      <c r="N99" s="120">
        <v>17743</v>
      </c>
      <c r="O99" s="125"/>
      <c r="P99" s="155"/>
      <c r="Q99" s="155"/>
    </row>
    <row r="100" spans="1:17" ht="15">
      <c r="A100" s="121">
        <v>418</v>
      </c>
      <c r="B100" s="122">
        <v>418100348</v>
      </c>
      <c r="C100" s="57" t="s">
        <v>505</v>
      </c>
      <c r="D100" s="55">
        <v>100</v>
      </c>
      <c r="E100" s="57" t="s">
        <v>125</v>
      </c>
      <c r="F100" s="57">
        <v>348</v>
      </c>
      <c r="G100" s="57" t="s">
        <v>373</v>
      </c>
      <c r="H100" s="240">
        <v>2</v>
      </c>
      <c r="I100" s="94"/>
      <c r="J100" s="120">
        <v>14783</v>
      </c>
      <c r="K100" s="120">
        <v>193</v>
      </c>
      <c r="L100" s="120" t="str">
        <f>IFERROR(VLOOKUP(TRIM(TEXT(B100,"@")),transp!$A$1:$K$18,9,FALSE),"")</f>
        <v/>
      </c>
      <c r="M100" s="120">
        <v>1188</v>
      </c>
      <c r="N100" s="120">
        <v>16164</v>
      </c>
      <c r="O100" s="125"/>
      <c r="P100" s="155"/>
      <c r="Q100" s="155"/>
    </row>
    <row r="101" spans="1:17" ht="15">
      <c r="A101" s="121">
        <v>418</v>
      </c>
      <c r="B101" s="122">
        <v>418100690</v>
      </c>
      <c r="C101" s="57" t="s">
        <v>505</v>
      </c>
      <c r="D101" s="55">
        <v>100</v>
      </c>
      <c r="E101" s="57" t="s">
        <v>125</v>
      </c>
      <c r="F101" s="57">
        <v>690</v>
      </c>
      <c r="G101" s="57" t="s">
        <v>407</v>
      </c>
      <c r="H101" s="240">
        <v>2</v>
      </c>
      <c r="I101" s="94"/>
      <c r="J101" s="120">
        <v>10804</v>
      </c>
      <c r="K101" s="120">
        <v>4210</v>
      </c>
      <c r="L101" s="120" t="str">
        <f>IFERROR(VLOOKUP(TRIM(TEXT(B101,"@")),transp!$A$1:$K$18,9,FALSE),"")</f>
        <v/>
      </c>
      <c r="M101" s="120">
        <v>1188</v>
      </c>
      <c r="N101" s="120">
        <v>16202</v>
      </c>
      <c r="O101" s="125"/>
      <c r="P101" s="155"/>
      <c r="Q101" s="155"/>
    </row>
    <row r="102" spans="1:17" ht="15">
      <c r="A102" s="121">
        <v>420</v>
      </c>
      <c r="B102" s="122">
        <v>420049010</v>
      </c>
      <c r="C102" s="57" t="s">
        <v>506</v>
      </c>
      <c r="D102" s="55">
        <v>49</v>
      </c>
      <c r="E102" s="57" t="s">
        <v>74</v>
      </c>
      <c r="F102" s="57">
        <v>10</v>
      </c>
      <c r="G102" s="57" t="s">
        <v>35</v>
      </c>
      <c r="H102" s="240">
        <v>7</v>
      </c>
      <c r="I102" s="94"/>
      <c r="J102" s="120">
        <v>15209</v>
      </c>
      <c r="K102" s="120">
        <v>7284</v>
      </c>
      <c r="L102" s="120" t="str">
        <f>IFERROR(VLOOKUP(TRIM(TEXT(B102,"@")),transp!$A$1:$K$18,9,FALSE),"")</f>
        <v/>
      </c>
      <c r="M102" s="120">
        <v>1188</v>
      </c>
      <c r="N102" s="120">
        <v>23681</v>
      </c>
      <c r="O102" s="125"/>
      <c r="P102" s="155"/>
      <c r="Q102" s="155"/>
    </row>
    <row r="103" spans="1:17" ht="15">
      <c r="A103" s="121">
        <v>420</v>
      </c>
      <c r="B103" s="122">
        <v>420049016</v>
      </c>
      <c r="C103" s="57" t="s">
        <v>506</v>
      </c>
      <c r="D103" s="55">
        <v>49</v>
      </c>
      <c r="E103" s="57" t="s">
        <v>74</v>
      </c>
      <c r="F103" s="57">
        <v>16</v>
      </c>
      <c r="G103" s="57" t="s">
        <v>41</v>
      </c>
      <c r="H103" s="240">
        <v>2</v>
      </c>
      <c r="I103" s="94"/>
      <c r="J103" s="120">
        <v>18699</v>
      </c>
      <c r="K103" s="120">
        <v>428</v>
      </c>
      <c r="L103" s="120" t="str">
        <f>IFERROR(VLOOKUP(TRIM(TEXT(B103,"@")),transp!$A$1:$K$18,9,FALSE),"")</f>
        <v/>
      </c>
      <c r="M103" s="120">
        <v>1188</v>
      </c>
      <c r="N103" s="120">
        <v>20315</v>
      </c>
      <c r="O103" s="125"/>
      <c r="P103" s="155"/>
      <c r="Q103" s="155"/>
    </row>
    <row r="104" spans="1:17" ht="15">
      <c r="A104" s="121">
        <v>420</v>
      </c>
      <c r="B104" s="122">
        <v>420049026</v>
      </c>
      <c r="C104" s="57" t="s">
        <v>506</v>
      </c>
      <c r="D104" s="55">
        <v>49</v>
      </c>
      <c r="E104" s="57" t="s">
        <v>74</v>
      </c>
      <c r="F104" s="57">
        <v>26</v>
      </c>
      <c r="G104" s="57" t="s">
        <v>51</v>
      </c>
      <c r="H104" s="240">
        <v>4</v>
      </c>
      <c r="I104" s="94"/>
      <c r="J104" s="120">
        <v>13251</v>
      </c>
      <c r="K104" s="120">
        <v>5106</v>
      </c>
      <c r="L104" s="120" t="str">
        <f>IFERROR(VLOOKUP(TRIM(TEXT(B104,"@")),transp!$A$1:$K$18,9,FALSE),"")</f>
        <v/>
      </c>
      <c r="M104" s="120">
        <v>1188</v>
      </c>
      <c r="N104" s="120">
        <v>19545</v>
      </c>
      <c r="O104" s="125"/>
      <c r="P104" s="155"/>
      <c r="Q104" s="155"/>
    </row>
    <row r="105" spans="1:17" ht="15">
      <c r="A105" s="121">
        <v>420</v>
      </c>
      <c r="B105" s="122">
        <v>420049031</v>
      </c>
      <c r="C105" s="57" t="s">
        <v>506</v>
      </c>
      <c r="D105" s="55">
        <v>49</v>
      </c>
      <c r="E105" s="57" t="s">
        <v>74</v>
      </c>
      <c r="F105" s="57">
        <v>31</v>
      </c>
      <c r="G105" s="57" t="s">
        <v>56</v>
      </c>
      <c r="H105" s="240">
        <v>1</v>
      </c>
      <c r="I105" s="94"/>
      <c r="J105" s="120">
        <v>12011</v>
      </c>
      <c r="K105" s="120">
        <v>5065</v>
      </c>
      <c r="L105" s="120" t="str">
        <f>IFERROR(VLOOKUP(TRIM(TEXT(B105,"@")),transp!$A$1:$K$18,9,FALSE),"")</f>
        <v/>
      </c>
      <c r="M105" s="120">
        <v>1188</v>
      </c>
      <c r="N105" s="120">
        <v>18264</v>
      </c>
      <c r="O105" s="125"/>
      <c r="P105" s="155"/>
      <c r="Q105" s="155"/>
    </row>
    <row r="106" spans="1:17" ht="15">
      <c r="A106" s="121">
        <v>420</v>
      </c>
      <c r="B106" s="122">
        <v>420049035</v>
      </c>
      <c r="C106" s="57" t="s">
        <v>506</v>
      </c>
      <c r="D106" s="55">
        <v>49</v>
      </c>
      <c r="E106" s="57" t="s">
        <v>74</v>
      </c>
      <c r="F106" s="57">
        <v>35</v>
      </c>
      <c r="G106" s="57" t="s">
        <v>60</v>
      </c>
      <c r="H106" s="240">
        <v>29</v>
      </c>
      <c r="I106" s="94"/>
      <c r="J106" s="120">
        <v>17359</v>
      </c>
      <c r="K106" s="120">
        <v>6677</v>
      </c>
      <c r="L106" s="120" t="str">
        <f>IFERROR(VLOOKUP(TRIM(TEXT(B106,"@")),transp!$A$1:$K$18,9,FALSE),"")</f>
        <v/>
      </c>
      <c r="M106" s="120">
        <v>1188</v>
      </c>
      <c r="N106" s="120">
        <v>25224</v>
      </c>
      <c r="O106" s="125"/>
      <c r="P106" s="155"/>
      <c r="Q106" s="155"/>
    </row>
    <row r="107" spans="1:17" ht="15">
      <c r="A107" s="121">
        <v>420</v>
      </c>
      <c r="B107" s="122">
        <v>420049044</v>
      </c>
      <c r="C107" s="57" t="s">
        <v>506</v>
      </c>
      <c r="D107" s="55">
        <v>49</v>
      </c>
      <c r="E107" s="57" t="s">
        <v>74</v>
      </c>
      <c r="F107" s="57">
        <v>44</v>
      </c>
      <c r="G107" s="57" t="s">
        <v>69</v>
      </c>
      <c r="H107" s="240">
        <v>8</v>
      </c>
      <c r="I107" s="94"/>
      <c r="J107" s="120">
        <v>18422</v>
      </c>
      <c r="K107" s="120">
        <v>0</v>
      </c>
      <c r="L107" s="120" t="str">
        <f>IFERROR(VLOOKUP(TRIM(TEXT(B107,"@")),transp!$A$1:$K$18,9,FALSE),"")</f>
        <v/>
      </c>
      <c r="M107" s="120">
        <v>1188</v>
      </c>
      <c r="N107" s="120">
        <v>19610</v>
      </c>
      <c r="O107" s="125"/>
      <c r="P107" s="155"/>
      <c r="Q107" s="155"/>
    </row>
    <row r="108" spans="1:17" ht="15">
      <c r="A108" s="121">
        <v>420</v>
      </c>
      <c r="B108" s="122">
        <v>420049049</v>
      </c>
      <c r="C108" s="57" t="s">
        <v>506</v>
      </c>
      <c r="D108" s="55">
        <v>49</v>
      </c>
      <c r="E108" s="57" t="s">
        <v>74</v>
      </c>
      <c r="F108" s="57">
        <v>49</v>
      </c>
      <c r="G108" s="57" t="s">
        <v>74</v>
      </c>
      <c r="H108" s="240">
        <v>219</v>
      </c>
      <c r="I108" s="94"/>
      <c r="J108" s="120">
        <v>17259</v>
      </c>
      <c r="K108" s="120">
        <v>23355</v>
      </c>
      <c r="L108" s="120" t="str">
        <f>IFERROR(VLOOKUP(TRIM(TEXT(B108,"@")),transp!$A$1:$K$18,9,FALSE),"")</f>
        <v/>
      </c>
      <c r="M108" s="120">
        <v>1188</v>
      </c>
      <c r="N108" s="120">
        <v>41802</v>
      </c>
      <c r="O108" s="125"/>
      <c r="P108" s="155"/>
      <c r="Q108" s="155"/>
    </row>
    <row r="109" spans="1:17" ht="15">
      <c r="A109" s="121">
        <v>420</v>
      </c>
      <c r="B109" s="122">
        <v>420049057</v>
      </c>
      <c r="C109" s="57" t="s">
        <v>506</v>
      </c>
      <c r="D109" s="55">
        <v>49</v>
      </c>
      <c r="E109" s="57" t="s">
        <v>74</v>
      </c>
      <c r="F109" s="57">
        <v>57</v>
      </c>
      <c r="G109" s="57" t="s">
        <v>82</v>
      </c>
      <c r="H109" s="240">
        <v>3</v>
      </c>
      <c r="I109" s="94"/>
      <c r="J109" s="120">
        <v>12011</v>
      </c>
      <c r="K109" s="120">
        <v>275</v>
      </c>
      <c r="L109" s="120" t="str">
        <f>IFERROR(VLOOKUP(TRIM(TEXT(B109,"@")),transp!$A$1:$K$18,9,FALSE),"")</f>
        <v/>
      </c>
      <c r="M109" s="120">
        <v>1188</v>
      </c>
      <c r="N109" s="120">
        <v>13474</v>
      </c>
      <c r="O109" s="125"/>
      <c r="P109" s="155"/>
      <c r="Q109" s="155"/>
    </row>
    <row r="110" spans="1:17" ht="15">
      <c r="A110" s="121">
        <v>420</v>
      </c>
      <c r="B110" s="122">
        <v>420049093</v>
      </c>
      <c r="C110" s="57" t="s">
        <v>506</v>
      </c>
      <c r="D110" s="55">
        <v>49</v>
      </c>
      <c r="E110" s="57" t="s">
        <v>74</v>
      </c>
      <c r="F110" s="57">
        <v>93</v>
      </c>
      <c r="G110" s="57" t="s">
        <v>118</v>
      </c>
      <c r="H110" s="240">
        <v>12</v>
      </c>
      <c r="I110" s="94"/>
      <c r="J110" s="120">
        <v>15733</v>
      </c>
      <c r="K110" s="120">
        <v>155</v>
      </c>
      <c r="L110" s="120" t="str">
        <f>IFERROR(VLOOKUP(TRIM(TEXT(B110,"@")),transp!$A$1:$K$18,9,FALSE),"")</f>
        <v/>
      </c>
      <c r="M110" s="120">
        <v>1188</v>
      </c>
      <c r="N110" s="120">
        <v>17076</v>
      </c>
      <c r="O110" s="125"/>
      <c r="P110" s="155"/>
      <c r="Q110" s="155"/>
    </row>
    <row r="111" spans="1:17" ht="15">
      <c r="A111" s="121">
        <v>420</v>
      </c>
      <c r="B111" s="122">
        <v>420049097</v>
      </c>
      <c r="C111" s="57" t="s">
        <v>506</v>
      </c>
      <c r="D111" s="55">
        <v>49</v>
      </c>
      <c r="E111" s="57" t="s">
        <v>74</v>
      </c>
      <c r="F111" s="57">
        <v>97</v>
      </c>
      <c r="G111" s="57" t="s">
        <v>122</v>
      </c>
      <c r="H111" s="240">
        <v>1</v>
      </c>
      <c r="I111" s="94"/>
      <c r="J111" s="120">
        <v>20571</v>
      </c>
      <c r="K111" s="120">
        <v>139</v>
      </c>
      <c r="L111" s="120" t="str">
        <f>IFERROR(VLOOKUP(TRIM(TEXT(B111,"@")),transp!$A$1:$K$18,9,FALSE),"")</f>
        <v/>
      </c>
      <c r="M111" s="120">
        <v>1188</v>
      </c>
      <c r="N111" s="120">
        <v>21898</v>
      </c>
      <c r="O111" s="125"/>
      <c r="P111" s="155"/>
      <c r="Q111" s="155"/>
    </row>
    <row r="112" spans="1:17" ht="15">
      <c r="A112" s="121">
        <v>420</v>
      </c>
      <c r="B112" s="122">
        <v>420049128</v>
      </c>
      <c r="C112" s="57" t="s">
        <v>506</v>
      </c>
      <c r="D112" s="55">
        <v>49</v>
      </c>
      <c r="E112" s="57" t="s">
        <v>74</v>
      </c>
      <c r="F112" s="57">
        <v>128</v>
      </c>
      <c r="G112" s="57" t="s">
        <v>153</v>
      </c>
      <c r="H112" s="240">
        <v>1</v>
      </c>
      <c r="I112" s="94"/>
      <c r="J112" s="120">
        <v>19888</v>
      </c>
      <c r="K112" s="120">
        <v>1123</v>
      </c>
      <c r="L112" s="120" t="str">
        <f>IFERROR(VLOOKUP(TRIM(TEXT(B112,"@")),transp!$A$1:$K$18,9,FALSE),"")</f>
        <v/>
      </c>
      <c r="M112" s="120">
        <v>1188</v>
      </c>
      <c r="N112" s="120">
        <v>22199</v>
      </c>
      <c r="O112" s="125"/>
      <c r="P112" s="155"/>
      <c r="Q112" s="155"/>
    </row>
    <row r="113" spans="1:17" ht="15">
      <c r="A113" s="121">
        <v>420</v>
      </c>
      <c r="B113" s="122">
        <v>420049153</v>
      </c>
      <c r="C113" s="57" t="s">
        <v>506</v>
      </c>
      <c r="D113" s="55">
        <v>49</v>
      </c>
      <c r="E113" s="57" t="s">
        <v>74</v>
      </c>
      <c r="F113" s="57">
        <v>153</v>
      </c>
      <c r="G113" s="57" t="s">
        <v>178</v>
      </c>
      <c r="H113" s="240">
        <v>3</v>
      </c>
      <c r="I113" s="94"/>
      <c r="J113" s="120">
        <v>14617</v>
      </c>
      <c r="K113" s="120">
        <v>28</v>
      </c>
      <c r="L113" s="120" t="str">
        <f>IFERROR(VLOOKUP(TRIM(TEXT(B113,"@")),transp!$A$1:$K$18,9,FALSE),"")</f>
        <v/>
      </c>
      <c r="M113" s="120">
        <v>1188</v>
      </c>
      <c r="N113" s="120">
        <v>15833</v>
      </c>
      <c r="O113" s="125"/>
      <c r="P113" s="155"/>
      <c r="Q113" s="155"/>
    </row>
    <row r="114" spans="1:17" ht="15">
      <c r="A114" s="121">
        <v>420</v>
      </c>
      <c r="B114" s="122">
        <v>420049155</v>
      </c>
      <c r="C114" s="57" t="s">
        <v>506</v>
      </c>
      <c r="D114" s="55">
        <v>49</v>
      </c>
      <c r="E114" s="57" t="s">
        <v>74</v>
      </c>
      <c r="F114" s="57">
        <v>155</v>
      </c>
      <c r="G114" s="57" t="s">
        <v>180</v>
      </c>
      <c r="H114" s="240">
        <v>1</v>
      </c>
      <c r="I114" s="94"/>
      <c r="J114" s="120">
        <v>10059</v>
      </c>
      <c r="K114" s="120">
        <v>8717</v>
      </c>
      <c r="L114" s="120" t="str">
        <f>IFERROR(VLOOKUP(TRIM(TEXT(B114,"@")),transp!$A$1:$K$18,9,FALSE),"")</f>
        <v/>
      </c>
      <c r="M114" s="120">
        <v>1188</v>
      </c>
      <c r="N114" s="120">
        <v>19964</v>
      </c>
      <c r="O114" s="125"/>
      <c r="P114" s="155"/>
      <c r="Q114" s="155"/>
    </row>
    <row r="115" spans="1:17" ht="15">
      <c r="A115" s="121">
        <v>420</v>
      </c>
      <c r="B115" s="122">
        <v>420049163</v>
      </c>
      <c r="C115" s="57" t="s">
        <v>506</v>
      </c>
      <c r="D115" s="55">
        <v>49</v>
      </c>
      <c r="E115" s="57" t="s">
        <v>74</v>
      </c>
      <c r="F115" s="57">
        <v>163</v>
      </c>
      <c r="G115" s="57" t="s">
        <v>188</v>
      </c>
      <c r="H115" s="240">
        <v>1</v>
      </c>
      <c r="I115" s="94"/>
      <c r="J115" s="120">
        <v>12011</v>
      </c>
      <c r="K115" s="120">
        <v>57</v>
      </c>
      <c r="L115" s="120" t="str">
        <f>IFERROR(VLOOKUP(TRIM(TEXT(B115,"@")),transp!$A$1:$K$18,9,FALSE),"")</f>
        <v/>
      </c>
      <c r="M115" s="120">
        <v>1188</v>
      </c>
      <c r="N115" s="120">
        <v>13256</v>
      </c>
      <c r="O115" s="125"/>
      <c r="P115" s="155"/>
      <c r="Q115" s="155"/>
    </row>
    <row r="116" spans="1:17" ht="15">
      <c r="A116" s="121">
        <v>420</v>
      </c>
      <c r="B116" s="122">
        <v>420049165</v>
      </c>
      <c r="C116" s="57" t="s">
        <v>506</v>
      </c>
      <c r="D116" s="55">
        <v>49</v>
      </c>
      <c r="E116" s="57" t="s">
        <v>74</v>
      </c>
      <c r="F116" s="57">
        <v>165</v>
      </c>
      <c r="G116" s="57" t="s">
        <v>190</v>
      </c>
      <c r="H116" s="240">
        <v>11</v>
      </c>
      <c r="I116" s="94"/>
      <c r="J116" s="120">
        <v>14937</v>
      </c>
      <c r="K116" s="120">
        <v>0</v>
      </c>
      <c r="L116" s="120" t="str">
        <f>IFERROR(VLOOKUP(TRIM(TEXT(B116,"@")),transp!$A$1:$K$18,9,FALSE),"")</f>
        <v/>
      </c>
      <c r="M116" s="120">
        <v>1188</v>
      </c>
      <c r="N116" s="120">
        <v>16125</v>
      </c>
      <c r="O116" s="125"/>
      <c r="P116" s="155"/>
      <c r="Q116" s="155"/>
    </row>
    <row r="117" spans="1:17" ht="15">
      <c r="A117" s="121">
        <v>420</v>
      </c>
      <c r="B117" s="122">
        <v>420049174</v>
      </c>
      <c r="C117" s="57" t="s">
        <v>506</v>
      </c>
      <c r="D117" s="55">
        <v>49</v>
      </c>
      <c r="E117" s="57" t="s">
        <v>74</v>
      </c>
      <c r="F117" s="57">
        <v>174</v>
      </c>
      <c r="G117" s="57" t="s">
        <v>199</v>
      </c>
      <c r="H117" s="240">
        <v>2</v>
      </c>
      <c r="I117" s="94"/>
      <c r="J117" s="120">
        <v>12011</v>
      </c>
      <c r="K117" s="120">
        <v>7035</v>
      </c>
      <c r="L117" s="120" t="str">
        <f>IFERROR(VLOOKUP(TRIM(TEXT(B117,"@")),transp!$A$1:$K$18,9,FALSE),"")</f>
        <v/>
      </c>
      <c r="M117" s="120">
        <v>1188</v>
      </c>
      <c r="N117" s="120">
        <v>20234</v>
      </c>
      <c r="O117" s="125"/>
      <c r="P117" s="155"/>
      <c r="Q117" s="155"/>
    </row>
    <row r="118" spans="1:17" ht="15">
      <c r="A118" s="121">
        <v>420</v>
      </c>
      <c r="B118" s="122">
        <v>420049176</v>
      </c>
      <c r="C118" s="57" t="s">
        <v>506</v>
      </c>
      <c r="D118" s="55">
        <v>49</v>
      </c>
      <c r="E118" s="57" t="s">
        <v>74</v>
      </c>
      <c r="F118" s="57">
        <v>176</v>
      </c>
      <c r="G118" s="57" t="s">
        <v>201</v>
      </c>
      <c r="H118" s="240">
        <v>13</v>
      </c>
      <c r="I118" s="94"/>
      <c r="J118" s="120">
        <v>13795</v>
      </c>
      <c r="K118" s="120">
        <v>4454</v>
      </c>
      <c r="L118" s="120" t="str">
        <f>IFERROR(VLOOKUP(TRIM(TEXT(B118,"@")),transp!$A$1:$K$18,9,FALSE),"")</f>
        <v/>
      </c>
      <c r="M118" s="120">
        <v>1188</v>
      </c>
      <c r="N118" s="120">
        <v>19437</v>
      </c>
      <c r="O118" s="125"/>
      <c r="P118" s="155"/>
      <c r="Q118" s="155"/>
    </row>
    <row r="119" spans="1:17" ht="15">
      <c r="A119" s="121">
        <v>420</v>
      </c>
      <c r="B119" s="122">
        <v>420049181</v>
      </c>
      <c r="C119" s="57" t="s">
        <v>506</v>
      </c>
      <c r="D119" s="55">
        <v>49</v>
      </c>
      <c r="E119" s="57" t="s">
        <v>74</v>
      </c>
      <c r="F119" s="57">
        <v>181</v>
      </c>
      <c r="G119" s="57" t="s">
        <v>206</v>
      </c>
      <c r="H119" s="240">
        <v>1</v>
      </c>
      <c r="I119" s="94"/>
      <c r="J119" s="120">
        <v>19888</v>
      </c>
      <c r="K119" s="120">
        <v>132</v>
      </c>
      <c r="L119" s="120" t="str">
        <f>IFERROR(VLOOKUP(TRIM(TEXT(B119,"@")),transp!$A$1:$K$18,9,FALSE),"")</f>
        <v/>
      </c>
      <c r="M119" s="120">
        <v>1188</v>
      </c>
      <c r="N119" s="120">
        <v>21208</v>
      </c>
      <c r="O119" s="125"/>
      <c r="P119" s="155"/>
      <c r="Q119" s="155"/>
    </row>
    <row r="120" spans="1:17" ht="15">
      <c r="A120" s="121">
        <v>420</v>
      </c>
      <c r="B120" s="122">
        <v>420049199</v>
      </c>
      <c r="C120" s="57" t="s">
        <v>506</v>
      </c>
      <c r="D120" s="55">
        <v>49</v>
      </c>
      <c r="E120" s="57" t="s">
        <v>74</v>
      </c>
      <c r="F120" s="57">
        <v>199</v>
      </c>
      <c r="G120" s="57" t="s">
        <v>224</v>
      </c>
      <c r="H120" s="240">
        <v>1</v>
      </c>
      <c r="I120" s="94"/>
      <c r="J120" s="120">
        <v>16769</v>
      </c>
      <c r="K120" s="120">
        <v>13340</v>
      </c>
      <c r="L120" s="120" t="str">
        <f>IFERROR(VLOOKUP(TRIM(TEXT(B120,"@")),transp!$A$1:$K$18,9,FALSE),"")</f>
        <v/>
      </c>
      <c r="M120" s="120">
        <v>1188</v>
      </c>
      <c r="N120" s="120">
        <v>31297</v>
      </c>
      <c r="O120" s="125"/>
      <c r="P120" s="155"/>
      <c r="Q120" s="155"/>
    </row>
    <row r="121" spans="1:17" ht="15">
      <c r="A121" s="121">
        <v>420</v>
      </c>
      <c r="B121" s="122">
        <v>420049207</v>
      </c>
      <c r="C121" s="57" t="s">
        <v>506</v>
      </c>
      <c r="D121" s="55">
        <v>49</v>
      </c>
      <c r="E121" s="57" t="s">
        <v>74</v>
      </c>
      <c r="F121" s="57">
        <v>207</v>
      </c>
      <c r="G121" s="57" t="s">
        <v>232</v>
      </c>
      <c r="H121" s="240">
        <v>1</v>
      </c>
      <c r="I121" s="94"/>
      <c r="J121" s="120">
        <v>11585</v>
      </c>
      <c r="K121" s="120">
        <v>9200</v>
      </c>
      <c r="L121" s="120" t="str">
        <f>IFERROR(VLOOKUP(TRIM(TEXT(B121,"@")),transp!$A$1:$K$18,9,FALSE),"")</f>
        <v/>
      </c>
      <c r="M121" s="120">
        <v>1188</v>
      </c>
      <c r="N121" s="120">
        <v>21973</v>
      </c>
      <c r="O121" s="125"/>
      <c r="P121" s="155"/>
      <c r="Q121" s="155"/>
    </row>
    <row r="122" spans="1:17" ht="15">
      <c r="A122" s="121">
        <v>420</v>
      </c>
      <c r="B122" s="122">
        <v>420049243</v>
      </c>
      <c r="C122" s="57" t="s">
        <v>506</v>
      </c>
      <c r="D122" s="55">
        <v>49</v>
      </c>
      <c r="E122" s="57" t="s">
        <v>74</v>
      </c>
      <c r="F122" s="57">
        <v>243</v>
      </c>
      <c r="G122" s="57" t="s">
        <v>268</v>
      </c>
      <c r="H122" s="240">
        <v>1</v>
      </c>
      <c r="I122" s="94"/>
      <c r="J122" s="120">
        <v>11951</v>
      </c>
      <c r="K122" s="120">
        <v>1658</v>
      </c>
      <c r="L122" s="120" t="str">
        <f>IFERROR(VLOOKUP(TRIM(TEXT(B122,"@")),transp!$A$1:$K$18,9,FALSE),"")</f>
        <v/>
      </c>
      <c r="M122" s="120">
        <v>1188</v>
      </c>
      <c r="N122" s="120">
        <v>14797</v>
      </c>
      <c r="O122" s="125"/>
      <c r="P122" s="155"/>
      <c r="Q122" s="155"/>
    </row>
    <row r="123" spans="1:17" ht="15">
      <c r="A123" s="121">
        <v>420</v>
      </c>
      <c r="B123" s="122">
        <v>420049248</v>
      </c>
      <c r="C123" s="57" t="s">
        <v>506</v>
      </c>
      <c r="D123" s="55">
        <v>49</v>
      </c>
      <c r="E123" s="57" t="s">
        <v>74</v>
      </c>
      <c r="F123" s="57">
        <v>248</v>
      </c>
      <c r="G123" s="57" t="s">
        <v>273</v>
      </c>
      <c r="H123" s="240">
        <v>7</v>
      </c>
      <c r="I123" s="94"/>
      <c r="J123" s="120">
        <v>14465</v>
      </c>
      <c r="K123" s="120">
        <v>706</v>
      </c>
      <c r="L123" s="120" t="str">
        <f>IFERROR(VLOOKUP(TRIM(TEXT(B123,"@")),transp!$A$1:$K$18,9,FALSE),"")</f>
        <v/>
      </c>
      <c r="M123" s="120">
        <v>1188</v>
      </c>
      <c r="N123" s="120">
        <v>16359</v>
      </c>
      <c r="O123" s="125"/>
      <c r="P123" s="155"/>
      <c r="Q123" s="155"/>
    </row>
    <row r="124" spans="1:17" ht="15">
      <c r="A124" s="121">
        <v>420</v>
      </c>
      <c r="B124" s="122">
        <v>420049262</v>
      </c>
      <c r="C124" s="57" t="s">
        <v>506</v>
      </c>
      <c r="D124" s="55">
        <v>49</v>
      </c>
      <c r="E124" s="57" t="s">
        <v>74</v>
      </c>
      <c r="F124" s="57">
        <v>262</v>
      </c>
      <c r="G124" s="57" t="s">
        <v>287</v>
      </c>
      <c r="H124" s="240">
        <v>4</v>
      </c>
      <c r="I124" s="94"/>
      <c r="J124" s="120">
        <v>13858</v>
      </c>
      <c r="K124" s="120">
        <v>900</v>
      </c>
      <c r="L124" s="120" t="str">
        <f>IFERROR(VLOOKUP(TRIM(TEXT(B124,"@")),transp!$A$1:$K$18,9,FALSE),"")</f>
        <v/>
      </c>
      <c r="M124" s="120">
        <v>1188</v>
      </c>
      <c r="N124" s="120">
        <v>15946</v>
      </c>
      <c r="O124" s="125"/>
      <c r="P124" s="155"/>
      <c r="Q124" s="155"/>
    </row>
    <row r="125" spans="1:17" ht="15">
      <c r="A125" s="121">
        <v>420</v>
      </c>
      <c r="B125" s="122">
        <v>420049284</v>
      </c>
      <c r="C125" s="57" t="s">
        <v>506</v>
      </c>
      <c r="D125" s="55">
        <v>49</v>
      </c>
      <c r="E125" s="57" t="s">
        <v>74</v>
      </c>
      <c r="F125" s="57">
        <v>284</v>
      </c>
      <c r="G125" s="57" t="s">
        <v>309</v>
      </c>
      <c r="H125" s="240">
        <v>2</v>
      </c>
      <c r="I125" s="94"/>
      <c r="J125" s="120">
        <v>17378</v>
      </c>
      <c r="K125" s="120">
        <v>7907</v>
      </c>
      <c r="L125" s="120" t="str">
        <f>IFERROR(VLOOKUP(TRIM(TEXT(B125,"@")),transp!$A$1:$K$18,9,FALSE),"")</f>
        <v/>
      </c>
      <c r="M125" s="120">
        <v>1188</v>
      </c>
      <c r="N125" s="120">
        <v>26473</v>
      </c>
      <c r="O125" s="125"/>
      <c r="P125" s="155"/>
      <c r="Q125" s="155"/>
    </row>
    <row r="126" spans="1:17" ht="15">
      <c r="A126" s="121">
        <v>420</v>
      </c>
      <c r="B126" s="122">
        <v>420049295</v>
      </c>
      <c r="C126" s="57" t="s">
        <v>506</v>
      </c>
      <c r="D126" s="55">
        <v>49</v>
      </c>
      <c r="E126" s="57" t="s">
        <v>74</v>
      </c>
      <c r="F126" s="57">
        <v>295</v>
      </c>
      <c r="G126" s="57" t="s">
        <v>320</v>
      </c>
      <c r="H126" s="240">
        <v>2</v>
      </c>
      <c r="I126" s="94"/>
      <c r="J126" s="120">
        <v>17135</v>
      </c>
      <c r="K126" s="120">
        <v>8457</v>
      </c>
      <c r="L126" s="120" t="str">
        <f>IFERROR(VLOOKUP(TRIM(TEXT(B126,"@")),transp!$A$1:$K$18,9,FALSE),"")</f>
        <v/>
      </c>
      <c r="M126" s="120">
        <v>1188</v>
      </c>
      <c r="N126" s="120">
        <v>26780</v>
      </c>
      <c r="O126" s="125"/>
      <c r="P126" s="155"/>
      <c r="Q126" s="155"/>
    </row>
    <row r="127" spans="1:17" ht="15">
      <c r="A127" s="121">
        <v>420</v>
      </c>
      <c r="B127" s="122">
        <v>420049305</v>
      </c>
      <c r="C127" s="57" t="s">
        <v>506</v>
      </c>
      <c r="D127" s="55">
        <v>49</v>
      </c>
      <c r="E127" s="57" t="s">
        <v>74</v>
      </c>
      <c r="F127" s="57">
        <v>305</v>
      </c>
      <c r="G127" s="57" t="s">
        <v>330</v>
      </c>
      <c r="H127" s="240">
        <v>1</v>
      </c>
      <c r="I127" s="94"/>
      <c r="J127" s="120">
        <v>12011</v>
      </c>
      <c r="K127" s="120">
        <v>5188</v>
      </c>
      <c r="L127" s="120" t="str">
        <f>IFERROR(VLOOKUP(TRIM(TEXT(B127,"@")),transp!$A$1:$K$18,9,FALSE),"")</f>
        <v/>
      </c>
      <c r="M127" s="120">
        <v>1188</v>
      </c>
      <c r="N127" s="120">
        <v>18387</v>
      </c>
      <c r="O127" s="125"/>
      <c r="P127" s="155"/>
      <c r="Q127" s="155"/>
    </row>
    <row r="128" spans="1:17" ht="15">
      <c r="A128" s="121">
        <v>420</v>
      </c>
      <c r="B128" s="122">
        <v>420049344</v>
      </c>
      <c r="C128" s="57" t="s">
        <v>506</v>
      </c>
      <c r="D128" s="55">
        <v>49</v>
      </c>
      <c r="E128" s="57" t="s">
        <v>74</v>
      </c>
      <c r="F128" s="57">
        <v>344</v>
      </c>
      <c r="G128" s="57" t="s">
        <v>369</v>
      </c>
      <c r="H128" s="240">
        <v>1</v>
      </c>
      <c r="I128" s="94"/>
      <c r="J128" s="120">
        <v>16769</v>
      </c>
      <c r="K128" s="120">
        <v>7576</v>
      </c>
      <c r="L128" s="120" t="str">
        <f>IFERROR(VLOOKUP(TRIM(TEXT(B128,"@")),transp!$A$1:$K$18,9,FALSE),"")</f>
        <v/>
      </c>
      <c r="M128" s="120">
        <v>1188</v>
      </c>
      <c r="N128" s="120">
        <v>25533</v>
      </c>
      <c r="O128" s="125"/>
      <c r="P128" s="155"/>
      <c r="Q128" s="155"/>
    </row>
    <row r="129" spans="1:17" ht="15">
      <c r="A129" s="121">
        <v>420</v>
      </c>
      <c r="B129" s="122">
        <v>420049346</v>
      </c>
      <c r="C129" s="57" t="s">
        <v>506</v>
      </c>
      <c r="D129" s="55">
        <v>49</v>
      </c>
      <c r="E129" s="57" t="s">
        <v>74</v>
      </c>
      <c r="F129" s="57">
        <v>346</v>
      </c>
      <c r="G129" s="57" t="s">
        <v>371</v>
      </c>
      <c r="H129" s="240">
        <v>1</v>
      </c>
      <c r="I129" s="94"/>
      <c r="J129" s="120">
        <v>11951</v>
      </c>
      <c r="K129" s="120">
        <v>1056</v>
      </c>
      <c r="L129" s="120" t="str">
        <f>IFERROR(VLOOKUP(TRIM(TEXT(B129,"@")),transp!$A$1:$K$18,9,FALSE),"")</f>
        <v/>
      </c>
      <c r="M129" s="120">
        <v>1188</v>
      </c>
      <c r="N129" s="120">
        <v>14195</v>
      </c>
      <c r="O129" s="125"/>
      <c r="P129" s="155"/>
      <c r="Q129" s="155"/>
    </row>
    <row r="130" spans="1:17" ht="15">
      <c r="A130" s="121">
        <v>420</v>
      </c>
      <c r="B130" s="122">
        <v>420049347</v>
      </c>
      <c r="C130" s="57" t="s">
        <v>506</v>
      </c>
      <c r="D130" s="55">
        <v>49</v>
      </c>
      <c r="E130" s="57" t="s">
        <v>74</v>
      </c>
      <c r="F130" s="57">
        <v>347</v>
      </c>
      <c r="G130" s="57" t="s">
        <v>372</v>
      </c>
      <c r="H130" s="240">
        <v>3</v>
      </c>
      <c r="I130" s="94"/>
      <c r="J130" s="120">
        <v>18893</v>
      </c>
      <c r="K130" s="120">
        <v>8838</v>
      </c>
      <c r="L130" s="120" t="str">
        <f>IFERROR(VLOOKUP(TRIM(TEXT(B130,"@")),transp!$A$1:$K$18,9,FALSE),"")</f>
        <v/>
      </c>
      <c r="M130" s="120">
        <v>1188</v>
      </c>
      <c r="N130" s="120">
        <v>28919</v>
      </c>
      <c r="O130" s="125"/>
      <c r="P130" s="155"/>
      <c r="Q130" s="155"/>
    </row>
    <row r="131" spans="1:17" ht="15">
      <c r="A131" s="121">
        <v>420</v>
      </c>
      <c r="B131" s="122">
        <v>420049616</v>
      </c>
      <c r="C131" s="57" t="s">
        <v>506</v>
      </c>
      <c r="D131" s="55">
        <v>49</v>
      </c>
      <c r="E131" s="57" t="s">
        <v>74</v>
      </c>
      <c r="F131" s="57">
        <v>616</v>
      </c>
      <c r="G131" s="57" t="s">
        <v>384</v>
      </c>
      <c r="H131" s="240">
        <v>2</v>
      </c>
      <c r="I131" s="94"/>
      <c r="J131" s="120">
        <v>18395</v>
      </c>
      <c r="K131" s="120">
        <v>4005</v>
      </c>
      <c r="L131" s="120" t="str">
        <f>IFERROR(VLOOKUP(TRIM(TEXT(B131,"@")),transp!$A$1:$K$18,9,FALSE),"")</f>
        <v/>
      </c>
      <c r="M131" s="120">
        <v>1188</v>
      </c>
      <c r="N131" s="120">
        <v>23588</v>
      </c>
      <c r="O131" s="125"/>
      <c r="P131" s="155"/>
      <c r="Q131" s="155"/>
    </row>
    <row r="132" spans="1:17" ht="15">
      <c r="A132" s="121">
        <v>420</v>
      </c>
      <c r="B132" s="122">
        <v>420049625</v>
      </c>
      <c r="C132" s="57" t="s">
        <v>506</v>
      </c>
      <c r="D132" s="55">
        <v>49</v>
      </c>
      <c r="E132" s="57" t="s">
        <v>74</v>
      </c>
      <c r="F132" s="57">
        <v>625</v>
      </c>
      <c r="G132" s="57" t="s">
        <v>388</v>
      </c>
      <c r="H132" s="240">
        <v>1</v>
      </c>
      <c r="I132" s="94"/>
      <c r="J132" s="120">
        <v>12011</v>
      </c>
      <c r="K132" s="120">
        <v>595</v>
      </c>
      <c r="L132" s="120" t="str">
        <f>IFERROR(VLOOKUP(TRIM(TEXT(B132,"@")),transp!$A$1:$K$18,9,FALSE),"")</f>
        <v/>
      </c>
      <c r="M132" s="120">
        <v>1188</v>
      </c>
      <c r="N132" s="120">
        <v>13794</v>
      </c>
      <c r="O132" s="125"/>
      <c r="P132" s="155"/>
      <c r="Q132" s="155"/>
    </row>
    <row r="133" spans="1:17" ht="15">
      <c r="A133" s="121">
        <v>428</v>
      </c>
      <c r="B133" s="122">
        <v>428035016</v>
      </c>
      <c r="C133" s="57" t="s">
        <v>507</v>
      </c>
      <c r="D133" s="55">
        <v>35</v>
      </c>
      <c r="E133" s="57" t="s">
        <v>60</v>
      </c>
      <c r="F133" s="57">
        <v>16</v>
      </c>
      <c r="G133" s="57" t="s">
        <v>41</v>
      </c>
      <c r="H133" s="240">
        <v>3</v>
      </c>
      <c r="I133" s="94"/>
      <c r="J133" s="120">
        <v>12064</v>
      </c>
      <c r="K133" s="120">
        <v>276</v>
      </c>
      <c r="L133" s="120" t="str">
        <f>IFERROR(VLOOKUP(TRIM(TEXT(B133,"@")),transp!$A$1:$K$18,9,FALSE),"")</f>
        <v/>
      </c>
      <c r="M133" s="120">
        <v>1188</v>
      </c>
      <c r="N133" s="120">
        <v>13528</v>
      </c>
      <c r="O133" s="125"/>
      <c r="P133" s="155"/>
      <c r="Q133" s="155"/>
    </row>
    <row r="134" spans="1:17" ht="15">
      <c r="A134" s="121">
        <v>428</v>
      </c>
      <c r="B134" s="122">
        <v>428035018</v>
      </c>
      <c r="C134" s="57" t="s">
        <v>507</v>
      </c>
      <c r="D134" s="55">
        <v>35</v>
      </c>
      <c r="E134" s="57" t="s">
        <v>60</v>
      </c>
      <c r="F134" s="57">
        <v>18</v>
      </c>
      <c r="G134" s="57" t="s">
        <v>43</v>
      </c>
      <c r="H134" s="240">
        <v>1</v>
      </c>
      <c r="I134" s="94"/>
      <c r="J134" s="120">
        <v>18975</v>
      </c>
      <c r="K134" s="120">
        <v>9049</v>
      </c>
      <c r="L134" s="120" t="str">
        <f>IFERROR(VLOOKUP(TRIM(TEXT(B134,"@")),transp!$A$1:$K$18,9,FALSE),"")</f>
        <v/>
      </c>
      <c r="M134" s="120">
        <v>1188</v>
      </c>
      <c r="N134" s="120">
        <v>29212</v>
      </c>
      <c r="O134" s="125"/>
      <c r="P134" s="155"/>
      <c r="Q134" s="155"/>
    </row>
    <row r="135" spans="1:17" ht="15">
      <c r="A135" s="121">
        <v>428</v>
      </c>
      <c r="B135" s="122">
        <v>428035035</v>
      </c>
      <c r="C135" s="57" t="s">
        <v>507</v>
      </c>
      <c r="D135" s="55">
        <v>35</v>
      </c>
      <c r="E135" s="57" t="s">
        <v>60</v>
      </c>
      <c r="F135" s="57">
        <v>35</v>
      </c>
      <c r="G135" s="57" t="s">
        <v>60</v>
      </c>
      <c r="H135" s="240">
        <v>1865</v>
      </c>
      <c r="I135" s="94"/>
      <c r="J135" s="120">
        <v>18403</v>
      </c>
      <c r="K135" s="120">
        <v>7079</v>
      </c>
      <c r="L135" s="120" t="str">
        <f>IFERROR(VLOOKUP(TRIM(TEXT(B135,"@")),transp!$A$1:$K$18,9,FALSE),"")</f>
        <v/>
      </c>
      <c r="M135" s="120">
        <v>1188</v>
      </c>
      <c r="N135" s="120">
        <v>26670</v>
      </c>
      <c r="O135" s="125"/>
      <c r="P135" s="155"/>
      <c r="Q135" s="155"/>
    </row>
    <row r="136" spans="1:17" ht="15">
      <c r="A136" s="121">
        <v>428</v>
      </c>
      <c r="B136" s="122">
        <v>428035044</v>
      </c>
      <c r="C136" s="57" t="s">
        <v>507</v>
      </c>
      <c r="D136" s="55">
        <v>35</v>
      </c>
      <c r="E136" s="57" t="s">
        <v>60</v>
      </c>
      <c r="F136" s="57">
        <v>44</v>
      </c>
      <c r="G136" s="57" t="s">
        <v>69</v>
      </c>
      <c r="H136" s="240">
        <v>31</v>
      </c>
      <c r="I136" s="94"/>
      <c r="J136" s="120">
        <v>17716</v>
      </c>
      <c r="K136" s="120">
        <v>0</v>
      </c>
      <c r="L136" s="120" t="str">
        <f>IFERROR(VLOOKUP(TRIM(TEXT(B136,"@")),transp!$A$1:$K$18,9,FALSE),"")</f>
        <v/>
      </c>
      <c r="M136" s="120">
        <v>1188</v>
      </c>
      <c r="N136" s="120">
        <v>18904</v>
      </c>
      <c r="O136" s="125"/>
      <c r="P136" s="155"/>
      <c r="Q136" s="155"/>
    </row>
    <row r="137" spans="1:17" ht="15">
      <c r="A137" s="121">
        <v>428</v>
      </c>
      <c r="B137" s="122">
        <v>428035057</v>
      </c>
      <c r="C137" s="57" t="s">
        <v>507</v>
      </c>
      <c r="D137" s="55">
        <v>35</v>
      </c>
      <c r="E137" s="57" t="s">
        <v>60</v>
      </c>
      <c r="F137" s="57">
        <v>57</v>
      </c>
      <c r="G137" s="57" t="s">
        <v>82</v>
      </c>
      <c r="H137" s="240">
        <v>179</v>
      </c>
      <c r="I137" s="94"/>
      <c r="J137" s="120">
        <v>19159</v>
      </c>
      <c r="K137" s="120">
        <v>439</v>
      </c>
      <c r="L137" s="120" t="str">
        <f>IFERROR(VLOOKUP(TRIM(TEXT(B137,"@")),transp!$A$1:$K$18,9,FALSE),"")</f>
        <v/>
      </c>
      <c r="M137" s="120">
        <v>1188</v>
      </c>
      <c r="N137" s="120">
        <v>20786</v>
      </c>
      <c r="O137" s="125"/>
      <c r="P137" s="155"/>
      <c r="Q137" s="155"/>
    </row>
    <row r="138" spans="1:17" ht="15">
      <c r="A138" s="121">
        <v>428</v>
      </c>
      <c r="B138" s="122">
        <v>428035073</v>
      </c>
      <c r="C138" s="57" t="s">
        <v>507</v>
      </c>
      <c r="D138" s="55">
        <v>35</v>
      </c>
      <c r="E138" s="57" t="s">
        <v>60</v>
      </c>
      <c r="F138" s="57">
        <v>73</v>
      </c>
      <c r="G138" s="57" t="s">
        <v>98</v>
      </c>
      <c r="H138" s="240">
        <v>17</v>
      </c>
      <c r="I138" s="94"/>
      <c r="J138" s="120">
        <v>16032</v>
      </c>
      <c r="K138" s="120">
        <v>11059</v>
      </c>
      <c r="L138" s="120" t="str">
        <f>IFERROR(VLOOKUP(TRIM(TEXT(B138,"@")),transp!$A$1:$K$18,9,FALSE),"")</f>
        <v/>
      </c>
      <c r="M138" s="120">
        <v>1188</v>
      </c>
      <c r="N138" s="120">
        <v>28279</v>
      </c>
      <c r="O138" s="125"/>
      <c r="P138" s="155"/>
      <c r="Q138" s="155"/>
    </row>
    <row r="139" spans="1:17" ht="15">
      <c r="A139" s="121">
        <v>428</v>
      </c>
      <c r="B139" s="122">
        <v>428035093</v>
      </c>
      <c r="C139" s="57" t="s">
        <v>507</v>
      </c>
      <c r="D139" s="55">
        <v>35</v>
      </c>
      <c r="E139" s="57" t="s">
        <v>60</v>
      </c>
      <c r="F139" s="57">
        <v>93</v>
      </c>
      <c r="G139" s="57" t="s">
        <v>118</v>
      </c>
      <c r="H139" s="240">
        <v>7</v>
      </c>
      <c r="I139" s="94"/>
      <c r="J139" s="120">
        <v>20838</v>
      </c>
      <c r="K139" s="120">
        <v>205</v>
      </c>
      <c r="L139" s="120" t="str">
        <f>IFERROR(VLOOKUP(TRIM(TEXT(B139,"@")),transp!$A$1:$K$18,9,FALSE),"")</f>
        <v/>
      </c>
      <c r="M139" s="120">
        <v>1188</v>
      </c>
      <c r="N139" s="120">
        <v>22231</v>
      </c>
      <c r="O139" s="125"/>
      <c r="P139" s="155"/>
      <c r="Q139" s="155"/>
    </row>
    <row r="140" spans="1:17" ht="15">
      <c r="A140" s="121">
        <v>428</v>
      </c>
      <c r="B140" s="122">
        <v>428035128</v>
      </c>
      <c r="C140" s="57" t="s">
        <v>507</v>
      </c>
      <c r="D140" s="55">
        <v>35</v>
      </c>
      <c r="E140" s="57" t="s">
        <v>60</v>
      </c>
      <c r="F140" s="57">
        <v>128</v>
      </c>
      <c r="G140" s="57" t="s">
        <v>153</v>
      </c>
      <c r="H140" s="240">
        <v>1</v>
      </c>
      <c r="I140" s="94"/>
      <c r="J140" s="120">
        <v>11794</v>
      </c>
      <c r="K140" s="120">
        <v>666</v>
      </c>
      <c r="L140" s="120" t="str">
        <f>IFERROR(VLOOKUP(TRIM(TEXT(B140,"@")),transp!$A$1:$K$18,9,FALSE),"")</f>
        <v/>
      </c>
      <c r="M140" s="120">
        <v>1188</v>
      </c>
      <c r="N140" s="120">
        <v>13648</v>
      </c>
      <c r="O140" s="125"/>
      <c r="P140" s="155"/>
      <c r="Q140" s="155"/>
    </row>
    <row r="141" spans="1:17" ht="15">
      <c r="A141" s="121">
        <v>428</v>
      </c>
      <c r="B141" s="122">
        <v>428035133</v>
      </c>
      <c r="C141" s="57" t="s">
        <v>507</v>
      </c>
      <c r="D141" s="55">
        <v>35</v>
      </c>
      <c r="E141" s="57" t="s">
        <v>60</v>
      </c>
      <c r="F141" s="57">
        <v>133</v>
      </c>
      <c r="G141" s="57" t="s">
        <v>158</v>
      </c>
      <c r="H141" s="240">
        <v>2</v>
      </c>
      <c r="I141" s="94"/>
      <c r="J141" s="120">
        <v>16027</v>
      </c>
      <c r="K141" s="120">
        <v>270</v>
      </c>
      <c r="L141" s="120" t="str">
        <f>IFERROR(VLOOKUP(TRIM(TEXT(B141,"@")),transp!$A$1:$K$18,9,FALSE),"")</f>
        <v/>
      </c>
      <c r="M141" s="120">
        <v>1188</v>
      </c>
      <c r="N141" s="120">
        <v>17485</v>
      </c>
      <c r="O141" s="125"/>
      <c r="P141" s="155"/>
      <c r="Q141" s="155"/>
    </row>
    <row r="142" spans="1:17" ht="15">
      <c r="A142" s="121">
        <v>428</v>
      </c>
      <c r="B142" s="122">
        <v>428035163</v>
      </c>
      <c r="C142" s="57" t="s">
        <v>507</v>
      </c>
      <c r="D142" s="55">
        <v>35</v>
      </c>
      <c r="E142" s="57" t="s">
        <v>60</v>
      </c>
      <c r="F142" s="57">
        <v>163</v>
      </c>
      <c r="G142" s="57" t="s">
        <v>188</v>
      </c>
      <c r="H142" s="240">
        <v>14</v>
      </c>
      <c r="I142" s="94"/>
      <c r="J142" s="120">
        <v>18227</v>
      </c>
      <c r="K142" s="120">
        <v>86</v>
      </c>
      <c r="L142" s="120" t="str">
        <f>IFERROR(VLOOKUP(TRIM(TEXT(B142,"@")),transp!$A$1:$K$18,9,FALSE),"")</f>
        <v/>
      </c>
      <c r="M142" s="120">
        <v>1188</v>
      </c>
      <c r="N142" s="120">
        <v>19501</v>
      </c>
      <c r="O142" s="125"/>
      <c r="P142" s="155"/>
      <c r="Q142" s="155"/>
    </row>
    <row r="143" spans="1:17" ht="15">
      <c r="A143" s="121">
        <v>428</v>
      </c>
      <c r="B143" s="122">
        <v>428035165</v>
      </c>
      <c r="C143" s="57" t="s">
        <v>507</v>
      </c>
      <c r="D143" s="55">
        <v>35</v>
      </c>
      <c r="E143" s="57" t="s">
        <v>60</v>
      </c>
      <c r="F143" s="57">
        <v>165</v>
      </c>
      <c r="G143" s="57" t="s">
        <v>190</v>
      </c>
      <c r="H143" s="240">
        <v>8</v>
      </c>
      <c r="I143" s="94"/>
      <c r="J143" s="120">
        <v>19252</v>
      </c>
      <c r="K143" s="120">
        <v>0</v>
      </c>
      <c r="L143" s="120" t="str">
        <f>IFERROR(VLOOKUP(TRIM(TEXT(B143,"@")),transp!$A$1:$K$18,9,FALSE),"")</f>
        <v/>
      </c>
      <c r="M143" s="120">
        <v>1188</v>
      </c>
      <c r="N143" s="120">
        <v>20440</v>
      </c>
      <c r="O143" s="125"/>
      <c r="P143" s="155"/>
      <c r="Q143" s="155"/>
    </row>
    <row r="144" spans="1:17" ht="15">
      <c r="A144" s="121">
        <v>428</v>
      </c>
      <c r="B144" s="122">
        <v>428035220</v>
      </c>
      <c r="C144" s="57" t="s">
        <v>507</v>
      </c>
      <c r="D144" s="55">
        <v>35</v>
      </c>
      <c r="E144" s="57" t="s">
        <v>60</v>
      </c>
      <c r="F144" s="57">
        <v>220</v>
      </c>
      <c r="G144" s="57" t="s">
        <v>245</v>
      </c>
      <c r="H144" s="240">
        <v>9</v>
      </c>
      <c r="I144" s="94"/>
      <c r="J144" s="120">
        <v>18089</v>
      </c>
      <c r="K144" s="120">
        <v>6391</v>
      </c>
      <c r="L144" s="120" t="str">
        <f>IFERROR(VLOOKUP(TRIM(TEXT(B144,"@")),transp!$A$1:$K$18,9,FALSE),"")</f>
        <v/>
      </c>
      <c r="M144" s="120">
        <v>1188</v>
      </c>
      <c r="N144" s="120">
        <v>25668</v>
      </c>
      <c r="O144" s="125"/>
      <c r="P144" s="155"/>
      <c r="Q144" s="155"/>
    </row>
    <row r="145" spans="1:17" ht="15">
      <c r="A145" s="121">
        <v>428</v>
      </c>
      <c r="B145" s="122">
        <v>428035243</v>
      </c>
      <c r="C145" s="57" t="s">
        <v>507</v>
      </c>
      <c r="D145" s="55">
        <v>35</v>
      </c>
      <c r="E145" s="57" t="s">
        <v>60</v>
      </c>
      <c r="F145" s="57">
        <v>243</v>
      </c>
      <c r="G145" s="57" t="s">
        <v>268</v>
      </c>
      <c r="H145" s="240">
        <v>3</v>
      </c>
      <c r="I145" s="94"/>
      <c r="J145" s="120">
        <v>19561</v>
      </c>
      <c r="K145" s="120">
        <v>2713</v>
      </c>
      <c r="L145" s="120" t="str">
        <f>IFERROR(VLOOKUP(TRIM(TEXT(B145,"@")),transp!$A$1:$K$18,9,FALSE),"")</f>
        <v/>
      </c>
      <c r="M145" s="120">
        <v>1188</v>
      </c>
      <c r="N145" s="120">
        <v>23462</v>
      </c>
      <c r="O145" s="125"/>
      <c r="P145" s="155"/>
      <c r="Q145" s="155"/>
    </row>
    <row r="146" spans="1:17" ht="15">
      <c r="A146" s="121">
        <v>428</v>
      </c>
      <c r="B146" s="122">
        <v>428035244</v>
      </c>
      <c r="C146" s="57" t="s">
        <v>507</v>
      </c>
      <c r="D146" s="55">
        <v>35</v>
      </c>
      <c r="E146" s="57" t="s">
        <v>60</v>
      </c>
      <c r="F146" s="57">
        <v>244</v>
      </c>
      <c r="G146" s="57" t="s">
        <v>269</v>
      </c>
      <c r="H146" s="240">
        <v>24</v>
      </c>
      <c r="I146" s="94"/>
      <c r="J146" s="120">
        <v>14734</v>
      </c>
      <c r="K146" s="120">
        <v>3562</v>
      </c>
      <c r="L146" s="120" t="str">
        <f>IFERROR(VLOOKUP(TRIM(TEXT(B146,"@")),transp!$A$1:$K$18,9,FALSE),"")</f>
        <v/>
      </c>
      <c r="M146" s="120">
        <v>1188</v>
      </c>
      <c r="N146" s="120">
        <v>19484</v>
      </c>
      <c r="O146" s="125"/>
      <c r="P146" s="155"/>
      <c r="Q146" s="155"/>
    </row>
    <row r="147" spans="1:17" ht="15">
      <c r="A147" s="121">
        <v>428</v>
      </c>
      <c r="B147" s="122">
        <v>428035248</v>
      </c>
      <c r="C147" s="57" t="s">
        <v>507</v>
      </c>
      <c r="D147" s="55">
        <v>35</v>
      </c>
      <c r="E147" s="57" t="s">
        <v>60</v>
      </c>
      <c r="F147" s="57">
        <v>248</v>
      </c>
      <c r="G147" s="57" t="s">
        <v>273</v>
      </c>
      <c r="H147" s="240">
        <v>21</v>
      </c>
      <c r="I147" s="94"/>
      <c r="J147" s="120">
        <v>17629</v>
      </c>
      <c r="K147" s="120">
        <v>860</v>
      </c>
      <c r="L147" s="120" t="str">
        <f>IFERROR(VLOOKUP(TRIM(TEXT(B147,"@")),transp!$A$1:$K$18,9,FALSE),"")</f>
        <v/>
      </c>
      <c r="M147" s="120">
        <v>1188</v>
      </c>
      <c r="N147" s="120">
        <v>19677</v>
      </c>
      <c r="O147" s="125"/>
      <c r="P147" s="155"/>
      <c r="Q147" s="155"/>
    </row>
    <row r="148" spans="1:17" ht="15">
      <c r="A148" s="121">
        <v>428</v>
      </c>
      <c r="B148" s="122">
        <v>428035258</v>
      </c>
      <c r="C148" s="57" t="s">
        <v>507</v>
      </c>
      <c r="D148" s="55">
        <v>35</v>
      </c>
      <c r="E148" s="57" t="s">
        <v>60</v>
      </c>
      <c r="F148" s="57">
        <v>258</v>
      </c>
      <c r="G148" s="57" t="s">
        <v>283</v>
      </c>
      <c r="H148" s="240">
        <v>2</v>
      </c>
      <c r="I148" s="94"/>
      <c r="J148" s="120">
        <v>20331</v>
      </c>
      <c r="K148" s="120">
        <v>4549</v>
      </c>
      <c r="L148" s="120" t="str">
        <f>IFERROR(VLOOKUP(TRIM(TEXT(B148,"@")),transp!$A$1:$K$18,9,FALSE),"")</f>
        <v/>
      </c>
      <c r="M148" s="120">
        <v>1188</v>
      </c>
      <c r="N148" s="120">
        <v>26068</v>
      </c>
      <c r="O148" s="125"/>
      <c r="P148" s="155"/>
      <c r="Q148" s="155"/>
    </row>
    <row r="149" spans="1:17" ht="15">
      <c r="A149" s="121">
        <v>428</v>
      </c>
      <c r="B149" s="122">
        <v>428035262</v>
      </c>
      <c r="C149" s="57" t="s">
        <v>507</v>
      </c>
      <c r="D149" s="55">
        <v>35</v>
      </c>
      <c r="E149" s="57" t="s">
        <v>60</v>
      </c>
      <c r="F149" s="57">
        <v>262</v>
      </c>
      <c r="G149" s="57" t="s">
        <v>287</v>
      </c>
      <c r="H149" s="240">
        <v>3</v>
      </c>
      <c r="I149" s="94"/>
      <c r="J149" s="120">
        <v>19442</v>
      </c>
      <c r="K149" s="120">
        <v>1263</v>
      </c>
      <c r="L149" s="120" t="str">
        <f>IFERROR(VLOOKUP(TRIM(TEXT(B149,"@")),transp!$A$1:$K$18,9,FALSE),"")</f>
        <v/>
      </c>
      <c r="M149" s="120">
        <v>1188</v>
      </c>
      <c r="N149" s="120">
        <v>21893</v>
      </c>
      <c r="O149" s="125"/>
      <c r="P149" s="155"/>
      <c r="Q149" s="155"/>
    </row>
    <row r="150" spans="1:17" ht="15">
      <c r="A150" s="121">
        <v>428</v>
      </c>
      <c r="B150" s="122">
        <v>428035285</v>
      </c>
      <c r="C150" s="57" t="s">
        <v>507</v>
      </c>
      <c r="D150" s="55">
        <v>35</v>
      </c>
      <c r="E150" s="57" t="s">
        <v>60</v>
      </c>
      <c r="F150" s="57">
        <v>285</v>
      </c>
      <c r="G150" s="57" t="s">
        <v>310</v>
      </c>
      <c r="H150" s="240">
        <v>2</v>
      </c>
      <c r="I150" s="94"/>
      <c r="J150" s="120">
        <v>12407</v>
      </c>
      <c r="K150" s="120">
        <v>2467</v>
      </c>
      <c r="L150" s="120" t="str">
        <f>IFERROR(VLOOKUP(TRIM(TEXT(B150,"@")),transp!$A$1:$K$18,9,FALSE),"")</f>
        <v/>
      </c>
      <c r="M150" s="120">
        <v>1188</v>
      </c>
      <c r="N150" s="120">
        <v>16062</v>
      </c>
      <c r="O150" s="125"/>
      <c r="P150" s="155"/>
      <c r="Q150" s="155"/>
    </row>
    <row r="151" spans="1:17" ht="15">
      <c r="A151" s="121">
        <v>428</v>
      </c>
      <c r="B151" s="122">
        <v>428035293</v>
      </c>
      <c r="C151" s="57" t="s">
        <v>507</v>
      </c>
      <c r="D151" s="55">
        <v>35</v>
      </c>
      <c r="E151" s="57" t="s">
        <v>60</v>
      </c>
      <c r="F151" s="57">
        <v>293</v>
      </c>
      <c r="G151" s="57" t="s">
        <v>318</v>
      </c>
      <c r="H151" s="240">
        <v>2</v>
      </c>
      <c r="I151" s="94"/>
      <c r="J151" s="120">
        <v>20124</v>
      </c>
      <c r="K151" s="120">
        <v>317</v>
      </c>
      <c r="L151" s="120" t="str">
        <f>IFERROR(VLOOKUP(TRIM(TEXT(B151,"@")),transp!$A$1:$K$18,9,FALSE),"")</f>
        <v/>
      </c>
      <c r="M151" s="120">
        <v>1188</v>
      </c>
      <c r="N151" s="120">
        <v>21629</v>
      </c>
      <c r="O151" s="125"/>
      <c r="P151" s="155"/>
      <c r="Q151" s="155"/>
    </row>
    <row r="152" spans="1:17" ht="15">
      <c r="A152" s="121">
        <v>428</v>
      </c>
      <c r="B152" s="122">
        <v>428035314</v>
      </c>
      <c r="C152" s="57" t="s">
        <v>507</v>
      </c>
      <c r="D152" s="55">
        <v>35</v>
      </c>
      <c r="E152" s="57" t="s">
        <v>60</v>
      </c>
      <c r="F152" s="57">
        <v>314</v>
      </c>
      <c r="G152" s="57" t="s">
        <v>339</v>
      </c>
      <c r="H152" s="240">
        <v>2</v>
      </c>
      <c r="I152" s="94"/>
      <c r="J152" s="120">
        <v>11794</v>
      </c>
      <c r="K152" s="120">
        <v>6856</v>
      </c>
      <c r="L152" s="120" t="str">
        <f>IFERROR(VLOOKUP(TRIM(TEXT(B152,"@")),transp!$A$1:$K$18,9,FALSE),"")</f>
        <v/>
      </c>
      <c r="M152" s="120">
        <v>1188</v>
      </c>
      <c r="N152" s="120">
        <v>19838</v>
      </c>
      <c r="O152" s="125"/>
      <c r="P152" s="155"/>
      <c r="Q152" s="155"/>
    </row>
    <row r="153" spans="1:17" ht="15">
      <c r="A153" s="121">
        <v>428</v>
      </c>
      <c r="B153" s="122">
        <v>428035336</v>
      </c>
      <c r="C153" s="57" t="s">
        <v>507</v>
      </c>
      <c r="D153" s="55">
        <v>35</v>
      </c>
      <c r="E153" s="57" t="s">
        <v>60</v>
      </c>
      <c r="F153" s="57">
        <v>336</v>
      </c>
      <c r="G153" s="57" t="s">
        <v>361</v>
      </c>
      <c r="H153" s="240">
        <v>2</v>
      </c>
      <c r="I153" s="94"/>
      <c r="J153" s="120">
        <v>14967</v>
      </c>
      <c r="K153" s="120">
        <v>3447</v>
      </c>
      <c r="L153" s="120" t="str">
        <f>IFERROR(VLOOKUP(TRIM(TEXT(B153,"@")),transp!$A$1:$K$18,9,FALSE),"")</f>
        <v/>
      </c>
      <c r="M153" s="120">
        <v>1188</v>
      </c>
      <c r="N153" s="120">
        <v>19602</v>
      </c>
      <c r="O153" s="125"/>
      <c r="P153" s="155"/>
      <c r="Q153" s="155"/>
    </row>
    <row r="154" spans="1:17" ht="15">
      <c r="A154" s="121">
        <v>428</v>
      </c>
      <c r="B154" s="122">
        <v>428035346</v>
      </c>
      <c r="C154" s="57" t="s">
        <v>507</v>
      </c>
      <c r="D154" s="55">
        <v>35</v>
      </c>
      <c r="E154" s="57" t="s">
        <v>60</v>
      </c>
      <c r="F154" s="57">
        <v>346</v>
      </c>
      <c r="G154" s="57" t="s">
        <v>371</v>
      </c>
      <c r="H154" s="240">
        <v>9</v>
      </c>
      <c r="I154" s="94"/>
      <c r="J154" s="120">
        <v>15636</v>
      </c>
      <c r="K154" s="120">
        <v>1381</v>
      </c>
      <c r="L154" s="120" t="str">
        <f>IFERROR(VLOOKUP(TRIM(TEXT(B154,"@")),transp!$A$1:$K$18,9,FALSE),"")</f>
        <v/>
      </c>
      <c r="M154" s="120">
        <v>1188</v>
      </c>
      <c r="N154" s="120">
        <v>18205</v>
      </c>
      <c r="O154" s="125"/>
      <c r="P154" s="155"/>
      <c r="Q154" s="155"/>
    </row>
    <row r="155" spans="1:17" ht="15">
      <c r="A155" s="121">
        <v>428</v>
      </c>
      <c r="B155" s="122">
        <v>428035350</v>
      </c>
      <c r="C155" s="57" t="s">
        <v>507</v>
      </c>
      <c r="D155" s="55">
        <v>35</v>
      </c>
      <c r="E155" s="57" t="s">
        <v>60</v>
      </c>
      <c r="F155" s="57">
        <v>350</v>
      </c>
      <c r="G155" s="57" t="s">
        <v>375</v>
      </c>
      <c r="H155" s="240">
        <v>1</v>
      </c>
      <c r="I155" s="94"/>
      <c r="J155" s="120">
        <v>16654</v>
      </c>
      <c r="K155" s="120">
        <v>8153</v>
      </c>
      <c r="L155" s="120" t="str">
        <f>IFERROR(VLOOKUP(TRIM(TEXT(B155,"@")),transp!$A$1:$K$18,9,FALSE),"")</f>
        <v/>
      </c>
      <c r="M155" s="120">
        <v>1188</v>
      </c>
      <c r="N155" s="120">
        <v>25995</v>
      </c>
      <c r="O155" s="125"/>
      <c r="P155" s="155"/>
      <c r="Q155" s="155"/>
    </row>
    <row r="156" spans="1:17" ht="15">
      <c r="A156" s="121">
        <v>429</v>
      </c>
      <c r="B156" s="122">
        <v>429163030</v>
      </c>
      <c r="C156" s="57" t="s">
        <v>508</v>
      </c>
      <c r="D156" s="55">
        <v>163</v>
      </c>
      <c r="E156" s="57" t="s">
        <v>188</v>
      </c>
      <c r="F156" s="57">
        <v>30</v>
      </c>
      <c r="G156" s="57" t="s">
        <v>55</v>
      </c>
      <c r="H156" s="240">
        <v>2</v>
      </c>
      <c r="I156" s="94"/>
      <c r="J156" s="120">
        <v>18399</v>
      </c>
      <c r="K156" s="120">
        <v>5325</v>
      </c>
      <c r="L156" s="120" t="str">
        <f>IFERROR(VLOOKUP(TRIM(TEXT(B156,"@")),transp!$A$1:$K$18,9,FALSE),"")</f>
        <v/>
      </c>
      <c r="M156" s="120">
        <v>1188</v>
      </c>
      <c r="N156" s="120">
        <v>24912</v>
      </c>
      <c r="O156" s="125"/>
      <c r="P156" s="155"/>
      <c r="Q156" s="155"/>
    </row>
    <row r="157" spans="1:17" ht="15">
      <c r="A157" s="121">
        <v>429</v>
      </c>
      <c r="B157" s="122">
        <v>429163035</v>
      </c>
      <c r="C157" s="57" t="s">
        <v>508</v>
      </c>
      <c r="D157" s="55">
        <v>163</v>
      </c>
      <c r="E157" s="57" t="s">
        <v>188</v>
      </c>
      <c r="F157" s="57">
        <v>35</v>
      </c>
      <c r="G157" s="57" t="s">
        <v>60</v>
      </c>
      <c r="H157" s="240">
        <v>1</v>
      </c>
      <c r="I157" s="94"/>
      <c r="J157" s="120">
        <v>20404</v>
      </c>
      <c r="K157" s="120">
        <v>7849</v>
      </c>
      <c r="L157" s="120" t="str">
        <f>IFERROR(VLOOKUP(TRIM(TEXT(B157,"@")),transp!$A$1:$K$18,9,FALSE),"")</f>
        <v/>
      </c>
      <c r="M157" s="120">
        <v>1188</v>
      </c>
      <c r="N157" s="120">
        <v>29441</v>
      </c>
      <c r="O157" s="125"/>
      <c r="P157" s="155"/>
      <c r="Q157" s="155"/>
    </row>
    <row r="158" spans="1:17" ht="15">
      <c r="A158" s="121">
        <v>429</v>
      </c>
      <c r="B158" s="122">
        <v>429163057</v>
      </c>
      <c r="C158" s="57" t="s">
        <v>508</v>
      </c>
      <c r="D158" s="55">
        <v>163</v>
      </c>
      <c r="E158" s="57" t="s">
        <v>188</v>
      </c>
      <c r="F158" s="57">
        <v>57</v>
      </c>
      <c r="G158" s="57" t="s">
        <v>82</v>
      </c>
      <c r="H158" s="240">
        <v>1</v>
      </c>
      <c r="I158" s="94"/>
      <c r="J158" s="120">
        <v>21080</v>
      </c>
      <c r="K158" s="120">
        <v>483</v>
      </c>
      <c r="L158" s="120" t="str">
        <f>IFERROR(VLOOKUP(TRIM(TEXT(B158,"@")),transp!$A$1:$K$18,9,FALSE),"")</f>
        <v/>
      </c>
      <c r="M158" s="120">
        <v>1188</v>
      </c>
      <c r="N158" s="120">
        <v>22751</v>
      </c>
      <c r="O158" s="125"/>
      <c r="P158" s="155"/>
      <c r="Q158" s="155"/>
    </row>
    <row r="159" spans="1:17" ht="15">
      <c r="A159" s="121">
        <v>429</v>
      </c>
      <c r="B159" s="122">
        <v>429163071</v>
      </c>
      <c r="C159" s="57" t="s">
        <v>508</v>
      </c>
      <c r="D159" s="55">
        <v>163</v>
      </c>
      <c r="E159" s="57" t="s">
        <v>188</v>
      </c>
      <c r="F159" s="57">
        <v>71</v>
      </c>
      <c r="G159" s="57" t="s">
        <v>96</v>
      </c>
      <c r="H159" s="240">
        <v>4</v>
      </c>
      <c r="I159" s="94"/>
      <c r="J159" s="120">
        <v>17065</v>
      </c>
      <c r="K159" s="120">
        <v>7198</v>
      </c>
      <c r="L159" s="120" t="str">
        <f>IFERROR(VLOOKUP(TRIM(TEXT(B159,"@")),transp!$A$1:$K$18,9,FALSE),"")</f>
        <v/>
      </c>
      <c r="M159" s="120">
        <v>1188</v>
      </c>
      <c r="N159" s="120">
        <v>25451</v>
      </c>
      <c r="O159" s="125"/>
      <c r="P159" s="155"/>
      <c r="Q159" s="155"/>
    </row>
    <row r="160" spans="1:17" ht="15">
      <c r="A160" s="121">
        <v>429</v>
      </c>
      <c r="B160" s="122">
        <v>429163128</v>
      </c>
      <c r="C160" s="57" t="s">
        <v>508</v>
      </c>
      <c r="D160" s="55">
        <v>163</v>
      </c>
      <c r="E160" s="57" t="s">
        <v>188</v>
      </c>
      <c r="F160" s="57">
        <v>128</v>
      </c>
      <c r="G160" s="57" t="s">
        <v>153</v>
      </c>
      <c r="H160" s="240">
        <v>1</v>
      </c>
      <c r="I160" s="94"/>
      <c r="J160" s="120">
        <v>18201</v>
      </c>
      <c r="K160" s="120">
        <v>1028</v>
      </c>
      <c r="L160" s="120" t="str">
        <f>IFERROR(VLOOKUP(TRIM(TEXT(B160,"@")),transp!$A$1:$K$18,9,FALSE),"")</f>
        <v/>
      </c>
      <c r="M160" s="120">
        <v>1188</v>
      </c>
      <c r="N160" s="120">
        <v>20417</v>
      </c>
      <c r="O160" s="125"/>
      <c r="P160" s="155"/>
      <c r="Q160" s="155"/>
    </row>
    <row r="161" spans="1:17" ht="15">
      <c r="A161" s="121">
        <v>429</v>
      </c>
      <c r="B161" s="122">
        <v>429163160</v>
      </c>
      <c r="C161" s="57" t="s">
        <v>508</v>
      </c>
      <c r="D161" s="55">
        <v>163</v>
      </c>
      <c r="E161" s="57" t="s">
        <v>188</v>
      </c>
      <c r="F161" s="57">
        <v>160</v>
      </c>
      <c r="G161" s="57" t="s">
        <v>185</v>
      </c>
      <c r="H161" s="240">
        <v>2</v>
      </c>
      <c r="I161" s="94"/>
      <c r="J161" s="120">
        <v>20404</v>
      </c>
      <c r="K161" s="120">
        <v>358</v>
      </c>
      <c r="L161" s="120" t="str">
        <f>IFERROR(VLOOKUP(TRIM(TEXT(B161,"@")),transp!$A$1:$K$18,9,FALSE),"")</f>
        <v/>
      </c>
      <c r="M161" s="120">
        <v>1188</v>
      </c>
      <c r="N161" s="120">
        <v>21950</v>
      </c>
      <c r="O161" s="125"/>
      <c r="P161" s="155"/>
      <c r="Q161" s="155"/>
    </row>
    <row r="162" spans="1:17" ht="15">
      <c r="A162" s="121">
        <v>429</v>
      </c>
      <c r="B162" s="122">
        <v>429163163</v>
      </c>
      <c r="C162" s="57" t="s">
        <v>508</v>
      </c>
      <c r="D162" s="55">
        <v>163</v>
      </c>
      <c r="E162" s="57" t="s">
        <v>188</v>
      </c>
      <c r="F162" s="57">
        <v>163</v>
      </c>
      <c r="G162" s="57" t="s">
        <v>188</v>
      </c>
      <c r="H162" s="240">
        <v>1541</v>
      </c>
      <c r="I162" s="94"/>
      <c r="J162" s="120">
        <v>17512</v>
      </c>
      <c r="K162" s="120">
        <v>82</v>
      </c>
      <c r="L162" s="120">
        <f>IFERROR(VLOOKUP(TRIM(TEXT(B162,"@")),transp!$A$1:$K$18,9,FALSE),"")</f>
        <v>2181</v>
      </c>
      <c r="M162" s="120">
        <v>1188</v>
      </c>
      <c r="N162" s="120">
        <f>+M162+L162+K162+J162</f>
        <v>20963</v>
      </c>
      <c r="O162" s="125"/>
      <c r="P162" s="155"/>
      <c r="Q162" s="155"/>
    </row>
    <row r="163" spans="1:17" ht="15">
      <c r="A163" s="121">
        <v>429</v>
      </c>
      <c r="B163" s="122">
        <v>429163165</v>
      </c>
      <c r="C163" s="57" t="s">
        <v>508</v>
      </c>
      <c r="D163" s="55">
        <v>163</v>
      </c>
      <c r="E163" s="57" t="s">
        <v>188</v>
      </c>
      <c r="F163" s="57">
        <v>165</v>
      </c>
      <c r="G163" s="57" t="s">
        <v>190</v>
      </c>
      <c r="H163" s="240">
        <v>1</v>
      </c>
      <c r="I163" s="94"/>
      <c r="J163" s="120">
        <v>17828</v>
      </c>
      <c r="K163" s="120">
        <v>0</v>
      </c>
      <c r="L163" s="120" t="str">
        <f>IFERROR(VLOOKUP(TRIM(TEXT(B163,"@")),transp!$A$1:$K$18,9,FALSE),"")</f>
        <v/>
      </c>
      <c r="M163" s="120">
        <v>1188</v>
      </c>
      <c r="N163" s="120">
        <v>19016</v>
      </c>
      <c r="O163" s="125"/>
      <c r="P163" s="155"/>
      <c r="Q163" s="155"/>
    </row>
    <row r="164" spans="1:17" ht="15">
      <c r="A164" s="121">
        <v>429</v>
      </c>
      <c r="B164" s="122">
        <v>429163168</v>
      </c>
      <c r="C164" s="57" t="s">
        <v>508</v>
      </c>
      <c r="D164" s="55">
        <v>163</v>
      </c>
      <c r="E164" s="57" t="s">
        <v>188</v>
      </c>
      <c r="F164" s="57">
        <v>168</v>
      </c>
      <c r="G164" s="57" t="s">
        <v>193</v>
      </c>
      <c r="H164" s="240">
        <v>3</v>
      </c>
      <c r="I164" s="94"/>
      <c r="J164" s="120">
        <v>16365</v>
      </c>
      <c r="K164" s="120">
        <v>11210</v>
      </c>
      <c r="L164" s="120" t="str">
        <f>IFERROR(VLOOKUP(TRIM(TEXT(B164,"@")),transp!$A$1:$K$18,9,FALSE),"")</f>
        <v/>
      </c>
      <c r="M164" s="120">
        <v>1188</v>
      </c>
      <c r="N164" s="120">
        <v>28763</v>
      </c>
      <c r="O164" s="125"/>
      <c r="P164" s="155"/>
      <c r="Q164" s="155"/>
    </row>
    <row r="165" spans="1:17" ht="15">
      <c r="A165" s="121">
        <v>429</v>
      </c>
      <c r="B165" s="122">
        <v>429163181</v>
      </c>
      <c r="C165" s="57" t="s">
        <v>508</v>
      </c>
      <c r="D165" s="55">
        <v>163</v>
      </c>
      <c r="E165" s="57" t="s">
        <v>188</v>
      </c>
      <c r="F165" s="57">
        <v>181</v>
      </c>
      <c r="G165" s="57" t="s">
        <v>206</v>
      </c>
      <c r="H165" s="240">
        <v>2</v>
      </c>
      <c r="I165" s="94"/>
      <c r="J165" s="120">
        <v>19729</v>
      </c>
      <c r="K165" s="120">
        <v>131</v>
      </c>
      <c r="L165" s="120" t="str">
        <f>IFERROR(VLOOKUP(TRIM(TEXT(B165,"@")),transp!$A$1:$K$18,9,FALSE),"")</f>
        <v/>
      </c>
      <c r="M165" s="120">
        <v>1188</v>
      </c>
      <c r="N165" s="120">
        <v>21048</v>
      </c>
      <c r="O165" s="125"/>
      <c r="P165" s="155"/>
      <c r="Q165" s="155"/>
    </row>
    <row r="166" spans="1:17" ht="15">
      <c r="A166" s="121">
        <v>429</v>
      </c>
      <c r="B166" s="122">
        <v>429163229</v>
      </c>
      <c r="C166" s="57" t="s">
        <v>508</v>
      </c>
      <c r="D166" s="55">
        <v>163</v>
      </c>
      <c r="E166" s="57" t="s">
        <v>188</v>
      </c>
      <c r="F166" s="57">
        <v>229</v>
      </c>
      <c r="G166" s="57" t="s">
        <v>254</v>
      </c>
      <c r="H166" s="240">
        <v>9</v>
      </c>
      <c r="I166" s="94"/>
      <c r="J166" s="120">
        <v>14912</v>
      </c>
      <c r="K166" s="120">
        <v>1494</v>
      </c>
      <c r="L166" s="120" t="str">
        <f>IFERROR(VLOOKUP(TRIM(TEXT(B166,"@")),transp!$A$1:$K$18,9,FALSE),"")</f>
        <v/>
      </c>
      <c r="M166" s="120">
        <v>1188</v>
      </c>
      <c r="N166" s="120">
        <v>17594</v>
      </c>
      <c r="O166" s="125"/>
      <c r="P166" s="155"/>
      <c r="Q166" s="155"/>
    </row>
    <row r="167" spans="1:17" ht="15">
      <c r="A167" s="121">
        <v>429</v>
      </c>
      <c r="B167" s="122">
        <v>429163246</v>
      </c>
      <c r="C167" s="57" t="s">
        <v>508</v>
      </c>
      <c r="D167" s="55">
        <v>163</v>
      </c>
      <c r="E167" s="57" t="s">
        <v>188</v>
      </c>
      <c r="F167" s="57">
        <v>246</v>
      </c>
      <c r="G167" s="57" t="s">
        <v>271</v>
      </c>
      <c r="H167" s="240">
        <v>1</v>
      </c>
      <c r="I167" s="94"/>
      <c r="J167" s="120">
        <v>17077</v>
      </c>
      <c r="K167" s="120">
        <v>6560</v>
      </c>
      <c r="L167" s="120" t="str">
        <f>IFERROR(VLOOKUP(TRIM(TEXT(B167,"@")),transp!$A$1:$K$18,9,FALSE),"")</f>
        <v/>
      </c>
      <c r="M167" s="120">
        <v>1188</v>
      </c>
      <c r="N167" s="120">
        <v>24825</v>
      </c>
      <c r="O167" s="125"/>
      <c r="P167" s="155"/>
      <c r="Q167" s="155"/>
    </row>
    <row r="168" spans="1:17" ht="15">
      <c r="A168" s="121">
        <v>429</v>
      </c>
      <c r="B168" s="122">
        <v>429163248</v>
      </c>
      <c r="C168" s="57" t="s">
        <v>508</v>
      </c>
      <c r="D168" s="55">
        <v>163</v>
      </c>
      <c r="E168" s="57" t="s">
        <v>188</v>
      </c>
      <c r="F168" s="57">
        <v>248</v>
      </c>
      <c r="G168" s="57" t="s">
        <v>273</v>
      </c>
      <c r="H168" s="240">
        <v>3</v>
      </c>
      <c r="I168" s="94"/>
      <c r="J168" s="120">
        <v>19137</v>
      </c>
      <c r="K168" s="120">
        <v>934</v>
      </c>
      <c r="L168" s="120" t="str">
        <f>IFERROR(VLOOKUP(TRIM(TEXT(B168,"@")),transp!$A$1:$K$18,9,FALSE),"")</f>
        <v/>
      </c>
      <c r="M168" s="120">
        <v>1188</v>
      </c>
      <c r="N168" s="120">
        <v>21259</v>
      </c>
      <c r="O168" s="125"/>
      <c r="P168" s="155"/>
      <c r="Q168" s="155"/>
    </row>
    <row r="169" spans="1:17" ht="15">
      <c r="A169" s="121">
        <v>429</v>
      </c>
      <c r="B169" s="122">
        <v>429163258</v>
      </c>
      <c r="C169" s="57" t="s">
        <v>508</v>
      </c>
      <c r="D169" s="55">
        <v>163</v>
      </c>
      <c r="E169" s="57" t="s">
        <v>188</v>
      </c>
      <c r="F169" s="57">
        <v>258</v>
      </c>
      <c r="G169" s="57" t="s">
        <v>283</v>
      </c>
      <c r="H169" s="240">
        <v>24</v>
      </c>
      <c r="I169" s="94"/>
      <c r="J169" s="120">
        <v>17080</v>
      </c>
      <c r="K169" s="120">
        <v>3821</v>
      </c>
      <c r="L169" s="120" t="str">
        <f>IFERROR(VLOOKUP(TRIM(TEXT(B169,"@")),transp!$A$1:$K$18,9,FALSE),"")</f>
        <v/>
      </c>
      <c r="M169" s="120">
        <v>1188</v>
      </c>
      <c r="N169" s="120">
        <v>22089</v>
      </c>
      <c r="O169" s="125"/>
      <c r="P169" s="155"/>
      <c r="Q169" s="155"/>
    </row>
    <row r="170" spans="1:17" ht="15">
      <c r="A170" s="121">
        <v>429</v>
      </c>
      <c r="B170" s="122">
        <v>429163262</v>
      </c>
      <c r="C170" s="57" t="s">
        <v>508</v>
      </c>
      <c r="D170" s="55">
        <v>163</v>
      </c>
      <c r="E170" s="57" t="s">
        <v>188</v>
      </c>
      <c r="F170" s="57">
        <v>262</v>
      </c>
      <c r="G170" s="57" t="s">
        <v>287</v>
      </c>
      <c r="H170" s="240">
        <v>14</v>
      </c>
      <c r="I170" s="94"/>
      <c r="J170" s="120">
        <v>17920</v>
      </c>
      <c r="K170" s="120">
        <v>1164</v>
      </c>
      <c r="L170" s="120" t="str">
        <f>IFERROR(VLOOKUP(TRIM(TEXT(B170,"@")),transp!$A$1:$K$18,9,FALSE),"")</f>
        <v/>
      </c>
      <c r="M170" s="120">
        <v>1188</v>
      </c>
      <c r="N170" s="120">
        <v>20272</v>
      </c>
      <c r="O170" s="125"/>
      <c r="P170" s="155"/>
      <c r="Q170" s="155"/>
    </row>
    <row r="171" spans="1:17" ht="15">
      <c r="A171" s="121">
        <v>429</v>
      </c>
      <c r="B171" s="122">
        <v>429163291</v>
      </c>
      <c r="C171" s="57" t="s">
        <v>508</v>
      </c>
      <c r="D171" s="55">
        <v>163</v>
      </c>
      <c r="E171" s="57" t="s">
        <v>188</v>
      </c>
      <c r="F171" s="57">
        <v>291</v>
      </c>
      <c r="G171" s="57" t="s">
        <v>316</v>
      </c>
      <c r="H171" s="240">
        <v>4</v>
      </c>
      <c r="I171" s="94"/>
      <c r="J171" s="120">
        <v>17295</v>
      </c>
      <c r="K171" s="120">
        <v>7035</v>
      </c>
      <c r="L171" s="120" t="str">
        <f>IFERROR(VLOOKUP(TRIM(TEXT(B171,"@")),transp!$A$1:$K$18,9,FALSE),"")</f>
        <v/>
      </c>
      <c r="M171" s="120">
        <v>1188</v>
      </c>
      <c r="N171" s="120">
        <v>25518</v>
      </c>
      <c r="O171" s="125"/>
      <c r="P171" s="155"/>
      <c r="Q171" s="155"/>
    </row>
    <row r="172" spans="1:17" ht="15">
      <c r="A172" s="121">
        <v>429</v>
      </c>
      <c r="B172" s="122">
        <v>429163305</v>
      </c>
      <c r="C172" s="57" t="s">
        <v>508</v>
      </c>
      <c r="D172" s="55">
        <v>163</v>
      </c>
      <c r="E172" s="57" t="s">
        <v>188</v>
      </c>
      <c r="F172" s="57">
        <v>305</v>
      </c>
      <c r="G172" s="57" t="s">
        <v>330</v>
      </c>
      <c r="H172" s="240">
        <v>1</v>
      </c>
      <c r="I172" s="94"/>
      <c r="J172" s="120">
        <v>17262</v>
      </c>
      <c r="K172" s="120">
        <v>7456</v>
      </c>
      <c r="L172" s="120" t="str">
        <f>IFERROR(VLOOKUP(TRIM(TEXT(B172,"@")),transp!$A$1:$K$18,9,FALSE),"")</f>
        <v/>
      </c>
      <c r="M172" s="120">
        <v>1188</v>
      </c>
      <c r="N172" s="120">
        <v>25906</v>
      </c>
      <c r="O172" s="125"/>
      <c r="P172" s="155"/>
      <c r="Q172" s="155"/>
    </row>
    <row r="173" spans="1:17" ht="15">
      <c r="A173" s="121">
        <v>429</v>
      </c>
      <c r="B173" s="122">
        <v>429163347</v>
      </c>
      <c r="C173" s="57" t="s">
        <v>508</v>
      </c>
      <c r="D173" s="55">
        <v>163</v>
      </c>
      <c r="E173" s="57" t="s">
        <v>188</v>
      </c>
      <c r="F173" s="57">
        <v>347</v>
      </c>
      <c r="G173" s="57" t="s">
        <v>372</v>
      </c>
      <c r="H173" s="240">
        <v>1</v>
      </c>
      <c r="I173" s="94"/>
      <c r="J173" s="120">
        <v>17314</v>
      </c>
      <c r="K173" s="120">
        <v>8099</v>
      </c>
      <c r="L173" s="120" t="str">
        <f>IFERROR(VLOOKUP(TRIM(TEXT(B173,"@")),transp!$A$1:$K$18,9,FALSE),"")</f>
        <v/>
      </c>
      <c r="M173" s="120">
        <v>1188</v>
      </c>
      <c r="N173" s="120">
        <v>26601</v>
      </c>
      <c r="O173" s="125"/>
      <c r="P173" s="155"/>
      <c r="Q173" s="155"/>
    </row>
    <row r="174" spans="1:17" ht="15">
      <c r="A174" s="121">
        <v>430</v>
      </c>
      <c r="B174" s="122">
        <v>430170025</v>
      </c>
      <c r="C174" s="57" t="s">
        <v>509</v>
      </c>
      <c r="D174" s="55">
        <v>170</v>
      </c>
      <c r="E174" s="57" t="s">
        <v>195</v>
      </c>
      <c r="F174" s="57">
        <v>25</v>
      </c>
      <c r="G174" s="57" t="s">
        <v>50</v>
      </c>
      <c r="H174" s="240">
        <v>1</v>
      </c>
      <c r="I174" s="94"/>
      <c r="J174" s="120">
        <v>12765</v>
      </c>
      <c r="K174" s="120">
        <v>5425</v>
      </c>
      <c r="L174" s="120" t="str">
        <f>IFERROR(VLOOKUP(TRIM(TEXT(B174,"@")),transp!$A$1:$K$18,9,FALSE),"")</f>
        <v/>
      </c>
      <c r="M174" s="120">
        <v>1188</v>
      </c>
      <c r="N174" s="120">
        <v>19378</v>
      </c>
      <c r="O174" s="125"/>
      <c r="P174" s="155"/>
      <c r="Q174" s="155"/>
    </row>
    <row r="175" spans="1:17" ht="15">
      <c r="A175" s="121">
        <v>430</v>
      </c>
      <c r="B175" s="122">
        <v>430170064</v>
      </c>
      <c r="C175" s="57" t="s">
        <v>509</v>
      </c>
      <c r="D175" s="55">
        <v>170</v>
      </c>
      <c r="E175" s="57" t="s">
        <v>195</v>
      </c>
      <c r="F175" s="57">
        <v>64</v>
      </c>
      <c r="G175" s="57" t="s">
        <v>89</v>
      </c>
      <c r="H175" s="240">
        <v>75</v>
      </c>
      <c r="I175" s="94"/>
      <c r="J175" s="120">
        <v>13915</v>
      </c>
      <c r="K175" s="120">
        <v>1341</v>
      </c>
      <c r="L175" s="120" t="str">
        <f>IFERROR(VLOOKUP(TRIM(TEXT(B175,"@")),transp!$A$1:$K$18,9,FALSE),"")</f>
        <v/>
      </c>
      <c r="M175" s="120">
        <v>1188</v>
      </c>
      <c r="N175" s="120">
        <v>16444</v>
      </c>
      <c r="O175" s="125"/>
      <c r="P175" s="155"/>
      <c r="Q175" s="155"/>
    </row>
    <row r="176" spans="1:17" ht="15">
      <c r="A176" s="121">
        <v>430</v>
      </c>
      <c r="B176" s="122">
        <v>430170100</v>
      </c>
      <c r="C176" s="57" t="s">
        <v>509</v>
      </c>
      <c r="D176" s="55">
        <v>170</v>
      </c>
      <c r="E176" s="57" t="s">
        <v>195</v>
      </c>
      <c r="F176" s="57">
        <v>100</v>
      </c>
      <c r="G176" s="57" t="s">
        <v>125</v>
      </c>
      <c r="H176" s="240">
        <v>9</v>
      </c>
      <c r="I176" s="94"/>
      <c r="J176" s="120">
        <v>12765</v>
      </c>
      <c r="K176" s="120">
        <v>3442</v>
      </c>
      <c r="L176" s="120" t="str">
        <f>IFERROR(VLOOKUP(TRIM(TEXT(B176,"@")),transp!$A$1:$K$18,9,FALSE),"")</f>
        <v/>
      </c>
      <c r="M176" s="120">
        <v>1188</v>
      </c>
      <c r="N176" s="120">
        <v>17395</v>
      </c>
      <c r="O176" s="125"/>
      <c r="P176" s="155"/>
      <c r="Q176" s="155"/>
    </row>
    <row r="177" spans="1:17" ht="15">
      <c r="A177" s="121">
        <v>430</v>
      </c>
      <c r="B177" s="122">
        <v>430170101</v>
      </c>
      <c r="C177" s="57" t="s">
        <v>509</v>
      </c>
      <c r="D177" s="55">
        <v>170</v>
      </c>
      <c r="E177" s="57" t="s">
        <v>195</v>
      </c>
      <c r="F177" s="57">
        <v>101</v>
      </c>
      <c r="G177" s="57" t="s">
        <v>126</v>
      </c>
      <c r="H177" s="240">
        <v>2</v>
      </c>
      <c r="I177" s="94"/>
      <c r="J177" s="120">
        <v>11797</v>
      </c>
      <c r="K177" s="120">
        <v>5055</v>
      </c>
      <c r="L177" s="120" t="str">
        <f>IFERROR(VLOOKUP(TRIM(TEXT(B177,"@")),transp!$A$1:$K$18,9,FALSE),"")</f>
        <v/>
      </c>
      <c r="M177" s="120">
        <v>1188</v>
      </c>
      <c r="N177" s="120">
        <v>18040</v>
      </c>
      <c r="O177" s="125"/>
      <c r="P177" s="155"/>
      <c r="Q177" s="155"/>
    </row>
    <row r="178" spans="1:17" ht="15">
      <c r="A178" s="121">
        <v>430</v>
      </c>
      <c r="B178" s="122">
        <v>430170110</v>
      </c>
      <c r="C178" s="57" t="s">
        <v>509</v>
      </c>
      <c r="D178" s="55">
        <v>170</v>
      </c>
      <c r="E178" s="57" t="s">
        <v>195</v>
      </c>
      <c r="F178" s="57">
        <v>110</v>
      </c>
      <c r="G178" s="57" t="s">
        <v>135</v>
      </c>
      <c r="H178" s="240">
        <v>8</v>
      </c>
      <c r="I178" s="94"/>
      <c r="J178" s="120">
        <v>12523</v>
      </c>
      <c r="K178" s="120">
        <v>4028</v>
      </c>
      <c r="L178" s="120" t="str">
        <f>IFERROR(VLOOKUP(TRIM(TEXT(B178,"@")),transp!$A$1:$K$18,9,FALSE),"")</f>
        <v/>
      </c>
      <c r="M178" s="120">
        <v>1188</v>
      </c>
      <c r="N178" s="120">
        <v>17739</v>
      </c>
      <c r="O178" s="125"/>
      <c r="P178" s="155"/>
      <c r="Q178" s="155"/>
    </row>
    <row r="179" spans="1:17" ht="15">
      <c r="A179" s="121">
        <v>430</v>
      </c>
      <c r="B179" s="122">
        <v>430170136</v>
      </c>
      <c r="C179" s="57" t="s">
        <v>509</v>
      </c>
      <c r="D179" s="55">
        <v>170</v>
      </c>
      <c r="E179" s="57" t="s">
        <v>195</v>
      </c>
      <c r="F179" s="57">
        <v>136</v>
      </c>
      <c r="G179" s="57" t="s">
        <v>161</v>
      </c>
      <c r="H179" s="240">
        <v>2</v>
      </c>
      <c r="I179" s="94"/>
      <c r="J179" s="120">
        <v>12765</v>
      </c>
      <c r="K179" s="120">
        <v>4675</v>
      </c>
      <c r="L179" s="120" t="str">
        <f>IFERROR(VLOOKUP(TRIM(TEXT(B179,"@")),transp!$A$1:$K$18,9,FALSE),"")</f>
        <v/>
      </c>
      <c r="M179" s="120">
        <v>1188</v>
      </c>
      <c r="N179" s="120">
        <v>18628</v>
      </c>
      <c r="O179" s="125"/>
      <c r="P179" s="155"/>
      <c r="Q179" s="155"/>
    </row>
    <row r="180" spans="1:17" ht="15">
      <c r="A180" s="121">
        <v>430</v>
      </c>
      <c r="B180" s="122">
        <v>430170139</v>
      </c>
      <c r="C180" s="57" t="s">
        <v>509</v>
      </c>
      <c r="D180" s="55">
        <v>170</v>
      </c>
      <c r="E180" s="57" t="s">
        <v>195</v>
      </c>
      <c r="F180" s="57">
        <v>139</v>
      </c>
      <c r="G180" s="57" t="s">
        <v>164</v>
      </c>
      <c r="H180" s="240">
        <v>3</v>
      </c>
      <c r="I180" s="94"/>
      <c r="J180" s="120">
        <v>12765</v>
      </c>
      <c r="K180" s="120">
        <v>4021</v>
      </c>
      <c r="L180" s="120" t="str">
        <f>IFERROR(VLOOKUP(TRIM(TEXT(B180,"@")),transp!$A$1:$K$18,9,FALSE),"")</f>
        <v/>
      </c>
      <c r="M180" s="120">
        <v>1188</v>
      </c>
      <c r="N180" s="120">
        <v>17974</v>
      </c>
      <c r="O180" s="125"/>
      <c r="P180" s="155"/>
      <c r="Q180" s="155"/>
    </row>
    <row r="181" spans="1:17" ht="15">
      <c r="A181" s="121">
        <v>430</v>
      </c>
      <c r="B181" s="122">
        <v>430170141</v>
      </c>
      <c r="C181" s="57" t="s">
        <v>509</v>
      </c>
      <c r="D181" s="55">
        <v>170</v>
      </c>
      <c r="E181" s="57" t="s">
        <v>195</v>
      </c>
      <c r="F181" s="57">
        <v>141</v>
      </c>
      <c r="G181" s="57" t="s">
        <v>166</v>
      </c>
      <c r="H181" s="240">
        <v>201</v>
      </c>
      <c r="I181" s="94"/>
      <c r="J181" s="120">
        <v>12865</v>
      </c>
      <c r="K181" s="120">
        <v>6809</v>
      </c>
      <c r="L181" s="120" t="str">
        <f>IFERROR(VLOOKUP(TRIM(TEXT(B181,"@")),transp!$A$1:$K$18,9,FALSE),"")</f>
        <v/>
      </c>
      <c r="M181" s="120">
        <v>1188</v>
      </c>
      <c r="N181" s="120">
        <v>20862</v>
      </c>
      <c r="O181" s="125"/>
      <c r="P181" s="155"/>
      <c r="Q181" s="155"/>
    </row>
    <row r="182" spans="1:17" ht="15">
      <c r="A182" s="121">
        <v>430</v>
      </c>
      <c r="B182" s="122">
        <v>430170153</v>
      </c>
      <c r="C182" s="57" t="s">
        <v>509</v>
      </c>
      <c r="D182" s="55">
        <v>170</v>
      </c>
      <c r="E182" s="57" t="s">
        <v>195</v>
      </c>
      <c r="F182" s="57">
        <v>153</v>
      </c>
      <c r="G182" s="57" t="s">
        <v>178</v>
      </c>
      <c r="H182" s="240">
        <v>3</v>
      </c>
      <c r="I182" s="94"/>
      <c r="J182" s="120">
        <v>16980</v>
      </c>
      <c r="K182" s="120">
        <v>32</v>
      </c>
      <c r="L182" s="120" t="str">
        <f>IFERROR(VLOOKUP(TRIM(TEXT(B182,"@")),transp!$A$1:$K$18,9,FALSE),"")</f>
        <v/>
      </c>
      <c r="M182" s="120">
        <v>1188</v>
      </c>
      <c r="N182" s="120">
        <v>18200</v>
      </c>
      <c r="O182" s="125"/>
      <c r="P182" s="155"/>
      <c r="Q182" s="155"/>
    </row>
    <row r="183" spans="1:17" ht="15">
      <c r="A183" s="121">
        <v>430</v>
      </c>
      <c r="B183" s="122">
        <v>430170162</v>
      </c>
      <c r="C183" s="57" t="s">
        <v>509</v>
      </c>
      <c r="D183" s="55">
        <v>170</v>
      </c>
      <c r="E183" s="57" t="s">
        <v>195</v>
      </c>
      <c r="F183" s="57">
        <v>162</v>
      </c>
      <c r="G183" s="57" t="s">
        <v>187</v>
      </c>
      <c r="H183" s="240">
        <v>1</v>
      </c>
      <c r="I183" s="94"/>
      <c r="J183" s="120">
        <v>12765</v>
      </c>
      <c r="K183" s="120">
        <v>1477</v>
      </c>
      <c r="L183" s="120" t="str">
        <f>IFERROR(VLOOKUP(TRIM(TEXT(B183,"@")),transp!$A$1:$K$18,9,FALSE),"")</f>
        <v/>
      </c>
      <c r="M183" s="120">
        <v>1188</v>
      </c>
      <c r="N183" s="120">
        <v>15430</v>
      </c>
      <c r="O183" s="125"/>
      <c r="P183" s="155"/>
      <c r="Q183" s="155"/>
    </row>
    <row r="184" spans="1:17" ht="15">
      <c r="A184" s="121">
        <v>430</v>
      </c>
      <c r="B184" s="122">
        <v>430170170</v>
      </c>
      <c r="C184" s="57" t="s">
        <v>509</v>
      </c>
      <c r="D184" s="55">
        <v>170</v>
      </c>
      <c r="E184" s="57" t="s">
        <v>195</v>
      </c>
      <c r="F184" s="57">
        <v>170</v>
      </c>
      <c r="G184" s="57" t="s">
        <v>195</v>
      </c>
      <c r="H184" s="240">
        <v>524</v>
      </c>
      <c r="I184" s="94"/>
      <c r="J184" s="120">
        <v>13900</v>
      </c>
      <c r="K184" s="120">
        <v>888</v>
      </c>
      <c r="L184" s="120" t="str">
        <f>IFERROR(VLOOKUP(TRIM(TEXT(B184,"@")),transp!$A$1:$K$18,9,FALSE),"")</f>
        <v/>
      </c>
      <c r="M184" s="120">
        <v>1188</v>
      </c>
      <c r="N184" s="120">
        <v>15976</v>
      </c>
      <c r="O184" s="125"/>
      <c r="P184" s="155"/>
      <c r="Q184" s="155"/>
    </row>
    <row r="185" spans="1:17" ht="15">
      <c r="A185" s="121">
        <v>430</v>
      </c>
      <c r="B185" s="122">
        <v>430170174</v>
      </c>
      <c r="C185" s="57" t="s">
        <v>509</v>
      </c>
      <c r="D185" s="55">
        <v>170</v>
      </c>
      <c r="E185" s="57" t="s">
        <v>195</v>
      </c>
      <c r="F185" s="57">
        <v>174</v>
      </c>
      <c r="G185" s="57" t="s">
        <v>199</v>
      </c>
      <c r="H185" s="240">
        <v>62</v>
      </c>
      <c r="I185" s="94"/>
      <c r="J185" s="120">
        <v>12082</v>
      </c>
      <c r="K185" s="120">
        <v>7077</v>
      </c>
      <c r="L185" s="120" t="str">
        <f>IFERROR(VLOOKUP(TRIM(TEXT(B185,"@")),transp!$A$1:$K$18,9,FALSE),"")</f>
        <v/>
      </c>
      <c r="M185" s="120">
        <v>1188</v>
      </c>
      <c r="N185" s="120">
        <v>20347</v>
      </c>
      <c r="O185" s="125"/>
      <c r="P185" s="155"/>
      <c r="Q185" s="155"/>
    </row>
    <row r="186" spans="1:17" ht="15">
      <c r="A186" s="121">
        <v>430</v>
      </c>
      <c r="B186" s="122">
        <v>430170185</v>
      </c>
      <c r="C186" s="57" t="s">
        <v>509</v>
      </c>
      <c r="D186" s="55">
        <v>170</v>
      </c>
      <c r="E186" s="57" t="s">
        <v>195</v>
      </c>
      <c r="F186" s="57">
        <v>185</v>
      </c>
      <c r="G186" s="57" t="s">
        <v>210</v>
      </c>
      <c r="H186" s="240">
        <v>2</v>
      </c>
      <c r="I186" s="94"/>
      <c r="J186" s="120">
        <v>19088</v>
      </c>
      <c r="K186" s="120">
        <v>2968</v>
      </c>
      <c r="L186" s="120" t="str">
        <f>IFERROR(VLOOKUP(TRIM(TEXT(B186,"@")),transp!$A$1:$K$18,9,FALSE),"")</f>
        <v/>
      </c>
      <c r="M186" s="120">
        <v>1188</v>
      </c>
      <c r="N186" s="120">
        <v>23244</v>
      </c>
      <c r="O186" s="125"/>
      <c r="P186" s="155"/>
      <c r="Q186" s="155"/>
    </row>
    <row r="187" spans="1:17" ht="15">
      <c r="A187" s="121">
        <v>430</v>
      </c>
      <c r="B187" s="122">
        <v>430170186</v>
      </c>
      <c r="C187" s="57" t="s">
        <v>509</v>
      </c>
      <c r="D187" s="55">
        <v>170</v>
      </c>
      <c r="E187" s="57" t="s">
        <v>195</v>
      </c>
      <c r="F187" s="57">
        <v>186</v>
      </c>
      <c r="G187" s="57" t="s">
        <v>211</v>
      </c>
      <c r="H187" s="240">
        <v>1</v>
      </c>
      <c r="I187" s="94"/>
      <c r="J187" s="120">
        <v>12765</v>
      </c>
      <c r="K187" s="120">
        <v>4132</v>
      </c>
      <c r="L187" s="120" t="str">
        <f>IFERROR(VLOOKUP(TRIM(TEXT(B187,"@")),transp!$A$1:$K$18,9,FALSE),"")</f>
        <v/>
      </c>
      <c r="M187" s="120">
        <v>1188</v>
      </c>
      <c r="N187" s="120">
        <v>18085</v>
      </c>
      <c r="O187" s="125"/>
      <c r="P187" s="155"/>
      <c r="Q187" s="155"/>
    </row>
    <row r="188" spans="1:17" ht="15">
      <c r="A188" s="121">
        <v>430</v>
      </c>
      <c r="B188" s="122">
        <v>430170198</v>
      </c>
      <c r="C188" s="57" t="s">
        <v>509</v>
      </c>
      <c r="D188" s="55">
        <v>170</v>
      </c>
      <c r="E188" s="57" t="s">
        <v>195</v>
      </c>
      <c r="F188" s="57">
        <v>198</v>
      </c>
      <c r="G188" s="57" t="s">
        <v>223</v>
      </c>
      <c r="H188" s="240">
        <v>3</v>
      </c>
      <c r="I188" s="94"/>
      <c r="J188" s="120">
        <v>12765</v>
      </c>
      <c r="K188" s="120">
        <v>6219</v>
      </c>
      <c r="L188" s="120" t="str">
        <f>IFERROR(VLOOKUP(TRIM(TEXT(B188,"@")),transp!$A$1:$K$18,9,FALSE),"")</f>
        <v/>
      </c>
      <c r="M188" s="120">
        <v>1188</v>
      </c>
      <c r="N188" s="120">
        <v>20172</v>
      </c>
      <c r="O188" s="125"/>
      <c r="P188" s="155"/>
      <c r="Q188" s="155"/>
    </row>
    <row r="189" spans="1:17" ht="15">
      <c r="A189" s="121">
        <v>430</v>
      </c>
      <c r="B189" s="122">
        <v>430170271</v>
      </c>
      <c r="C189" s="57" t="s">
        <v>509</v>
      </c>
      <c r="D189" s="55">
        <v>170</v>
      </c>
      <c r="E189" s="57" t="s">
        <v>195</v>
      </c>
      <c r="F189" s="57">
        <v>271</v>
      </c>
      <c r="G189" s="57" t="s">
        <v>296</v>
      </c>
      <c r="H189" s="240">
        <v>15</v>
      </c>
      <c r="I189" s="94"/>
      <c r="J189" s="120">
        <v>12507</v>
      </c>
      <c r="K189" s="120">
        <v>3822</v>
      </c>
      <c r="L189" s="120" t="str">
        <f>IFERROR(VLOOKUP(TRIM(TEXT(B189,"@")),transp!$A$1:$K$18,9,FALSE),"")</f>
        <v/>
      </c>
      <c r="M189" s="120">
        <v>1188</v>
      </c>
      <c r="N189" s="120">
        <v>17517</v>
      </c>
      <c r="O189" s="125"/>
      <c r="P189" s="155"/>
      <c r="Q189" s="155"/>
    </row>
    <row r="190" spans="1:17" ht="15">
      <c r="A190" s="121">
        <v>430</v>
      </c>
      <c r="B190" s="122">
        <v>430170314</v>
      </c>
      <c r="C190" s="57" t="s">
        <v>509</v>
      </c>
      <c r="D190" s="55">
        <v>170</v>
      </c>
      <c r="E190" s="57" t="s">
        <v>195</v>
      </c>
      <c r="F190" s="57">
        <v>314</v>
      </c>
      <c r="G190" s="57" t="s">
        <v>339</v>
      </c>
      <c r="H190" s="240">
        <v>1</v>
      </c>
      <c r="I190" s="94"/>
      <c r="J190" s="120">
        <v>10829</v>
      </c>
      <c r="K190" s="120">
        <v>6295</v>
      </c>
      <c r="L190" s="120" t="str">
        <f>IFERROR(VLOOKUP(TRIM(TEXT(B190,"@")),transp!$A$1:$K$18,9,FALSE),"")</f>
        <v/>
      </c>
      <c r="M190" s="120">
        <v>1188</v>
      </c>
      <c r="N190" s="120">
        <v>18312</v>
      </c>
      <c r="O190" s="125"/>
      <c r="P190" s="155"/>
      <c r="Q190" s="155"/>
    </row>
    <row r="191" spans="1:17" ht="15">
      <c r="A191" s="121">
        <v>430</v>
      </c>
      <c r="B191" s="122">
        <v>430170321</v>
      </c>
      <c r="C191" s="57" t="s">
        <v>509</v>
      </c>
      <c r="D191" s="55">
        <v>170</v>
      </c>
      <c r="E191" s="57" t="s">
        <v>195</v>
      </c>
      <c r="F191" s="57">
        <v>321</v>
      </c>
      <c r="G191" s="57" t="s">
        <v>346</v>
      </c>
      <c r="H191" s="240">
        <v>8</v>
      </c>
      <c r="I191" s="94"/>
      <c r="J191" s="120">
        <v>15269</v>
      </c>
      <c r="K191" s="120">
        <v>8128</v>
      </c>
      <c r="L191" s="120" t="str">
        <f>IFERROR(VLOOKUP(TRIM(TEXT(B191,"@")),transp!$A$1:$K$18,9,FALSE),"")</f>
        <v/>
      </c>
      <c r="M191" s="120">
        <v>1188</v>
      </c>
      <c r="N191" s="120">
        <v>24585</v>
      </c>
      <c r="O191" s="125"/>
      <c r="P191" s="155"/>
      <c r="Q191" s="155"/>
    </row>
    <row r="192" spans="1:17" ht="15">
      <c r="A192" s="121">
        <v>430</v>
      </c>
      <c r="B192" s="122">
        <v>430170348</v>
      </c>
      <c r="C192" s="57" t="s">
        <v>509</v>
      </c>
      <c r="D192" s="55">
        <v>170</v>
      </c>
      <c r="E192" s="57" t="s">
        <v>195</v>
      </c>
      <c r="F192" s="57">
        <v>348</v>
      </c>
      <c r="G192" s="57" t="s">
        <v>373</v>
      </c>
      <c r="H192" s="240">
        <v>6</v>
      </c>
      <c r="I192" s="94"/>
      <c r="J192" s="120">
        <v>18084</v>
      </c>
      <c r="K192" s="120">
        <v>236</v>
      </c>
      <c r="L192" s="120" t="str">
        <f>IFERROR(VLOOKUP(TRIM(TEXT(B192,"@")),transp!$A$1:$K$18,9,FALSE),"")</f>
        <v/>
      </c>
      <c r="M192" s="120">
        <v>1188</v>
      </c>
      <c r="N192" s="120">
        <v>19508</v>
      </c>
      <c r="O192" s="125"/>
      <c r="P192" s="155"/>
      <c r="Q192" s="155"/>
    </row>
    <row r="193" spans="1:17" ht="15">
      <c r="A193" s="121">
        <v>430</v>
      </c>
      <c r="B193" s="122">
        <v>430170600</v>
      </c>
      <c r="C193" s="57" t="s">
        <v>509</v>
      </c>
      <c r="D193" s="55">
        <v>170</v>
      </c>
      <c r="E193" s="57" t="s">
        <v>195</v>
      </c>
      <c r="F193" s="57">
        <v>600</v>
      </c>
      <c r="G193" s="57" t="s">
        <v>379</v>
      </c>
      <c r="H193" s="240">
        <v>1</v>
      </c>
      <c r="I193" s="94"/>
      <c r="J193" s="120">
        <v>17357</v>
      </c>
      <c r="K193" s="120">
        <v>9035</v>
      </c>
      <c r="L193" s="120" t="str">
        <f>IFERROR(VLOOKUP(TRIM(TEXT(B193,"@")),transp!$A$1:$K$18,9,FALSE),"")</f>
        <v/>
      </c>
      <c r="M193" s="120">
        <v>1188</v>
      </c>
      <c r="N193" s="120">
        <v>27580</v>
      </c>
      <c r="O193" s="125"/>
      <c r="P193" s="155"/>
      <c r="Q193" s="155"/>
    </row>
    <row r="194" spans="1:17" ht="15">
      <c r="A194" s="121">
        <v>430</v>
      </c>
      <c r="B194" s="122">
        <v>430170616</v>
      </c>
      <c r="C194" s="57" t="s">
        <v>509</v>
      </c>
      <c r="D194" s="55">
        <v>170</v>
      </c>
      <c r="E194" s="57" t="s">
        <v>195</v>
      </c>
      <c r="F194" s="57">
        <v>616</v>
      </c>
      <c r="G194" s="57" t="s">
        <v>384</v>
      </c>
      <c r="H194" s="240">
        <v>2</v>
      </c>
      <c r="I194" s="94"/>
      <c r="J194" s="120">
        <v>11797</v>
      </c>
      <c r="K194" s="120">
        <v>2569</v>
      </c>
      <c r="L194" s="120" t="str">
        <f>IFERROR(VLOOKUP(TRIM(TEXT(B194,"@")),transp!$A$1:$K$18,9,FALSE),"")</f>
        <v/>
      </c>
      <c r="M194" s="120">
        <v>1188</v>
      </c>
      <c r="N194" s="120">
        <v>15554</v>
      </c>
      <c r="O194" s="125"/>
      <c r="P194" s="155"/>
      <c r="Q194" s="155"/>
    </row>
    <row r="195" spans="1:17" ht="15">
      <c r="A195" s="121">
        <v>430</v>
      </c>
      <c r="B195" s="122">
        <v>430170620</v>
      </c>
      <c r="C195" s="57" t="s">
        <v>509</v>
      </c>
      <c r="D195" s="55">
        <v>170</v>
      </c>
      <c r="E195" s="57" t="s">
        <v>195</v>
      </c>
      <c r="F195" s="57">
        <v>620</v>
      </c>
      <c r="G195" s="57" t="s">
        <v>386</v>
      </c>
      <c r="H195" s="240">
        <v>10</v>
      </c>
      <c r="I195" s="94"/>
      <c r="J195" s="120">
        <v>13709</v>
      </c>
      <c r="K195" s="120">
        <v>9263</v>
      </c>
      <c r="L195" s="120" t="str">
        <f>IFERROR(VLOOKUP(TRIM(TEXT(B195,"@")),transp!$A$1:$K$18,9,FALSE),"")</f>
        <v/>
      </c>
      <c r="M195" s="120">
        <v>1188</v>
      </c>
      <c r="N195" s="120">
        <v>24160</v>
      </c>
      <c r="O195" s="125"/>
      <c r="P195" s="155"/>
      <c r="Q195" s="155"/>
    </row>
    <row r="196" spans="1:17" ht="15">
      <c r="A196" s="121">
        <v>430</v>
      </c>
      <c r="B196" s="122">
        <v>430170673</v>
      </c>
      <c r="C196" s="57" t="s">
        <v>509</v>
      </c>
      <c r="D196" s="55">
        <v>170</v>
      </c>
      <c r="E196" s="57" t="s">
        <v>195</v>
      </c>
      <c r="F196" s="57">
        <v>673</v>
      </c>
      <c r="G196" s="57" t="s">
        <v>401</v>
      </c>
      <c r="H196" s="240">
        <v>1</v>
      </c>
      <c r="I196" s="94"/>
      <c r="J196" s="120">
        <v>12765</v>
      </c>
      <c r="K196" s="120">
        <v>7147</v>
      </c>
      <c r="L196" s="120" t="str">
        <f>IFERROR(VLOOKUP(TRIM(TEXT(B196,"@")),transp!$A$1:$K$18,9,FALSE),"")</f>
        <v/>
      </c>
      <c r="M196" s="120">
        <v>1188</v>
      </c>
      <c r="N196" s="120">
        <v>21100</v>
      </c>
      <c r="O196" s="125"/>
      <c r="P196" s="155"/>
      <c r="Q196" s="155"/>
    </row>
    <row r="197" spans="1:17" ht="15">
      <c r="A197" s="121">
        <v>430</v>
      </c>
      <c r="B197" s="122">
        <v>430170690</v>
      </c>
      <c r="C197" s="57" t="s">
        <v>509</v>
      </c>
      <c r="D197" s="55">
        <v>170</v>
      </c>
      <c r="E197" s="57" t="s">
        <v>195</v>
      </c>
      <c r="F197" s="57">
        <v>690</v>
      </c>
      <c r="G197" s="57" t="s">
        <v>407</v>
      </c>
      <c r="H197" s="240">
        <v>2</v>
      </c>
      <c r="I197" s="94"/>
      <c r="J197" s="120">
        <v>12765</v>
      </c>
      <c r="K197" s="120">
        <v>4975</v>
      </c>
      <c r="L197" s="120" t="str">
        <f>IFERROR(VLOOKUP(TRIM(TEXT(B197,"@")),transp!$A$1:$K$18,9,FALSE),"")</f>
        <v/>
      </c>
      <c r="M197" s="120">
        <v>1188</v>
      </c>
      <c r="N197" s="120">
        <v>18928</v>
      </c>
      <c r="O197" s="125"/>
      <c r="P197" s="155"/>
      <c r="Q197" s="155"/>
    </row>
    <row r="198" spans="1:17" ht="15">
      <c r="A198" s="121">
        <v>430</v>
      </c>
      <c r="B198" s="122">
        <v>430170710</v>
      </c>
      <c r="C198" s="57" t="s">
        <v>509</v>
      </c>
      <c r="D198" s="55">
        <v>170</v>
      </c>
      <c r="E198" s="57" t="s">
        <v>195</v>
      </c>
      <c r="F198" s="57">
        <v>710</v>
      </c>
      <c r="G198" s="57" t="s">
        <v>412</v>
      </c>
      <c r="H198" s="240">
        <v>2</v>
      </c>
      <c r="I198" s="94"/>
      <c r="J198" s="120">
        <v>12765</v>
      </c>
      <c r="K198" s="120">
        <v>6021</v>
      </c>
      <c r="L198" s="120" t="str">
        <f>IFERROR(VLOOKUP(TRIM(TEXT(B198,"@")),transp!$A$1:$K$18,9,FALSE),"")</f>
        <v/>
      </c>
      <c r="M198" s="120">
        <v>1188</v>
      </c>
      <c r="N198" s="120">
        <v>19974</v>
      </c>
      <c r="O198" s="125"/>
      <c r="P198" s="155"/>
      <c r="Q198" s="155"/>
    </row>
    <row r="199" spans="1:17" ht="15">
      <c r="A199" s="121">
        <v>430</v>
      </c>
      <c r="B199" s="122">
        <v>430170725</v>
      </c>
      <c r="C199" s="57" t="s">
        <v>509</v>
      </c>
      <c r="D199" s="55">
        <v>170</v>
      </c>
      <c r="E199" s="57" t="s">
        <v>195</v>
      </c>
      <c r="F199" s="57">
        <v>725</v>
      </c>
      <c r="G199" s="57" t="s">
        <v>417</v>
      </c>
      <c r="H199" s="240">
        <v>9</v>
      </c>
      <c r="I199" s="94"/>
      <c r="J199" s="120">
        <v>12120</v>
      </c>
      <c r="K199" s="120">
        <v>3672</v>
      </c>
      <c r="L199" s="120" t="str">
        <f>IFERROR(VLOOKUP(TRIM(TEXT(B199,"@")),transp!$A$1:$K$18,9,FALSE),"")</f>
        <v/>
      </c>
      <c r="M199" s="120">
        <v>1188</v>
      </c>
      <c r="N199" s="120">
        <v>16980</v>
      </c>
      <c r="O199" s="125"/>
      <c r="P199" s="155"/>
      <c r="Q199" s="155"/>
    </row>
    <row r="200" spans="1:17" ht="15">
      <c r="A200" s="121">
        <v>430</v>
      </c>
      <c r="B200" s="122">
        <v>430170730</v>
      </c>
      <c r="C200" s="57" t="s">
        <v>509</v>
      </c>
      <c r="D200" s="55">
        <v>170</v>
      </c>
      <c r="E200" s="57" t="s">
        <v>195</v>
      </c>
      <c r="F200" s="57">
        <v>730</v>
      </c>
      <c r="G200" s="57" t="s">
        <v>419</v>
      </c>
      <c r="H200" s="240">
        <v>5</v>
      </c>
      <c r="I200" s="94"/>
      <c r="J200" s="120">
        <v>12765</v>
      </c>
      <c r="K200" s="120">
        <v>6523</v>
      </c>
      <c r="L200" s="120" t="str">
        <f>IFERROR(VLOOKUP(TRIM(TEXT(B200,"@")),transp!$A$1:$K$18,9,FALSE),"")</f>
        <v/>
      </c>
      <c r="M200" s="120">
        <v>1188</v>
      </c>
      <c r="N200" s="120">
        <v>20476</v>
      </c>
      <c r="O200" s="125"/>
      <c r="P200" s="155"/>
      <c r="Q200" s="155"/>
    </row>
    <row r="201" spans="1:17" ht="15">
      <c r="A201" s="121">
        <v>430</v>
      </c>
      <c r="B201" s="122">
        <v>430170735</v>
      </c>
      <c r="C201" s="57" t="s">
        <v>509</v>
      </c>
      <c r="D201" s="55">
        <v>170</v>
      </c>
      <c r="E201" s="57" t="s">
        <v>195</v>
      </c>
      <c r="F201" s="57">
        <v>735</v>
      </c>
      <c r="G201" s="57" t="s">
        <v>420</v>
      </c>
      <c r="H201" s="240">
        <v>2</v>
      </c>
      <c r="I201" s="94"/>
      <c r="J201" s="120">
        <v>12765</v>
      </c>
      <c r="K201" s="120">
        <v>4097</v>
      </c>
      <c r="L201" s="120" t="str">
        <f>IFERROR(VLOOKUP(TRIM(TEXT(B201,"@")),transp!$A$1:$K$18,9,FALSE),"")</f>
        <v/>
      </c>
      <c r="M201" s="120">
        <v>1188</v>
      </c>
      <c r="N201" s="120">
        <v>18050</v>
      </c>
      <c r="O201" s="125"/>
      <c r="P201" s="155"/>
      <c r="Q201" s="155"/>
    </row>
    <row r="202" spans="1:17" ht="15">
      <c r="A202" s="121">
        <v>430</v>
      </c>
      <c r="B202" s="122">
        <v>430170775</v>
      </c>
      <c r="C202" s="57" t="s">
        <v>509</v>
      </c>
      <c r="D202" s="55">
        <v>170</v>
      </c>
      <c r="E202" s="57" t="s">
        <v>195</v>
      </c>
      <c r="F202" s="57">
        <v>775</v>
      </c>
      <c r="G202" s="57" t="s">
        <v>434</v>
      </c>
      <c r="H202" s="240">
        <v>5</v>
      </c>
      <c r="I202" s="94"/>
      <c r="J202" s="120">
        <v>15246</v>
      </c>
      <c r="K202" s="120">
        <v>3963</v>
      </c>
      <c r="L202" s="120" t="str">
        <f>IFERROR(VLOOKUP(TRIM(TEXT(B202,"@")),transp!$A$1:$K$18,9,FALSE),"")</f>
        <v/>
      </c>
      <c r="M202" s="120">
        <v>1188</v>
      </c>
      <c r="N202" s="120">
        <v>20397</v>
      </c>
      <c r="O202" s="125"/>
      <c r="P202" s="155"/>
      <c r="Q202" s="155"/>
    </row>
    <row r="203" spans="1:17" ht="15">
      <c r="A203" s="121">
        <v>432</v>
      </c>
      <c r="B203" s="122">
        <v>432712020</v>
      </c>
      <c r="C203" s="57" t="s">
        <v>510</v>
      </c>
      <c r="D203" s="55">
        <v>712</v>
      </c>
      <c r="E203" s="57" t="s">
        <v>413</v>
      </c>
      <c r="F203" s="57">
        <v>20</v>
      </c>
      <c r="G203" s="57" t="s">
        <v>45</v>
      </c>
      <c r="H203" s="240">
        <v>93</v>
      </c>
      <c r="I203" s="94"/>
      <c r="J203" s="120">
        <v>13996</v>
      </c>
      <c r="K203" s="120">
        <v>2847</v>
      </c>
      <c r="L203" s="120" t="str">
        <f>IFERROR(VLOOKUP(TRIM(TEXT(B203,"@")),transp!$A$1:$K$18,9,FALSE),"")</f>
        <v/>
      </c>
      <c r="M203" s="120">
        <v>1188</v>
      </c>
      <c r="N203" s="120">
        <v>18031</v>
      </c>
      <c r="O203" s="125"/>
      <c r="P203" s="155"/>
      <c r="Q203" s="155"/>
    </row>
    <row r="204" spans="1:17" ht="15">
      <c r="A204" s="121">
        <v>432</v>
      </c>
      <c r="B204" s="122">
        <v>432712172</v>
      </c>
      <c r="C204" s="57" t="s">
        <v>510</v>
      </c>
      <c r="D204" s="55">
        <v>712</v>
      </c>
      <c r="E204" s="57" t="s">
        <v>413</v>
      </c>
      <c r="F204" s="57">
        <v>172</v>
      </c>
      <c r="G204" s="57" t="s">
        <v>197</v>
      </c>
      <c r="H204" s="240">
        <v>1</v>
      </c>
      <c r="I204" s="94"/>
      <c r="J204" s="120">
        <v>16941</v>
      </c>
      <c r="K204" s="120">
        <v>11156</v>
      </c>
      <c r="L204" s="120" t="str">
        <f>IFERROR(VLOOKUP(TRIM(TEXT(B204,"@")),transp!$A$1:$K$18,9,FALSE),"")</f>
        <v/>
      </c>
      <c r="M204" s="120">
        <v>1188</v>
      </c>
      <c r="N204" s="120">
        <v>29285</v>
      </c>
      <c r="O204" s="125"/>
      <c r="P204" s="155"/>
      <c r="Q204" s="155"/>
    </row>
    <row r="205" spans="1:17" ht="15">
      <c r="A205" s="121">
        <v>432</v>
      </c>
      <c r="B205" s="122">
        <v>432712201</v>
      </c>
      <c r="C205" s="57" t="s">
        <v>510</v>
      </c>
      <c r="D205" s="55">
        <v>712</v>
      </c>
      <c r="E205" s="57" t="s">
        <v>413</v>
      </c>
      <c r="F205" s="57">
        <v>201</v>
      </c>
      <c r="G205" s="57" t="s">
        <v>226</v>
      </c>
      <c r="H205" s="240">
        <v>1</v>
      </c>
      <c r="I205" s="94"/>
      <c r="J205" s="120">
        <v>19178</v>
      </c>
      <c r="K205" s="120">
        <v>0</v>
      </c>
      <c r="L205" s="120" t="str">
        <f>IFERROR(VLOOKUP(TRIM(TEXT(B205,"@")),transp!$A$1:$K$18,9,FALSE),"")</f>
        <v/>
      </c>
      <c r="M205" s="120">
        <v>1188</v>
      </c>
      <c r="N205" s="120">
        <v>20366</v>
      </c>
      <c r="O205" s="125"/>
      <c r="P205" s="155"/>
      <c r="Q205" s="155"/>
    </row>
    <row r="206" spans="1:17" ht="15">
      <c r="A206" s="121">
        <v>432</v>
      </c>
      <c r="B206" s="122">
        <v>432712242</v>
      </c>
      <c r="C206" s="57" t="s">
        <v>510</v>
      </c>
      <c r="D206" s="55">
        <v>712</v>
      </c>
      <c r="E206" s="57" t="s">
        <v>413</v>
      </c>
      <c r="F206" s="57">
        <v>242</v>
      </c>
      <c r="G206" s="57" t="s">
        <v>267</v>
      </c>
      <c r="H206" s="240">
        <v>1</v>
      </c>
      <c r="I206" s="94"/>
      <c r="J206" s="120">
        <v>17828</v>
      </c>
      <c r="K206" s="120">
        <v>74914</v>
      </c>
      <c r="L206" s="120" t="str">
        <f>IFERROR(VLOOKUP(TRIM(TEXT(B206,"@")),transp!$A$1:$K$18,9,FALSE),"")</f>
        <v/>
      </c>
      <c r="M206" s="120">
        <v>1188</v>
      </c>
      <c r="N206" s="120">
        <v>93930</v>
      </c>
      <c r="O206" s="125"/>
      <c r="P206" s="155"/>
      <c r="Q206" s="155"/>
    </row>
    <row r="207" spans="1:17" ht="15">
      <c r="A207" s="121">
        <v>432</v>
      </c>
      <c r="B207" s="122">
        <v>432712261</v>
      </c>
      <c r="C207" s="57" t="s">
        <v>510</v>
      </c>
      <c r="D207" s="55">
        <v>712</v>
      </c>
      <c r="E207" s="57" t="s">
        <v>413</v>
      </c>
      <c r="F207" s="57">
        <v>261</v>
      </c>
      <c r="G207" s="57" t="s">
        <v>286</v>
      </c>
      <c r="H207" s="240">
        <v>15</v>
      </c>
      <c r="I207" s="94"/>
      <c r="J207" s="120">
        <v>12942</v>
      </c>
      <c r="K207" s="120">
        <v>10858</v>
      </c>
      <c r="L207" s="120" t="str">
        <f>IFERROR(VLOOKUP(TRIM(TEXT(B207,"@")),transp!$A$1:$K$18,9,FALSE),"")</f>
        <v/>
      </c>
      <c r="M207" s="120">
        <v>1188</v>
      </c>
      <c r="N207" s="120">
        <v>24988</v>
      </c>
      <c r="O207" s="125"/>
      <c r="P207" s="155"/>
      <c r="Q207" s="155"/>
    </row>
    <row r="208" spans="1:17" ht="15">
      <c r="A208" s="121">
        <v>432</v>
      </c>
      <c r="B208" s="122">
        <v>432712300</v>
      </c>
      <c r="C208" s="57" t="s">
        <v>510</v>
      </c>
      <c r="D208" s="55">
        <v>712</v>
      </c>
      <c r="E208" s="57" t="s">
        <v>413</v>
      </c>
      <c r="F208" s="57">
        <v>300</v>
      </c>
      <c r="G208" s="57" t="s">
        <v>325</v>
      </c>
      <c r="H208" s="240">
        <v>1</v>
      </c>
      <c r="I208" s="94"/>
      <c r="J208" s="120">
        <v>10664</v>
      </c>
      <c r="K208" s="120">
        <v>20198</v>
      </c>
      <c r="L208" s="120" t="str">
        <f>IFERROR(VLOOKUP(TRIM(TEXT(B208,"@")),transp!$A$1:$K$18,9,FALSE),"")</f>
        <v/>
      </c>
      <c r="M208" s="120">
        <v>1188</v>
      </c>
      <c r="N208" s="120">
        <v>32050</v>
      </c>
      <c r="O208" s="125"/>
      <c r="P208" s="155"/>
      <c r="Q208" s="155"/>
    </row>
    <row r="209" spans="1:17" ht="15">
      <c r="A209" s="121">
        <v>432</v>
      </c>
      <c r="B209" s="122">
        <v>432712645</v>
      </c>
      <c r="C209" s="57" t="s">
        <v>510</v>
      </c>
      <c r="D209" s="55">
        <v>712</v>
      </c>
      <c r="E209" s="57" t="s">
        <v>413</v>
      </c>
      <c r="F209" s="57">
        <v>645</v>
      </c>
      <c r="G209" s="57" t="s">
        <v>392</v>
      </c>
      <c r="H209" s="240">
        <v>42</v>
      </c>
      <c r="I209" s="94"/>
      <c r="J209" s="120">
        <v>14758</v>
      </c>
      <c r="K209" s="120">
        <v>4382</v>
      </c>
      <c r="L209" s="120" t="str">
        <f>IFERROR(VLOOKUP(TRIM(TEXT(B209,"@")),transp!$A$1:$K$18,9,FALSE),"")</f>
        <v/>
      </c>
      <c r="M209" s="120">
        <v>1188</v>
      </c>
      <c r="N209" s="120">
        <v>20328</v>
      </c>
      <c r="O209" s="125"/>
      <c r="P209" s="155"/>
      <c r="Q209" s="155"/>
    </row>
    <row r="210" spans="1:17" ht="15">
      <c r="A210" s="121">
        <v>432</v>
      </c>
      <c r="B210" s="122">
        <v>432712660</v>
      </c>
      <c r="C210" s="57" t="s">
        <v>510</v>
      </c>
      <c r="D210" s="55">
        <v>712</v>
      </c>
      <c r="E210" s="57" t="s">
        <v>413</v>
      </c>
      <c r="F210" s="57">
        <v>660</v>
      </c>
      <c r="G210" s="57" t="s">
        <v>396</v>
      </c>
      <c r="H210" s="240">
        <v>76</v>
      </c>
      <c r="I210" s="94"/>
      <c r="J210" s="120">
        <v>13734</v>
      </c>
      <c r="K210" s="120">
        <v>11500</v>
      </c>
      <c r="L210" s="120" t="str">
        <f>IFERROR(VLOOKUP(TRIM(TEXT(B210,"@")),transp!$A$1:$K$18,9,FALSE),"")</f>
        <v/>
      </c>
      <c r="M210" s="120">
        <v>1188</v>
      </c>
      <c r="N210" s="120">
        <v>26422</v>
      </c>
      <c r="O210" s="125"/>
      <c r="P210" s="155"/>
      <c r="Q210" s="155"/>
    </row>
    <row r="211" spans="1:17" ht="15">
      <c r="A211" s="121">
        <v>432</v>
      </c>
      <c r="B211" s="122">
        <v>432712712</v>
      </c>
      <c r="C211" s="57" t="s">
        <v>510</v>
      </c>
      <c r="D211" s="55">
        <v>712</v>
      </c>
      <c r="E211" s="57" t="s">
        <v>413</v>
      </c>
      <c r="F211" s="57">
        <v>712</v>
      </c>
      <c r="G211" s="57" t="s">
        <v>413</v>
      </c>
      <c r="H211" s="240">
        <v>21</v>
      </c>
      <c r="I211" s="94"/>
      <c r="J211" s="120">
        <v>13354</v>
      </c>
      <c r="K211" s="120">
        <v>9439</v>
      </c>
      <c r="L211" s="120" t="str">
        <f>IFERROR(VLOOKUP(TRIM(TEXT(B211,"@")),transp!$A$1:$K$18,9,FALSE),"")</f>
        <v/>
      </c>
      <c r="M211" s="120">
        <v>1188</v>
      </c>
      <c r="N211" s="120">
        <v>23981</v>
      </c>
      <c r="O211" s="125"/>
      <c r="P211" s="155"/>
      <c r="Q211" s="155"/>
    </row>
    <row r="212" spans="1:17" ht="15">
      <c r="A212" s="121">
        <v>435</v>
      </c>
      <c r="B212" s="122">
        <v>435301009</v>
      </c>
      <c r="C212" s="57" t="s">
        <v>511</v>
      </c>
      <c r="D212" s="55">
        <v>301</v>
      </c>
      <c r="E212" s="57" t="s">
        <v>326</v>
      </c>
      <c r="F212" s="57">
        <v>9</v>
      </c>
      <c r="G212" s="57" t="s">
        <v>34</v>
      </c>
      <c r="H212" s="240">
        <v>2</v>
      </c>
      <c r="I212" s="94"/>
      <c r="J212" s="120">
        <v>12565</v>
      </c>
      <c r="K212" s="120">
        <v>8739</v>
      </c>
      <c r="L212" s="120" t="str">
        <f>IFERROR(VLOOKUP(TRIM(TEXT(B212,"@")),transp!$A$1:$K$18,9,FALSE),"")</f>
        <v/>
      </c>
      <c r="M212" s="120">
        <v>1188</v>
      </c>
      <c r="N212" s="120">
        <v>22492</v>
      </c>
      <c r="O212" s="125"/>
      <c r="P212" s="155"/>
      <c r="Q212" s="155"/>
    </row>
    <row r="213" spans="1:17" ht="15">
      <c r="A213" s="121">
        <v>435</v>
      </c>
      <c r="B213" s="122">
        <v>435301031</v>
      </c>
      <c r="C213" s="57" t="s">
        <v>511</v>
      </c>
      <c r="D213" s="55">
        <v>301</v>
      </c>
      <c r="E213" s="57" t="s">
        <v>326</v>
      </c>
      <c r="F213" s="57">
        <v>31</v>
      </c>
      <c r="G213" s="57" t="s">
        <v>56</v>
      </c>
      <c r="H213" s="240">
        <v>65</v>
      </c>
      <c r="I213" s="94"/>
      <c r="J213" s="120">
        <v>12762</v>
      </c>
      <c r="K213" s="120">
        <v>5382</v>
      </c>
      <c r="L213" s="120" t="str">
        <f>IFERROR(VLOOKUP(TRIM(TEXT(B213,"@")),transp!$A$1:$K$18,9,FALSE),"")</f>
        <v/>
      </c>
      <c r="M213" s="120">
        <v>1188</v>
      </c>
      <c r="N213" s="120">
        <v>19332</v>
      </c>
      <c r="O213" s="125"/>
      <c r="P213" s="155"/>
      <c r="Q213" s="155"/>
    </row>
    <row r="214" spans="1:17" ht="15">
      <c r="A214" s="121">
        <v>435</v>
      </c>
      <c r="B214" s="122">
        <v>435301056</v>
      </c>
      <c r="C214" s="57" t="s">
        <v>511</v>
      </c>
      <c r="D214" s="55">
        <v>301</v>
      </c>
      <c r="E214" s="57" t="s">
        <v>326</v>
      </c>
      <c r="F214" s="57">
        <v>56</v>
      </c>
      <c r="G214" s="57" t="s">
        <v>81</v>
      </c>
      <c r="H214" s="240">
        <v>79</v>
      </c>
      <c r="I214" s="94"/>
      <c r="J214" s="120">
        <v>12369</v>
      </c>
      <c r="K214" s="120">
        <v>3668</v>
      </c>
      <c r="L214" s="120" t="str">
        <f>IFERROR(VLOOKUP(TRIM(TEXT(B214,"@")),transp!$A$1:$K$18,9,FALSE),"")</f>
        <v/>
      </c>
      <c r="M214" s="120">
        <v>1188</v>
      </c>
      <c r="N214" s="120">
        <v>17225</v>
      </c>
      <c r="O214" s="125"/>
      <c r="P214" s="155"/>
      <c r="Q214" s="155"/>
    </row>
    <row r="215" spans="1:17" ht="15">
      <c r="A215" s="121">
        <v>435</v>
      </c>
      <c r="B215" s="122">
        <v>435301079</v>
      </c>
      <c r="C215" s="57" t="s">
        <v>511</v>
      </c>
      <c r="D215" s="55">
        <v>301</v>
      </c>
      <c r="E215" s="57" t="s">
        <v>326</v>
      </c>
      <c r="F215" s="57">
        <v>79</v>
      </c>
      <c r="G215" s="57" t="s">
        <v>104</v>
      </c>
      <c r="H215" s="240">
        <v>147</v>
      </c>
      <c r="I215" s="94"/>
      <c r="J215" s="120">
        <v>13321</v>
      </c>
      <c r="K215" s="120">
        <v>226</v>
      </c>
      <c r="L215" s="120" t="str">
        <f>IFERROR(VLOOKUP(TRIM(TEXT(B215,"@")),transp!$A$1:$K$18,9,FALSE),"")</f>
        <v/>
      </c>
      <c r="M215" s="120">
        <v>1188</v>
      </c>
      <c r="N215" s="120">
        <v>14735</v>
      </c>
      <c r="O215" s="125"/>
      <c r="P215" s="155"/>
      <c r="Q215" s="155"/>
    </row>
    <row r="216" spans="1:17" ht="15">
      <c r="A216" s="121">
        <v>435</v>
      </c>
      <c r="B216" s="122">
        <v>435301149</v>
      </c>
      <c r="C216" s="57" t="s">
        <v>511</v>
      </c>
      <c r="D216" s="55">
        <v>301</v>
      </c>
      <c r="E216" s="57" t="s">
        <v>326</v>
      </c>
      <c r="F216" s="57">
        <v>149</v>
      </c>
      <c r="G216" s="57" t="s">
        <v>174</v>
      </c>
      <c r="H216" s="240">
        <v>7</v>
      </c>
      <c r="I216" s="94"/>
      <c r="J216" s="120">
        <v>17619</v>
      </c>
      <c r="K216" s="120">
        <v>127</v>
      </c>
      <c r="L216" s="120" t="str">
        <f>IFERROR(VLOOKUP(TRIM(TEXT(B216,"@")),transp!$A$1:$K$18,9,FALSE),"")</f>
        <v/>
      </c>
      <c r="M216" s="120">
        <v>1188</v>
      </c>
      <c r="N216" s="120">
        <v>18934</v>
      </c>
      <c r="O216" s="125"/>
      <c r="P216" s="155"/>
      <c r="Q216" s="155"/>
    </row>
    <row r="217" spans="1:17" ht="15">
      <c r="A217" s="121">
        <v>435</v>
      </c>
      <c r="B217" s="122">
        <v>435301160</v>
      </c>
      <c r="C217" s="57" t="s">
        <v>511</v>
      </c>
      <c r="D217" s="55">
        <v>301</v>
      </c>
      <c r="E217" s="57" t="s">
        <v>326</v>
      </c>
      <c r="F217" s="57">
        <v>160</v>
      </c>
      <c r="G217" s="57" t="s">
        <v>185</v>
      </c>
      <c r="H217" s="240">
        <v>340</v>
      </c>
      <c r="I217" s="94"/>
      <c r="J217" s="120">
        <v>15388</v>
      </c>
      <c r="K217" s="120">
        <v>270</v>
      </c>
      <c r="L217" s="120" t="str">
        <f>IFERROR(VLOOKUP(TRIM(TEXT(B217,"@")),transp!$A$1:$K$18,9,FALSE),"")</f>
        <v/>
      </c>
      <c r="M217" s="120">
        <v>1188</v>
      </c>
      <c r="N217" s="120">
        <v>16846</v>
      </c>
      <c r="O217" s="125"/>
      <c r="P217" s="155"/>
      <c r="Q217" s="155"/>
    </row>
    <row r="218" spans="1:17" ht="15">
      <c r="A218" s="121">
        <v>435</v>
      </c>
      <c r="B218" s="122">
        <v>435301181</v>
      </c>
      <c r="C218" s="57" t="s">
        <v>511</v>
      </c>
      <c r="D218" s="55">
        <v>301</v>
      </c>
      <c r="E218" s="57" t="s">
        <v>326</v>
      </c>
      <c r="F218" s="57">
        <v>181</v>
      </c>
      <c r="G218" s="57" t="s">
        <v>206</v>
      </c>
      <c r="H218" s="240">
        <v>1</v>
      </c>
      <c r="I218" s="94"/>
      <c r="J218" s="120">
        <v>12565</v>
      </c>
      <c r="K218" s="120">
        <v>84</v>
      </c>
      <c r="L218" s="120" t="str">
        <f>IFERROR(VLOOKUP(TRIM(TEXT(B218,"@")),transp!$A$1:$K$18,9,FALSE),"")</f>
        <v/>
      </c>
      <c r="M218" s="120">
        <v>1188</v>
      </c>
      <c r="N218" s="120">
        <v>13837</v>
      </c>
      <c r="O218" s="125"/>
      <c r="P218" s="155"/>
      <c r="Q218" s="155"/>
    </row>
    <row r="219" spans="1:17" ht="15">
      <c r="A219" s="121">
        <v>435</v>
      </c>
      <c r="B219" s="122">
        <v>435301211</v>
      </c>
      <c r="C219" s="57" t="s">
        <v>511</v>
      </c>
      <c r="D219" s="55">
        <v>301</v>
      </c>
      <c r="E219" s="57" t="s">
        <v>326</v>
      </c>
      <c r="F219" s="57">
        <v>211</v>
      </c>
      <c r="G219" s="57" t="s">
        <v>236</v>
      </c>
      <c r="H219" s="240">
        <v>2</v>
      </c>
      <c r="I219" s="94"/>
      <c r="J219" s="120">
        <v>16496</v>
      </c>
      <c r="K219" s="120">
        <v>4735</v>
      </c>
      <c r="L219" s="120" t="str">
        <f>IFERROR(VLOOKUP(TRIM(TEXT(B219,"@")),transp!$A$1:$K$18,9,FALSE),"")</f>
        <v/>
      </c>
      <c r="M219" s="120">
        <v>1188</v>
      </c>
      <c r="N219" s="120">
        <v>22419</v>
      </c>
      <c r="O219" s="125"/>
      <c r="P219" s="155"/>
      <c r="Q219" s="155"/>
    </row>
    <row r="220" spans="1:17" ht="15">
      <c r="A220" s="121">
        <v>435</v>
      </c>
      <c r="B220" s="122">
        <v>435301295</v>
      </c>
      <c r="C220" s="57" t="s">
        <v>511</v>
      </c>
      <c r="D220" s="55">
        <v>301</v>
      </c>
      <c r="E220" s="57" t="s">
        <v>326</v>
      </c>
      <c r="F220" s="57">
        <v>295</v>
      </c>
      <c r="G220" s="57" t="s">
        <v>320</v>
      </c>
      <c r="H220" s="240">
        <v>33</v>
      </c>
      <c r="I220" s="94"/>
      <c r="J220" s="120">
        <v>12699</v>
      </c>
      <c r="K220" s="120">
        <v>6267</v>
      </c>
      <c r="L220" s="120" t="str">
        <f>IFERROR(VLOOKUP(TRIM(TEXT(B220,"@")),transp!$A$1:$K$18,9,FALSE),"")</f>
        <v/>
      </c>
      <c r="M220" s="120">
        <v>1188</v>
      </c>
      <c r="N220" s="120">
        <v>20154</v>
      </c>
      <c r="O220" s="125"/>
      <c r="P220" s="155"/>
      <c r="Q220" s="155"/>
    </row>
    <row r="221" spans="1:17" ht="15">
      <c r="A221" s="121">
        <v>435</v>
      </c>
      <c r="B221" s="122">
        <v>435301301</v>
      </c>
      <c r="C221" s="57" t="s">
        <v>511</v>
      </c>
      <c r="D221" s="55">
        <v>301</v>
      </c>
      <c r="E221" s="57" t="s">
        <v>326</v>
      </c>
      <c r="F221" s="57">
        <v>301</v>
      </c>
      <c r="G221" s="57" t="s">
        <v>326</v>
      </c>
      <c r="H221" s="240">
        <v>80</v>
      </c>
      <c r="I221" s="94"/>
      <c r="J221" s="120">
        <v>13250</v>
      </c>
      <c r="K221" s="120">
        <v>4178</v>
      </c>
      <c r="L221" s="120" t="str">
        <f>IFERROR(VLOOKUP(TRIM(TEXT(B221,"@")),transp!$A$1:$K$18,9,FALSE),"")</f>
        <v/>
      </c>
      <c r="M221" s="120">
        <v>1188</v>
      </c>
      <c r="N221" s="120">
        <v>18616</v>
      </c>
      <c r="O221" s="125"/>
      <c r="P221" s="155"/>
      <c r="Q221" s="155"/>
    </row>
    <row r="222" spans="1:17" ht="15">
      <c r="A222" s="121">
        <v>435</v>
      </c>
      <c r="B222" s="122">
        <v>435301308</v>
      </c>
      <c r="C222" s="57" t="s">
        <v>511</v>
      </c>
      <c r="D222" s="55">
        <v>301</v>
      </c>
      <c r="E222" s="57" t="s">
        <v>326</v>
      </c>
      <c r="F222" s="57">
        <v>308</v>
      </c>
      <c r="G222" s="57" t="s">
        <v>333</v>
      </c>
      <c r="H222" s="240">
        <v>1</v>
      </c>
      <c r="I222" s="94"/>
      <c r="J222" s="120">
        <v>22950</v>
      </c>
      <c r="K222" s="120">
        <v>8888</v>
      </c>
      <c r="L222" s="120" t="str">
        <f>IFERROR(VLOOKUP(TRIM(TEXT(B222,"@")),transp!$A$1:$K$18,9,FALSE),"")</f>
        <v/>
      </c>
      <c r="M222" s="120">
        <v>1188</v>
      </c>
      <c r="N222" s="120">
        <v>33026</v>
      </c>
      <c r="O222" s="125"/>
      <c r="P222" s="155"/>
      <c r="Q222" s="155"/>
    </row>
    <row r="223" spans="1:17" ht="15">
      <c r="A223" s="121">
        <v>435</v>
      </c>
      <c r="B223" s="122">
        <v>435301326</v>
      </c>
      <c r="C223" s="57" t="s">
        <v>511</v>
      </c>
      <c r="D223" s="55">
        <v>301</v>
      </c>
      <c r="E223" s="57" t="s">
        <v>326</v>
      </c>
      <c r="F223" s="57">
        <v>326</v>
      </c>
      <c r="G223" s="57" t="s">
        <v>351</v>
      </c>
      <c r="H223" s="240">
        <v>7</v>
      </c>
      <c r="I223" s="94"/>
      <c r="J223" s="120">
        <v>12422</v>
      </c>
      <c r="K223" s="120">
        <v>4461</v>
      </c>
      <c r="L223" s="120" t="str">
        <f>IFERROR(VLOOKUP(TRIM(TEXT(B223,"@")),transp!$A$1:$K$18,9,FALSE),"")</f>
        <v/>
      </c>
      <c r="M223" s="120">
        <v>1188</v>
      </c>
      <c r="N223" s="120">
        <v>18071</v>
      </c>
      <c r="O223" s="125"/>
      <c r="P223" s="155"/>
      <c r="Q223" s="155"/>
    </row>
    <row r="224" spans="1:17" ht="15">
      <c r="A224" s="121">
        <v>435</v>
      </c>
      <c r="B224" s="122">
        <v>435301342</v>
      </c>
      <c r="C224" s="57" t="s">
        <v>511</v>
      </c>
      <c r="D224" s="55">
        <v>301</v>
      </c>
      <c r="E224" s="57" t="s">
        <v>326</v>
      </c>
      <c r="F224" s="57">
        <v>342</v>
      </c>
      <c r="G224" s="57" t="s">
        <v>367</v>
      </c>
      <c r="H224" s="240">
        <v>1</v>
      </c>
      <c r="I224" s="94"/>
      <c r="J224" s="120">
        <v>10664</v>
      </c>
      <c r="K224" s="120">
        <v>8226</v>
      </c>
      <c r="L224" s="120" t="str">
        <f>IFERROR(VLOOKUP(TRIM(TEXT(B224,"@")),transp!$A$1:$K$18,9,FALSE),"")</f>
        <v/>
      </c>
      <c r="M224" s="120">
        <v>1188</v>
      </c>
      <c r="N224" s="120">
        <v>20078</v>
      </c>
      <c r="O224" s="125"/>
      <c r="P224" s="155"/>
      <c r="Q224" s="155"/>
    </row>
    <row r="225" spans="1:17" ht="15">
      <c r="A225" s="121">
        <v>435</v>
      </c>
      <c r="B225" s="122">
        <v>435301616</v>
      </c>
      <c r="C225" s="57" t="s">
        <v>511</v>
      </c>
      <c r="D225" s="55">
        <v>301</v>
      </c>
      <c r="E225" s="57" t="s">
        <v>326</v>
      </c>
      <c r="F225" s="57">
        <v>616</v>
      </c>
      <c r="G225" s="57" t="s">
        <v>384</v>
      </c>
      <c r="H225" s="240">
        <v>1</v>
      </c>
      <c r="I225" s="94"/>
      <c r="J225" s="120">
        <v>16498</v>
      </c>
      <c r="K225" s="120">
        <v>3592</v>
      </c>
      <c r="L225" s="120" t="str">
        <f>IFERROR(VLOOKUP(TRIM(TEXT(B225,"@")),transp!$A$1:$K$18,9,FALSE),"")</f>
        <v/>
      </c>
      <c r="M225" s="120">
        <v>1188</v>
      </c>
      <c r="N225" s="120">
        <v>21278</v>
      </c>
      <c r="O225" s="125"/>
      <c r="P225" s="155"/>
      <c r="Q225" s="155"/>
    </row>
    <row r="226" spans="1:17" ht="15">
      <c r="A226" s="121">
        <v>435</v>
      </c>
      <c r="B226" s="122">
        <v>435301673</v>
      </c>
      <c r="C226" s="57" t="s">
        <v>511</v>
      </c>
      <c r="D226" s="55">
        <v>301</v>
      </c>
      <c r="E226" s="57" t="s">
        <v>326</v>
      </c>
      <c r="F226" s="57">
        <v>673</v>
      </c>
      <c r="G226" s="57" t="s">
        <v>401</v>
      </c>
      <c r="H226" s="240">
        <v>14</v>
      </c>
      <c r="I226" s="94"/>
      <c r="J226" s="120">
        <v>12331</v>
      </c>
      <c r="K226" s="120">
        <v>6904</v>
      </c>
      <c r="L226" s="120" t="str">
        <f>IFERROR(VLOOKUP(TRIM(TEXT(B226,"@")),transp!$A$1:$K$18,9,FALSE),"")</f>
        <v/>
      </c>
      <c r="M226" s="120">
        <v>1188</v>
      </c>
      <c r="N226" s="120">
        <v>20423</v>
      </c>
      <c r="O226" s="125"/>
      <c r="P226" s="155"/>
      <c r="Q226" s="155"/>
    </row>
    <row r="227" spans="1:17" ht="15">
      <c r="A227" s="121">
        <v>435</v>
      </c>
      <c r="B227" s="122">
        <v>435301725</v>
      </c>
      <c r="C227" s="57" t="s">
        <v>511</v>
      </c>
      <c r="D227" s="55">
        <v>301</v>
      </c>
      <c r="E227" s="57" t="s">
        <v>326</v>
      </c>
      <c r="F227" s="57">
        <v>725</v>
      </c>
      <c r="G227" s="57" t="s">
        <v>417</v>
      </c>
      <c r="H227" s="240">
        <v>1</v>
      </c>
      <c r="I227" s="94"/>
      <c r="J227" s="120">
        <v>17077</v>
      </c>
      <c r="K227" s="120">
        <v>5173</v>
      </c>
      <c r="L227" s="120" t="str">
        <f>IFERROR(VLOOKUP(TRIM(TEXT(B227,"@")),transp!$A$1:$K$18,9,FALSE),"")</f>
        <v/>
      </c>
      <c r="M227" s="120">
        <v>1188</v>
      </c>
      <c r="N227" s="120">
        <v>23438</v>
      </c>
      <c r="O227" s="125"/>
      <c r="P227" s="155"/>
      <c r="Q227" s="155"/>
    </row>
    <row r="228" spans="1:17" ht="15">
      <c r="A228" s="121">
        <v>435</v>
      </c>
      <c r="B228" s="122">
        <v>435301735</v>
      </c>
      <c r="C228" s="57" t="s">
        <v>511</v>
      </c>
      <c r="D228" s="55">
        <v>301</v>
      </c>
      <c r="E228" s="57" t="s">
        <v>326</v>
      </c>
      <c r="F228" s="57">
        <v>735</v>
      </c>
      <c r="G228" s="57" t="s">
        <v>420</v>
      </c>
      <c r="H228" s="240">
        <v>7</v>
      </c>
      <c r="I228" s="94"/>
      <c r="J228" s="120">
        <v>14786</v>
      </c>
      <c r="K228" s="120">
        <v>4745</v>
      </c>
      <c r="L228" s="120" t="str">
        <f>IFERROR(VLOOKUP(TRIM(TEXT(B228,"@")),transp!$A$1:$K$18,9,FALSE),"")</f>
        <v/>
      </c>
      <c r="M228" s="120">
        <v>1188</v>
      </c>
      <c r="N228" s="120">
        <v>20719</v>
      </c>
      <c r="O228" s="125"/>
      <c r="P228" s="155"/>
      <c r="Q228" s="155"/>
    </row>
    <row r="229" spans="1:17" ht="15">
      <c r="A229" s="121">
        <v>436</v>
      </c>
      <c r="B229" s="122">
        <v>436049010</v>
      </c>
      <c r="C229" s="57" t="s">
        <v>512</v>
      </c>
      <c r="D229" s="55">
        <v>49</v>
      </c>
      <c r="E229" s="57" t="s">
        <v>74</v>
      </c>
      <c r="F229" s="57">
        <v>10</v>
      </c>
      <c r="G229" s="57" t="s">
        <v>35</v>
      </c>
      <c r="H229" s="240">
        <v>2</v>
      </c>
      <c r="I229" s="94"/>
      <c r="J229" s="120">
        <v>17595</v>
      </c>
      <c r="K229" s="120">
        <v>8427</v>
      </c>
      <c r="L229" s="120" t="str">
        <f>IFERROR(VLOOKUP(TRIM(TEXT(B229,"@")),transp!$A$1:$K$18,9,FALSE),"")</f>
        <v/>
      </c>
      <c r="M229" s="120">
        <v>1188</v>
      </c>
      <c r="N229" s="120">
        <v>27210</v>
      </c>
      <c r="O229" s="125"/>
      <c r="P229" s="155"/>
      <c r="Q229" s="155"/>
    </row>
    <row r="230" spans="1:17" ht="15">
      <c r="A230" s="121">
        <v>436</v>
      </c>
      <c r="B230" s="122">
        <v>436049026</v>
      </c>
      <c r="C230" s="57" t="s">
        <v>512</v>
      </c>
      <c r="D230" s="55">
        <v>49</v>
      </c>
      <c r="E230" s="57" t="s">
        <v>74</v>
      </c>
      <c r="F230" s="57">
        <v>26</v>
      </c>
      <c r="G230" s="57" t="s">
        <v>51</v>
      </c>
      <c r="H230" s="240">
        <v>1</v>
      </c>
      <c r="I230" s="94"/>
      <c r="J230" s="120">
        <v>16546</v>
      </c>
      <c r="K230" s="120">
        <v>6376</v>
      </c>
      <c r="L230" s="120" t="str">
        <f>IFERROR(VLOOKUP(TRIM(TEXT(B230,"@")),transp!$A$1:$K$18,9,FALSE),"")</f>
        <v/>
      </c>
      <c r="M230" s="120">
        <v>1188</v>
      </c>
      <c r="N230" s="120">
        <v>24110</v>
      </c>
      <c r="O230" s="125"/>
      <c r="P230" s="155"/>
      <c r="Q230" s="155"/>
    </row>
    <row r="231" spans="1:17" ht="15">
      <c r="A231" s="121">
        <v>436</v>
      </c>
      <c r="B231" s="122">
        <v>436049035</v>
      </c>
      <c r="C231" s="57" t="s">
        <v>512</v>
      </c>
      <c r="D231" s="55">
        <v>49</v>
      </c>
      <c r="E231" s="57" t="s">
        <v>74</v>
      </c>
      <c r="F231" s="57">
        <v>35</v>
      </c>
      <c r="G231" s="57" t="s">
        <v>60</v>
      </c>
      <c r="H231" s="240">
        <v>17</v>
      </c>
      <c r="I231" s="94"/>
      <c r="J231" s="120">
        <v>16823</v>
      </c>
      <c r="K231" s="120">
        <v>6471</v>
      </c>
      <c r="L231" s="120" t="str">
        <f>IFERROR(VLOOKUP(TRIM(TEXT(B231,"@")),transp!$A$1:$K$18,9,FALSE),"")</f>
        <v/>
      </c>
      <c r="M231" s="120">
        <v>1188</v>
      </c>
      <c r="N231" s="120">
        <v>24482</v>
      </c>
      <c r="O231" s="125"/>
      <c r="P231" s="155"/>
      <c r="Q231" s="155"/>
    </row>
    <row r="232" spans="1:17" ht="15">
      <c r="A232" s="121">
        <v>436</v>
      </c>
      <c r="B232" s="122">
        <v>436049049</v>
      </c>
      <c r="C232" s="57" t="s">
        <v>512</v>
      </c>
      <c r="D232" s="55">
        <v>49</v>
      </c>
      <c r="E232" s="57" t="s">
        <v>74</v>
      </c>
      <c r="F232" s="57">
        <v>49</v>
      </c>
      <c r="G232" s="57" t="s">
        <v>74</v>
      </c>
      <c r="H232" s="240">
        <v>178</v>
      </c>
      <c r="I232" s="94"/>
      <c r="J232" s="120">
        <v>18159</v>
      </c>
      <c r="K232" s="120">
        <v>24572</v>
      </c>
      <c r="L232" s="120" t="str">
        <f>IFERROR(VLOOKUP(TRIM(TEXT(B232,"@")),transp!$A$1:$K$18,9,FALSE),"")</f>
        <v/>
      </c>
      <c r="M232" s="120">
        <v>1188</v>
      </c>
      <c r="N232" s="120">
        <v>43919</v>
      </c>
      <c r="O232" s="125"/>
      <c r="P232" s="155"/>
      <c r="Q232" s="155"/>
    </row>
    <row r="233" spans="1:17" ht="15">
      <c r="A233" s="121">
        <v>436</v>
      </c>
      <c r="B233" s="122">
        <v>436049057</v>
      </c>
      <c r="C233" s="57" t="s">
        <v>512</v>
      </c>
      <c r="D233" s="55">
        <v>49</v>
      </c>
      <c r="E233" s="57" t="s">
        <v>74</v>
      </c>
      <c r="F233" s="57">
        <v>57</v>
      </c>
      <c r="G233" s="57" t="s">
        <v>82</v>
      </c>
      <c r="H233" s="240">
        <v>5</v>
      </c>
      <c r="I233" s="94"/>
      <c r="J233" s="120">
        <v>23046</v>
      </c>
      <c r="K233" s="120">
        <v>528</v>
      </c>
      <c r="L233" s="120" t="str">
        <f>IFERROR(VLOOKUP(TRIM(TEXT(B233,"@")),transp!$A$1:$K$18,9,FALSE),"")</f>
        <v/>
      </c>
      <c r="M233" s="120">
        <v>1188</v>
      </c>
      <c r="N233" s="120">
        <v>24762</v>
      </c>
      <c r="O233" s="125"/>
      <c r="P233" s="155"/>
      <c r="Q233" s="155"/>
    </row>
    <row r="234" spans="1:17" ht="15">
      <c r="A234" s="121">
        <v>436</v>
      </c>
      <c r="B234" s="122">
        <v>436049093</v>
      </c>
      <c r="C234" s="57" t="s">
        <v>512</v>
      </c>
      <c r="D234" s="55">
        <v>49</v>
      </c>
      <c r="E234" s="57" t="s">
        <v>74</v>
      </c>
      <c r="F234" s="57">
        <v>93</v>
      </c>
      <c r="G234" s="57" t="s">
        <v>118</v>
      </c>
      <c r="H234" s="240">
        <v>13</v>
      </c>
      <c r="I234" s="94"/>
      <c r="J234" s="120">
        <v>18794</v>
      </c>
      <c r="K234" s="120">
        <v>185</v>
      </c>
      <c r="L234" s="120" t="str">
        <f>IFERROR(VLOOKUP(TRIM(TEXT(B234,"@")),transp!$A$1:$K$18,9,FALSE),"")</f>
        <v/>
      </c>
      <c r="M234" s="120">
        <v>1188</v>
      </c>
      <c r="N234" s="120">
        <v>20167</v>
      </c>
      <c r="O234" s="125"/>
      <c r="P234" s="155"/>
      <c r="Q234" s="155"/>
    </row>
    <row r="235" spans="1:17" ht="15">
      <c r="A235" s="121">
        <v>436</v>
      </c>
      <c r="B235" s="122">
        <v>436049095</v>
      </c>
      <c r="C235" s="57" t="s">
        <v>512</v>
      </c>
      <c r="D235" s="55">
        <v>49</v>
      </c>
      <c r="E235" s="57" t="s">
        <v>74</v>
      </c>
      <c r="F235" s="57">
        <v>95</v>
      </c>
      <c r="G235" s="57" t="s">
        <v>120</v>
      </c>
      <c r="H235" s="240">
        <v>1</v>
      </c>
      <c r="I235" s="94"/>
      <c r="J235" s="120">
        <v>23046</v>
      </c>
      <c r="K235" s="120">
        <v>332</v>
      </c>
      <c r="L235" s="120" t="str">
        <f>IFERROR(VLOOKUP(TRIM(TEXT(B235,"@")),transp!$A$1:$K$18,9,FALSE),"")</f>
        <v/>
      </c>
      <c r="M235" s="120">
        <v>1188</v>
      </c>
      <c r="N235" s="120">
        <v>24566</v>
      </c>
      <c r="O235" s="125"/>
      <c r="P235" s="155"/>
      <c r="Q235" s="155"/>
    </row>
    <row r="236" spans="1:17" ht="15">
      <c r="A236" s="121">
        <v>436</v>
      </c>
      <c r="B236" s="122">
        <v>436049133</v>
      </c>
      <c r="C236" s="57" t="s">
        <v>512</v>
      </c>
      <c r="D236" s="55">
        <v>49</v>
      </c>
      <c r="E236" s="57" t="s">
        <v>74</v>
      </c>
      <c r="F236" s="57">
        <v>133</v>
      </c>
      <c r="G236" s="57" t="s">
        <v>158</v>
      </c>
      <c r="H236" s="240">
        <v>1</v>
      </c>
      <c r="I236" s="94"/>
      <c r="J236" s="120">
        <v>11585</v>
      </c>
      <c r="K236" s="120">
        <v>195</v>
      </c>
      <c r="L236" s="120" t="str">
        <f>IFERROR(VLOOKUP(TRIM(TEXT(B236,"@")),transp!$A$1:$K$18,9,FALSE),"")</f>
        <v/>
      </c>
      <c r="M236" s="120">
        <v>1188</v>
      </c>
      <c r="N236" s="120">
        <v>12968</v>
      </c>
      <c r="O236" s="125"/>
      <c r="P236" s="155"/>
      <c r="Q236" s="155"/>
    </row>
    <row r="237" spans="1:17" ht="15">
      <c r="A237" s="121">
        <v>436</v>
      </c>
      <c r="B237" s="122">
        <v>436049149</v>
      </c>
      <c r="C237" s="57" t="s">
        <v>512</v>
      </c>
      <c r="D237" s="55">
        <v>49</v>
      </c>
      <c r="E237" s="57" t="s">
        <v>74</v>
      </c>
      <c r="F237" s="57">
        <v>149</v>
      </c>
      <c r="G237" s="57" t="s">
        <v>174</v>
      </c>
      <c r="H237" s="240">
        <v>2</v>
      </c>
      <c r="I237" s="94"/>
      <c r="J237" s="120">
        <v>13684</v>
      </c>
      <c r="K237" s="120">
        <v>98</v>
      </c>
      <c r="L237" s="120" t="str">
        <f>IFERROR(VLOOKUP(TRIM(TEXT(B237,"@")),transp!$A$1:$K$18,9,FALSE),"")</f>
        <v/>
      </c>
      <c r="M237" s="120">
        <v>1188</v>
      </c>
      <c r="N237" s="120">
        <v>14970</v>
      </c>
      <c r="O237" s="125"/>
      <c r="P237" s="155"/>
      <c r="Q237" s="155"/>
    </row>
    <row r="238" spans="1:17" ht="15">
      <c r="A238" s="121">
        <v>436</v>
      </c>
      <c r="B238" s="122">
        <v>436049153</v>
      </c>
      <c r="C238" s="57" t="s">
        <v>512</v>
      </c>
      <c r="D238" s="55">
        <v>49</v>
      </c>
      <c r="E238" s="57" t="s">
        <v>74</v>
      </c>
      <c r="F238" s="57">
        <v>153</v>
      </c>
      <c r="G238" s="57" t="s">
        <v>178</v>
      </c>
      <c r="H238" s="240">
        <v>1</v>
      </c>
      <c r="I238" s="94"/>
      <c r="J238" s="120">
        <v>13684</v>
      </c>
      <c r="K238" s="120">
        <v>26</v>
      </c>
      <c r="L238" s="120" t="str">
        <f>IFERROR(VLOOKUP(TRIM(TEXT(B238,"@")),transp!$A$1:$K$18,9,FALSE),"")</f>
        <v/>
      </c>
      <c r="M238" s="120">
        <v>1188</v>
      </c>
      <c r="N238" s="120">
        <v>14898</v>
      </c>
      <c r="O238" s="125"/>
      <c r="P238" s="155"/>
      <c r="Q238" s="155"/>
    </row>
    <row r="239" spans="1:17" ht="15">
      <c r="A239" s="121">
        <v>436</v>
      </c>
      <c r="B239" s="122">
        <v>436049155</v>
      </c>
      <c r="C239" s="57" t="s">
        <v>512</v>
      </c>
      <c r="D239" s="55">
        <v>49</v>
      </c>
      <c r="E239" s="57" t="s">
        <v>74</v>
      </c>
      <c r="F239" s="57">
        <v>155</v>
      </c>
      <c r="G239" s="57" t="s">
        <v>180</v>
      </c>
      <c r="H239" s="240">
        <v>1</v>
      </c>
      <c r="I239" s="94"/>
      <c r="J239" s="120">
        <v>13684</v>
      </c>
      <c r="K239" s="120">
        <v>11858</v>
      </c>
      <c r="L239" s="120" t="str">
        <f>IFERROR(VLOOKUP(TRIM(TEXT(B239,"@")),transp!$A$1:$K$18,9,FALSE),"")</f>
        <v/>
      </c>
      <c r="M239" s="120">
        <v>1188</v>
      </c>
      <c r="N239" s="120">
        <v>26730</v>
      </c>
      <c r="O239" s="125"/>
      <c r="P239" s="155"/>
      <c r="Q239" s="155"/>
    </row>
    <row r="240" spans="1:17" ht="15">
      <c r="A240" s="121">
        <v>436</v>
      </c>
      <c r="B240" s="122">
        <v>436049163</v>
      </c>
      <c r="C240" s="57" t="s">
        <v>512</v>
      </c>
      <c r="D240" s="55">
        <v>49</v>
      </c>
      <c r="E240" s="57" t="s">
        <v>74</v>
      </c>
      <c r="F240" s="57">
        <v>163</v>
      </c>
      <c r="G240" s="57" t="s">
        <v>188</v>
      </c>
      <c r="H240" s="240">
        <v>1</v>
      </c>
      <c r="I240" s="94"/>
      <c r="J240" s="120">
        <v>13684</v>
      </c>
      <c r="K240" s="120">
        <v>64</v>
      </c>
      <c r="L240" s="120" t="str">
        <f>IFERROR(VLOOKUP(TRIM(TEXT(B240,"@")),transp!$A$1:$K$18,9,FALSE),"")</f>
        <v/>
      </c>
      <c r="M240" s="120">
        <v>1188</v>
      </c>
      <c r="N240" s="120">
        <v>14936</v>
      </c>
      <c r="O240" s="125"/>
      <c r="P240" s="155"/>
      <c r="Q240" s="155"/>
    </row>
    <row r="241" spans="1:17" ht="15">
      <c r="A241" s="121">
        <v>436</v>
      </c>
      <c r="B241" s="122">
        <v>436049165</v>
      </c>
      <c r="C241" s="57" t="s">
        <v>512</v>
      </c>
      <c r="D241" s="55">
        <v>49</v>
      </c>
      <c r="E241" s="57" t="s">
        <v>74</v>
      </c>
      <c r="F241" s="57">
        <v>165</v>
      </c>
      <c r="G241" s="57" t="s">
        <v>190</v>
      </c>
      <c r="H241" s="240">
        <v>7</v>
      </c>
      <c r="I241" s="94"/>
      <c r="J241" s="120">
        <v>19514</v>
      </c>
      <c r="K241" s="120">
        <v>0</v>
      </c>
      <c r="L241" s="120" t="str">
        <f>IFERROR(VLOOKUP(TRIM(TEXT(B241,"@")),transp!$A$1:$K$18,9,FALSE),"")</f>
        <v/>
      </c>
      <c r="M241" s="120">
        <v>1188</v>
      </c>
      <c r="N241" s="120">
        <v>20702</v>
      </c>
      <c r="O241" s="125"/>
      <c r="P241" s="155"/>
      <c r="Q241" s="155"/>
    </row>
    <row r="242" spans="1:17" ht="15">
      <c r="A242" s="121">
        <v>436</v>
      </c>
      <c r="B242" s="122">
        <v>436049170</v>
      </c>
      <c r="C242" s="57" t="s">
        <v>512</v>
      </c>
      <c r="D242" s="55">
        <v>49</v>
      </c>
      <c r="E242" s="57" t="s">
        <v>74</v>
      </c>
      <c r="F242" s="57">
        <v>170</v>
      </c>
      <c r="G242" s="57" t="s">
        <v>195</v>
      </c>
      <c r="H242" s="240">
        <v>1</v>
      </c>
      <c r="I242" s="94"/>
      <c r="J242" s="120">
        <v>13684</v>
      </c>
      <c r="K242" s="120">
        <v>874</v>
      </c>
      <c r="L242" s="120" t="str">
        <f>IFERROR(VLOOKUP(TRIM(TEXT(B242,"@")),transp!$A$1:$K$18,9,FALSE),"")</f>
        <v/>
      </c>
      <c r="M242" s="120">
        <v>1188</v>
      </c>
      <c r="N242" s="120">
        <v>15746</v>
      </c>
      <c r="O242" s="125"/>
      <c r="P242" s="155"/>
      <c r="Q242" s="155"/>
    </row>
    <row r="243" spans="1:17" ht="15">
      <c r="A243" s="121">
        <v>436</v>
      </c>
      <c r="B243" s="122">
        <v>436049176</v>
      </c>
      <c r="C243" s="57" t="s">
        <v>512</v>
      </c>
      <c r="D243" s="55">
        <v>49</v>
      </c>
      <c r="E243" s="57" t="s">
        <v>74</v>
      </c>
      <c r="F243" s="57">
        <v>176</v>
      </c>
      <c r="G243" s="57" t="s">
        <v>201</v>
      </c>
      <c r="H243" s="240">
        <v>8</v>
      </c>
      <c r="I243" s="94"/>
      <c r="J243" s="120">
        <v>18882</v>
      </c>
      <c r="K243" s="120">
        <v>6097</v>
      </c>
      <c r="L243" s="120" t="str">
        <f>IFERROR(VLOOKUP(TRIM(TEXT(B243,"@")),transp!$A$1:$K$18,9,FALSE),"")</f>
        <v/>
      </c>
      <c r="M243" s="120">
        <v>1188</v>
      </c>
      <c r="N243" s="120">
        <v>26167</v>
      </c>
      <c r="O243" s="125"/>
      <c r="P243" s="155"/>
      <c r="Q243" s="155"/>
    </row>
    <row r="244" spans="1:17" ht="15">
      <c r="A244" s="121">
        <v>436</v>
      </c>
      <c r="B244" s="122">
        <v>436049229</v>
      </c>
      <c r="C244" s="57" t="s">
        <v>512</v>
      </c>
      <c r="D244" s="55">
        <v>49</v>
      </c>
      <c r="E244" s="57" t="s">
        <v>74</v>
      </c>
      <c r="F244" s="57">
        <v>229</v>
      </c>
      <c r="G244" s="57" t="s">
        <v>254</v>
      </c>
      <c r="H244" s="240">
        <v>1</v>
      </c>
      <c r="I244" s="94"/>
      <c r="J244" s="120">
        <v>13684</v>
      </c>
      <c r="K244" s="120">
        <v>1371</v>
      </c>
      <c r="L244" s="120" t="str">
        <f>IFERROR(VLOOKUP(TRIM(TEXT(B244,"@")),transp!$A$1:$K$18,9,FALSE),"")</f>
        <v/>
      </c>
      <c r="M244" s="120">
        <v>1188</v>
      </c>
      <c r="N244" s="120">
        <v>16243</v>
      </c>
      <c r="O244" s="125"/>
      <c r="P244" s="155"/>
      <c r="Q244" s="155"/>
    </row>
    <row r="245" spans="1:17" ht="15">
      <c r="A245" s="121">
        <v>436</v>
      </c>
      <c r="B245" s="122">
        <v>436049243</v>
      </c>
      <c r="C245" s="57" t="s">
        <v>512</v>
      </c>
      <c r="D245" s="55">
        <v>49</v>
      </c>
      <c r="E245" s="57" t="s">
        <v>74</v>
      </c>
      <c r="F245" s="57">
        <v>243</v>
      </c>
      <c r="G245" s="57" t="s">
        <v>268</v>
      </c>
      <c r="H245" s="240">
        <v>1</v>
      </c>
      <c r="I245" s="94"/>
      <c r="J245" s="120">
        <v>13684</v>
      </c>
      <c r="K245" s="120">
        <v>1898</v>
      </c>
      <c r="L245" s="120" t="str">
        <f>IFERROR(VLOOKUP(TRIM(TEXT(B245,"@")),transp!$A$1:$K$18,9,FALSE),"")</f>
        <v/>
      </c>
      <c r="M245" s="120">
        <v>1188</v>
      </c>
      <c r="N245" s="120">
        <v>16770</v>
      </c>
      <c r="O245" s="125"/>
      <c r="P245" s="155"/>
      <c r="Q245" s="155"/>
    </row>
    <row r="246" spans="1:17" ht="15">
      <c r="A246" s="121">
        <v>436</v>
      </c>
      <c r="B246" s="122">
        <v>436049244</v>
      </c>
      <c r="C246" s="57" t="s">
        <v>512</v>
      </c>
      <c r="D246" s="55">
        <v>49</v>
      </c>
      <c r="E246" s="57" t="s">
        <v>74</v>
      </c>
      <c r="F246" s="57">
        <v>244</v>
      </c>
      <c r="G246" s="57" t="s">
        <v>269</v>
      </c>
      <c r="H246" s="240">
        <v>2</v>
      </c>
      <c r="I246" s="94"/>
      <c r="J246" s="120">
        <v>12634</v>
      </c>
      <c r="K246" s="120">
        <v>3054</v>
      </c>
      <c r="L246" s="120" t="str">
        <f>IFERROR(VLOOKUP(TRIM(TEXT(B246,"@")),transp!$A$1:$K$18,9,FALSE),"")</f>
        <v/>
      </c>
      <c r="M246" s="120">
        <v>1188</v>
      </c>
      <c r="N246" s="120">
        <v>16876</v>
      </c>
      <c r="O246" s="125"/>
      <c r="P246" s="155"/>
      <c r="Q246" s="155"/>
    </row>
    <row r="247" spans="1:17" ht="15">
      <c r="A247" s="121">
        <v>436</v>
      </c>
      <c r="B247" s="122">
        <v>436049248</v>
      </c>
      <c r="C247" s="57" t="s">
        <v>512</v>
      </c>
      <c r="D247" s="55">
        <v>49</v>
      </c>
      <c r="E247" s="57" t="s">
        <v>74</v>
      </c>
      <c r="F247" s="57">
        <v>248</v>
      </c>
      <c r="G247" s="57" t="s">
        <v>273</v>
      </c>
      <c r="H247" s="240">
        <v>9</v>
      </c>
      <c r="I247" s="94"/>
      <c r="J247" s="120">
        <v>21270</v>
      </c>
      <c r="K247" s="120">
        <v>1038</v>
      </c>
      <c r="L247" s="120" t="str">
        <f>IFERROR(VLOOKUP(TRIM(TEXT(B247,"@")),transp!$A$1:$K$18,9,FALSE),"")</f>
        <v/>
      </c>
      <c r="M247" s="120">
        <v>1188</v>
      </c>
      <c r="N247" s="120">
        <v>23496</v>
      </c>
      <c r="O247" s="125"/>
      <c r="P247" s="155"/>
      <c r="Q247" s="155"/>
    </row>
    <row r="248" spans="1:17" ht="15">
      <c r="A248" s="121">
        <v>436</v>
      </c>
      <c r="B248" s="122">
        <v>436049274</v>
      </c>
      <c r="C248" s="57" t="s">
        <v>512</v>
      </c>
      <c r="D248" s="55">
        <v>49</v>
      </c>
      <c r="E248" s="57" t="s">
        <v>74</v>
      </c>
      <c r="F248" s="57">
        <v>274</v>
      </c>
      <c r="G248" s="57" t="s">
        <v>299</v>
      </c>
      <c r="H248" s="240">
        <v>5</v>
      </c>
      <c r="I248" s="94"/>
      <c r="J248" s="120">
        <v>17570</v>
      </c>
      <c r="K248" s="120">
        <v>8100</v>
      </c>
      <c r="L248" s="120" t="str">
        <f>IFERROR(VLOOKUP(TRIM(TEXT(B248,"@")),transp!$A$1:$K$18,9,FALSE),"")</f>
        <v/>
      </c>
      <c r="M248" s="120">
        <v>1188</v>
      </c>
      <c r="N248" s="120">
        <v>26858</v>
      </c>
      <c r="O248" s="125"/>
      <c r="P248" s="155"/>
      <c r="Q248" s="155"/>
    </row>
    <row r="249" spans="1:17" ht="15">
      <c r="A249" s="121">
        <v>436</v>
      </c>
      <c r="B249" s="122">
        <v>436049308</v>
      </c>
      <c r="C249" s="57" t="s">
        <v>512</v>
      </c>
      <c r="D249" s="55">
        <v>49</v>
      </c>
      <c r="E249" s="57" t="s">
        <v>74</v>
      </c>
      <c r="F249" s="57">
        <v>308</v>
      </c>
      <c r="G249" s="57" t="s">
        <v>333</v>
      </c>
      <c r="H249" s="240">
        <v>1</v>
      </c>
      <c r="I249" s="94"/>
      <c r="J249" s="120">
        <v>21561</v>
      </c>
      <c r="K249" s="120">
        <v>8350</v>
      </c>
      <c r="L249" s="120" t="str">
        <f>IFERROR(VLOOKUP(TRIM(TEXT(B249,"@")),transp!$A$1:$K$18,9,FALSE),"")</f>
        <v/>
      </c>
      <c r="M249" s="120">
        <v>1188</v>
      </c>
      <c r="N249" s="120">
        <v>31099</v>
      </c>
      <c r="O249" s="125"/>
      <c r="P249" s="155"/>
      <c r="Q249" s="155"/>
    </row>
    <row r="250" spans="1:17" ht="15">
      <c r="A250" s="121">
        <v>436</v>
      </c>
      <c r="B250" s="122">
        <v>436049314</v>
      </c>
      <c r="C250" s="57" t="s">
        <v>512</v>
      </c>
      <c r="D250" s="55">
        <v>49</v>
      </c>
      <c r="E250" s="57" t="s">
        <v>74</v>
      </c>
      <c r="F250" s="57">
        <v>314</v>
      </c>
      <c r="G250" s="57" t="s">
        <v>339</v>
      </c>
      <c r="H250" s="240">
        <v>1</v>
      </c>
      <c r="I250" s="94"/>
      <c r="J250" s="120">
        <v>20098</v>
      </c>
      <c r="K250" s="120">
        <v>11683</v>
      </c>
      <c r="L250" s="120" t="str">
        <f>IFERROR(VLOOKUP(TRIM(TEXT(B250,"@")),transp!$A$1:$K$18,9,FALSE),"")</f>
        <v/>
      </c>
      <c r="M250" s="120">
        <v>1188</v>
      </c>
      <c r="N250" s="120">
        <v>32969</v>
      </c>
      <c r="O250" s="125"/>
      <c r="P250" s="155"/>
      <c r="Q250" s="155"/>
    </row>
    <row r="251" spans="1:17" ht="15">
      <c r="A251" s="121">
        <v>436</v>
      </c>
      <c r="B251" s="122">
        <v>436049347</v>
      </c>
      <c r="C251" s="57" t="s">
        <v>512</v>
      </c>
      <c r="D251" s="55">
        <v>49</v>
      </c>
      <c r="E251" s="57" t="s">
        <v>74</v>
      </c>
      <c r="F251" s="57">
        <v>347</v>
      </c>
      <c r="G251" s="57" t="s">
        <v>372</v>
      </c>
      <c r="H251" s="240">
        <v>1</v>
      </c>
      <c r="I251" s="94"/>
      <c r="J251" s="120">
        <v>21771</v>
      </c>
      <c r="K251" s="120">
        <v>10184</v>
      </c>
      <c r="L251" s="120" t="str">
        <f>IFERROR(VLOOKUP(TRIM(TEXT(B251,"@")),transp!$A$1:$K$18,9,FALSE),"")</f>
        <v/>
      </c>
      <c r="M251" s="120">
        <v>1188</v>
      </c>
      <c r="N251" s="120">
        <v>33143</v>
      </c>
      <c r="O251" s="125"/>
      <c r="P251" s="155"/>
      <c r="Q251" s="155"/>
    </row>
    <row r="252" spans="1:17" ht="15">
      <c r="A252" s="121">
        <v>436</v>
      </c>
      <c r="B252" s="122">
        <v>436049616</v>
      </c>
      <c r="C252" s="57" t="s">
        <v>512</v>
      </c>
      <c r="D252" s="55">
        <v>49</v>
      </c>
      <c r="E252" s="57" t="s">
        <v>74</v>
      </c>
      <c r="F252" s="57">
        <v>616</v>
      </c>
      <c r="G252" s="57" t="s">
        <v>384</v>
      </c>
      <c r="H252" s="240">
        <v>1</v>
      </c>
      <c r="I252" s="94"/>
      <c r="J252" s="120">
        <v>21284</v>
      </c>
      <c r="K252" s="120">
        <v>4634</v>
      </c>
      <c r="L252" s="120" t="str">
        <f>IFERROR(VLOOKUP(TRIM(TEXT(B252,"@")),transp!$A$1:$K$18,9,FALSE),"")</f>
        <v/>
      </c>
      <c r="M252" s="120">
        <v>1188</v>
      </c>
      <c r="N252" s="120">
        <v>27106</v>
      </c>
      <c r="O252" s="125"/>
      <c r="P252" s="155"/>
      <c r="Q252" s="155"/>
    </row>
    <row r="253" spans="1:17" ht="15">
      <c r="A253" s="121">
        <v>437</v>
      </c>
      <c r="B253" s="122">
        <v>437035035</v>
      </c>
      <c r="C253" s="57" t="s">
        <v>558</v>
      </c>
      <c r="D253" s="55">
        <v>35</v>
      </c>
      <c r="E253" s="57" t="s">
        <v>60</v>
      </c>
      <c r="F253" s="57">
        <v>35</v>
      </c>
      <c r="G253" s="57" t="s">
        <v>60</v>
      </c>
      <c r="H253" s="240">
        <v>188</v>
      </c>
      <c r="I253" s="94"/>
      <c r="J253" s="120">
        <v>21428</v>
      </c>
      <c r="K253" s="120">
        <v>8243</v>
      </c>
      <c r="L253" s="120" t="str">
        <f>IFERROR(VLOOKUP(TRIM(TEXT(B253,"@")),transp!$A$1:$K$18,9,FALSE),"")</f>
        <v/>
      </c>
      <c r="M253" s="120">
        <v>1188</v>
      </c>
      <c r="N253" s="120">
        <v>30859</v>
      </c>
      <c r="O253" s="125"/>
      <c r="P253" s="155"/>
      <c r="Q253" s="155"/>
    </row>
    <row r="254" spans="1:17" ht="15">
      <c r="A254" s="121">
        <v>437</v>
      </c>
      <c r="B254" s="122">
        <v>437035044</v>
      </c>
      <c r="C254" s="57" t="s">
        <v>558</v>
      </c>
      <c r="D254" s="55">
        <v>35</v>
      </c>
      <c r="E254" s="57" t="s">
        <v>60</v>
      </c>
      <c r="F254" s="57">
        <v>44</v>
      </c>
      <c r="G254" s="57" t="s">
        <v>69</v>
      </c>
      <c r="H254" s="240">
        <v>1</v>
      </c>
      <c r="I254" s="94"/>
      <c r="J254" s="120">
        <v>13434</v>
      </c>
      <c r="K254" s="120">
        <v>0</v>
      </c>
      <c r="L254" s="120" t="str">
        <f>IFERROR(VLOOKUP(TRIM(TEXT(B254,"@")),transp!$A$1:$K$18,9,FALSE),"")</f>
        <v/>
      </c>
      <c r="M254" s="120">
        <v>1188</v>
      </c>
      <c r="N254" s="120">
        <v>14622</v>
      </c>
      <c r="O254" s="125"/>
      <c r="P254" s="155"/>
      <c r="Q254" s="155"/>
    </row>
    <row r="255" spans="1:17" ht="15">
      <c r="A255" s="121">
        <v>437</v>
      </c>
      <c r="B255" s="122">
        <v>437035088</v>
      </c>
      <c r="C255" s="57" t="s">
        <v>558</v>
      </c>
      <c r="D255" s="55">
        <v>35</v>
      </c>
      <c r="E255" s="57" t="s">
        <v>60</v>
      </c>
      <c r="F255" s="57">
        <v>88</v>
      </c>
      <c r="G255" s="57" t="s">
        <v>113</v>
      </c>
      <c r="H255" s="240">
        <v>1</v>
      </c>
      <c r="I255" s="94"/>
      <c r="J255" s="120">
        <v>13434</v>
      </c>
      <c r="K255" s="120">
        <v>3765</v>
      </c>
      <c r="L255" s="120" t="str">
        <f>IFERROR(VLOOKUP(TRIM(TEXT(B255,"@")),transp!$A$1:$K$18,9,FALSE),"")</f>
        <v/>
      </c>
      <c r="M255" s="120">
        <v>1188</v>
      </c>
      <c r="N255" s="120">
        <v>18387</v>
      </c>
      <c r="O255" s="125"/>
      <c r="P255" s="155"/>
      <c r="Q255" s="155"/>
    </row>
    <row r="256" spans="1:17" ht="15">
      <c r="A256" s="121">
        <v>437</v>
      </c>
      <c r="B256" s="122">
        <v>437035093</v>
      </c>
      <c r="C256" s="57" t="s">
        <v>558</v>
      </c>
      <c r="D256" s="55">
        <v>35</v>
      </c>
      <c r="E256" s="57" t="s">
        <v>60</v>
      </c>
      <c r="F256" s="57">
        <v>93</v>
      </c>
      <c r="G256" s="57" t="s">
        <v>118</v>
      </c>
      <c r="H256" s="240">
        <v>1</v>
      </c>
      <c r="I256" s="94"/>
      <c r="J256" s="120">
        <v>21879</v>
      </c>
      <c r="K256" s="120">
        <v>215</v>
      </c>
      <c r="L256" s="120" t="str">
        <f>IFERROR(VLOOKUP(TRIM(TEXT(B256,"@")),transp!$A$1:$K$18,9,FALSE),"")</f>
        <v/>
      </c>
      <c r="M256" s="120">
        <v>1188</v>
      </c>
      <c r="N256" s="120">
        <v>23282</v>
      </c>
      <c r="O256" s="125"/>
      <c r="P256" s="155"/>
      <c r="Q256" s="155"/>
    </row>
    <row r="257" spans="1:17" ht="15">
      <c r="A257" s="121">
        <v>437</v>
      </c>
      <c r="B257" s="122">
        <v>437035100</v>
      </c>
      <c r="C257" s="57" t="s">
        <v>558</v>
      </c>
      <c r="D257" s="55">
        <v>35</v>
      </c>
      <c r="E257" s="57" t="s">
        <v>60</v>
      </c>
      <c r="F257" s="57">
        <v>100</v>
      </c>
      <c r="G257" s="57" t="s">
        <v>125</v>
      </c>
      <c r="H257" s="240">
        <v>1</v>
      </c>
      <c r="I257" s="94"/>
      <c r="J257" s="120">
        <v>21152</v>
      </c>
      <c r="K257" s="120">
        <v>5703</v>
      </c>
      <c r="L257" s="120" t="str">
        <f>IFERROR(VLOOKUP(TRIM(TEXT(B257,"@")),transp!$A$1:$K$18,9,FALSE),"")</f>
        <v/>
      </c>
      <c r="M257" s="120">
        <v>1188</v>
      </c>
      <c r="N257" s="120">
        <v>28043</v>
      </c>
      <c r="O257" s="125"/>
      <c r="P257" s="155"/>
      <c r="Q257" s="155"/>
    </row>
    <row r="258" spans="1:17" ht="15">
      <c r="A258" s="121">
        <v>437</v>
      </c>
      <c r="B258" s="122">
        <v>437035176</v>
      </c>
      <c r="C258" s="57" t="s">
        <v>558</v>
      </c>
      <c r="D258" s="55">
        <v>35</v>
      </c>
      <c r="E258" s="57" t="s">
        <v>60</v>
      </c>
      <c r="F258" s="57">
        <v>176</v>
      </c>
      <c r="G258" s="57" t="s">
        <v>201</v>
      </c>
      <c r="H258" s="240">
        <v>1</v>
      </c>
      <c r="I258" s="94"/>
      <c r="J258" s="120">
        <v>20196</v>
      </c>
      <c r="K258" s="120">
        <v>6521</v>
      </c>
      <c r="L258" s="120" t="str">
        <f>IFERROR(VLOOKUP(TRIM(TEXT(B258,"@")),transp!$A$1:$K$18,9,FALSE),"")</f>
        <v/>
      </c>
      <c r="M258" s="120">
        <v>1188</v>
      </c>
      <c r="N258" s="120">
        <v>27905</v>
      </c>
      <c r="O258" s="125"/>
      <c r="P258" s="155"/>
      <c r="Q258" s="155"/>
    </row>
    <row r="259" spans="1:17" ht="15">
      <c r="A259" s="121">
        <v>437</v>
      </c>
      <c r="B259" s="122">
        <v>437035243</v>
      </c>
      <c r="C259" s="57" t="s">
        <v>558</v>
      </c>
      <c r="D259" s="55">
        <v>35</v>
      </c>
      <c r="E259" s="57" t="s">
        <v>60</v>
      </c>
      <c r="F259" s="57">
        <v>243</v>
      </c>
      <c r="G259" s="57" t="s">
        <v>268</v>
      </c>
      <c r="H259" s="240">
        <v>1</v>
      </c>
      <c r="I259" s="94"/>
      <c r="J259" s="120">
        <v>20674</v>
      </c>
      <c r="K259" s="120">
        <v>2868</v>
      </c>
      <c r="L259" s="120" t="str">
        <f>IFERROR(VLOOKUP(TRIM(TEXT(B259,"@")),transp!$A$1:$K$18,9,FALSE),"")</f>
        <v/>
      </c>
      <c r="M259" s="120">
        <v>1188</v>
      </c>
      <c r="N259" s="120">
        <v>24730</v>
      </c>
      <c r="O259" s="125"/>
      <c r="P259" s="155"/>
      <c r="Q259" s="155"/>
    </row>
    <row r="260" spans="1:17" ht="15">
      <c r="A260" s="121">
        <v>437</v>
      </c>
      <c r="B260" s="122">
        <v>437035244</v>
      </c>
      <c r="C260" s="57" t="s">
        <v>558</v>
      </c>
      <c r="D260" s="55">
        <v>35</v>
      </c>
      <c r="E260" s="57" t="s">
        <v>60</v>
      </c>
      <c r="F260" s="57">
        <v>244</v>
      </c>
      <c r="G260" s="57" t="s">
        <v>269</v>
      </c>
      <c r="H260" s="240">
        <v>3</v>
      </c>
      <c r="I260" s="94"/>
      <c r="J260" s="120">
        <v>18579</v>
      </c>
      <c r="K260" s="120">
        <v>4491</v>
      </c>
      <c r="L260" s="120" t="str">
        <f>IFERROR(VLOOKUP(TRIM(TEXT(B260,"@")),transp!$A$1:$K$18,9,FALSE),"")</f>
        <v/>
      </c>
      <c r="M260" s="120">
        <v>1188</v>
      </c>
      <c r="N260" s="120">
        <v>24258</v>
      </c>
      <c r="O260" s="125"/>
      <c r="P260" s="155"/>
      <c r="Q260" s="155"/>
    </row>
    <row r="261" spans="1:17" ht="15">
      <c r="A261" s="121">
        <v>437</v>
      </c>
      <c r="B261" s="122">
        <v>437035336</v>
      </c>
      <c r="C261" s="57" t="s">
        <v>558</v>
      </c>
      <c r="D261" s="55">
        <v>35</v>
      </c>
      <c r="E261" s="57" t="s">
        <v>60</v>
      </c>
      <c r="F261" s="57">
        <v>336</v>
      </c>
      <c r="G261" s="57" t="s">
        <v>361</v>
      </c>
      <c r="H261" s="240">
        <v>2</v>
      </c>
      <c r="I261" s="94"/>
      <c r="J261" s="120">
        <v>16815</v>
      </c>
      <c r="K261" s="120">
        <v>3872</v>
      </c>
      <c r="L261" s="120" t="str">
        <f>IFERROR(VLOOKUP(TRIM(TEXT(B261,"@")),transp!$A$1:$K$18,9,FALSE),"")</f>
        <v/>
      </c>
      <c r="M261" s="120">
        <v>1188</v>
      </c>
      <c r="N261" s="120">
        <v>21875</v>
      </c>
      <c r="O261" s="125"/>
      <c r="P261" s="155"/>
      <c r="Q261" s="155"/>
    </row>
    <row r="262" spans="1:17" ht="15">
      <c r="A262" s="121">
        <v>438</v>
      </c>
      <c r="B262" s="122">
        <v>438035035</v>
      </c>
      <c r="C262" s="57" t="s">
        <v>513</v>
      </c>
      <c r="D262" s="55">
        <v>35</v>
      </c>
      <c r="E262" s="57" t="s">
        <v>60</v>
      </c>
      <c r="F262" s="57">
        <v>35</v>
      </c>
      <c r="G262" s="57" t="s">
        <v>60</v>
      </c>
      <c r="H262" s="240">
        <v>319</v>
      </c>
      <c r="I262" s="94"/>
      <c r="J262" s="120">
        <v>20057</v>
      </c>
      <c r="K262" s="120">
        <v>7715</v>
      </c>
      <c r="L262" s="120" t="str">
        <f>IFERROR(VLOOKUP(TRIM(TEXT(B262,"@")),transp!$A$1:$K$18,9,FALSE),"")</f>
        <v/>
      </c>
      <c r="M262" s="120">
        <v>1188</v>
      </c>
      <c r="N262" s="120">
        <v>28960</v>
      </c>
      <c r="O262" s="125"/>
      <c r="P262" s="155"/>
      <c r="Q262" s="155"/>
    </row>
    <row r="263" spans="1:17" ht="15">
      <c r="A263" s="121">
        <v>438</v>
      </c>
      <c r="B263" s="122">
        <v>438035044</v>
      </c>
      <c r="C263" s="57" t="s">
        <v>513</v>
      </c>
      <c r="D263" s="55">
        <v>35</v>
      </c>
      <c r="E263" s="57" t="s">
        <v>60</v>
      </c>
      <c r="F263" s="57">
        <v>44</v>
      </c>
      <c r="G263" s="57" t="s">
        <v>69</v>
      </c>
      <c r="H263" s="240">
        <v>6</v>
      </c>
      <c r="I263" s="94"/>
      <c r="J263" s="120">
        <v>21292</v>
      </c>
      <c r="K263" s="120">
        <v>0</v>
      </c>
      <c r="L263" s="120" t="str">
        <f>IFERROR(VLOOKUP(TRIM(TEXT(B263,"@")),transp!$A$1:$K$18,9,FALSE),"")</f>
        <v/>
      </c>
      <c r="M263" s="120">
        <v>1188</v>
      </c>
      <c r="N263" s="120">
        <v>22480</v>
      </c>
      <c r="O263" s="125"/>
      <c r="P263" s="155"/>
      <c r="Q263" s="155"/>
    </row>
    <row r="264" spans="1:17" ht="15">
      <c r="A264" s="121">
        <v>438</v>
      </c>
      <c r="B264" s="122">
        <v>438035220</v>
      </c>
      <c r="C264" s="57" t="s">
        <v>513</v>
      </c>
      <c r="D264" s="55">
        <v>35</v>
      </c>
      <c r="E264" s="57" t="s">
        <v>60</v>
      </c>
      <c r="F264" s="57">
        <v>220</v>
      </c>
      <c r="G264" s="57" t="s">
        <v>245</v>
      </c>
      <c r="H264" s="240">
        <v>1</v>
      </c>
      <c r="I264" s="94"/>
      <c r="J264" s="120">
        <v>20196</v>
      </c>
      <c r="K264" s="120">
        <v>7136</v>
      </c>
      <c r="L264" s="120" t="str">
        <f>IFERROR(VLOOKUP(TRIM(TEXT(B264,"@")),transp!$A$1:$K$18,9,FALSE),"")</f>
        <v/>
      </c>
      <c r="M264" s="120">
        <v>1188</v>
      </c>
      <c r="N264" s="120">
        <v>28520</v>
      </c>
      <c r="O264" s="125"/>
      <c r="P264" s="155"/>
      <c r="Q264" s="155"/>
    </row>
    <row r="265" spans="1:17" ht="15">
      <c r="A265" s="121">
        <v>438</v>
      </c>
      <c r="B265" s="122">
        <v>438035243</v>
      </c>
      <c r="C265" s="57" t="s">
        <v>513</v>
      </c>
      <c r="D265" s="55">
        <v>35</v>
      </c>
      <c r="E265" s="57" t="s">
        <v>60</v>
      </c>
      <c r="F265" s="57">
        <v>243</v>
      </c>
      <c r="G265" s="57" t="s">
        <v>268</v>
      </c>
      <c r="H265" s="240">
        <v>3</v>
      </c>
      <c r="I265" s="94"/>
      <c r="J265" s="120">
        <v>9598</v>
      </c>
      <c r="K265" s="120">
        <v>1331</v>
      </c>
      <c r="L265" s="120" t="str">
        <f>IFERROR(VLOOKUP(TRIM(TEXT(B265,"@")),transp!$A$1:$K$18,9,FALSE),"")</f>
        <v/>
      </c>
      <c r="M265" s="120">
        <v>1188</v>
      </c>
      <c r="N265" s="120">
        <v>12117</v>
      </c>
      <c r="O265" s="125"/>
      <c r="P265" s="155"/>
      <c r="Q265" s="155"/>
    </row>
    <row r="266" spans="1:17" ht="15">
      <c r="A266" s="121">
        <v>438</v>
      </c>
      <c r="B266" s="122">
        <v>438035244</v>
      </c>
      <c r="C266" s="57" t="s">
        <v>513</v>
      </c>
      <c r="D266" s="55">
        <v>35</v>
      </c>
      <c r="E266" s="57" t="s">
        <v>60</v>
      </c>
      <c r="F266" s="57">
        <v>244</v>
      </c>
      <c r="G266" s="57" t="s">
        <v>269</v>
      </c>
      <c r="H266" s="240">
        <v>5</v>
      </c>
      <c r="I266" s="94"/>
      <c r="J266" s="120">
        <v>19514</v>
      </c>
      <c r="K266" s="120">
        <v>4717</v>
      </c>
      <c r="L266" s="120" t="str">
        <f>IFERROR(VLOOKUP(TRIM(TEXT(B266,"@")),transp!$A$1:$K$18,9,FALSE),"")</f>
        <v/>
      </c>
      <c r="M266" s="120">
        <v>1188</v>
      </c>
      <c r="N266" s="120">
        <v>25419</v>
      </c>
      <c r="O266" s="125"/>
      <c r="P266" s="155"/>
      <c r="Q266" s="155"/>
    </row>
    <row r="267" spans="1:17" ht="15">
      <c r="A267" s="121">
        <v>438</v>
      </c>
      <c r="B267" s="122">
        <v>438035293</v>
      </c>
      <c r="C267" s="57" t="s">
        <v>513</v>
      </c>
      <c r="D267" s="55">
        <v>35</v>
      </c>
      <c r="E267" s="57" t="s">
        <v>60</v>
      </c>
      <c r="F267" s="57">
        <v>293</v>
      </c>
      <c r="G267" s="57" t="s">
        <v>318</v>
      </c>
      <c r="H267" s="240">
        <v>1</v>
      </c>
      <c r="I267" s="94"/>
      <c r="J267" s="120">
        <v>21152</v>
      </c>
      <c r="K267" s="120">
        <v>333</v>
      </c>
      <c r="L267" s="120" t="str">
        <f>IFERROR(VLOOKUP(TRIM(TEXT(B267,"@")),transp!$A$1:$K$18,9,FALSE),"")</f>
        <v/>
      </c>
      <c r="M267" s="120">
        <v>1188</v>
      </c>
      <c r="N267" s="120">
        <v>22673</v>
      </c>
      <c r="O267" s="125"/>
      <c r="P267" s="155"/>
      <c r="Q267" s="155"/>
    </row>
    <row r="268" spans="1:17" ht="15">
      <c r="A268" s="121">
        <v>438</v>
      </c>
      <c r="B268" s="122">
        <v>438035780</v>
      </c>
      <c r="C268" s="57" t="s">
        <v>513</v>
      </c>
      <c r="D268" s="55">
        <v>35</v>
      </c>
      <c r="E268" s="57" t="s">
        <v>60</v>
      </c>
      <c r="F268" s="57">
        <v>780</v>
      </c>
      <c r="G268" s="57" t="s">
        <v>436</v>
      </c>
      <c r="H268" s="240">
        <v>1</v>
      </c>
      <c r="I268" s="94"/>
      <c r="J268" s="120">
        <v>13434</v>
      </c>
      <c r="K268" s="120">
        <v>2459</v>
      </c>
      <c r="L268" s="120" t="str">
        <f>IFERROR(VLOOKUP(TRIM(TEXT(B268,"@")),transp!$A$1:$K$18,9,FALSE),"")</f>
        <v/>
      </c>
      <c r="M268" s="120">
        <v>1188</v>
      </c>
      <c r="N268" s="120">
        <v>17081</v>
      </c>
      <c r="O268" s="125"/>
      <c r="P268" s="155"/>
      <c r="Q268" s="155"/>
    </row>
    <row r="269" spans="1:17" ht="15">
      <c r="A269" s="121">
        <v>439</v>
      </c>
      <c r="B269" s="122">
        <v>439035035</v>
      </c>
      <c r="C269" s="57" t="s">
        <v>514</v>
      </c>
      <c r="D269" s="55">
        <v>35</v>
      </c>
      <c r="E269" s="57" t="s">
        <v>60</v>
      </c>
      <c r="F269" s="57">
        <v>35</v>
      </c>
      <c r="G269" s="57" t="s">
        <v>60</v>
      </c>
      <c r="H269" s="240">
        <v>430</v>
      </c>
      <c r="I269" s="94"/>
      <c r="J269" s="120">
        <v>18529</v>
      </c>
      <c r="K269" s="120">
        <v>7128</v>
      </c>
      <c r="L269" s="120" t="str">
        <f>IFERROR(VLOOKUP(TRIM(TEXT(B269,"@")),transp!$A$1:$K$18,9,FALSE),"")</f>
        <v/>
      </c>
      <c r="M269" s="120">
        <v>1188</v>
      </c>
      <c r="N269" s="120">
        <v>26845</v>
      </c>
      <c r="O269" s="125"/>
      <c r="P269" s="155"/>
      <c r="Q269" s="155"/>
    </row>
    <row r="270" spans="1:17" ht="15">
      <c r="A270" s="121">
        <v>439</v>
      </c>
      <c r="B270" s="122">
        <v>439035044</v>
      </c>
      <c r="C270" s="57" t="s">
        <v>514</v>
      </c>
      <c r="D270" s="55">
        <v>35</v>
      </c>
      <c r="E270" s="57" t="s">
        <v>60</v>
      </c>
      <c r="F270" s="57">
        <v>44</v>
      </c>
      <c r="G270" s="57" t="s">
        <v>69</v>
      </c>
      <c r="H270" s="240">
        <v>2</v>
      </c>
      <c r="I270" s="94"/>
      <c r="J270" s="120">
        <v>15809</v>
      </c>
      <c r="K270" s="120">
        <v>0</v>
      </c>
      <c r="L270" s="120" t="str">
        <f>IFERROR(VLOOKUP(TRIM(TEXT(B270,"@")),transp!$A$1:$K$18,9,FALSE),"")</f>
        <v/>
      </c>
      <c r="M270" s="120">
        <v>1188</v>
      </c>
      <c r="N270" s="120">
        <v>16997</v>
      </c>
      <c r="O270" s="125"/>
      <c r="P270" s="155"/>
      <c r="Q270" s="155"/>
    </row>
    <row r="271" spans="1:17" ht="15">
      <c r="A271" s="121">
        <v>439</v>
      </c>
      <c r="B271" s="122">
        <v>439035073</v>
      </c>
      <c r="C271" s="57" t="s">
        <v>514</v>
      </c>
      <c r="D271" s="55">
        <v>35</v>
      </c>
      <c r="E271" s="57" t="s">
        <v>60</v>
      </c>
      <c r="F271" s="57">
        <v>73</v>
      </c>
      <c r="G271" s="57" t="s">
        <v>98</v>
      </c>
      <c r="H271" s="240">
        <v>2</v>
      </c>
      <c r="I271" s="94"/>
      <c r="J271" s="120">
        <v>17393</v>
      </c>
      <c r="K271" s="120">
        <v>11998</v>
      </c>
      <c r="L271" s="120" t="str">
        <f>IFERROR(VLOOKUP(TRIM(TEXT(B271,"@")),transp!$A$1:$K$18,9,FALSE),"")</f>
        <v/>
      </c>
      <c r="M271" s="120">
        <v>1188</v>
      </c>
      <c r="N271" s="120">
        <v>30579</v>
      </c>
      <c r="O271" s="125"/>
      <c r="P271" s="155"/>
      <c r="Q271" s="155"/>
    </row>
    <row r="272" spans="1:17" ht="15">
      <c r="A272" s="121">
        <v>439</v>
      </c>
      <c r="B272" s="122">
        <v>439035088</v>
      </c>
      <c r="C272" s="57" t="s">
        <v>514</v>
      </c>
      <c r="D272" s="55">
        <v>35</v>
      </c>
      <c r="E272" s="57" t="s">
        <v>60</v>
      </c>
      <c r="F272" s="57">
        <v>88</v>
      </c>
      <c r="G272" s="57" t="s">
        <v>113</v>
      </c>
      <c r="H272" s="240">
        <v>1</v>
      </c>
      <c r="I272" s="94"/>
      <c r="J272" s="120">
        <v>11794</v>
      </c>
      <c r="K272" s="120">
        <v>3305</v>
      </c>
      <c r="L272" s="120" t="str">
        <f>IFERROR(VLOOKUP(TRIM(TEXT(B272,"@")),transp!$A$1:$K$18,9,FALSE),"")</f>
        <v/>
      </c>
      <c r="M272" s="120">
        <v>1188</v>
      </c>
      <c r="N272" s="120">
        <v>16287</v>
      </c>
      <c r="O272" s="125"/>
      <c r="P272" s="155"/>
      <c r="Q272" s="155"/>
    </row>
    <row r="273" spans="1:17" ht="15">
      <c r="A273" s="121">
        <v>439</v>
      </c>
      <c r="B273" s="122">
        <v>439035220</v>
      </c>
      <c r="C273" s="57" t="s">
        <v>514</v>
      </c>
      <c r="D273" s="55">
        <v>35</v>
      </c>
      <c r="E273" s="57" t="s">
        <v>60</v>
      </c>
      <c r="F273" s="57">
        <v>220</v>
      </c>
      <c r="G273" s="57" t="s">
        <v>245</v>
      </c>
      <c r="H273" s="240">
        <v>2</v>
      </c>
      <c r="I273" s="94"/>
      <c r="J273" s="120">
        <v>11794</v>
      </c>
      <c r="K273" s="120">
        <v>4167</v>
      </c>
      <c r="L273" s="120" t="str">
        <f>IFERROR(VLOOKUP(TRIM(TEXT(B273,"@")),transp!$A$1:$K$18,9,FALSE),"")</f>
        <v/>
      </c>
      <c r="M273" s="120">
        <v>1188</v>
      </c>
      <c r="N273" s="120">
        <v>17149</v>
      </c>
      <c r="O273" s="125"/>
      <c r="P273" s="155"/>
      <c r="Q273" s="155"/>
    </row>
    <row r="274" spans="1:17" ht="15">
      <c r="A274" s="121">
        <v>439</v>
      </c>
      <c r="B274" s="122">
        <v>439035243</v>
      </c>
      <c r="C274" s="57" t="s">
        <v>514</v>
      </c>
      <c r="D274" s="55">
        <v>35</v>
      </c>
      <c r="E274" s="57" t="s">
        <v>60</v>
      </c>
      <c r="F274" s="57">
        <v>243</v>
      </c>
      <c r="G274" s="57" t="s">
        <v>268</v>
      </c>
      <c r="H274" s="240">
        <v>1</v>
      </c>
      <c r="I274" s="94"/>
      <c r="J274" s="120">
        <v>18975</v>
      </c>
      <c r="K274" s="120">
        <v>2632</v>
      </c>
      <c r="L274" s="120" t="str">
        <f>IFERROR(VLOOKUP(TRIM(TEXT(B274,"@")),transp!$A$1:$K$18,9,FALSE),"")</f>
        <v/>
      </c>
      <c r="M274" s="120">
        <v>1188</v>
      </c>
      <c r="N274" s="120">
        <v>22795</v>
      </c>
      <c r="O274" s="125"/>
      <c r="P274" s="155"/>
      <c r="Q274" s="155"/>
    </row>
    <row r="275" spans="1:17" ht="15">
      <c r="A275" s="121">
        <v>439</v>
      </c>
      <c r="B275" s="122">
        <v>439035244</v>
      </c>
      <c r="C275" s="57" t="s">
        <v>514</v>
      </c>
      <c r="D275" s="55">
        <v>35</v>
      </c>
      <c r="E275" s="57" t="s">
        <v>60</v>
      </c>
      <c r="F275" s="57">
        <v>244</v>
      </c>
      <c r="G275" s="57" t="s">
        <v>269</v>
      </c>
      <c r="H275" s="240">
        <v>4</v>
      </c>
      <c r="I275" s="94"/>
      <c r="J275" s="120">
        <v>16306</v>
      </c>
      <c r="K275" s="120">
        <v>3942</v>
      </c>
      <c r="L275" s="120" t="str">
        <f>IFERROR(VLOOKUP(TRIM(TEXT(B275,"@")),transp!$A$1:$K$18,9,FALSE),"")</f>
        <v/>
      </c>
      <c r="M275" s="120">
        <v>1188</v>
      </c>
      <c r="N275" s="120">
        <v>21436</v>
      </c>
      <c r="O275" s="125"/>
      <c r="P275" s="155"/>
      <c r="Q275" s="155"/>
    </row>
    <row r="276" spans="1:17" ht="15">
      <c r="A276" s="121">
        <v>439</v>
      </c>
      <c r="B276" s="122">
        <v>439035285</v>
      </c>
      <c r="C276" s="57" t="s">
        <v>514</v>
      </c>
      <c r="D276" s="55">
        <v>35</v>
      </c>
      <c r="E276" s="57" t="s">
        <v>60</v>
      </c>
      <c r="F276" s="57">
        <v>285</v>
      </c>
      <c r="G276" s="57" t="s">
        <v>310</v>
      </c>
      <c r="H276" s="240">
        <v>2</v>
      </c>
      <c r="I276" s="94"/>
      <c r="J276" s="120">
        <v>15414</v>
      </c>
      <c r="K276" s="120">
        <v>3065</v>
      </c>
      <c r="L276" s="120" t="str">
        <f>IFERROR(VLOOKUP(TRIM(TEXT(B276,"@")),transp!$A$1:$K$18,9,FALSE),"")</f>
        <v/>
      </c>
      <c r="M276" s="120">
        <v>1188</v>
      </c>
      <c r="N276" s="120">
        <v>19667</v>
      </c>
      <c r="O276" s="125"/>
      <c r="P276" s="155"/>
      <c r="Q276" s="155"/>
    </row>
    <row r="277" spans="1:17" ht="15">
      <c r="A277" s="121">
        <v>440</v>
      </c>
      <c r="B277" s="122">
        <v>440149009</v>
      </c>
      <c r="C277" s="57" t="s">
        <v>611</v>
      </c>
      <c r="D277" s="55">
        <v>149</v>
      </c>
      <c r="E277" s="57" t="s">
        <v>174</v>
      </c>
      <c r="F277" s="57">
        <v>9</v>
      </c>
      <c r="G277" s="57" t="s">
        <v>34</v>
      </c>
      <c r="H277" s="240">
        <v>2</v>
      </c>
      <c r="I277" s="94"/>
      <c r="J277" s="120">
        <v>13107</v>
      </c>
      <c r="K277" s="120">
        <v>9116</v>
      </c>
      <c r="L277" s="120" t="str">
        <f>IFERROR(VLOOKUP(TRIM(TEXT(B277,"@")),transp!$A$1:$K$18,9,FALSE),"")</f>
        <v/>
      </c>
      <c r="M277" s="120">
        <v>1188</v>
      </c>
      <c r="N277" s="120">
        <v>23411</v>
      </c>
      <c r="O277" s="125"/>
      <c r="P277" s="155"/>
      <c r="Q277" s="155"/>
    </row>
    <row r="278" spans="1:17" ht="15">
      <c r="A278" s="121">
        <v>440</v>
      </c>
      <c r="B278" s="122">
        <v>440149079</v>
      </c>
      <c r="C278" s="57" t="s">
        <v>611</v>
      </c>
      <c r="D278" s="55">
        <v>149</v>
      </c>
      <c r="E278" s="57" t="s">
        <v>174</v>
      </c>
      <c r="F278" s="57">
        <v>79</v>
      </c>
      <c r="G278" s="57" t="s">
        <v>104</v>
      </c>
      <c r="H278" s="240">
        <v>4</v>
      </c>
      <c r="I278" s="94"/>
      <c r="J278" s="120">
        <v>17388</v>
      </c>
      <c r="K278" s="120">
        <v>295</v>
      </c>
      <c r="L278" s="120" t="str">
        <f>IFERROR(VLOOKUP(TRIM(TEXT(B278,"@")),transp!$A$1:$K$18,9,FALSE),"")</f>
        <v/>
      </c>
      <c r="M278" s="120">
        <v>1188</v>
      </c>
      <c r="N278" s="120">
        <v>18871</v>
      </c>
      <c r="O278" s="125"/>
      <c r="P278" s="155"/>
      <c r="Q278" s="155"/>
    </row>
    <row r="279" spans="1:17" ht="15">
      <c r="A279" s="121">
        <v>440</v>
      </c>
      <c r="B279" s="122">
        <v>440149128</v>
      </c>
      <c r="C279" s="57" t="s">
        <v>611</v>
      </c>
      <c r="D279" s="55">
        <v>149</v>
      </c>
      <c r="E279" s="57" t="s">
        <v>174</v>
      </c>
      <c r="F279" s="57">
        <v>128</v>
      </c>
      <c r="G279" s="57" t="s">
        <v>153</v>
      </c>
      <c r="H279" s="240">
        <v>38</v>
      </c>
      <c r="I279" s="94"/>
      <c r="J279" s="120">
        <v>17742</v>
      </c>
      <c r="K279" s="120">
        <v>1002</v>
      </c>
      <c r="L279" s="120" t="str">
        <f>IFERROR(VLOOKUP(TRIM(TEXT(B279,"@")),transp!$A$1:$K$18,9,FALSE),"")</f>
        <v/>
      </c>
      <c r="M279" s="120">
        <v>1188</v>
      </c>
      <c r="N279" s="120">
        <v>19932</v>
      </c>
      <c r="O279" s="125"/>
      <c r="P279" s="155"/>
      <c r="Q279" s="155"/>
    </row>
    <row r="280" spans="1:17" ht="15">
      <c r="A280" s="121">
        <v>440</v>
      </c>
      <c r="B280" s="122">
        <v>440149149</v>
      </c>
      <c r="C280" s="57" t="s">
        <v>611</v>
      </c>
      <c r="D280" s="55">
        <v>149</v>
      </c>
      <c r="E280" s="57" t="s">
        <v>174</v>
      </c>
      <c r="F280" s="57">
        <v>149</v>
      </c>
      <c r="G280" s="57" t="s">
        <v>174</v>
      </c>
      <c r="H280" s="240">
        <v>1110</v>
      </c>
      <c r="I280" s="94"/>
      <c r="J280" s="120">
        <v>18462</v>
      </c>
      <c r="K280" s="120">
        <v>133</v>
      </c>
      <c r="L280" s="120" t="str">
        <f>IFERROR(VLOOKUP(TRIM(TEXT(B280,"@")),transp!$A$1:$K$18,9,FALSE),"")</f>
        <v/>
      </c>
      <c r="M280" s="120">
        <v>1188</v>
      </c>
      <c r="N280" s="120">
        <v>21162</v>
      </c>
      <c r="O280" s="125"/>
      <c r="P280" s="155"/>
      <c r="Q280" s="155"/>
    </row>
    <row r="281" spans="1:17" ht="15">
      <c r="A281" s="121">
        <v>440</v>
      </c>
      <c r="B281" s="122">
        <v>440149160</v>
      </c>
      <c r="C281" s="57" t="s">
        <v>611</v>
      </c>
      <c r="D281" s="55">
        <v>149</v>
      </c>
      <c r="E281" s="57" t="s">
        <v>174</v>
      </c>
      <c r="F281" s="57">
        <v>160</v>
      </c>
      <c r="G281" s="57" t="s">
        <v>185</v>
      </c>
      <c r="H281" s="240">
        <v>2</v>
      </c>
      <c r="I281" s="94"/>
      <c r="J281" s="120">
        <v>14770</v>
      </c>
      <c r="K281" s="120">
        <v>259</v>
      </c>
      <c r="L281" s="120" t="str">
        <f>IFERROR(VLOOKUP(TRIM(TEXT(B281,"@")),transp!$A$1:$K$18,9,FALSE),"")</f>
        <v/>
      </c>
      <c r="M281" s="120">
        <v>1188</v>
      </c>
      <c r="N281" s="120">
        <v>16217</v>
      </c>
      <c r="O281" s="125"/>
      <c r="P281" s="155"/>
      <c r="Q281" s="155"/>
    </row>
    <row r="282" spans="1:17" ht="15">
      <c r="A282" s="121">
        <v>440</v>
      </c>
      <c r="B282" s="122">
        <v>440149181</v>
      </c>
      <c r="C282" s="57" t="s">
        <v>611</v>
      </c>
      <c r="D282" s="55">
        <v>149</v>
      </c>
      <c r="E282" s="57" t="s">
        <v>174</v>
      </c>
      <c r="F282" s="57">
        <v>181</v>
      </c>
      <c r="G282" s="57" t="s">
        <v>206</v>
      </c>
      <c r="H282" s="240">
        <v>41</v>
      </c>
      <c r="I282" s="94"/>
      <c r="J282" s="120">
        <v>15188</v>
      </c>
      <c r="K282" s="120">
        <v>101</v>
      </c>
      <c r="L282" s="120" t="str">
        <f>IFERROR(VLOOKUP(TRIM(TEXT(B282,"@")),transp!$A$1:$K$18,9,FALSE),"")</f>
        <v/>
      </c>
      <c r="M282" s="120">
        <v>1188</v>
      </c>
      <c r="N282" s="120">
        <v>16477</v>
      </c>
      <c r="O282" s="125"/>
      <c r="P282" s="155"/>
      <c r="Q282" s="155"/>
    </row>
    <row r="283" spans="1:17" ht="15">
      <c r="A283" s="121">
        <v>440</v>
      </c>
      <c r="B283" s="122">
        <v>440149211</v>
      </c>
      <c r="C283" s="57" t="s">
        <v>611</v>
      </c>
      <c r="D283" s="55">
        <v>149</v>
      </c>
      <c r="E283" s="57" t="s">
        <v>174</v>
      </c>
      <c r="F283" s="57">
        <v>211</v>
      </c>
      <c r="G283" s="57" t="s">
        <v>236</v>
      </c>
      <c r="H283" s="240">
        <v>2</v>
      </c>
      <c r="I283" s="94"/>
      <c r="J283" s="120">
        <v>10851</v>
      </c>
      <c r="K283" s="120">
        <v>3115</v>
      </c>
      <c r="L283" s="120" t="str">
        <f>IFERROR(VLOOKUP(TRIM(TEXT(B283,"@")),transp!$A$1:$K$18,9,FALSE),"")</f>
        <v/>
      </c>
      <c r="M283" s="120">
        <v>1188</v>
      </c>
      <c r="N283" s="120">
        <v>15154</v>
      </c>
      <c r="O283" s="125"/>
      <c r="P283" s="155"/>
      <c r="Q283" s="155"/>
    </row>
    <row r="284" spans="1:17" ht="15">
      <c r="A284" s="121">
        <v>440</v>
      </c>
      <c r="B284" s="122">
        <v>440149745</v>
      </c>
      <c r="C284" s="57" t="s">
        <v>611</v>
      </c>
      <c r="D284" s="55">
        <v>149</v>
      </c>
      <c r="E284" s="57" t="s">
        <v>174</v>
      </c>
      <c r="F284" s="57">
        <v>745</v>
      </c>
      <c r="G284" s="57" t="s">
        <v>422</v>
      </c>
      <c r="H284" s="240">
        <v>1</v>
      </c>
      <c r="I284" s="94"/>
      <c r="J284" s="120">
        <v>11037</v>
      </c>
      <c r="K284" s="120">
        <v>4827</v>
      </c>
      <c r="L284" s="120" t="str">
        <f>IFERROR(VLOOKUP(TRIM(TEXT(B284,"@")),transp!$A$1:$K$18,9,FALSE),"")</f>
        <v/>
      </c>
      <c r="M284" s="120">
        <v>1188</v>
      </c>
      <c r="N284" s="120">
        <v>17052</v>
      </c>
      <c r="O284" s="125"/>
      <c r="P284" s="155"/>
      <c r="Q284" s="155"/>
    </row>
    <row r="285" spans="1:17" ht="15">
      <c r="A285" s="121">
        <v>441</v>
      </c>
      <c r="B285" s="122">
        <v>441281005</v>
      </c>
      <c r="C285" s="57" t="s">
        <v>605</v>
      </c>
      <c r="D285" s="55">
        <v>281</v>
      </c>
      <c r="E285" s="57" t="s">
        <v>306</v>
      </c>
      <c r="F285" s="57">
        <v>5</v>
      </c>
      <c r="G285" s="57" t="s">
        <v>30</v>
      </c>
      <c r="H285" s="240">
        <v>1</v>
      </c>
      <c r="I285" s="94"/>
      <c r="J285" s="120">
        <v>18842</v>
      </c>
      <c r="K285" s="120">
        <v>6649</v>
      </c>
      <c r="L285" s="120" t="str">
        <f>IFERROR(VLOOKUP(TRIM(TEXT(B285,"@")),transp!$A$1:$K$18,9,FALSE),"")</f>
        <v/>
      </c>
      <c r="M285" s="120">
        <v>1188</v>
      </c>
      <c r="N285" s="120">
        <v>26679</v>
      </c>
      <c r="O285" s="125"/>
      <c r="P285" s="155"/>
      <c r="Q285" s="155"/>
    </row>
    <row r="286" spans="1:17" ht="15">
      <c r="A286" s="121">
        <v>441</v>
      </c>
      <c r="B286" s="122">
        <v>441281024</v>
      </c>
      <c r="C286" s="57" t="s">
        <v>605</v>
      </c>
      <c r="D286" s="55">
        <v>281</v>
      </c>
      <c r="E286" s="57" t="s">
        <v>306</v>
      </c>
      <c r="F286" s="57">
        <v>24</v>
      </c>
      <c r="G286" s="57" t="s">
        <v>49</v>
      </c>
      <c r="H286" s="240">
        <v>1</v>
      </c>
      <c r="I286" s="94"/>
      <c r="J286" s="120">
        <v>13668</v>
      </c>
      <c r="K286" s="120">
        <v>2937</v>
      </c>
      <c r="L286" s="120" t="str">
        <f>IFERROR(VLOOKUP(TRIM(TEXT(B286,"@")),transp!$A$1:$K$18,9,FALSE),"")</f>
        <v/>
      </c>
      <c r="M286" s="120">
        <v>1188</v>
      </c>
      <c r="N286" s="120">
        <v>17793</v>
      </c>
      <c r="O286" s="125"/>
      <c r="P286" s="155"/>
      <c r="Q286" s="155"/>
    </row>
    <row r="287" spans="1:17" ht="15">
      <c r="A287" s="121">
        <v>441</v>
      </c>
      <c r="B287" s="122">
        <v>441281061</v>
      </c>
      <c r="C287" s="57" t="s">
        <v>605</v>
      </c>
      <c r="D287" s="55">
        <v>281</v>
      </c>
      <c r="E287" s="57" t="s">
        <v>306</v>
      </c>
      <c r="F287" s="57">
        <v>61</v>
      </c>
      <c r="G287" s="57" t="s">
        <v>86</v>
      </c>
      <c r="H287" s="240">
        <v>2</v>
      </c>
      <c r="I287" s="94"/>
      <c r="J287" s="120">
        <v>21064</v>
      </c>
      <c r="K287" s="120">
        <v>1763</v>
      </c>
      <c r="L287" s="120" t="str">
        <f>IFERROR(VLOOKUP(TRIM(TEXT(B287,"@")),transp!$A$1:$K$18,9,FALSE),"")</f>
        <v/>
      </c>
      <c r="M287" s="120">
        <v>1188</v>
      </c>
      <c r="N287" s="120">
        <v>24015</v>
      </c>
      <c r="O287" s="125"/>
      <c r="P287" s="155"/>
      <c r="Q287" s="155"/>
    </row>
    <row r="288" spans="1:17" ht="15">
      <c r="A288" s="121">
        <v>441</v>
      </c>
      <c r="B288" s="122">
        <v>441281087</v>
      </c>
      <c r="C288" s="57" t="s">
        <v>605</v>
      </c>
      <c r="D288" s="55">
        <v>281</v>
      </c>
      <c r="E288" s="57" t="s">
        <v>306</v>
      </c>
      <c r="F288" s="57">
        <v>87</v>
      </c>
      <c r="G288" s="57" t="s">
        <v>112</v>
      </c>
      <c r="H288" s="240">
        <v>5</v>
      </c>
      <c r="I288" s="94"/>
      <c r="J288" s="120">
        <v>14025</v>
      </c>
      <c r="K288" s="120">
        <v>4400</v>
      </c>
      <c r="L288" s="120" t="str">
        <f>IFERROR(VLOOKUP(TRIM(TEXT(B288,"@")),transp!$A$1:$K$18,9,FALSE),"")</f>
        <v/>
      </c>
      <c r="M288" s="120">
        <v>1188</v>
      </c>
      <c r="N288" s="120">
        <v>19613</v>
      </c>
      <c r="O288" s="125"/>
      <c r="P288" s="155"/>
      <c r="Q288" s="155"/>
    </row>
    <row r="289" spans="1:17" ht="15">
      <c r="A289" s="121">
        <v>441</v>
      </c>
      <c r="B289" s="122">
        <v>441281111</v>
      </c>
      <c r="C289" s="57" t="s">
        <v>605</v>
      </c>
      <c r="D289" s="55">
        <v>281</v>
      </c>
      <c r="E289" s="57" t="s">
        <v>306</v>
      </c>
      <c r="F289" s="57">
        <v>111</v>
      </c>
      <c r="G289" s="57" t="s">
        <v>136</v>
      </c>
      <c r="H289" s="240">
        <v>2</v>
      </c>
      <c r="I289" s="94"/>
      <c r="J289" s="120">
        <v>17891</v>
      </c>
      <c r="K289" s="120">
        <v>6072</v>
      </c>
      <c r="L289" s="120" t="str">
        <f>IFERROR(VLOOKUP(TRIM(TEXT(B289,"@")),transp!$A$1:$K$18,9,FALSE),"")</f>
        <v/>
      </c>
      <c r="M289" s="120">
        <v>1188</v>
      </c>
      <c r="N289" s="120">
        <v>25151</v>
      </c>
      <c r="O289" s="125"/>
      <c r="P289" s="155"/>
      <c r="Q289" s="155"/>
    </row>
    <row r="290" spans="1:17" ht="15">
      <c r="A290" s="121">
        <v>441</v>
      </c>
      <c r="B290" s="122">
        <v>441281161</v>
      </c>
      <c r="C290" s="57" t="s">
        <v>605</v>
      </c>
      <c r="D290" s="55">
        <v>281</v>
      </c>
      <c r="E290" s="57" t="s">
        <v>306</v>
      </c>
      <c r="F290" s="57">
        <v>161</v>
      </c>
      <c r="G290" s="57" t="s">
        <v>186</v>
      </c>
      <c r="H290" s="240">
        <v>1</v>
      </c>
      <c r="I290" s="94"/>
      <c r="J290" s="120">
        <v>12565</v>
      </c>
      <c r="K290" s="120">
        <v>4546</v>
      </c>
      <c r="L290" s="120" t="str">
        <f>IFERROR(VLOOKUP(TRIM(TEXT(B290,"@")),transp!$A$1:$K$18,9,FALSE),"")</f>
        <v/>
      </c>
      <c r="M290" s="120">
        <v>1188</v>
      </c>
      <c r="N290" s="120">
        <v>18299</v>
      </c>
      <c r="O290" s="125"/>
      <c r="P290" s="155"/>
      <c r="Q290" s="155"/>
    </row>
    <row r="291" spans="1:17" ht="15">
      <c r="A291" s="121">
        <v>441</v>
      </c>
      <c r="B291" s="122">
        <v>441281191</v>
      </c>
      <c r="C291" s="57" t="s">
        <v>605</v>
      </c>
      <c r="D291" s="55">
        <v>281</v>
      </c>
      <c r="E291" s="57" t="s">
        <v>306</v>
      </c>
      <c r="F291" s="57">
        <v>191</v>
      </c>
      <c r="G291" s="57" t="s">
        <v>216</v>
      </c>
      <c r="H291" s="240">
        <v>1</v>
      </c>
      <c r="I291" s="94"/>
      <c r="J291" s="120">
        <v>10664</v>
      </c>
      <c r="K291" s="120">
        <v>2680</v>
      </c>
      <c r="L291" s="120" t="str">
        <f>IFERROR(VLOOKUP(TRIM(TEXT(B291,"@")),transp!$A$1:$K$18,9,FALSE),"")</f>
        <v/>
      </c>
      <c r="M291" s="120">
        <v>1188</v>
      </c>
      <c r="N291" s="120">
        <v>14532</v>
      </c>
      <c r="O291" s="125"/>
      <c r="P291" s="155"/>
      <c r="Q291" s="155"/>
    </row>
    <row r="292" spans="1:17" ht="15">
      <c r="A292" s="121">
        <v>441</v>
      </c>
      <c r="B292" s="122">
        <v>441281210</v>
      </c>
      <c r="C292" s="57" t="s">
        <v>605</v>
      </c>
      <c r="D292" s="55">
        <v>281</v>
      </c>
      <c r="E292" s="57" t="s">
        <v>306</v>
      </c>
      <c r="F292" s="57">
        <v>210</v>
      </c>
      <c r="G292" s="57" t="s">
        <v>235</v>
      </c>
      <c r="H292" s="240">
        <v>1</v>
      </c>
      <c r="I292" s="94"/>
      <c r="J292" s="120">
        <v>16427</v>
      </c>
      <c r="K292" s="120">
        <v>6907</v>
      </c>
      <c r="L292" s="120" t="str">
        <f>IFERROR(VLOOKUP(TRIM(TEXT(B292,"@")),transp!$A$1:$K$18,9,FALSE),"")</f>
        <v/>
      </c>
      <c r="M292" s="120">
        <v>1188</v>
      </c>
      <c r="N292" s="120">
        <v>24522</v>
      </c>
      <c r="O292" s="125"/>
      <c r="P292" s="155"/>
      <c r="Q292" s="155"/>
    </row>
    <row r="293" spans="1:17" ht="15">
      <c r="A293" s="121">
        <v>441</v>
      </c>
      <c r="B293" s="122">
        <v>441281227</v>
      </c>
      <c r="C293" s="57" t="s">
        <v>605</v>
      </c>
      <c r="D293" s="55">
        <v>281</v>
      </c>
      <c r="E293" s="57" t="s">
        <v>306</v>
      </c>
      <c r="F293" s="57">
        <v>227</v>
      </c>
      <c r="G293" s="57" t="s">
        <v>252</v>
      </c>
      <c r="H293" s="240">
        <v>2</v>
      </c>
      <c r="I293" s="94"/>
      <c r="J293" s="120">
        <v>18965</v>
      </c>
      <c r="K293" s="120">
        <v>3814</v>
      </c>
      <c r="L293" s="120" t="str">
        <f>IFERROR(VLOOKUP(TRIM(TEXT(B293,"@")),transp!$A$1:$K$18,9,FALSE),"")</f>
        <v/>
      </c>
      <c r="M293" s="120">
        <v>1188</v>
      </c>
      <c r="N293" s="120">
        <v>23967</v>
      </c>
      <c r="O293" s="125"/>
      <c r="P293" s="155"/>
      <c r="Q293" s="155"/>
    </row>
    <row r="294" spans="1:17" ht="15">
      <c r="A294" s="121">
        <v>441</v>
      </c>
      <c r="B294" s="122">
        <v>441281281</v>
      </c>
      <c r="C294" s="57" t="s">
        <v>605</v>
      </c>
      <c r="D294" s="55">
        <v>281</v>
      </c>
      <c r="E294" s="57" t="s">
        <v>306</v>
      </c>
      <c r="F294" s="57">
        <v>281</v>
      </c>
      <c r="G294" s="57" t="s">
        <v>306</v>
      </c>
      <c r="H294" s="240">
        <v>1447</v>
      </c>
      <c r="I294" s="94"/>
      <c r="J294" s="120">
        <v>17515</v>
      </c>
      <c r="K294" s="120">
        <v>30</v>
      </c>
      <c r="L294" s="120" t="str">
        <f>IFERROR(VLOOKUP(TRIM(TEXT(B294,"@")),transp!$A$1:$K$18,9,FALSE),"")</f>
        <v/>
      </c>
      <c r="M294" s="120">
        <v>1188</v>
      </c>
      <c r="N294" s="120">
        <v>18733</v>
      </c>
      <c r="O294" s="125"/>
      <c r="P294" s="155"/>
      <c r="Q294" s="155"/>
    </row>
    <row r="295" spans="1:17" ht="15">
      <c r="A295" s="121">
        <v>441</v>
      </c>
      <c r="B295" s="122">
        <v>441281325</v>
      </c>
      <c r="C295" s="57" t="s">
        <v>605</v>
      </c>
      <c r="D295" s="55">
        <v>281</v>
      </c>
      <c r="E295" s="57" t="s">
        <v>306</v>
      </c>
      <c r="F295" s="57">
        <v>325</v>
      </c>
      <c r="G295" s="57" t="s">
        <v>350</v>
      </c>
      <c r="H295" s="240">
        <v>2</v>
      </c>
      <c r="I295" s="94"/>
      <c r="J295" s="120">
        <v>18335</v>
      </c>
      <c r="K295" s="120">
        <v>1147</v>
      </c>
      <c r="L295" s="120" t="str">
        <f>IFERROR(VLOOKUP(TRIM(TEXT(B295,"@")),transp!$A$1:$K$18,9,FALSE),"")</f>
        <v/>
      </c>
      <c r="M295" s="120">
        <v>1188</v>
      </c>
      <c r="N295" s="120">
        <v>20670</v>
      </c>
      <c r="O295" s="125"/>
      <c r="P295" s="155"/>
      <c r="Q295" s="155"/>
    </row>
    <row r="296" spans="1:17" ht="15">
      <c r="A296" s="121">
        <v>441</v>
      </c>
      <c r="B296" s="122">
        <v>441281332</v>
      </c>
      <c r="C296" s="57" t="s">
        <v>605</v>
      </c>
      <c r="D296" s="55">
        <v>281</v>
      </c>
      <c r="E296" s="57" t="s">
        <v>306</v>
      </c>
      <c r="F296" s="57">
        <v>332</v>
      </c>
      <c r="G296" s="57" t="s">
        <v>357</v>
      </c>
      <c r="H296" s="240">
        <v>1</v>
      </c>
      <c r="I296" s="94"/>
      <c r="J296" s="120">
        <v>18201</v>
      </c>
      <c r="K296" s="120">
        <v>900</v>
      </c>
      <c r="L296" s="120" t="str">
        <f>IFERROR(VLOOKUP(TRIM(TEXT(B296,"@")),transp!$A$1:$K$18,9,FALSE),"")</f>
        <v/>
      </c>
      <c r="M296" s="120">
        <v>1188</v>
      </c>
      <c r="N296" s="120">
        <v>20289</v>
      </c>
      <c r="O296" s="125"/>
      <c r="P296" s="155"/>
      <c r="Q296" s="155"/>
    </row>
    <row r="297" spans="1:17" ht="15">
      <c r="A297" s="121">
        <v>441</v>
      </c>
      <c r="B297" s="122">
        <v>441281672</v>
      </c>
      <c r="C297" s="57" t="s">
        <v>605</v>
      </c>
      <c r="D297" s="55">
        <v>281</v>
      </c>
      <c r="E297" s="57" t="s">
        <v>306</v>
      </c>
      <c r="F297" s="57">
        <v>672</v>
      </c>
      <c r="G297" s="57" t="s">
        <v>400</v>
      </c>
      <c r="H297" s="240">
        <v>5</v>
      </c>
      <c r="I297" s="94"/>
      <c r="J297" s="120">
        <v>19349</v>
      </c>
      <c r="K297" s="120">
        <v>4033</v>
      </c>
      <c r="L297" s="120" t="str">
        <f>IFERROR(VLOOKUP(TRIM(TEXT(B297,"@")),transp!$A$1:$K$18,9,FALSE),"")</f>
        <v/>
      </c>
      <c r="M297" s="120">
        <v>1188</v>
      </c>
      <c r="N297" s="120">
        <v>24570</v>
      </c>
      <c r="O297" s="125"/>
      <c r="P297" s="155"/>
      <c r="Q297" s="155"/>
    </row>
    <row r="298" spans="1:17" ht="15">
      <c r="A298" s="121">
        <v>441</v>
      </c>
      <c r="B298" s="122">
        <v>441281680</v>
      </c>
      <c r="C298" s="57" t="s">
        <v>605</v>
      </c>
      <c r="D298" s="55">
        <v>281</v>
      </c>
      <c r="E298" s="57" t="s">
        <v>306</v>
      </c>
      <c r="F298" s="57">
        <v>680</v>
      </c>
      <c r="G298" s="57" t="s">
        <v>404</v>
      </c>
      <c r="H298" s="240">
        <v>7</v>
      </c>
      <c r="I298" s="94"/>
      <c r="J298" s="120">
        <v>15445</v>
      </c>
      <c r="K298" s="120">
        <v>4622</v>
      </c>
      <c r="L298" s="120" t="str">
        <f>IFERROR(VLOOKUP(TRIM(TEXT(B298,"@")),transp!$A$1:$K$18,9,FALSE),"")</f>
        <v/>
      </c>
      <c r="M298" s="120">
        <v>1188</v>
      </c>
      <c r="N298" s="120">
        <v>21255</v>
      </c>
      <c r="O298" s="125"/>
      <c r="P298" s="155"/>
      <c r="Q298" s="155"/>
    </row>
    <row r="299" spans="1:17" ht="15">
      <c r="A299" s="121">
        <v>444</v>
      </c>
      <c r="B299" s="122">
        <v>444035016</v>
      </c>
      <c r="C299" s="57" t="s">
        <v>515</v>
      </c>
      <c r="D299" s="55">
        <v>35</v>
      </c>
      <c r="E299" s="57" t="s">
        <v>60</v>
      </c>
      <c r="F299" s="57">
        <v>16</v>
      </c>
      <c r="G299" s="57" t="s">
        <v>41</v>
      </c>
      <c r="H299" s="240">
        <v>1</v>
      </c>
      <c r="I299" s="94"/>
      <c r="J299" s="120">
        <v>20196</v>
      </c>
      <c r="K299" s="120">
        <v>463</v>
      </c>
      <c r="L299" s="120" t="str">
        <f>IFERROR(VLOOKUP(TRIM(TEXT(B299,"@")),transp!$A$1:$K$18,9,FALSE),"")</f>
        <v/>
      </c>
      <c r="M299" s="120">
        <v>1188</v>
      </c>
      <c r="N299" s="120">
        <v>21847</v>
      </c>
      <c r="O299" s="125"/>
      <c r="P299" s="155"/>
      <c r="Q299" s="155"/>
    </row>
    <row r="300" spans="1:17" ht="15">
      <c r="A300" s="121">
        <v>444</v>
      </c>
      <c r="B300" s="122">
        <v>444035035</v>
      </c>
      <c r="C300" s="57" t="s">
        <v>515</v>
      </c>
      <c r="D300" s="55">
        <v>35</v>
      </c>
      <c r="E300" s="57" t="s">
        <v>60</v>
      </c>
      <c r="F300" s="57">
        <v>35</v>
      </c>
      <c r="G300" s="57" t="s">
        <v>60</v>
      </c>
      <c r="H300" s="240">
        <v>816</v>
      </c>
      <c r="I300" s="94"/>
      <c r="J300" s="120">
        <v>18396</v>
      </c>
      <c r="K300" s="120">
        <v>7076</v>
      </c>
      <c r="L300" s="120" t="str">
        <f>IFERROR(VLOOKUP(TRIM(TEXT(B300,"@")),transp!$A$1:$K$18,9,FALSE),"")</f>
        <v/>
      </c>
      <c r="M300" s="120">
        <v>1188</v>
      </c>
      <c r="N300" s="120">
        <v>26660</v>
      </c>
      <c r="O300" s="125"/>
      <c r="P300" s="155"/>
      <c r="Q300" s="155"/>
    </row>
    <row r="301" spans="1:17" ht="15">
      <c r="A301" s="121">
        <v>444</v>
      </c>
      <c r="B301" s="122">
        <v>444035040</v>
      </c>
      <c r="C301" s="57" t="s">
        <v>515</v>
      </c>
      <c r="D301" s="55">
        <v>35</v>
      </c>
      <c r="E301" s="57" t="s">
        <v>60</v>
      </c>
      <c r="F301" s="57">
        <v>40</v>
      </c>
      <c r="G301" s="57" t="s">
        <v>65</v>
      </c>
      <c r="H301" s="240">
        <v>2</v>
      </c>
      <c r="I301" s="94"/>
      <c r="J301" s="120">
        <v>15517</v>
      </c>
      <c r="K301" s="120">
        <v>5046</v>
      </c>
      <c r="L301" s="120" t="str">
        <f>IFERROR(VLOOKUP(TRIM(TEXT(B301,"@")),transp!$A$1:$K$18,9,FALSE),"")</f>
        <v/>
      </c>
      <c r="M301" s="120">
        <v>1188</v>
      </c>
      <c r="N301" s="120">
        <v>21751</v>
      </c>
      <c r="O301" s="125"/>
      <c r="P301" s="155"/>
      <c r="Q301" s="155"/>
    </row>
    <row r="302" spans="1:17" ht="15">
      <c r="A302" s="121">
        <v>444</v>
      </c>
      <c r="B302" s="122">
        <v>444035044</v>
      </c>
      <c r="C302" s="57" t="s">
        <v>515</v>
      </c>
      <c r="D302" s="55">
        <v>35</v>
      </c>
      <c r="E302" s="57" t="s">
        <v>60</v>
      </c>
      <c r="F302" s="57">
        <v>44</v>
      </c>
      <c r="G302" s="57" t="s">
        <v>69</v>
      </c>
      <c r="H302" s="240">
        <v>11</v>
      </c>
      <c r="I302" s="94"/>
      <c r="J302" s="120">
        <v>18457</v>
      </c>
      <c r="K302" s="120">
        <v>0</v>
      </c>
      <c r="L302" s="120" t="str">
        <f>IFERROR(VLOOKUP(TRIM(TEXT(B302,"@")),transp!$A$1:$K$18,9,FALSE),"")</f>
        <v/>
      </c>
      <c r="M302" s="120">
        <v>1188</v>
      </c>
      <c r="N302" s="120">
        <v>19645</v>
      </c>
      <c r="O302" s="125"/>
      <c r="P302" s="155"/>
      <c r="Q302" s="155"/>
    </row>
    <row r="303" spans="1:17" ht="15">
      <c r="A303" s="121">
        <v>444</v>
      </c>
      <c r="B303" s="122">
        <v>444035073</v>
      </c>
      <c r="C303" s="57" t="s">
        <v>515</v>
      </c>
      <c r="D303" s="55">
        <v>35</v>
      </c>
      <c r="E303" s="57" t="s">
        <v>60</v>
      </c>
      <c r="F303" s="57">
        <v>73</v>
      </c>
      <c r="G303" s="57" t="s">
        <v>98</v>
      </c>
      <c r="H303" s="240">
        <v>2</v>
      </c>
      <c r="I303" s="94"/>
      <c r="J303" s="120">
        <v>15310</v>
      </c>
      <c r="K303" s="120">
        <v>10561</v>
      </c>
      <c r="L303" s="120" t="str">
        <f>IFERROR(VLOOKUP(TRIM(TEXT(B303,"@")),transp!$A$1:$K$18,9,FALSE),"")</f>
        <v/>
      </c>
      <c r="M303" s="120">
        <v>1188</v>
      </c>
      <c r="N303" s="120">
        <v>27059</v>
      </c>
      <c r="O303" s="125"/>
      <c r="P303" s="155"/>
      <c r="Q303" s="155"/>
    </row>
    <row r="304" spans="1:17" ht="15">
      <c r="A304" s="121">
        <v>444</v>
      </c>
      <c r="B304" s="122">
        <v>444035100</v>
      </c>
      <c r="C304" s="57" t="s">
        <v>515</v>
      </c>
      <c r="D304" s="55">
        <v>35</v>
      </c>
      <c r="E304" s="57" t="s">
        <v>60</v>
      </c>
      <c r="F304" s="57">
        <v>100</v>
      </c>
      <c r="G304" s="57" t="s">
        <v>125</v>
      </c>
      <c r="H304" s="240">
        <v>1</v>
      </c>
      <c r="I304" s="94"/>
      <c r="J304" s="120">
        <v>21152</v>
      </c>
      <c r="K304" s="120">
        <v>5703</v>
      </c>
      <c r="L304" s="120" t="str">
        <f>IFERROR(VLOOKUP(TRIM(TEXT(B304,"@")),transp!$A$1:$K$18,9,FALSE),"")</f>
        <v/>
      </c>
      <c r="M304" s="120">
        <v>1188</v>
      </c>
      <c r="N304" s="120">
        <v>28043</v>
      </c>
      <c r="O304" s="125"/>
      <c r="P304" s="155"/>
      <c r="Q304" s="155"/>
    </row>
    <row r="305" spans="1:17" ht="15">
      <c r="A305" s="121">
        <v>444</v>
      </c>
      <c r="B305" s="122">
        <v>444035133</v>
      </c>
      <c r="C305" s="57" t="s">
        <v>515</v>
      </c>
      <c r="D305" s="55">
        <v>35</v>
      </c>
      <c r="E305" s="57" t="s">
        <v>60</v>
      </c>
      <c r="F305" s="57">
        <v>133</v>
      </c>
      <c r="G305" s="57" t="s">
        <v>158</v>
      </c>
      <c r="H305" s="240">
        <v>1</v>
      </c>
      <c r="I305" s="94"/>
      <c r="J305" s="120">
        <v>11379</v>
      </c>
      <c r="K305" s="120">
        <v>192</v>
      </c>
      <c r="L305" s="120" t="str">
        <f>IFERROR(VLOOKUP(TRIM(TEXT(B305,"@")),transp!$A$1:$K$18,9,FALSE),"")</f>
        <v/>
      </c>
      <c r="M305" s="120">
        <v>1188</v>
      </c>
      <c r="N305" s="120">
        <v>12759</v>
      </c>
      <c r="O305" s="125"/>
      <c r="P305" s="155"/>
      <c r="Q305" s="155"/>
    </row>
    <row r="306" spans="1:17" ht="15">
      <c r="A306" s="121">
        <v>444</v>
      </c>
      <c r="B306" s="122">
        <v>444035189</v>
      </c>
      <c r="C306" s="57" t="s">
        <v>515</v>
      </c>
      <c r="D306" s="55">
        <v>35</v>
      </c>
      <c r="E306" s="57" t="s">
        <v>60</v>
      </c>
      <c r="F306" s="57">
        <v>189</v>
      </c>
      <c r="G306" s="57" t="s">
        <v>214</v>
      </c>
      <c r="H306" s="240">
        <v>2</v>
      </c>
      <c r="I306" s="94"/>
      <c r="J306" s="120">
        <v>18295</v>
      </c>
      <c r="K306" s="120">
        <v>7380</v>
      </c>
      <c r="L306" s="120" t="str">
        <f>IFERROR(VLOOKUP(TRIM(TEXT(B306,"@")),transp!$A$1:$K$18,9,FALSE),"")</f>
        <v/>
      </c>
      <c r="M306" s="120">
        <v>1188</v>
      </c>
      <c r="N306" s="120">
        <v>26863</v>
      </c>
      <c r="O306" s="125"/>
      <c r="P306" s="155"/>
      <c r="Q306" s="155"/>
    </row>
    <row r="307" spans="1:17" ht="15">
      <c r="A307" s="121">
        <v>444</v>
      </c>
      <c r="B307" s="122">
        <v>444035220</v>
      </c>
      <c r="C307" s="57" t="s">
        <v>515</v>
      </c>
      <c r="D307" s="55">
        <v>35</v>
      </c>
      <c r="E307" s="57" t="s">
        <v>60</v>
      </c>
      <c r="F307" s="57">
        <v>220</v>
      </c>
      <c r="G307" s="57" t="s">
        <v>245</v>
      </c>
      <c r="H307" s="240">
        <v>1</v>
      </c>
      <c r="I307" s="94"/>
      <c r="J307" s="120">
        <v>11794</v>
      </c>
      <c r="K307" s="120">
        <v>4167</v>
      </c>
      <c r="L307" s="120" t="str">
        <f>IFERROR(VLOOKUP(TRIM(TEXT(B307,"@")),transp!$A$1:$K$18,9,FALSE),"")</f>
        <v/>
      </c>
      <c r="M307" s="120">
        <v>1188</v>
      </c>
      <c r="N307" s="120">
        <v>17149</v>
      </c>
      <c r="O307" s="125"/>
      <c r="P307" s="155"/>
      <c r="Q307" s="155"/>
    </row>
    <row r="308" spans="1:17" ht="15">
      <c r="A308" s="121">
        <v>444</v>
      </c>
      <c r="B308" s="122">
        <v>444035243</v>
      </c>
      <c r="C308" s="57" t="s">
        <v>515</v>
      </c>
      <c r="D308" s="55">
        <v>35</v>
      </c>
      <c r="E308" s="57" t="s">
        <v>60</v>
      </c>
      <c r="F308" s="57">
        <v>243</v>
      </c>
      <c r="G308" s="57" t="s">
        <v>268</v>
      </c>
      <c r="H308" s="240">
        <v>4</v>
      </c>
      <c r="I308" s="94"/>
      <c r="J308" s="120">
        <v>20854</v>
      </c>
      <c r="K308" s="120">
        <v>2893</v>
      </c>
      <c r="L308" s="120" t="str">
        <f>IFERROR(VLOOKUP(TRIM(TEXT(B308,"@")),transp!$A$1:$K$18,9,FALSE),"")</f>
        <v/>
      </c>
      <c r="M308" s="120">
        <v>1188</v>
      </c>
      <c r="N308" s="120">
        <v>24935</v>
      </c>
      <c r="O308" s="125"/>
      <c r="P308" s="155"/>
      <c r="Q308" s="155"/>
    </row>
    <row r="309" spans="1:17" ht="15">
      <c r="A309" s="121">
        <v>444</v>
      </c>
      <c r="B309" s="122">
        <v>444035244</v>
      </c>
      <c r="C309" s="57" t="s">
        <v>515</v>
      </c>
      <c r="D309" s="55">
        <v>35</v>
      </c>
      <c r="E309" s="57" t="s">
        <v>60</v>
      </c>
      <c r="F309" s="57">
        <v>244</v>
      </c>
      <c r="G309" s="57" t="s">
        <v>269</v>
      </c>
      <c r="H309" s="240">
        <v>11</v>
      </c>
      <c r="I309" s="94"/>
      <c r="J309" s="120">
        <v>18693</v>
      </c>
      <c r="K309" s="120">
        <v>4519</v>
      </c>
      <c r="L309" s="120" t="str">
        <f>IFERROR(VLOOKUP(TRIM(TEXT(B309,"@")),transp!$A$1:$K$18,9,FALSE),"")</f>
        <v/>
      </c>
      <c r="M309" s="120">
        <v>1188</v>
      </c>
      <c r="N309" s="120">
        <v>24400</v>
      </c>
      <c r="O309" s="125"/>
      <c r="P309" s="155"/>
      <c r="Q309" s="155"/>
    </row>
    <row r="310" spans="1:17" ht="15">
      <c r="A310" s="121">
        <v>444</v>
      </c>
      <c r="B310" s="122">
        <v>444035285</v>
      </c>
      <c r="C310" s="57" t="s">
        <v>515</v>
      </c>
      <c r="D310" s="55">
        <v>35</v>
      </c>
      <c r="E310" s="57" t="s">
        <v>60</v>
      </c>
      <c r="F310" s="57">
        <v>285</v>
      </c>
      <c r="G310" s="57" t="s">
        <v>310</v>
      </c>
      <c r="H310" s="240">
        <v>2</v>
      </c>
      <c r="I310" s="94"/>
      <c r="J310" s="120">
        <v>11765</v>
      </c>
      <c r="K310" s="120">
        <v>2339</v>
      </c>
      <c r="L310" s="120" t="str">
        <f>IFERROR(VLOOKUP(TRIM(TEXT(B310,"@")),transp!$A$1:$K$18,9,FALSE),"")</f>
        <v/>
      </c>
      <c r="M310" s="120">
        <v>1188</v>
      </c>
      <c r="N310" s="120">
        <v>15292</v>
      </c>
      <c r="O310" s="125"/>
      <c r="P310" s="155"/>
      <c r="Q310" s="155"/>
    </row>
    <row r="311" spans="1:17" ht="15">
      <c r="A311" s="121">
        <v>444</v>
      </c>
      <c r="B311" s="122">
        <v>444035336</v>
      </c>
      <c r="C311" s="57" t="s">
        <v>515</v>
      </c>
      <c r="D311" s="55">
        <v>35</v>
      </c>
      <c r="E311" s="57" t="s">
        <v>60</v>
      </c>
      <c r="F311" s="57">
        <v>336</v>
      </c>
      <c r="G311" s="57" t="s">
        <v>361</v>
      </c>
      <c r="H311" s="240">
        <v>2</v>
      </c>
      <c r="I311" s="94"/>
      <c r="J311" s="120">
        <v>13434</v>
      </c>
      <c r="K311" s="120">
        <v>3094</v>
      </c>
      <c r="L311" s="120" t="str">
        <f>IFERROR(VLOOKUP(TRIM(TEXT(B311,"@")),transp!$A$1:$K$18,9,FALSE),"")</f>
        <v/>
      </c>
      <c r="M311" s="120">
        <v>1188</v>
      </c>
      <c r="N311" s="120">
        <v>17716</v>
      </c>
      <c r="O311" s="125"/>
      <c r="P311" s="155"/>
      <c r="Q311" s="155"/>
    </row>
    <row r="312" spans="1:17" ht="15">
      <c r="A312" s="121">
        <v>445</v>
      </c>
      <c r="B312" s="122">
        <v>445348017</v>
      </c>
      <c r="C312" s="57" t="s">
        <v>516</v>
      </c>
      <c r="D312" s="55">
        <v>348</v>
      </c>
      <c r="E312" s="57" t="s">
        <v>373</v>
      </c>
      <c r="F312" s="57">
        <v>17</v>
      </c>
      <c r="G312" s="57" t="s">
        <v>42</v>
      </c>
      <c r="H312" s="240">
        <v>5</v>
      </c>
      <c r="I312" s="94"/>
      <c r="J312" s="120">
        <v>16968</v>
      </c>
      <c r="K312" s="120">
        <v>3689</v>
      </c>
      <c r="L312" s="120" t="str">
        <f>IFERROR(VLOOKUP(TRIM(TEXT(B312,"@")),transp!$A$1:$K$18,9,FALSE),"")</f>
        <v/>
      </c>
      <c r="M312" s="120">
        <v>1188</v>
      </c>
      <c r="N312" s="120">
        <v>21845</v>
      </c>
      <c r="O312" s="125"/>
      <c r="P312" s="155"/>
      <c r="Q312" s="155"/>
    </row>
    <row r="313" spans="1:17" ht="15">
      <c r="A313" s="121">
        <v>445</v>
      </c>
      <c r="B313" s="122">
        <v>445348097</v>
      </c>
      <c r="C313" s="57" t="s">
        <v>516</v>
      </c>
      <c r="D313" s="55">
        <v>348</v>
      </c>
      <c r="E313" s="57" t="s">
        <v>373</v>
      </c>
      <c r="F313" s="57">
        <v>97</v>
      </c>
      <c r="G313" s="57" t="s">
        <v>122</v>
      </c>
      <c r="H313" s="240">
        <v>2</v>
      </c>
      <c r="I313" s="94"/>
      <c r="J313" s="120">
        <v>20101</v>
      </c>
      <c r="K313" s="120">
        <v>135</v>
      </c>
      <c r="L313" s="120" t="str">
        <f>IFERROR(VLOOKUP(TRIM(TEXT(B313,"@")),transp!$A$1:$K$18,9,FALSE),"")</f>
        <v/>
      </c>
      <c r="M313" s="120">
        <v>1188</v>
      </c>
      <c r="N313" s="120">
        <v>21424</v>
      </c>
      <c r="O313" s="125"/>
      <c r="P313" s="155"/>
      <c r="Q313" s="155"/>
    </row>
    <row r="314" spans="1:17" ht="15">
      <c r="A314" s="121">
        <v>445</v>
      </c>
      <c r="B314" s="122">
        <v>445348110</v>
      </c>
      <c r="C314" s="57" t="s">
        <v>516</v>
      </c>
      <c r="D314" s="55">
        <v>348</v>
      </c>
      <c r="E314" s="57" t="s">
        <v>373</v>
      </c>
      <c r="F314" s="57">
        <v>110</v>
      </c>
      <c r="G314" s="57" t="s">
        <v>135</v>
      </c>
      <c r="H314" s="240">
        <v>3</v>
      </c>
      <c r="I314" s="94"/>
      <c r="J314" s="120">
        <v>13112</v>
      </c>
      <c r="K314" s="120">
        <v>4217</v>
      </c>
      <c r="L314" s="120" t="str">
        <f>IFERROR(VLOOKUP(TRIM(TEXT(B314,"@")),transp!$A$1:$K$18,9,FALSE),"")</f>
        <v/>
      </c>
      <c r="M314" s="120">
        <v>1188</v>
      </c>
      <c r="N314" s="120">
        <v>18517</v>
      </c>
      <c r="O314" s="125"/>
      <c r="P314" s="155"/>
      <c r="Q314" s="155"/>
    </row>
    <row r="315" spans="1:17" ht="15">
      <c r="A315" s="121">
        <v>445</v>
      </c>
      <c r="B315" s="122">
        <v>445348151</v>
      </c>
      <c r="C315" s="57" t="s">
        <v>516</v>
      </c>
      <c r="D315" s="55">
        <v>348</v>
      </c>
      <c r="E315" s="57" t="s">
        <v>373</v>
      </c>
      <c r="F315" s="57">
        <v>151</v>
      </c>
      <c r="G315" s="57" t="s">
        <v>176</v>
      </c>
      <c r="H315" s="240">
        <v>19</v>
      </c>
      <c r="I315" s="94"/>
      <c r="J315" s="120">
        <v>16158</v>
      </c>
      <c r="K315" s="120">
        <v>1922</v>
      </c>
      <c r="L315" s="120" t="str">
        <f>IFERROR(VLOOKUP(TRIM(TEXT(B315,"@")),transp!$A$1:$K$18,9,FALSE),"")</f>
        <v/>
      </c>
      <c r="M315" s="120">
        <v>1188</v>
      </c>
      <c r="N315" s="120">
        <v>19268</v>
      </c>
      <c r="O315" s="125"/>
      <c r="P315" s="155"/>
      <c r="Q315" s="155"/>
    </row>
    <row r="316" spans="1:17" ht="15">
      <c r="A316" s="121">
        <v>445</v>
      </c>
      <c r="B316" s="122">
        <v>445348153</v>
      </c>
      <c r="C316" s="57" t="s">
        <v>516</v>
      </c>
      <c r="D316" s="55">
        <v>348</v>
      </c>
      <c r="E316" s="57" t="s">
        <v>373</v>
      </c>
      <c r="F316" s="57">
        <v>153</v>
      </c>
      <c r="G316" s="57" t="s">
        <v>178</v>
      </c>
      <c r="H316" s="240">
        <v>3</v>
      </c>
      <c r="I316" s="94"/>
      <c r="J316" s="120">
        <v>16322</v>
      </c>
      <c r="K316" s="120">
        <v>31</v>
      </c>
      <c r="L316" s="120" t="str">
        <f>IFERROR(VLOOKUP(TRIM(TEXT(B316,"@")),transp!$A$1:$K$18,9,FALSE),"")</f>
        <v/>
      </c>
      <c r="M316" s="120">
        <v>1188</v>
      </c>
      <c r="N316" s="120">
        <v>17541</v>
      </c>
      <c r="O316" s="125"/>
      <c r="P316" s="155"/>
      <c r="Q316" s="155"/>
    </row>
    <row r="317" spans="1:17" ht="15">
      <c r="A317" s="121">
        <v>445</v>
      </c>
      <c r="B317" s="122">
        <v>445348170</v>
      </c>
      <c r="C317" s="57" t="s">
        <v>516</v>
      </c>
      <c r="D317" s="55">
        <v>348</v>
      </c>
      <c r="E317" s="57" t="s">
        <v>373</v>
      </c>
      <c r="F317" s="57">
        <v>170</v>
      </c>
      <c r="G317" s="57" t="s">
        <v>195</v>
      </c>
      <c r="H317" s="240">
        <v>1</v>
      </c>
      <c r="I317" s="94"/>
      <c r="J317" s="120">
        <v>10664</v>
      </c>
      <c r="K317" s="120">
        <v>681</v>
      </c>
      <c r="L317" s="120" t="str">
        <f>IFERROR(VLOOKUP(TRIM(TEXT(B317,"@")),transp!$A$1:$K$18,9,FALSE),"")</f>
        <v/>
      </c>
      <c r="M317" s="120">
        <v>1188</v>
      </c>
      <c r="N317" s="120">
        <v>12533</v>
      </c>
      <c r="O317" s="125"/>
      <c r="P317" s="155"/>
      <c r="Q317" s="155"/>
    </row>
    <row r="318" spans="1:17" ht="15">
      <c r="A318" s="121">
        <v>445</v>
      </c>
      <c r="B318" s="122">
        <v>445348186</v>
      </c>
      <c r="C318" s="57" t="s">
        <v>516</v>
      </c>
      <c r="D318" s="55">
        <v>348</v>
      </c>
      <c r="E318" s="57" t="s">
        <v>373</v>
      </c>
      <c r="F318" s="57">
        <v>186</v>
      </c>
      <c r="G318" s="57" t="s">
        <v>211</v>
      </c>
      <c r="H318" s="240">
        <v>9</v>
      </c>
      <c r="I318" s="94"/>
      <c r="J318" s="120">
        <v>14965</v>
      </c>
      <c r="K318" s="120">
        <v>4844</v>
      </c>
      <c r="L318" s="120" t="str">
        <f>IFERROR(VLOOKUP(TRIM(TEXT(B318,"@")),transp!$A$1:$K$18,9,FALSE),"")</f>
        <v/>
      </c>
      <c r="M318" s="120">
        <v>1188</v>
      </c>
      <c r="N318" s="120">
        <v>20997</v>
      </c>
      <c r="O318" s="125"/>
      <c r="P318" s="155"/>
      <c r="Q318" s="155"/>
    </row>
    <row r="319" spans="1:17" ht="15">
      <c r="A319" s="121">
        <v>445</v>
      </c>
      <c r="B319" s="122">
        <v>445348226</v>
      </c>
      <c r="C319" s="57" t="s">
        <v>516</v>
      </c>
      <c r="D319" s="55">
        <v>348</v>
      </c>
      <c r="E319" s="57" t="s">
        <v>373</v>
      </c>
      <c r="F319" s="57">
        <v>226</v>
      </c>
      <c r="G319" s="57" t="s">
        <v>251</v>
      </c>
      <c r="H319" s="240">
        <v>25</v>
      </c>
      <c r="I319" s="94"/>
      <c r="J319" s="120">
        <v>15565</v>
      </c>
      <c r="K319" s="120">
        <v>1111</v>
      </c>
      <c r="L319" s="120" t="str">
        <f>IFERROR(VLOOKUP(TRIM(TEXT(B319,"@")),transp!$A$1:$K$18,9,FALSE),"")</f>
        <v/>
      </c>
      <c r="M319" s="120">
        <v>1188</v>
      </c>
      <c r="N319" s="120">
        <v>17864</v>
      </c>
      <c r="O319" s="125"/>
      <c r="P319" s="155"/>
      <c r="Q319" s="155"/>
    </row>
    <row r="320" spans="1:17" ht="15">
      <c r="A320" s="121">
        <v>445</v>
      </c>
      <c r="B320" s="122">
        <v>445348227</v>
      </c>
      <c r="C320" s="57" t="s">
        <v>516</v>
      </c>
      <c r="D320" s="55">
        <v>348</v>
      </c>
      <c r="E320" s="57" t="s">
        <v>373</v>
      </c>
      <c r="F320" s="57">
        <v>227</v>
      </c>
      <c r="G320" s="57" t="s">
        <v>252</v>
      </c>
      <c r="H320" s="240">
        <v>1</v>
      </c>
      <c r="I320" s="94"/>
      <c r="J320" s="120">
        <v>20969</v>
      </c>
      <c r="K320" s="120">
        <v>4217</v>
      </c>
      <c r="L320" s="120" t="str">
        <f>IFERROR(VLOOKUP(TRIM(TEXT(B320,"@")),transp!$A$1:$K$18,9,FALSE),"")</f>
        <v/>
      </c>
      <c r="M320" s="120">
        <v>1188</v>
      </c>
      <c r="N320" s="120">
        <v>26374</v>
      </c>
      <c r="O320" s="125"/>
      <c r="P320" s="155"/>
      <c r="Q320" s="155"/>
    </row>
    <row r="321" spans="1:17" ht="15">
      <c r="A321" s="121">
        <v>445</v>
      </c>
      <c r="B321" s="122">
        <v>445348271</v>
      </c>
      <c r="C321" s="57" t="s">
        <v>516</v>
      </c>
      <c r="D321" s="55">
        <v>348</v>
      </c>
      <c r="E321" s="57" t="s">
        <v>373</v>
      </c>
      <c r="F321" s="57">
        <v>271</v>
      </c>
      <c r="G321" s="57" t="s">
        <v>296</v>
      </c>
      <c r="H321" s="240">
        <v>5</v>
      </c>
      <c r="I321" s="94"/>
      <c r="J321" s="120">
        <v>16422</v>
      </c>
      <c r="K321" s="120">
        <v>5018</v>
      </c>
      <c r="L321" s="120" t="str">
        <f>IFERROR(VLOOKUP(TRIM(TEXT(B321,"@")),transp!$A$1:$K$18,9,FALSE),"")</f>
        <v/>
      </c>
      <c r="M321" s="120">
        <v>1188</v>
      </c>
      <c r="N321" s="120">
        <v>22628</v>
      </c>
      <c r="O321" s="125"/>
      <c r="P321" s="155"/>
      <c r="Q321" s="155"/>
    </row>
    <row r="322" spans="1:17" ht="15">
      <c r="A322" s="121">
        <v>445</v>
      </c>
      <c r="B322" s="122">
        <v>445348316</v>
      </c>
      <c r="C322" s="57" t="s">
        <v>516</v>
      </c>
      <c r="D322" s="55">
        <v>348</v>
      </c>
      <c r="E322" s="57" t="s">
        <v>373</v>
      </c>
      <c r="F322" s="57">
        <v>316</v>
      </c>
      <c r="G322" s="57" t="s">
        <v>341</v>
      </c>
      <c r="H322" s="240">
        <v>10</v>
      </c>
      <c r="I322" s="94"/>
      <c r="J322" s="120">
        <v>18833</v>
      </c>
      <c r="K322" s="120">
        <v>720</v>
      </c>
      <c r="L322" s="120" t="str">
        <f>IFERROR(VLOOKUP(TRIM(TEXT(B322,"@")),transp!$A$1:$K$18,9,FALSE),"")</f>
        <v/>
      </c>
      <c r="M322" s="120">
        <v>1188</v>
      </c>
      <c r="N322" s="120">
        <v>20741</v>
      </c>
      <c r="O322" s="125"/>
      <c r="P322" s="155"/>
      <c r="Q322" s="155"/>
    </row>
    <row r="323" spans="1:17" ht="15">
      <c r="A323" s="121">
        <v>445</v>
      </c>
      <c r="B323" s="122">
        <v>445348322</v>
      </c>
      <c r="C323" s="57" t="s">
        <v>516</v>
      </c>
      <c r="D323" s="55">
        <v>348</v>
      </c>
      <c r="E323" s="57" t="s">
        <v>373</v>
      </c>
      <c r="F323" s="57">
        <v>322</v>
      </c>
      <c r="G323" s="57" t="s">
        <v>347</v>
      </c>
      <c r="H323" s="240">
        <v>1</v>
      </c>
      <c r="I323" s="94"/>
      <c r="J323" s="120">
        <v>17955</v>
      </c>
      <c r="K323" s="120">
        <v>7141</v>
      </c>
      <c r="L323" s="120" t="str">
        <f>IFERROR(VLOOKUP(TRIM(TEXT(B323,"@")),transp!$A$1:$K$18,9,FALSE),"")</f>
        <v/>
      </c>
      <c r="M323" s="120">
        <v>1188</v>
      </c>
      <c r="N323" s="120">
        <v>26284</v>
      </c>
      <c r="O323" s="125"/>
      <c r="P323" s="155"/>
      <c r="Q323" s="155"/>
    </row>
    <row r="324" spans="1:17" ht="15">
      <c r="A324" s="121">
        <v>445</v>
      </c>
      <c r="B324" s="122">
        <v>445348348</v>
      </c>
      <c r="C324" s="57" t="s">
        <v>516</v>
      </c>
      <c r="D324" s="55">
        <v>348</v>
      </c>
      <c r="E324" s="57" t="s">
        <v>373</v>
      </c>
      <c r="F324" s="57">
        <v>348</v>
      </c>
      <c r="G324" s="57" t="s">
        <v>373</v>
      </c>
      <c r="H324" s="240">
        <v>1307</v>
      </c>
      <c r="I324" s="94"/>
      <c r="J324" s="120">
        <v>17366</v>
      </c>
      <c r="K324" s="120">
        <v>226</v>
      </c>
      <c r="L324" s="120">
        <f>IFERROR(VLOOKUP(TRIM(TEXT(B324,"@")),transp!$A$1:$K$18,9,FALSE),"")</f>
        <v>1379</v>
      </c>
      <c r="M324" s="120">
        <v>1188</v>
      </c>
      <c r="N324" s="120">
        <f>+M324+L324+K324+J324</f>
        <v>20159</v>
      </c>
      <c r="O324" s="125"/>
      <c r="P324" s="155"/>
      <c r="Q324" s="155"/>
    </row>
    <row r="325" spans="1:17" ht="15">
      <c r="A325" s="121">
        <v>445</v>
      </c>
      <c r="B325" s="122">
        <v>445348620</v>
      </c>
      <c r="C325" s="57" t="s">
        <v>516</v>
      </c>
      <c r="D325" s="55">
        <v>348</v>
      </c>
      <c r="E325" s="57" t="s">
        <v>373</v>
      </c>
      <c r="F325" s="57">
        <v>620</v>
      </c>
      <c r="G325" s="57" t="s">
        <v>386</v>
      </c>
      <c r="H325" s="240">
        <v>1</v>
      </c>
      <c r="I325" s="94"/>
      <c r="J325" s="120">
        <v>10664</v>
      </c>
      <c r="K325" s="120">
        <v>7206</v>
      </c>
      <c r="L325" s="120" t="str">
        <f>IFERROR(VLOOKUP(TRIM(TEXT(B325,"@")),transp!$A$1:$K$18,9,FALSE),"")</f>
        <v/>
      </c>
      <c r="M325" s="120">
        <v>1188</v>
      </c>
      <c r="N325" s="120">
        <v>19058</v>
      </c>
      <c r="O325" s="125"/>
      <c r="P325" s="155"/>
      <c r="Q325" s="155"/>
    </row>
    <row r="326" spans="1:17" ht="15">
      <c r="A326" s="121">
        <v>445</v>
      </c>
      <c r="B326" s="122">
        <v>445348658</v>
      </c>
      <c r="C326" s="57" t="s">
        <v>516</v>
      </c>
      <c r="D326" s="55">
        <v>348</v>
      </c>
      <c r="E326" s="57" t="s">
        <v>373</v>
      </c>
      <c r="F326" s="57">
        <v>658</v>
      </c>
      <c r="G326" s="57" t="s">
        <v>395</v>
      </c>
      <c r="H326" s="240">
        <v>6</v>
      </c>
      <c r="I326" s="94"/>
      <c r="J326" s="120">
        <v>16221</v>
      </c>
      <c r="K326" s="120">
        <v>2657</v>
      </c>
      <c r="L326" s="120" t="str">
        <f>IFERROR(VLOOKUP(TRIM(TEXT(B326,"@")),transp!$A$1:$K$18,9,FALSE),"")</f>
        <v/>
      </c>
      <c r="M326" s="120">
        <v>1188</v>
      </c>
      <c r="N326" s="120">
        <v>20066</v>
      </c>
      <c r="O326" s="125"/>
      <c r="P326" s="155"/>
      <c r="Q326" s="155"/>
    </row>
    <row r="327" spans="1:17" ht="15">
      <c r="A327" s="121">
        <v>445</v>
      </c>
      <c r="B327" s="122">
        <v>445348753</v>
      </c>
      <c r="C327" s="57" t="s">
        <v>516</v>
      </c>
      <c r="D327" s="55">
        <v>348</v>
      </c>
      <c r="E327" s="57" t="s">
        <v>373</v>
      </c>
      <c r="F327" s="57">
        <v>753</v>
      </c>
      <c r="G327" s="57" t="s">
        <v>424</v>
      </c>
      <c r="H327" s="240">
        <v>3</v>
      </c>
      <c r="I327" s="94"/>
      <c r="J327" s="120">
        <v>11546</v>
      </c>
      <c r="K327" s="120">
        <v>3058</v>
      </c>
      <c r="L327" s="120" t="str">
        <f>IFERROR(VLOOKUP(TRIM(TEXT(B327,"@")),transp!$A$1:$K$18,9,FALSE),"")</f>
        <v/>
      </c>
      <c r="M327" s="120">
        <v>1188</v>
      </c>
      <c r="N327" s="120">
        <v>15792</v>
      </c>
      <c r="O327" s="125"/>
      <c r="P327" s="155"/>
      <c r="Q327" s="155"/>
    </row>
    <row r="328" spans="1:17" ht="15">
      <c r="A328" s="121">
        <v>445</v>
      </c>
      <c r="B328" s="122">
        <v>445348767</v>
      </c>
      <c r="C328" s="57" t="s">
        <v>516</v>
      </c>
      <c r="D328" s="55">
        <v>348</v>
      </c>
      <c r="E328" s="57" t="s">
        <v>373</v>
      </c>
      <c r="F328" s="57">
        <v>767</v>
      </c>
      <c r="G328" s="57" t="s">
        <v>430</v>
      </c>
      <c r="H328" s="240">
        <v>2</v>
      </c>
      <c r="I328" s="94"/>
      <c r="J328" s="120">
        <v>16794</v>
      </c>
      <c r="K328" s="120">
        <v>1189</v>
      </c>
      <c r="L328" s="120" t="str">
        <f>IFERROR(VLOOKUP(TRIM(TEXT(B328,"@")),transp!$A$1:$K$18,9,FALSE),"")</f>
        <v/>
      </c>
      <c r="M328" s="120">
        <v>1188</v>
      </c>
      <c r="N328" s="120">
        <v>19171</v>
      </c>
      <c r="O328" s="125"/>
      <c r="P328" s="155"/>
      <c r="Q328" s="155"/>
    </row>
    <row r="329" spans="1:17" ht="15">
      <c r="A329" s="121">
        <v>445</v>
      </c>
      <c r="B329" s="122">
        <v>445348775</v>
      </c>
      <c r="C329" s="57" t="s">
        <v>516</v>
      </c>
      <c r="D329" s="55">
        <v>348</v>
      </c>
      <c r="E329" s="57" t="s">
        <v>373</v>
      </c>
      <c r="F329" s="57">
        <v>775</v>
      </c>
      <c r="G329" s="57" t="s">
        <v>434</v>
      </c>
      <c r="H329" s="240">
        <v>18</v>
      </c>
      <c r="I329" s="94"/>
      <c r="J329" s="120">
        <v>13178</v>
      </c>
      <c r="K329" s="120">
        <v>3425</v>
      </c>
      <c r="L329" s="120" t="str">
        <f>IFERROR(VLOOKUP(TRIM(TEXT(B329,"@")),transp!$A$1:$K$18,9,FALSE),"")</f>
        <v/>
      </c>
      <c r="M329" s="120">
        <v>1188</v>
      </c>
      <c r="N329" s="120">
        <v>17791</v>
      </c>
      <c r="O329" s="125"/>
      <c r="P329" s="155"/>
      <c r="Q329" s="155"/>
    </row>
    <row r="330" spans="1:17" ht="15">
      <c r="A330" s="121">
        <v>446</v>
      </c>
      <c r="B330" s="122">
        <v>446099001</v>
      </c>
      <c r="C330" s="57" t="s">
        <v>517</v>
      </c>
      <c r="D330" s="55">
        <v>99</v>
      </c>
      <c r="E330" s="57" t="s">
        <v>124</v>
      </c>
      <c r="F330" s="57">
        <v>1</v>
      </c>
      <c r="G330" s="57" t="s">
        <v>26</v>
      </c>
      <c r="H330" s="240">
        <v>1</v>
      </c>
      <c r="I330" s="94"/>
      <c r="J330" s="120">
        <v>17355</v>
      </c>
      <c r="K330" s="120">
        <v>2303</v>
      </c>
      <c r="L330" s="120" t="str">
        <f>IFERROR(VLOOKUP(TRIM(TEXT(B330,"@")),transp!$A$1:$K$18,9,FALSE),"")</f>
        <v/>
      </c>
      <c r="M330" s="120">
        <v>1188</v>
      </c>
      <c r="N330" s="120">
        <v>20846</v>
      </c>
      <c r="O330" s="125"/>
      <c r="P330" s="155"/>
      <c r="Q330" s="155"/>
    </row>
    <row r="331" spans="1:17" ht="15">
      <c r="A331" s="121">
        <v>446</v>
      </c>
      <c r="B331" s="122">
        <v>446099016</v>
      </c>
      <c r="C331" s="57" t="s">
        <v>517</v>
      </c>
      <c r="D331" s="55">
        <v>99</v>
      </c>
      <c r="E331" s="57" t="s">
        <v>124</v>
      </c>
      <c r="F331" s="57">
        <v>16</v>
      </c>
      <c r="G331" s="57" t="s">
        <v>41</v>
      </c>
      <c r="H331" s="240">
        <v>200</v>
      </c>
      <c r="I331" s="94"/>
      <c r="J331" s="120">
        <v>14933</v>
      </c>
      <c r="K331" s="120">
        <v>342</v>
      </c>
      <c r="L331" s="120" t="str">
        <f>IFERROR(VLOOKUP(TRIM(TEXT(B331,"@")),transp!$A$1:$K$18,9,FALSE),"")</f>
        <v/>
      </c>
      <c r="M331" s="120">
        <v>1188</v>
      </c>
      <c r="N331" s="120">
        <v>16463</v>
      </c>
      <c r="O331" s="125"/>
      <c r="P331" s="155"/>
      <c r="Q331" s="155"/>
    </row>
    <row r="332" spans="1:17" ht="15">
      <c r="A332" s="121">
        <v>446</v>
      </c>
      <c r="B332" s="122">
        <v>446099018</v>
      </c>
      <c r="C332" s="57" t="s">
        <v>517</v>
      </c>
      <c r="D332" s="55">
        <v>99</v>
      </c>
      <c r="E332" s="57" t="s">
        <v>124</v>
      </c>
      <c r="F332" s="57">
        <v>18</v>
      </c>
      <c r="G332" s="57" t="s">
        <v>43</v>
      </c>
      <c r="H332" s="240">
        <v>5</v>
      </c>
      <c r="I332" s="94"/>
      <c r="J332" s="120">
        <v>14595</v>
      </c>
      <c r="K332" s="120">
        <v>6960</v>
      </c>
      <c r="L332" s="120" t="str">
        <f>IFERROR(VLOOKUP(TRIM(TEXT(B332,"@")),transp!$A$1:$K$18,9,FALSE),"")</f>
        <v/>
      </c>
      <c r="M332" s="120">
        <v>1188</v>
      </c>
      <c r="N332" s="120">
        <v>22743</v>
      </c>
      <c r="O332" s="125"/>
      <c r="P332" s="155"/>
      <c r="Q332" s="155"/>
    </row>
    <row r="333" spans="1:17" ht="15">
      <c r="A333" s="121">
        <v>446</v>
      </c>
      <c r="B333" s="122">
        <v>446099025</v>
      </c>
      <c r="C333" s="57" t="s">
        <v>517</v>
      </c>
      <c r="D333" s="55">
        <v>99</v>
      </c>
      <c r="E333" s="57" t="s">
        <v>124</v>
      </c>
      <c r="F333" s="57">
        <v>25</v>
      </c>
      <c r="G333" s="57" t="s">
        <v>50</v>
      </c>
      <c r="H333" s="240">
        <v>4</v>
      </c>
      <c r="I333" s="94"/>
      <c r="J333" s="120">
        <v>12802</v>
      </c>
      <c r="K333" s="120">
        <v>5441</v>
      </c>
      <c r="L333" s="120" t="str">
        <f>IFERROR(VLOOKUP(TRIM(TEXT(B333,"@")),transp!$A$1:$K$18,9,FALSE),"")</f>
        <v/>
      </c>
      <c r="M333" s="120">
        <v>1188</v>
      </c>
      <c r="N333" s="120">
        <v>19431</v>
      </c>
      <c r="O333" s="125"/>
      <c r="P333" s="155"/>
      <c r="Q333" s="155"/>
    </row>
    <row r="334" spans="1:17" ht="15">
      <c r="A334" s="121">
        <v>446</v>
      </c>
      <c r="B334" s="122">
        <v>446099044</v>
      </c>
      <c r="C334" s="57" t="s">
        <v>517</v>
      </c>
      <c r="D334" s="55">
        <v>99</v>
      </c>
      <c r="E334" s="57" t="s">
        <v>124</v>
      </c>
      <c r="F334" s="57">
        <v>44</v>
      </c>
      <c r="G334" s="57" t="s">
        <v>69</v>
      </c>
      <c r="H334" s="240">
        <v>733</v>
      </c>
      <c r="I334" s="94"/>
      <c r="J334" s="120">
        <v>17539</v>
      </c>
      <c r="K334" s="120">
        <v>0</v>
      </c>
      <c r="L334" s="120" t="str">
        <f>IFERROR(VLOOKUP(TRIM(TEXT(B334,"@")),transp!$A$1:$K$18,9,FALSE),"")</f>
        <v/>
      </c>
      <c r="M334" s="120">
        <v>1188</v>
      </c>
      <c r="N334" s="120">
        <v>18727</v>
      </c>
      <c r="O334" s="125"/>
      <c r="P334" s="155"/>
      <c r="Q334" s="155"/>
    </row>
    <row r="335" spans="1:17" ht="15">
      <c r="A335" s="121">
        <v>446</v>
      </c>
      <c r="B335" s="122">
        <v>446099050</v>
      </c>
      <c r="C335" s="57" t="s">
        <v>517</v>
      </c>
      <c r="D335" s="55">
        <v>99</v>
      </c>
      <c r="E335" s="57" t="s">
        <v>124</v>
      </c>
      <c r="F335" s="57">
        <v>50</v>
      </c>
      <c r="G335" s="57" t="s">
        <v>75</v>
      </c>
      <c r="H335" s="240">
        <v>9</v>
      </c>
      <c r="I335" s="94"/>
      <c r="J335" s="120">
        <v>15527</v>
      </c>
      <c r="K335" s="120">
        <v>6782</v>
      </c>
      <c r="L335" s="120" t="str">
        <f>IFERROR(VLOOKUP(TRIM(TEXT(B335,"@")),transp!$A$1:$K$18,9,FALSE),"")</f>
        <v/>
      </c>
      <c r="M335" s="120">
        <v>1188</v>
      </c>
      <c r="N335" s="120">
        <v>23497</v>
      </c>
      <c r="O335" s="125"/>
      <c r="P335" s="155"/>
      <c r="Q335" s="155"/>
    </row>
    <row r="336" spans="1:17" ht="15">
      <c r="A336" s="121">
        <v>446</v>
      </c>
      <c r="B336" s="122">
        <v>446099083</v>
      </c>
      <c r="C336" s="57" t="s">
        <v>517</v>
      </c>
      <c r="D336" s="55">
        <v>99</v>
      </c>
      <c r="E336" s="57" t="s">
        <v>124</v>
      </c>
      <c r="F336" s="57">
        <v>83</v>
      </c>
      <c r="G336" s="57" t="s">
        <v>108</v>
      </c>
      <c r="H336" s="240">
        <v>2</v>
      </c>
      <c r="I336" s="94"/>
      <c r="J336" s="120">
        <v>15247</v>
      </c>
      <c r="K336" s="120">
        <v>2237</v>
      </c>
      <c r="L336" s="120" t="str">
        <f>IFERROR(VLOOKUP(TRIM(TEXT(B336,"@")),transp!$A$1:$K$18,9,FALSE),"")</f>
        <v/>
      </c>
      <c r="M336" s="120">
        <v>1188</v>
      </c>
      <c r="N336" s="120">
        <v>18672</v>
      </c>
      <c r="O336" s="125"/>
      <c r="P336" s="155"/>
      <c r="Q336" s="155"/>
    </row>
    <row r="337" spans="1:17" ht="15">
      <c r="A337" s="121">
        <v>446</v>
      </c>
      <c r="B337" s="122">
        <v>446099088</v>
      </c>
      <c r="C337" s="57" t="s">
        <v>517</v>
      </c>
      <c r="D337" s="55">
        <v>99</v>
      </c>
      <c r="E337" s="57" t="s">
        <v>124</v>
      </c>
      <c r="F337" s="57">
        <v>88</v>
      </c>
      <c r="G337" s="57" t="s">
        <v>113</v>
      </c>
      <c r="H337" s="240">
        <v>23</v>
      </c>
      <c r="I337" s="94"/>
      <c r="J337" s="120">
        <v>14881</v>
      </c>
      <c r="K337" s="120">
        <v>4170</v>
      </c>
      <c r="L337" s="120" t="str">
        <f>IFERROR(VLOOKUP(TRIM(TEXT(B337,"@")),transp!$A$1:$K$18,9,FALSE),"")</f>
        <v/>
      </c>
      <c r="M337" s="120">
        <v>1188</v>
      </c>
      <c r="N337" s="120">
        <v>20239</v>
      </c>
      <c r="O337" s="125"/>
      <c r="P337" s="155"/>
      <c r="Q337" s="155"/>
    </row>
    <row r="338" spans="1:17" ht="15">
      <c r="A338" s="121">
        <v>446</v>
      </c>
      <c r="B338" s="122">
        <v>446099095</v>
      </c>
      <c r="C338" s="57" t="s">
        <v>517</v>
      </c>
      <c r="D338" s="55">
        <v>99</v>
      </c>
      <c r="E338" s="57" t="s">
        <v>124</v>
      </c>
      <c r="F338" s="57">
        <v>95</v>
      </c>
      <c r="G338" s="57" t="s">
        <v>120</v>
      </c>
      <c r="H338" s="240">
        <v>3</v>
      </c>
      <c r="I338" s="94"/>
      <c r="J338" s="120">
        <v>17861</v>
      </c>
      <c r="K338" s="120">
        <v>257</v>
      </c>
      <c r="L338" s="120" t="str">
        <f>IFERROR(VLOOKUP(TRIM(TEXT(B338,"@")),transp!$A$1:$K$18,9,FALSE),"")</f>
        <v/>
      </c>
      <c r="M338" s="120">
        <v>1188</v>
      </c>
      <c r="N338" s="120">
        <v>19306</v>
      </c>
      <c r="O338" s="125"/>
      <c r="P338" s="155"/>
      <c r="Q338" s="155"/>
    </row>
    <row r="339" spans="1:17" ht="15">
      <c r="A339" s="121">
        <v>446</v>
      </c>
      <c r="B339" s="122">
        <v>446099099</v>
      </c>
      <c r="C339" s="57" t="s">
        <v>517</v>
      </c>
      <c r="D339" s="55">
        <v>99</v>
      </c>
      <c r="E339" s="57" t="s">
        <v>124</v>
      </c>
      <c r="F339" s="57">
        <v>99</v>
      </c>
      <c r="G339" s="57" t="s">
        <v>124</v>
      </c>
      <c r="H339" s="240">
        <v>90</v>
      </c>
      <c r="I339" s="94"/>
      <c r="J339" s="120">
        <v>14592</v>
      </c>
      <c r="K339" s="120">
        <v>6460</v>
      </c>
      <c r="L339" s="120" t="str">
        <f>IFERROR(VLOOKUP(TRIM(TEXT(B339,"@")),transp!$A$1:$K$18,9,FALSE),"")</f>
        <v/>
      </c>
      <c r="M339" s="120">
        <v>1188</v>
      </c>
      <c r="N339" s="120">
        <v>22240</v>
      </c>
      <c r="O339" s="125"/>
      <c r="P339" s="155"/>
      <c r="Q339" s="155"/>
    </row>
    <row r="340" spans="1:17" ht="15">
      <c r="A340" s="121">
        <v>446</v>
      </c>
      <c r="B340" s="122">
        <v>446099101</v>
      </c>
      <c r="C340" s="57" t="s">
        <v>517</v>
      </c>
      <c r="D340" s="55">
        <v>99</v>
      </c>
      <c r="E340" s="57" t="s">
        <v>124</v>
      </c>
      <c r="F340" s="57">
        <v>101</v>
      </c>
      <c r="G340" s="57" t="s">
        <v>126</v>
      </c>
      <c r="H340" s="240">
        <v>4</v>
      </c>
      <c r="I340" s="94"/>
      <c r="J340" s="120">
        <v>16563</v>
      </c>
      <c r="K340" s="120">
        <v>7097</v>
      </c>
      <c r="L340" s="120" t="str">
        <f>IFERROR(VLOOKUP(TRIM(TEXT(B340,"@")),transp!$A$1:$K$18,9,FALSE),"")</f>
        <v/>
      </c>
      <c r="M340" s="120">
        <v>1188</v>
      </c>
      <c r="N340" s="120">
        <v>24848</v>
      </c>
      <c r="O340" s="125"/>
      <c r="P340" s="155"/>
      <c r="Q340" s="155"/>
    </row>
    <row r="341" spans="1:17" ht="15">
      <c r="A341" s="121">
        <v>446</v>
      </c>
      <c r="B341" s="122">
        <v>446099133</v>
      </c>
      <c r="C341" s="57" t="s">
        <v>517</v>
      </c>
      <c r="D341" s="55">
        <v>99</v>
      </c>
      <c r="E341" s="57" t="s">
        <v>124</v>
      </c>
      <c r="F341" s="57">
        <v>133</v>
      </c>
      <c r="G341" s="57" t="s">
        <v>158</v>
      </c>
      <c r="H341" s="240">
        <v>8</v>
      </c>
      <c r="I341" s="94"/>
      <c r="J341" s="120">
        <v>17443</v>
      </c>
      <c r="K341" s="120">
        <v>294</v>
      </c>
      <c r="L341" s="120" t="str">
        <f>IFERROR(VLOOKUP(TRIM(TEXT(B341,"@")),transp!$A$1:$K$18,9,FALSE),"")</f>
        <v/>
      </c>
      <c r="M341" s="120">
        <v>1188</v>
      </c>
      <c r="N341" s="120">
        <v>18925</v>
      </c>
      <c r="O341" s="125"/>
      <c r="P341" s="155"/>
      <c r="Q341" s="155"/>
    </row>
    <row r="342" spans="1:17" ht="15">
      <c r="A342" s="121">
        <v>446</v>
      </c>
      <c r="B342" s="122">
        <v>446099136</v>
      </c>
      <c r="C342" s="57" t="s">
        <v>517</v>
      </c>
      <c r="D342" s="55">
        <v>99</v>
      </c>
      <c r="E342" s="57" t="s">
        <v>124</v>
      </c>
      <c r="F342" s="57">
        <v>136</v>
      </c>
      <c r="G342" s="57" t="s">
        <v>161</v>
      </c>
      <c r="H342" s="240">
        <v>1</v>
      </c>
      <c r="I342" s="94"/>
      <c r="J342" s="120">
        <v>17973</v>
      </c>
      <c r="K342" s="120">
        <v>6583</v>
      </c>
      <c r="L342" s="120" t="str">
        <f>IFERROR(VLOOKUP(TRIM(TEXT(B342,"@")),transp!$A$1:$K$18,9,FALSE),"")</f>
        <v/>
      </c>
      <c r="M342" s="120">
        <v>1188</v>
      </c>
      <c r="N342" s="120">
        <v>25744</v>
      </c>
      <c r="O342" s="125"/>
      <c r="P342" s="155"/>
      <c r="Q342" s="155"/>
    </row>
    <row r="343" spans="1:17" ht="15">
      <c r="A343" s="121">
        <v>446</v>
      </c>
      <c r="B343" s="122">
        <v>446099167</v>
      </c>
      <c r="C343" s="57" t="s">
        <v>517</v>
      </c>
      <c r="D343" s="55">
        <v>99</v>
      </c>
      <c r="E343" s="57" t="s">
        <v>124</v>
      </c>
      <c r="F343" s="57">
        <v>167</v>
      </c>
      <c r="G343" s="57" t="s">
        <v>192</v>
      </c>
      <c r="H343" s="240">
        <v>44</v>
      </c>
      <c r="I343" s="94"/>
      <c r="J343" s="120">
        <v>14711</v>
      </c>
      <c r="K343" s="120">
        <v>7558</v>
      </c>
      <c r="L343" s="120" t="str">
        <f>IFERROR(VLOOKUP(TRIM(TEXT(B343,"@")),transp!$A$1:$K$18,9,FALSE),"")</f>
        <v/>
      </c>
      <c r="M343" s="120">
        <v>1188</v>
      </c>
      <c r="N343" s="120">
        <v>23457</v>
      </c>
      <c r="O343" s="125"/>
      <c r="P343" s="155"/>
      <c r="Q343" s="155"/>
    </row>
    <row r="344" spans="1:17" ht="15">
      <c r="A344" s="121">
        <v>446</v>
      </c>
      <c r="B344" s="122">
        <v>446099182</v>
      </c>
      <c r="C344" s="57" t="s">
        <v>517</v>
      </c>
      <c r="D344" s="55">
        <v>99</v>
      </c>
      <c r="E344" s="57" t="s">
        <v>124</v>
      </c>
      <c r="F344" s="57">
        <v>182</v>
      </c>
      <c r="G344" s="57" t="s">
        <v>207</v>
      </c>
      <c r="H344" s="240">
        <v>3</v>
      </c>
      <c r="I344" s="94"/>
      <c r="J344" s="120">
        <v>14879</v>
      </c>
      <c r="K344" s="120">
        <v>2729</v>
      </c>
      <c r="L344" s="120" t="str">
        <f>IFERROR(VLOOKUP(TRIM(TEXT(B344,"@")),transp!$A$1:$K$18,9,FALSE),"")</f>
        <v/>
      </c>
      <c r="M344" s="120">
        <v>1188</v>
      </c>
      <c r="N344" s="120">
        <v>18796</v>
      </c>
      <c r="O344" s="125"/>
      <c r="P344" s="155"/>
      <c r="Q344" s="155"/>
    </row>
    <row r="345" spans="1:17" ht="15">
      <c r="A345" s="121">
        <v>446</v>
      </c>
      <c r="B345" s="122">
        <v>446099208</v>
      </c>
      <c r="C345" s="57" t="s">
        <v>517</v>
      </c>
      <c r="D345" s="55">
        <v>99</v>
      </c>
      <c r="E345" s="57" t="s">
        <v>124</v>
      </c>
      <c r="F345" s="57">
        <v>208</v>
      </c>
      <c r="G345" s="57" t="s">
        <v>233</v>
      </c>
      <c r="H345" s="240">
        <v>4</v>
      </c>
      <c r="I345" s="94"/>
      <c r="J345" s="120">
        <v>14508</v>
      </c>
      <c r="K345" s="120">
        <v>6692</v>
      </c>
      <c r="L345" s="120" t="str">
        <f>IFERROR(VLOOKUP(TRIM(TEXT(B345,"@")),transp!$A$1:$K$18,9,FALSE),"")</f>
        <v/>
      </c>
      <c r="M345" s="120">
        <v>1188</v>
      </c>
      <c r="N345" s="120">
        <v>22388</v>
      </c>
      <c r="O345" s="125"/>
      <c r="P345" s="155"/>
      <c r="Q345" s="155"/>
    </row>
    <row r="346" spans="1:17" ht="15">
      <c r="A346" s="121">
        <v>446</v>
      </c>
      <c r="B346" s="122">
        <v>446099212</v>
      </c>
      <c r="C346" s="57" t="s">
        <v>517</v>
      </c>
      <c r="D346" s="55">
        <v>99</v>
      </c>
      <c r="E346" s="57" t="s">
        <v>124</v>
      </c>
      <c r="F346" s="57">
        <v>212</v>
      </c>
      <c r="G346" s="57" t="s">
        <v>237</v>
      </c>
      <c r="H346" s="240">
        <v>84</v>
      </c>
      <c r="I346" s="94"/>
      <c r="J346" s="120">
        <v>13788</v>
      </c>
      <c r="K346" s="120">
        <v>2595</v>
      </c>
      <c r="L346" s="120" t="str">
        <f>IFERROR(VLOOKUP(TRIM(TEXT(B346,"@")),transp!$A$1:$K$18,9,FALSE),"")</f>
        <v/>
      </c>
      <c r="M346" s="120">
        <v>1188</v>
      </c>
      <c r="N346" s="120">
        <v>17571</v>
      </c>
      <c r="O346" s="125"/>
      <c r="P346" s="155"/>
      <c r="Q346" s="155"/>
    </row>
    <row r="347" spans="1:17" ht="15">
      <c r="A347" s="121">
        <v>446</v>
      </c>
      <c r="B347" s="122">
        <v>446099218</v>
      </c>
      <c r="C347" s="57" t="s">
        <v>517</v>
      </c>
      <c r="D347" s="55">
        <v>99</v>
      </c>
      <c r="E347" s="57" t="s">
        <v>124</v>
      </c>
      <c r="F347" s="57">
        <v>218</v>
      </c>
      <c r="G347" s="57" t="s">
        <v>243</v>
      </c>
      <c r="H347" s="240">
        <v>50</v>
      </c>
      <c r="I347" s="94"/>
      <c r="J347" s="120">
        <v>13492</v>
      </c>
      <c r="K347" s="120">
        <v>5501</v>
      </c>
      <c r="L347" s="120" t="str">
        <f>IFERROR(VLOOKUP(TRIM(TEXT(B347,"@")),transp!$A$1:$K$18,9,FALSE),"")</f>
        <v/>
      </c>
      <c r="M347" s="120">
        <v>1188</v>
      </c>
      <c r="N347" s="120">
        <v>20181</v>
      </c>
      <c r="O347" s="125"/>
      <c r="P347" s="155"/>
      <c r="Q347" s="155"/>
    </row>
    <row r="348" spans="1:17" ht="15">
      <c r="A348" s="121">
        <v>446</v>
      </c>
      <c r="B348" s="122">
        <v>446099220</v>
      </c>
      <c r="C348" s="57" t="s">
        <v>517</v>
      </c>
      <c r="D348" s="55">
        <v>99</v>
      </c>
      <c r="E348" s="57" t="s">
        <v>124</v>
      </c>
      <c r="F348" s="57">
        <v>220</v>
      </c>
      <c r="G348" s="57" t="s">
        <v>245</v>
      </c>
      <c r="H348" s="240">
        <v>31</v>
      </c>
      <c r="I348" s="94"/>
      <c r="J348" s="120">
        <v>15858</v>
      </c>
      <c r="K348" s="120">
        <v>5603</v>
      </c>
      <c r="L348" s="120" t="str">
        <f>IFERROR(VLOOKUP(TRIM(TEXT(B348,"@")),transp!$A$1:$K$18,9,FALSE),"")</f>
        <v/>
      </c>
      <c r="M348" s="120">
        <v>1188</v>
      </c>
      <c r="N348" s="120">
        <v>22649</v>
      </c>
      <c r="O348" s="125"/>
      <c r="P348" s="155"/>
      <c r="Q348" s="155"/>
    </row>
    <row r="349" spans="1:17" ht="15">
      <c r="A349" s="121">
        <v>446</v>
      </c>
      <c r="B349" s="122">
        <v>446099238</v>
      </c>
      <c r="C349" s="57" t="s">
        <v>517</v>
      </c>
      <c r="D349" s="55">
        <v>99</v>
      </c>
      <c r="E349" s="57" t="s">
        <v>124</v>
      </c>
      <c r="F349" s="57">
        <v>238</v>
      </c>
      <c r="G349" s="57" t="s">
        <v>263</v>
      </c>
      <c r="H349" s="240">
        <v>14</v>
      </c>
      <c r="I349" s="94"/>
      <c r="J349" s="120">
        <v>12724</v>
      </c>
      <c r="K349" s="120">
        <v>5613</v>
      </c>
      <c r="L349" s="120" t="str">
        <f>IFERROR(VLOOKUP(TRIM(TEXT(B349,"@")),transp!$A$1:$K$18,9,FALSE),"")</f>
        <v/>
      </c>
      <c r="M349" s="120">
        <v>1188</v>
      </c>
      <c r="N349" s="120">
        <v>19525</v>
      </c>
      <c r="O349" s="125"/>
      <c r="P349" s="155"/>
      <c r="Q349" s="155"/>
    </row>
    <row r="350" spans="1:17" ht="15">
      <c r="A350" s="121">
        <v>446</v>
      </c>
      <c r="B350" s="122">
        <v>446099244</v>
      </c>
      <c r="C350" s="57" t="s">
        <v>517</v>
      </c>
      <c r="D350" s="55">
        <v>99</v>
      </c>
      <c r="E350" s="57" t="s">
        <v>124</v>
      </c>
      <c r="F350" s="57">
        <v>244</v>
      </c>
      <c r="G350" s="57" t="s">
        <v>269</v>
      </c>
      <c r="H350" s="240">
        <v>17</v>
      </c>
      <c r="I350" s="94"/>
      <c r="J350" s="120">
        <v>14768</v>
      </c>
      <c r="K350" s="120">
        <v>3570</v>
      </c>
      <c r="L350" s="120" t="str">
        <f>IFERROR(VLOOKUP(TRIM(TEXT(B350,"@")),transp!$A$1:$K$18,9,FALSE),"")</f>
        <v/>
      </c>
      <c r="M350" s="120">
        <v>1188</v>
      </c>
      <c r="N350" s="120">
        <v>19526</v>
      </c>
      <c r="O350" s="125"/>
      <c r="P350" s="155"/>
      <c r="Q350" s="155"/>
    </row>
    <row r="351" spans="1:17" ht="15">
      <c r="A351" s="121">
        <v>446</v>
      </c>
      <c r="B351" s="122">
        <v>446099265</v>
      </c>
      <c r="C351" s="57" t="s">
        <v>517</v>
      </c>
      <c r="D351" s="55">
        <v>99</v>
      </c>
      <c r="E351" s="57" t="s">
        <v>124</v>
      </c>
      <c r="F351" s="57">
        <v>265</v>
      </c>
      <c r="G351" s="57" t="s">
        <v>290</v>
      </c>
      <c r="H351" s="240">
        <v>1</v>
      </c>
      <c r="I351" s="94"/>
      <c r="J351" s="120">
        <v>11536</v>
      </c>
      <c r="K351" s="120">
        <v>4213</v>
      </c>
      <c r="L351" s="120" t="str">
        <f>IFERROR(VLOOKUP(TRIM(TEXT(B351,"@")),transp!$A$1:$K$18,9,FALSE),"")</f>
        <v/>
      </c>
      <c r="M351" s="120">
        <v>1188</v>
      </c>
      <c r="N351" s="120">
        <v>16937</v>
      </c>
      <c r="O351" s="125"/>
      <c r="P351" s="155"/>
      <c r="Q351" s="155"/>
    </row>
    <row r="352" spans="1:17" ht="15">
      <c r="A352" s="121">
        <v>446</v>
      </c>
      <c r="B352" s="122">
        <v>446099266</v>
      </c>
      <c r="C352" s="57" t="s">
        <v>517</v>
      </c>
      <c r="D352" s="55">
        <v>99</v>
      </c>
      <c r="E352" s="57" t="s">
        <v>124</v>
      </c>
      <c r="F352" s="57">
        <v>266</v>
      </c>
      <c r="G352" s="57" t="s">
        <v>291</v>
      </c>
      <c r="H352" s="240">
        <v>8</v>
      </c>
      <c r="I352" s="94"/>
      <c r="J352" s="120">
        <v>16087</v>
      </c>
      <c r="K352" s="120">
        <v>8250</v>
      </c>
      <c r="L352" s="120" t="str">
        <f>IFERROR(VLOOKUP(TRIM(TEXT(B352,"@")),transp!$A$1:$K$18,9,FALSE),"")</f>
        <v/>
      </c>
      <c r="M352" s="120">
        <v>1188</v>
      </c>
      <c r="N352" s="120">
        <v>25525</v>
      </c>
      <c r="O352" s="125"/>
      <c r="P352" s="155"/>
      <c r="Q352" s="155"/>
    </row>
    <row r="353" spans="1:17" ht="15">
      <c r="A353" s="121">
        <v>446</v>
      </c>
      <c r="B353" s="122">
        <v>446099285</v>
      </c>
      <c r="C353" s="57" t="s">
        <v>517</v>
      </c>
      <c r="D353" s="55">
        <v>99</v>
      </c>
      <c r="E353" s="57" t="s">
        <v>124</v>
      </c>
      <c r="F353" s="57">
        <v>285</v>
      </c>
      <c r="G353" s="57" t="s">
        <v>310</v>
      </c>
      <c r="H353" s="240">
        <v>85</v>
      </c>
      <c r="I353" s="94"/>
      <c r="J353" s="120">
        <v>14671</v>
      </c>
      <c r="K353" s="120">
        <v>2917</v>
      </c>
      <c r="L353" s="120" t="str">
        <f>IFERROR(VLOOKUP(TRIM(TEXT(B353,"@")),transp!$A$1:$K$18,9,FALSE),"")</f>
        <v/>
      </c>
      <c r="M353" s="120">
        <v>1188</v>
      </c>
      <c r="N353" s="120">
        <v>18776</v>
      </c>
      <c r="O353" s="125"/>
      <c r="P353" s="155"/>
      <c r="Q353" s="155"/>
    </row>
    <row r="354" spans="1:17" ht="15">
      <c r="A354" s="121">
        <v>446</v>
      </c>
      <c r="B354" s="122">
        <v>446099293</v>
      </c>
      <c r="C354" s="57" t="s">
        <v>517</v>
      </c>
      <c r="D354" s="55">
        <v>99</v>
      </c>
      <c r="E354" s="57" t="s">
        <v>124</v>
      </c>
      <c r="F354" s="57">
        <v>293</v>
      </c>
      <c r="G354" s="57" t="s">
        <v>318</v>
      </c>
      <c r="H354" s="240">
        <v>50</v>
      </c>
      <c r="I354" s="94"/>
      <c r="J354" s="120">
        <v>17584</v>
      </c>
      <c r="K354" s="120">
        <v>277</v>
      </c>
      <c r="L354" s="120" t="str">
        <f>IFERROR(VLOOKUP(TRIM(TEXT(B354,"@")),transp!$A$1:$K$18,9,FALSE),"")</f>
        <v/>
      </c>
      <c r="M354" s="120">
        <v>1188</v>
      </c>
      <c r="N354" s="120">
        <v>19049</v>
      </c>
      <c r="O354" s="125"/>
      <c r="P354" s="155"/>
      <c r="Q354" s="155"/>
    </row>
    <row r="355" spans="1:17" ht="15">
      <c r="A355" s="121">
        <v>446</v>
      </c>
      <c r="B355" s="122">
        <v>446099307</v>
      </c>
      <c r="C355" s="57" t="s">
        <v>517</v>
      </c>
      <c r="D355" s="55">
        <v>99</v>
      </c>
      <c r="E355" s="57" t="s">
        <v>124</v>
      </c>
      <c r="F355" s="57">
        <v>307</v>
      </c>
      <c r="G355" s="57" t="s">
        <v>332</v>
      </c>
      <c r="H355" s="240">
        <v>8</v>
      </c>
      <c r="I355" s="94"/>
      <c r="J355" s="120">
        <v>15670</v>
      </c>
      <c r="K355" s="120">
        <v>6021</v>
      </c>
      <c r="L355" s="120" t="str">
        <f>IFERROR(VLOOKUP(TRIM(TEXT(B355,"@")),transp!$A$1:$K$18,9,FALSE),"")</f>
        <v/>
      </c>
      <c r="M355" s="120">
        <v>1188</v>
      </c>
      <c r="N355" s="120">
        <v>22879</v>
      </c>
      <c r="O355" s="125"/>
      <c r="P355" s="155"/>
      <c r="Q355" s="155"/>
    </row>
    <row r="356" spans="1:17" ht="15">
      <c r="A356" s="121">
        <v>446</v>
      </c>
      <c r="B356" s="122">
        <v>446099323</v>
      </c>
      <c r="C356" s="57" t="s">
        <v>517</v>
      </c>
      <c r="D356" s="55">
        <v>99</v>
      </c>
      <c r="E356" s="57" t="s">
        <v>124</v>
      </c>
      <c r="F356" s="57">
        <v>323</v>
      </c>
      <c r="G356" s="57" t="s">
        <v>348</v>
      </c>
      <c r="H356" s="240">
        <v>6</v>
      </c>
      <c r="I356" s="94"/>
      <c r="J356" s="120">
        <v>11996</v>
      </c>
      <c r="K356" s="120">
        <v>3390</v>
      </c>
      <c r="L356" s="120" t="str">
        <f>IFERROR(VLOOKUP(TRIM(TEXT(B356,"@")),transp!$A$1:$K$18,9,FALSE),"")</f>
        <v/>
      </c>
      <c r="M356" s="120">
        <v>1188</v>
      </c>
      <c r="N356" s="120">
        <v>16574</v>
      </c>
      <c r="O356" s="125"/>
      <c r="P356" s="155"/>
      <c r="Q356" s="155"/>
    </row>
    <row r="357" spans="1:17" ht="15">
      <c r="A357" s="121">
        <v>446</v>
      </c>
      <c r="B357" s="122">
        <v>446099350</v>
      </c>
      <c r="C357" s="57" t="s">
        <v>517</v>
      </c>
      <c r="D357" s="55">
        <v>99</v>
      </c>
      <c r="E357" s="57" t="s">
        <v>124</v>
      </c>
      <c r="F357" s="57">
        <v>350</v>
      </c>
      <c r="G357" s="57" t="s">
        <v>375</v>
      </c>
      <c r="H357" s="240">
        <v>4</v>
      </c>
      <c r="I357" s="94"/>
      <c r="J357" s="120">
        <v>12685</v>
      </c>
      <c r="K357" s="120">
        <v>6210</v>
      </c>
      <c r="L357" s="120" t="str">
        <f>IFERROR(VLOOKUP(TRIM(TEXT(B357,"@")),transp!$A$1:$K$18,9,FALSE),"")</f>
        <v/>
      </c>
      <c r="M357" s="120">
        <v>1188</v>
      </c>
      <c r="N357" s="120">
        <v>20083</v>
      </c>
      <c r="O357" s="125"/>
      <c r="P357" s="155"/>
      <c r="Q357" s="155"/>
    </row>
    <row r="358" spans="1:17" ht="15">
      <c r="A358" s="121">
        <v>446</v>
      </c>
      <c r="B358" s="122">
        <v>446099625</v>
      </c>
      <c r="C358" s="57" t="s">
        <v>517</v>
      </c>
      <c r="D358" s="55">
        <v>99</v>
      </c>
      <c r="E358" s="57" t="s">
        <v>124</v>
      </c>
      <c r="F358" s="57">
        <v>625</v>
      </c>
      <c r="G358" s="57" t="s">
        <v>388</v>
      </c>
      <c r="H358" s="240">
        <v>10</v>
      </c>
      <c r="I358" s="94"/>
      <c r="J358" s="120">
        <v>16013</v>
      </c>
      <c r="K358" s="120">
        <v>793</v>
      </c>
      <c r="L358" s="120" t="str">
        <f>IFERROR(VLOOKUP(TRIM(TEXT(B358,"@")),transp!$A$1:$K$18,9,FALSE),"")</f>
        <v/>
      </c>
      <c r="M358" s="120">
        <v>1188</v>
      </c>
      <c r="N358" s="120">
        <v>17994</v>
      </c>
      <c r="O358" s="125"/>
      <c r="P358" s="155"/>
      <c r="Q358" s="155"/>
    </row>
    <row r="359" spans="1:17" ht="15">
      <c r="A359" s="121">
        <v>446</v>
      </c>
      <c r="B359" s="122">
        <v>446099650</v>
      </c>
      <c r="C359" s="57" t="s">
        <v>517</v>
      </c>
      <c r="D359" s="55">
        <v>99</v>
      </c>
      <c r="E359" s="57" t="s">
        <v>124</v>
      </c>
      <c r="F359" s="57">
        <v>650</v>
      </c>
      <c r="G359" s="57" t="s">
        <v>393</v>
      </c>
      <c r="H359" s="240">
        <v>1</v>
      </c>
      <c r="I359" s="94"/>
      <c r="J359" s="120">
        <v>14567</v>
      </c>
      <c r="K359" s="120">
        <v>4593</v>
      </c>
      <c r="L359" s="120" t="str">
        <f>IFERROR(VLOOKUP(TRIM(TEXT(B359,"@")),transp!$A$1:$K$18,9,FALSE),"")</f>
        <v/>
      </c>
      <c r="M359" s="120">
        <v>1188</v>
      </c>
      <c r="N359" s="120">
        <v>20348</v>
      </c>
      <c r="O359" s="125"/>
      <c r="P359" s="155"/>
      <c r="Q359" s="155"/>
    </row>
    <row r="360" spans="1:17" ht="15">
      <c r="A360" s="121">
        <v>446</v>
      </c>
      <c r="B360" s="122">
        <v>446099665</v>
      </c>
      <c r="C360" s="57" t="s">
        <v>517</v>
      </c>
      <c r="D360" s="55">
        <v>99</v>
      </c>
      <c r="E360" s="57" t="s">
        <v>124</v>
      </c>
      <c r="F360" s="57">
        <v>665</v>
      </c>
      <c r="G360" s="57" t="s">
        <v>398</v>
      </c>
      <c r="H360" s="240">
        <v>2</v>
      </c>
      <c r="I360" s="94"/>
      <c r="J360" s="120">
        <v>11363</v>
      </c>
      <c r="K360" s="120">
        <v>1307</v>
      </c>
      <c r="L360" s="120" t="str">
        <f>IFERROR(VLOOKUP(TRIM(TEXT(B360,"@")),transp!$A$1:$K$18,9,FALSE),"")</f>
        <v/>
      </c>
      <c r="M360" s="120">
        <v>1188</v>
      </c>
      <c r="N360" s="120">
        <v>13858</v>
      </c>
      <c r="O360" s="125"/>
      <c r="P360" s="155"/>
      <c r="Q360" s="155"/>
    </row>
    <row r="361" spans="1:17" ht="15">
      <c r="A361" s="121">
        <v>446</v>
      </c>
      <c r="B361" s="122">
        <v>446099690</v>
      </c>
      <c r="C361" s="57" t="s">
        <v>517</v>
      </c>
      <c r="D361" s="55">
        <v>99</v>
      </c>
      <c r="E361" s="57" t="s">
        <v>124</v>
      </c>
      <c r="F361" s="57">
        <v>690</v>
      </c>
      <c r="G361" s="57" t="s">
        <v>407</v>
      </c>
      <c r="H361" s="240">
        <v>12</v>
      </c>
      <c r="I361" s="94"/>
      <c r="J361" s="120">
        <v>13852</v>
      </c>
      <c r="K361" s="120">
        <v>5398</v>
      </c>
      <c r="L361" s="120" t="str">
        <f>IFERROR(VLOOKUP(TRIM(TEXT(B361,"@")),transp!$A$1:$K$18,9,FALSE),"")</f>
        <v/>
      </c>
      <c r="M361" s="120">
        <v>1188</v>
      </c>
      <c r="N361" s="120">
        <v>20438</v>
      </c>
      <c r="O361" s="125"/>
      <c r="P361" s="155"/>
      <c r="Q361" s="155"/>
    </row>
    <row r="362" spans="1:17" ht="15">
      <c r="A362" s="121">
        <v>446</v>
      </c>
      <c r="B362" s="122">
        <v>446099780</v>
      </c>
      <c r="C362" s="57" t="s">
        <v>517</v>
      </c>
      <c r="D362" s="55">
        <v>99</v>
      </c>
      <c r="E362" s="57" t="s">
        <v>124</v>
      </c>
      <c r="F362" s="57">
        <v>780</v>
      </c>
      <c r="G362" s="57" t="s">
        <v>436</v>
      </c>
      <c r="H362" s="240">
        <v>3</v>
      </c>
      <c r="I362" s="94"/>
      <c r="J362" s="120">
        <v>17673</v>
      </c>
      <c r="K362" s="120">
        <v>3234</v>
      </c>
      <c r="L362" s="120" t="str">
        <f>IFERROR(VLOOKUP(TRIM(TEXT(B362,"@")),transp!$A$1:$K$18,9,FALSE),"")</f>
        <v/>
      </c>
      <c r="M362" s="120">
        <v>1188</v>
      </c>
      <c r="N362" s="120">
        <v>22095</v>
      </c>
      <c r="O362" s="125"/>
      <c r="P362" s="155"/>
      <c r="Q362" s="155"/>
    </row>
    <row r="363" spans="1:17" ht="15">
      <c r="A363" s="121">
        <v>447</v>
      </c>
      <c r="B363" s="122">
        <v>447101025</v>
      </c>
      <c r="C363" s="57" t="s">
        <v>518</v>
      </c>
      <c r="D363" s="55">
        <v>101</v>
      </c>
      <c r="E363" s="57" t="s">
        <v>126</v>
      </c>
      <c r="F363" s="57">
        <v>25</v>
      </c>
      <c r="G363" s="57" t="s">
        <v>50</v>
      </c>
      <c r="H363" s="240">
        <v>175</v>
      </c>
      <c r="I363" s="94"/>
      <c r="J363" s="120">
        <v>12856</v>
      </c>
      <c r="K363" s="120">
        <v>5464</v>
      </c>
      <c r="L363" s="120" t="str">
        <f>IFERROR(VLOOKUP(TRIM(TEXT(B363,"@")),transp!$A$1:$K$18,9,FALSE),"")</f>
        <v/>
      </c>
      <c r="M363" s="120">
        <v>1188</v>
      </c>
      <c r="N363" s="120">
        <v>19508</v>
      </c>
      <c r="O363" s="125"/>
      <c r="P363" s="155"/>
      <c r="Q363" s="155"/>
    </row>
    <row r="364" spans="1:17" ht="15">
      <c r="A364" s="121">
        <v>447</v>
      </c>
      <c r="B364" s="122">
        <v>447101035</v>
      </c>
      <c r="C364" s="57" t="s">
        <v>518</v>
      </c>
      <c r="D364" s="55">
        <v>101</v>
      </c>
      <c r="E364" s="57" t="s">
        <v>126</v>
      </c>
      <c r="F364" s="57">
        <v>35</v>
      </c>
      <c r="G364" s="57" t="s">
        <v>60</v>
      </c>
      <c r="H364" s="240">
        <v>1</v>
      </c>
      <c r="I364" s="94"/>
      <c r="J364" s="120">
        <v>22635</v>
      </c>
      <c r="K364" s="120">
        <v>8707</v>
      </c>
      <c r="L364" s="120" t="str">
        <f>IFERROR(VLOOKUP(TRIM(TEXT(B364,"@")),transp!$A$1:$K$18,9,FALSE),"")</f>
        <v/>
      </c>
      <c r="M364" s="120">
        <v>1188</v>
      </c>
      <c r="N364" s="120">
        <v>32530</v>
      </c>
      <c r="O364" s="125"/>
      <c r="P364" s="155"/>
      <c r="Q364" s="155"/>
    </row>
    <row r="365" spans="1:17" ht="15">
      <c r="A365" s="121">
        <v>447</v>
      </c>
      <c r="B365" s="122">
        <v>447101100</v>
      </c>
      <c r="C365" s="57" t="s">
        <v>518</v>
      </c>
      <c r="D365" s="55">
        <v>101</v>
      </c>
      <c r="E365" s="57" t="s">
        <v>126</v>
      </c>
      <c r="F365" s="57">
        <v>100</v>
      </c>
      <c r="G365" s="57" t="s">
        <v>125</v>
      </c>
      <c r="H365" s="240">
        <v>2</v>
      </c>
      <c r="I365" s="94"/>
      <c r="J365" s="120">
        <v>18785</v>
      </c>
      <c r="K365" s="120">
        <v>5065</v>
      </c>
      <c r="L365" s="120" t="str">
        <f>IFERROR(VLOOKUP(TRIM(TEXT(B365,"@")),transp!$A$1:$K$18,9,FALSE),"")</f>
        <v/>
      </c>
      <c r="M365" s="120">
        <v>1188</v>
      </c>
      <c r="N365" s="120">
        <v>25038</v>
      </c>
      <c r="O365" s="125"/>
      <c r="P365" s="155"/>
      <c r="Q365" s="155"/>
    </row>
    <row r="366" spans="1:17" ht="15">
      <c r="A366" s="121">
        <v>447</v>
      </c>
      <c r="B366" s="122">
        <v>447101101</v>
      </c>
      <c r="C366" s="57" t="s">
        <v>518</v>
      </c>
      <c r="D366" s="55">
        <v>101</v>
      </c>
      <c r="E366" s="57" t="s">
        <v>126</v>
      </c>
      <c r="F366" s="57">
        <v>101</v>
      </c>
      <c r="G366" s="57" t="s">
        <v>126</v>
      </c>
      <c r="H366" s="240">
        <v>324</v>
      </c>
      <c r="I366" s="94"/>
      <c r="J366" s="120">
        <v>12130</v>
      </c>
      <c r="K366" s="120">
        <v>5198</v>
      </c>
      <c r="L366" s="120" t="str">
        <f>IFERROR(VLOOKUP(TRIM(TEXT(B366,"@")),transp!$A$1:$K$18,9,FALSE),"")</f>
        <v/>
      </c>
      <c r="M366" s="120">
        <v>1188</v>
      </c>
      <c r="N366" s="120">
        <v>18516</v>
      </c>
      <c r="O366" s="125"/>
      <c r="P366" s="155"/>
      <c r="Q366" s="155"/>
    </row>
    <row r="367" spans="1:17" ht="15">
      <c r="A367" s="121">
        <v>447</v>
      </c>
      <c r="B367" s="122">
        <v>447101136</v>
      </c>
      <c r="C367" s="57" t="s">
        <v>518</v>
      </c>
      <c r="D367" s="55">
        <v>101</v>
      </c>
      <c r="E367" s="57" t="s">
        <v>126</v>
      </c>
      <c r="F367" s="57">
        <v>136</v>
      </c>
      <c r="G367" s="57" t="s">
        <v>161</v>
      </c>
      <c r="H367" s="240">
        <v>6</v>
      </c>
      <c r="I367" s="94"/>
      <c r="J367" s="120">
        <v>13717</v>
      </c>
      <c r="K367" s="120">
        <v>5024</v>
      </c>
      <c r="L367" s="120" t="str">
        <f>IFERROR(VLOOKUP(TRIM(TEXT(B367,"@")),transp!$A$1:$K$18,9,FALSE),"")</f>
        <v/>
      </c>
      <c r="M367" s="120">
        <v>1188</v>
      </c>
      <c r="N367" s="120">
        <v>19929</v>
      </c>
      <c r="O367" s="125"/>
      <c r="P367" s="155"/>
      <c r="Q367" s="155"/>
    </row>
    <row r="368" spans="1:17" ht="15">
      <c r="A368" s="121">
        <v>447</v>
      </c>
      <c r="B368" s="122">
        <v>447101138</v>
      </c>
      <c r="C368" s="57" t="s">
        <v>518</v>
      </c>
      <c r="D368" s="55">
        <v>101</v>
      </c>
      <c r="E368" s="57" t="s">
        <v>126</v>
      </c>
      <c r="F368" s="57">
        <v>138</v>
      </c>
      <c r="G368" s="57" t="s">
        <v>163</v>
      </c>
      <c r="H368" s="240">
        <v>8</v>
      </c>
      <c r="I368" s="94"/>
      <c r="J368" s="120">
        <v>13248</v>
      </c>
      <c r="K368" s="120">
        <v>7899</v>
      </c>
      <c r="L368" s="120" t="str">
        <f>IFERROR(VLOOKUP(TRIM(TEXT(B368,"@")),transp!$A$1:$K$18,9,FALSE),"")</f>
        <v/>
      </c>
      <c r="M368" s="120">
        <v>1188</v>
      </c>
      <c r="N368" s="120">
        <v>22335</v>
      </c>
      <c r="O368" s="125"/>
      <c r="P368" s="155"/>
      <c r="Q368" s="155"/>
    </row>
    <row r="369" spans="1:17" ht="15">
      <c r="A369" s="121">
        <v>447</v>
      </c>
      <c r="B369" s="122">
        <v>447101170</v>
      </c>
      <c r="C369" s="57" t="s">
        <v>518</v>
      </c>
      <c r="D369" s="55">
        <v>101</v>
      </c>
      <c r="E369" s="57" t="s">
        <v>126</v>
      </c>
      <c r="F369" s="57">
        <v>170</v>
      </c>
      <c r="G369" s="57" t="s">
        <v>195</v>
      </c>
      <c r="H369" s="240">
        <v>1</v>
      </c>
      <c r="I369" s="94"/>
      <c r="J369" s="120">
        <v>11489</v>
      </c>
      <c r="K369" s="120">
        <v>734</v>
      </c>
      <c r="L369" s="120" t="str">
        <f>IFERROR(VLOOKUP(TRIM(TEXT(B369,"@")),transp!$A$1:$K$18,9,FALSE),"")</f>
        <v/>
      </c>
      <c r="M369" s="120">
        <v>1188</v>
      </c>
      <c r="N369" s="120">
        <v>13411</v>
      </c>
      <c r="O369" s="125"/>
      <c r="P369" s="155"/>
      <c r="Q369" s="155"/>
    </row>
    <row r="370" spans="1:17" ht="15">
      <c r="A370" s="121">
        <v>447</v>
      </c>
      <c r="B370" s="122">
        <v>447101177</v>
      </c>
      <c r="C370" s="57" t="s">
        <v>518</v>
      </c>
      <c r="D370" s="55">
        <v>101</v>
      </c>
      <c r="E370" s="57" t="s">
        <v>126</v>
      </c>
      <c r="F370" s="57">
        <v>177</v>
      </c>
      <c r="G370" s="57" t="s">
        <v>202</v>
      </c>
      <c r="H370" s="240">
        <v>22</v>
      </c>
      <c r="I370" s="94"/>
      <c r="J370" s="120">
        <v>12293</v>
      </c>
      <c r="K370" s="120">
        <v>4011</v>
      </c>
      <c r="L370" s="120" t="str">
        <f>IFERROR(VLOOKUP(TRIM(TEXT(B370,"@")),transp!$A$1:$K$18,9,FALSE),"")</f>
        <v/>
      </c>
      <c r="M370" s="120">
        <v>1188</v>
      </c>
      <c r="N370" s="120">
        <v>17492</v>
      </c>
      <c r="O370" s="125"/>
      <c r="P370" s="155"/>
      <c r="Q370" s="155"/>
    </row>
    <row r="371" spans="1:17" ht="15">
      <c r="A371" s="121">
        <v>447</v>
      </c>
      <c r="B371" s="122">
        <v>447101185</v>
      </c>
      <c r="C371" s="57" t="s">
        <v>518</v>
      </c>
      <c r="D371" s="55">
        <v>101</v>
      </c>
      <c r="E371" s="57" t="s">
        <v>126</v>
      </c>
      <c r="F371" s="57">
        <v>185</v>
      </c>
      <c r="G371" s="57" t="s">
        <v>210</v>
      </c>
      <c r="H371" s="240">
        <v>145</v>
      </c>
      <c r="I371" s="94"/>
      <c r="J371" s="120">
        <v>15189</v>
      </c>
      <c r="K371" s="120">
        <v>2361</v>
      </c>
      <c r="L371" s="120" t="str">
        <f>IFERROR(VLOOKUP(TRIM(TEXT(B371,"@")),transp!$A$1:$K$18,9,FALSE),"")</f>
        <v/>
      </c>
      <c r="M371" s="120">
        <v>1188</v>
      </c>
      <c r="N371" s="120">
        <v>18738</v>
      </c>
      <c r="O371" s="125"/>
      <c r="P371" s="155"/>
      <c r="Q371" s="155"/>
    </row>
    <row r="372" spans="1:17" ht="15">
      <c r="A372" s="121">
        <v>447</v>
      </c>
      <c r="B372" s="122">
        <v>447101187</v>
      </c>
      <c r="C372" s="57" t="s">
        <v>518</v>
      </c>
      <c r="D372" s="55">
        <v>101</v>
      </c>
      <c r="E372" s="57" t="s">
        <v>126</v>
      </c>
      <c r="F372" s="57">
        <v>187</v>
      </c>
      <c r="G372" s="57" t="s">
        <v>212</v>
      </c>
      <c r="H372" s="240">
        <v>2</v>
      </c>
      <c r="I372" s="94"/>
      <c r="J372" s="120">
        <v>13548</v>
      </c>
      <c r="K372" s="120">
        <v>7949</v>
      </c>
      <c r="L372" s="120" t="str">
        <f>IFERROR(VLOOKUP(TRIM(TEXT(B372,"@")),transp!$A$1:$K$18,9,FALSE),"")</f>
        <v/>
      </c>
      <c r="M372" s="120">
        <v>1188</v>
      </c>
      <c r="N372" s="120">
        <v>22685</v>
      </c>
      <c r="O372" s="125"/>
      <c r="P372" s="155"/>
      <c r="Q372" s="155"/>
    </row>
    <row r="373" spans="1:17" ht="15">
      <c r="A373" s="121">
        <v>447</v>
      </c>
      <c r="B373" s="122">
        <v>447101208</v>
      </c>
      <c r="C373" s="57" t="s">
        <v>518</v>
      </c>
      <c r="D373" s="55">
        <v>101</v>
      </c>
      <c r="E373" s="57" t="s">
        <v>126</v>
      </c>
      <c r="F373" s="57">
        <v>208</v>
      </c>
      <c r="G373" s="57" t="s">
        <v>233</v>
      </c>
      <c r="H373" s="240">
        <v>9</v>
      </c>
      <c r="I373" s="94"/>
      <c r="J373" s="120">
        <v>12596</v>
      </c>
      <c r="K373" s="120">
        <v>5810</v>
      </c>
      <c r="L373" s="120" t="str">
        <f>IFERROR(VLOOKUP(TRIM(TEXT(B373,"@")),transp!$A$1:$K$18,9,FALSE),"")</f>
        <v/>
      </c>
      <c r="M373" s="120">
        <v>1188</v>
      </c>
      <c r="N373" s="120">
        <v>19594</v>
      </c>
      <c r="O373" s="125"/>
      <c r="P373" s="155"/>
      <c r="Q373" s="155"/>
    </row>
    <row r="374" spans="1:17" ht="15">
      <c r="A374" s="121">
        <v>447</v>
      </c>
      <c r="B374" s="122">
        <v>447101212</v>
      </c>
      <c r="C374" s="57" t="s">
        <v>518</v>
      </c>
      <c r="D374" s="55">
        <v>101</v>
      </c>
      <c r="E374" s="57" t="s">
        <v>126</v>
      </c>
      <c r="F374" s="57">
        <v>212</v>
      </c>
      <c r="G374" s="57" t="s">
        <v>237</v>
      </c>
      <c r="H374" s="240">
        <v>4</v>
      </c>
      <c r="I374" s="94"/>
      <c r="J374" s="120">
        <v>11290</v>
      </c>
      <c r="K374" s="120">
        <v>2124</v>
      </c>
      <c r="L374" s="120" t="str">
        <f>IFERROR(VLOOKUP(TRIM(TEXT(B374,"@")),transp!$A$1:$K$18,9,FALSE),"")</f>
        <v/>
      </c>
      <c r="M374" s="120">
        <v>1188</v>
      </c>
      <c r="N374" s="120">
        <v>14602</v>
      </c>
      <c r="O374" s="125"/>
      <c r="P374" s="155"/>
      <c r="Q374" s="155"/>
    </row>
    <row r="375" spans="1:17" ht="15">
      <c r="A375" s="121">
        <v>447</v>
      </c>
      <c r="B375" s="122">
        <v>447101214</v>
      </c>
      <c r="C375" s="57" t="s">
        <v>518</v>
      </c>
      <c r="D375" s="55">
        <v>101</v>
      </c>
      <c r="E375" s="57" t="s">
        <v>126</v>
      </c>
      <c r="F375" s="57">
        <v>214</v>
      </c>
      <c r="G375" s="57" t="s">
        <v>239</v>
      </c>
      <c r="H375" s="240">
        <v>1</v>
      </c>
      <c r="I375" s="94"/>
      <c r="J375" s="120">
        <v>14434</v>
      </c>
      <c r="K375" s="120">
        <v>1680</v>
      </c>
      <c r="L375" s="120" t="str">
        <f>IFERROR(VLOOKUP(TRIM(TEXT(B375,"@")),transp!$A$1:$K$18,9,FALSE),"")</f>
        <v/>
      </c>
      <c r="M375" s="120">
        <v>1188</v>
      </c>
      <c r="N375" s="120">
        <v>17302</v>
      </c>
      <c r="O375" s="125"/>
      <c r="P375" s="155"/>
      <c r="Q375" s="155"/>
    </row>
    <row r="376" spans="1:17" ht="15">
      <c r="A376" s="121">
        <v>447</v>
      </c>
      <c r="B376" s="122">
        <v>447101218</v>
      </c>
      <c r="C376" s="57" t="s">
        <v>518</v>
      </c>
      <c r="D376" s="55">
        <v>101</v>
      </c>
      <c r="E376" s="57" t="s">
        <v>126</v>
      </c>
      <c r="F376" s="57">
        <v>218</v>
      </c>
      <c r="G376" s="57" t="s">
        <v>243</v>
      </c>
      <c r="H376" s="240">
        <v>1</v>
      </c>
      <c r="I376" s="94"/>
      <c r="J376" s="120">
        <v>11092</v>
      </c>
      <c r="K376" s="120">
        <v>4522</v>
      </c>
      <c r="L376" s="120" t="str">
        <f>IFERROR(VLOOKUP(TRIM(TEXT(B376,"@")),transp!$A$1:$K$18,9,FALSE),"")</f>
        <v/>
      </c>
      <c r="M376" s="120">
        <v>1188</v>
      </c>
      <c r="N376" s="120">
        <v>16802</v>
      </c>
      <c r="O376" s="125"/>
      <c r="P376" s="155"/>
      <c r="Q376" s="155"/>
    </row>
    <row r="377" spans="1:17" ht="15">
      <c r="A377" s="121">
        <v>447</v>
      </c>
      <c r="B377" s="122">
        <v>447101220</v>
      </c>
      <c r="C377" s="57" t="s">
        <v>518</v>
      </c>
      <c r="D377" s="55">
        <v>101</v>
      </c>
      <c r="E377" s="57" t="s">
        <v>126</v>
      </c>
      <c r="F377" s="57">
        <v>220</v>
      </c>
      <c r="G377" s="57" t="s">
        <v>245</v>
      </c>
      <c r="H377" s="240">
        <v>1</v>
      </c>
      <c r="I377" s="94"/>
      <c r="J377" s="120">
        <v>17658</v>
      </c>
      <c r="K377" s="120">
        <v>6239</v>
      </c>
      <c r="L377" s="120" t="str">
        <f>IFERROR(VLOOKUP(TRIM(TEXT(B377,"@")),transp!$A$1:$K$18,9,FALSE),"")</f>
        <v/>
      </c>
      <c r="M377" s="120">
        <v>1188</v>
      </c>
      <c r="N377" s="120">
        <v>25085</v>
      </c>
      <c r="O377" s="125"/>
      <c r="P377" s="155"/>
      <c r="Q377" s="155"/>
    </row>
    <row r="378" spans="1:17" ht="15">
      <c r="A378" s="121">
        <v>447</v>
      </c>
      <c r="B378" s="122">
        <v>447101238</v>
      </c>
      <c r="C378" s="57" t="s">
        <v>518</v>
      </c>
      <c r="D378" s="55">
        <v>101</v>
      </c>
      <c r="E378" s="57" t="s">
        <v>126</v>
      </c>
      <c r="F378" s="57">
        <v>238</v>
      </c>
      <c r="G378" s="57" t="s">
        <v>263</v>
      </c>
      <c r="H378" s="240">
        <v>13</v>
      </c>
      <c r="I378" s="94"/>
      <c r="J378" s="120">
        <v>12296</v>
      </c>
      <c r="K378" s="120">
        <v>5425</v>
      </c>
      <c r="L378" s="120" t="str">
        <f>IFERROR(VLOOKUP(TRIM(TEXT(B378,"@")),transp!$A$1:$K$18,9,FALSE),"")</f>
        <v/>
      </c>
      <c r="M378" s="120">
        <v>1188</v>
      </c>
      <c r="N378" s="120">
        <v>18909</v>
      </c>
      <c r="O378" s="125"/>
      <c r="P378" s="155"/>
      <c r="Q378" s="155"/>
    </row>
    <row r="379" spans="1:17" ht="15">
      <c r="A379" s="121">
        <v>447</v>
      </c>
      <c r="B379" s="122">
        <v>447101304</v>
      </c>
      <c r="C379" s="57" t="s">
        <v>518</v>
      </c>
      <c r="D379" s="55">
        <v>101</v>
      </c>
      <c r="E379" s="57" t="s">
        <v>126</v>
      </c>
      <c r="F379" s="57">
        <v>304</v>
      </c>
      <c r="G379" s="57" t="s">
        <v>329</v>
      </c>
      <c r="H379" s="240">
        <v>2</v>
      </c>
      <c r="I379" s="94"/>
      <c r="J379" s="120">
        <v>16929</v>
      </c>
      <c r="K379" s="120">
        <v>5893</v>
      </c>
      <c r="L379" s="120" t="str">
        <f>IFERROR(VLOOKUP(TRIM(TEXT(B379,"@")),transp!$A$1:$K$18,9,FALSE),"")</f>
        <v/>
      </c>
      <c r="M379" s="120">
        <v>1188</v>
      </c>
      <c r="N379" s="120">
        <v>24010</v>
      </c>
      <c r="O379" s="125"/>
      <c r="P379" s="155"/>
      <c r="Q379" s="155"/>
    </row>
    <row r="380" spans="1:17" ht="15">
      <c r="A380" s="121">
        <v>447</v>
      </c>
      <c r="B380" s="122">
        <v>447101307</v>
      </c>
      <c r="C380" s="57" t="s">
        <v>518</v>
      </c>
      <c r="D380" s="55">
        <v>101</v>
      </c>
      <c r="E380" s="57" t="s">
        <v>126</v>
      </c>
      <c r="F380" s="57">
        <v>307</v>
      </c>
      <c r="G380" s="57" t="s">
        <v>332</v>
      </c>
      <c r="H380" s="240">
        <v>6</v>
      </c>
      <c r="I380" s="94"/>
      <c r="J380" s="120">
        <v>11404</v>
      </c>
      <c r="K380" s="120">
        <v>4382</v>
      </c>
      <c r="L380" s="120" t="str">
        <f>IFERROR(VLOOKUP(TRIM(TEXT(B380,"@")),transp!$A$1:$K$18,9,FALSE),"")</f>
        <v/>
      </c>
      <c r="M380" s="120">
        <v>1188</v>
      </c>
      <c r="N380" s="120">
        <v>16974</v>
      </c>
      <c r="O380" s="125"/>
      <c r="P380" s="155"/>
      <c r="Q380" s="155"/>
    </row>
    <row r="381" spans="1:17" ht="15">
      <c r="A381" s="121">
        <v>447</v>
      </c>
      <c r="B381" s="122">
        <v>447101350</v>
      </c>
      <c r="C381" s="57" t="s">
        <v>518</v>
      </c>
      <c r="D381" s="55">
        <v>101</v>
      </c>
      <c r="E381" s="57" t="s">
        <v>126</v>
      </c>
      <c r="F381" s="57">
        <v>350</v>
      </c>
      <c r="G381" s="57" t="s">
        <v>375</v>
      </c>
      <c r="H381" s="240">
        <v>47</v>
      </c>
      <c r="I381" s="94"/>
      <c r="J381" s="120">
        <v>12762</v>
      </c>
      <c r="K381" s="120">
        <v>6248</v>
      </c>
      <c r="L381" s="120" t="str">
        <f>IFERROR(VLOOKUP(TRIM(TEXT(B381,"@")),transp!$A$1:$K$18,9,FALSE),"")</f>
        <v/>
      </c>
      <c r="M381" s="120">
        <v>1188</v>
      </c>
      <c r="N381" s="120">
        <v>20198</v>
      </c>
      <c r="O381" s="125"/>
      <c r="P381" s="155"/>
      <c r="Q381" s="155"/>
    </row>
    <row r="382" spans="1:17" ht="15">
      <c r="A382" s="121">
        <v>447</v>
      </c>
      <c r="B382" s="122">
        <v>447101622</v>
      </c>
      <c r="C382" s="57" t="s">
        <v>518</v>
      </c>
      <c r="D382" s="55">
        <v>101</v>
      </c>
      <c r="E382" s="57" t="s">
        <v>126</v>
      </c>
      <c r="F382" s="57">
        <v>622</v>
      </c>
      <c r="G382" s="57" t="s">
        <v>387</v>
      </c>
      <c r="H382" s="240">
        <v>76</v>
      </c>
      <c r="I382" s="94"/>
      <c r="J382" s="120">
        <v>12453</v>
      </c>
      <c r="K382" s="120">
        <v>1860</v>
      </c>
      <c r="L382" s="120" t="str">
        <f>IFERROR(VLOOKUP(TRIM(TEXT(B382,"@")),transp!$A$1:$K$18,9,FALSE),"")</f>
        <v/>
      </c>
      <c r="M382" s="120">
        <v>1188</v>
      </c>
      <c r="N382" s="120">
        <v>15501</v>
      </c>
      <c r="O382" s="125"/>
      <c r="P382" s="155"/>
      <c r="Q382" s="155"/>
    </row>
    <row r="383" spans="1:17" ht="15">
      <c r="A383" s="121">
        <v>447</v>
      </c>
      <c r="B383" s="122">
        <v>447101690</v>
      </c>
      <c r="C383" s="57" t="s">
        <v>518</v>
      </c>
      <c r="D383" s="55">
        <v>101</v>
      </c>
      <c r="E383" s="57" t="s">
        <v>126</v>
      </c>
      <c r="F383" s="57">
        <v>690</v>
      </c>
      <c r="G383" s="57" t="s">
        <v>407</v>
      </c>
      <c r="H383" s="240">
        <v>25</v>
      </c>
      <c r="I383" s="94"/>
      <c r="J383" s="120">
        <v>11288</v>
      </c>
      <c r="K383" s="120">
        <v>4399</v>
      </c>
      <c r="L383" s="120" t="str">
        <f>IFERROR(VLOOKUP(TRIM(TEXT(B383,"@")),transp!$A$1:$K$18,9,FALSE),"")</f>
        <v/>
      </c>
      <c r="M383" s="120">
        <v>1188</v>
      </c>
      <c r="N383" s="120">
        <v>16875</v>
      </c>
      <c r="O383" s="125"/>
      <c r="P383" s="155"/>
      <c r="Q383" s="155"/>
    </row>
    <row r="384" spans="1:17" ht="15">
      <c r="A384" s="121">
        <v>447</v>
      </c>
      <c r="B384" s="122">
        <v>447101710</v>
      </c>
      <c r="C384" s="57" t="s">
        <v>518</v>
      </c>
      <c r="D384" s="55">
        <v>101</v>
      </c>
      <c r="E384" s="57" t="s">
        <v>126</v>
      </c>
      <c r="F384" s="57">
        <v>710</v>
      </c>
      <c r="G384" s="57" t="s">
        <v>412</v>
      </c>
      <c r="H384" s="240">
        <v>17</v>
      </c>
      <c r="I384" s="94"/>
      <c r="J384" s="120">
        <v>11389</v>
      </c>
      <c r="K384" s="120">
        <v>5372</v>
      </c>
      <c r="L384" s="120" t="str">
        <f>IFERROR(VLOOKUP(TRIM(TEXT(B384,"@")),transp!$A$1:$K$18,9,FALSE),"")</f>
        <v/>
      </c>
      <c r="M384" s="120">
        <v>1188</v>
      </c>
      <c r="N384" s="120">
        <v>17949</v>
      </c>
      <c r="O384" s="125"/>
      <c r="P384" s="155"/>
      <c r="Q384" s="155"/>
    </row>
    <row r="385" spans="1:17" ht="15">
      <c r="A385" s="121">
        <v>449</v>
      </c>
      <c r="B385" s="122">
        <v>449035001</v>
      </c>
      <c r="C385" s="57" t="s">
        <v>519</v>
      </c>
      <c r="D385" s="55">
        <v>35</v>
      </c>
      <c r="E385" s="57" t="s">
        <v>60</v>
      </c>
      <c r="F385" s="57">
        <v>1</v>
      </c>
      <c r="G385" s="57" t="s">
        <v>26</v>
      </c>
      <c r="H385" s="240">
        <v>1</v>
      </c>
      <c r="I385" s="94"/>
      <c r="J385" s="120">
        <v>11379</v>
      </c>
      <c r="K385" s="120">
        <v>1510</v>
      </c>
      <c r="L385" s="120" t="str">
        <f>IFERROR(VLOOKUP(TRIM(TEXT(B385,"@")),transp!$A$1:$K$18,9,FALSE),"")</f>
        <v/>
      </c>
      <c r="M385" s="120">
        <v>1188</v>
      </c>
      <c r="N385" s="120">
        <v>14077</v>
      </c>
      <c r="O385" s="125"/>
      <c r="P385" s="155"/>
      <c r="Q385" s="155"/>
    </row>
    <row r="386" spans="1:17" ht="15">
      <c r="A386" s="121">
        <v>449</v>
      </c>
      <c r="B386" s="122">
        <v>449035018</v>
      </c>
      <c r="C386" s="57" t="s">
        <v>519</v>
      </c>
      <c r="D386" s="55">
        <v>35</v>
      </c>
      <c r="E386" s="57" t="s">
        <v>60</v>
      </c>
      <c r="F386" s="57">
        <v>18</v>
      </c>
      <c r="G386" s="57" t="s">
        <v>43</v>
      </c>
      <c r="H386" s="240">
        <v>2</v>
      </c>
      <c r="I386" s="94"/>
      <c r="J386" s="120">
        <v>19646</v>
      </c>
      <c r="K386" s="120">
        <v>9369</v>
      </c>
      <c r="L386" s="120" t="str">
        <f>IFERROR(VLOOKUP(TRIM(TEXT(B386,"@")),transp!$A$1:$K$18,9,FALSE),"")</f>
        <v/>
      </c>
      <c r="M386" s="120">
        <v>1188</v>
      </c>
      <c r="N386" s="120">
        <v>30203</v>
      </c>
      <c r="O386" s="125"/>
      <c r="P386" s="155"/>
      <c r="Q386" s="155"/>
    </row>
    <row r="387" spans="1:17" ht="15">
      <c r="A387" s="121">
        <v>449</v>
      </c>
      <c r="B387" s="122">
        <v>449035035</v>
      </c>
      <c r="C387" s="57" t="s">
        <v>519</v>
      </c>
      <c r="D387" s="55">
        <v>35</v>
      </c>
      <c r="E387" s="57" t="s">
        <v>60</v>
      </c>
      <c r="F387" s="57">
        <v>35</v>
      </c>
      <c r="G387" s="57" t="s">
        <v>60</v>
      </c>
      <c r="H387" s="240">
        <v>673</v>
      </c>
      <c r="I387" s="94"/>
      <c r="J387" s="120">
        <v>16725</v>
      </c>
      <c r="K387" s="120">
        <v>6434</v>
      </c>
      <c r="L387" s="120" t="str">
        <f>IFERROR(VLOOKUP(TRIM(TEXT(B387,"@")),transp!$A$1:$K$18,9,FALSE),"")</f>
        <v/>
      </c>
      <c r="M387" s="120">
        <v>1188</v>
      </c>
      <c r="N387" s="120">
        <v>24347</v>
      </c>
      <c r="O387" s="125"/>
      <c r="P387" s="155"/>
      <c r="Q387" s="155"/>
    </row>
    <row r="388" spans="1:17" ht="15">
      <c r="A388" s="121">
        <v>449</v>
      </c>
      <c r="B388" s="122">
        <v>449035044</v>
      </c>
      <c r="C388" s="57" t="s">
        <v>519</v>
      </c>
      <c r="D388" s="55">
        <v>35</v>
      </c>
      <c r="E388" s="57" t="s">
        <v>60</v>
      </c>
      <c r="F388" s="57">
        <v>44</v>
      </c>
      <c r="G388" s="57" t="s">
        <v>69</v>
      </c>
      <c r="H388" s="240">
        <v>2</v>
      </c>
      <c r="I388" s="94"/>
      <c r="J388" s="120">
        <v>13434</v>
      </c>
      <c r="K388" s="120">
        <v>0</v>
      </c>
      <c r="L388" s="120" t="str">
        <f>IFERROR(VLOOKUP(TRIM(TEXT(B388,"@")),transp!$A$1:$K$18,9,FALSE),"")</f>
        <v/>
      </c>
      <c r="M388" s="120">
        <v>1188</v>
      </c>
      <c r="N388" s="120">
        <v>14622</v>
      </c>
      <c r="O388" s="125"/>
      <c r="P388" s="155"/>
      <c r="Q388" s="155"/>
    </row>
    <row r="389" spans="1:17" ht="15">
      <c r="A389" s="121">
        <v>449</v>
      </c>
      <c r="B389" s="122">
        <v>449035073</v>
      </c>
      <c r="C389" s="57" t="s">
        <v>519</v>
      </c>
      <c r="D389" s="55">
        <v>35</v>
      </c>
      <c r="E389" s="57" t="s">
        <v>60</v>
      </c>
      <c r="F389" s="57">
        <v>73</v>
      </c>
      <c r="G389" s="57" t="s">
        <v>98</v>
      </c>
      <c r="H389" s="240">
        <v>1</v>
      </c>
      <c r="I389" s="94"/>
      <c r="J389" s="120">
        <v>19241</v>
      </c>
      <c r="K389" s="120">
        <v>13272</v>
      </c>
      <c r="L389" s="120" t="str">
        <f>IFERROR(VLOOKUP(TRIM(TEXT(B389,"@")),transp!$A$1:$K$18,9,FALSE),"")</f>
        <v/>
      </c>
      <c r="M389" s="120">
        <v>1188</v>
      </c>
      <c r="N389" s="120">
        <v>33701</v>
      </c>
      <c r="O389" s="125"/>
      <c r="P389" s="155"/>
      <c r="Q389" s="155"/>
    </row>
    <row r="390" spans="1:17" ht="15">
      <c r="A390" s="121">
        <v>449</v>
      </c>
      <c r="B390" s="122">
        <v>449035217</v>
      </c>
      <c r="C390" s="57" t="s">
        <v>519</v>
      </c>
      <c r="D390" s="55">
        <v>35</v>
      </c>
      <c r="E390" s="57" t="s">
        <v>60</v>
      </c>
      <c r="F390" s="57">
        <v>217</v>
      </c>
      <c r="G390" s="57" t="s">
        <v>242</v>
      </c>
      <c r="H390" s="240">
        <v>1</v>
      </c>
      <c r="I390" s="94"/>
      <c r="J390" s="120">
        <v>18295</v>
      </c>
      <c r="K390" s="120">
        <v>10462</v>
      </c>
      <c r="L390" s="120" t="str">
        <f>IFERROR(VLOOKUP(TRIM(TEXT(B390,"@")),transp!$A$1:$K$18,9,FALSE),"")</f>
        <v/>
      </c>
      <c r="M390" s="120">
        <v>1188</v>
      </c>
      <c r="N390" s="120">
        <v>29945</v>
      </c>
      <c r="O390" s="125"/>
      <c r="P390" s="155"/>
      <c r="Q390" s="155"/>
    </row>
    <row r="391" spans="1:17" ht="15">
      <c r="A391" s="121">
        <v>449</v>
      </c>
      <c r="B391" s="122">
        <v>449035243</v>
      </c>
      <c r="C391" s="57" t="s">
        <v>519</v>
      </c>
      <c r="D391" s="55">
        <v>35</v>
      </c>
      <c r="E391" s="57" t="s">
        <v>60</v>
      </c>
      <c r="F391" s="57">
        <v>243</v>
      </c>
      <c r="G391" s="57" t="s">
        <v>268</v>
      </c>
      <c r="H391" s="240">
        <v>2</v>
      </c>
      <c r="I391" s="94"/>
      <c r="J391" s="120">
        <v>19646</v>
      </c>
      <c r="K391" s="120">
        <v>2725</v>
      </c>
      <c r="L391" s="120" t="str">
        <f>IFERROR(VLOOKUP(TRIM(TEXT(B391,"@")),transp!$A$1:$K$18,9,FALSE),"")</f>
        <v/>
      </c>
      <c r="M391" s="120">
        <v>1188</v>
      </c>
      <c r="N391" s="120">
        <v>23559</v>
      </c>
      <c r="O391" s="125"/>
      <c r="P391" s="155"/>
      <c r="Q391" s="155"/>
    </row>
    <row r="392" spans="1:17" ht="15">
      <c r="A392" s="121">
        <v>449</v>
      </c>
      <c r="B392" s="122">
        <v>449035244</v>
      </c>
      <c r="C392" s="57" t="s">
        <v>519</v>
      </c>
      <c r="D392" s="55">
        <v>35</v>
      </c>
      <c r="E392" s="57" t="s">
        <v>60</v>
      </c>
      <c r="F392" s="57">
        <v>244</v>
      </c>
      <c r="G392" s="57" t="s">
        <v>269</v>
      </c>
      <c r="H392" s="240">
        <v>4</v>
      </c>
      <c r="I392" s="94"/>
      <c r="J392" s="120">
        <v>15200</v>
      </c>
      <c r="K392" s="120">
        <v>3674</v>
      </c>
      <c r="L392" s="120" t="str">
        <f>IFERROR(VLOOKUP(TRIM(TEXT(B392,"@")),transp!$A$1:$K$18,9,FALSE),"")</f>
        <v/>
      </c>
      <c r="M392" s="120">
        <v>1188</v>
      </c>
      <c r="N392" s="120">
        <v>20062</v>
      </c>
      <c r="O392" s="125"/>
      <c r="P392" s="155"/>
      <c r="Q392" s="155"/>
    </row>
    <row r="393" spans="1:17" ht="15">
      <c r="A393" s="121">
        <v>449</v>
      </c>
      <c r="B393" s="122">
        <v>449035248</v>
      </c>
      <c r="C393" s="57" t="s">
        <v>519</v>
      </c>
      <c r="D393" s="55">
        <v>35</v>
      </c>
      <c r="E393" s="57" t="s">
        <v>60</v>
      </c>
      <c r="F393" s="57">
        <v>248</v>
      </c>
      <c r="G393" s="57" t="s">
        <v>273</v>
      </c>
      <c r="H393" s="240">
        <v>1</v>
      </c>
      <c r="I393" s="94"/>
      <c r="J393" s="120">
        <v>11379</v>
      </c>
      <c r="K393" s="120">
        <v>555</v>
      </c>
      <c r="L393" s="120" t="str">
        <f>IFERROR(VLOOKUP(TRIM(TEXT(B393,"@")),transp!$A$1:$K$18,9,FALSE),"")</f>
        <v/>
      </c>
      <c r="M393" s="120">
        <v>1188</v>
      </c>
      <c r="N393" s="120">
        <v>13122</v>
      </c>
      <c r="O393" s="125"/>
      <c r="P393" s="155"/>
      <c r="Q393" s="155"/>
    </row>
    <row r="394" spans="1:17" ht="15">
      <c r="A394" s="121">
        <v>449</v>
      </c>
      <c r="B394" s="122">
        <v>449035336</v>
      </c>
      <c r="C394" s="57" t="s">
        <v>519</v>
      </c>
      <c r="D394" s="55">
        <v>35</v>
      </c>
      <c r="E394" s="57" t="s">
        <v>60</v>
      </c>
      <c r="F394" s="57">
        <v>336</v>
      </c>
      <c r="G394" s="57" t="s">
        <v>361</v>
      </c>
      <c r="H394" s="240">
        <v>1</v>
      </c>
      <c r="I394" s="94"/>
      <c r="J394" s="120">
        <v>13434</v>
      </c>
      <c r="K394" s="120">
        <v>3094</v>
      </c>
      <c r="L394" s="120" t="str">
        <f>IFERROR(VLOOKUP(TRIM(TEXT(B394,"@")),transp!$A$1:$K$18,9,FALSE),"")</f>
        <v/>
      </c>
      <c r="M394" s="120">
        <v>1188</v>
      </c>
      <c r="N394" s="120">
        <v>17716</v>
      </c>
      <c r="O394" s="125"/>
      <c r="P394" s="155"/>
      <c r="Q394" s="155"/>
    </row>
    <row r="395" spans="1:17" ht="15">
      <c r="A395" s="121">
        <v>450</v>
      </c>
      <c r="B395" s="122">
        <v>450086008</v>
      </c>
      <c r="C395" s="57" t="s">
        <v>520</v>
      </c>
      <c r="D395" s="55">
        <v>86</v>
      </c>
      <c r="E395" s="57" t="s">
        <v>111</v>
      </c>
      <c r="F395" s="57">
        <v>8</v>
      </c>
      <c r="G395" s="57" t="s">
        <v>33</v>
      </c>
      <c r="H395" s="240">
        <v>3</v>
      </c>
      <c r="I395" s="94"/>
      <c r="J395" s="120">
        <v>10788</v>
      </c>
      <c r="K395" s="120">
        <v>12498</v>
      </c>
      <c r="L395" s="120" t="str">
        <f>IFERROR(VLOOKUP(TRIM(TEXT(B395,"@")),transp!$A$1:$K$18,9,FALSE),"")</f>
        <v/>
      </c>
      <c r="M395" s="120">
        <v>1188</v>
      </c>
      <c r="N395" s="120">
        <v>24474</v>
      </c>
      <c r="O395" s="125"/>
      <c r="P395" s="155"/>
      <c r="Q395" s="155"/>
    </row>
    <row r="396" spans="1:17" ht="15">
      <c r="A396" s="121">
        <v>450</v>
      </c>
      <c r="B396" s="122">
        <v>450086086</v>
      </c>
      <c r="C396" s="57" t="s">
        <v>520</v>
      </c>
      <c r="D396" s="55">
        <v>86</v>
      </c>
      <c r="E396" s="57" t="s">
        <v>111</v>
      </c>
      <c r="F396" s="57">
        <v>86</v>
      </c>
      <c r="G396" s="57" t="s">
        <v>111</v>
      </c>
      <c r="H396" s="240">
        <v>77</v>
      </c>
      <c r="I396" s="94"/>
      <c r="J396" s="120">
        <v>12482</v>
      </c>
      <c r="K396" s="120">
        <v>1972</v>
      </c>
      <c r="L396" s="120" t="str">
        <f>IFERROR(VLOOKUP(TRIM(TEXT(B396,"@")),transp!$A$1:$K$18,9,FALSE),"")</f>
        <v/>
      </c>
      <c r="M396" s="120">
        <v>1188</v>
      </c>
      <c r="N396" s="120">
        <v>15642</v>
      </c>
      <c r="O396" s="125"/>
      <c r="P396" s="155"/>
      <c r="Q396" s="155"/>
    </row>
    <row r="397" spans="1:17" ht="15">
      <c r="A397" s="121">
        <v>450</v>
      </c>
      <c r="B397" s="122">
        <v>450086114</v>
      </c>
      <c r="C397" s="57" t="s">
        <v>520</v>
      </c>
      <c r="D397" s="55">
        <v>86</v>
      </c>
      <c r="E397" s="57" t="s">
        <v>111</v>
      </c>
      <c r="F397" s="57">
        <v>114</v>
      </c>
      <c r="G397" s="57" t="s">
        <v>139</v>
      </c>
      <c r="H397" s="240">
        <v>1</v>
      </c>
      <c r="I397" s="94"/>
      <c r="J397" s="120">
        <v>10664</v>
      </c>
      <c r="K397" s="120">
        <v>2363</v>
      </c>
      <c r="L397" s="120" t="str">
        <f>IFERROR(VLOOKUP(TRIM(TEXT(B397,"@")),transp!$A$1:$K$18,9,FALSE),"")</f>
        <v/>
      </c>
      <c r="M397" s="120">
        <v>1188</v>
      </c>
      <c r="N397" s="120">
        <v>14215</v>
      </c>
      <c r="O397" s="125"/>
      <c r="P397" s="155"/>
      <c r="Q397" s="155"/>
    </row>
    <row r="398" spans="1:17" ht="15">
      <c r="A398" s="121">
        <v>450</v>
      </c>
      <c r="B398" s="122">
        <v>450086127</v>
      </c>
      <c r="C398" s="57" t="s">
        <v>520</v>
      </c>
      <c r="D398" s="55">
        <v>86</v>
      </c>
      <c r="E398" s="57" t="s">
        <v>111</v>
      </c>
      <c r="F398" s="57">
        <v>127</v>
      </c>
      <c r="G398" s="57" t="s">
        <v>152</v>
      </c>
      <c r="H398" s="240">
        <v>3</v>
      </c>
      <c r="I398" s="94"/>
      <c r="J398" s="120">
        <v>11019</v>
      </c>
      <c r="K398" s="120">
        <v>11069</v>
      </c>
      <c r="L398" s="120" t="str">
        <f>IFERROR(VLOOKUP(TRIM(TEXT(B398,"@")),transp!$A$1:$K$18,9,FALSE),"")</f>
        <v/>
      </c>
      <c r="M398" s="120">
        <v>1188</v>
      </c>
      <c r="N398" s="120">
        <v>23276</v>
      </c>
      <c r="O398" s="125"/>
      <c r="P398" s="155"/>
      <c r="Q398" s="155"/>
    </row>
    <row r="399" spans="1:17" ht="15">
      <c r="A399" s="121">
        <v>450</v>
      </c>
      <c r="B399" s="122">
        <v>450086137</v>
      </c>
      <c r="C399" s="57" t="s">
        <v>520</v>
      </c>
      <c r="D399" s="55">
        <v>86</v>
      </c>
      <c r="E399" s="57" t="s">
        <v>111</v>
      </c>
      <c r="F399" s="57">
        <v>137</v>
      </c>
      <c r="G399" s="57" t="s">
        <v>162</v>
      </c>
      <c r="H399" s="240">
        <v>4</v>
      </c>
      <c r="I399" s="94"/>
      <c r="J399" s="120">
        <v>19458</v>
      </c>
      <c r="K399" s="120">
        <v>340</v>
      </c>
      <c r="L399" s="120" t="str">
        <f>IFERROR(VLOOKUP(TRIM(TEXT(B399,"@")),transp!$A$1:$K$18,9,FALSE),"")</f>
        <v/>
      </c>
      <c r="M399" s="120">
        <v>1188</v>
      </c>
      <c r="N399" s="120">
        <v>20986</v>
      </c>
      <c r="O399" s="125"/>
      <c r="P399" s="155"/>
      <c r="Q399" s="155"/>
    </row>
    <row r="400" spans="1:17" ht="15">
      <c r="A400" s="121">
        <v>450</v>
      </c>
      <c r="B400" s="122">
        <v>450086210</v>
      </c>
      <c r="C400" s="57" t="s">
        <v>520</v>
      </c>
      <c r="D400" s="55">
        <v>86</v>
      </c>
      <c r="E400" s="57" t="s">
        <v>111</v>
      </c>
      <c r="F400" s="57">
        <v>210</v>
      </c>
      <c r="G400" s="57" t="s">
        <v>235</v>
      </c>
      <c r="H400" s="240">
        <v>100</v>
      </c>
      <c r="I400" s="94"/>
      <c r="J400" s="120">
        <v>11734</v>
      </c>
      <c r="K400" s="120">
        <v>4934</v>
      </c>
      <c r="L400" s="120" t="str">
        <f>IFERROR(VLOOKUP(TRIM(TEXT(B400,"@")),transp!$A$1:$K$18,9,FALSE),"")</f>
        <v/>
      </c>
      <c r="M400" s="120">
        <v>1188</v>
      </c>
      <c r="N400" s="120">
        <v>17856</v>
      </c>
      <c r="O400" s="125"/>
      <c r="P400" s="155"/>
      <c r="Q400" s="155"/>
    </row>
    <row r="401" spans="1:17" ht="15">
      <c r="A401" s="121">
        <v>450</v>
      </c>
      <c r="B401" s="122">
        <v>450086275</v>
      </c>
      <c r="C401" s="57" t="s">
        <v>520</v>
      </c>
      <c r="D401" s="55">
        <v>86</v>
      </c>
      <c r="E401" s="57" t="s">
        <v>111</v>
      </c>
      <c r="F401" s="57">
        <v>275</v>
      </c>
      <c r="G401" s="57" t="s">
        <v>300</v>
      </c>
      <c r="H401" s="240">
        <v>7</v>
      </c>
      <c r="I401" s="94"/>
      <c r="J401" s="120">
        <v>12371</v>
      </c>
      <c r="K401" s="120">
        <v>6060</v>
      </c>
      <c r="L401" s="120" t="str">
        <f>IFERROR(VLOOKUP(TRIM(TEXT(B401,"@")),transp!$A$1:$K$18,9,FALSE),"")</f>
        <v/>
      </c>
      <c r="M401" s="120">
        <v>1188</v>
      </c>
      <c r="N401" s="120">
        <v>19619</v>
      </c>
      <c r="O401" s="125"/>
      <c r="P401" s="155"/>
      <c r="Q401" s="155"/>
    </row>
    <row r="402" spans="1:17" ht="15">
      <c r="A402" s="121">
        <v>450</v>
      </c>
      <c r="B402" s="122">
        <v>450086278</v>
      </c>
      <c r="C402" s="57" t="s">
        <v>520</v>
      </c>
      <c r="D402" s="55">
        <v>86</v>
      </c>
      <c r="E402" s="57" t="s">
        <v>111</v>
      </c>
      <c r="F402" s="57">
        <v>278</v>
      </c>
      <c r="G402" s="57" t="s">
        <v>303</v>
      </c>
      <c r="H402" s="240">
        <v>10</v>
      </c>
      <c r="I402" s="94"/>
      <c r="J402" s="120">
        <v>12081</v>
      </c>
      <c r="K402" s="120">
        <v>2785</v>
      </c>
      <c r="L402" s="120" t="str">
        <f>IFERROR(VLOOKUP(TRIM(TEXT(B402,"@")),transp!$A$1:$K$18,9,FALSE),"")</f>
        <v/>
      </c>
      <c r="M402" s="120">
        <v>1188</v>
      </c>
      <c r="N402" s="120">
        <v>16054</v>
      </c>
      <c r="O402" s="125"/>
      <c r="P402" s="155"/>
      <c r="Q402" s="155"/>
    </row>
    <row r="403" spans="1:17" ht="15">
      <c r="A403" s="121">
        <v>450</v>
      </c>
      <c r="B403" s="122">
        <v>450086327</v>
      </c>
      <c r="C403" s="57" t="s">
        <v>520</v>
      </c>
      <c r="D403" s="55">
        <v>86</v>
      </c>
      <c r="E403" s="57" t="s">
        <v>111</v>
      </c>
      <c r="F403" s="57">
        <v>327</v>
      </c>
      <c r="G403" s="57" t="s">
        <v>352</v>
      </c>
      <c r="H403" s="240">
        <v>1</v>
      </c>
      <c r="I403" s="94"/>
      <c r="J403" s="120">
        <v>11037</v>
      </c>
      <c r="K403" s="120">
        <v>17265</v>
      </c>
      <c r="L403" s="120" t="str">
        <f>IFERROR(VLOOKUP(TRIM(TEXT(B403,"@")),transp!$A$1:$K$18,9,FALSE),"")</f>
        <v/>
      </c>
      <c r="M403" s="120">
        <v>1188</v>
      </c>
      <c r="N403" s="120">
        <v>29490</v>
      </c>
      <c r="O403" s="125"/>
      <c r="P403" s="155"/>
      <c r="Q403" s="155"/>
    </row>
    <row r="404" spans="1:17" ht="15">
      <c r="A404" s="121">
        <v>450</v>
      </c>
      <c r="B404" s="122">
        <v>450086337</v>
      </c>
      <c r="C404" s="57" t="s">
        <v>520</v>
      </c>
      <c r="D404" s="55">
        <v>86</v>
      </c>
      <c r="E404" s="57" t="s">
        <v>111</v>
      </c>
      <c r="F404" s="57">
        <v>337</v>
      </c>
      <c r="G404" s="57" t="s">
        <v>362</v>
      </c>
      <c r="H404" s="240">
        <v>1</v>
      </c>
      <c r="I404" s="94"/>
      <c r="J404" s="120">
        <v>15918</v>
      </c>
      <c r="K404" s="120">
        <v>18881</v>
      </c>
      <c r="L404" s="120" t="str">
        <f>IFERROR(VLOOKUP(TRIM(TEXT(B404,"@")),transp!$A$1:$K$18,9,FALSE),"")</f>
        <v/>
      </c>
      <c r="M404" s="120">
        <v>1188</v>
      </c>
      <c r="N404" s="120">
        <v>35987</v>
      </c>
      <c r="O404" s="125"/>
      <c r="P404" s="155"/>
      <c r="Q404" s="155"/>
    </row>
    <row r="405" spans="1:17" ht="15">
      <c r="A405" s="121">
        <v>450</v>
      </c>
      <c r="B405" s="122">
        <v>450086340</v>
      </c>
      <c r="C405" s="57" t="s">
        <v>520</v>
      </c>
      <c r="D405" s="55">
        <v>86</v>
      </c>
      <c r="E405" s="57" t="s">
        <v>111</v>
      </c>
      <c r="F405" s="57">
        <v>340</v>
      </c>
      <c r="G405" s="57" t="s">
        <v>365</v>
      </c>
      <c r="H405" s="240">
        <v>6</v>
      </c>
      <c r="I405" s="94"/>
      <c r="J405" s="120">
        <v>13767</v>
      </c>
      <c r="K405" s="120">
        <v>10724</v>
      </c>
      <c r="L405" s="120" t="str">
        <f>IFERROR(VLOOKUP(TRIM(TEXT(B405,"@")),transp!$A$1:$K$18,9,FALSE),"")</f>
        <v/>
      </c>
      <c r="M405" s="120">
        <v>1188</v>
      </c>
      <c r="N405" s="120">
        <v>25679</v>
      </c>
      <c r="O405" s="125"/>
      <c r="P405" s="155"/>
      <c r="Q405" s="155"/>
    </row>
    <row r="406" spans="1:17" ht="15">
      <c r="A406" s="121">
        <v>450</v>
      </c>
      <c r="B406" s="122">
        <v>450086670</v>
      </c>
      <c r="C406" s="57" t="s">
        <v>520</v>
      </c>
      <c r="D406" s="55">
        <v>86</v>
      </c>
      <c r="E406" s="57" t="s">
        <v>111</v>
      </c>
      <c r="F406" s="57">
        <v>670</v>
      </c>
      <c r="G406" s="57" t="s">
        <v>399</v>
      </c>
      <c r="H406" s="240">
        <v>1</v>
      </c>
      <c r="I406" s="94"/>
      <c r="J406" s="120">
        <v>16054</v>
      </c>
      <c r="K406" s="120">
        <v>11909</v>
      </c>
      <c r="L406" s="120" t="str">
        <f>IFERROR(VLOOKUP(TRIM(TEXT(B406,"@")),transp!$A$1:$K$18,9,FALSE),"")</f>
        <v/>
      </c>
      <c r="M406" s="120">
        <v>1188</v>
      </c>
      <c r="N406" s="120">
        <v>29151</v>
      </c>
      <c r="O406" s="125"/>
      <c r="P406" s="155"/>
      <c r="Q406" s="155"/>
    </row>
    <row r="407" spans="1:17" ht="15">
      <c r="A407" s="121">
        <v>450</v>
      </c>
      <c r="B407" s="122">
        <v>450086674</v>
      </c>
      <c r="C407" s="57" t="s">
        <v>520</v>
      </c>
      <c r="D407" s="55">
        <v>86</v>
      </c>
      <c r="E407" s="57" t="s">
        <v>111</v>
      </c>
      <c r="F407" s="57">
        <v>674</v>
      </c>
      <c r="G407" s="57" t="s">
        <v>402</v>
      </c>
      <c r="H407" s="240">
        <v>1</v>
      </c>
      <c r="I407" s="94"/>
      <c r="J407" s="120">
        <v>11037</v>
      </c>
      <c r="K407" s="120">
        <v>4490</v>
      </c>
      <c r="L407" s="120" t="str">
        <f>IFERROR(VLOOKUP(TRIM(TEXT(B407,"@")),transp!$A$1:$K$18,9,FALSE),"")</f>
        <v/>
      </c>
      <c r="M407" s="120">
        <v>1188</v>
      </c>
      <c r="N407" s="120">
        <v>16715</v>
      </c>
      <c r="O407" s="125"/>
      <c r="P407" s="155"/>
      <c r="Q407" s="155"/>
    </row>
    <row r="408" spans="1:17" ht="15">
      <c r="A408" s="121">
        <v>450</v>
      </c>
      <c r="B408" s="122">
        <v>450086683</v>
      </c>
      <c r="C408" s="57" t="s">
        <v>520</v>
      </c>
      <c r="D408" s="55">
        <v>86</v>
      </c>
      <c r="E408" s="57" t="s">
        <v>111</v>
      </c>
      <c r="F408" s="57">
        <v>683</v>
      </c>
      <c r="G408" s="57" t="s">
        <v>405</v>
      </c>
      <c r="H408" s="240">
        <v>2</v>
      </c>
      <c r="I408" s="94"/>
      <c r="J408" s="120">
        <v>10664</v>
      </c>
      <c r="K408" s="120">
        <v>8776</v>
      </c>
      <c r="L408" s="120" t="str">
        <f>IFERROR(VLOOKUP(TRIM(TEXT(B408,"@")),transp!$A$1:$K$18,9,FALSE),"")</f>
        <v/>
      </c>
      <c r="M408" s="120">
        <v>1188</v>
      </c>
      <c r="N408" s="120">
        <v>20628</v>
      </c>
      <c r="O408" s="125"/>
      <c r="P408" s="155"/>
      <c r="Q408" s="155"/>
    </row>
    <row r="409" spans="1:17" ht="15">
      <c r="A409" s="121">
        <v>453</v>
      </c>
      <c r="B409" s="122">
        <v>453137005</v>
      </c>
      <c r="C409" s="57" t="s">
        <v>521</v>
      </c>
      <c r="D409" s="55">
        <v>137</v>
      </c>
      <c r="E409" s="57" t="s">
        <v>162</v>
      </c>
      <c r="F409" s="57">
        <v>5</v>
      </c>
      <c r="G409" s="57" t="s">
        <v>30</v>
      </c>
      <c r="H409" s="240">
        <v>3</v>
      </c>
      <c r="I409" s="94"/>
      <c r="J409" s="120">
        <v>13005</v>
      </c>
      <c r="K409" s="120">
        <v>4589</v>
      </c>
      <c r="L409" s="120" t="str">
        <f>IFERROR(VLOOKUP(TRIM(TEXT(B409,"@")),transp!$A$1:$K$18,9,FALSE),"")</f>
        <v/>
      </c>
      <c r="M409" s="120">
        <v>1188</v>
      </c>
      <c r="N409" s="120">
        <v>18782</v>
      </c>
      <c r="O409" s="125"/>
      <c r="P409" s="155"/>
      <c r="Q409" s="155"/>
    </row>
    <row r="410" spans="1:17" ht="15">
      <c r="A410" s="121">
        <v>453</v>
      </c>
      <c r="B410" s="122">
        <v>453137061</v>
      </c>
      <c r="C410" s="57" t="s">
        <v>521</v>
      </c>
      <c r="D410" s="55">
        <v>137</v>
      </c>
      <c r="E410" s="57" t="s">
        <v>162</v>
      </c>
      <c r="F410" s="57">
        <v>61</v>
      </c>
      <c r="G410" s="57" t="s">
        <v>86</v>
      </c>
      <c r="H410" s="240">
        <v>74</v>
      </c>
      <c r="I410" s="94"/>
      <c r="J410" s="120">
        <v>17329</v>
      </c>
      <c r="K410" s="120">
        <v>1451</v>
      </c>
      <c r="L410" s="120" t="str">
        <f>IFERROR(VLOOKUP(TRIM(TEXT(B410,"@")),transp!$A$1:$K$18,9,FALSE),"")</f>
        <v/>
      </c>
      <c r="M410" s="120">
        <v>1188</v>
      </c>
      <c r="N410" s="120">
        <v>19968</v>
      </c>
      <c r="O410" s="125"/>
      <c r="P410" s="155"/>
      <c r="Q410" s="155"/>
    </row>
    <row r="411" spans="1:17" ht="15">
      <c r="A411" s="121">
        <v>453</v>
      </c>
      <c r="B411" s="122">
        <v>453137086</v>
      </c>
      <c r="C411" s="57" t="s">
        <v>521</v>
      </c>
      <c r="D411" s="55">
        <v>137</v>
      </c>
      <c r="E411" s="57" t="s">
        <v>162</v>
      </c>
      <c r="F411" s="57">
        <v>86</v>
      </c>
      <c r="G411" s="57" t="s">
        <v>111</v>
      </c>
      <c r="H411" s="240">
        <v>1</v>
      </c>
      <c r="I411" s="94"/>
      <c r="J411" s="120">
        <v>16941</v>
      </c>
      <c r="K411" s="120">
        <v>2677</v>
      </c>
      <c r="L411" s="120" t="str">
        <f>IFERROR(VLOOKUP(TRIM(TEXT(B411,"@")),transp!$A$1:$K$18,9,FALSE),"")</f>
        <v/>
      </c>
      <c r="M411" s="120">
        <v>1188</v>
      </c>
      <c r="N411" s="120">
        <v>20806</v>
      </c>
      <c r="O411" s="125"/>
      <c r="P411" s="155"/>
      <c r="Q411" s="155"/>
    </row>
    <row r="412" spans="1:17" ht="15">
      <c r="A412" s="121">
        <v>453</v>
      </c>
      <c r="B412" s="122">
        <v>453137114</v>
      </c>
      <c r="C412" s="57" t="s">
        <v>521</v>
      </c>
      <c r="D412" s="55">
        <v>137</v>
      </c>
      <c r="E412" s="57" t="s">
        <v>162</v>
      </c>
      <c r="F412" s="57">
        <v>114</v>
      </c>
      <c r="G412" s="57" t="s">
        <v>139</v>
      </c>
      <c r="H412" s="240">
        <v>2</v>
      </c>
      <c r="I412" s="94"/>
      <c r="J412" s="120">
        <v>17828</v>
      </c>
      <c r="K412" s="120">
        <v>3951</v>
      </c>
      <c r="L412" s="120" t="str">
        <f>IFERROR(VLOOKUP(TRIM(TEXT(B412,"@")),transp!$A$1:$K$18,9,FALSE),"")</f>
        <v/>
      </c>
      <c r="M412" s="120">
        <v>1188</v>
      </c>
      <c r="N412" s="120">
        <v>22967</v>
      </c>
      <c r="O412" s="125"/>
      <c r="P412" s="155"/>
      <c r="Q412" s="155"/>
    </row>
    <row r="413" spans="1:17" ht="15">
      <c r="A413" s="121">
        <v>453</v>
      </c>
      <c r="B413" s="122">
        <v>453137137</v>
      </c>
      <c r="C413" s="57" t="s">
        <v>521</v>
      </c>
      <c r="D413" s="55">
        <v>137</v>
      </c>
      <c r="E413" s="57" t="s">
        <v>162</v>
      </c>
      <c r="F413" s="57">
        <v>137</v>
      </c>
      <c r="G413" s="57" t="s">
        <v>162</v>
      </c>
      <c r="H413" s="240">
        <v>491</v>
      </c>
      <c r="I413" s="94"/>
      <c r="J413" s="120">
        <v>19068</v>
      </c>
      <c r="K413" s="120">
        <v>334</v>
      </c>
      <c r="L413" s="120">
        <f>IFERROR(VLOOKUP(TRIM(TEXT(B413,"@")),transp!$A$1:$K$18,9,FALSE),"")</f>
        <v>1554</v>
      </c>
      <c r="M413" s="120">
        <v>1188</v>
      </c>
      <c r="N413" s="120">
        <f>+M413+L413+K413+J413</f>
        <v>22144</v>
      </c>
      <c r="O413" s="125"/>
      <c r="P413" s="155"/>
      <c r="Q413" s="155"/>
    </row>
    <row r="414" spans="1:17" ht="15">
      <c r="A414" s="121">
        <v>453</v>
      </c>
      <c r="B414" s="122">
        <v>453137161</v>
      </c>
      <c r="C414" s="57" t="s">
        <v>521</v>
      </c>
      <c r="D414" s="55">
        <v>137</v>
      </c>
      <c r="E414" s="57" t="s">
        <v>162</v>
      </c>
      <c r="F414" s="57">
        <v>161</v>
      </c>
      <c r="G414" s="57" t="s">
        <v>186</v>
      </c>
      <c r="H414" s="240">
        <v>1</v>
      </c>
      <c r="I414" s="94"/>
      <c r="J414" s="120">
        <v>17314</v>
      </c>
      <c r="K414" s="120">
        <v>6264</v>
      </c>
      <c r="L414" s="120" t="str">
        <f>IFERROR(VLOOKUP(TRIM(TEXT(B414,"@")),transp!$A$1:$K$18,9,FALSE),"")</f>
        <v/>
      </c>
      <c r="M414" s="120">
        <v>1188</v>
      </c>
      <c r="N414" s="120">
        <v>24766</v>
      </c>
      <c r="O414" s="125"/>
      <c r="P414" s="155"/>
      <c r="Q414" s="155"/>
    </row>
    <row r="415" spans="1:17" ht="15">
      <c r="A415" s="121">
        <v>453</v>
      </c>
      <c r="B415" s="122">
        <v>453137210</v>
      </c>
      <c r="C415" s="57" t="s">
        <v>521</v>
      </c>
      <c r="D415" s="55">
        <v>137</v>
      </c>
      <c r="E415" s="57" t="s">
        <v>162</v>
      </c>
      <c r="F415" s="57">
        <v>210</v>
      </c>
      <c r="G415" s="57" t="s">
        <v>235</v>
      </c>
      <c r="H415" s="240">
        <v>4</v>
      </c>
      <c r="I415" s="94"/>
      <c r="J415" s="120">
        <v>16320</v>
      </c>
      <c r="K415" s="120">
        <v>6862</v>
      </c>
      <c r="L415" s="120" t="str">
        <f>IFERROR(VLOOKUP(TRIM(TEXT(B415,"@")),transp!$A$1:$K$18,9,FALSE),"")</f>
        <v/>
      </c>
      <c r="M415" s="120">
        <v>1188</v>
      </c>
      <c r="N415" s="120">
        <v>24370</v>
      </c>
      <c r="O415" s="125"/>
      <c r="P415" s="155"/>
      <c r="Q415" s="155"/>
    </row>
    <row r="416" spans="1:17" ht="15">
      <c r="A416" s="121">
        <v>453</v>
      </c>
      <c r="B416" s="122">
        <v>453137278</v>
      </c>
      <c r="C416" s="57" t="s">
        <v>521</v>
      </c>
      <c r="D416" s="55">
        <v>137</v>
      </c>
      <c r="E416" s="57" t="s">
        <v>162</v>
      </c>
      <c r="F416" s="57">
        <v>278</v>
      </c>
      <c r="G416" s="57" t="s">
        <v>303</v>
      </c>
      <c r="H416" s="240">
        <v>6</v>
      </c>
      <c r="I416" s="94"/>
      <c r="J416" s="120">
        <v>14855</v>
      </c>
      <c r="K416" s="120">
        <v>3425</v>
      </c>
      <c r="L416" s="120" t="str">
        <f>IFERROR(VLOOKUP(TRIM(TEXT(B416,"@")),transp!$A$1:$K$18,9,FALSE),"")</f>
        <v/>
      </c>
      <c r="M416" s="120">
        <v>1188</v>
      </c>
      <c r="N416" s="120">
        <v>19468</v>
      </c>
      <c r="O416" s="125"/>
      <c r="P416" s="155"/>
      <c r="Q416" s="155"/>
    </row>
    <row r="417" spans="1:17" ht="15">
      <c r="A417" s="121">
        <v>453</v>
      </c>
      <c r="B417" s="122">
        <v>453137281</v>
      </c>
      <c r="C417" s="57" t="s">
        <v>521</v>
      </c>
      <c r="D417" s="55">
        <v>137</v>
      </c>
      <c r="E417" s="57" t="s">
        <v>162</v>
      </c>
      <c r="F417" s="57">
        <v>281</v>
      </c>
      <c r="G417" s="57" t="s">
        <v>306</v>
      </c>
      <c r="H417" s="240">
        <v>96</v>
      </c>
      <c r="I417" s="94"/>
      <c r="J417" s="120">
        <v>18200</v>
      </c>
      <c r="K417" s="120">
        <v>31</v>
      </c>
      <c r="L417" s="120" t="str">
        <f>IFERROR(VLOOKUP(TRIM(TEXT(B417,"@")),transp!$A$1:$K$18,9,FALSE),"")</f>
        <v/>
      </c>
      <c r="M417" s="120">
        <v>1188</v>
      </c>
      <c r="N417" s="120">
        <v>19419</v>
      </c>
      <c r="O417" s="125"/>
      <c r="P417" s="155"/>
      <c r="Q417" s="155"/>
    </row>
    <row r="418" spans="1:17" ht="15">
      <c r="A418" s="121">
        <v>453</v>
      </c>
      <c r="B418" s="122">
        <v>453137309</v>
      </c>
      <c r="C418" s="57" t="s">
        <v>521</v>
      </c>
      <c r="D418" s="55">
        <v>137</v>
      </c>
      <c r="E418" s="57" t="s">
        <v>162</v>
      </c>
      <c r="F418" s="57">
        <v>309</v>
      </c>
      <c r="G418" s="57" t="s">
        <v>334</v>
      </c>
      <c r="H418" s="240">
        <v>1</v>
      </c>
      <c r="I418" s="94"/>
      <c r="J418" s="120">
        <v>18147</v>
      </c>
      <c r="K418" s="120">
        <v>0</v>
      </c>
      <c r="L418" s="120" t="str">
        <f>IFERROR(VLOOKUP(TRIM(TEXT(B418,"@")),transp!$A$1:$K$18,9,FALSE),"")</f>
        <v/>
      </c>
      <c r="M418" s="120">
        <v>1188</v>
      </c>
      <c r="N418" s="120">
        <v>19335</v>
      </c>
      <c r="O418" s="125"/>
      <c r="P418" s="155"/>
      <c r="Q418" s="155"/>
    </row>
    <row r="419" spans="1:17" ht="15">
      <c r="A419" s="121">
        <v>453</v>
      </c>
      <c r="B419" s="122">
        <v>453137325</v>
      </c>
      <c r="C419" s="57" t="s">
        <v>521</v>
      </c>
      <c r="D419" s="55">
        <v>137</v>
      </c>
      <c r="E419" s="57" t="s">
        <v>162</v>
      </c>
      <c r="F419" s="57">
        <v>325</v>
      </c>
      <c r="G419" s="57" t="s">
        <v>350</v>
      </c>
      <c r="H419" s="240">
        <v>2</v>
      </c>
      <c r="I419" s="94"/>
      <c r="J419" s="120">
        <v>10851</v>
      </c>
      <c r="K419" s="120">
        <v>679</v>
      </c>
      <c r="L419" s="120" t="str">
        <f>IFERROR(VLOOKUP(TRIM(TEXT(B419,"@")),transp!$A$1:$K$18,9,FALSE),"")</f>
        <v/>
      </c>
      <c r="M419" s="120">
        <v>1188</v>
      </c>
      <c r="N419" s="120">
        <v>12718</v>
      </c>
      <c r="O419" s="125"/>
      <c r="P419" s="155"/>
      <c r="Q419" s="155"/>
    </row>
    <row r="420" spans="1:17" ht="15">
      <c r="A420" s="121">
        <v>453</v>
      </c>
      <c r="B420" s="122">
        <v>453137332</v>
      </c>
      <c r="C420" s="57" t="s">
        <v>521</v>
      </c>
      <c r="D420" s="55">
        <v>137</v>
      </c>
      <c r="E420" s="57" t="s">
        <v>162</v>
      </c>
      <c r="F420" s="57">
        <v>332</v>
      </c>
      <c r="G420" s="57" t="s">
        <v>357</v>
      </c>
      <c r="H420" s="240">
        <v>11</v>
      </c>
      <c r="I420" s="94"/>
      <c r="J420" s="120">
        <v>16980</v>
      </c>
      <c r="K420" s="120">
        <v>839</v>
      </c>
      <c r="L420" s="120" t="str">
        <f>IFERROR(VLOOKUP(TRIM(TEXT(B420,"@")),transp!$A$1:$K$18,9,FALSE),"")</f>
        <v/>
      </c>
      <c r="M420" s="120">
        <v>1188</v>
      </c>
      <c r="N420" s="120">
        <v>19007</v>
      </c>
      <c r="O420" s="125"/>
      <c r="P420" s="155"/>
      <c r="Q420" s="155"/>
    </row>
    <row r="421" spans="1:17" ht="15">
      <c r="A421" s="121">
        <v>454</v>
      </c>
      <c r="B421" s="122">
        <v>454149009</v>
      </c>
      <c r="C421" s="57" t="s">
        <v>522</v>
      </c>
      <c r="D421" s="55">
        <v>149</v>
      </c>
      <c r="E421" s="57" t="s">
        <v>174</v>
      </c>
      <c r="F421" s="57">
        <v>9</v>
      </c>
      <c r="G421" s="57" t="s">
        <v>34</v>
      </c>
      <c r="H421" s="240">
        <v>3</v>
      </c>
      <c r="I421" s="94"/>
      <c r="J421" s="120">
        <v>15802</v>
      </c>
      <c r="K421" s="120">
        <v>10991</v>
      </c>
      <c r="L421" s="120" t="str">
        <f>IFERROR(VLOOKUP(TRIM(TEXT(B421,"@")),transp!$A$1:$K$18,9,FALSE),"")</f>
        <v/>
      </c>
      <c r="M421" s="120">
        <v>1188</v>
      </c>
      <c r="N421" s="120">
        <v>27981</v>
      </c>
      <c r="O421" s="125"/>
      <c r="P421" s="155"/>
      <c r="Q421" s="155"/>
    </row>
    <row r="422" spans="1:17" ht="15">
      <c r="A422" s="121">
        <v>454</v>
      </c>
      <c r="B422" s="122">
        <v>454149128</v>
      </c>
      <c r="C422" s="57" t="s">
        <v>522</v>
      </c>
      <c r="D422" s="55">
        <v>149</v>
      </c>
      <c r="E422" s="57" t="s">
        <v>174</v>
      </c>
      <c r="F422" s="57">
        <v>128</v>
      </c>
      <c r="G422" s="57" t="s">
        <v>153</v>
      </c>
      <c r="H422" s="240">
        <v>22</v>
      </c>
      <c r="I422" s="94"/>
      <c r="J422" s="120">
        <v>16694</v>
      </c>
      <c r="K422" s="120">
        <v>943</v>
      </c>
      <c r="L422" s="120" t="str">
        <f>IFERROR(VLOOKUP(TRIM(TEXT(B422,"@")),transp!$A$1:$K$18,9,FALSE),"")</f>
        <v/>
      </c>
      <c r="M422" s="120">
        <v>1188</v>
      </c>
      <c r="N422" s="120">
        <v>18825</v>
      </c>
      <c r="O422" s="125"/>
      <c r="P422" s="155"/>
      <c r="Q422" s="155"/>
    </row>
    <row r="423" spans="1:17" ht="15">
      <c r="A423" s="121">
        <v>454</v>
      </c>
      <c r="B423" s="122">
        <v>454149149</v>
      </c>
      <c r="C423" s="57" t="s">
        <v>522</v>
      </c>
      <c r="D423" s="55">
        <v>149</v>
      </c>
      <c r="E423" s="57" t="s">
        <v>174</v>
      </c>
      <c r="F423" s="57">
        <v>149</v>
      </c>
      <c r="G423" s="57" t="s">
        <v>174</v>
      </c>
      <c r="H423" s="240">
        <v>776</v>
      </c>
      <c r="I423" s="94"/>
      <c r="J423" s="120">
        <v>19152</v>
      </c>
      <c r="K423" s="120">
        <v>138</v>
      </c>
      <c r="L423" s="120">
        <f>IFERROR(VLOOKUP(TRIM(TEXT(B423,"@")),transp!$A$1:$K$18,9,FALSE),"")</f>
        <v>1283</v>
      </c>
      <c r="M423" s="120">
        <v>1188</v>
      </c>
      <c r="N423" s="120">
        <f>+M423+L423+K423+J423</f>
        <v>21761</v>
      </c>
      <c r="O423" s="125"/>
      <c r="P423" s="155"/>
      <c r="Q423" s="155"/>
    </row>
    <row r="424" spans="1:17" ht="15">
      <c r="A424" s="121">
        <v>454</v>
      </c>
      <c r="B424" s="122">
        <v>454149181</v>
      </c>
      <c r="C424" s="57" t="s">
        <v>522</v>
      </c>
      <c r="D424" s="55">
        <v>149</v>
      </c>
      <c r="E424" s="57" t="s">
        <v>174</v>
      </c>
      <c r="F424" s="57">
        <v>181</v>
      </c>
      <c r="G424" s="57" t="s">
        <v>206</v>
      </c>
      <c r="H424" s="240">
        <v>76</v>
      </c>
      <c r="I424" s="94"/>
      <c r="J424" s="120">
        <v>16378</v>
      </c>
      <c r="K424" s="120">
        <v>109</v>
      </c>
      <c r="L424" s="120" t="str">
        <f>IFERROR(VLOOKUP(TRIM(TEXT(B424,"@")),transp!$A$1:$K$18,9,FALSE),"")</f>
        <v/>
      </c>
      <c r="M424" s="120">
        <v>1188</v>
      </c>
      <c r="N424" s="120">
        <v>17675</v>
      </c>
      <c r="O424" s="125"/>
      <c r="P424" s="155"/>
      <c r="Q424" s="155"/>
    </row>
    <row r="425" spans="1:17" ht="15">
      <c r="A425" s="121">
        <v>454</v>
      </c>
      <c r="B425" s="122">
        <v>454149211</v>
      </c>
      <c r="C425" s="57" t="s">
        <v>522</v>
      </c>
      <c r="D425" s="55">
        <v>149</v>
      </c>
      <c r="E425" s="57" t="s">
        <v>174</v>
      </c>
      <c r="F425" s="57">
        <v>211</v>
      </c>
      <c r="G425" s="57" t="s">
        <v>236</v>
      </c>
      <c r="H425" s="240">
        <v>2</v>
      </c>
      <c r="I425" s="94"/>
      <c r="J425" s="120">
        <v>13451</v>
      </c>
      <c r="K425" s="120">
        <v>3861</v>
      </c>
      <c r="L425" s="120" t="str">
        <f>IFERROR(VLOOKUP(TRIM(TEXT(B425,"@")),transp!$A$1:$K$18,9,FALSE),"")</f>
        <v/>
      </c>
      <c r="M425" s="120">
        <v>1188</v>
      </c>
      <c r="N425" s="120">
        <v>18500</v>
      </c>
      <c r="O425" s="125"/>
      <c r="P425" s="155"/>
      <c r="Q425" s="155"/>
    </row>
    <row r="426" spans="1:17" ht="15">
      <c r="A426" s="121">
        <v>455</v>
      </c>
      <c r="B426" s="122">
        <v>455128128</v>
      </c>
      <c r="C426" s="57" t="s">
        <v>523</v>
      </c>
      <c r="D426" s="55">
        <v>128</v>
      </c>
      <c r="E426" s="57" t="s">
        <v>153</v>
      </c>
      <c r="F426" s="57">
        <v>128</v>
      </c>
      <c r="G426" s="57" t="s">
        <v>153</v>
      </c>
      <c r="H426" s="240">
        <v>292</v>
      </c>
      <c r="I426" s="94"/>
      <c r="J426" s="120">
        <v>14504</v>
      </c>
      <c r="K426" s="120">
        <v>819</v>
      </c>
      <c r="L426" s="120" t="str">
        <f>IFERROR(VLOOKUP(TRIM(TEXT(B426,"@")),transp!$A$1:$K$18,9,FALSE),"")</f>
        <v/>
      </c>
      <c r="M426" s="120">
        <v>1188</v>
      </c>
      <c r="N426" s="120">
        <v>16511</v>
      </c>
      <c r="O426" s="125"/>
      <c r="P426" s="155"/>
      <c r="Q426" s="155"/>
    </row>
    <row r="427" spans="1:17" ht="15">
      <c r="A427" s="121">
        <v>455</v>
      </c>
      <c r="B427" s="122">
        <v>455128149</v>
      </c>
      <c r="C427" s="57" t="s">
        <v>523</v>
      </c>
      <c r="D427" s="55">
        <v>128</v>
      </c>
      <c r="E427" s="57" t="s">
        <v>153</v>
      </c>
      <c r="F427" s="57">
        <v>149</v>
      </c>
      <c r="G427" s="57" t="s">
        <v>174</v>
      </c>
      <c r="H427" s="240">
        <v>4</v>
      </c>
      <c r="I427" s="94"/>
      <c r="J427" s="120">
        <v>15187</v>
      </c>
      <c r="K427" s="120">
        <v>109</v>
      </c>
      <c r="L427" s="120" t="str">
        <f>IFERROR(VLOOKUP(TRIM(TEXT(B427,"@")),transp!$A$1:$K$18,9,FALSE),"")</f>
        <v/>
      </c>
      <c r="M427" s="120">
        <v>1188</v>
      </c>
      <c r="N427" s="120">
        <v>16484</v>
      </c>
      <c r="O427" s="125"/>
      <c r="P427" s="155"/>
      <c r="Q427" s="155"/>
    </row>
    <row r="428" spans="1:17" ht="15">
      <c r="A428" s="121">
        <v>455</v>
      </c>
      <c r="B428" s="122">
        <v>455128181</v>
      </c>
      <c r="C428" s="57" t="s">
        <v>523</v>
      </c>
      <c r="D428" s="55">
        <v>128</v>
      </c>
      <c r="E428" s="57" t="s">
        <v>153</v>
      </c>
      <c r="F428" s="57">
        <v>181</v>
      </c>
      <c r="G428" s="57" t="s">
        <v>206</v>
      </c>
      <c r="H428" s="240">
        <v>5</v>
      </c>
      <c r="I428" s="94"/>
      <c r="J428" s="120">
        <v>13604</v>
      </c>
      <c r="K428" s="120">
        <v>91</v>
      </c>
      <c r="L428" s="120" t="str">
        <f>IFERROR(VLOOKUP(TRIM(TEXT(B428,"@")),transp!$A$1:$K$18,9,FALSE),"")</f>
        <v/>
      </c>
      <c r="M428" s="120">
        <v>1188</v>
      </c>
      <c r="N428" s="120">
        <v>14883</v>
      </c>
      <c r="O428" s="125"/>
      <c r="P428" s="155"/>
      <c r="Q428" s="155"/>
    </row>
    <row r="429" spans="1:17" ht="15">
      <c r="A429" s="121">
        <v>455</v>
      </c>
      <c r="B429" s="122">
        <v>455128745</v>
      </c>
      <c r="C429" s="57" t="s">
        <v>523</v>
      </c>
      <c r="D429" s="55">
        <v>128</v>
      </c>
      <c r="E429" s="57" t="s">
        <v>153</v>
      </c>
      <c r="F429" s="57">
        <v>745</v>
      </c>
      <c r="G429" s="57" t="s">
        <v>422</v>
      </c>
      <c r="H429" s="240">
        <v>3</v>
      </c>
      <c r="I429" s="94"/>
      <c r="J429" s="120">
        <v>10913</v>
      </c>
      <c r="K429" s="120">
        <v>4773</v>
      </c>
      <c r="L429" s="120" t="str">
        <f>IFERROR(VLOOKUP(TRIM(TEXT(B429,"@")),transp!$A$1:$K$18,9,FALSE),"")</f>
        <v/>
      </c>
      <c r="M429" s="120">
        <v>1188</v>
      </c>
      <c r="N429" s="120">
        <v>16874</v>
      </c>
      <c r="O429" s="125"/>
      <c r="P429" s="155"/>
      <c r="Q429" s="155"/>
    </row>
    <row r="430" spans="1:17" ht="15">
      <c r="A430" s="121">
        <v>456</v>
      </c>
      <c r="B430" s="122">
        <v>456160009</v>
      </c>
      <c r="C430" s="57" t="s">
        <v>524</v>
      </c>
      <c r="D430" s="55">
        <v>160</v>
      </c>
      <c r="E430" s="57" t="s">
        <v>185</v>
      </c>
      <c r="F430" s="57">
        <v>9</v>
      </c>
      <c r="G430" s="57" t="s">
        <v>34</v>
      </c>
      <c r="H430" s="240">
        <v>1</v>
      </c>
      <c r="I430" s="94"/>
      <c r="J430" s="120">
        <v>11037</v>
      </c>
      <c r="K430" s="120">
        <v>7677</v>
      </c>
      <c r="L430" s="120" t="str">
        <f>IFERROR(VLOOKUP(TRIM(TEXT(B430,"@")),transp!$A$1:$K$18,9,FALSE),"")</f>
        <v/>
      </c>
      <c r="M430" s="120">
        <v>1188</v>
      </c>
      <c r="N430" s="120">
        <v>19902</v>
      </c>
      <c r="O430" s="125"/>
      <c r="P430" s="155"/>
      <c r="Q430" s="155"/>
    </row>
    <row r="431" spans="1:17" ht="15">
      <c r="A431" s="121">
        <v>456</v>
      </c>
      <c r="B431" s="122">
        <v>456160031</v>
      </c>
      <c r="C431" s="57" t="s">
        <v>524</v>
      </c>
      <c r="D431" s="55">
        <v>160</v>
      </c>
      <c r="E431" s="57" t="s">
        <v>185</v>
      </c>
      <c r="F431" s="57">
        <v>31</v>
      </c>
      <c r="G431" s="57" t="s">
        <v>56</v>
      </c>
      <c r="H431" s="240">
        <v>6</v>
      </c>
      <c r="I431" s="94"/>
      <c r="J431" s="120">
        <v>13481</v>
      </c>
      <c r="K431" s="120">
        <v>5685</v>
      </c>
      <c r="L431" s="120" t="str">
        <f>IFERROR(VLOOKUP(TRIM(TEXT(B431,"@")),transp!$A$1:$K$18,9,FALSE),"")</f>
        <v/>
      </c>
      <c r="M431" s="120">
        <v>1188</v>
      </c>
      <c r="N431" s="120">
        <v>20354</v>
      </c>
      <c r="O431" s="125"/>
      <c r="P431" s="155"/>
      <c r="Q431" s="155"/>
    </row>
    <row r="432" spans="1:17" ht="15">
      <c r="A432" s="121">
        <v>456</v>
      </c>
      <c r="B432" s="122">
        <v>456160056</v>
      </c>
      <c r="C432" s="57" t="s">
        <v>524</v>
      </c>
      <c r="D432" s="55">
        <v>160</v>
      </c>
      <c r="E432" s="57" t="s">
        <v>185</v>
      </c>
      <c r="F432" s="57">
        <v>56</v>
      </c>
      <c r="G432" s="57" t="s">
        <v>81</v>
      </c>
      <c r="H432" s="240">
        <v>6</v>
      </c>
      <c r="I432" s="94"/>
      <c r="J432" s="120">
        <v>13199</v>
      </c>
      <c r="K432" s="120">
        <v>3914</v>
      </c>
      <c r="L432" s="120" t="str">
        <f>IFERROR(VLOOKUP(TRIM(TEXT(B432,"@")),transp!$A$1:$K$18,9,FALSE),"")</f>
        <v/>
      </c>
      <c r="M432" s="120">
        <v>1188</v>
      </c>
      <c r="N432" s="120">
        <v>18301</v>
      </c>
      <c r="O432" s="125"/>
      <c r="P432" s="155"/>
      <c r="Q432" s="155"/>
    </row>
    <row r="433" spans="1:17" ht="15">
      <c r="A433" s="121">
        <v>456</v>
      </c>
      <c r="B433" s="122">
        <v>456160079</v>
      </c>
      <c r="C433" s="57" t="s">
        <v>524</v>
      </c>
      <c r="D433" s="55">
        <v>160</v>
      </c>
      <c r="E433" s="57" t="s">
        <v>185</v>
      </c>
      <c r="F433" s="57">
        <v>79</v>
      </c>
      <c r="G433" s="57" t="s">
        <v>104</v>
      </c>
      <c r="H433" s="240">
        <v>52</v>
      </c>
      <c r="I433" s="94"/>
      <c r="J433" s="120">
        <v>17121</v>
      </c>
      <c r="K433" s="120">
        <v>290</v>
      </c>
      <c r="L433" s="120" t="str">
        <f>IFERROR(VLOOKUP(TRIM(TEXT(B433,"@")),transp!$A$1:$K$18,9,FALSE),"")</f>
        <v/>
      </c>
      <c r="M433" s="120">
        <v>1188</v>
      </c>
      <c r="N433" s="120">
        <v>18599</v>
      </c>
      <c r="O433" s="125"/>
      <c r="P433" s="155"/>
      <c r="Q433" s="155"/>
    </row>
    <row r="434" spans="1:17" ht="15">
      <c r="A434" s="121">
        <v>456</v>
      </c>
      <c r="B434" s="122">
        <v>456160128</v>
      </c>
      <c r="C434" s="57" t="s">
        <v>524</v>
      </c>
      <c r="D434" s="55">
        <v>160</v>
      </c>
      <c r="E434" s="57" t="s">
        <v>185</v>
      </c>
      <c r="F434" s="57">
        <v>128</v>
      </c>
      <c r="G434" s="57" t="s">
        <v>153</v>
      </c>
      <c r="H434" s="240">
        <v>1</v>
      </c>
      <c r="I434" s="94"/>
      <c r="J434" s="120">
        <v>20832</v>
      </c>
      <c r="K434" s="120">
        <v>1176</v>
      </c>
      <c r="L434" s="120" t="str">
        <f>IFERROR(VLOOKUP(TRIM(TEXT(B434,"@")),transp!$A$1:$K$18,9,FALSE),"")</f>
        <v/>
      </c>
      <c r="M434" s="120">
        <v>1188</v>
      </c>
      <c r="N434" s="120">
        <v>23196</v>
      </c>
      <c r="O434" s="125"/>
      <c r="P434" s="155"/>
      <c r="Q434" s="155"/>
    </row>
    <row r="435" spans="1:17" ht="15">
      <c r="A435" s="121">
        <v>456</v>
      </c>
      <c r="B435" s="122">
        <v>456160149</v>
      </c>
      <c r="C435" s="57" t="s">
        <v>524</v>
      </c>
      <c r="D435" s="55">
        <v>160</v>
      </c>
      <c r="E435" s="57" t="s">
        <v>185</v>
      </c>
      <c r="F435" s="57">
        <v>149</v>
      </c>
      <c r="G435" s="57" t="s">
        <v>174</v>
      </c>
      <c r="H435" s="240">
        <v>3</v>
      </c>
      <c r="I435" s="94"/>
      <c r="J435" s="120">
        <v>17636</v>
      </c>
      <c r="K435" s="120">
        <v>127</v>
      </c>
      <c r="L435" s="120" t="str">
        <f>IFERROR(VLOOKUP(TRIM(TEXT(B435,"@")),transp!$A$1:$K$18,9,FALSE),"")</f>
        <v/>
      </c>
      <c r="M435" s="120">
        <v>1188</v>
      </c>
      <c r="N435" s="120">
        <v>18951</v>
      </c>
      <c r="O435" s="125"/>
      <c r="P435" s="155"/>
      <c r="Q435" s="155"/>
    </row>
    <row r="436" spans="1:17" ht="15">
      <c r="A436" s="121">
        <v>456</v>
      </c>
      <c r="B436" s="122">
        <v>456160153</v>
      </c>
      <c r="C436" s="57" t="s">
        <v>524</v>
      </c>
      <c r="D436" s="55">
        <v>160</v>
      </c>
      <c r="E436" s="57" t="s">
        <v>185</v>
      </c>
      <c r="F436" s="57">
        <v>153</v>
      </c>
      <c r="G436" s="57" t="s">
        <v>178</v>
      </c>
      <c r="H436" s="240">
        <v>1</v>
      </c>
      <c r="I436" s="94"/>
      <c r="J436" s="120">
        <v>21023</v>
      </c>
      <c r="K436" s="120">
        <v>40</v>
      </c>
      <c r="L436" s="120" t="str">
        <f>IFERROR(VLOOKUP(TRIM(TEXT(B436,"@")),transp!$A$1:$K$18,9,FALSE),"")</f>
        <v/>
      </c>
      <c r="M436" s="120">
        <v>1188</v>
      </c>
      <c r="N436" s="120">
        <v>22251</v>
      </c>
      <c r="O436" s="125"/>
      <c r="P436" s="155"/>
      <c r="Q436" s="155"/>
    </row>
    <row r="437" spans="1:17" ht="15">
      <c r="A437" s="121">
        <v>456</v>
      </c>
      <c r="B437" s="122">
        <v>456160160</v>
      </c>
      <c r="C437" s="57" t="s">
        <v>524</v>
      </c>
      <c r="D437" s="55">
        <v>160</v>
      </c>
      <c r="E437" s="57" t="s">
        <v>185</v>
      </c>
      <c r="F437" s="57">
        <v>160</v>
      </c>
      <c r="G437" s="57" t="s">
        <v>185</v>
      </c>
      <c r="H437" s="240">
        <v>732</v>
      </c>
      <c r="I437" s="94"/>
      <c r="J437" s="120">
        <v>18312</v>
      </c>
      <c r="K437" s="120">
        <v>321</v>
      </c>
      <c r="L437" s="120" t="str">
        <f>IFERROR(VLOOKUP(TRIM(TEXT(B437,"@")),transp!$A$1:$K$18,9,FALSE),"")</f>
        <v/>
      </c>
      <c r="M437" s="120">
        <v>1188</v>
      </c>
      <c r="N437" s="120">
        <v>19821</v>
      </c>
      <c r="O437" s="125"/>
      <c r="P437" s="155"/>
      <c r="Q437" s="155"/>
    </row>
    <row r="438" spans="1:17" ht="15">
      <c r="A438" s="121">
        <v>456</v>
      </c>
      <c r="B438" s="122">
        <v>456160170</v>
      </c>
      <c r="C438" s="57" t="s">
        <v>524</v>
      </c>
      <c r="D438" s="55">
        <v>160</v>
      </c>
      <c r="E438" s="57" t="s">
        <v>185</v>
      </c>
      <c r="F438" s="57">
        <v>170</v>
      </c>
      <c r="G438" s="57" t="s">
        <v>195</v>
      </c>
      <c r="H438" s="240">
        <v>2</v>
      </c>
      <c r="I438" s="94"/>
      <c r="J438" s="120">
        <v>13764</v>
      </c>
      <c r="K438" s="120">
        <v>879</v>
      </c>
      <c r="L438" s="120" t="str">
        <f>IFERROR(VLOOKUP(TRIM(TEXT(B438,"@")),transp!$A$1:$K$18,9,FALSE),"")</f>
        <v/>
      </c>
      <c r="M438" s="120">
        <v>1188</v>
      </c>
      <c r="N438" s="120">
        <v>15831</v>
      </c>
      <c r="O438" s="125"/>
      <c r="P438" s="155"/>
      <c r="Q438" s="155"/>
    </row>
    <row r="439" spans="1:17" ht="15">
      <c r="A439" s="121">
        <v>456</v>
      </c>
      <c r="B439" s="122">
        <v>456160181</v>
      </c>
      <c r="C439" s="57" t="s">
        <v>524</v>
      </c>
      <c r="D439" s="55">
        <v>160</v>
      </c>
      <c r="E439" s="57" t="s">
        <v>185</v>
      </c>
      <c r="F439" s="57">
        <v>181</v>
      </c>
      <c r="G439" s="57" t="s">
        <v>206</v>
      </c>
      <c r="H439" s="240">
        <v>1</v>
      </c>
      <c r="I439" s="94"/>
      <c r="J439" s="120">
        <v>17828</v>
      </c>
      <c r="K439" s="120">
        <v>119</v>
      </c>
      <c r="L439" s="120" t="str">
        <f>IFERROR(VLOOKUP(TRIM(TEXT(B439,"@")),transp!$A$1:$K$18,9,FALSE),"")</f>
        <v/>
      </c>
      <c r="M439" s="120">
        <v>1188</v>
      </c>
      <c r="N439" s="120">
        <v>19135</v>
      </c>
      <c r="O439" s="125"/>
      <c r="P439" s="155"/>
      <c r="Q439" s="155"/>
    </row>
    <row r="440" spans="1:17" ht="15">
      <c r="A440" s="121">
        <v>456</v>
      </c>
      <c r="B440" s="122">
        <v>456160295</v>
      </c>
      <c r="C440" s="57" t="s">
        <v>524</v>
      </c>
      <c r="D440" s="55">
        <v>160</v>
      </c>
      <c r="E440" s="57" t="s">
        <v>185</v>
      </c>
      <c r="F440" s="57">
        <v>295</v>
      </c>
      <c r="G440" s="57" t="s">
        <v>320</v>
      </c>
      <c r="H440" s="240">
        <v>6</v>
      </c>
      <c r="I440" s="94"/>
      <c r="J440" s="120">
        <v>13954</v>
      </c>
      <c r="K440" s="120">
        <v>6887</v>
      </c>
      <c r="L440" s="120" t="str">
        <f>IFERROR(VLOOKUP(TRIM(TEXT(B440,"@")),transp!$A$1:$K$18,9,FALSE),"")</f>
        <v/>
      </c>
      <c r="M440" s="120">
        <v>1188</v>
      </c>
      <c r="N440" s="120">
        <v>22029</v>
      </c>
      <c r="O440" s="125"/>
      <c r="P440" s="155"/>
      <c r="Q440" s="155"/>
    </row>
    <row r="441" spans="1:17" ht="15">
      <c r="A441" s="121">
        <v>456</v>
      </c>
      <c r="B441" s="122">
        <v>456160301</v>
      </c>
      <c r="C441" s="57" t="s">
        <v>524</v>
      </c>
      <c r="D441" s="55">
        <v>160</v>
      </c>
      <c r="E441" s="57" t="s">
        <v>185</v>
      </c>
      <c r="F441" s="57">
        <v>301</v>
      </c>
      <c r="G441" s="57" t="s">
        <v>326</v>
      </c>
      <c r="H441" s="240">
        <v>2</v>
      </c>
      <c r="I441" s="94"/>
      <c r="J441" s="120">
        <v>17329</v>
      </c>
      <c r="K441" s="120">
        <v>5465</v>
      </c>
      <c r="L441" s="120" t="str">
        <f>IFERROR(VLOOKUP(TRIM(TEXT(B441,"@")),transp!$A$1:$K$18,9,FALSE),"")</f>
        <v/>
      </c>
      <c r="M441" s="120">
        <v>1188</v>
      </c>
      <c r="N441" s="120">
        <v>23982</v>
      </c>
      <c r="O441" s="125"/>
      <c r="P441" s="155"/>
      <c r="Q441" s="155"/>
    </row>
    <row r="442" spans="1:17" ht="15">
      <c r="A442" s="121">
        <v>456</v>
      </c>
      <c r="B442" s="122">
        <v>456160616</v>
      </c>
      <c r="C442" s="57" t="s">
        <v>524</v>
      </c>
      <c r="D442" s="55">
        <v>160</v>
      </c>
      <c r="E442" s="57" t="s">
        <v>185</v>
      </c>
      <c r="F442" s="57">
        <v>616</v>
      </c>
      <c r="G442" s="57" t="s">
        <v>384</v>
      </c>
      <c r="H442" s="240">
        <v>1</v>
      </c>
      <c r="I442" s="94"/>
      <c r="J442" s="120">
        <v>16498</v>
      </c>
      <c r="K442" s="120">
        <v>3592</v>
      </c>
      <c r="L442" s="120" t="str">
        <f>IFERROR(VLOOKUP(TRIM(TEXT(B442,"@")),transp!$A$1:$K$18,9,FALSE),"")</f>
        <v/>
      </c>
      <c r="M442" s="120">
        <v>1188</v>
      </c>
      <c r="N442" s="120">
        <v>21278</v>
      </c>
      <c r="O442" s="125"/>
      <c r="P442" s="155"/>
      <c r="Q442" s="155"/>
    </row>
    <row r="443" spans="1:17" ht="15">
      <c r="A443" s="121">
        <v>456</v>
      </c>
      <c r="B443" s="122">
        <v>456160735</v>
      </c>
      <c r="C443" s="57" t="s">
        <v>524</v>
      </c>
      <c r="D443" s="55">
        <v>160</v>
      </c>
      <c r="E443" s="57" t="s">
        <v>185</v>
      </c>
      <c r="F443" s="57">
        <v>735</v>
      </c>
      <c r="G443" s="57" t="s">
        <v>420</v>
      </c>
      <c r="H443" s="240">
        <v>3</v>
      </c>
      <c r="I443" s="94"/>
      <c r="J443" s="120">
        <v>13650</v>
      </c>
      <c r="K443" s="120">
        <v>4381</v>
      </c>
      <c r="L443" s="120" t="str">
        <f>IFERROR(VLOOKUP(TRIM(TEXT(B443,"@")),transp!$A$1:$K$18,9,FALSE),"")</f>
        <v/>
      </c>
      <c r="M443" s="120">
        <v>1188</v>
      </c>
      <c r="N443" s="120">
        <v>19219</v>
      </c>
      <c r="O443" s="125"/>
      <c r="P443" s="155"/>
      <c r="Q443" s="155"/>
    </row>
    <row r="444" spans="1:17" ht="15">
      <c r="A444" s="121">
        <v>458</v>
      </c>
      <c r="B444" s="122">
        <v>458160056</v>
      </c>
      <c r="C444" s="57" t="s">
        <v>525</v>
      </c>
      <c r="D444" s="55">
        <v>160</v>
      </c>
      <c r="E444" s="57" t="s">
        <v>185</v>
      </c>
      <c r="F444" s="57">
        <v>56</v>
      </c>
      <c r="G444" s="57" t="s">
        <v>81</v>
      </c>
      <c r="H444" s="240">
        <v>2</v>
      </c>
      <c r="I444" s="94"/>
      <c r="J444" s="120">
        <v>14914</v>
      </c>
      <c r="K444" s="120">
        <v>4423</v>
      </c>
      <c r="L444" s="120" t="str">
        <f>IFERROR(VLOOKUP(TRIM(TEXT(B444,"@")),transp!$A$1:$K$18,9,FALSE),"")</f>
        <v/>
      </c>
      <c r="M444" s="120">
        <v>1188</v>
      </c>
      <c r="N444" s="120">
        <v>20525</v>
      </c>
      <c r="O444" s="125"/>
      <c r="P444" s="155"/>
      <c r="Q444" s="155"/>
    </row>
    <row r="445" spans="1:17" ht="15">
      <c r="A445" s="121">
        <v>458</v>
      </c>
      <c r="B445" s="122">
        <v>458160079</v>
      </c>
      <c r="C445" s="57" t="s">
        <v>525</v>
      </c>
      <c r="D445" s="55">
        <v>160</v>
      </c>
      <c r="E445" s="57" t="s">
        <v>185</v>
      </c>
      <c r="F445" s="57">
        <v>79</v>
      </c>
      <c r="G445" s="57" t="s">
        <v>104</v>
      </c>
      <c r="H445" s="240">
        <v>9</v>
      </c>
      <c r="I445" s="94"/>
      <c r="J445" s="120">
        <v>15806</v>
      </c>
      <c r="K445" s="120">
        <v>268</v>
      </c>
      <c r="L445" s="120" t="str">
        <f>IFERROR(VLOOKUP(TRIM(TEXT(B445,"@")),transp!$A$1:$K$18,9,FALSE),"")</f>
        <v/>
      </c>
      <c r="M445" s="120">
        <v>1188</v>
      </c>
      <c r="N445" s="120">
        <v>17262</v>
      </c>
      <c r="O445" s="125"/>
      <c r="P445" s="155"/>
      <c r="Q445" s="155"/>
    </row>
    <row r="446" spans="1:17" ht="15">
      <c r="A446" s="121">
        <v>458</v>
      </c>
      <c r="B446" s="122">
        <v>458160160</v>
      </c>
      <c r="C446" s="57" t="s">
        <v>525</v>
      </c>
      <c r="D446" s="55">
        <v>160</v>
      </c>
      <c r="E446" s="57" t="s">
        <v>185</v>
      </c>
      <c r="F446" s="57">
        <v>160</v>
      </c>
      <c r="G446" s="57" t="s">
        <v>185</v>
      </c>
      <c r="H446" s="240">
        <v>90</v>
      </c>
      <c r="I446" s="94"/>
      <c r="J446" s="120">
        <v>19656</v>
      </c>
      <c r="K446" s="120">
        <v>345</v>
      </c>
      <c r="L446" s="120" t="str">
        <f>IFERROR(VLOOKUP(TRIM(TEXT(B446,"@")),transp!$A$1:$K$18,9,FALSE),"")</f>
        <v/>
      </c>
      <c r="M446" s="120">
        <v>1188</v>
      </c>
      <c r="N446" s="120">
        <v>21189</v>
      </c>
      <c r="O446" s="125"/>
      <c r="P446" s="155"/>
      <c r="Q446" s="155"/>
    </row>
    <row r="447" spans="1:17" ht="15">
      <c r="A447" s="121">
        <v>458</v>
      </c>
      <c r="B447" s="122">
        <v>458160163</v>
      </c>
      <c r="C447" s="57" t="s">
        <v>525</v>
      </c>
      <c r="D447" s="55">
        <v>160</v>
      </c>
      <c r="E447" s="57" t="s">
        <v>185</v>
      </c>
      <c r="F447" s="57">
        <v>163</v>
      </c>
      <c r="G447" s="57" t="s">
        <v>188</v>
      </c>
      <c r="H447" s="240">
        <v>1</v>
      </c>
      <c r="I447" s="94"/>
      <c r="J447" s="120">
        <v>20404</v>
      </c>
      <c r="K447" s="120">
        <v>96</v>
      </c>
      <c r="L447" s="120" t="str">
        <f>IFERROR(VLOOKUP(TRIM(TEXT(B447,"@")),transp!$A$1:$K$18,9,FALSE),"")</f>
        <v/>
      </c>
      <c r="M447" s="120">
        <v>1188</v>
      </c>
      <c r="N447" s="120">
        <v>21688</v>
      </c>
      <c r="O447" s="125"/>
      <c r="P447" s="155"/>
      <c r="Q447" s="155"/>
    </row>
    <row r="448" spans="1:17" ht="15">
      <c r="A448" s="121">
        <v>458</v>
      </c>
      <c r="B448" s="122">
        <v>458160295</v>
      </c>
      <c r="C448" s="57" t="s">
        <v>525</v>
      </c>
      <c r="D448" s="55">
        <v>160</v>
      </c>
      <c r="E448" s="57" t="s">
        <v>185</v>
      </c>
      <c r="F448" s="57">
        <v>295</v>
      </c>
      <c r="G448" s="57" t="s">
        <v>320</v>
      </c>
      <c r="H448" s="240">
        <v>1</v>
      </c>
      <c r="I448" s="94"/>
      <c r="J448" s="120">
        <v>12565</v>
      </c>
      <c r="K448" s="120">
        <v>6201</v>
      </c>
      <c r="L448" s="120" t="str">
        <f>IFERROR(VLOOKUP(TRIM(TEXT(B448,"@")),transp!$A$1:$K$18,9,FALSE),"")</f>
        <v/>
      </c>
      <c r="M448" s="120">
        <v>1188</v>
      </c>
      <c r="N448" s="120">
        <v>19954</v>
      </c>
      <c r="O448" s="125"/>
      <c r="P448" s="155"/>
      <c r="Q448" s="155"/>
    </row>
    <row r="449" spans="1:17" ht="15">
      <c r="A449" s="121">
        <v>458</v>
      </c>
      <c r="B449" s="122">
        <v>458160301</v>
      </c>
      <c r="C449" s="57" t="s">
        <v>525</v>
      </c>
      <c r="D449" s="55">
        <v>160</v>
      </c>
      <c r="E449" s="57" t="s">
        <v>185</v>
      </c>
      <c r="F449" s="57">
        <v>301</v>
      </c>
      <c r="G449" s="57" t="s">
        <v>326</v>
      </c>
      <c r="H449" s="240">
        <v>3</v>
      </c>
      <c r="I449" s="94"/>
      <c r="J449" s="120">
        <v>14192</v>
      </c>
      <c r="K449" s="120">
        <v>4475</v>
      </c>
      <c r="L449" s="120" t="str">
        <f>IFERROR(VLOOKUP(TRIM(TEXT(B449,"@")),transp!$A$1:$K$18,9,FALSE),"")</f>
        <v/>
      </c>
      <c r="M449" s="120">
        <v>1188</v>
      </c>
      <c r="N449" s="120">
        <v>19855</v>
      </c>
      <c r="O449" s="125"/>
      <c r="P449" s="155"/>
      <c r="Q449" s="155"/>
    </row>
    <row r="450" spans="1:17" ht="15">
      <c r="A450" s="121">
        <v>463</v>
      </c>
      <c r="B450" s="122">
        <v>463035035</v>
      </c>
      <c r="C450" s="57" t="s">
        <v>526</v>
      </c>
      <c r="D450" s="55">
        <v>35</v>
      </c>
      <c r="E450" s="57" t="s">
        <v>60</v>
      </c>
      <c r="F450" s="57">
        <v>35</v>
      </c>
      <c r="G450" s="57" t="s">
        <v>60</v>
      </c>
      <c r="H450" s="240">
        <v>566</v>
      </c>
      <c r="I450" s="94"/>
      <c r="J450" s="120">
        <v>19201</v>
      </c>
      <c r="K450" s="120">
        <v>7386</v>
      </c>
      <c r="L450" s="120" t="str">
        <f>IFERROR(VLOOKUP(TRIM(TEXT(B450,"@")),transp!$A$1:$K$18,9,FALSE),"")</f>
        <v/>
      </c>
      <c r="M450" s="120">
        <v>1188</v>
      </c>
      <c r="N450" s="120">
        <v>27775</v>
      </c>
      <c r="O450" s="125"/>
      <c r="P450" s="155"/>
      <c r="Q450" s="155"/>
    </row>
    <row r="451" spans="1:17" ht="15">
      <c r="A451" s="121">
        <v>463</v>
      </c>
      <c r="B451" s="122">
        <v>463035044</v>
      </c>
      <c r="C451" s="57" t="s">
        <v>526</v>
      </c>
      <c r="D451" s="55">
        <v>35</v>
      </c>
      <c r="E451" s="57" t="s">
        <v>60</v>
      </c>
      <c r="F451" s="57">
        <v>44</v>
      </c>
      <c r="G451" s="57" t="s">
        <v>69</v>
      </c>
      <c r="H451" s="240">
        <v>10</v>
      </c>
      <c r="I451" s="94"/>
      <c r="J451" s="120">
        <v>19551</v>
      </c>
      <c r="K451" s="120">
        <v>0</v>
      </c>
      <c r="L451" s="120" t="str">
        <f>IFERROR(VLOOKUP(TRIM(TEXT(B451,"@")),transp!$A$1:$K$18,9,FALSE),"")</f>
        <v/>
      </c>
      <c r="M451" s="120">
        <v>1188</v>
      </c>
      <c r="N451" s="120">
        <v>20739</v>
      </c>
      <c r="O451" s="125"/>
      <c r="P451" s="155"/>
      <c r="Q451" s="155"/>
    </row>
    <row r="452" spans="1:17" ht="15">
      <c r="A452" s="121">
        <v>463</v>
      </c>
      <c r="B452" s="122">
        <v>463035093</v>
      </c>
      <c r="C452" s="57" t="s">
        <v>526</v>
      </c>
      <c r="D452" s="55">
        <v>35</v>
      </c>
      <c r="E452" s="57" t="s">
        <v>60</v>
      </c>
      <c r="F452" s="57">
        <v>93</v>
      </c>
      <c r="G452" s="57" t="s">
        <v>118</v>
      </c>
      <c r="H452" s="240">
        <v>2</v>
      </c>
      <c r="I452" s="94"/>
      <c r="J452" s="120">
        <v>17213</v>
      </c>
      <c r="K452" s="120">
        <v>169</v>
      </c>
      <c r="L452" s="120" t="str">
        <f>IFERROR(VLOOKUP(TRIM(TEXT(B452,"@")),transp!$A$1:$K$18,9,FALSE),"")</f>
        <v/>
      </c>
      <c r="M452" s="120">
        <v>1188</v>
      </c>
      <c r="N452" s="120">
        <v>18570</v>
      </c>
      <c r="O452" s="125"/>
      <c r="P452" s="155"/>
      <c r="Q452" s="155"/>
    </row>
    <row r="453" spans="1:17" ht="15">
      <c r="A453" s="121">
        <v>463</v>
      </c>
      <c r="B453" s="122">
        <v>463035099</v>
      </c>
      <c r="C453" s="57" t="s">
        <v>526</v>
      </c>
      <c r="D453" s="55">
        <v>35</v>
      </c>
      <c r="E453" s="57" t="s">
        <v>60</v>
      </c>
      <c r="F453" s="57">
        <v>99</v>
      </c>
      <c r="G453" s="57" t="s">
        <v>124</v>
      </c>
      <c r="H453" s="240">
        <v>1</v>
      </c>
      <c r="I453" s="94"/>
      <c r="J453" s="120">
        <v>11794</v>
      </c>
      <c r="K453" s="120">
        <v>5221</v>
      </c>
      <c r="L453" s="120" t="str">
        <f>IFERROR(VLOOKUP(TRIM(TEXT(B453,"@")),transp!$A$1:$K$18,9,FALSE),"")</f>
        <v/>
      </c>
      <c r="M453" s="120">
        <v>1188</v>
      </c>
      <c r="N453" s="120">
        <v>18203</v>
      </c>
      <c r="O453" s="125"/>
      <c r="P453" s="155"/>
      <c r="Q453" s="155"/>
    </row>
    <row r="454" spans="1:17" ht="15">
      <c r="A454" s="121">
        <v>463</v>
      </c>
      <c r="B454" s="122">
        <v>463035133</v>
      </c>
      <c r="C454" s="57" t="s">
        <v>526</v>
      </c>
      <c r="D454" s="55">
        <v>35</v>
      </c>
      <c r="E454" s="57" t="s">
        <v>60</v>
      </c>
      <c r="F454" s="57">
        <v>133</v>
      </c>
      <c r="G454" s="57" t="s">
        <v>158</v>
      </c>
      <c r="H454" s="240">
        <v>1</v>
      </c>
      <c r="I454" s="94"/>
      <c r="J454" s="120">
        <v>18619</v>
      </c>
      <c r="K454" s="120">
        <v>314</v>
      </c>
      <c r="L454" s="120" t="str">
        <f>IFERROR(VLOOKUP(TRIM(TEXT(B454,"@")),transp!$A$1:$K$18,9,FALSE),"")</f>
        <v/>
      </c>
      <c r="M454" s="120">
        <v>1188</v>
      </c>
      <c r="N454" s="120">
        <v>20121</v>
      </c>
      <c r="O454" s="125"/>
      <c r="P454" s="155"/>
      <c r="Q454" s="155"/>
    </row>
    <row r="455" spans="1:17" ht="15">
      <c r="A455" s="121">
        <v>463</v>
      </c>
      <c r="B455" s="122">
        <v>463035207</v>
      </c>
      <c r="C455" s="57" t="s">
        <v>526</v>
      </c>
      <c r="D455" s="55">
        <v>35</v>
      </c>
      <c r="E455" s="57" t="s">
        <v>60</v>
      </c>
      <c r="F455" s="57">
        <v>207</v>
      </c>
      <c r="G455" s="57" t="s">
        <v>232</v>
      </c>
      <c r="H455" s="240">
        <v>1</v>
      </c>
      <c r="I455" s="94"/>
      <c r="J455" s="120">
        <v>16240</v>
      </c>
      <c r="K455" s="120">
        <v>12896</v>
      </c>
      <c r="L455" s="120" t="str">
        <f>IFERROR(VLOOKUP(TRIM(TEXT(B455,"@")),transp!$A$1:$K$18,9,FALSE),"")</f>
        <v/>
      </c>
      <c r="M455" s="120">
        <v>1188</v>
      </c>
      <c r="N455" s="120">
        <v>30324</v>
      </c>
      <c r="O455" s="125"/>
      <c r="P455" s="155"/>
      <c r="Q455" s="155"/>
    </row>
    <row r="456" spans="1:17" ht="15">
      <c r="A456" s="121">
        <v>463</v>
      </c>
      <c r="B456" s="122">
        <v>463035220</v>
      </c>
      <c r="C456" s="57" t="s">
        <v>526</v>
      </c>
      <c r="D456" s="55">
        <v>35</v>
      </c>
      <c r="E456" s="57" t="s">
        <v>60</v>
      </c>
      <c r="F456" s="57">
        <v>220</v>
      </c>
      <c r="G456" s="57" t="s">
        <v>245</v>
      </c>
      <c r="H456" s="240">
        <v>1</v>
      </c>
      <c r="I456" s="94"/>
      <c r="J456" s="120">
        <v>18556</v>
      </c>
      <c r="K456" s="120">
        <v>6556</v>
      </c>
      <c r="L456" s="120" t="str">
        <f>IFERROR(VLOOKUP(TRIM(TEXT(B456,"@")),transp!$A$1:$K$18,9,FALSE),"")</f>
        <v/>
      </c>
      <c r="M456" s="120">
        <v>1188</v>
      </c>
      <c r="N456" s="120">
        <v>26300</v>
      </c>
      <c r="O456" s="125"/>
      <c r="P456" s="155"/>
      <c r="Q456" s="155"/>
    </row>
    <row r="457" spans="1:17" ht="15">
      <c r="A457" s="121">
        <v>463</v>
      </c>
      <c r="B457" s="122">
        <v>463035243</v>
      </c>
      <c r="C457" s="57" t="s">
        <v>526</v>
      </c>
      <c r="D457" s="55">
        <v>35</v>
      </c>
      <c r="E457" s="57" t="s">
        <v>60</v>
      </c>
      <c r="F457" s="57">
        <v>243</v>
      </c>
      <c r="G457" s="57" t="s">
        <v>268</v>
      </c>
      <c r="H457" s="240">
        <v>2</v>
      </c>
      <c r="I457" s="94"/>
      <c r="J457" s="120">
        <v>18826</v>
      </c>
      <c r="K457" s="120">
        <v>2611</v>
      </c>
      <c r="L457" s="120" t="str">
        <f>IFERROR(VLOOKUP(TRIM(TEXT(B457,"@")),transp!$A$1:$K$18,9,FALSE),"")</f>
        <v/>
      </c>
      <c r="M457" s="120">
        <v>1188</v>
      </c>
      <c r="N457" s="120">
        <v>22625</v>
      </c>
      <c r="O457" s="125"/>
      <c r="P457" s="155"/>
      <c r="Q457" s="155"/>
    </row>
    <row r="458" spans="1:17" ht="15">
      <c r="A458" s="121">
        <v>463</v>
      </c>
      <c r="B458" s="122">
        <v>463035244</v>
      </c>
      <c r="C458" s="57" t="s">
        <v>526</v>
      </c>
      <c r="D458" s="55">
        <v>35</v>
      </c>
      <c r="E458" s="57" t="s">
        <v>60</v>
      </c>
      <c r="F458" s="57">
        <v>244</v>
      </c>
      <c r="G458" s="57" t="s">
        <v>269</v>
      </c>
      <c r="H458" s="240">
        <v>6</v>
      </c>
      <c r="I458" s="94"/>
      <c r="J458" s="120">
        <v>15514</v>
      </c>
      <c r="K458" s="120">
        <v>3750</v>
      </c>
      <c r="L458" s="120" t="str">
        <f>IFERROR(VLOOKUP(TRIM(TEXT(B458,"@")),transp!$A$1:$K$18,9,FALSE),"")</f>
        <v/>
      </c>
      <c r="M458" s="120">
        <v>1188</v>
      </c>
      <c r="N458" s="120">
        <v>20452</v>
      </c>
      <c r="O458" s="125"/>
      <c r="P458" s="155"/>
      <c r="Q458" s="155"/>
    </row>
    <row r="459" spans="1:17" ht="15">
      <c r="A459" s="121">
        <v>463</v>
      </c>
      <c r="B459" s="122">
        <v>463035251</v>
      </c>
      <c r="C459" s="57" t="s">
        <v>526</v>
      </c>
      <c r="D459" s="55">
        <v>35</v>
      </c>
      <c r="E459" s="57" t="s">
        <v>60</v>
      </c>
      <c r="F459" s="57">
        <v>251</v>
      </c>
      <c r="G459" s="57" t="s">
        <v>276</v>
      </c>
      <c r="H459" s="240">
        <v>1</v>
      </c>
      <c r="I459" s="94"/>
      <c r="J459" s="120">
        <v>19033</v>
      </c>
      <c r="K459" s="120">
        <v>2563</v>
      </c>
      <c r="L459" s="120" t="str">
        <f>IFERROR(VLOOKUP(TRIM(TEXT(B459,"@")),transp!$A$1:$K$18,9,FALSE),"")</f>
        <v/>
      </c>
      <c r="M459" s="120">
        <v>1188</v>
      </c>
      <c r="N459" s="120">
        <v>22784</v>
      </c>
      <c r="O459" s="125"/>
      <c r="P459" s="155"/>
      <c r="Q459" s="155"/>
    </row>
    <row r="460" spans="1:17" ht="15">
      <c r="A460" s="121">
        <v>464</v>
      </c>
      <c r="B460" s="122">
        <v>464168030</v>
      </c>
      <c r="C460" s="57" t="s">
        <v>527</v>
      </c>
      <c r="D460" s="55">
        <v>168</v>
      </c>
      <c r="E460" s="57" t="s">
        <v>193</v>
      </c>
      <c r="F460" s="57">
        <v>30</v>
      </c>
      <c r="G460" s="57" t="s">
        <v>55</v>
      </c>
      <c r="H460" s="240">
        <v>5</v>
      </c>
      <c r="I460" s="94"/>
      <c r="J460" s="120">
        <v>14313</v>
      </c>
      <c r="K460" s="120">
        <v>4143</v>
      </c>
      <c r="L460" s="120" t="str">
        <f>IFERROR(VLOOKUP(TRIM(TEXT(B460,"@")),transp!$A$1:$K$18,9,FALSE),"")</f>
        <v/>
      </c>
      <c r="M460" s="120">
        <v>1188</v>
      </c>
      <c r="N460" s="120">
        <v>19644</v>
      </c>
      <c r="O460" s="125"/>
      <c r="P460" s="155"/>
      <c r="Q460" s="155"/>
    </row>
    <row r="461" spans="1:17" ht="15">
      <c r="A461" s="121">
        <v>464</v>
      </c>
      <c r="B461" s="122">
        <v>464168035</v>
      </c>
      <c r="C461" s="57" t="s">
        <v>527</v>
      </c>
      <c r="D461" s="55">
        <v>168</v>
      </c>
      <c r="E461" s="57" t="s">
        <v>193</v>
      </c>
      <c r="F461" s="57">
        <v>35</v>
      </c>
      <c r="G461" s="57" t="s">
        <v>60</v>
      </c>
      <c r="H461" s="240">
        <v>1</v>
      </c>
      <c r="I461" s="94"/>
      <c r="J461" s="120">
        <v>11037</v>
      </c>
      <c r="K461" s="120">
        <v>4246</v>
      </c>
      <c r="L461" s="120" t="str">
        <f>IFERROR(VLOOKUP(TRIM(TEXT(B461,"@")),transp!$A$1:$K$18,9,FALSE),"")</f>
        <v/>
      </c>
      <c r="M461" s="120">
        <v>1188</v>
      </c>
      <c r="N461" s="120">
        <v>16471</v>
      </c>
      <c r="O461" s="125"/>
      <c r="P461" s="155"/>
      <c r="Q461" s="155"/>
    </row>
    <row r="462" spans="1:17" ht="15">
      <c r="A462" s="121">
        <v>464</v>
      </c>
      <c r="B462" s="122">
        <v>464168071</v>
      </c>
      <c r="C462" s="57" t="s">
        <v>527</v>
      </c>
      <c r="D462" s="55">
        <v>168</v>
      </c>
      <c r="E462" s="57" t="s">
        <v>193</v>
      </c>
      <c r="F462" s="57">
        <v>71</v>
      </c>
      <c r="G462" s="57" t="s">
        <v>96</v>
      </c>
      <c r="H462" s="240">
        <v>2</v>
      </c>
      <c r="I462" s="94"/>
      <c r="J462" s="120">
        <v>10851</v>
      </c>
      <c r="K462" s="120">
        <v>4577</v>
      </c>
      <c r="L462" s="120" t="str">
        <f>IFERROR(VLOOKUP(TRIM(TEXT(B462,"@")),transp!$A$1:$K$18,9,FALSE),"")</f>
        <v/>
      </c>
      <c r="M462" s="120">
        <v>1188</v>
      </c>
      <c r="N462" s="120">
        <v>16616</v>
      </c>
      <c r="O462" s="125"/>
      <c r="P462" s="155"/>
      <c r="Q462" s="155"/>
    </row>
    <row r="463" spans="1:17" ht="15">
      <c r="A463" s="121">
        <v>464</v>
      </c>
      <c r="B463" s="122">
        <v>464168163</v>
      </c>
      <c r="C463" s="57" t="s">
        <v>527</v>
      </c>
      <c r="D463" s="55">
        <v>168</v>
      </c>
      <c r="E463" s="57" t="s">
        <v>193</v>
      </c>
      <c r="F463" s="57">
        <v>163</v>
      </c>
      <c r="G463" s="57" t="s">
        <v>188</v>
      </c>
      <c r="H463" s="240">
        <v>29</v>
      </c>
      <c r="I463" s="94"/>
      <c r="J463" s="120">
        <v>15683</v>
      </c>
      <c r="K463" s="120">
        <v>74</v>
      </c>
      <c r="L463" s="120" t="str">
        <f>IFERROR(VLOOKUP(TRIM(TEXT(B463,"@")),transp!$A$1:$K$18,9,FALSE),"")</f>
        <v/>
      </c>
      <c r="M463" s="120">
        <v>1188</v>
      </c>
      <c r="N463" s="120">
        <v>16945</v>
      </c>
      <c r="O463" s="125"/>
      <c r="P463" s="155"/>
      <c r="Q463" s="155"/>
    </row>
    <row r="464" spans="1:17" ht="15">
      <c r="A464" s="121">
        <v>464</v>
      </c>
      <c r="B464" s="122">
        <v>464168168</v>
      </c>
      <c r="C464" s="57" t="s">
        <v>527</v>
      </c>
      <c r="D464" s="55">
        <v>168</v>
      </c>
      <c r="E464" s="57" t="s">
        <v>193</v>
      </c>
      <c r="F464" s="57">
        <v>168</v>
      </c>
      <c r="G464" s="57" t="s">
        <v>193</v>
      </c>
      <c r="H464" s="240">
        <v>60</v>
      </c>
      <c r="I464" s="94"/>
      <c r="J464" s="120">
        <v>12251</v>
      </c>
      <c r="K464" s="120">
        <v>8392</v>
      </c>
      <c r="L464" s="120" t="str">
        <f>IFERROR(VLOOKUP(TRIM(TEXT(B464,"@")),transp!$A$1:$K$18,9,FALSE),"")</f>
        <v/>
      </c>
      <c r="M464" s="120">
        <v>1188</v>
      </c>
      <c r="N464" s="120">
        <v>21831</v>
      </c>
      <c r="O464" s="125"/>
      <c r="P464" s="155"/>
      <c r="Q464" s="155"/>
    </row>
    <row r="465" spans="1:17" ht="15">
      <c r="A465" s="121">
        <v>464</v>
      </c>
      <c r="B465" s="122">
        <v>464168196</v>
      </c>
      <c r="C465" s="57" t="s">
        <v>527</v>
      </c>
      <c r="D465" s="55">
        <v>168</v>
      </c>
      <c r="E465" s="57" t="s">
        <v>193</v>
      </c>
      <c r="F465" s="57">
        <v>196</v>
      </c>
      <c r="G465" s="57" t="s">
        <v>221</v>
      </c>
      <c r="H465" s="240">
        <v>9</v>
      </c>
      <c r="I465" s="94"/>
      <c r="J465" s="120">
        <v>11874</v>
      </c>
      <c r="K465" s="120">
        <v>8881</v>
      </c>
      <c r="L465" s="120" t="str">
        <f>IFERROR(VLOOKUP(TRIM(TEXT(B465,"@")),transp!$A$1:$K$18,9,FALSE),"")</f>
        <v/>
      </c>
      <c r="M465" s="120">
        <v>1188</v>
      </c>
      <c r="N465" s="120">
        <v>21943</v>
      </c>
      <c r="O465" s="125"/>
      <c r="P465" s="155"/>
      <c r="Q465" s="155"/>
    </row>
    <row r="466" spans="1:17" ht="15">
      <c r="A466" s="121">
        <v>464</v>
      </c>
      <c r="B466" s="122">
        <v>464168229</v>
      </c>
      <c r="C466" s="57" t="s">
        <v>527</v>
      </c>
      <c r="D466" s="55">
        <v>168</v>
      </c>
      <c r="E466" s="57" t="s">
        <v>193</v>
      </c>
      <c r="F466" s="57">
        <v>229</v>
      </c>
      <c r="G466" s="57" t="s">
        <v>254</v>
      </c>
      <c r="H466" s="240">
        <v>14</v>
      </c>
      <c r="I466" s="94"/>
      <c r="J466" s="120">
        <v>13959</v>
      </c>
      <c r="K466" s="120">
        <v>1399</v>
      </c>
      <c r="L466" s="120" t="str">
        <f>IFERROR(VLOOKUP(TRIM(TEXT(B466,"@")),transp!$A$1:$K$18,9,FALSE),"")</f>
        <v/>
      </c>
      <c r="M466" s="120">
        <v>1188</v>
      </c>
      <c r="N466" s="120">
        <v>16546</v>
      </c>
      <c r="O466" s="125"/>
      <c r="P466" s="155"/>
      <c r="Q466" s="155"/>
    </row>
    <row r="467" spans="1:17" ht="15">
      <c r="A467" s="121">
        <v>464</v>
      </c>
      <c r="B467" s="122">
        <v>464168248</v>
      </c>
      <c r="C467" s="57" t="s">
        <v>527</v>
      </c>
      <c r="D467" s="55">
        <v>168</v>
      </c>
      <c r="E467" s="57" t="s">
        <v>193</v>
      </c>
      <c r="F467" s="57">
        <v>248</v>
      </c>
      <c r="G467" s="57" t="s">
        <v>273</v>
      </c>
      <c r="H467" s="240">
        <v>1</v>
      </c>
      <c r="I467" s="94"/>
      <c r="J467" s="120">
        <v>18503</v>
      </c>
      <c r="K467" s="120">
        <v>903</v>
      </c>
      <c r="L467" s="120" t="str">
        <f>IFERROR(VLOOKUP(TRIM(TEXT(B467,"@")),transp!$A$1:$K$18,9,FALSE),"")</f>
        <v/>
      </c>
      <c r="M467" s="120">
        <v>1188</v>
      </c>
      <c r="N467" s="120">
        <v>20594</v>
      </c>
      <c r="O467" s="125"/>
      <c r="P467" s="155"/>
      <c r="Q467" s="155"/>
    </row>
    <row r="468" spans="1:17" ht="15">
      <c r="A468" s="121">
        <v>464</v>
      </c>
      <c r="B468" s="122">
        <v>464168258</v>
      </c>
      <c r="C468" s="57" t="s">
        <v>527</v>
      </c>
      <c r="D468" s="55">
        <v>168</v>
      </c>
      <c r="E468" s="57" t="s">
        <v>193</v>
      </c>
      <c r="F468" s="57">
        <v>258</v>
      </c>
      <c r="G468" s="57" t="s">
        <v>283</v>
      </c>
      <c r="H468" s="240">
        <v>7</v>
      </c>
      <c r="I468" s="94"/>
      <c r="J468" s="120">
        <v>16693</v>
      </c>
      <c r="K468" s="120">
        <v>3735</v>
      </c>
      <c r="L468" s="120" t="str">
        <f>IFERROR(VLOOKUP(TRIM(TEXT(B468,"@")),transp!$A$1:$K$18,9,FALSE),"")</f>
        <v/>
      </c>
      <c r="M468" s="120">
        <v>1188</v>
      </c>
      <c r="N468" s="120">
        <v>21616</v>
      </c>
      <c r="O468" s="125"/>
      <c r="P468" s="155"/>
      <c r="Q468" s="155"/>
    </row>
    <row r="469" spans="1:17" ht="15">
      <c r="A469" s="121">
        <v>464</v>
      </c>
      <c r="B469" s="122">
        <v>464168262</v>
      </c>
      <c r="C469" s="57" t="s">
        <v>527</v>
      </c>
      <c r="D469" s="55">
        <v>168</v>
      </c>
      <c r="E469" s="57" t="s">
        <v>193</v>
      </c>
      <c r="F469" s="57">
        <v>262</v>
      </c>
      <c r="G469" s="57" t="s">
        <v>287</v>
      </c>
      <c r="H469" s="240">
        <v>1</v>
      </c>
      <c r="I469" s="94"/>
      <c r="J469" s="120">
        <v>11037</v>
      </c>
      <c r="K469" s="120">
        <v>717</v>
      </c>
      <c r="L469" s="120" t="str">
        <f>IFERROR(VLOOKUP(TRIM(TEXT(B469,"@")),transp!$A$1:$K$18,9,FALSE),"")</f>
        <v/>
      </c>
      <c r="M469" s="120">
        <v>1188</v>
      </c>
      <c r="N469" s="120">
        <v>12942</v>
      </c>
      <c r="O469" s="125"/>
      <c r="P469" s="155"/>
      <c r="Q469" s="155"/>
    </row>
    <row r="470" spans="1:17" ht="15">
      <c r="A470" s="121">
        <v>464</v>
      </c>
      <c r="B470" s="122">
        <v>464168291</v>
      </c>
      <c r="C470" s="57" t="s">
        <v>527</v>
      </c>
      <c r="D470" s="55">
        <v>168</v>
      </c>
      <c r="E470" s="57" t="s">
        <v>193</v>
      </c>
      <c r="F470" s="57">
        <v>291</v>
      </c>
      <c r="G470" s="57" t="s">
        <v>316</v>
      </c>
      <c r="H470" s="240">
        <v>46</v>
      </c>
      <c r="I470" s="94"/>
      <c r="J470" s="120">
        <v>12092</v>
      </c>
      <c r="K470" s="120">
        <v>4918</v>
      </c>
      <c r="L470" s="120" t="str">
        <f>IFERROR(VLOOKUP(TRIM(TEXT(B470,"@")),transp!$A$1:$K$18,9,FALSE),"")</f>
        <v/>
      </c>
      <c r="M470" s="120">
        <v>1188</v>
      </c>
      <c r="N470" s="120">
        <v>18198</v>
      </c>
      <c r="O470" s="125"/>
      <c r="P470" s="155"/>
      <c r="Q470" s="155"/>
    </row>
    <row r="471" spans="1:17" ht="15">
      <c r="A471" s="121">
        <v>466</v>
      </c>
      <c r="B471" s="122">
        <v>466700096</v>
      </c>
      <c r="C471" s="57" t="s">
        <v>528</v>
      </c>
      <c r="D471" s="55">
        <v>700</v>
      </c>
      <c r="E471" s="57" t="s">
        <v>410</v>
      </c>
      <c r="F471" s="57">
        <v>96</v>
      </c>
      <c r="G471" s="57" t="s">
        <v>121</v>
      </c>
      <c r="H471" s="240">
        <v>2</v>
      </c>
      <c r="I471" s="94"/>
      <c r="J471" s="120">
        <v>15704</v>
      </c>
      <c r="K471" s="120">
        <v>9672</v>
      </c>
      <c r="L471" s="120" t="str">
        <f>IFERROR(VLOOKUP(TRIM(TEXT(B471,"@")),transp!$A$1:$K$18,9,FALSE),"")</f>
        <v/>
      </c>
      <c r="M471" s="120">
        <v>1188</v>
      </c>
      <c r="N471" s="120">
        <v>26564</v>
      </c>
      <c r="O471" s="125"/>
      <c r="P471" s="155"/>
      <c r="Q471" s="155"/>
    </row>
    <row r="472" spans="1:17" ht="15">
      <c r="A472" s="121">
        <v>466</v>
      </c>
      <c r="B472" s="122">
        <v>466700700</v>
      </c>
      <c r="C472" s="57" t="s">
        <v>528</v>
      </c>
      <c r="D472" s="55">
        <v>700</v>
      </c>
      <c r="E472" s="57" t="s">
        <v>410</v>
      </c>
      <c r="F472" s="57">
        <v>700</v>
      </c>
      <c r="G472" s="57" t="s">
        <v>410</v>
      </c>
      <c r="H472" s="240">
        <v>30</v>
      </c>
      <c r="I472" s="94"/>
      <c r="J472" s="120">
        <v>16122</v>
      </c>
      <c r="K472" s="120">
        <v>12206</v>
      </c>
      <c r="L472" s="120" t="str">
        <f>IFERROR(VLOOKUP(TRIM(TEXT(B472,"@")),transp!$A$1:$K$18,9,FALSE),"")</f>
        <v/>
      </c>
      <c r="M472" s="120">
        <v>1188</v>
      </c>
      <c r="N472" s="120">
        <v>29516</v>
      </c>
      <c r="O472" s="125"/>
      <c r="P472" s="155"/>
      <c r="Q472" s="155"/>
    </row>
    <row r="473" spans="1:17" ht="15">
      <c r="A473" s="121">
        <v>466</v>
      </c>
      <c r="B473" s="122">
        <v>466774089</v>
      </c>
      <c r="C473" s="57" t="s">
        <v>528</v>
      </c>
      <c r="D473" s="55">
        <v>774</v>
      </c>
      <c r="E473" s="57" t="s">
        <v>433</v>
      </c>
      <c r="F473" s="57">
        <v>89</v>
      </c>
      <c r="G473" s="57" t="s">
        <v>114</v>
      </c>
      <c r="H473" s="240">
        <v>34</v>
      </c>
      <c r="I473" s="94"/>
      <c r="J473" s="120">
        <v>14188</v>
      </c>
      <c r="K473" s="120">
        <v>15953</v>
      </c>
      <c r="L473" s="120" t="str">
        <f>IFERROR(VLOOKUP(TRIM(TEXT(B473,"@")),transp!$A$1:$K$18,9,FALSE),"")</f>
        <v/>
      </c>
      <c r="M473" s="120">
        <v>1188</v>
      </c>
      <c r="N473" s="120">
        <v>31329</v>
      </c>
      <c r="O473" s="125"/>
      <c r="P473" s="155"/>
      <c r="Q473" s="155"/>
    </row>
    <row r="474" spans="1:17" ht="15">
      <c r="A474" s="121">
        <v>466</v>
      </c>
      <c r="B474" s="122">
        <v>466774096</v>
      </c>
      <c r="C474" s="57" t="s">
        <v>528</v>
      </c>
      <c r="D474" s="55">
        <v>774</v>
      </c>
      <c r="E474" s="57" t="s">
        <v>433</v>
      </c>
      <c r="F474" s="57">
        <v>96</v>
      </c>
      <c r="G474" s="57" t="s">
        <v>121</v>
      </c>
      <c r="H474" s="240">
        <v>6</v>
      </c>
      <c r="I474" s="94"/>
      <c r="J474" s="120">
        <v>16259</v>
      </c>
      <c r="K474" s="120">
        <v>10014</v>
      </c>
      <c r="L474" s="120" t="str">
        <f>IFERROR(VLOOKUP(TRIM(TEXT(B474,"@")),transp!$A$1:$K$18,9,FALSE),"")</f>
        <v/>
      </c>
      <c r="M474" s="120">
        <v>1188</v>
      </c>
      <c r="N474" s="120">
        <v>27461</v>
      </c>
      <c r="O474" s="125"/>
      <c r="P474" s="155"/>
      <c r="Q474" s="155"/>
    </row>
    <row r="475" spans="1:17" ht="15">
      <c r="A475" s="121">
        <v>466</v>
      </c>
      <c r="B475" s="122">
        <v>466774221</v>
      </c>
      <c r="C475" s="57" t="s">
        <v>528</v>
      </c>
      <c r="D475" s="55">
        <v>774</v>
      </c>
      <c r="E475" s="57" t="s">
        <v>433</v>
      </c>
      <c r="F475" s="57">
        <v>221</v>
      </c>
      <c r="G475" s="57" t="s">
        <v>246</v>
      </c>
      <c r="H475" s="240">
        <v>23</v>
      </c>
      <c r="I475" s="94"/>
      <c r="J475" s="120">
        <v>14800</v>
      </c>
      <c r="K475" s="120">
        <v>17181</v>
      </c>
      <c r="L475" s="120" t="str">
        <f>IFERROR(VLOOKUP(TRIM(TEXT(B475,"@")),transp!$A$1:$K$18,9,FALSE),"")</f>
        <v/>
      </c>
      <c r="M475" s="120">
        <v>1188</v>
      </c>
      <c r="N475" s="120">
        <v>33169</v>
      </c>
      <c r="O475" s="125"/>
      <c r="P475" s="155"/>
      <c r="Q475" s="155"/>
    </row>
    <row r="476" spans="1:17" ht="15">
      <c r="A476" s="121">
        <v>466</v>
      </c>
      <c r="B476" s="122">
        <v>466774296</v>
      </c>
      <c r="C476" s="57" t="s">
        <v>528</v>
      </c>
      <c r="D476" s="55">
        <v>774</v>
      </c>
      <c r="E476" s="57" t="s">
        <v>433</v>
      </c>
      <c r="F476" s="57">
        <v>296</v>
      </c>
      <c r="G476" s="57" t="s">
        <v>321</v>
      </c>
      <c r="H476" s="240">
        <v>44</v>
      </c>
      <c r="I476" s="94"/>
      <c r="J476" s="120">
        <v>13720</v>
      </c>
      <c r="K476" s="120">
        <v>19398</v>
      </c>
      <c r="L476" s="120" t="str">
        <f>IFERROR(VLOOKUP(TRIM(TEXT(B476,"@")),transp!$A$1:$K$18,9,FALSE),"")</f>
        <v/>
      </c>
      <c r="M476" s="120">
        <v>1188</v>
      </c>
      <c r="N476" s="120">
        <v>34306</v>
      </c>
      <c r="O476" s="125"/>
      <c r="P476" s="155"/>
      <c r="Q476" s="155"/>
    </row>
    <row r="477" spans="1:17" ht="15">
      <c r="A477" s="121">
        <v>466</v>
      </c>
      <c r="B477" s="122">
        <v>466774774</v>
      </c>
      <c r="C477" s="57" t="s">
        <v>528</v>
      </c>
      <c r="D477" s="55">
        <v>774</v>
      </c>
      <c r="E477" s="57" t="s">
        <v>433</v>
      </c>
      <c r="F477" s="57">
        <v>774</v>
      </c>
      <c r="G477" s="57" t="s">
        <v>433</v>
      </c>
      <c r="H477" s="240">
        <v>36</v>
      </c>
      <c r="I477" s="94"/>
      <c r="J477" s="120">
        <v>13852</v>
      </c>
      <c r="K477" s="120">
        <v>28690</v>
      </c>
      <c r="L477" s="120" t="str">
        <f>IFERROR(VLOOKUP(TRIM(TEXT(B477,"@")),transp!$A$1:$K$18,9,FALSE),"")</f>
        <v/>
      </c>
      <c r="M477" s="120">
        <v>1188</v>
      </c>
      <c r="N477" s="120">
        <v>43730</v>
      </c>
      <c r="O477" s="125"/>
      <c r="P477" s="155"/>
      <c r="Q477" s="155"/>
    </row>
    <row r="478" spans="1:17" ht="15">
      <c r="A478" s="121">
        <v>469</v>
      </c>
      <c r="B478" s="122">
        <v>469035018</v>
      </c>
      <c r="C478" s="57" t="s">
        <v>529</v>
      </c>
      <c r="D478" s="55">
        <v>35</v>
      </c>
      <c r="E478" s="57" t="s">
        <v>60</v>
      </c>
      <c r="F478" s="57">
        <v>18</v>
      </c>
      <c r="G478" s="57" t="s">
        <v>43</v>
      </c>
      <c r="H478" s="240">
        <v>1</v>
      </c>
      <c r="I478" s="94"/>
      <c r="J478" s="120">
        <v>14821</v>
      </c>
      <c r="K478" s="120">
        <v>7068</v>
      </c>
      <c r="L478" s="120" t="str">
        <f>IFERROR(VLOOKUP(TRIM(TEXT(B478,"@")),transp!$A$1:$K$18,9,FALSE),"")</f>
        <v/>
      </c>
      <c r="M478" s="120">
        <v>1188</v>
      </c>
      <c r="N478" s="120">
        <v>23077</v>
      </c>
      <c r="O478" s="125"/>
      <c r="P478" s="155"/>
      <c r="Q478" s="155"/>
    </row>
    <row r="479" spans="1:17" ht="15">
      <c r="A479" s="121">
        <v>469</v>
      </c>
      <c r="B479" s="122">
        <v>469035035</v>
      </c>
      <c r="C479" s="57" t="s">
        <v>529</v>
      </c>
      <c r="D479" s="55">
        <v>35</v>
      </c>
      <c r="E479" s="57" t="s">
        <v>60</v>
      </c>
      <c r="F479" s="57">
        <v>35</v>
      </c>
      <c r="G479" s="57" t="s">
        <v>60</v>
      </c>
      <c r="H479" s="240">
        <v>1142</v>
      </c>
      <c r="I479" s="94"/>
      <c r="J479" s="120">
        <v>19422</v>
      </c>
      <c r="K479" s="120">
        <v>7471</v>
      </c>
      <c r="L479" s="120" t="str">
        <f>IFERROR(VLOOKUP(TRIM(TEXT(B479,"@")),transp!$A$1:$K$18,9,FALSE),"")</f>
        <v/>
      </c>
      <c r="M479" s="120">
        <v>1188</v>
      </c>
      <c r="N479" s="120">
        <v>28081</v>
      </c>
      <c r="O479" s="125"/>
      <c r="P479" s="155"/>
      <c r="Q479" s="155"/>
    </row>
    <row r="480" spans="1:17" ht="15">
      <c r="A480" s="121">
        <v>469</v>
      </c>
      <c r="B480" s="122">
        <v>469035044</v>
      </c>
      <c r="C480" s="57" t="s">
        <v>529</v>
      </c>
      <c r="D480" s="55">
        <v>35</v>
      </c>
      <c r="E480" s="57" t="s">
        <v>60</v>
      </c>
      <c r="F480" s="57">
        <v>44</v>
      </c>
      <c r="G480" s="57" t="s">
        <v>69</v>
      </c>
      <c r="H480" s="240">
        <v>8</v>
      </c>
      <c r="I480" s="94"/>
      <c r="J480" s="120">
        <v>17191</v>
      </c>
      <c r="K480" s="120">
        <v>0</v>
      </c>
      <c r="L480" s="120" t="str">
        <f>IFERROR(VLOOKUP(TRIM(TEXT(B480,"@")),transp!$A$1:$K$18,9,FALSE),"")</f>
        <v/>
      </c>
      <c r="M480" s="120">
        <v>1188</v>
      </c>
      <c r="N480" s="120">
        <v>18379</v>
      </c>
      <c r="O480" s="125"/>
      <c r="P480" s="155"/>
      <c r="Q480" s="155"/>
    </row>
    <row r="481" spans="1:17" ht="15">
      <c r="A481" s="121">
        <v>469</v>
      </c>
      <c r="B481" s="122">
        <v>469035049</v>
      </c>
      <c r="C481" s="57" t="s">
        <v>529</v>
      </c>
      <c r="D481" s="55">
        <v>35</v>
      </c>
      <c r="E481" s="57" t="s">
        <v>60</v>
      </c>
      <c r="F481" s="57">
        <v>49</v>
      </c>
      <c r="G481" s="57" t="s">
        <v>74</v>
      </c>
      <c r="H481" s="240">
        <v>2</v>
      </c>
      <c r="I481" s="94"/>
      <c r="J481" s="120">
        <v>19719</v>
      </c>
      <c r="K481" s="120">
        <v>26683</v>
      </c>
      <c r="L481" s="120" t="str">
        <f>IFERROR(VLOOKUP(TRIM(TEXT(B481,"@")),transp!$A$1:$K$18,9,FALSE),"")</f>
        <v/>
      </c>
      <c r="M481" s="120">
        <v>1188</v>
      </c>
      <c r="N481" s="120">
        <v>47590</v>
      </c>
      <c r="O481" s="125"/>
      <c r="P481" s="155"/>
      <c r="Q481" s="155"/>
    </row>
    <row r="482" spans="1:17" ht="15">
      <c r="A482" s="121">
        <v>469</v>
      </c>
      <c r="B482" s="122">
        <v>469035050</v>
      </c>
      <c r="C482" s="57" t="s">
        <v>529</v>
      </c>
      <c r="D482" s="55">
        <v>35</v>
      </c>
      <c r="E482" s="57" t="s">
        <v>60</v>
      </c>
      <c r="F482" s="57">
        <v>50</v>
      </c>
      <c r="G482" s="57" t="s">
        <v>75</v>
      </c>
      <c r="H482" s="240">
        <v>2</v>
      </c>
      <c r="I482" s="94"/>
      <c r="J482" s="120">
        <v>17052</v>
      </c>
      <c r="K482" s="120">
        <v>7448</v>
      </c>
      <c r="L482" s="120" t="str">
        <f>IFERROR(VLOOKUP(TRIM(TEXT(B482,"@")),transp!$A$1:$K$18,9,FALSE),"")</f>
        <v/>
      </c>
      <c r="M482" s="120">
        <v>1188</v>
      </c>
      <c r="N482" s="120">
        <v>25688</v>
      </c>
      <c r="O482" s="125"/>
      <c r="P482" s="155"/>
      <c r="Q482" s="155"/>
    </row>
    <row r="483" spans="1:17" ht="15">
      <c r="A483" s="121">
        <v>469</v>
      </c>
      <c r="B483" s="122">
        <v>469035073</v>
      </c>
      <c r="C483" s="57" t="s">
        <v>529</v>
      </c>
      <c r="D483" s="55">
        <v>35</v>
      </c>
      <c r="E483" s="57" t="s">
        <v>60</v>
      </c>
      <c r="F483" s="57">
        <v>73</v>
      </c>
      <c r="G483" s="57" t="s">
        <v>98</v>
      </c>
      <c r="H483" s="240">
        <v>3</v>
      </c>
      <c r="I483" s="94"/>
      <c r="J483" s="120">
        <v>13636</v>
      </c>
      <c r="K483" s="120">
        <v>9406</v>
      </c>
      <c r="L483" s="120" t="str">
        <f>IFERROR(VLOOKUP(TRIM(TEXT(B483,"@")),transp!$A$1:$K$18,9,FALSE),"")</f>
        <v/>
      </c>
      <c r="M483" s="120">
        <v>1188</v>
      </c>
      <c r="N483" s="120">
        <v>24230</v>
      </c>
      <c r="O483" s="125"/>
      <c r="P483" s="155"/>
      <c r="Q483" s="155"/>
    </row>
    <row r="484" spans="1:17" ht="15">
      <c r="A484" s="121">
        <v>469</v>
      </c>
      <c r="B484" s="122">
        <v>469035083</v>
      </c>
      <c r="C484" s="57" t="s">
        <v>529</v>
      </c>
      <c r="D484" s="55">
        <v>35</v>
      </c>
      <c r="E484" s="57" t="s">
        <v>60</v>
      </c>
      <c r="F484" s="57">
        <v>83</v>
      </c>
      <c r="G484" s="57" t="s">
        <v>108</v>
      </c>
      <c r="H484" s="240">
        <v>1</v>
      </c>
      <c r="I484" s="94"/>
      <c r="J484" s="120">
        <v>17600</v>
      </c>
      <c r="K484" s="120">
        <v>2582</v>
      </c>
      <c r="L484" s="120" t="str">
        <f>IFERROR(VLOOKUP(TRIM(TEXT(B484,"@")),transp!$A$1:$K$18,9,FALSE),"")</f>
        <v/>
      </c>
      <c r="M484" s="120">
        <v>1188</v>
      </c>
      <c r="N484" s="120">
        <v>21370</v>
      </c>
      <c r="O484" s="125"/>
      <c r="P484" s="155"/>
      <c r="Q484" s="155"/>
    </row>
    <row r="485" spans="1:17" ht="15">
      <c r="A485" s="121">
        <v>469</v>
      </c>
      <c r="B485" s="122">
        <v>469035093</v>
      </c>
      <c r="C485" s="57" t="s">
        <v>529</v>
      </c>
      <c r="D485" s="55">
        <v>35</v>
      </c>
      <c r="E485" s="57" t="s">
        <v>60</v>
      </c>
      <c r="F485" s="57">
        <v>93</v>
      </c>
      <c r="G485" s="57" t="s">
        <v>118</v>
      </c>
      <c r="H485" s="240">
        <v>2</v>
      </c>
      <c r="I485" s="94"/>
      <c r="J485" s="120">
        <v>21879</v>
      </c>
      <c r="K485" s="120">
        <v>215</v>
      </c>
      <c r="L485" s="120" t="str">
        <f>IFERROR(VLOOKUP(TRIM(TEXT(B485,"@")),transp!$A$1:$K$18,9,FALSE),"")</f>
        <v/>
      </c>
      <c r="M485" s="120">
        <v>1188</v>
      </c>
      <c r="N485" s="120">
        <v>23282</v>
      </c>
      <c r="O485" s="125"/>
      <c r="P485" s="155"/>
      <c r="Q485" s="155"/>
    </row>
    <row r="486" spans="1:17" ht="15">
      <c r="A486" s="121">
        <v>469</v>
      </c>
      <c r="B486" s="122">
        <v>469035133</v>
      </c>
      <c r="C486" s="57" t="s">
        <v>529</v>
      </c>
      <c r="D486" s="55">
        <v>35</v>
      </c>
      <c r="E486" s="57" t="s">
        <v>60</v>
      </c>
      <c r="F486" s="57">
        <v>133</v>
      </c>
      <c r="G486" s="57" t="s">
        <v>158</v>
      </c>
      <c r="H486" s="240">
        <v>1</v>
      </c>
      <c r="I486" s="94"/>
      <c r="J486" s="120">
        <v>11379</v>
      </c>
      <c r="K486" s="120">
        <v>192</v>
      </c>
      <c r="L486" s="120" t="str">
        <f>IFERROR(VLOOKUP(TRIM(TEXT(B486,"@")),transp!$A$1:$K$18,9,FALSE),"")</f>
        <v/>
      </c>
      <c r="M486" s="120">
        <v>1188</v>
      </c>
      <c r="N486" s="120">
        <v>12759</v>
      </c>
      <c r="O486" s="125"/>
      <c r="P486" s="155"/>
      <c r="Q486" s="155"/>
    </row>
    <row r="487" spans="1:17" ht="15">
      <c r="A487" s="121">
        <v>469</v>
      </c>
      <c r="B487" s="122">
        <v>469035163</v>
      </c>
      <c r="C487" s="57" t="s">
        <v>529</v>
      </c>
      <c r="D487" s="55">
        <v>35</v>
      </c>
      <c r="E487" s="57" t="s">
        <v>60</v>
      </c>
      <c r="F487" s="57">
        <v>163</v>
      </c>
      <c r="G487" s="57" t="s">
        <v>188</v>
      </c>
      <c r="H487" s="240">
        <v>5</v>
      </c>
      <c r="I487" s="94"/>
      <c r="J487" s="120">
        <v>20883</v>
      </c>
      <c r="K487" s="120">
        <v>98</v>
      </c>
      <c r="L487" s="120" t="str">
        <f>IFERROR(VLOOKUP(TRIM(TEXT(B487,"@")),transp!$A$1:$K$18,9,FALSE),"")</f>
        <v/>
      </c>
      <c r="M487" s="120">
        <v>1188</v>
      </c>
      <c r="N487" s="120">
        <v>22169</v>
      </c>
      <c r="O487" s="125"/>
      <c r="P487" s="155"/>
      <c r="Q487" s="155"/>
    </row>
    <row r="488" spans="1:17" ht="15">
      <c r="A488" s="121">
        <v>469</v>
      </c>
      <c r="B488" s="122">
        <v>469035176</v>
      </c>
      <c r="C488" s="57" t="s">
        <v>529</v>
      </c>
      <c r="D488" s="55">
        <v>35</v>
      </c>
      <c r="E488" s="57" t="s">
        <v>60</v>
      </c>
      <c r="F488" s="57">
        <v>176</v>
      </c>
      <c r="G488" s="57" t="s">
        <v>201</v>
      </c>
      <c r="H488" s="240">
        <v>1</v>
      </c>
      <c r="I488" s="94"/>
      <c r="J488" s="120">
        <v>18556</v>
      </c>
      <c r="K488" s="120">
        <v>5992</v>
      </c>
      <c r="L488" s="120" t="str">
        <f>IFERROR(VLOOKUP(TRIM(TEXT(B488,"@")),transp!$A$1:$K$18,9,FALSE),"")</f>
        <v/>
      </c>
      <c r="M488" s="120">
        <v>1188</v>
      </c>
      <c r="N488" s="120">
        <v>25736</v>
      </c>
      <c r="O488" s="125"/>
      <c r="P488" s="155"/>
      <c r="Q488" s="155"/>
    </row>
    <row r="489" spans="1:17" ht="15">
      <c r="A489" s="121">
        <v>469</v>
      </c>
      <c r="B489" s="122">
        <v>469035189</v>
      </c>
      <c r="C489" s="57" t="s">
        <v>529</v>
      </c>
      <c r="D489" s="55">
        <v>35</v>
      </c>
      <c r="E489" s="57" t="s">
        <v>60</v>
      </c>
      <c r="F489" s="57">
        <v>189</v>
      </c>
      <c r="G489" s="57" t="s">
        <v>214</v>
      </c>
      <c r="H489" s="240">
        <v>2</v>
      </c>
      <c r="I489" s="94"/>
      <c r="J489" s="120">
        <v>18168</v>
      </c>
      <c r="K489" s="120">
        <v>7329</v>
      </c>
      <c r="L489" s="120" t="str">
        <f>IFERROR(VLOOKUP(TRIM(TEXT(B489,"@")),transp!$A$1:$K$18,9,FALSE),"")</f>
        <v/>
      </c>
      <c r="M489" s="120">
        <v>1188</v>
      </c>
      <c r="N489" s="120">
        <v>26685</v>
      </c>
      <c r="O489" s="125"/>
      <c r="P489" s="155"/>
      <c r="Q489" s="155"/>
    </row>
    <row r="490" spans="1:17" ht="15">
      <c r="A490" s="121">
        <v>469</v>
      </c>
      <c r="B490" s="122">
        <v>469035220</v>
      </c>
      <c r="C490" s="57" t="s">
        <v>529</v>
      </c>
      <c r="D490" s="55">
        <v>35</v>
      </c>
      <c r="E490" s="57" t="s">
        <v>60</v>
      </c>
      <c r="F490" s="57">
        <v>220</v>
      </c>
      <c r="G490" s="57" t="s">
        <v>245</v>
      </c>
      <c r="H490" s="240">
        <v>1</v>
      </c>
      <c r="I490" s="94"/>
      <c r="J490" s="120">
        <v>21583</v>
      </c>
      <c r="K490" s="120">
        <v>7626</v>
      </c>
      <c r="L490" s="120" t="str">
        <f>IFERROR(VLOOKUP(TRIM(TEXT(B490,"@")),transp!$A$1:$K$18,9,FALSE),"")</f>
        <v/>
      </c>
      <c r="M490" s="120">
        <v>1188</v>
      </c>
      <c r="N490" s="120">
        <v>30397</v>
      </c>
      <c r="O490" s="125"/>
      <c r="P490" s="155"/>
      <c r="Q490" s="155"/>
    </row>
    <row r="491" spans="1:17" ht="15">
      <c r="A491" s="121">
        <v>469</v>
      </c>
      <c r="B491" s="122">
        <v>469035244</v>
      </c>
      <c r="C491" s="57" t="s">
        <v>529</v>
      </c>
      <c r="D491" s="55">
        <v>35</v>
      </c>
      <c r="E491" s="57" t="s">
        <v>60</v>
      </c>
      <c r="F491" s="57">
        <v>244</v>
      </c>
      <c r="G491" s="57" t="s">
        <v>269</v>
      </c>
      <c r="H491" s="240">
        <v>11</v>
      </c>
      <c r="I491" s="94"/>
      <c r="J491" s="120">
        <v>16098</v>
      </c>
      <c r="K491" s="120">
        <v>3891</v>
      </c>
      <c r="L491" s="120" t="str">
        <f>IFERROR(VLOOKUP(TRIM(TEXT(B491,"@")),transp!$A$1:$K$18,9,FALSE),"")</f>
        <v/>
      </c>
      <c r="M491" s="120">
        <v>1188</v>
      </c>
      <c r="N491" s="120">
        <v>21177</v>
      </c>
      <c r="O491" s="125"/>
      <c r="P491" s="155"/>
      <c r="Q491" s="155"/>
    </row>
    <row r="492" spans="1:17" ht="15">
      <c r="A492" s="121">
        <v>469</v>
      </c>
      <c r="B492" s="122">
        <v>469035285</v>
      </c>
      <c r="C492" s="57" t="s">
        <v>529</v>
      </c>
      <c r="D492" s="55">
        <v>35</v>
      </c>
      <c r="E492" s="57" t="s">
        <v>60</v>
      </c>
      <c r="F492" s="57">
        <v>285</v>
      </c>
      <c r="G492" s="57" t="s">
        <v>310</v>
      </c>
      <c r="H492" s="240">
        <v>3</v>
      </c>
      <c r="I492" s="94"/>
      <c r="J492" s="120">
        <v>19014</v>
      </c>
      <c r="K492" s="120">
        <v>3780</v>
      </c>
      <c r="L492" s="120" t="str">
        <f>IFERROR(VLOOKUP(TRIM(TEXT(B492,"@")),transp!$A$1:$K$18,9,FALSE),"")</f>
        <v/>
      </c>
      <c r="M492" s="120">
        <v>1188</v>
      </c>
      <c r="N492" s="120">
        <v>23982</v>
      </c>
      <c r="O492" s="125"/>
      <c r="P492" s="155"/>
      <c r="Q492" s="155"/>
    </row>
    <row r="493" spans="1:17" ht="15">
      <c r="A493" s="121">
        <v>470</v>
      </c>
      <c r="B493" s="122">
        <v>470165010</v>
      </c>
      <c r="C493" s="57" t="s">
        <v>530</v>
      </c>
      <c r="D493" s="55">
        <v>165</v>
      </c>
      <c r="E493" s="57" t="s">
        <v>190</v>
      </c>
      <c r="F493" s="57">
        <v>10</v>
      </c>
      <c r="G493" s="57" t="s">
        <v>35</v>
      </c>
      <c r="H493" s="240">
        <v>2</v>
      </c>
      <c r="I493" s="94"/>
      <c r="J493" s="120">
        <v>11367</v>
      </c>
      <c r="K493" s="120">
        <v>5444</v>
      </c>
      <c r="L493" s="120" t="str">
        <f>IFERROR(VLOOKUP(TRIM(TEXT(B493,"@")),transp!$A$1:$K$18,9,FALSE),"")</f>
        <v/>
      </c>
      <c r="M493" s="120">
        <v>1188</v>
      </c>
      <c r="N493" s="120">
        <v>17999</v>
      </c>
      <c r="O493" s="125"/>
      <c r="P493" s="155"/>
      <c r="Q493" s="155"/>
    </row>
    <row r="494" spans="1:17" ht="15">
      <c r="A494" s="121">
        <v>470</v>
      </c>
      <c r="B494" s="122">
        <v>470165031</v>
      </c>
      <c r="C494" s="57" t="s">
        <v>530</v>
      </c>
      <c r="D494" s="55">
        <v>165</v>
      </c>
      <c r="E494" s="57" t="s">
        <v>190</v>
      </c>
      <c r="F494" s="57">
        <v>31</v>
      </c>
      <c r="G494" s="57" t="s">
        <v>56</v>
      </c>
      <c r="H494" s="240">
        <v>2</v>
      </c>
      <c r="I494" s="94"/>
      <c r="J494" s="120">
        <v>12156</v>
      </c>
      <c r="K494" s="120">
        <v>5126</v>
      </c>
      <c r="L494" s="120" t="str">
        <f>IFERROR(VLOOKUP(TRIM(TEXT(B494,"@")),transp!$A$1:$K$18,9,FALSE),"")</f>
        <v/>
      </c>
      <c r="M494" s="120">
        <v>1188</v>
      </c>
      <c r="N494" s="120">
        <v>18470</v>
      </c>
      <c r="O494" s="125"/>
      <c r="P494" s="155"/>
      <c r="Q494" s="155"/>
    </row>
    <row r="495" spans="1:17" ht="15">
      <c r="A495" s="121">
        <v>470</v>
      </c>
      <c r="B495" s="122">
        <v>470165035</v>
      </c>
      <c r="C495" s="57" t="s">
        <v>530</v>
      </c>
      <c r="D495" s="55">
        <v>165</v>
      </c>
      <c r="E495" s="57" t="s">
        <v>190</v>
      </c>
      <c r="F495" s="57">
        <v>35</v>
      </c>
      <c r="G495" s="57" t="s">
        <v>60</v>
      </c>
      <c r="H495" s="240">
        <v>4</v>
      </c>
      <c r="I495" s="94"/>
      <c r="J495" s="120">
        <v>15814</v>
      </c>
      <c r="K495" s="120">
        <v>6083</v>
      </c>
      <c r="L495" s="120" t="str">
        <f>IFERROR(VLOOKUP(TRIM(TEXT(B495,"@")),transp!$A$1:$K$18,9,FALSE),"")</f>
        <v/>
      </c>
      <c r="M495" s="120">
        <v>1188</v>
      </c>
      <c r="N495" s="120">
        <v>23085</v>
      </c>
      <c r="O495" s="125"/>
      <c r="P495" s="155"/>
      <c r="Q495" s="155"/>
    </row>
    <row r="496" spans="1:17" ht="15">
      <c r="A496" s="121">
        <v>470</v>
      </c>
      <c r="B496" s="122">
        <v>470165057</v>
      </c>
      <c r="C496" s="57" t="s">
        <v>530</v>
      </c>
      <c r="D496" s="55">
        <v>165</v>
      </c>
      <c r="E496" s="57" t="s">
        <v>190</v>
      </c>
      <c r="F496" s="57">
        <v>57</v>
      </c>
      <c r="G496" s="57" t="s">
        <v>82</v>
      </c>
      <c r="H496" s="240">
        <v>3</v>
      </c>
      <c r="I496" s="94"/>
      <c r="J496" s="120">
        <v>17761</v>
      </c>
      <c r="K496" s="120">
        <v>407</v>
      </c>
      <c r="L496" s="120" t="str">
        <f>IFERROR(VLOOKUP(TRIM(TEXT(B496,"@")),transp!$A$1:$K$18,9,FALSE),"")</f>
        <v/>
      </c>
      <c r="M496" s="120">
        <v>1188</v>
      </c>
      <c r="N496" s="120">
        <v>19356</v>
      </c>
      <c r="O496" s="125"/>
      <c r="P496" s="155"/>
      <c r="Q496" s="155"/>
    </row>
    <row r="497" spans="1:17" ht="15">
      <c r="A497" s="121">
        <v>470</v>
      </c>
      <c r="B497" s="122">
        <v>470165071</v>
      </c>
      <c r="C497" s="57" t="s">
        <v>530</v>
      </c>
      <c r="D497" s="55">
        <v>165</v>
      </c>
      <c r="E497" s="57" t="s">
        <v>190</v>
      </c>
      <c r="F497" s="57">
        <v>71</v>
      </c>
      <c r="G497" s="57" t="s">
        <v>96</v>
      </c>
      <c r="H497" s="240">
        <v>3</v>
      </c>
      <c r="I497" s="94"/>
      <c r="J497" s="120">
        <v>12289</v>
      </c>
      <c r="K497" s="120">
        <v>5183</v>
      </c>
      <c r="L497" s="120" t="str">
        <f>IFERROR(VLOOKUP(TRIM(TEXT(B497,"@")),transp!$A$1:$K$18,9,FALSE),"")</f>
        <v/>
      </c>
      <c r="M497" s="120">
        <v>1188</v>
      </c>
      <c r="N497" s="120">
        <v>18660</v>
      </c>
      <c r="O497" s="125"/>
      <c r="P497" s="155"/>
      <c r="Q497" s="155"/>
    </row>
    <row r="498" spans="1:17" ht="15">
      <c r="A498" s="121">
        <v>470</v>
      </c>
      <c r="B498" s="122">
        <v>470165093</v>
      </c>
      <c r="C498" s="57" t="s">
        <v>530</v>
      </c>
      <c r="D498" s="55">
        <v>165</v>
      </c>
      <c r="E498" s="57" t="s">
        <v>190</v>
      </c>
      <c r="F498" s="57">
        <v>93</v>
      </c>
      <c r="G498" s="57" t="s">
        <v>118</v>
      </c>
      <c r="H498" s="240">
        <v>299</v>
      </c>
      <c r="I498" s="94"/>
      <c r="J498" s="120">
        <v>16219</v>
      </c>
      <c r="K498" s="120">
        <v>160</v>
      </c>
      <c r="L498" s="120" t="str">
        <f>IFERROR(VLOOKUP(TRIM(TEXT(B498,"@")),transp!$A$1:$K$18,9,FALSE),"")</f>
        <v/>
      </c>
      <c r="M498" s="120">
        <v>1188</v>
      </c>
      <c r="N498" s="120">
        <v>17567</v>
      </c>
      <c r="O498" s="125"/>
      <c r="P498" s="155"/>
      <c r="Q498" s="155"/>
    </row>
    <row r="499" spans="1:17" ht="15">
      <c r="A499" s="121">
        <v>470</v>
      </c>
      <c r="B499" s="122">
        <v>470165128</v>
      </c>
      <c r="C499" s="57" t="s">
        <v>530</v>
      </c>
      <c r="D499" s="55">
        <v>165</v>
      </c>
      <c r="E499" s="57" t="s">
        <v>190</v>
      </c>
      <c r="F499" s="57">
        <v>128</v>
      </c>
      <c r="G499" s="57" t="s">
        <v>153</v>
      </c>
      <c r="H499" s="240">
        <v>4</v>
      </c>
      <c r="I499" s="94"/>
      <c r="J499" s="120">
        <v>12551</v>
      </c>
      <c r="K499" s="120">
        <v>709</v>
      </c>
      <c r="L499" s="120" t="str">
        <f>IFERROR(VLOOKUP(TRIM(TEXT(B499,"@")),transp!$A$1:$K$18,9,FALSE),"")</f>
        <v/>
      </c>
      <c r="M499" s="120">
        <v>1188</v>
      </c>
      <c r="N499" s="120">
        <v>14448</v>
      </c>
      <c r="O499" s="125"/>
      <c r="P499" s="155"/>
      <c r="Q499" s="155"/>
    </row>
    <row r="500" spans="1:17" ht="15">
      <c r="A500" s="121">
        <v>470</v>
      </c>
      <c r="B500" s="122">
        <v>470165149</v>
      </c>
      <c r="C500" s="57" t="s">
        <v>530</v>
      </c>
      <c r="D500" s="55">
        <v>165</v>
      </c>
      <c r="E500" s="57" t="s">
        <v>190</v>
      </c>
      <c r="F500" s="57">
        <v>149</v>
      </c>
      <c r="G500" s="57" t="s">
        <v>174</v>
      </c>
      <c r="H500" s="240">
        <v>1</v>
      </c>
      <c r="I500" s="94"/>
      <c r="J500" s="120">
        <v>12945</v>
      </c>
      <c r="K500" s="120">
        <v>93</v>
      </c>
      <c r="L500" s="120" t="str">
        <f>IFERROR(VLOOKUP(TRIM(TEXT(B500,"@")),transp!$A$1:$K$18,9,FALSE),"")</f>
        <v/>
      </c>
      <c r="M500" s="120">
        <v>1188</v>
      </c>
      <c r="N500" s="120">
        <v>14226</v>
      </c>
      <c r="O500" s="125"/>
      <c r="P500" s="155"/>
      <c r="Q500" s="155"/>
    </row>
    <row r="501" spans="1:17" ht="15">
      <c r="A501" s="121">
        <v>470</v>
      </c>
      <c r="B501" s="122">
        <v>470165163</v>
      </c>
      <c r="C501" s="57" t="s">
        <v>530</v>
      </c>
      <c r="D501" s="55">
        <v>165</v>
      </c>
      <c r="E501" s="57" t="s">
        <v>190</v>
      </c>
      <c r="F501" s="57">
        <v>163</v>
      </c>
      <c r="G501" s="57" t="s">
        <v>188</v>
      </c>
      <c r="H501" s="240">
        <v>39</v>
      </c>
      <c r="I501" s="94"/>
      <c r="J501" s="120">
        <v>15599</v>
      </c>
      <c r="K501" s="120">
        <v>73</v>
      </c>
      <c r="L501" s="120" t="str">
        <f>IFERROR(VLOOKUP(TRIM(TEXT(B501,"@")),transp!$A$1:$K$18,9,FALSE),"")</f>
        <v/>
      </c>
      <c r="M501" s="120">
        <v>1188</v>
      </c>
      <c r="N501" s="120">
        <v>16860</v>
      </c>
      <c r="O501" s="125"/>
      <c r="P501" s="155"/>
      <c r="Q501" s="155"/>
    </row>
    <row r="502" spans="1:17" ht="15">
      <c r="A502" s="121">
        <v>470</v>
      </c>
      <c r="B502" s="122">
        <v>470165164</v>
      </c>
      <c r="C502" s="57" t="s">
        <v>530</v>
      </c>
      <c r="D502" s="55">
        <v>165</v>
      </c>
      <c r="E502" s="57" t="s">
        <v>190</v>
      </c>
      <c r="F502" s="57">
        <v>164</v>
      </c>
      <c r="G502" s="57" t="s">
        <v>189</v>
      </c>
      <c r="H502" s="240">
        <v>5</v>
      </c>
      <c r="I502" s="94"/>
      <c r="J502" s="120">
        <v>16573</v>
      </c>
      <c r="K502" s="120">
        <v>7287</v>
      </c>
      <c r="L502" s="120" t="str">
        <f>IFERROR(VLOOKUP(TRIM(TEXT(B502,"@")),transp!$A$1:$K$18,9,FALSE),"")</f>
        <v/>
      </c>
      <c r="M502" s="120">
        <v>1188</v>
      </c>
      <c r="N502" s="120">
        <v>25048</v>
      </c>
      <c r="O502" s="125"/>
      <c r="P502" s="155"/>
      <c r="Q502" s="155"/>
    </row>
    <row r="503" spans="1:17" ht="15">
      <c r="A503" s="121">
        <v>470</v>
      </c>
      <c r="B503" s="122">
        <v>470165165</v>
      </c>
      <c r="C503" s="57" t="s">
        <v>530</v>
      </c>
      <c r="D503" s="55">
        <v>165</v>
      </c>
      <c r="E503" s="57" t="s">
        <v>190</v>
      </c>
      <c r="F503" s="57">
        <v>165</v>
      </c>
      <c r="G503" s="57" t="s">
        <v>190</v>
      </c>
      <c r="H503" s="240">
        <v>421</v>
      </c>
      <c r="I503" s="94"/>
      <c r="J503" s="120">
        <v>14775</v>
      </c>
      <c r="K503" s="120">
        <v>0</v>
      </c>
      <c r="L503" s="120">
        <f>IFERROR(VLOOKUP(TRIM(TEXT(B503,"@")),transp!$A$1:$K$18,9,FALSE),"")</f>
        <v>1333</v>
      </c>
      <c r="M503" s="120">
        <v>1188</v>
      </c>
      <c r="N503" s="120">
        <f>+M503+L503+K503+J503</f>
        <v>17296</v>
      </c>
      <c r="O503" s="125"/>
      <c r="P503" s="155"/>
      <c r="Q503" s="155"/>
    </row>
    <row r="504" spans="1:17" ht="15">
      <c r="A504" s="121">
        <v>470</v>
      </c>
      <c r="B504" s="122">
        <v>470165176</v>
      </c>
      <c r="C504" s="57" t="s">
        <v>530</v>
      </c>
      <c r="D504" s="55">
        <v>165</v>
      </c>
      <c r="E504" s="57" t="s">
        <v>190</v>
      </c>
      <c r="F504" s="57">
        <v>176</v>
      </c>
      <c r="G504" s="57" t="s">
        <v>201</v>
      </c>
      <c r="H504" s="240">
        <v>215</v>
      </c>
      <c r="I504" s="94"/>
      <c r="J504" s="120">
        <v>13705</v>
      </c>
      <c r="K504" s="120">
        <v>4425</v>
      </c>
      <c r="L504" s="120" t="str">
        <f>IFERROR(VLOOKUP(TRIM(TEXT(B504,"@")),transp!$A$1:$K$18,9,FALSE),"")</f>
        <v/>
      </c>
      <c r="M504" s="120">
        <v>1188</v>
      </c>
      <c r="N504" s="120">
        <v>19318</v>
      </c>
      <c r="O504" s="125"/>
      <c r="P504" s="155"/>
      <c r="Q504" s="155"/>
    </row>
    <row r="505" spans="1:17" ht="15">
      <c r="A505" s="121">
        <v>470</v>
      </c>
      <c r="B505" s="122">
        <v>470165178</v>
      </c>
      <c r="C505" s="57" t="s">
        <v>530</v>
      </c>
      <c r="D505" s="55">
        <v>165</v>
      </c>
      <c r="E505" s="57" t="s">
        <v>190</v>
      </c>
      <c r="F505" s="57">
        <v>178</v>
      </c>
      <c r="G505" s="57" t="s">
        <v>203</v>
      </c>
      <c r="H505" s="240">
        <v>240</v>
      </c>
      <c r="I505" s="94"/>
      <c r="J505" s="120">
        <v>12480</v>
      </c>
      <c r="K505" s="120">
        <v>1212</v>
      </c>
      <c r="L505" s="120" t="str">
        <f>IFERROR(VLOOKUP(TRIM(TEXT(B505,"@")),transp!$A$1:$K$18,9,FALSE),"")</f>
        <v/>
      </c>
      <c r="M505" s="120">
        <v>1188</v>
      </c>
      <c r="N505" s="120">
        <v>14880</v>
      </c>
      <c r="O505" s="125"/>
      <c r="P505" s="155"/>
      <c r="Q505" s="155"/>
    </row>
    <row r="506" spans="1:17" ht="15">
      <c r="A506" s="121">
        <v>470</v>
      </c>
      <c r="B506" s="122">
        <v>470165181</v>
      </c>
      <c r="C506" s="57" t="s">
        <v>530</v>
      </c>
      <c r="D506" s="55">
        <v>165</v>
      </c>
      <c r="E506" s="57" t="s">
        <v>190</v>
      </c>
      <c r="F506" s="57">
        <v>181</v>
      </c>
      <c r="G506" s="57" t="s">
        <v>206</v>
      </c>
      <c r="H506" s="240">
        <v>1</v>
      </c>
      <c r="I506" s="94"/>
      <c r="J506" s="120">
        <v>18773</v>
      </c>
      <c r="K506" s="120">
        <v>125</v>
      </c>
      <c r="L506" s="120" t="str">
        <f>IFERROR(VLOOKUP(TRIM(TEXT(B506,"@")),transp!$A$1:$K$18,9,FALSE),"")</f>
        <v/>
      </c>
      <c r="M506" s="120">
        <v>1188</v>
      </c>
      <c r="N506" s="120">
        <v>20086</v>
      </c>
      <c r="O506" s="125"/>
      <c r="P506" s="155"/>
      <c r="Q506" s="155"/>
    </row>
    <row r="507" spans="1:17" ht="15">
      <c r="A507" s="121">
        <v>470</v>
      </c>
      <c r="B507" s="122">
        <v>470165184</v>
      </c>
      <c r="C507" s="57" t="s">
        <v>530</v>
      </c>
      <c r="D507" s="55">
        <v>165</v>
      </c>
      <c r="E507" s="57" t="s">
        <v>190</v>
      </c>
      <c r="F507" s="57">
        <v>184</v>
      </c>
      <c r="G507" s="57" t="s">
        <v>209</v>
      </c>
      <c r="H507" s="240">
        <v>1</v>
      </c>
      <c r="I507" s="94"/>
      <c r="J507" s="120">
        <v>10977</v>
      </c>
      <c r="K507" s="120">
        <v>8458</v>
      </c>
      <c r="L507" s="120" t="str">
        <f>IFERROR(VLOOKUP(TRIM(TEXT(B507,"@")),transp!$A$1:$K$18,9,FALSE),"")</f>
        <v/>
      </c>
      <c r="M507" s="120">
        <v>1188</v>
      </c>
      <c r="N507" s="120">
        <v>20623</v>
      </c>
      <c r="O507" s="125"/>
      <c r="P507" s="155"/>
      <c r="Q507" s="155"/>
    </row>
    <row r="508" spans="1:17" ht="15">
      <c r="A508" s="121">
        <v>470</v>
      </c>
      <c r="B508" s="122">
        <v>470165229</v>
      </c>
      <c r="C508" s="57" t="s">
        <v>530</v>
      </c>
      <c r="D508" s="55">
        <v>165</v>
      </c>
      <c r="E508" s="57" t="s">
        <v>190</v>
      </c>
      <c r="F508" s="57">
        <v>229</v>
      </c>
      <c r="G508" s="57" t="s">
        <v>254</v>
      </c>
      <c r="H508" s="240">
        <v>9</v>
      </c>
      <c r="I508" s="94"/>
      <c r="J508" s="120">
        <v>14894</v>
      </c>
      <c r="K508" s="120">
        <v>1493</v>
      </c>
      <c r="L508" s="120" t="str">
        <f>IFERROR(VLOOKUP(TRIM(TEXT(B508,"@")),transp!$A$1:$K$18,9,FALSE),"")</f>
        <v/>
      </c>
      <c r="M508" s="120">
        <v>1188</v>
      </c>
      <c r="N508" s="120">
        <v>17575</v>
      </c>
      <c r="O508" s="125"/>
      <c r="P508" s="155"/>
      <c r="Q508" s="155"/>
    </row>
    <row r="509" spans="1:17" ht="15">
      <c r="A509" s="121">
        <v>470</v>
      </c>
      <c r="B509" s="122">
        <v>470165246</v>
      </c>
      <c r="C509" s="57" t="s">
        <v>530</v>
      </c>
      <c r="D509" s="55">
        <v>165</v>
      </c>
      <c r="E509" s="57" t="s">
        <v>190</v>
      </c>
      <c r="F509" s="57">
        <v>246</v>
      </c>
      <c r="G509" s="57" t="s">
        <v>271</v>
      </c>
      <c r="H509" s="240">
        <v>1</v>
      </c>
      <c r="I509" s="94"/>
      <c r="J509" s="120">
        <v>11367</v>
      </c>
      <c r="K509" s="120">
        <v>4367</v>
      </c>
      <c r="L509" s="120" t="str">
        <f>IFERROR(VLOOKUP(TRIM(TEXT(B509,"@")),transp!$A$1:$K$18,9,FALSE),"")</f>
        <v/>
      </c>
      <c r="M509" s="120">
        <v>1188</v>
      </c>
      <c r="N509" s="120">
        <v>16922</v>
      </c>
      <c r="O509" s="125"/>
      <c r="P509" s="155"/>
      <c r="Q509" s="155"/>
    </row>
    <row r="510" spans="1:17" ht="15">
      <c r="A510" s="121">
        <v>470</v>
      </c>
      <c r="B510" s="122">
        <v>470165248</v>
      </c>
      <c r="C510" s="57" t="s">
        <v>530</v>
      </c>
      <c r="D510" s="55">
        <v>165</v>
      </c>
      <c r="E510" s="57" t="s">
        <v>190</v>
      </c>
      <c r="F510" s="57">
        <v>248</v>
      </c>
      <c r="G510" s="57" t="s">
        <v>273</v>
      </c>
      <c r="H510" s="240">
        <v>40</v>
      </c>
      <c r="I510" s="94"/>
      <c r="J510" s="120">
        <v>14989</v>
      </c>
      <c r="K510" s="120">
        <v>732</v>
      </c>
      <c r="L510" s="120" t="str">
        <f>IFERROR(VLOOKUP(TRIM(TEXT(B510,"@")),transp!$A$1:$K$18,9,FALSE),"")</f>
        <v/>
      </c>
      <c r="M510" s="120">
        <v>1188</v>
      </c>
      <c r="N510" s="120">
        <v>16909</v>
      </c>
      <c r="O510" s="125"/>
      <c r="P510" s="155"/>
      <c r="Q510" s="155"/>
    </row>
    <row r="511" spans="1:17" ht="15">
      <c r="A511" s="121">
        <v>470</v>
      </c>
      <c r="B511" s="122">
        <v>470165262</v>
      </c>
      <c r="C511" s="57" t="s">
        <v>530</v>
      </c>
      <c r="D511" s="55">
        <v>165</v>
      </c>
      <c r="E511" s="57" t="s">
        <v>190</v>
      </c>
      <c r="F511" s="57">
        <v>262</v>
      </c>
      <c r="G511" s="57" t="s">
        <v>287</v>
      </c>
      <c r="H511" s="240">
        <v>97</v>
      </c>
      <c r="I511" s="94"/>
      <c r="J511" s="120">
        <v>13562</v>
      </c>
      <c r="K511" s="120">
        <v>881</v>
      </c>
      <c r="L511" s="120" t="str">
        <f>IFERROR(VLOOKUP(TRIM(TEXT(B511,"@")),transp!$A$1:$K$18,9,FALSE),"")</f>
        <v/>
      </c>
      <c r="M511" s="120">
        <v>1188</v>
      </c>
      <c r="N511" s="120">
        <v>15631</v>
      </c>
      <c r="O511" s="125"/>
      <c r="P511" s="155"/>
      <c r="Q511" s="155"/>
    </row>
    <row r="512" spans="1:17" ht="15">
      <c r="A512" s="121">
        <v>470</v>
      </c>
      <c r="B512" s="122">
        <v>470165274</v>
      </c>
      <c r="C512" s="57" t="s">
        <v>530</v>
      </c>
      <c r="D512" s="55">
        <v>165</v>
      </c>
      <c r="E512" s="57" t="s">
        <v>190</v>
      </c>
      <c r="F512" s="57">
        <v>274</v>
      </c>
      <c r="G512" s="57" t="s">
        <v>299</v>
      </c>
      <c r="H512" s="240">
        <v>1</v>
      </c>
      <c r="I512" s="94"/>
      <c r="J512" s="120">
        <v>11367</v>
      </c>
      <c r="K512" s="120">
        <v>5240</v>
      </c>
      <c r="L512" s="120" t="str">
        <f>IFERROR(VLOOKUP(TRIM(TEXT(B512,"@")),transp!$A$1:$K$18,9,FALSE),"")</f>
        <v/>
      </c>
      <c r="M512" s="120">
        <v>1188</v>
      </c>
      <c r="N512" s="120">
        <v>17795</v>
      </c>
      <c r="O512" s="125"/>
      <c r="P512" s="155"/>
      <c r="Q512" s="155"/>
    </row>
    <row r="513" spans="1:17" ht="15">
      <c r="A513" s="121">
        <v>470</v>
      </c>
      <c r="B513" s="122">
        <v>470165284</v>
      </c>
      <c r="C513" s="57" t="s">
        <v>530</v>
      </c>
      <c r="D513" s="55">
        <v>165</v>
      </c>
      <c r="E513" s="57" t="s">
        <v>190</v>
      </c>
      <c r="F513" s="57">
        <v>284</v>
      </c>
      <c r="G513" s="57" t="s">
        <v>309</v>
      </c>
      <c r="H513" s="240">
        <v>165</v>
      </c>
      <c r="I513" s="94"/>
      <c r="J513" s="120">
        <v>12963</v>
      </c>
      <c r="K513" s="120">
        <v>5899</v>
      </c>
      <c r="L513" s="120" t="str">
        <f>IFERROR(VLOOKUP(TRIM(TEXT(B513,"@")),transp!$A$1:$K$18,9,FALSE),"")</f>
        <v/>
      </c>
      <c r="M513" s="120">
        <v>1188</v>
      </c>
      <c r="N513" s="120">
        <v>20050</v>
      </c>
      <c r="O513" s="125"/>
      <c r="P513" s="155"/>
      <c r="Q513" s="155"/>
    </row>
    <row r="514" spans="1:17" ht="15">
      <c r="A514" s="121">
        <v>470</v>
      </c>
      <c r="B514" s="122">
        <v>470165295</v>
      </c>
      <c r="C514" s="57" t="s">
        <v>530</v>
      </c>
      <c r="D514" s="55">
        <v>165</v>
      </c>
      <c r="E514" s="57" t="s">
        <v>190</v>
      </c>
      <c r="F514" s="57">
        <v>295</v>
      </c>
      <c r="G514" s="57" t="s">
        <v>320</v>
      </c>
      <c r="H514" s="240">
        <v>3</v>
      </c>
      <c r="I514" s="94"/>
      <c r="J514" s="120">
        <v>11107</v>
      </c>
      <c r="K514" s="120">
        <v>5482</v>
      </c>
      <c r="L514" s="120" t="str">
        <f>IFERROR(VLOOKUP(TRIM(TEXT(B514,"@")),transp!$A$1:$K$18,9,FALSE),"")</f>
        <v/>
      </c>
      <c r="M514" s="120">
        <v>1188</v>
      </c>
      <c r="N514" s="120">
        <v>17777</v>
      </c>
      <c r="O514" s="125"/>
      <c r="P514" s="155"/>
      <c r="Q514" s="155"/>
    </row>
    <row r="515" spans="1:17" ht="15">
      <c r="A515" s="121">
        <v>470</v>
      </c>
      <c r="B515" s="122">
        <v>470165305</v>
      </c>
      <c r="C515" s="57" t="s">
        <v>530</v>
      </c>
      <c r="D515" s="55">
        <v>165</v>
      </c>
      <c r="E515" s="57" t="s">
        <v>190</v>
      </c>
      <c r="F515" s="57">
        <v>305</v>
      </c>
      <c r="G515" s="57" t="s">
        <v>330</v>
      </c>
      <c r="H515" s="240">
        <v>73</v>
      </c>
      <c r="I515" s="94"/>
      <c r="J515" s="120">
        <v>12394</v>
      </c>
      <c r="K515" s="120">
        <v>5354</v>
      </c>
      <c r="L515" s="120" t="str">
        <f>IFERROR(VLOOKUP(TRIM(TEXT(B515,"@")),transp!$A$1:$K$18,9,FALSE),"")</f>
        <v/>
      </c>
      <c r="M515" s="120">
        <v>1188</v>
      </c>
      <c r="N515" s="120">
        <v>18936</v>
      </c>
      <c r="O515" s="125"/>
      <c r="P515" s="155"/>
      <c r="Q515" s="155"/>
    </row>
    <row r="516" spans="1:17" ht="15">
      <c r="A516" s="121">
        <v>470</v>
      </c>
      <c r="B516" s="122">
        <v>470165342</v>
      </c>
      <c r="C516" s="57" t="s">
        <v>530</v>
      </c>
      <c r="D516" s="55">
        <v>165</v>
      </c>
      <c r="E516" s="57" t="s">
        <v>190</v>
      </c>
      <c r="F516" s="57">
        <v>342</v>
      </c>
      <c r="G516" s="57" t="s">
        <v>367</v>
      </c>
      <c r="H516" s="240">
        <v>2</v>
      </c>
      <c r="I516" s="94"/>
      <c r="J516" s="120">
        <v>16625</v>
      </c>
      <c r="K516" s="120">
        <v>12825</v>
      </c>
      <c r="L516" s="120" t="str">
        <f>IFERROR(VLOOKUP(TRIM(TEXT(B516,"@")),transp!$A$1:$K$18,9,FALSE),"")</f>
        <v/>
      </c>
      <c r="M516" s="120">
        <v>1188</v>
      </c>
      <c r="N516" s="120">
        <v>30638</v>
      </c>
      <c r="O516" s="125"/>
      <c r="P516" s="155"/>
      <c r="Q516" s="155"/>
    </row>
    <row r="517" spans="1:17" ht="15">
      <c r="A517" s="121">
        <v>470</v>
      </c>
      <c r="B517" s="122">
        <v>470165346</v>
      </c>
      <c r="C517" s="57" t="s">
        <v>530</v>
      </c>
      <c r="D517" s="55">
        <v>165</v>
      </c>
      <c r="E517" s="57" t="s">
        <v>190</v>
      </c>
      <c r="F517" s="57">
        <v>346</v>
      </c>
      <c r="G517" s="57" t="s">
        <v>371</v>
      </c>
      <c r="H517" s="240">
        <v>3</v>
      </c>
      <c r="I517" s="94"/>
      <c r="J517" s="120">
        <v>16645</v>
      </c>
      <c r="K517" s="120">
        <v>1471</v>
      </c>
      <c r="L517" s="120" t="str">
        <f>IFERROR(VLOOKUP(TRIM(TEXT(B517,"@")),transp!$A$1:$K$18,9,FALSE),"")</f>
        <v/>
      </c>
      <c r="M517" s="120">
        <v>1188</v>
      </c>
      <c r="N517" s="120">
        <v>19304</v>
      </c>
      <c r="O517" s="125"/>
      <c r="P517" s="155"/>
      <c r="Q517" s="155"/>
    </row>
    <row r="518" spans="1:17" ht="15">
      <c r="A518" s="121">
        <v>470</v>
      </c>
      <c r="B518" s="122">
        <v>470165347</v>
      </c>
      <c r="C518" s="57" t="s">
        <v>530</v>
      </c>
      <c r="D518" s="55">
        <v>165</v>
      </c>
      <c r="E518" s="57" t="s">
        <v>190</v>
      </c>
      <c r="F518" s="57">
        <v>347</v>
      </c>
      <c r="G518" s="57" t="s">
        <v>372</v>
      </c>
      <c r="H518" s="240">
        <v>13</v>
      </c>
      <c r="I518" s="94"/>
      <c r="J518" s="120">
        <v>14753</v>
      </c>
      <c r="K518" s="120">
        <v>6901</v>
      </c>
      <c r="L518" s="120" t="str">
        <f>IFERROR(VLOOKUP(TRIM(TEXT(B518,"@")),transp!$A$1:$K$18,9,FALSE),"")</f>
        <v/>
      </c>
      <c r="M518" s="120">
        <v>1188</v>
      </c>
      <c r="N518" s="120">
        <v>22842</v>
      </c>
      <c r="O518" s="125"/>
      <c r="P518" s="155"/>
      <c r="Q518" s="155"/>
    </row>
    <row r="519" spans="1:17" ht="15">
      <c r="A519" s="121">
        <v>470</v>
      </c>
      <c r="B519" s="122">
        <v>470165705</v>
      </c>
      <c r="C519" s="57" t="s">
        <v>530</v>
      </c>
      <c r="D519" s="55">
        <v>165</v>
      </c>
      <c r="E519" s="57" t="s">
        <v>190</v>
      </c>
      <c r="F519" s="57">
        <v>705</v>
      </c>
      <c r="G519" s="57" t="s">
        <v>411</v>
      </c>
      <c r="H519" s="240">
        <v>1</v>
      </c>
      <c r="I519" s="94"/>
      <c r="J519" s="120">
        <v>12945</v>
      </c>
      <c r="K519" s="120">
        <v>9495</v>
      </c>
      <c r="L519" s="120" t="str">
        <f>IFERROR(VLOOKUP(TRIM(TEXT(B519,"@")),transp!$A$1:$K$18,9,FALSE),"")</f>
        <v/>
      </c>
      <c r="M519" s="120">
        <v>1188</v>
      </c>
      <c r="N519" s="120">
        <v>23628</v>
      </c>
      <c r="O519" s="125"/>
      <c r="P519" s="155"/>
      <c r="Q519" s="155"/>
    </row>
    <row r="520" spans="1:17" ht="15">
      <c r="A520" s="121">
        <v>470</v>
      </c>
      <c r="B520" s="122">
        <v>470165735</v>
      </c>
      <c r="C520" s="57" t="s">
        <v>530</v>
      </c>
      <c r="D520" s="55">
        <v>165</v>
      </c>
      <c r="E520" s="57" t="s">
        <v>190</v>
      </c>
      <c r="F520" s="57">
        <v>735</v>
      </c>
      <c r="G520" s="57" t="s">
        <v>420</v>
      </c>
      <c r="H520" s="240">
        <v>5</v>
      </c>
      <c r="I520" s="94"/>
      <c r="J520" s="120">
        <v>17886</v>
      </c>
      <c r="K520" s="120">
        <v>5740</v>
      </c>
      <c r="L520" s="120" t="str">
        <f>IFERROR(VLOOKUP(TRIM(TEXT(B520,"@")),transp!$A$1:$K$18,9,FALSE),"")</f>
        <v/>
      </c>
      <c r="M520" s="120">
        <v>1188</v>
      </c>
      <c r="N520" s="120">
        <v>24814</v>
      </c>
      <c r="O520" s="125"/>
      <c r="P520" s="155"/>
      <c r="Q520" s="155"/>
    </row>
    <row r="521" spans="1:17" ht="15">
      <c r="A521" s="121">
        <v>474</v>
      </c>
      <c r="B521" s="122">
        <v>474097064</v>
      </c>
      <c r="C521" s="57" t="s">
        <v>531</v>
      </c>
      <c r="D521" s="55">
        <v>97</v>
      </c>
      <c r="E521" s="57" t="s">
        <v>122</v>
      </c>
      <c r="F521" s="57">
        <v>64</v>
      </c>
      <c r="G521" s="57" t="s">
        <v>89</v>
      </c>
      <c r="H521" s="240">
        <v>2</v>
      </c>
      <c r="I521" s="94"/>
      <c r="J521" s="120">
        <v>11615</v>
      </c>
      <c r="K521" s="120">
        <v>1119</v>
      </c>
      <c r="L521" s="120" t="str">
        <f>IFERROR(VLOOKUP(TRIM(TEXT(B521,"@")),transp!$A$1:$K$18,9,FALSE),"")</f>
        <v/>
      </c>
      <c r="M521" s="120">
        <v>1188</v>
      </c>
      <c r="N521" s="120">
        <v>13922</v>
      </c>
      <c r="O521" s="125"/>
      <c r="P521" s="155"/>
      <c r="Q521" s="155"/>
    </row>
    <row r="522" spans="1:17" ht="15">
      <c r="A522" s="121">
        <v>474</v>
      </c>
      <c r="B522" s="122">
        <v>474097097</v>
      </c>
      <c r="C522" s="57" t="s">
        <v>531</v>
      </c>
      <c r="D522" s="55">
        <v>97</v>
      </c>
      <c r="E522" s="57" t="s">
        <v>122</v>
      </c>
      <c r="F522" s="57">
        <v>97</v>
      </c>
      <c r="G522" s="57" t="s">
        <v>122</v>
      </c>
      <c r="H522" s="240">
        <v>187</v>
      </c>
      <c r="I522" s="94"/>
      <c r="J522" s="120">
        <v>16812</v>
      </c>
      <c r="K522" s="120">
        <v>113</v>
      </c>
      <c r="L522" s="120" t="str">
        <f>IFERROR(VLOOKUP(TRIM(TEXT(B522,"@")),transp!$A$1:$K$18,9,FALSE),"")</f>
        <v/>
      </c>
      <c r="M522" s="120">
        <v>1188</v>
      </c>
      <c r="N522" s="120">
        <v>18113</v>
      </c>
      <c r="O522" s="125"/>
      <c r="P522" s="155"/>
      <c r="Q522" s="155"/>
    </row>
    <row r="523" spans="1:17" ht="15">
      <c r="A523" s="121">
        <v>474</v>
      </c>
      <c r="B523" s="122">
        <v>474097103</v>
      </c>
      <c r="C523" s="57" t="s">
        <v>531</v>
      </c>
      <c r="D523" s="55">
        <v>97</v>
      </c>
      <c r="E523" s="57" t="s">
        <v>122</v>
      </c>
      <c r="F523" s="57">
        <v>103</v>
      </c>
      <c r="G523" s="57" t="s">
        <v>128</v>
      </c>
      <c r="H523" s="240">
        <v>16</v>
      </c>
      <c r="I523" s="94"/>
      <c r="J523" s="120">
        <v>13972</v>
      </c>
      <c r="K523" s="120">
        <v>0</v>
      </c>
      <c r="L523" s="120" t="str">
        <f>IFERROR(VLOOKUP(TRIM(TEXT(B523,"@")),transp!$A$1:$K$18,9,FALSE),"")</f>
        <v/>
      </c>
      <c r="M523" s="120">
        <v>1188</v>
      </c>
      <c r="N523" s="120">
        <v>15160</v>
      </c>
      <c r="O523" s="125"/>
      <c r="P523" s="155"/>
      <c r="Q523" s="155"/>
    </row>
    <row r="524" spans="1:17" ht="15">
      <c r="A524" s="121">
        <v>474</v>
      </c>
      <c r="B524" s="122">
        <v>474097153</v>
      </c>
      <c r="C524" s="57" t="s">
        <v>531</v>
      </c>
      <c r="D524" s="55">
        <v>97</v>
      </c>
      <c r="E524" s="57" t="s">
        <v>122</v>
      </c>
      <c r="F524" s="57">
        <v>153</v>
      </c>
      <c r="G524" s="57" t="s">
        <v>178</v>
      </c>
      <c r="H524" s="240">
        <v>34</v>
      </c>
      <c r="I524" s="94"/>
      <c r="J524" s="120">
        <v>16375</v>
      </c>
      <c r="K524" s="120">
        <v>31</v>
      </c>
      <c r="L524" s="120" t="str">
        <f>IFERROR(VLOOKUP(TRIM(TEXT(B524,"@")),transp!$A$1:$K$18,9,FALSE),"")</f>
        <v/>
      </c>
      <c r="M524" s="120">
        <v>1188</v>
      </c>
      <c r="N524" s="120">
        <v>17594</v>
      </c>
      <c r="O524" s="125"/>
      <c r="P524" s="155"/>
      <c r="Q524" s="155"/>
    </row>
    <row r="525" spans="1:17" ht="15">
      <c r="A525" s="121">
        <v>474</v>
      </c>
      <c r="B525" s="122">
        <v>474097155</v>
      </c>
      <c r="C525" s="57" t="s">
        <v>531</v>
      </c>
      <c r="D525" s="55">
        <v>97</v>
      </c>
      <c r="E525" s="57" t="s">
        <v>122</v>
      </c>
      <c r="F525" s="57">
        <v>155</v>
      </c>
      <c r="G525" s="57" t="s">
        <v>180</v>
      </c>
      <c r="H525" s="240">
        <v>1</v>
      </c>
      <c r="I525" s="94"/>
      <c r="J525" s="120">
        <v>16892</v>
      </c>
      <c r="K525" s="120">
        <v>14638</v>
      </c>
      <c r="L525" s="120" t="str">
        <f>IFERROR(VLOOKUP(TRIM(TEXT(B525,"@")),transp!$A$1:$K$18,9,FALSE),"")</f>
        <v/>
      </c>
      <c r="M525" s="120">
        <v>1188</v>
      </c>
      <c r="N525" s="120">
        <v>32718</v>
      </c>
      <c r="O525" s="125"/>
      <c r="P525" s="155"/>
      <c r="Q525" s="155"/>
    </row>
    <row r="526" spans="1:17" ht="15">
      <c r="A526" s="121">
        <v>474</v>
      </c>
      <c r="B526" s="122">
        <v>474097162</v>
      </c>
      <c r="C526" s="57" t="s">
        <v>531</v>
      </c>
      <c r="D526" s="55">
        <v>97</v>
      </c>
      <c r="E526" s="57" t="s">
        <v>122</v>
      </c>
      <c r="F526" s="57">
        <v>162</v>
      </c>
      <c r="G526" s="57" t="s">
        <v>187</v>
      </c>
      <c r="H526" s="240">
        <v>13</v>
      </c>
      <c r="I526" s="94"/>
      <c r="J526" s="120">
        <v>13336</v>
      </c>
      <c r="K526" s="120">
        <v>1544</v>
      </c>
      <c r="L526" s="120" t="str">
        <f>IFERROR(VLOOKUP(TRIM(TEXT(B526,"@")),transp!$A$1:$K$18,9,FALSE),"")</f>
        <v/>
      </c>
      <c r="M526" s="120">
        <v>1188</v>
      </c>
      <c r="N526" s="120">
        <v>16068</v>
      </c>
      <c r="O526" s="125"/>
      <c r="P526" s="155"/>
      <c r="Q526" s="155"/>
    </row>
    <row r="527" spans="1:17" ht="15">
      <c r="A527" s="121">
        <v>474</v>
      </c>
      <c r="B527" s="122">
        <v>474097226</v>
      </c>
      <c r="C527" s="57" t="s">
        <v>531</v>
      </c>
      <c r="D527" s="55">
        <v>97</v>
      </c>
      <c r="E527" s="57" t="s">
        <v>122</v>
      </c>
      <c r="F527" s="57">
        <v>226</v>
      </c>
      <c r="G527" s="57" t="s">
        <v>251</v>
      </c>
      <c r="H527" s="240">
        <v>1</v>
      </c>
      <c r="I527" s="94"/>
      <c r="J527" s="120">
        <v>10664</v>
      </c>
      <c r="K527" s="120">
        <v>761</v>
      </c>
      <c r="L527" s="120" t="str">
        <f>IFERROR(VLOOKUP(TRIM(TEXT(B527,"@")),transp!$A$1:$K$18,9,FALSE),"")</f>
        <v/>
      </c>
      <c r="M527" s="120">
        <v>1188</v>
      </c>
      <c r="N527" s="120">
        <v>12613</v>
      </c>
      <c r="O527" s="125"/>
      <c r="P527" s="155"/>
      <c r="Q527" s="155"/>
    </row>
    <row r="528" spans="1:17" ht="15">
      <c r="A528" s="121">
        <v>474</v>
      </c>
      <c r="B528" s="122">
        <v>474097343</v>
      </c>
      <c r="C528" s="57" t="s">
        <v>531</v>
      </c>
      <c r="D528" s="55">
        <v>97</v>
      </c>
      <c r="E528" s="57" t="s">
        <v>122</v>
      </c>
      <c r="F528" s="57">
        <v>343</v>
      </c>
      <c r="G528" s="57" t="s">
        <v>368</v>
      </c>
      <c r="H528" s="240">
        <v>12</v>
      </c>
      <c r="I528" s="94"/>
      <c r="J528" s="120">
        <v>17463</v>
      </c>
      <c r="K528" s="120">
        <v>466</v>
      </c>
      <c r="L528" s="120" t="str">
        <f>IFERROR(VLOOKUP(TRIM(TEXT(B528,"@")),transp!$A$1:$K$18,9,FALSE),"")</f>
        <v/>
      </c>
      <c r="M528" s="120">
        <v>1188</v>
      </c>
      <c r="N528" s="120">
        <v>19117</v>
      </c>
      <c r="O528" s="125"/>
      <c r="P528" s="155"/>
      <c r="Q528" s="155"/>
    </row>
    <row r="529" spans="1:17" ht="15">
      <c r="A529" s="121">
        <v>474</v>
      </c>
      <c r="B529" s="122">
        <v>474097610</v>
      </c>
      <c r="C529" s="57" t="s">
        <v>531</v>
      </c>
      <c r="D529" s="55">
        <v>97</v>
      </c>
      <c r="E529" s="57" t="s">
        <v>122</v>
      </c>
      <c r="F529" s="57">
        <v>610</v>
      </c>
      <c r="G529" s="57" t="s">
        <v>382</v>
      </c>
      <c r="H529" s="240">
        <v>8</v>
      </c>
      <c r="I529" s="94"/>
      <c r="J529" s="120">
        <v>14531</v>
      </c>
      <c r="K529" s="120">
        <v>2331</v>
      </c>
      <c r="L529" s="120" t="str">
        <f>IFERROR(VLOOKUP(TRIM(TEXT(B529,"@")),transp!$A$1:$K$18,9,FALSE),"")</f>
        <v/>
      </c>
      <c r="M529" s="120">
        <v>1188</v>
      </c>
      <c r="N529" s="120">
        <v>18050</v>
      </c>
      <c r="O529" s="125"/>
      <c r="P529" s="155"/>
      <c r="Q529" s="155"/>
    </row>
    <row r="530" spans="1:17" ht="15">
      <c r="A530" s="121">
        <v>474</v>
      </c>
      <c r="B530" s="122">
        <v>474097620</v>
      </c>
      <c r="C530" s="57" t="s">
        <v>531</v>
      </c>
      <c r="D530" s="55">
        <v>97</v>
      </c>
      <c r="E530" s="57" t="s">
        <v>122</v>
      </c>
      <c r="F530" s="57">
        <v>620</v>
      </c>
      <c r="G530" s="57" t="s">
        <v>386</v>
      </c>
      <c r="H530" s="240">
        <v>2</v>
      </c>
      <c r="I530" s="94"/>
      <c r="J530" s="120">
        <v>12565</v>
      </c>
      <c r="K530" s="120">
        <v>8490</v>
      </c>
      <c r="L530" s="120" t="str">
        <f>IFERROR(VLOOKUP(TRIM(TEXT(B530,"@")),transp!$A$1:$K$18,9,FALSE),"")</f>
        <v/>
      </c>
      <c r="M530" s="120">
        <v>1188</v>
      </c>
      <c r="N530" s="120">
        <v>22243</v>
      </c>
      <c r="O530" s="125"/>
      <c r="P530" s="155"/>
      <c r="Q530" s="155"/>
    </row>
    <row r="531" spans="1:17" ht="15">
      <c r="A531" s="121">
        <v>474</v>
      </c>
      <c r="B531" s="122">
        <v>474097720</v>
      </c>
      <c r="C531" s="57" t="s">
        <v>531</v>
      </c>
      <c r="D531" s="55">
        <v>97</v>
      </c>
      <c r="E531" s="57" t="s">
        <v>122</v>
      </c>
      <c r="F531" s="57">
        <v>720</v>
      </c>
      <c r="G531" s="57" t="s">
        <v>416</v>
      </c>
      <c r="H531" s="240">
        <v>2</v>
      </c>
      <c r="I531" s="94"/>
      <c r="J531" s="120">
        <v>15482</v>
      </c>
      <c r="K531" s="120">
        <v>2567</v>
      </c>
      <c r="L531" s="120" t="str">
        <f>IFERROR(VLOOKUP(TRIM(TEXT(B531,"@")),transp!$A$1:$K$18,9,FALSE),"")</f>
        <v/>
      </c>
      <c r="M531" s="120">
        <v>1188</v>
      </c>
      <c r="N531" s="120">
        <v>19237</v>
      </c>
      <c r="O531" s="125"/>
      <c r="P531" s="155"/>
      <c r="Q531" s="155"/>
    </row>
    <row r="532" spans="1:17" ht="15">
      <c r="A532" s="121">
        <v>474</v>
      </c>
      <c r="B532" s="122">
        <v>474097725</v>
      </c>
      <c r="C532" s="57" t="s">
        <v>531</v>
      </c>
      <c r="D532" s="55">
        <v>97</v>
      </c>
      <c r="E532" s="57" t="s">
        <v>122</v>
      </c>
      <c r="F532" s="57">
        <v>725</v>
      </c>
      <c r="G532" s="57" t="s">
        <v>417</v>
      </c>
      <c r="H532" s="240">
        <v>1</v>
      </c>
      <c r="I532" s="94"/>
      <c r="J532" s="120">
        <v>10664</v>
      </c>
      <c r="K532" s="120">
        <v>3230</v>
      </c>
      <c r="L532" s="120" t="str">
        <f>IFERROR(VLOOKUP(TRIM(TEXT(B532,"@")),transp!$A$1:$K$18,9,FALSE),"")</f>
        <v/>
      </c>
      <c r="M532" s="120">
        <v>1188</v>
      </c>
      <c r="N532" s="120">
        <v>15082</v>
      </c>
      <c r="O532" s="125"/>
      <c r="P532" s="155"/>
      <c r="Q532" s="155"/>
    </row>
    <row r="533" spans="1:17" ht="15">
      <c r="A533" s="121">
        <v>474</v>
      </c>
      <c r="B533" s="122">
        <v>474097735</v>
      </c>
      <c r="C533" s="57" t="s">
        <v>531</v>
      </c>
      <c r="D533" s="55">
        <v>97</v>
      </c>
      <c r="E533" s="57" t="s">
        <v>122</v>
      </c>
      <c r="F533" s="57">
        <v>735</v>
      </c>
      <c r="G533" s="57" t="s">
        <v>420</v>
      </c>
      <c r="H533" s="240">
        <v>15</v>
      </c>
      <c r="I533" s="94"/>
      <c r="J533" s="120">
        <v>14553</v>
      </c>
      <c r="K533" s="120">
        <v>4670</v>
      </c>
      <c r="L533" s="120" t="str">
        <f>IFERROR(VLOOKUP(TRIM(TEXT(B533,"@")),transp!$A$1:$K$18,9,FALSE),"")</f>
        <v/>
      </c>
      <c r="M533" s="120">
        <v>1188</v>
      </c>
      <c r="N533" s="120">
        <v>20411</v>
      </c>
      <c r="O533" s="125"/>
      <c r="P533" s="155"/>
      <c r="Q533" s="155"/>
    </row>
    <row r="534" spans="1:17" ht="15">
      <c r="A534" s="121">
        <v>474</v>
      </c>
      <c r="B534" s="122">
        <v>474097753</v>
      </c>
      <c r="C534" s="57" t="s">
        <v>531</v>
      </c>
      <c r="D534" s="55">
        <v>97</v>
      </c>
      <c r="E534" s="57" t="s">
        <v>122</v>
      </c>
      <c r="F534" s="57">
        <v>753</v>
      </c>
      <c r="G534" s="57" t="s">
        <v>424</v>
      </c>
      <c r="H534" s="240">
        <v>3</v>
      </c>
      <c r="I534" s="94"/>
      <c r="J534" s="120">
        <v>15187</v>
      </c>
      <c r="K534" s="120">
        <v>4022</v>
      </c>
      <c r="L534" s="120" t="str">
        <f>IFERROR(VLOOKUP(TRIM(TEXT(B534,"@")),transp!$A$1:$K$18,9,FALSE),"")</f>
        <v/>
      </c>
      <c r="M534" s="120">
        <v>1188</v>
      </c>
      <c r="N534" s="120">
        <v>20397</v>
      </c>
      <c r="O534" s="125"/>
      <c r="P534" s="155"/>
      <c r="Q534" s="155"/>
    </row>
    <row r="535" spans="1:17" ht="15">
      <c r="A535" s="121">
        <v>474</v>
      </c>
      <c r="B535" s="122">
        <v>474097755</v>
      </c>
      <c r="C535" s="57" t="s">
        <v>531</v>
      </c>
      <c r="D535" s="55">
        <v>97</v>
      </c>
      <c r="E535" s="57" t="s">
        <v>122</v>
      </c>
      <c r="F535" s="57">
        <v>755</v>
      </c>
      <c r="G535" s="57" t="s">
        <v>425</v>
      </c>
      <c r="H535" s="240">
        <v>1</v>
      </c>
      <c r="I535" s="94"/>
      <c r="J535" s="120">
        <v>19729</v>
      </c>
      <c r="K535" s="120">
        <v>7907</v>
      </c>
      <c r="L535" s="120" t="str">
        <f>IFERROR(VLOOKUP(TRIM(TEXT(B535,"@")),transp!$A$1:$K$18,9,FALSE),"")</f>
        <v/>
      </c>
      <c r="M535" s="120">
        <v>1188</v>
      </c>
      <c r="N535" s="120">
        <v>28824</v>
      </c>
      <c r="O535" s="125"/>
      <c r="P535" s="155"/>
      <c r="Q535" s="155"/>
    </row>
    <row r="536" spans="1:17" ht="15">
      <c r="A536" s="121">
        <v>474</v>
      </c>
      <c r="B536" s="122">
        <v>474097775</v>
      </c>
      <c r="C536" s="57" t="s">
        <v>531</v>
      </c>
      <c r="D536" s="55">
        <v>97</v>
      </c>
      <c r="E536" s="57" t="s">
        <v>122</v>
      </c>
      <c r="F536" s="57">
        <v>775</v>
      </c>
      <c r="G536" s="57" t="s">
        <v>434</v>
      </c>
      <c r="H536" s="240">
        <v>4</v>
      </c>
      <c r="I536" s="94"/>
      <c r="J536" s="120">
        <v>12565</v>
      </c>
      <c r="K536" s="120">
        <v>3266</v>
      </c>
      <c r="L536" s="120" t="str">
        <f>IFERROR(VLOOKUP(TRIM(TEXT(B536,"@")),transp!$A$1:$K$18,9,FALSE),"")</f>
        <v/>
      </c>
      <c r="M536" s="120">
        <v>1188</v>
      </c>
      <c r="N536" s="120">
        <v>17019</v>
      </c>
      <c r="O536" s="125"/>
      <c r="P536" s="155"/>
      <c r="Q536" s="155"/>
    </row>
    <row r="537" spans="1:17" ht="15">
      <c r="A537" s="121">
        <v>478</v>
      </c>
      <c r="B537" s="122">
        <v>478352010</v>
      </c>
      <c r="C537" s="57" t="s">
        <v>532</v>
      </c>
      <c r="D537" s="55">
        <v>352</v>
      </c>
      <c r="E537" s="57" t="s">
        <v>377</v>
      </c>
      <c r="F537" s="57">
        <v>10</v>
      </c>
      <c r="G537" s="57" t="s">
        <v>35</v>
      </c>
      <c r="H537" s="240">
        <v>1</v>
      </c>
      <c r="I537" s="94"/>
      <c r="J537" s="120">
        <v>10664</v>
      </c>
      <c r="K537" s="120">
        <v>5108</v>
      </c>
      <c r="L537" s="120" t="str">
        <f>IFERROR(VLOOKUP(TRIM(TEXT(B537,"@")),transp!$A$1:$K$18,9,FALSE),"")</f>
        <v/>
      </c>
      <c r="M537" s="120">
        <v>1188</v>
      </c>
      <c r="N537" s="120">
        <v>16960</v>
      </c>
      <c r="O537" s="125"/>
      <c r="P537" s="155"/>
      <c r="Q537" s="155"/>
    </row>
    <row r="538" spans="1:17" ht="15">
      <c r="A538" s="121">
        <v>478</v>
      </c>
      <c r="B538" s="122">
        <v>478352056</v>
      </c>
      <c r="C538" s="57" t="s">
        <v>532</v>
      </c>
      <c r="D538" s="55">
        <v>352</v>
      </c>
      <c r="E538" s="57" t="s">
        <v>377</v>
      </c>
      <c r="F538" s="57">
        <v>56</v>
      </c>
      <c r="G538" s="57" t="s">
        <v>81</v>
      </c>
      <c r="H538" s="240">
        <v>3</v>
      </c>
      <c r="I538" s="94"/>
      <c r="J538" s="120">
        <v>11298</v>
      </c>
      <c r="K538" s="120">
        <v>3350</v>
      </c>
      <c r="L538" s="120" t="str">
        <f>IFERROR(VLOOKUP(TRIM(TEXT(B538,"@")),transp!$A$1:$K$18,9,FALSE),"")</f>
        <v/>
      </c>
      <c r="M538" s="120">
        <v>1188</v>
      </c>
      <c r="N538" s="120">
        <v>15836</v>
      </c>
      <c r="O538" s="125"/>
      <c r="P538" s="155"/>
      <c r="Q538" s="155"/>
    </row>
    <row r="539" spans="1:17" ht="15">
      <c r="A539" s="121">
        <v>478</v>
      </c>
      <c r="B539" s="122">
        <v>478352064</v>
      </c>
      <c r="C539" s="57" t="s">
        <v>532</v>
      </c>
      <c r="D539" s="55">
        <v>352</v>
      </c>
      <c r="E539" s="57" t="s">
        <v>377</v>
      </c>
      <c r="F539" s="57">
        <v>64</v>
      </c>
      <c r="G539" s="57" t="s">
        <v>89</v>
      </c>
      <c r="H539" s="240">
        <v>1</v>
      </c>
      <c r="I539" s="94"/>
      <c r="J539" s="120">
        <v>12565</v>
      </c>
      <c r="K539" s="120">
        <v>1211</v>
      </c>
      <c r="L539" s="120" t="str">
        <f>IFERROR(VLOOKUP(TRIM(TEXT(B539,"@")),transp!$A$1:$K$18,9,FALSE),"")</f>
        <v/>
      </c>
      <c r="M539" s="120">
        <v>1188</v>
      </c>
      <c r="N539" s="120">
        <v>14964</v>
      </c>
      <c r="O539" s="125"/>
      <c r="P539" s="155"/>
      <c r="Q539" s="155"/>
    </row>
    <row r="540" spans="1:17" ht="15">
      <c r="A540" s="121">
        <v>478</v>
      </c>
      <c r="B540" s="122">
        <v>478352067</v>
      </c>
      <c r="C540" s="57" t="s">
        <v>532</v>
      </c>
      <c r="D540" s="55">
        <v>352</v>
      </c>
      <c r="E540" s="57" t="s">
        <v>377</v>
      </c>
      <c r="F540" s="57">
        <v>67</v>
      </c>
      <c r="G540" s="57" t="s">
        <v>92</v>
      </c>
      <c r="H540" s="240">
        <v>4</v>
      </c>
      <c r="I540" s="94"/>
      <c r="J540" s="120">
        <v>11792</v>
      </c>
      <c r="K540" s="120">
        <v>12564</v>
      </c>
      <c r="L540" s="120" t="str">
        <f>IFERROR(VLOOKUP(TRIM(TEXT(B540,"@")),transp!$A$1:$K$18,9,FALSE),"")</f>
        <v/>
      </c>
      <c r="M540" s="120">
        <v>1188</v>
      </c>
      <c r="N540" s="120">
        <v>25544</v>
      </c>
      <c r="O540" s="125"/>
      <c r="P540" s="155"/>
      <c r="Q540" s="155"/>
    </row>
    <row r="541" spans="1:17" ht="15">
      <c r="A541" s="121">
        <v>478</v>
      </c>
      <c r="B541" s="122">
        <v>478352097</v>
      </c>
      <c r="C541" s="57" t="s">
        <v>532</v>
      </c>
      <c r="D541" s="55">
        <v>352</v>
      </c>
      <c r="E541" s="57" t="s">
        <v>377</v>
      </c>
      <c r="F541" s="57">
        <v>97</v>
      </c>
      <c r="G541" s="57" t="s">
        <v>122</v>
      </c>
      <c r="H541" s="240">
        <v>10</v>
      </c>
      <c r="I541" s="94"/>
      <c r="J541" s="120">
        <v>14133</v>
      </c>
      <c r="K541" s="120">
        <v>95</v>
      </c>
      <c r="L541" s="120" t="str">
        <f>IFERROR(VLOOKUP(TRIM(TEXT(B541,"@")),transp!$A$1:$K$18,9,FALSE),"")</f>
        <v/>
      </c>
      <c r="M541" s="120">
        <v>1188</v>
      </c>
      <c r="N541" s="120">
        <v>15416</v>
      </c>
      <c r="O541" s="125"/>
      <c r="P541" s="155"/>
      <c r="Q541" s="155"/>
    </row>
    <row r="542" spans="1:17" ht="15">
      <c r="A542" s="121">
        <v>478</v>
      </c>
      <c r="B542" s="122">
        <v>478352103</v>
      </c>
      <c r="C542" s="57" t="s">
        <v>532</v>
      </c>
      <c r="D542" s="55">
        <v>352</v>
      </c>
      <c r="E542" s="57" t="s">
        <v>377</v>
      </c>
      <c r="F542" s="57">
        <v>103</v>
      </c>
      <c r="G542" s="57" t="s">
        <v>128</v>
      </c>
      <c r="H542" s="240">
        <v>1</v>
      </c>
      <c r="I542" s="94"/>
      <c r="J542" s="120">
        <v>17828</v>
      </c>
      <c r="K542" s="120">
        <v>0</v>
      </c>
      <c r="L542" s="120" t="str">
        <f>IFERROR(VLOOKUP(TRIM(TEXT(B542,"@")),transp!$A$1:$K$18,9,FALSE),"")</f>
        <v/>
      </c>
      <c r="M542" s="120">
        <v>1188</v>
      </c>
      <c r="N542" s="120">
        <v>19016</v>
      </c>
      <c r="O542" s="125"/>
      <c r="P542" s="155"/>
      <c r="Q542" s="155"/>
    </row>
    <row r="543" spans="1:17" ht="15">
      <c r="A543" s="121">
        <v>478</v>
      </c>
      <c r="B543" s="122">
        <v>478352125</v>
      </c>
      <c r="C543" s="57" t="s">
        <v>532</v>
      </c>
      <c r="D543" s="55">
        <v>352</v>
      </c>
      <c r="E543" s="57" t="s">
        <v>377</v>
      </c>
      <c r="F543" s="57">
        <v>125</v>
      </c>
      <c r="G543" s="57" t="s">
        <v>150</v>
      </c>
      <c r="H543" s="240">
        <v>23</v>
      </c>
      <c r="I543" s="94"/>
      <c r="J543" s="120">
        <v>12446</v>
      </c>
      <c r="K543" s="120">
        <v>8514</v>
      </c>
      <c r="L543" s="120" t="str">
        <f>IFERROR(VLOOKUP(TRIM(TEXT(B543,"@")),transp!$A$1:$K$18,9,FALSE),"")</f>
        <v/>
      </c>
      <c r="M543" s="120">
        <v>1188</v>
      </c>
      <c r="N543" s="120">
        <v>22148</v>
      </c>
      <c r="O543" s="125"/>
      <c r="P543" s="155"/>
      <c r="Q543" s="155"/>
    </row>
    <row r="544" spans="1:17" ht="15">
      <c r="A544" s="121">
        <v>478</v>
      </c>
      <c r="B544" s="122">
        <v>478352141</v>
      </c>
      <c r="C544" s="57" t="s">
        <v>532</v>
      </c>
      <c r="D544" s="55">
        <v>352</v>
      </c>
      <c r="E544" s="57" t="s">
        <v>377</v>
      </c>
      <c r="F544" s="57">
        <v>141</v>
      </c>
      <c r="G544" s="57" t="s">
        <v>166</v>
      </c>
      <c r="H544" s="240">
        <v>7</v>
      </c>
      <c r="I544" s="94"/>
      <c r="J544" s="120">
        <v>12022</v>
      </c>
      <c r="K544" s="120">
        <v>6363</v>
      </c>
      <c r="L544" s="120" t="str">
        <f>IFERROR(VLOOKUP(TRIM(TEXT(B544,"@")),transp!$A$1:$K$18,9,FALSE),"")</f>
        <v/>
      </c>
      <c r="M544" s="120">
        <v>1188</v>
      </c>
      <c r="N544" s="120">
        <v>19573</v>
      </c>
      <c r="O544" s="125"/>
      <c r="P544" s="155"/>
      <c r="Q544" s="155"/>
    </row>
    <row r="545" spans="1:17" ht="15">
      <c r="A545" s="121">
        <v>478</v>
      </c>
      <c r="B545" s="122">
        <v>478352153</v>
      </c>
      <c r="C545" s="57" t="s">
        <v>532</v>
      </c>
      <c r="D545" s="55">
        <v>352</v>
      </c>
      <c r="E545" s="57" t="s">
        <v>377</v>
      </c>
      <c r="F545" s="57">
        <v>153</v>
      </c>
      <c r="G545" s="57" t="s">
        <v>178</v>
      </c>
      <c r="H545" s="240">
        <v>36</v>
      </c>
      <c r="I545" s="94"/>
      <c r="J545" s="120">
        <v>14332</v>
      </c>
      <c r="K545" s="120">
        <v>27</v>
      </c>
      <c r="L545" s="120" t="str">
        <f>IFERROR(VLOOKUP(TRIM(TEXT(B545,"@")),transp!$A$1:$K$18,9,FALSE),"")</f>
        <v/>
      </c>
      <c r="M545" s="120">
        <v>1188</v>
      </c>
      <c r="N545" s="120">
        <v>15547</v>
      </c>
      <c r="O545" s="125"/>
      <c r="P545" s="155"/>
      <c r="Q545" s="155"/>
    </row>
    <row r="546" spans="1:17" ht="15">
      <c r="A546" s="121">
        <v>478</v>
      </c>
      <c r="B546" s="122">
        <v>478352158</v>
      </c>
      <c r="C546" s="57" t="s">
        <v>532</v>
      </c>
      <c r="D546" s="55">
        <v>352</v>
      </c>
      <c r="E546" s="57" t="s">
        <v>377</v>
      </c>
      <c r="F546" s="57">
        <v>158</v>
      </c>
      <c r="G546" s="57" t="s">
        <v>183</v>
      </c>
      <c r="H546" s="240">
        <v>46</v>
      </c>
      <c r="I546" s="94"/>
      <c r="J546" s="120">
        <v>12416</v>
      </c>
      <c r="K546" s="120">
        <v>6152</v>
      </c>
      <c r="L546" s="120" t="str">
        <f>IFERROR(VLOOKUP(TRIM(TEXT(B546,"@")),transp!$A$1:$K$18,9,FALSE),"")</f>
        <v/>
      </c>
      <c r="M546" s="120">
        <v>1188</v>
      </c>
      <c r="N546" s="120">
        <v>19756</v>
      </c>
      <c r="O546" s="125"/>
      <c r="P546" s="155"/>
      <c r="Q546" s="155"/>
    </row>
    <row r="547" spans="1:17" ht="15">
      <c r="A547" s="121">
        <v>478</v>
      </c>
      <c r="B547" s="122">
        <v>478352160</v>
      </c>
      <c r="C547" s="57" t="s">
        <v>532</v>
      </c>
      <c r="D547" s="55">
        <v>352</v>
      </c>
      <c r="E547" s="57" t="s">
        <v>377</v>
      </c>
      <c r="F547" s="57">
        <v>160</v>
      </c>
      <c r="G547" s="57" t="s">
        <v>185</v>
      </c>
      <c r="H547" s="240">
        <v>1</v>
      </c>
      <c r="I547" s="94"/>
      <c r="J547" s="120">
        <v>10664</v>
      </c>
      <c r="K547" s="120">
        <v>187</v>
      </c>
      <c r="L547" s="120" t="str">
        <f>IFERROR(VLOOKUP(TRIM(TEXT(B547,"@")),transp!$A$1:$K$18,9,FALSE),"")</f>
        <v/>
      </c>
      <c r="M547" s="120">
        <v>1188</v>
      </c>
      <c r="N547" s="120">
        <v>12039</v>
      </c>
      <c r="O547" s="125"/>
      <c r="P547" s="155"/>
      <c r="Q547" s="155"/>
    </row>
    <row r="548" spans="1:17" ht="15">
      <c r="A548" s="121">
        <v>478</v>
      </c>
      <c r="B548" s="122">
        <v>478352162</v>
      </c>
      <c r="C548" s="57" t="s">
        <v>532</v>
      </c>
      <c r="D548" s="55">
        <v>352</v>
      </c>
      <c r="E548" s="57" t="s">
        <v>377</v>
      </c>
      <c r="F548" s="57">
        <v>162</v>
      </c>
      <c r="G548" s="57" t="s">
        <v>187</v>
      </c>
      <c r="H548" s="240">
        <v>12</v>
      </c>
      <c r="I548" s="94"/>
      <c r="J548" s="120">
        <v>12090</v>
      </c>
      <c r="K548" s="120">
        <v>1399</v>
      </c>
      <c r="L548" s="120" t="str">
        <f>IFERROR(VLOOKUP(TRIM(TEXT(B548,"@")),transp!$A$1:$K$18,9,FALSE),"")</f>
        <v/>
      </c>
      <c r="M548" s="120">
        <v>1188</v>
      </c>
      <c r="N548" s="120">
        <v>14677</v>
      </c>
      <c r="O548" s="125"/>
      <c r="P548" s="155"/>
      <c r="Q548" s="155"/>
    </row>
    <row r="549" spans="1:17" ht="15">
      <c r="A549" s="121">
        <v>478</v>
      </c>
      <c r="B549" s="122">
        <v>478352170</v>
      </c>
      <c r="C549" s="57" t="s">
        <v>532</v>
      </c>
      <c r="D549" s="55">
        <v>352</v>
      </c>
      <c r="E549" s="57" t="s">
        <v>377</v>
      </c>
      <c r="F549" s="57">
        <v>170</v>
      </c>
      <c r="G549" s="57" t="s">
        <v>195</v>
      </c>
      <c r="H549" s="240">
        <v>2</v>
      </c>
      <c r="I549" s="94"/>
      <c r="J549" s="120">
        <v>11615</v>
      </c>
      <c r="K549" s="120">
        <v>742</v>
      </c>
      <c r="L549" s="120" t="str">
        <f>IFERROR(VLOOKUP(TRIM(TEXT(B549,"@")),transp!$A$1:$K$18,9,FALSE),"")</f>
        <v/>
      </c>
      <c r="M549" s="120">
        <v>1188</v>
      </c>
      <c r="N549" s="120">
        <v>13545</v>
      </c>
      <c r="O549" s="125"/>
      <c r="P549" s="155"/>
      <c r="Q549" s="155"/>
    </row>
    <row r="550" spans="1:17" ht="15">
      <c r="A550" s="121">
        <v>478</v>
      </c>
      <c r="B550" s="122">
        <v>478352174</v>
      </c>
      <c r="C550" s="57" t="s">
        <v>532</v>
      </c>
      <c r="D550" s="55">
        <v>352</v>
      </c>
      <c r="E550" s="57" t="s">
        <v>377</v>
      </c>
      <c r="F550" s="57">
        <v>174</v>
      </c>
      <c r="G550" s="57" t="s">
        <v>199</v>
      </c>
      <c r="H550" s="240">
        <v>13</v>
      </c>
      <c r="I550" s="94"/>
      <c r="J550" s="120">
        <v>11834</v>
      </c>
      <c r="K550" s="120">
        <v>6931</v>
      </c>
      <c r="L550" s="120" t="str">
        <f>IFERROR(VLOOKUP(TRIM(TEXT(B550,"@")),transp!$A$1:$K$18,9,FALSE),"")</f>
        <v/>
      </c>
      <c r="M550" s="120">
        <v>1188</v>
      </c>
      <c r="N550" s="120">
        <v>19953</v>
      </c>
      <c r="O550" s="125"/>
      <c r="P550" s="155"/>
      <c r="Q550" s="155"/>
    </row>
    <row r="551" spans="1:17" ht="15">
      <c r="A551" s="121">
        <v>478</v>
      </c>
      <c r="B551" s="122">
        <v>478352271</v>
      </c>
      <c r="C551" s="57" t="s">
        <v>532</v>
      </c>
      <c r="D551" s="55">
        <v>352</v>
      </c>
      <c r="E551" s="57" t="s">
        <v>377</v>
      </c>
      <c r="F551" s="57">
        <v>271</v>
      </c>
      <c r="G551" s="57" t="s">
        <v>296</v>
      </c>
      <c r="H551" s="240">
        <v>2</v>
      </c>
      <c r="I551" s="94"/>
      <c r="J551" s="120">
        <v>11615</v>
      </c>
      <c r="K551" s="120">
        <v>3549</v>
      </c>
      <c r="L551" s="120" t="str">
        <f>IFERROR(VLOOKUP(TRIM(TEXT(B551,"@")),transp!$A$1:$K$18,9,FALSE),"")</f>
        <v/>
      </c>
      <c r="M551" s="120">
        <v>1188</v>
      </c>
      <c r="N551" s="120">
        <v>16352</v>
      </c>
      <c r="O551" s="125"/>
      <c r="P551" s="155"/>
      <c r="Q551" s="155"/>
    </row>
    <row r="552" spans="1:17" ht="15">
      <c r="A552" s="121">
        <v>478</v>
      </c>
      <c r="B552" s="122">
        <v>478352288</v>
      </c>
      <c r="C552" s="57" t="s">
        <v>532</v>
      </c>
      <c r="D552" s="55">
        <v>352</v>
      </c>
      <c r="E552" s="57" t="s">
        <v>377</v>
      </c>
      <c r="F552" s="57">
        <v>288</v>
      </c>
      <c r="G552" s="57" t="s">
        <v>313</v>
      </c>
      <c r="H552" s="240">
        <v>3</v>
      </c>
      <c r="I552" s="94"/>
      <c r="J552" s="120">
        <v>10664</v>
      </c>
      <c r="K552" s="120">
        <v>8290</v>
      </c>
      <c r="L552" s="120" t="str">
        <f>IFERROR(VLOOKUP(TRIM(TEXT(B552,"@")),transp!$A$1:$K$18,9,FALSE),"")</f>
        <v/>
      </c>
      <c r="M552" s="120">
        <v>1188</v>
      </c>
      <c r="N552" s="120">
        <v>20142</v>
      </c>
      <c r="O552" s="125"/>
      <c r="P552" s="155"/>
      <c r="Q552" s="155"/>
    </row>
    <row r="553" spans="1:17" ht="15">
      <c r="A553" s="121">
        <v>478</v>
      </c>
      <c r="B553" s="122">
        <v>478352301</v>
      </c>
      <c r="C553" s="57" t="s">
        <v>532</v>
      </c>
      <c r="D553" s="55">
        <v>352</v>
      </c>
      <c r="E553" s="57" t="s">
        <v>377</v>
      </c>
      <c r="F553" s="57">
        <v>301</v>
      </c>
      <c r="G553" s="57" t="s">
        <v>326</v>
      </c>
      <c r="H553" s="240">
        <v>1</v>
      </c>
      <c r="I553" s="94"/>
      <c r="J553" s="120">
        <v>10664</v>
      </c>
      <c r="K553" s="120">
        <v>3363</v>
      </c>
      <c r="L553" s="120" t="str">
        <f>IFERROR(VLOOKUP(TRIM(TEXT(B553,"@")),transp!$A$1:$K$18,9,FALSE),"")</f>
        <v/>
      </c>
      <c r="M553" s="120">
        <v>1188</v>
      </c>
      <c r="N553" s="120">
        <v>15215</v>
      </c>
      <c r="O553" s="125"/>
      <c r="P553" s="155"/>
      <c r="Q553" s="155"/>
    </row>
    <row r="554" spans="1:17" ht="15">
      <c r="A554" s="121">
        <v>478</v>
      </c>
      <c r="B554" s="122">
        <v>478352321</v>
      </c>
      <c r="C554" s="57" t="s">
        <v>532</v>
      </c>
      <c r="D554" s="55">
        <v>352</v>
      </c>
      <c r="E554" s="57" t="s">
        <v>377</v>
      </c>
      <c r="F554" s="57">
        <v>321</v>
      </c>
      <c r="G554" s="57" t="s">
        <v>346</v>
      </c>
      <c r="H554" s="240">
        <v>1</v>
      </c>
      <c r="I554" s="94"/>
      <c r="J554" s="120">
        <v>10664</v>
      </c>
      <c r="K554" s="120">
        <v>5677</v>
      </c>
      <c r="L554" s="120" t="str">
        <f>IFERROR(VLOOKUP(TRIM(TEXT(B554,"@")),transp!$A$1:$K$18,9,FALSE),"")</f>
        <v/>
      </c>
      <c r="M554" s="120">
        <v>1188</v>
      </c>
      <c r="N554" s="120">
        <v>17529</v>
      </c>
      <c r="O554" s="125"/>
      <c r="P554" s="155"/>
      <c r="Q554" s="155"/>
    </row>
    <row r="555" spans="1:17" ht="15">
      <c r="A555" s="121">
        <v>478</v>
      </c>
      <c r="B555" s="122">
        <v>478352322</v>
      </c>
      <c r="C555" s="57" t="s">
        <v>532</v>
      </c>
      <c r="D555" s="55">
        <v>352</v>
      </c>
      <c r="E555" s="57" t="s">
        <v>377</v>
      </c>
      <c r="F555" s="57">
        <v>322</v>
      </c>
      <c r="G555" s="57" t="s">
        <v>347</v>
      </c>
      <c r="H555" s="240">
        <v>2</v>
      </c>
      <c r="I555" s="94"/>
      <c r="J555" s="120">
        <v>10664</v>
      </c>
      <c r="K555" s="120">
        <v>4241</v>
      </c>
      <c r="L555" s="120" t="str">
        <f>IFERROR(VLOOKUP(TRIM(TEXT(B555,"@")),transp!$A$1:$K$18,9,FALSE),"")</f>
        <v/>
      </c>
      <c r="M555" s="120">
        <v>1188</v>
      </c>
      <c r="N555" s="120">
        <v>16093</v>
      </c>
      <c r="O555" s="125"/>
      <c r="P555" s="155"/>
      <c r="Q555" s="155"/>
    </row>
    <row r="556" spans="1:17" ht="15">
      <c r="A556" s="121">
        <v>478</v>
      </c>
      <c r="B556" s="122">
        <v>478352326</v>
      </c>
      <c r="C556" s="57" t="s">
        <v>532</v>
      </c>
      <c r="D556" s="55">
        <v>352</v>
      </c>
      <c r="E556" s="57" t="s">
        <v>377</v>
      </c>
      <c r="F556" s="57">
        <v>326</v>
      </c>
      <c r="G556" s="57" t="s">
        <v>351</v>
      </c>
      <c r="H556" s="240">
        <v>4</v>
      </c>
      <c r="I556" s="94"/>
      <c r="J556" s="120">
        <v>11615</v>
      </c>
      <c r="K556" s="120">
        <v>4171</v>
      </c>
      <c r="L556" s="120" t="str">
        <f>IFERROR(VLOOKUP(TRIM(TEXT(B556,"@")),transp!$A$1:$K$18,9,FALSE),"")</f>
        <v/>
      </c>
      <c r="M556" s="120">
        <v>1188</v>
      </c>
      <c r="N556" s="120">
        <v>16974</v>
      </c>
      <c r="O556" s="125"/>
      <c r="P556" s="155"/>
      <c r="Q556" s="155"/>
    </row>
    <row r="557" spans="1:17" ht="15">
      <c r="A557" s="121">
        <v>478</v>
      </c>
      <c r="B557" s="122">
        <v>478352348</v>
      </c>
      <c r="C557" s="57" t="s">
        <v>532</v>
      </c>
      <c r="D557" s="55">
        <v>352</v>
      </c>
      <c r="E557" s="57" t="s">
        <v>377</v>
      </c>
      <c r="F557" s="57">
        <v>348</v>
      </c>
      <c r="G557" s="57" t="s">
        <v>373</v>
      </c>
      <c r="H557" s="240">
        <v>4</v>
      </c>
      <c r="I557" s="94"/>
      <c r="J557" s="120">
        <v>13575</v>
      </c>
      <c r="K557" s="120">
        <v>177</v>
      </c>
      <c r="L557" s="120" t="str">
        <f>IFERROR(VLOOKUP(TRIM(TEXT(B557,"@")),transp!$A$1:$K$18,9,FALSE),"")</f>
        <v/>
      </c>
      <c r="M557" s="120">
        <v>1188</v>
      </c>
      <c r="N557" s="120">
        <v>14940</v>
      </c>
      <c r="O557" s="125"/>
      <c r="P557" s="155"/>
      <c r="Q557" s="155"/>
    </row>
    <row r="558" spans="1:17" ht="15">
      <c r="A558" s="121">
        <v>478</v>
      </c>
      <c r="B558" s="122">
        <v>478352352</v>
      </c>
      <c r="C558" s="57" t="s">
        <v>532</v>
      </c>
      <c r="D558" s="55">
        <v>352</v>
      </c>
      <c r="E558" s="57" t="s">
        <v>377</v>
      </c>
      <c r="F558" s="57">
        <v>352</v>
      </c>
      <c r="G558" s="57" t="s">
        <v>377</v>
      </c>
      <c r="H558" s="240">
        <v>6</v>
      </c>
      <c r="I558" s="94"/>
      <c r="J558" s="120">
        <v>14816</v>
      </c>
      <c r="K558" s="120">
        <v>10135</v>
      </c>
      <c r="L558" s="120" t="str">
        <f>IFERROR(VLOOKUP(TRIM(TEXT(B558,"@")),transp!$A$1:$K$18,9,FALSE),"")</f>
        <v/>
      </c>
      <c r="M558" s="120">
        <v>1188</v>
      </c>
      <c r="N558" s="120">
        <v>26139</v>
      </c>
      <c r="O558" s="125"/>
      <c r="P558" s="155"/>
      <c r="Q558" s="155"/>
    </row>
    <row r="559" spans="1:17" ht="15">
      <c r="A559" s="121">
        <v>478</v>
      </c>
      <c r="B559" s="122">
        <v>478352600</v>
      </c>
      <c r="C559" s="57" t="s">
        <v>532</v>
      </c>
      <c r="D559" s="55">
        <v>352</v>
      </c>
      <c r="E559" s="57" t="s">
        <v>377</v>
      </c>
      <c r="F559" s="57">
        <v>600</v>
      </c>
      <c r="G559" s="57" t="s">
        <v>379</v>
      </c>
      <c r="H559" s="240">
        <v>36</v>
      </c>
      <c r="I559" s="94"/>
      <c r="J559" s="120">
        <v>12182</v>
      </c>
      <c r="K559" s="120">
        <v>6341</v>
      </c>
      <c r="L559" s="120" t="str">
        <f>IFERROR(VLOOKUP(TRIM(TEXT(B559,"@")),transp!$A$1:$K$18,9,FALSE),"")</f>
        <v/>
      </c>
      <c r="M559" s="120">
        <v>1188</v>
      </c>
      <c r="N559" s="120">
        <v>19711</v>
      </c>
      <c r="O559" s="125"/>
      <c r="P559" s="155"/>
      <c r="Q559" s="155"/>
    </row>
    <row r="560" spans="1:17" ht="15">
      <c r="A560" s="121">
        <v>478</v>
      </c>
      <c r="B560" s="122">
        <v>478352610</v>
      </c>
      <c r="C560" s="57" t="s">
        <v>532</v>
      </c>
      <c r="D560" s="55">
        <v>352</v>
      </c>
      <c r="E560" s="57" t="s">
        <v>377</v>
      </c>
      <c r="F560" s="57">
        <v>610</v>
      </c>
      <c r="G560" s="57" t="s">
        <v>382</v>
      </c>
      <c r="H560" s="240">
        <v>7</v>
      </c>
      <c r="I560" s="94"/>
      <c r="J560" s="120">
        <v>11633</v>
      </c>
      <c r="K560" s="120">
        <v>1866</v>
      </c>
      <c r="L560" s="120" t="str">
        <f>IFERROR(VLOOKUP(TRIM(TEXT(B560,"@")),transp!$A$1:$K$18,9,FALSE),"")</f>
        <v/>
      </c>
      <c r="M560" s="120">
        <v>1188</v>
      </c>
      <c r="N560" s="120">
        <v>14687</v>
      </c>
      <c r="O560" s="125"/>
      <c r="P560" s="155"/>
      <c r="Q560" s="155"/>
    </row>
    <row r="561" spans="1:17" ht="15">
      <c r="A561" s="121">
        <v>478</v>
      </c>
      <c r="B561" s="122">
        <v>478352616</v>
      </c>
      <c r="C561" s="57" t="s">
        <v>532</v>
      </c>
      <c r="D561" s="55">
        <v>352</v>
      </c>
      <c r="E561" s="57" t="s">
        <v>377</v>
      </c>
      <c r="F561" s="57">
        <v>616</v>
      </c>
      <c r="G561" s="57" t="s">
        <v>384</v>
      </c>
      <c r="H561" s="240">
        <v>47</v>
      </c>
      <c r="I561" s="94"/>
      <c r="J561" s="120">
        <v>12830</v>
      </c>
      <c r="K561" s="120">
        <v>2794</v>
      </c>
      <c r="L561" s="120" t="str">
        <f>IFERROR(VLOOKUP(TRIM(TEXT(B561,"@")),transp!$A$1:$K$18,9,FALSE),"")</f>
        <v/>
      </c>
      <c r="M561" s="120">
        <v>1188</v>
      </c>
      <c r="N561" s="120">
        <v>16812</v>
      </c>
      <c r="O561" s="125"/>
      <c r="P561" s="155"/>
      <c r="Q561" s="155"/>
    </row>
    <row r="562" spans="1:17" ht="15">
      <c r="A562" s="121">
        <v>478</v>
      </c>
      <c r="B562" s="122">
        <v>478352640</v>
      </c>
      <c r="C562" s="57" t="s">
        <v>532</v>
      </c>
      <c r="D562" s="55">
        <v>352</v>
      </c>
      <c r="E562" s="57" t="s">
        <v>377</v>
      </c>
      <c r="F562" s="57">
        <v>640</v>
      </c>
      <c r="G562" s="57" t="s">
        <v>391</v>
      </c>
      <c r="H562" s="240">
        <v>3</v>
      </c>
      <c r="I562" s="94"/>
      <c r="J562" s="120">
        <v>12565</v>
      </c>
      <c r="K562" s="120">
        <v>10005</v>
      </c>
      <c r="L562" s="120" t="str">
        <f>IFERROR(VLOOKUP(TRIM(TEXT(B562,"@")),transp!$A$1:$K$18,9,FALSE),"")</f>
        <v/>
      </c>
      <c r="M562" s="120">
        <v>1188</v>
      </c>
      <c r="N562" s="120">
        <v>23758</v>
      </c>
      <c r="O562" s="125"/>
      <c r="P562" s="155"/>
      <c r="Q562" s="155"/>
    </row>
    <row r="563" spans="1:17" ht="15">
      <c r="A563" s="121">
        <v>478</v>
      </c>
      <c r="B563" s="122">
        <v>478352673</v>
      </c>
      <c r="C563" s="57" t="s">
        <v>532</v>
      </c>
      <c r="D563" s="55">
        <v>352</v>
      </c>
      <c r="E563" s="57" t="s">
        <v>377</v>
      </c>
      <c r="F563" s="57">
        <v>673</v>
      </c>
      <c r="G563" s="57" t="s">
        <v>401</v>
      </c>
      <c r="H563" s="240">
        <v>23</v>
      </c>
      <c r="I563" s="94"/>
      <c r="J563" s="120">
        <v>11821</v>
      </c>
      <c r="K563" s="120">
        <v>6618</v>
      </c>
      <c r="L563" s="120" t="str">
        <f>IFERROR(VLOOKUP(TRIM(TEXT(B563,"@")),transp!$A$1:$K$18,9,FALSE),"")</f>
        <v/>
      </c>
      <c r="M563" s="120">
        <v>1188</v>
      </c>
      <c r="N563" s="120">
        <v>19627</v>
      </c>
      <c r="O563" s="125"/>
      <c r="P563" s="155"/>
      <c r="Q563" s="155"/>
    </row>
    <row r="564" spans="1:17" ht="15">
      <c r="A564" s="121">
        <v>478</v>
      </c>
      <c r="B564" s="122">
        <v>478352695</v>
      </c>
      <c r="C564" s="57" t="s">
        <v>532</v>
      </c>
      <c r="D564" s="55">
        <v>352</v>
      </c>
      <c r="E564" s="57" t="s">
        <v>377</v>
      </c>
      <c r="F564" s="57">
        <v>695</v>
      </c>
      <c r="G564" s="57" t="s">
        <v>408</v>
      </c>
      <c r="H564" s="240">
        <v>1</v>
      </c>
      <c r="I564" s="94"/>
      <c r="J564" s="120">
        <v>12565</v>
      </c>
      <c r="K564" s="120">
        <v>8166</v>
      </c>
      <c r="L564" s="120" t="str">
        <f>IFERROR(VLOOKUP(TRIM(TEXT(B564,"@")),transp!$A$1:$K$18,9,FALSE),"")</f>
        <v/>
      </c>
      <c r="M564" s="120">
        <v>1188</v>
      </c>
      <c r="N564" s="120">
        <v>21919</v>
      </c>
      <c r="O564" s="125"/>
      <c r="P564" s="155"/>
      <c r="Q564" s="155"/>
    </row>
    <row r="565" spans="1:17" ht="15">
      <c r="A565" s="121">
        <v>478</v>
      </c>
      <c r="B565" s="122">
        <v>478352720</v>
      </c>
      <c r="C565" s="57" t="s">
        <v>532</v>
      </c>
      <c r="D565" s="55">
        <v>352</v>
      </c>
      <c r="E565" s="57" t="s">
        <v>377</v>
      </c>
      <c r="F565" s="57">
        <v>720</v>
      </c>
      <c r="G565" s="57" t="s">
        <v>416</v>
      </c>
      <c r="H565" s="240">
        <v>1</v>
      </c>
      <c r="I565" s="94"/>
      <c r="J565" s="120">
        <v>12565</v>
      </c>
      <c r="K565" s="120">
        <v>2083</v>
      </c>
      <c r="L565" s="120" t="str">
        <f>IFERROR(VLOOKUP(TRIM(TEXT(B565,"@")),transp!$A$1:$K$18,9,FALSE),"")</f>
        <v/>
      </c>
      <c r="M565" s="120">
        <v>1188</v>
      </c>
      <c r="N565" s="120">
        <v>15836</v>
      </c>
      <c r="O565" s="125"/>
      <c r="P565" s="155"/>
      <c r="Q565" s="155"/>
    </row>
    <row r="566" spans="1:17" ht="15">
      <c r="A566" s="121">
        <v>478</v>
      </c>
      <c r="B566" s="122">
        <v>478352725</v>
      </c>
      <c r="C566" s="57" t="s">
        <v>532</v>
      </c>
      <c r="D566" s="55">
        <v>352</v>
      </c>
      <c r="E566" s="57" t="s">
        <v>377</v>
      </c>
      <c r="F566" s="57">
        <v>725</v>
      </c>
      <c r="G566" s="57" t="s">
        <v>417</v>
      </c>
      <c r="H566" s="240">
        <v>20</v>
      </c>
      <c r="I566" s="94"/>
      <c r="J566" s="120">
        <v>12446</v>
      </c>
      <c r="K566" s="120">
        <v>3770</v>
      </c>
      <c r="L566" s="120" t="str">
        <f>IFERROR(VLOOKUP(TRIM(TEXT(B566,"@")),transp!$A$1:$K$18,9,FALSE),"")</f>
        <v/>
      </c>
      <c r="M566" s="120">
        <v>1188</v>
      </c>
      <c r="N566" s="120">
        <v>17404</v>
      </c>
      <c r="O566" s="125"/>
      <c r="P566" s="155"/>
      <c r="Q566" s="155"/>
    </row>
    <row r="567" spans="1:17" ht="15">
      <c r="A567" s="121">
        <v>478</v>
      </c>
      <c r="B567" s="122">
        <v>478352735</v>
      </c>
      <c r="C567" s="57" t="s">
        <v>532</v>
      </c>
      <c r="D567" s="55">
        <v>352</v>
      </c>
      <c r="E567" s="57" t="s">
        <v>377</v>
      </c>
      <c r="F567" s="57">
        <v>735</v>
      </c>
      <c r="G567" s="57" t="s">
        <v>420</v>
      </c>
      <c r="H567" s="240">
        <v>33</v>
      </c>
      <c r="I567" s="94"/>
      <c r="J567" s="120">
        <v>12018</v>
      </c>
      <c r="K567" s="120">
        <v>3857</v>
      </c>
      <c r="L567" s="120" t="str">
        <f>IFERROR(VLOOKUP(TRIM(TEXT(B567,"@")),transp!$A$1:$K$18,9,FALSE),"")</f>
        <v/>
      </c>
      <c r="M567" s="120">
        <v>1188</v>
      </c>
      <c r="N567" s="120">
        <v>17063</v>
      </c>
      <c r="O567" s="125"/>
      <c r="P567" s="155"/>
      <c r="Q567" s="155"/>
    </row>
    <row r="568" spans="1:17" ht="15">
      <c r="A568" s="121">
        <v>478</v>
      </c>
      <c r="B568" s="122">
        <v>478352753</v>
      </c>
      <c r="C568" s="57" t="s">
        <v>532</v>
      </c>
      <c r="D568" s="55">
        <v>352</v>
      </c>
      <c r="E568" s="57" t="s">
        <v>377</v>
      </c>
      <c r="F568" s="57">
        <v>753</v>
      </c>
      <c r="G568" s="57" t="s">
        <v>424</v>
      </c>
      <c r="H568" s="240">
        <v>2</v>
      </c>
      <c r="I568" s="94"/>
      <c r="J568" s="120">
        <v>12565</v>
      </c>
      <c r="K568" s="120">
        <v>3328</v>
      </c>
      <c r="L568" s="120" t="str">
        <f>IFERROR(VLOOKUP(TRIM(TEXT(B568,"@")),transp!$A$1:$K$18,9,FALSE),"")</f>
        <v/>
      </c>
      <c r="M568" s="120">
        <v>1188</v>
      </c>
      <c r="N568" s="120">
        <v>17081</v>
      </c>
      <c r="O568" s="125"/>
      <c r="P568" s="155"/>
      <c r="Q568" s="155"/>
    </row>
    <row r="569" spans="1:17" ht="15">
      <c r="A569" s="121">
        <v>478</v>
      </c>
      <c r="B569" s="122">
        <v>478352775</v>
      </c>
      <c r="C569" s="57" t="s">
        <v>532</v>
      </c>
      <c r="D569" s="55">
        <v>352</v>
      </c>
      <c r="E569" s="57" t="s">
        <v>377</v>
      </c>
      <c r="F569" s="57">
        <v>775</v>
      </c>
      <c r="G569" s="57" t="s">
        <v>434</v>
      </c>
      <c r="H569" s="240">
        <v>14</v>
      </c>
      <c r="I569" s="94"/>
      <c r="J569" s="120">
        <v>11886</v>
      </c>
      <c r="K569" s="120">
        <v>3090</v>
      </c>
      <c r="L569" s="120" t="str">
        <f>IFERROR(VLOOKUP(TRIM(TEXT(B569,"@")),transp!$A$1:$K$18,9,FALSE),"")</f>
        <v/>
      </c>
      <c r="M569" s="120">
        <v>1188</v>
      </c>
      <c r="N569" s="120">
        <v>16164</v>
      </c>
      <c r="O569" s="125"/>
      <c r="P569" s="155"/>
      <c r="Q569" s="155"/>
    </row>
    <row r="570" spans="1:17" ht="15">
      <c r="A570" s="121">
        <v>479</v>
      </c>
      <c r="B570" s="122">
        <v>479278005</v>
      </c>
      <c r="C570" s="57" t="s">
        <v>533</v>
      </c>
      <c r="D570" s="55">
        <v>278</v>
      </c>
      <c r="E570" s="57" t="s">
        <v>303</v>
      </c>
      <c r="F570" s="57">
        <v>5</v>
      </c>
      <c r="G570" s="57" t="s">
        <v>30</v>
      </c>
      <c r="H570" s="240">
        <v>5</v>
      </c>
      <c r="I570" s="94"/>
      <c r="J570" s="120">
        <v>16331</v>
      </c>
      <c r="K570" s="120">
        <v>5763</v>
      </c>
      <c r="L570" s="120" t="str">
        <f>IFERROR(VLOOKUP(TRIM(TEXT(B570,"@")),transp!$A$1:$K$18,9,FALSE),"")</f>
        <v/>
      </c>
      <c r="M570" s="120">
        <v>1188</v>
      </c>
      <c r="N570" s="120">
        <v>23282</v>
      </c>
      <c r="O570" s="125"/>
      <c r="P570" s="155"/>
      <c r="Q570" s="155"/>
    </row>
    <row r="571" spans="1:17" ht="15">
      <c r="A571" s="121">
        <v>479</v>
      </c>
      <c r="B571" s="122">
        <v>479278024</v>
      </c>
      <c r="C571" s="57" t="s">
        <v>533</v>
      </c>
      <c r="D571" s="55">
        <v>278</v>
      </c>
      <c r="E571" s="57" t="s">
        <v>303</v>
      </c>
      <c r="F571" s="57">
        <v>24</v>
      </c>
      <c r="G571" s="57" t="s">
        <v>49</v>
      </c>
      <c r="H571" s="240">
        <v>13</v>
      </c>
      <c r="I571" s="94"/>
      <c r="J571" s="120">
        <v>13482</v>
      </c>
      <c r="K571" s="120">
        <v>2897</v>
      </c>
      <c r="L571" s="120" t="str">
        <f>IFERROR(VLOOKUP(TRIM(TEXT(B571,"@")),transp!$A$1:$K$18,9,FALSE),"")</f>
        <v/>
      </c>
      <c r="M571" s="120">
        <v>1188</v>
      </c>
      <c r="N571" s="120">
        <v>17567</v>
      </c>
      <c r="O571" s="125"/>
      <c r="P571" s="155"/>
      <c r="Q571" s="155"/>
    </row>
    <row r="572" spans="1:17" ht="15">
      <c r="A572" s="121">
        <v>479</v>
      </c>
      <c r="B572" s="122">
        <v>479278061</v>
      </c>
      <c r="C572" s="57" t="s">
        <v>533</v>
      </c>
      <c r="D572" s="55">
        <v>278</v>
      </c>
      <c r="E572" s="57" t="s">
        <v>303</v>
      </c>
      <c r="F572" s="57">
        <v>61</v>
      </c>
      <c r="G572" s="57" t="s">
        <v>86</v>
      </c>
      <c r="H572" s="240">
        <v>36</v>
      </c>
      <c r="I572" s="94"/>
      <c r="J572" s="120">
        <v>17058</v>
      </c>
      <c r="K572" s="120">
        <v>1428</v>
      </c>
      <c r="L572" s="120" t="str">
        <f>IFERROR(VLOOKUP(TRIM(TEXT(B572,"@")),transp!$A$1:$K$18,9,FALSE),"")</f>
        <v/>
      </c>
      <c r="M572" s="120">
        <v>1188</v>
      </c>
      <c r="N572" s="120">
        <v>19674</v>
      </c>
      <c r="O572" s="125"/>
      <c r="P572" s="155"/>
      <c r="Q572" s="155"/>
    </row>
    <row r="573" spans="1:17" ht="15">
      <c r="A573" s="121">
        <v>479</v>
      </c>
      <c r="B573" s="122">
        <v>479278086</v>
      </c>
      <c r="C573" s="57" t="s">
        <v>533</v>
      </c>
      <c r="D573" s="55">
        <v>278</v>
      </c>
      <c r="E573" s="57" t="s">
        <v>303</v>
      </c>
      <c r="F573" s="57">
        <v>86</v>
      </c>
      <c r="G573" s="57" t="s">
        <v>111</v>
      </c>
      <c r="H573" s="240">
        <v>18</v>
      </c>
      <c r="I573" s="94"/>
      <c r="J573" s="120">
        <v>13326</v>
      </c>
      <c r="K573" s="120">
        <v>2106</v>
      </c>
      <c r="L573" s="120" t="str">
        <f>IFERROR(VLOOKUP(TRIM(TEXT(B573,"@")),transp!$A$1:$K$18,9,FALSE),"")</f>
        <v/>
      </c>
      <c r="M573" s="120">
        <v>1188</v>
      </c>
      <c r="N573" s="120">
        <v>16620</v>
      </c>
      <c r="O573" s="125"/>
      <c r="P573" s="155"/>
      <c r="Q573" s="155"/>
    </row>
    <row r="574" spans="1:17" ht="15">
      <c r="A574" s="121">
        <v>479</v>
      </c>
      <c r="B574" s="122">
        <v>479278087</v>
      </c>
      <c r="C574" s="57" t="s">
        <v>533</v>
      </c>
      <c r="D574" s="55">
        <v>278</v>
      </c>
      <c r="E574" s="57" t="s">
        <v>303</v>
      </c>
      <c r="F574" s="57">
        <v>87</v>
      </c>
      <c r="G574" s="57" t="s">
        <v>112</v>
      </c>
      <c r="H574" s="240">
        <v>4</v>
      </c>
      <c r="I574" s="94"/>
      <c r="J574" s="120">
        <v>14785</v>
      </c>
      <c r="K574" s="120">
        <v>4638</v>
      </c>
      <c r="L574" s="120" t="str">
        <f>IFERROR(VLOOKUP(TRIM(TEXT(B574,"@")),transp!$A$1:$K$18,9,FALSE),"")</f>
        <v/>
      </c>
      <c r="M574" s="120">
        <v>1188</v>
      </c>
      <c r="N574" s="120">
        <v>20611</v>
      </c>
      <c r="O574" s="125"/>
      <c r="P574" s="155"/>
      <c r="Q574" s="155"/>
    </row>
    <row r="575" spans="1:17" ht="15">
      <c r="A575" s="121">
        <v>479</v>
      </c>
      <c r="B575" s="122">
        <v>479278111</v>
      </c>
      <c r="C575" s="57" t="s">
        <v>533</v>
      </c>
      <c r="D575" s="55">
        <v>278</v>
      </c>
      <c r="E575" s="57" t="s">
        <v>303</v>
      </c>
      <c r="F575" s="57">
        <v>111</v>
      </c>
      <c r="G575" s="57" t="s">
        <v>136</v>
      </c>
      <c r="H575" s="240">
        <v>9</v>
      </c>
      <c r="I575" s="94"/>
      <c r="J575" s="120">
        <v>15841</v>
      </c>
      <c r="K575" s="120">
        <v>5376</v>
      </c>
      <c r="L575" s="120" t="str">
        <f>IFERROR(VLOOKUP(TRIM(TEXT(B575,"@")),transp!$A$1:$K$18,9,FALSE),"")</f>
        <v/>
      </c>
      <c r="M575" s="120">
        <v>1188</v>
      </c>
      <c r="N575" s="120">
        <v>22405</v>
      </c>
      <c r="O575" s="125"/>
      <c r="P575" s="155"/>
      <c r="Q575" s="155"/>
    </row>
    <row r="576" spans="1:17" ht="15">
      <c r="A576" s="121">
        <v>479</v>
      </c>
      <c r="B576" s="122">
        <v>479278114</v>
      </c>
      <c r="C576" s="57" t="s">
        <v>533</v>
      </c>
      <c r="D576" s="55">
        <v>278</v>
      </c>
      <c r="E576" s="57" t="s">
        <v>303</v>
      </c>
      <c r="F576" s="57">
        <v>114</v>
      </c>
      <c r="G576" s="57" t="s">
        <v>139</v>
      </c>
      <c r="H576" s="240">
        <v>3</v>
      </c>
      <c r="I576" s="94"/>
      <c r="J576" s="120">
        <v>14953</v>
      </c>
      <c r="K576" s="120">
        <v>3314</v>
      </c>
      <c r="L576" s="120" t="str">
        <f>IFERROR(VLOOKUP(TRIM(TEXT(B576,"@")),transp!$A$1:$K$18,9,FALSE),"")</f>
        <v/>
      </c>
      <c r="M576" s="120">
        <v>1188</v>
      </c>
      <c r="N576" s="120">
        <v>19455</v>
      </c>
      <c r="O576" s="125"/>
      <c r="P576" s="155"/>
      <c r="Q576" s="155"/>
    </row>
    <row r="577" spans="1:17" ht="15">
      <c r="A577" s="121">
        <v>479</v>
      </c>
      <c r="B577" s="122">
        <v>479278117</v>
      </c>
      <c r="C577" s="57" t="s">
        <v>533</v>
      </c>
      <c r="D577" s="55">
        <v>278</v>
      </c>
      <c r="E577" s="57" t="s">
        <v>303</v>
      </c>
      <c r="F577" s="57">
        <v>117</v>
      </c>
      <c r="G577" s="57" t="s">
        <v>142</v>
      </c>
      <c r="H577" s="240">
        <v>11</v>
      </c>
      <c r="I577" s="94"/>
      <c r="J577" s="120">
        <v>14709</v>
      </c>
      <c r="K577" s="120">
        <v>8819</v>
      </c>
      <c r="L577" s="120" t="str">
        <f>IFERROR(VLOOKUP(TRIM(TEXT(B577,"@")),transp!$A$1:$K$18,9,FALSE),"")</f>
        <v/>
      </c>
      <c r="M577" s="120">
        <v>1188</v>
      </c>
      <c r="N577" s="120">
        <v>24716</v>
      </c>
      <c r="O577" s="125"/>
      <c r="P577" s="155"/>
      <c r="Q577" s="155"/>
    </row>
    <row r="578" spans="1:17" ht="15">
      <c r="A578" s="121">
        <v>479</v>
      </c>
      <c r="B578" s="122">
        <v>479278127</v>
      </c>
      <c r="C578" s="57" t="s">
        <v>533</v>
      </c>
      <c r="D578" s="55">
        <v>278</v>
      </c>
      <c r="E578" s="57" t="s">
        <v>303</v>
      </c>
      <c r="F578" s="57">
        <v>127</v>
      </c>
      <c r="G578" s="57" t="s">
        <v>152</v>
      </c>
      <c r="H578" s="240">
        <v>8</v>
      </c>
      <c r="I578" s="94"/>
      <c r="J578" s="120">
        <v>15613</v>
      </c>
      <c r="K578" s="120">
        <v>15684</v>
      </c>
      <c r="L578" s="120" t="str">
        <f>IFERROR(VLOOKUP(TRIM(TEXT(B578,"@")),transp!$A$1:$K$18,9,FALSE),"")</f>
        <v/>
      </c>
      <c r="M578" s="120">
        <v>1188</v>
      </c>
      <c r="N578" s="120">
        <v>32485</v>
      </c>
      <c r="O578" s="125"/>
      <c r="P578" s="155"/>
      <c r="Q578" s="155"/>
    </row>
    <row r="579" spans="1:17" ht="15">
      <c r="A579" s="121">
        <v>479</v>
      </c>
      <c r="B579" s="122">
        <v>479278137</v>
      </c>
      <c r="C579" s="57" t="s">
        <v>533</v>
      </c>
      <c r="D579" s="55">
        <v>278</v>
      </c>
      <c r="E579" s="57" t="s">
        <v>303</v>
      </c>
      <c r="F579" s="57">
        <v>137</v>
      </c>
      <c r="G579" s="57" t="s">
        <v>162</v>
      </c>
      <c r="H579" s="240">
        <v>35</v>
      </c>
      <c r="I579" s="94"/>
      <c r="J579" s="120">
        <v>15863</v>
      </c>
      <c r="K579" s="120">
        <v>278</v>
      </c>
      <c r="L579" s="120" t="str">
        <f>IFERROR(VLOOKUP(TRIM(TEXT(B579,"@")),transp!$A$1:$K$18,9,FALSE),"")</f>
        <v/>
      </c>
      <c r="M579" s="120">
        <v>1188</v>
      </c>
      <c r="N579" s="120">
        <v>17329</v>
      </c>
      <c r="O579" s="125"/>
      <c r="P579" s="155"/>
      <c r="Q579" s="155"/>
    </row>
    <row r="580" spans="1:17" ht="15">
      <c r="A580" s="121">
        <v>479</v>
      </c>
      <c r="B580" s="122">
        <v>479278159</v>
      </c>
      <c r="C580" s="57" t="s">
        <v>533</v>
      </c>
      <c r="D580" s="55">
        <v>278</v>
      </c>
      <c r="E580" s="57" t="s">
        <v>303</v>
      </c>
      <c r="F580" s="57">
        <v>159</v>
      </c>
      <c r="G580" s="57" t="s">
        <v>184</v>
      </c>
      <c r="H580" s="240">
        <v>1</v>
      </c>
      <c r="I580" s="94"/>
      <c r="J580" s="120">
        <v>12565</v>
      </c>
      <c r="K580" s="120">
        <v>5175</v>
      </c>
      <c r="L580" s="120" t="str">
        <f>IFERROR(VLOOKUP(TRIM(TEXT(B580,"@")),transp!$A$1:$K$18,9,FALSE),"")</f>
        <v/>
      </c>
      <c r="M580" s="120">
        <v>1188</v>
      </c>
      <c r="N580" s="120">
        <v>18928</v>
      </c>
      <c r="O580" s="125"/>
      <c r="P580" s="155"/>
      <c r="Q580" s="155"/>
    </row>
    <row r="581" spans="1:17" ht="15">
      <c r="A581" s="121">
        <v>479</v>
      </c>
      <c r="B581" s="122">
        <v>479278161</v>
      </c>
      <c r="C581" s="57" t="s">
        <v>533</v>
      </c>
      <c r="D581" s="55">
        <v>278</v>
      </c>
      <c r="E581" s="57" t="s">
        <v>303</v>
      </c>
      <c r="F581" s="57">
        <v>161</v>
      </c>
      <c r="G581" s="57" t="s">
        <v>186</v>
      </c>
      <c r="H581" s="240">
        <v>9</v>
      </c>
      <c r="I581" s="94"/>
      <c r="J581" s="120">
        <v>15207</v>
      </c>
      <c r="K581" s="120">
        <v>5501</v>
      </c>
      <c r="L581" s="120" t="str">
        <f>IFERROR(VLOOKUP(TRIM(TEXT(B581,"@")),transp!$A$1:$K$18,9,FALSE),"")</f>
        <v/>
      </c>
      <c r="M581" s="120">
        <v>1188</v>
      </c>
      <c r="N581" s="120">
        <v>21896</v>
      </c>
      <c r="O581" s="125"/>
      <c r="P581" s="155"/>
      <c r="Q581" s="155"/>
    </row>
    <row r="582" spans="1:17" ht="15">
      <c r="A582" s="121">
        <v>479</v>
      </c>
      <c r="B582" s="122">
        <v>479278191</v>
      </c>
      <c r="C582" s="57" t="s">
        <v>533</v>
      </c>
      <c r="D582" s="55">
        <v>278</v>
      </c>
      <c r="E582" s="57" t="s">
        <v>303</v>
      </c>
      <c r="F582" s="57">
        <v>191</v>
      </c>
      <c r="G582" s="57" t="s">
        <v>216</v>
      </c>
      <c r="H582" s="240">
        <v>1</v>
      </c>
      <c r="I582" s="94"/>
      <c r="J582" s="120">
        <v>12565</v>
      </c>
      <c r="K582" s="120">
        <v>3158</v>
      </c>
      <c r="L582" s="120" t="str">
        <f>IFERROR(VLOOKUP(TRIM(TEXT(B582,"@")),transp!$A$1:$K$18,9,FALSE),"")</f>
        <v/>
      </c>
      <c r="M582" s="120">
        <v>1188</v>
      </c>
      <c r="N582" s="120">
        <v>16911</v>
      </c>
      <c r="O582" s="125"/>
      <c r="P582" s="155"/>
      <c r="Q582" s="155"/>
    </row>
    <row r="583" spans="1:17" ht="15">
      <c r="A583" s="121">
        <v>479</v>
      </c>
      <c r="B583" s="122">
        <v>479278210</v>
      </c>
      <c r="C583" s="57" t="s">
        <v>533</v>
      </c>
      <c r="D583" s="55">
        <v>278</v>
      </c>
      <c r="E583" s="57" t="s">
        <v>303</v>
      </c>
      <c r="F583" s="57">
        <v>210</v>
      </c>
      <c r="G583" s="57" t="s">
        <v>235</v>
      </c>
      <c r="H583" s="240">
        <v>26</v>
      </c>
      <c r="I583" s="94"/>
      <c r="J583" s="120">
        <v>13470</v>
      </c>
      <c r="K583" s="120">
        <v>5664</v>
      </c>
      <c r="L583" s="120" t="str">
        <f>IFERROR(VLOOKUP(TRIM(TEXT(B583,"@")),transp!$A$1:$K$18,9,FALSE),"")</f>
        <v/>
      </c>
      <c r="M583" s="120">
        <v>1188</v>
      </c>
      <c r="N583" s="120">
        <v>20322</v>
      </c>
      <c r="O583" s="125"/>
      <c r="P583" s="155"/>
      <c r="Q583" s="155"/>
    </row>
    <row r="584" spans="1:17" ht="15">
      <c r="A584" s="121">
        <v>479</v>
      </c>
      <c r="B584" s="122">
        <v>479278227</v>
      </c>
      <c r="C584" s="57" t="s">
        <v>533</v>
      </c>
      <c r="D584" s="55">
        <v>278</v>
      </c>
      <c r="E584" s="57" t="s">
        <v>303</v>
      </c>
      <c r="F584" s="57">
        <v>227</v>
      </c>
      <c r="G584" s="57" t="s">
        <v>252</v>
      </c>
      <c r="H584" s="240">
        <v>3</v>
      </c>
      <c r="I584" s="94"/>
      <c r="J584" s="120">
        <v>14953</v>
      </c>
      <c r="K584" s="120">
        <v>3007</v>
      </c>
      <c r="L584" s="120" t="str">
        <f>IFERROR(VLOOKUP(TRIM(TEXT(B584,"@")),transp!$A$1:$K$18,9,FALSE),"")</f>
        <v/>
      </c>
      <c r="M584" s="120">
        <v>1188</v>
      </c>
      <c r="N584" s="120">
        <v>19148</v>
      </c>
      <c r="O584" s="125"/>
      <c r="P584" s="155"/>
      <c r="Q584" s="155"/>
    </row>
    <row r="585" spans="1:17" ht="15">
      <c r="A585" s="121">
        <v>479</v>
      </c>
      <c r="B585" s="122">
        <v>479278278</v>
      </c>
      <c r="C585" s="57" t="s">
        <v>533</v>
      </c>
      <c r="D585" s="55">
        <v>278</v>
      </c>
      <c r="E585" s="57" t="s">
        <v>303</v>
      </c>
      <c r="F585" s="57">
        <v>278</v>
      </c>
      <c r="G585" s="57" t="s">
        <v>303</v>
      </c>
      <c r="H585" s="240">
        <v>60</v>
      </c>
      <c r="I585" s="94"/>
      <c r="J585" s="120">
        <v>13749</v>
      </c>
      <c r="K585" s="120">
        <v>3170</v>
      </c>
      <c r="L585" s="120" t="str">
        <f>IFERROR(VLOOKUP(TRIM(TEXT(B585,"@")),transp!$A$1:$K$18,9,FALSE),"")</f>
        <v/>
      </c>
      <c r="M585" s="120">
        <v>1188</v>
      </c>
      <c r="N585" s="120">
        <v>18107</v>
      </c>
      <c r="O585" s="125"/>
      <c r="P585" s="155"/>
      <c r="Q585" s="155"/>
    </row>
    <row r="586" spans="1:17" ht="15">
      <c r="A586" s="121">
        <v>479</v>
      </c>
      <c r="B586" s="122">
        <v>479278281</v>
      </c>
      <c r="C586" s="57" t="s">
        <v>533</v>
      </c>
      <c r="D586" s="55">
        <v>278</v>
      </c>
      <c r="E586" s="57" t="s">
        <v>303</v>
      </c>
      <c r="F586" s="57">
        <v>281</v>
      </c>
      <c r="G586" s="57" t="s">
        <v>306</v>
      </c>
      <c r="H586" s="240">
        <v>67</v>
      </c>
      <c r="I586" s="94"/>
      <c r="J586" s="120">
        <v>18470</v>
      </c>
      <c r="K586" s="120">
        <v>32</v>
      </c>
      <c r="L586" s="120" t="str">
        <f>IFERROR(VLOOKUP(TRIM(TEXT(B586,"@")),transp!$A$1:$K$18,9,FALSE),"")</f>
        <v/>
      </c>
      <c r="M586" s="120">
        <v>1188</v>
      </c>
      <c r="N586" s="120">
        <v>19690</v>
      </c>
      <c r="O586" s="125"/>
      <c r="P586" s="155"/>
      <c r="Q586" s="155"/>
    </row>
    <row r="587" spans="1:17" ht="15">
      <c r="A587" s="121">
        <v>479</v>
      </c>
      <c r="B587" s="122">
        <v>479278309</v>
      </c>
      <c r="C587" s="57" t="s">
        <v>533</v>
      </c>
      <c r="D587" s="55">
        <v>278</v>
      </c>
      <c r="E587" s="57" t="s">
        <v>303</v>
      </c>
      <c r="F587" s="57">
        <v>309</v>
      </c>
      <c r="G587" s="57" t="s">
        <v>334</v>
      </c>
      <c r="H587" s="240">
        <v>2</v>
      </c>
      <c r="I587" s="94"/>
      <c r="J587" s="120">
        <v>16147</v>
      </c>
      <c r="K587" s="120">
        <v>0</v>
      </c>
      <c r="L587" s="120" t="str">
        <f>IFERROR(VLOOKUP(TRIM(TEXT(B587,"@")),transp!$A$1:$K$18,9,FALSE),"")</f>
        <v/>
      </c>
      <c r="M587" s="120">
        <v>1188</v>
      </c>
      <c r="N587" s="120">
        <v>17335</v>
      </c>
      <c r="O587" s="125"/>
      <c r="P587" s="155"/>
      <c r="Q587" s="155"/>
    </row>
    <row r="588" spans="1:17" ht="15">
      <c r="A588" s="121">
        <v>479</v>
      </c>
      <c r="B588" s="122">
        <v>479278325</v>
      </c>
      <c r="C588" s="57" t="s">
        <v>533</v>
      </c>
      <c r="D588" s="55">
        <v>278</v>
      </c>
      <c r="E588" s="57" t="s">
        <v>303</v>
      </c>
      <c r="F588" s="57">
        <v>325</v>
      </c>
      <c r="G588" s="57" t="s">
        <v>350</v>
      </c>
      <c r="H588" s="240">
        <v>21</v>
      </c>
      <c r="I588" s="94"/>
      <c r="J588" s="120">
        <v>15313</v>
      </c>
      <c r="K588" s="120">
        <v>958</v>
      </c>
      <c r="L588" s="120" t="str">
        <f>IFERROR(VLOOKUP(TRIM(TEXT(B588,"@")),transp!$A$1:$K$18,9,FALSE),"")</f>
        <v/>
      </c>
      <c r="M588" s="120">
        <v>1188</v>
      </c>
      <c r="N588" s="120">
        <v>17459</v>
      </c>
      <c r="O588" s="125"/>
      <c r="P588" s="155"/>
      <c r="Q588" s="155"/>
    </row>
    <row r="589" spans="1:17" ht="15">
      <c r="A589" s="121">
        <v>479</v>
      </c>
      <c r="B589" s="122">
        <v>479278332</v>
      </c>
      <c r="C589" s="57" t="s">
        <v>533</v>
      </c>
      <c r="D589" s="55">
        <v>278</v>
      </c>
      <c r="E589" s="57" t="s">
        <v>303</v>
      </c>
      <c r="F589" s="57">
        <v>332</v>
      </c>
      <c r="G589" s="57" t="s">
        <v>357</v>
      </c>
      <c r="H589" s="240">
        <v>7</v>
      </c>
      <c r="I589" s="94"/>
      <c r="J589" s="120">
        <v>12774</v>
      </c>
      <c r="K589" s="120">
        <v>631</v>
      </c>
      <c r="L589" s="120" t="str">
        <f>IFERROR(VLOOKUP(TRIM(TEXT(B589,"@")),transp!$A$1:$K$18,9,FALSE),"")</f>
        <v/>
      </c>
      <c r="M589" s="120">
        <v>1188</v>
      </c>
      <c r="N589" s="120">
        <v>14593</v>
      </c>
      <c r="O589" s="125"/>
      <c r="P589" s="155"/>
      <c r="Q589" s="155"/>
    </row>
    <row r="590" spans="1:17" ht="15">
      <c r="A590" s="121">
        <v>479</v>
      </c>
      <c r="B590" s="122">
        <v>479278605</v>
      </c>
      <c r="C590" s="57" t="s">
        <v>533</v>
      </c>
      <c r="D590" s="55">
        <v>278</v>
      </c>
      <c r="E590" s="57" t="s">
        <v>303</v>
      </c>
      <c r="F590" s="57">
        <v>605</v>
      </c>
      <c r="G590" s="57" t="s">
        <v>381</v>
      </c>
      <c r="H590" s="240">
        <v>28</v>
      </c>
      <c r="I590" s="94"/>
      <c r="J590" s="120">
        <v>14264</v>
      </c>
      <c r="K590" s="120">
        <v>11806</v>
      </c>
      <c r="L590" s="120" t="str">
        <f>IFERROR(VLOOKUP(TRIM(TEXT(B590,"@")),transp!$A$1:$K$18,9,FALSE),"")</f>
        <v/>
      </c>
      <c r="M590" s="120">
        <v>1188</v>
      </c>
      <c r="N590" s="120">
        <v>27258</v>
      </c>
      <c r="O590" s="125"/>
      <c r="P590" s="155"/>
      <c r="Q590" s="155"/>
    </row>
    <row r="591" spans="1:17" ht="15">
      <c r="A591" s="121">
        <v>479</v>
      </c>
      <c r="B591" s="122">
        <v>479278670</v>
      </c>
      <c r="C591" s="57" t="s">
        <v>533</v>
      </c>
      <c r="D591" s="55">
        <v>278</v>
      </c>
      <c r="E591" s="57" t="s">
        <v>303</v>
      </c>
      <c r="F591" s="57">
        <v>670</v>
      </c>
      <c r="G591" s="57" t="s">
        <v>399</v>
      </c>
      <c r="H591" s="240">
        <v>4</v>
      </c>
      <c r="I591" s="94"/>
      <c r="J591" s="120">
        <v>12565</v>
      </c>
      <c r="K591" s="120">
        <v>9321</v>
      </c>
      <c r="L591" s="120" t="str">
        <f>IFERROR(VLOOKUP(TRIM(TEXT(B591,"@")),transp!$A$1:$K$18,9,FALSE),"")</f>
        <v/>
      </c>
      <c r="M591" s="120">
        <v>1188</v>
      </c>
      <c r="N591" s="120">
        <v>23074</v>
      </c>
      <c r="O591" s="125"/>
      <c r="P591" s="155"/>
      <c r="Q591" s="155"/>
    </row>
    <row r="592" spans="1:17" ht="15">
      <c r="A592" s="121">
        <v>479</v>
      </c>
      <c r="B592" s="122">
        <v>479278672</v>
      </c>
      <c r="C592" s="57" t="s">
        <v>533</v>
      </c>
      <c r="D592" s="55">
        <v>278</v>
      </c>
      <c r="E592" s="57" t="s">
        <v>303</v>
      </c>
      <c r="F592" s="57">
        <v>672</v>
      </c>
      <c r="G592" s="57" t="s">
        <v>400</v>
      </c>
      <c r="H592" s="240">
        <v>3</v>
      </c>
      <c r="I592" s="94"/>
      <c r="J592" s="120">
        <v>16707</v>
      </c>
      <c r="K592" s="120">
        <v>3482</v>
      </c>
      <c r="L592" s="120" t="str">
        <f>IFERROR(VLOOKUP(TRIM(TEXT(B592,"@")),transp!$A$1:$K$18,9,FALSE),"")</f>
        <v/>
      </c>
      <c r="M592" s="120">
        <v>1188</v>
      </c>
      <c r="N592" s="120">
        <v>21377</v>
      </c>
      <c r="O592" s="125"/>
      <c r="P592" s="155"/>
      <c r="Q592" s="155"/>
    </row>
    <row r="593" spans="1:17" ht="15">
      <c r="A593" s="121">
        <v>479</v>
      </c>
      <c r="B593" s="122">
        <v>479278674</v>
      </c>
      <c r="C593" s="57" t="s">
        <v>533</v>
      </c>
      <c r="D593" s="55">
        <v>278</v>
      </c>
      <c r="E593" s="57" t="s">
        <v>303</v>
      </c>
      <c r="F593" s="57">
        <v>674</v>
      </c>
      <c r="G593" s="57" t="s">
        <v>402</v>
      </c>
      <c r="H593" s="240">
        <v>2</v>
      </c>
      <c r="I593" s="94"/>
      <c r="J593" s="120">
        <v>19729</v>
      </c>
      <c r="K593" s="120">
        <v>8027</v>
      </c>
      <c r="L593" s="120" t="str">
        <f>IFERROR(VLOOKUP(TRIM(TEXT(B593,"@")),transp!$A$1:$K$18,9,FALSE),"")</f>
        <v/>
      </c>
      <c r="M593" s="120">
        <v>1188</v>
      </c>
      <c r="N593" s="120">
        <v>28944</v>
      </c>
      <c r="O593" s="125"/>
      <c r="P593" s="155"/>
      <c r="Q593" s="155"/>
    </row>
    <row r="594" spans="1:17" ht="15">
      <c r="A594" s="121">
        <v>479</v>
      </c>
      <c r="B594" s="122">
        <v>479278680</v>
      </c>
      <c r="C594" s="57" t="s">
        <v>533</v>
      </c>
      <c r="D594" s="55">
        <v>278</v>
      </c>
      <c r="E594" s="57" t="s">
        <v>303</v>
      </c>
      <c r="F594" s="57">
        <v>680</v>
      </c>
      <c r="G594" s="57" t="s">
        <v>404</v>
      </c>
      <c r="H594" s="240">
        <v>9</v>
      </c>
      <c r="I594" s="94"/>
      <c r="J594" s="120">
        <v>13770</v>
      </c>
      <c r="K594" s="120">
        <v>4121</v>
      </c>
      <c r="L594" s="120" t="str">
        <f>IFERROR(VLOOKUP(TRIM(TEXT(B594,"@")),transp!$A$1:$K$18,9,FALSE),"")</f>
        <v/>
      </c>
      <c r="M594" s="120">
        <v>1188</v>
      </c>
      <c r="N594" s="120">
        <v>19079</v>
      </c>
      <c r="O594" s="125"/>
      <c r="P594" s="155"/>
      <c r="Q594" s="155"/>
    </row>
    <row r="595" spans="1:17" ht="15">
      <c r="A595" s="121">
        <v>479</v>
      </c>
      <c r="B595" s="122">
        <v>479278683</v>
      </c>
      <c r="C595" s="57" t="s">
        <v>533</v>
      </c>
      <c r="D595" s="55">
        <v>278</v>
      </c>
      <c r="E595" s="57" t="s">
        <v>303</v>
      </c>
      <c r="F595" s="57">
        <v>683</v>
      </c>
      <c r="G595" s="57" t="s">
        <v>405</v>
      </c>
      <c r="H595" s="240">
        <v>7</v>
      </c>
      <c r="I595" s="94"/>
      <c r="J595" s="120">
        <v>12150</v>
      </c>
      <c r="K595" s="120">
        <v>9999</v>
      </c>
      <c r="L595" s="120" t="str">
        <f>IFERROR(VLOOKUP(TRIM(TEXT(B595,"@")),transp!$A$1:$K$18,9,FALSE),"")</f>
        <v/>
      </c>
      <c r="M595" s="120">
        <v>1188</v>
      </c>
      <c r="N595" s="120">
        <v>23337</v>
      </c>
      <c r="O595" s="125"/>
      <c r="P595" s="155"/>
      <c r="Q595" s="155"/>
    </row>
    <row r="596" spans="1:17" ht="15">
      <c r="A596" s="121">
        <v>479</v>
      </c>
      <c r="B596" s="122">
        <v>479278750</v>
      </c>
      <c r="C596" s="57" t="s">
        <v>533</v>
      </c>
      <c r="D596" s="55">
        <v>278</v>
      </c>
      <c r="E596" s="57" t="s">
        <v>303</v>
      </c>
      <c r="F596" s="57">
        <v>750</v>
      </c>
      <c r="G596" s="57" t="s">
        <v>423</v>
      </c>
      <c r="H596" s="240">
        <v>1</v>
      </c>
      <c r="I596" s="94"/>
      <c r="J596" s="120">
        <v>12565</v>
      </c>
      <c r="K596" s="120">
        <v>7945</v>
      </c>
      <c r="L596" s="120" t="str">
        <f>IFERROR(VLOOKUP(TRIM(TEXT(B596,"@")),transp!$A$1:$K$18,9,FALSE),"")</f>
        <v/>
      </c>
      <c r="M596" s="120">
        <v>1188</v>
      </c>
      <c r="N596" s="120">
        <v>21698</v>
      </c>
      <c r="O596" s="125"/>
      <c r="P596" s="155"/>
      <c r="Q596" s="155"/>
    </row>
    <row r="597" spans="1:17" ht="15">
      <c r="A597" s="121">
        <v>479</v>
      </c>
      <c r="B597" s="122">
        <v>479278753</v>
      </c>
      <c r="C597" s="57" t="s">
        <v>533</v>
      </c>
      <c r="D597" s="55">
        <v>278</v>
      </c>
      <c r="E597" s="57" t="s">
        <v>303</v>
      </c>
      <c r="F597" s="57">
        <v>753</v>
      </c>
      <c r="G597" s="57" t="s">
        <v>424</v>
      </c>
      <c r="H597" s="240">
        <v>2</v>
      </c>
      <c r="I597" s="94"/>
      <c r="J597" s="120">
        <v>15482</v>
      </c>
      <c r="K597" s="120">
        <v>4100</v>
      </c>
      <c r="L597" s="120" t="str">
        <f>IFERROR(VLOOKUP(TRIM(TEXT(B597,"@")),transp!$A$1:$K$18,9,FALSE),"")</f>
        <v/>
      </c>
      <c r="M597" s="120">
        <v>1188</v>
      </c>
      <c r="N597" s="120">
        <v>20770</v>
      </c>
      <c r="O597" s="125"/>
      <c r="P597" s="155"/>
      <c r="Q597" s="155"/>
    </row>
    <row r="598" spans="1:17" ht="15">
      <c r="A598" s="121">
        <v>479</v>
      </c>
      <c r="B598" s="122">
        <v>479278755</v>
      </c>
      <c r="C598" s="57" t="s">
        <v>533</v>
      </c>
      <c r="D598" s="55">
        <v>278</v>
      </c>
      <c r="E598" s="57" t="s">
        <v>303</v>
      </c>
      <c r="F598" s="57">
        <v>755</v>
      </c>
      <c r="G598" s="57" t="s">
        <v>425</v>
      </c>
      <c r="H598" s="240">
        <v>3</v>
      </c>
      <c r="I598" s="94"/>
      <c r="J598" s="120">
        <v>14953</v>
      </c>
      <c r="K598" s="120">
        <v>5993</v>
      </c>
      <c r="L598" s="120" t="str">
        <f>IFERROR(VLOOKUP(TRIM(TEXT(B598,"@")),transp!$A$1:$K$18,9,FALSE),"")</f>
        <v/>
      </c>
      <c r="M598" s="120">
        <v>1188</v>
      </c>
      <c r="N598" s="120">
        <v>22134</v>
      </c>
      <c r="O598" s="125"/>
      <c r="P598" s="155"/>
      <c r="Q598" s="155"/>
    </row>
    <row r="599" spans="1:17" ht="15">
      <c r="A599" s="121">
        <v>479</v>
      </c>
      <c r="B599" s="122">
        <v>479278766</v>
      </c>
      <c r="C599" s="57" t="s">
        <v>533</v>
      </c>
      <c r="D599" s="55">
        <v>278</v>
      </c>
      <c r="E599" s="57" t="s">
        <v>303</v>
      </c>
      <c r="F599" s="57">
        <v>766</v>
      </c>
      <c r="G599" s="57" t="s">
        <v>996</v>
      </c>
      <c r="H599" s="240">
        <v>1</v>
      </c>
      <c r="I599" s="94"/>
      <c r="J599" s="120">
        <v>10664</v>
      </c>
      <c r="K599" s="120">
        <v>3093</v>
      </c>
      <c r="L599" s="120" t="str">
        <f>IFERROR(VLOOKUP(TRIM(TEXT(B599,"@")),transp!$A$1:$K$18,9,FALSE),"")</f>
        <v/>
      </c>
      <c r="M599" s="120">
        <v>1188</v>
      </c>
      <c r="N599" s="120">
        <v>14945</v>
      </c>
      <c r="O599" s="125"/>
      <c r="P599" s="155"/>
      <c r="Q599" s="155"/>
    </row>
    <row r="600" spans="1:17" ht="15">
      <c r="A600" s="121">
        <v>481</v>
      </c>
      <c r="B600" s="122">
        <v>481035001</v>
      </c>
      <c r="C600" s="57" t="s">
        <v>534</v>
      </c>
      <c r="D600" s="55">
        <v>35</v>
      </c>
      <c r="E600" s="57" t="s">
        <v>60</v>
      </c>
      <c r="F600" s="57">
        <v>1</v>
      </c>
      <c r="G600" s="57" t="s">
        <v>26</v>
      </c>
      <c r="H600" s="240">
        <v>1</v>
      </c>
      <c r="I600" s="94"/>
      <c r="J600" s="120">
        <v>11794</v>
      </c>
      <c r="K600" s="120">
        <v>1565</v>
      </c>
      <c r="L600" s="120" t="str">
        <f>IFERROR(VLOOKUP(TRIM(TEXT(B600,"@")),transp!$A$1:$K$18,9,FALSE),"")</f>
        <v/>
      </c>
      <c r="M600" s="120">
        <v>1188</v>
      </c>
      <c r="N600" s="120">
        <v>14547</v>
      </c>
      <c r="O600" s="125"/>
      <c r="P600" s="155"/>
      <c r="Q600" s="155"/>
    </row>
    <row r="601" spans="1:17" ht="15">
      <c r="A601" s="121">
        <v>481</v>
      </c>
      <c r="B601" s="122">
        <v>481035025</v>
      </c>
      <c r="C601" s="57" t="s">
        <v>534</v>
      </c>
      <c r="D601" s="55">
        <v>35</v>
      </c>
      <c r="E601" s="57" t="s">
        <v>60</v>
      </c>
      <c r="F601" s="57">
        <v>25</v>
      </c>
      <c r="G601" s="57" t="s">
        <v>50</v>
      </c>
      <c r="H601" s="240">
        <v>1</v>
      </c>
      <c r="I601" s="94"/>
      <c r="J601" s="120">
        <v>11735</v>
      </c>
      <c r="K601" s="120">
        <v>4987</v>
      </c>
      <c r="L601" s="120" t="str">
        <f>IFERROR(VLOOKUP(TRIM(TEXT(B601,"@")),transp!$A$1:$K$18,9,FALSE),"")</f>
        <v/>
      </c>
      <c r="M601" s="120">
        <v>1188</v>
      </c>
      <c r="N601" s="120">
        <v>17910</v>
      </c>
      <c r="O601" s="125"/>
      <c r="P601" s="155"/>
      <c r="Q601" s="155"/>
    </row>
    <row r="602" spans="1:17" ht="15">
      <c r="A602" s="121">
        <v>481</v>
      </c>
      <c r="B602" s="122">
        <v>481035030</v>
      </c>
      <c r="C602" s="57" t="s">
        <v>534</v>
      </c>
      <c r="D602" s="55">
        <v>35</v>
      </c>
      <c r="E602" s="57" t="s">
        <v>60</v>
      </c>
      <c r="F602" s="57">
        <v>30</v>
      </c>
      <c r="G602" s="57" t="s">
        <v>55</v>
      </c>
      <c r="H602" s="240">
        <v>2</v>
      </c>
      <c r="I602" s="94"/>
      <c r="J602" s="120">
        <v>19592</v>
      </c>
      <c r="K602" s="120">
        <v>5670</v>
      </c>
      <c r="L602" s="120" t="str">
        <f>IFERROR(VLOOKUP(TRIM(TEXT(B602,"@")),transp!$A$1:$K$18,9,FALSE),"")</f>
        <v/>
      </c>
      <c r="M602" s="120">
        <v>1188</v>
      </c>
      <c r="N602" s="120">
        <v>26450</v>
      </c>
      <c r="O602" s="125"/>
      <c r="P602" s="155"/>
      <c r="Q602" s="155"/>
    </row>
    <row r="603" spans="1:17" ht="15">
      <c r="A603" s="121">
        <v>481</v>
      </c>
      <c r="B603" s="122">
        <v>481035035</v>
      </c>
      <c r="C603" s="57" t="s">
        <v>534</v>
      </c>
      <c r="D603" s="55">
        <v>35</v>
      </c>
      <c r="E603" s="57" t="s">
        <v>60</v>
      </c>
      <c r="F603" s="57">
        <v>35</v>
      </c>
      <c r="G603" s="57" t="s">
        <v>60</v>
      </c>
      <c r="H603" s="240">
        <v>883</v>
      </c>
      <c r="I603" s="94"/>
      <c r="J603" s="120">
        <v>18854</v>
      </c>
      <c r="K603" s="120">
        <v>7253</v>
      </c>
      <c r="L603" s="120" t="str">
        <f>IFERROR(VLOOKUP(TRIM(TEXT(B603,"@")),transp!$A$1:$K$18,9,FALSE),"")</f>
        <v/>
      </c>
      <c r="M603" s="120">
        <v>1188</v>
      </c>
      <c r="N603" s="120">
        <v>27295</v>
      </c>
      <c r="O603" s="125"/>
      <c r="P603" s="155"/>
      <c r="Q603" s="155"/>
    </row>
    <row r="604" spans="1:17" ht="15">
      <c r="A604" s="121">
        <v>481</v>
      </c>
      <c r="B604" s="122">
        <v>481035040</v>
      </c>
      <c r="C604" s="57" t="s">
        <v>534</v>
      </c>
      <c r="D604" s="55">
        <v>35</v>
      </c>
      <c r="E604" s="57" t="s">
        <v>60</v>
      </c>
      <c r="F604" s="57">
        <v>40</v>
      </c>
      <c r="G604" s="57" t="s">
        <v>65</v>
      </c>
      <c r="H604" s="240">
        <v>1</v>
      </c>
      <c r="I604" s="94"/>
      <c r="J604" s="120">
        <v>11013</v>
      </c>
      <c r="K604" s="120">
        <v>3581</v>
      </c>
      <c r="L604" s="120" t="str">
        <f>IFERROR(VLOOKUP(TRIM(TEXT(B604,"@")),transp!$A$1:$K$18,9,FALSE),"")</f>
        <v/>
      </c>
      <c r="M604" s="120">
        <v>1188</v>
      </c>
      <c r="N604" s="120">
        <v>15782</v>
      </c>
      <c r="O604" s="125"/>
      <c r="P604" s="155"/>
      <c r="Q604" s="155"/>
    </row>
    <row r="605" spans="1:17" ht="15">
      <c r="A605" s="121">
        <v>481</v>
      </c>
      <c r="B605" s="122">
        <v>481035044</v>
      </c>
      <c r="C605" s="57" t="s">
        <v>534</v>
      </c>
      <c r="D605" s="55">
        <v>35</v>
      </c>
      <c r="E605" s="57" t="s">
        <v>60</v>
      </c>
      <c r="F605" s="57">
        <v>44</v>
      </c>
      <c r="G605" s="57" t="s">
        <v>69</v>
      </c>
      <c r="H605" s="240">
        <v>6</v>
      </c>
      <c r="I605" s="94"/>
      <c r="J605" s="120">
        <v>14609</v>
      </c>
      <c r="K605" s="120">
        <v>0</v>
      </c>
      <c r="L605" s="120" t="str">
        <f>IFERROR(VLOOKUP(TRIM(TEXT(B605,"@")),transp!$A$1:$K$18,9,FALSE),"")</f>
        <v/>
      </c>
      <c r="M605" s="120">
        <v>1188</v>
      </c>
      <c r="N605" s="120">
        <v>15797</v>
      </c>
      <c r="O605" s="125"/>
      <c r="P605" s="155"/>
      <c r="Q605" s="155"/>
    </row>
    <row r="606" spans="1:17" ht="15">
      <c r="A606" s="121">
        <v>481</v>
      </c>
      <c r="B606" s="122">
        <v>481035073</v>
      </c>
      <c r="C606" s="57" t="s">
        <v>534</v>
      </c>
      <c r="D606" s="55">
        <v>35</v>
      </c>
      <c r="E606" s="57" t="s">
        <v>60</v>
      </c>
      <c r="F606" s="57">
        <v>73</v>
      </c>
      <c r="G606" s="57" t="s">
        <v>98</v>
      </c>
      <c r="H606" s="240">
        <v>3</v>
      </c>
      <c r="I606" s="94"/>
      <c r="J606" s="120">
        <v>11395</v>
      </c>
      <c r="K606" s="120">
        <v>7860</v>
      </c>
      <c r="L606" s="120" t="str">
        <f>IFERROR(VLOOKUP(TRIM(TEXT(B606,"@")),transp!$A$1:$K$18,9,FALSE),"")</f>
        <v/>
      </c>
      <c r="M606" s="120">
        <v>1188</v>
      </c>
      <c r="N606" s="120">
        <v>20443</v>
      </c>
      <c r="O606" s="125"/>
      <c r="P606" s="155"/>
      <c r="Q606" s="155"/>
    </row>
    <row r="607" spans="1:17" ht="15">
      <c r="A607" s="121">
        <v>481</v>
      </c>
      <c r="B607" s="122">
        <v>481035176</v>
      </c>
      <c r="C607" s="57" t="s">
        <v>534</v>
      </c>
      <c r="D607" s="55">
        <v>35</v>
      </c>
      <c r="E607" s="57" t="s">
        <v>60</v>
      </c>
      <c r="F607" s="57">
        <v>176</v>
      </c>
      <c r="G607" s="57" t="s">
        <v>201</v>
      </c>
      <c r="H607" s="240">
        <v>1</v>
      </c>
      <c r="I607" s="94"/>
      <c r="J607" s="120">
        <v>11735</v>
      </c>
      <c r="K607" s="120">
        <v>3789</v>
      </c>
      <c r="L607" s="120" t="str">
        <f>IFERROR(VLOOKUP(TRIM(TEXT(B607,"@")),transp!$A$1:$K$18,9,FALSE),"")</f>
        <v/>
      </c>
      <c r="M607" s="120">
        <v>1188</v>
      </c>
      <c r="N607" s="120">
        <v>16712</v>
      </c>
      <c r="O607" s="125"/>
      <c r="P607" s="155"/>
      <c r="Q607" s="155"/>
    </row>
    <row r="608" spans="1:17" ht="15">
      <c r="A608" s="121">
        <v>481</v>
      </c>
      <c r="B608" s="122">
        <v>481035181</v>
      </c>
      <c r="C608" s="57" t="s">
        <v>534</v>
      </c>
      <c r="D608" s="55">
        <v>35</v>
      </c>
      <c r="E608" s="57" t="s">
        <v>60</v>
      </c>
      <c r="F608" s="57">
        <v>181</v>
      </c>
      <c r="G608" s="57" t="s">
        <v>206</v>
      </c>
      <c r="H608" s="240">
        <v>2</v>
      </c>
      <c r="I608" s="94"/>
      <c r="J608" s="120">
        <v>8500</v>
      </c>
      <c r="K608" s="120">
        <v>57</v>
      </c>
      <c r="L608" s="120" t="str">
        <f>IFERROR(VLOOKUP(TRIM(TEXT(B608,"@")),transp!$A$1:$K$18,9,FALSE),"")</f>
        <v/>
      </c>
      <c r="M608" s="120">
        <v>1188</v>
      </c>
      <c r="N608" s="120">
        <v>9745</v>
      </c>
      <c r="O608" s="125"/>
      <c r="P608" s="155"/>
      <c r="Q608" s="155"/>
    </row>
    <row r="609" spans="1:17" ht="15">
      <c r="A609" s="121">
        <v>481</v>
      </c>
      <c r="B609" s="122">
        <v>481035189</v>
      </c>
      <c r="C609" s="57" t="s">
        <v>534</v>
      </c>
      <c r="D609" s="55">
        <v>35</v>
      </c>
      <c r="E609" s="57" t="s">
        <v>60</v>
      </c>
      <c r="F609" s="57">
        <v>189</v>
      </c>
      <c r="G609" s="57" t="s">
        <v>214</v>
      </c>
      <c r="H609" s="240">
        <v>5</v>
      </c>
      <c r="I609" s="94"/>
      <c r="J609" s="120">
        <v>15079</v>
      </c>
      <c r="K609" s="120">
        <v>6083</v>
      </c>
      <c r="L609" s="120" t="str">
        <f>IFERROR(VLOOKUP(TRIM(TEXT(B609,"@")),transp!$A$1:$K$18,9,FALSE),"")</f>
        <v/>
      </c>
      <c r="M609" s="120">
        <v>1188</v>
      </c>
      <c r="N609" s="120">
        <v>22350</v>
      </c>
      <c r="O609" s="125"/>
      <c r="P609" s="155"/>
      <c r="Q609" s="155"/>
    </row>
    <row r="610" spans="1:17" ht="15">
      <c r="A610" s="121">
        <v>481</v>
      </c>
      <c r="B610" s="122">
        <v>481035212</v>
      </c>
      <c r="C610" s="57" t="s">
        <v>534</v>
      </c>
      <c r="D610" s="55">
        <v>35</v>
      </c>
      <c r="E610" s="57" t="s">
        <v>60</v>
      </c>
      <c r="F610" s="57">
        <v>212</v>
      </c>
      <c r="G610" s="57" t="s">
        <v>237</v>
      </c>
      <c r="H610" s="240">
        <v>1</v>
      </c>
      <c r="I610" s="94"/>
      <c r="J610" s="120">
        <v>5206</v>
      </c>
      <c r="K610" s="120">
        <v>980</v>
      </c>
      <c r="L610" s="120" t="str">
        <f>IFERROR(VLOOKUP(TRIM(TEXT(B610,"@")),transp!$A$1:$K$18,9,FALSE),"")</f>
        <v/>
      </c>
      <c r="M610" s="120">
        <v>1188</v>
      </c>
      <c r="N610" s="120">
        <v>7374</v>
      </c>
      <c r="O610" s="125"/>
      <c r="P610" s="155"/>
      <c r="Q610" s="155"/>
    </row>
    <row r="611" spans="1:17" ht="15">
      <c r="A611" s="121">
        <v>481</v>
      </c>
      <c r="B611" s="122">
        <v>481035220</v>
      </c>
      <c r="C611" s="57" t="s">
        <v>534</v>
      </c>
      <c r="D611" s="55">
        <v>35</v>
      </c>
      <c r="E611" s="57" t="s">
        <v>60</v>
      </c>
      <c r="F611" s="57">
        <v>220</v>
      </c>
      <c r="G611" s="57" t="s">
        <v>245</v>
      </c>
      <c r="H611" s="240">
        <v>5</v>
      </c>
      <c r="I611" s="94"/>
      <c r="J611" s="120">
        <v>13134</v>
      </c>
      <c r="K611" s="120">
        <v>4640</v>
      </c>
      <c r="L611" s="120" t="str">
        <f>IFERROR(VLOOKUP(TRIM(TEXT(B611,"@")),transp!$A$1:$K$18,9,FALSE),"")</f>
        <v/>
      </c>
      <c r="M611" s="120">
        <v>1188</v>
      </c>
      <c r="N611" s="120">
        <v>18962</v>
      </c>
      <c r="O611" s="125"/>
      <c r="P611" s="155"/>
      <c r="Q611" s="155"/>
    </row>
    <row r="612" spans="1:17" ht="15">
      <c r="A612" s="121">
        <v>481</v>
      </c>
      <c r="B612" s="122">
        <v>481035244</v>
      </c>
      <c r="C612" s="57" t="s">
        <v>534</v>
      </c>
      <c r="D612" s="55">
        <v>35</v>
      </c>
      <c r="E612" s="57" t="s">
        <v>60</v>
      </c>
      <c r="F612" s="57">
        <v>244</v>
      </c>
      <c r="G612" s="57" t="s">
        <v>269</v>
      </c>
      <c r="H612" s="240">
        <v>14</v>
      </c>
      <c r="I612" s="94"/>
      <c r="J612" s="120">
        <v>16929</v>
      </c>
      <c r="K612" s="120">
        <v>4092</v>
      </c>
      <c r="L612" s="120" t="str">
        <f>IFERROR(VLOOKUP(TRIM(TEXT(B612,"@")),transp!$A$1:$K$18,9,FALSE),"")</f>
        <v/>
      </c>
      <c r="M612" s="120">
        <v>1188</v>
      </c>
      <c r="N612" s="120">
        <v>22209</v>
      </c>
      <c r="O612" s="125"/>
      <c r="P612" s="155"/>
      <c r="Q612" s="155"/>
    </row>
    <row r="613" spans="1:17" ht="15">
      <c r="A613" s="121">
        <v>481</v>
      </c>
      <c r="B613" s="122">
        <v>481035285</v>
      </c>
      <c r="C613" s="57" t="s">
        <v>534</v>
      </c>
      <c r="D613" s="55">
        <v>35</v>
      </c>
      <c r="E613" s="57" t="s">
        <v>60</v>
      </c>
      <c r="F613" s="57">
        <v>285</v>
      </c>
      <c r="G613" s="57" t="s">
        <v>310</v>
      </c>
      <c r="H613" s="240">
        <v>7</v>
      </c>
      <c r="I613" s="94"/>
      <c r="J613" s="120">
        <v>16897</v>
      </c>
      <c r="K613" s="120">
        <v>3359</v>
      </c>
      <c r="L613" s="120" t="str">
        <f>IFERROR(VLOOKUP(TRIM(TEXT(B613,"@")),transp!$A$1:$K$18,9,FALSE),"")</f>
        <v/>
      </c>
      <c r="M613" s="120">
        <v>1188</v>
      </c>
      <c r="N613" s="120">
        <v>21444</v>
      </c>
      <c r="O613" s="125"/>
      <c r="P613" s="155"/>
      <c r="Q613" s="155"/>
    </row>
    <row r="614" spans="1:17" ht="15">
      <c r="A614" s="121">
        <v>481</v>
      </c>
      <c r="B614" s="122">
        <v>481035336</v>
      </c>
      <c r="C614" s="57" t="s">
        <v>534</v>
      </c>
      <c r="D614" s="55">
        <v>35</v>
      </c>
      <c r="E614" s="57" t="s">
        <v>60</v>
      </c>
      <c r="F614" s="57">
        <v>336</v>
      </c>
      <c r="G614" s="57" t="s">
        <v>361</v>
      </c>
      <c r="H614" s="240">
        <v>4</v>
      </c>
      <c r="I614" s="94"/>
      <c r="J614" s="120">
        <v>16850</v>
      </c>
      <c r="K614" s="120">
        <v>3880</v>
      </c>
      <c r="L614" s="120" t="str">
        <f>IFERROR(VLOOKUP(TRIM(TEXT(B614,"@")),transp!$A$1:$K$18,9,FALSE),"")</f>
        <v/>
      </c>
      <c r="M614" s="120">
        <v>1188</v>
      </c>
      <c r="N614" s="120">
        <v>21918</v>
      </c>
      <c r="O614" s="125"/>
      <c r="P614" s="155"/>
      <c r="Q614" s="155"/>
    </row>
    <row r="615" spans="1:17" ht="15">
      <c r="A615" s="121">
        <v>482</v>
      </c>
      <c r="B615" s="122">
        <v>482204007</v>
      </c>
      <c r="C615" s="57" t="s">
        <v>535</v>
      </c>
      <c r="D615" s="55">
        <v>204</v>
      </c>
      <c r="E615" s="57" t="s">
        <v>229</v>
      </c>
      <c r="F615" s="57">
        <v>7</v>
      </c>
      <c r="G615" s="57" t="s">
        <v>32</v>
      </c>
      <c r="H615" s="240">
        <v>98</v>
      </c>
      <c r="I615" s="94"/>
      <c r="J615" s="120">
        <v>11524</v>
      </c>
      <c r="K615" s="120">
        <v>5456</v>
      </c>
      <c r="L615" s="120" t="str">
        <f>IFERROR(VLOOKUP(TRIM(TEXT(B615,"@")),transp!$A$1:$K$18,9,FALSE),"")</f>
        <v/>
      </c>
      <c r="M615" s="120">
        <v>1188</v>
      </c>
      <c r="N615" s="120">
        <v>18168</v>
      </c>
      <c r="O615" s="125"/>
      <c r="P615" s="155"/>
      <c r="Q615" s="155"/>
    </row>
    <row r="616" spans="1:17" ht="15">
      <c r="A616" s="121">
        <v>482</v>
      </c>
      <c r="B616" s="122">
        <v>482204030</v>
      </c>
      <c r="C616" s="57" t="s">
        <v>535</v>
      </c>
      <c r="D616" s="55">
        <v>204</v>
      </c>
      <c r="E616" s="57" t="s">
        <v>229</v>
      </c>
      <c r="F616" s="57">
        <v>30</v>
      </c>
      <c r="G616" s="57" t="s">
        <v>55</v>
      </c>
      <c r="H616" s="240">
        <v>1</v>
      </c>
      <c r="I616" s="94"/>
      <c r="J616" s="120">
        <v>10664</v>
      </c>
      <c r="K616" s="120">
        <v>3086</v>
      </c>
      <c r="L616" s="120" t="str">
        <f>IFERROR(VLOOKUP(TRIM(TEXT(B616,"@")),transp!$A$1:$K$18,9,FALSE),"")</f>
        <v/>
      </c>
      <c r="M616" s="120">
        <v>1188</v>
      </c>
      <c r="N616" s="120">
        <v>14938</v>
      </c>
      <c r="O616" s="125"/>
      <c r="P616" s="155"/>
      <c r="Q616" s="155"/>
    </row>
    <row r="617" spans="1:17" ht="15">
      <c r="A617" s="121">
        <v>482</v>
      </c>
      <c r="B617" s="122">
        <v>482204038</v>
      </c>
      <c r="C617" s="57" t="s">
        <v>535</v>
      </c>
      <c r="D617" s="55">
        <v>204</v>
      </c>
      <c r="E617" s="57" t="s">
        <v>229</v>
      </c>
      <c r="F617" s="57">
        <v>38</v>
      </c>
      <c r="G617" s="57" t="s">
        <v>63</v>
      </c>
      <c r="H617" s="240">
        <v>1</v>
      </c>
      <c r="I617" s="94"/>
      <c r="J617" s="120">
        <v>11037</v>
      </c>
      <c r="K617" s="120">
        <v>8099</v>
      </c>
      <c r="L617" s="120" t="str">
        <f>IFERROR(VLOOKUP(TRIM(TEXT(B617,"@")),transp!$A$1:$K$18,9,FALSE),"")</f>
        <v/>
      </c>
      <c r="M617" s="120">
        <v>1188</v>
      </c>
      <c r="N617" s="120">
        <v>20324</v>
      </c>
      <c r="O617" s="125"/>
      <c r="P617" s="155"/>
      <c r="Q617" s="155"/>
    </row>
    <row r="618" spans="1:17" ht="15">
      <c r="A618" s="121">
        <v>482</v>
      </c>
      <c r="B618" s="122">
        <v>482204105</v>
      </c>
      <c r="C618" s="57" t="s">
        <v>535</v>
      </c>
      <c r="D618" s="55">
        <v>204</v>
      </c>
      <c r="E618" s="57" t="s">
        <v>229</v>
      </c>
      <c r="F618" s="57">
        <v>105</v>
      </c>
      <c r="G618" s="57" t="s">
        <v>130</v>
      </c>
      <c r="H618" s="240">
        <v>2</v>
      </c>
      <c r="I618" s="94"/>
      <c r="J618" s="120">
        <v>10851</v>
      </c>
      <c r="K618" s="120">
        <v>4343</v>
      </c>
      <c r="L618" s="120" t="str">
        <f>IFERROR(VLOOKUP(TRIM(TEXT(B618,"@")),transp!$A$1:$K$18,9,FALSE),"")</f>
        <v/>
      </c>
      <c r="M618" s="120">
        <v>1188</v>
      </c>
      <c r="N618" s="120">
        <v>16382</v>
      </c>
      <c r="O618" s="125"/>
      <c r="P618" s="155"/>
      <c r="Q618" s="155"/>
    </row>
    <row r="619" spans="1:17" ht="15">
      <c r="A619" s="121">
        <v>482</v>
      </c>
      <c r="B619" s="122">
        <v>482204128</v>
      </c>
      <c r="C619" s="57" t="s">
        <v>535</v>
      </c>
      <c r="D619" s="55">
        <v>204</v>
      </c>
      <c r="E619" s="57" t="s">
        <v>229</v>
      </c>
      <c r="F619" s="57">
        <v>128</v>
      </c>
      <c r="G619" s="57" t="s">
        <v>153</v>
      </c>
      <c r="H619" s="240">
        <v>1</v>
      </c>
      <c r="I619" s="94"/>
      <c r="J619" s="120">
        <v>11037</v>
      </c>
      <c r="K619" s="120">
        <v>623</v>
      </c>
      <c r="L619" s="120" t="str">
        <f>IFERROR(VLOOKUP(TRIM(TEXT(B619,"@")),transp!$A$1:$K$18,9,FALSE),"")</f>
        <v/>
      </c>
      <c r="M619" s="120">
        <v>1188</v>
      </c>
      <c r="N619" s="120">
        <v>12848</v>
      </c>
      <c r="O619" s="125"/>
      <c r="P619" s="155"/>
      <c r="Q619" s="155"/>
    </row>
    <row r="620" spans="1:17" ht="15">
      <c r="A620" s="121">
        <v>482</v>
      </c>
      <c r="B620" s="122">
        <v>482204204</v>
      </c>
      <c r="C620" s="57" t="s">
        <v>535</v>
      </c>
      <c r="D620" s="55">
        <v>204</v>
      </c>
      <c r="E620" s="57" t="s">
        <v>229</v>
      </c>
      <c r="F620" s="57">
        <v>204</v>
      </c>
      <c r="G620" s="57" t="s">
        <v>229</v>
      </c>
      <c r="H620" s="240">
        <v>105</v>
      </c>
      <c r="I620" s="94"/>
      <c r="J620" s="120">
        <v>11247</v>
      </c>
      <c r="K620" s="120">
        <v>6953</v>
      </c>
      <c r="L620" s="120" t="str">
        <f>IFERROR(VLOOKUP(TRIM(TEXT(B620,"@")),transp!$A$1:$K$18,9,FALSE),"")</f>
        <v/>
      </c>
      <c r="M620" s="120">
        <v>1188</v>
      </c>
      <c r="N620" s="120">
        <v>19388</v>
      </c>
      <c r="O620" s="125"/>
      <c r="P620" s="155"/>
      <c r="Q620" s="155"/>
    </row>
    <row r="621" spans="1:17" ht="15">
      <c r="A621" s="121">
        <v>482</v>
      </c>
      <c r="B621" s="122">
        <v>482204229</v>
      </c>
      <c r="C621" s="57" t="s">
        <v>535</v>
      </c>
      <c r="D621" s="55">
        <v>204</v>
      </c>
      <c r="E621" s="57" t="s">
        <v>229</v>
      </c>
      <c r="F621" s="57">
        <v>229</v>
      </c>
      <c r="G621" s="57" t="s">
        <v>254</v>
      </c>
      <c r="H621" s="240">
        <v>1</v>
      </c>
      <c r="I621" s="94"/>
      <c r="J621" s="120">
        <v>17757</v>
      </c>
      <c r="K621" s="120">
        <v>1780</v>
      </c>
      <c r="L621" s="120" t="str">
        <f>IFERROR(VLOOKUP(TRIM(TEXT(B621,"@")),transp!$A$1:$K$18,9,FALSE),"")</f>
        <v/>
      </c>
      <c r="M621" s="120">
        <v>1188</v>
      </c>
      <c r="N621" s="120">
        <v>20725</v>
      </c>
      <c r="O621" s="125"/>
      <c r="P621" s="155"/>
      <c r="Q621" s="155"/>
    </row>
    <row r="622" spans="1:17" ht="15">
      <c r="A622" s="121">
        <v>482</v>
      </c>
      <c r="B622" s="122">
        <v>482204705</v>
      </c>
      <c r="C622" s="57" t="s">
        <v>535</v>
      </c>
      <c r="D622" s="55">
        <v>204</v>
      </c>
      <c r="E622" s="57" t="s">
        <v>229</v>
      </c>
      <c r="F622" s="57">
        <v>705</v>
      </c>
      <c r="G622" s="57" t="s">
        <v>411</v>
      </c>
      <c r="H622" s="240">
        <v>3</v>
      </c>
      <c r="I622" s="94"/>
      <c r="J622" s="120">
        <v>10664</v>
      </c>
      <c r="K622" s="120">
        <v>7822</v>
      </c>
      <c r="L622" s="120" t="str">
        <f>IFERROR(VLOOKUP(TRIM(TEXT(B622,"@")),transp!$A$1:$K$18,9,FALSE),"")</f>
        <v/>
      </c>
      <c r="M622" s="120">
        <v>1188</v>
      </c>
      <c r="N622" s="120">
        <v>19674</v>
      </c>
      <c r="O622" s="125"/>
      <c r="P622" s="155"/>
      <c r="Q622" s="155"/>
    </row>
    <row r="623" spans="1:17" ht="15">
      <c r="A623" s="121">
        <v>482</v>
      </c>
      <c r="B623" s="122">
        <v>482204745</v>
      </c>
      <c r="C623" s="57" t="s">
        <v>535</v>
      </c>
      <c r="D623" s="55">
        <v>204</v>
      </c>
      <c r="E623" s="57" t="s">
        <v>229</v>
      </c>
      <c r="F623" s="57">
        <v>745</v>
      </c>
      <c r="G623" s="57" t="s">
        <v>422</v>
      </c>
      <c r="H623" s="240">
        <v>33</v>
      </c>
      <c r="I623" s="94"/>
      <c r="J623" s="120">
        <v>11299</v>
      </c>
      <c r="K623" s="120">
        <v>4942</v>
      </c>
      <c r="L623" s="120" t="str">
        <f>IFERROR(VLOOKUP(TRIM(TEXT(B623,"@")),transp!$A$1:$K$18,9,FALSE),"")</f>
        <v/>
      </c>
      <c r="M623" s="120">
        <v>1188</v>
      </c>
      <c r="N623" s="120">
        <v>17429</v>
      </c>
      <c r="O623" s="125"/>
      <c r="P623" s="155"/>
      <c r="Q623" s="155"/>
    </row>
    <row r="624" spans="1:17" ht="15">
      <c r="A624" s="121">
        <v>482</v>
      </c>
      <c r="B624" s="122">
        <v>482204773</v>
      </c>
      <c r="C624" s="57" t="s">
        <v>535</v>
      </c>
      <c r="D624" s="55">
        <v>204</v>
      </c>
      <c r="E624" s="57" t="s">
        <v>229</v>
      </c>
      <c r="F624" s="57">
        <v>773</v>
      </c>
      <c r="G624" s="57" t="s">
        <v>432</v>
      </c>
      <c r="H624" s="240">
        <v>43</v>
      </c>
      <c r="I624" s="94"/>
      <c r="J624" s="120">
        <v>11802</v>
      </c>
      <c r="K624" s="120">
        <v>6810</v>
      </c>
      <c r="L624" s="120" t="str">
        <f>IFERROR(VLOOKUP(TRIM(TEXT(B624,"@")),transp!$A$1:$K$18,9,FALSE),"")</f>
        <v/>
      </c>
      <c r="M624" s="120">
        <v>1188</v>
      </c>
      <c r="N624" s="120">
        <v>19800</v>
      </c>
      <c r="O624" s="125"/>
      <c r="P624" s="155"/>
      <c r="Q624" s="155"/>
    </row>
    <row r="625" spans="1:17" ht="15">
      <c r="A625" s="121">
        <v>483</v>
      </c>
      <c r="B625" s="122">
        <v>483239020</v>
      </c>
      <c r="C625" s="57" t="s">
        <v>536</v>
      </c>
      <c r="D625" s="55">
        <v>239</v>
      </c>
      <c r="E625" s="57" t="s">
        <v>264</v>
      </c>
      <c r="F625" s="57">
        <v>20</v>
      </c>
      <c r="G625" s="57" t="s">
        <v>45</v>
      </c>
      <c r="H625" s="240">
        <v>23</v>
      </c>
      <c r="I625" s="94"/>
      <c r="J625" s="120">
        <v>14968</v>
      </c>
      <c r="K625" s="120">
        <v>3045</v>
      </c>
      <c r="L625" s="120" t="str">
        <f>IFERROR(VLOOKUP(TRIM(TEXT(B625,"@")),transp!$A$1:$K$18,9,FALSE),"")</f>
        <v/>
      </c>
      <c r="M625" s="120">
        <v>1188</v>
      </c>
      <c r="N625" s="120">
        <v>19201</v>
      </c>
      <c r="O625" s="125"/>
      <c r="P625" s="155"/>
      <c r="Q625" s="155"/>
    </row>
    <row r="626" spans="1:17" ht="15">
      <c r="A626" s="121">
        <v>483</v>
      </c>
      <c r="B626" s="122">
        <v>483239036</v>
      </c>
      <c r="C626" s="57" t="s">
        <v>536</v>
      </c>
      <c r="D626" s="55">
        <v>239</v>
      </c>
      <c r="E626" s="57" t="s">
        <v>264</v>
      </c>
      <c r="F626" s="57">
        <v>36</v>
      </c>
      <c r="G626" s="57" t="s">
        <v>61</v>
      </c>
      <c r="H626" s="240">
        <v>21</v>
      </c>
      <c r="I626" s="94"/>
      <c r="J626" s="120">
        <v>12543</v>
      </c>
      <c r="K626" s="120">
        <v>5863</v>
      </c>
      <c r="L626" s="120" t="str">
        <f>IFERROR(VLOOKUP(TRIM(TEXT(B626,"@")),transp!$A$1:$K$18,9,FALSE),"")</f>
        <v/>
      </c>
      <c r="M626" s="120">
        <v>1188</v>
      </c>
      <c r="N626" s="120">
        <v>19594</v>
      </c>
      <c r="O626" s="125"/>
      <c r="P626" s="155"/>
      <c r="Q626" s="155"/>
    </row>
    <row r="627" spans="1:17" ht="15">
      <c r="A627" s="121">
        <v>483</v>
      </c>
      <c r="B627" s="122">
        <v>483239052</v>
      </c>
      <c r="C627" s="57" t="s">
        <v>536</v>
      </c>
      <c r="D627" s="55">
        <v>239</v>
      </c>
      <c r="E627" s="57" t="s">
        <v>264</v>
      </c>
      <c r="F627" s="57">
        <v>52</v>
      </c>
      <c r="G627" s="57" t="s">
        <v>77</v>
      </c>
      <c r="H627" s="240">
        <v>50</v>
      </c>
      <c r="I627" s="94"/>
      <c r="J627" s="120">
        <v>12840</v>
      </c>
      <c r="K627" s="120">
        <v>6252</v>
      </c>
      <c r="L627" s="120" t="str">
        <f>IFERROR(VLOOKUP(TRIM(TEXT(B627,"@")),transp!$A$1:$K$18,9,FALSE),"")</f>
        <v/>
      </c>
      <c r="M627" s="120">
        <v>1188</v>
      </c>
      <c r="N627" s="120">
        <v>20280</v>
      </c>
      <c r="O627" s="125"/>
      <c r="P627" s="155"/>
      <c r="Q627" s="155"/>
    </row>
    <row r="628" spans="1:17" ht="15">
      <c r="A628" s="121">
        <v>483</v>
      </c>
      <c r="B628" s="122">
        <v>483239072</v>
      </c>
      <c r="C628" s="57" t="s">
        <v>536</v>
      </c>
      <c r="D628" s="55">
        <v>239</v>
      </c>
      <c r="E628" s="57" t="s">
        <v>264</v>
      </c>
      <c r="F628" s="57">
        <v>72</v>
      </c>
      <c r="G628" s="57" t="s">
        <v>97</v>
      </c>
      <c r="H628" s="240">
        <v>1</v>
      </c>
      <c r="I628" s="94"/>
      <c r="J628" s="120">
        <v>18487</v>
      </c>
      <c r="K628" s="120">
        <v>5101</v>
      </c>
      <c r="L628" s="120" t="str">
        <f>IFERROR(VLOOKUP(TRIM(TEXT(B628,"@")),transp!$A$1:$K$18,9,FALSE),"")</f>
        <v/>
      </c>
      <c r="M628" s="120">
        <v>1188</v>
      </c>
      <c r="N628" s="120">
        <v>24776</v>
      </c>
      <c r="O628" s="125"/>
      <c r="P628" s="155"/>
      <c r="Q628" s="155"/>
    </row>
    <row r="629" spans="1:17" ht="15">
      <c r="A629" s="121">
        <v>483</v>
      </c>
      <c r="B629" s="122">
        <v>483239082</v>
      </c>
      <c r="C629" s="57" t="s">
        <v>536</v>
      </c>
      <c r="D629" s="55">
        <v>239</v>
      </c>
      <c r="E629" s="57" t="s">
        <v>264</v>
      </c>
      <c r="F629" s="57">
        <v>82</v>
      </c>
      <c r="G629" s="57" t="s">
        <v>107</v>
      </c>
      <c r="H629" s="240">
        <v>6</v>
      </c>
      <c r="I629" s="94"/>
      <c r="J629" s="120">
        <v>11943</v>
      </c>
      <c r="K629" s="120">
        <v>5904</v>
      </c>
      <c r="L629" s="120" t="str">
        <f>IFERROR(VLOOKUP(TRIM(TEXT(B629,"@")),transp!$A$1:$K$18,9,FALSE),"")</f>
        <v/>
      </c>
      <c r="M629" s="120">
        <v>1188</v>
      </c>
      <c r="N629" s="120">
        <v>19035</v>
      </c>
      <c r="O629" s="125"/>
      <c r="P629" s="155"/>
      <c r="Q629" s="155"/>
    </row>
    <row r="630" spans="1:17" ht="15">
      <c r="A630" s="121">
        <v>483</v>
      </c>
      <c r="B630" s="122">
        <v>483239083</v>
      </c>
      <c r="C630" s="57" t="s">
        <v>536</v>
      </c>
      <c r="D630" s="55">
        <v>239</v>
      </c>
      <c r="E630" s="57" t="s">
        <v>264</v>
      </c>
      <c r="F630" s="57">
        <v>83</v>
      </c>
      <c r="G630" s="57" t="s">
        <v>108</v>
      </c>
      <c r="H630" s="240">
        <v>2</v>
      </c>
      <c r="I630" s="94"/>
      <c r="J630" s="120">
        <v>12925</v>
      </c>
      <c r="K630" s="120">
        <v>1896</v>
      </c>
      <c r="L630" s="120" t="str">
        <f>IFERROR(VLOOKUP(TRIM(TEXT(B630,"@")),transp!$A$1:$K$18,9,FALSE),"")</f>
        <v/>
      </c>
      <c r="M630" s="120">
        <v>1188</v>
      </c>
      <c r="N630" s="120">
        <v>16009</v>
      </c>
      <c r="O630" s="125"/>
      <c r="P630" s="155"/>
      <c r="Q630" s="155"/>
    </row>
    <row r="631" spans="1:17" ht="15">
      <c r="A631" s="121">
        <v>483</v>
      </c>
      <c r="B631" s="122">
        <v>483239095</v>
      </c>
      <c r="C631" s="57" t="s">
        <v>536</v>
      </c>
      <c r="D631" s="55">
        <v>239</v>
      </c>
      <c r="E631" s="57" t="s">
        <v>264</v>
      </c>
      <c r="F631" s="57">
        <v>95</v>
      </c>
      <c r="G631" s="57" t="s">
        <v>120</v>
      </c>
      <c r="H631" s="240">
        <v>4</v>
      </c>
      <c r="I631" s="94"/>
      <c r="J631" s="120">
        <v>16433</v>
      </c>
      <c r="K631" s="120">
        <v>236</v>
      </c>
      <c r="L631" s="120" t="str">
        <f>IFERROR(VLOOKUP(TRIM(TEXT(B631,"@")),transp!$A$1:$K$18,9,FALSE),"")</f>
        <v/>
      </c>
      <c r="M631" s="120">
        <v>1188</v>
      </c>
      <c r="N631" s="120">
        <v>17857</v>
      </c>
      <c r="O631" s="125"/>
      <c r="P631" s="155"/>
      <c r="Q631" s="155"/>
    </row>
    <row r="632" spans="1:17" ht="15">
      <c r="A632" s="121">
        <v>483</v>
      </c>
      <c r="B632" s="122">
        <v>483239096</v>
      </c>
      <c r="C632" s="57" t="s">
        <v>536</v>
      </c>
      <c r="D632" s="55">
        <v>239</v>
      </c>
      <c r="E632" s="57" t="s">
        <v>264</v>
      </c>
      <c r="F632" s="57">
        <v>96</v>
      </c>
      <c r="G632" s="57" t="s">
        <v>121</v>
      </c>
      <c r="H632" s="240">
        <v>11</v>
      </c>
      <c r="I632" s="94"/>
      <c r="J632" s="120">
        <v>16099</v>
      </c>
      <c r="K632" s="120">
        <v>9915</v>
      </c>
      <c r="L632" s="120" t="str">
        <f>IFERROR(VLOOKUP(TRIM(TEXT(B632,"@")),transp!$A$1:$K$18,9,FALSE),"")</f>
        <v/>
      </c>
      <c r="M632" s="120">
        <v>1188</v>
      </c>
      <c r="N632" s="120">
        <v>27202</v>
      </c>
      <c r="O632" s="125"/>
      <c r="P632" s="155"/>
      <c r="Q632" s="155"/>
    </row>
    <row r="633" spans="1:17" ht="15">
      <c r="A633" s="121">
        <v>483</v>
      </c>
      <c r="B633" s="122">
        <v>483239118</v>
      </c>
      <c r="C633" s="57" t="s">
        <v>536</v>
      </c>
      <c r="D633" s="55">
        <v>239</v>
      </c>
      <c r="E633" s="57" t="s">
        <v>264</v>
      </c>
      <c r="F633" s="57">
        <v>118</v>
      </c>
      <c r="G633" s="57" t="s">
        <v>143</v>
      </c>
      <c r="H633" s="240">
        <v>5</v>
      </c>
      <c r="I633" s="94"/>
      <c r="J633" s="120">
        <v>12307</v>
      </c>
      <c r="K633" s="120">
        <v>750</v>
      </c>
      <c r="L633" s="120" t="str">
        <f>IFERROR(VLOOKUP(TRIM(TEXT(B633,"@")),transp!$A$1:$K$18,9,FALSE),"")</f>
        <v/>
      </c>
      <c r="M633" s="120">
        <v>1188</v>
      </c>
      <c r="N633" s="120">
        <v>14245</v>
      </c>
      <c r="O633" s="125"/>
      <c r="P633" s="155"/>
      <c r="Q633" s="155"/>
    </row>
    <row r="634" spans="1:17" ht="15">
      <c r="A634" s="121">
        <v>483</v>
      </c>
      <c r="B634" s="122">
        <v>483239122</v>
      </c>
      <c r="C634" s="57" t="s">
        <v>536</v>
      </c>
      <c r="D634" s="55">
        <v>239</v>
      </c>
      <c r="E634" s="57" t="s">
        <v>264</v>
      </c>
      <c r="F634" s="57">
        <v>122</v>
      </c>
      <c r="G634" s="57" t="s">
        <v>147</v>
      </c>
      <c r="H634" s="240">
        <v>1</v>
      </c>
      <c r="I634" s="94"/>
      <c r="J634" s="120">
        <v>11350</v>
      </c>
      <c r="K634" s="120">
        <v>3354</v>
      </c>
      <c r="L634" s="120" t="str">
        <f>IFERROR(VLOOKUP(TRIM(TEXT(B634,"@")),transp!$A$1:$K$18,9,FALSE),"")</f>
        <v/>
      </c>
      <c r="M634" s="120">
        <v>1188</v>
      </c>
      <c r="N634" s="120">
        <v>15892</v>
      </c>
      <c r="O634" s="125"/>
      <c r="P634" s="155"/>
      <c r="Q634" s="155"/>
    </row>
    <row r="635" spans="1:17" ht="15">
      <c r="A635" s="121">
        <v>483</v>
      </c>
      <c r="B635" s="122">
        <v>483239131</v>
      </c>
      <c r="C635" s="57" t="s">
        <v>536</v>
      </c>
      <c r="D635" s="55">
        <v>239</v>
      </c>
      <c r="E635" s="57" t="s">
        <v>264</v>
      </c>
      <c r="F635" s="57">
        <v>131</v>
      </c>
      <c r="G635" s="57" t="s">
        <v>156</v>
      </c>
      <c r="H635" s="240">
        <v>2</v>
      </c>
      <c r="I635" s="94"/>
      <c r="J635" s="120">
        <v>17390</v>
      </c>
      <c r="K635" s="120">
        <v>12471</v>
      </c>
      <c r="L635" s="120" t="str">
        <f>IFERROR(VLOOKUP(TRIM(TEXT(B635,"@")),transp!$A$1:$K$18,9,FALSE),"")</f>
        <v/>
      </c>
      <c r="M635" s="120">
        <v>1188</v>
      </c>
      <c r="N635" s="120">
        <v>31049</v>
      </c>
      <c r="O635" s="125"/>
      <c r="P635" s="155"/>
      <c r="Q635" s="155"/>
    </row>
    <row r="636" spans="1:17" ht="15">
      <c r="A636" s="121">
        <v>483</v>
      </c>
      <c r="B636" s="122">
        <v>483239145</v>
      </c>
      <c r="C636" s="57" t="s">
        <v>536</v>
      </c>
      <c r="D636" s="55">
        <v>239</v>
      </c>
      <c r="E636" s="57" t="s">
        <v>264</v>
      </c>
      <c r="F636" s="57">
        <v>145</v>
      </c>
      <c r="G636" s="57" t="s">
        <v>170</v>
      </c>
      <c r="H636" s="240">
        <v>8</v>
      </c>
      <c r="I636" s="94"/>
      <c r="J636" s="120">
        <v>13674</v>
      </c>
      <c r="K636" s="120">
        <v>1151</v>
      </c>
      <c r="L636" s="120" t="str">
        <f>IFERROR(VLOOKUP(TRIM(TEXT(B636,"@")),transp!$A$1:$K$18,9,FALSE),"")</f>
        <v/>
      </c>
      <c r="M636" s="120">
        <v>1188</v>
      </c>
      <c r="N636" s="120">
        <v>16013</v>
      </c>
      <c r="O636" s="125"/>
      <c r="P636" s="155"/>
      <c r="Q636" s="155"/>
    </row>
    <row r="637" spans="1:17" ht="15">
      <c r="A637" s="121">
        <v>483</v>
      </c>
      <c r="B637" s="122">
        <v>483239171</v>
      </c>
      <c r="C637" s="57" t="s">
        <v>536</v>
      </c>
      <c r="D637" s="55">
        <v>239</v>
      </c>
      <c r="E637" s="57" t="s">
        <v>264</v>
      </c>
      <c r="F637" s="57">
        <v>171</v>
      </c>
      <c r="G637" s="57" t="s">
        <v>196</v>
      </c>
      <c r="H637" s="240">
        <v>14</v>
      </c>
      <c r="I637" s="94"/>
      <c r="J637" s="120">
        <v>14356</v>
      </c>
      <c r="K637" s="120">
        <v>4240</v>
      </c>
      <c r="L637" s="120" t="str">
        <f>IFERROR(VLOOKUP(TRIM(TEXT(B637,"@")),transp!$A$1:$K$18,9,FALSE),"")</f>
        <v/>
      </c>
      <c r="M637" s="120">
        <v>1188</v>
      </c>
      <c r="N637" s="120">
        <v>19784</v>
      </c>
      <c r="O637" s="125"/>
      <c r="P637" s="155"/>
      <c r="Q637" s="155"/>
    </row>
    <row r="638" spans="1:17" ht="15">
      <c r="A638" s="121">
        <v>483</v>
      </c>
      <c r="B638" s="122">
        <v>483239172</v>
      </c>
      <c r="C638" s="57" t="s">
        <v>536</v>
      </c>
      <c r="D638" s="55">
        <v>239</v>
      </c>
      <c r="E638" s="57" t="s">
        <v>264</v>
      </c>
      <c r="F638" s="57">
        <v>172</v>
      </c>
      <c r="G638" s="57" t="s">
        <v>197</v>
      </c>
      <c r="H638" s="240">
        <v>11</v>
      </c>
      <c r="I638" s="94"/>
      <c r="J638" s="120">
        <v>15724</v>
      </c>
      <c r="K638" s="120">
        <v>10355</v>
      </c>
      <c r="L638" s="120" t="str">
        <f>IFERROR(VLOOKUP(TRIM(TEXT(B638,"@")),transp!$A$1:$K$18,9,FALSE),"")</f>
        <v/>
      </c>
      <c r="M638" s="120">
        <v>1188</v>
      </c>
      <c r="N638" s="120">
        <v>27267</v>
      </c>
      <c r="O638" s="125"/>
      <c r="P638" s="155"/>
      <c r="Q638" s="155"/>
    </row>
    <row r="639" spans="1:17" ht="15">
      <c r="A639" s="121">
        <v>483</v>
      </c>
      <c r="B639" s="122">
        <v>483239173</v>
      </c>
      <c r="C639" s="57" t="s">
        <v>536</v>
      </c>
      <c r="D639" s="55">
        <v>239</v>
      </c>
      <c r="E639" s="57" t="s">
        <v>264</v>
      </c>
      <c r="F639" s="57">
        <v>173</v>
      </c>
      <c r="G639" s="57" t="s">
        <v>198</v>
      </c>
      <c r="H639" s="240">
        <v>1</v>
      </c>
      <c r="I639" s="94"/>
      <c r="J639" s="120">
        <v>16388</v>
      </c>
      <c r="K639" s="120">
        <v>15344</v>
      </c>
      <c r="L639" s="120" t="str">
        <f>IFERROR(VLOOKUP(TRIM(TEXT(B639,"@")),transp!$A$1:$K$18,9,FALSE),"")</f>
        <v/>
      </c>
      <c r="M639" s="120">
        <v>1188</v>
      </c>
      <c r="N639" s="120">
        <v>32920</v>
      </c>
      <c r="O639" s="125"/>
      <c r="P639" s="155"/>
      <c r="Q639" s="155"/>
    </row>
    <row r="640" spans="1:17" ht="15">
      <c r="A640" s="121">
        <v>483</v>
      </c>
      <c r="B640" s="122">
        <v>483239182</v>
      </c>
      <c r="C640" s="57" t="s">
        <v>536</v>
      </c>
      <c r="D640" s="55">
        <v>239</v>
      </c>
      <c r="E640" s="57" t="s">
        <v>264</v>
      </c>
      <c r="F640" s="57">
        <v>182</v>
      </c>
      <c r="G640" s="57" t="s">
        <v>207</v>
      </c>
      <c r="H640" s="240">
        <v>27</v>
      </c>
      <c r="I640" s="94"/>
      <c r="J640" s="120">
        <v>13890</v>
      </c>
      <c r="K640" s="120">
        <v>2548</v>
      </c>
      <c r="L640" s="120" t="str">
        <f>IFERROR(VLOOKUP(TRIM(TEXT(B640,"@")),transp!$A$1:$K$18,9,FALSE),"")</f>
        <v/>
      </c>
      <c r="M640" s="120">
        <v>1188</v>
      </c>
      <c r="N640" s="120">
        <v>17626</v>
      </c>
      <c r="O640" s="125"/>
      <c r="P640" s="155"/>
      <c r="Q640" s="155"/>
    </row>
    <row r="641" spans="1:17" ht="15">
      <c r="A641" s="121">
        <v>483</v>
      </c>
      <c r="B641" s="122">
        <v>483239231</v>
      </c>
      <c r="C641" s="57" t="s">
        <v>536</v>
      </c>
      <c r="D641" s="55">
        <v>239</v>
      </c>
      <c r="E641" s="57" t="s">
        <v>264</v>
      </c>
      <c r="F641" s="57">
        <v>231</v>
      </c>
      <c r="G641" s="57" t="s">
        <v>256</v>
      </c>
      <c r="H641" s="240">
        <v>13</v>
      </c>
      <c r="I641" s="94"/>
      <c r="J641" s="120">
        <v>13287</v>
      </c>
      <c r="K641" s="120">
        <v>4622</v>
      </c>
      <c r="L641" s="120" t="str">
        <f>IFERROR(VLOOKUP(TRIM(TEXT(B641,"@")),transp!$A$1:$K$18,9,FALSE),"")</f>
        <v/>
      </c>
      <c r="M641" s="120">
        <v>1188</v>
      </c>
      <c r="N641" s="120">
        <v>19097</v>
      </c>
      <c r="O641" s="125"/>
      <c r="P641" s="155"/>
      <c r="Q641" s="155"/>
    </row>
    <row r="642" spans="1:17" ht="15">
      <c r="A642" s="121">
        <v>483</v>
      </c>
      <c r="B642" s="122">
        <v>483239239</v>
      </c>
      <c r="C642" s="57" t="s">
        <v>536</v>
      </c>
      <c r="D642" s="55">
        <v>239</v>
      </c>
      <c r="E642" s="57" t="s">
        <v>264</v>
      </c>
      <c r="F642" s="57">
        <v>239</v>
      </c>
      <c r="G642" s="57" t="s">
        <v>264</v>
      </c>
      <c r="H642" s="240">
        <v>273</v>
      </c>
      <c r="I642" s="94"/>
      <c r="J642" s="120">
        <v>12930</v>
      </c>
      <c r="K642" s="120">
        <v>4016</v>
      </c>
      <c r="L642" s="120" t="str">
        <f>IFERROR(VLOOKUP(TRIM(TEXT(B642,"@")),transp!$A$1:$K$18,9,FALSE),"")</f>
        <v/>
      </c>
      <c r="M642" s="120">
        <v>1188</v>
      </c>
      <c r="N642" s="120">
        <v>18134</v>
      </c>
      <c r="O642" s="125"/>
      <c r="P642" s="155"/>
      <c r="Q642" s="155"/>
    </row>
    <row r="643" spans="1:17" ht="15">
      <c r="A643" s="121">
        <v>483</v>
      </c>
      <c r="B643" s="122">
        <v>483239240</v>
      </c>
      <c r="C643" s="57" t="s">
        <v>536</v>
      </c>
      <c r="D643" s="55">
        <v>239</v>
      </c>
      <c r="E643" s="57" t="s">
        <v>264</v>
      </c>
      <c r="F643" s="57">
        <v>240</v>
      </c>
      <c r="G643" s="57" t="s">
        <v>265</v>
      </c>
      <c r="H643" s="240">
        <v>3</v>
      </c>
      <c r="I643" s="94"/>
      <c r="J643" s="120">
        <v>11090</v>
      </c>
      <c r="K643" s="120">
        <v>2873</v>
      </c>
      <c r="L643" s="120" t="str">
        <f>IFERROR(VLOOKUP(TRIM(TEXT(B643,"@")),transp!$A$1:$K$18,9,FALSE),"")</f>
        <v/>
      </c>
      <c r="M643" s="120">
        <v>1188</v>
      </c>
      <c r="N643" s="120">
        <v>15151</v>
      </c>
      <c r="O643" s="125"/>
      <c r="P643" s="155"/>
      <c r="Q643" s="155"/>
    </row>
    <row r="644" spans="1:17" ht="15">
      <c r="A644" s="121">
        <v>483</v>
      </c>
      <c r="B644" s="122">
        <v>483239251</v>
      </c>
      <c r="C644" s="57" t="s">
        <v>536</v>
      </c>
      <c r="D644" s="55">
        <v>239</v>
      </c>
      <c r="E644" s="57" t="s">
        <v>264</v>
      </c>
      <c r="F644" s="57">
        <v>251</v>
      </c>
      <c r="G644" s="57" t="s">
        <v>276</v>
      </c>
      <c r="H644" s="240">
        <v>1</v>
      </c>
      <c r="I644" s="94"/>
      <c r="J644" s="120">
        <v>12925</v>
      </c>
      <c r="K644" s="120">
        <v>1740</v>
      </c>
      <c r="L644" s="120" t="str">
        <f>IFERROR(VLOOKUP(TRIM(TEXT(B644,"@")),transp!$A$1:$K$18,9,FALSE),"")</f>
        <v/>
      </c>
      <c r="M644" s="120">
        <v>1188</v>
      </c>
      <c r="N644" s="120">
        <v>15853</v>
      </c>
      <c r="O644" s="125"/>
      <c r="P644" s="155"/>
      <c r="Q644" s="155"/>
    </row>
    <row r="645" spans="1:17" ht="15">
      <c r="A645" s="121">
        <v>483</v>
      </c>
      <c r="B645" s="122">
        <v>483239261</v>
      </c>
      <c r="C645" s="57" t="s">
        <v>536</v>
      </c>
      <c r="D645" s="55">
        <v>239</v>
      </c>
      <c r="E645" s="57" t="s">
        <v>264</v>
      </c>
      <c r="F645" s="57">
        <v>261</v>
      </c>
      <c r="G645" s="57" t="s">
        <v>286</v>
      </c>
      <c r="H645" s="240">
        <v>17</v>
      </c>
      <c r="I645" s="94"/>
      <c r="J645" s="120">
        <v>12473</v>
      </c>
      <c r="K645" s="120">
        <v>10464</v>
      </c>
      <c r="L645" s="120" t="str">
        <f>IFERROR(VLOOKUP(TRIM(TEXT(B645,"@")),transp!$A$1:$K$18,9,FALSE),"")</f>
        <v/>
      </c>
      <c r="M645" s="120">
        <v>1188</v>
      </c>
      <c r="N645" s="120">
        <v>24125</v>
      </c>
      <c r="O645" s="125"/>
      <c r="P645" s="155"/>
      <c r="Q645" s="155"/>
    </row>
    <row r="646" spans="1:17" ht="15">
      <c r="A646" s="121">
        <v>483</v>
      </c>
      <c r="B646" s="122">
        <v>483239293</v>
      </c>
      <c r="C646" s="57" t="s">
        <v>536</v>
      </c>
      <c r="D646" s="55">
        <v>239</v>
      </c>
      <c r="E646" s="57" t="s">
        <v>264</v>
      </c>
      <c r="F646" s="57">
        <v>293</v>
      </c>
      <c r="G646" s="57" t="s">
        <v>318</v>
      </c>
      <c r="H646" s="240">
        <v>2</v>
      </c>
      <c r="I646" s="94"/>
      <c r="J646" s="120">
        <v>12925</v>
      </c>
      <c r="K646" s="120">
        <v>203</v>
      </c>
      <c r="L646" s="120" t="str">
        <f>IFERROR(VLOOKUP(TRIM(TEXT(B646,"@")),transp!$A$1:$K$18,9,FALSE),"")</f>
        <v/>
      </c>
      <c r="M646" s="120">
        <v>1188</v>
      </c>
      <c r="N646" s="120">
        <v>14316</v>
      </c>
      <c r="O646" s="125"/>
      <c r="P646" s="155"/>
      <c r="Q646" s="155"/>
    </row>
    <row r="647" spans="1:17" ht="15">
      <c r="A647" s="121">
        <v>483</v>
      </c>
      <c r="B647" s="122">
        <v>483239310</v>
      </c>
      <c r="C647" s="57" t="s">
        <v>536</v>
      </c>
      <c r="D647" s="55">
        <v>239</v>
      </c>
      <c r="E647" s="57" t="s">
        <v>264</v>
      </c>
      <c r="F647" s="57">
        <v>310</v>
      </c>
      <c r="G647" s="57" t="s">
        <v>335</v>
      </c>
      <c r="H647" s="240">
        <v>69</v>
      </c>
      <c r="I647" s="94"/>
      <c r="J647" s="120">
        <v>16064</v>
      </c>
      <c r="K647" s="120">
        <v>3555</v>
      </c>
      <c r="L647" s="120" t="str">
        <f>IFERROR(VLOOKUP(TRIM(TEXT(B647,"@")),transp!$A$1:$K$18,9,FALSE),"")</f>
        <v/>
      </c>
      <c r="M647" s="120">
        <v>1188</v>
      </c>
      <c r="N647" s="120">
        <v>20807</v>
      </c>
      <c r="O647" s="125"/>
      <c r="P647" s="155"/>
      <c r="Q647" s="155"/>
    </row>
    <row r="648" spans="1:17" ht="15">
      <c r="A648" s="121">
        <v>483</v>
      </c>
      <c r="B648" s="122">
        <v>483239625</v>
      </c>
      <c r="C648" s="57" t="s">
        <v>536</v>
      </c>
      <c r="D648" s="55">
        <v>239</v>
      </c>
      <c r="E648" s="57" t="s">
        <v>264</v>
      </c>
      <c r="F648" s="57">
        <v>625</v>
      </c>
      <c r="G648" s="57" t="s">
        <v>388</v>
      </c>
      <c r="H648" s="240">
        <v>1</v>
      </c>
      <c r="I648" s="94"/>
      <c r="J648" s="120">
        <v>12925</v>
      </c>
      <c r="K648" s="120">
        <v>640</v>
      </c>
      <c r="L648" s="120" t="str">
        <f>IFERROR(VLOOKUP(TRIM(TEXT(B648,"@")),transp!$A$1:$K$18,9,FALSE),"")</f>
        <v/>
      </c>
      <c r="M648" s="120">
        <v>1188</v>
      </c>
      <c r="N648" s="120">
        <v>14753</v>
      </c>
      <c r="O648" s="125"/>
      <c r="P648" s="155"/>
      <c r="Q648" s="155"/>
    </row>
    <row r="649" spans="1:17" ht="15">
      <c r="A649" s="121">
        <v>483</v>
      </c>
      <c r="B649" s="122">
        <v>483239665</v>
      </c>
      <c r="C649" s="57" t="s">
        <v>536</v>
      </c>
      <c r="D649" s="55">
        <v>239</v>
      </c>
      <c r="E649" s="57" t="s">
        <v>264</v>
      </c>
      <c r="F649" s="57">
        <v>665</v>
      </c>
      <c r="G649" s="57" t="s">
        <v>398</v>
      </c>
      <c r="H649" s="240">
        <v>6</v>
      </c>
      <c r="I649" s="94"/>
      <c r="J649" s="120">
        <v>13294</v>
      </c>
      <c r="K649" s="120">
        <v>1529</v>
      </c>
      <c r="L649" s="120" t="str">
        <f>IFERROR(VLOOKUP(TRIM(TEXT(B649,"@")),transp!$A$1:$K$18,9,FALSE),"")</f>
        <v/>
      </c>
      <c r="M649" s="120">
        <v>1188</v>
      </c>
      <c r="N649" s="120">
        <v>16011</v>
      </c>
      <c r="O649" s="125"/>
      <c r="P649" s="155"/>
      <c r="Q649" s="155"/>
    </row>
    <row r="650" spans="1:17" ht="15">
      <c r="A650" s="121">
        <v>483</v>
      </c>
      <c r="B650" s="122">
        <v>483239740</v>
      </c>
      <c r="C650" s="57" t="s">
        <v>536</v>
      </c>
      <c r="D650" s="55">
        <v>239</v>
      </c>
      <c r="E650" s="57" t="s">
        <v>264</v>
      </c>
      <c r="F650" s="57">
        <v>740</v>
      </c>
      <c r="G650" s="57" t="s">
        <v>421</v>
      </c>
      <c r="H650" s="240">
        <v>5</v>
      </c>
      <c r="I650" s="94"/>
      <c r="J650" s="120">
        <v>14547</v>
      </c>
      <c r="K650" s="120">
        <v>7648</v>
      </c>
      <c r="L650" s="120" t="str">
        <f>IFERROR(VLOOKUP(TRIM(TEXT(B650,"@")),transp!$A$1:$K$18,9,FALSE),"")</f>
        <v/>
      </c>
      <c r="M650" s="120">
        <v>1188</v>
      </c>
      <c r="N650" s="120">
        <v>23383</v>
      </c>
      <c r="O650" s="125"/>
      <c r="P650" s="155"/>
      <c r="Q650" s="155"/>
    </row>
    <row r="651" spans="1:17" ht="15">
      <c r="A651" s="121">
        <v>483</v>
      </c>
      <c r="B651" s="122">
        <v>483239760</v>
      </c>
      <c r="C651" s="57" t="s">
        <v>536</v>
      </c>
      <c r="D651" s="55">
        <v>239</v>
      </c>
      <c r="E651" s="57" t="s">
        <v>264</v>
      </c>
      <c r="F651" s="57">
        <v>760</v>
      </c>
      <c r="G651" s="57" t="s">
        <v>426</v>
      </c>
      <c r="H651" s="240">
        <v>44</v>
      </c>
      <c r="I651" s="94"/>
      <c r="J651" s="120">
        <v>13878</v>
      </c>
      <c r="K651" s="120">
        <v>4438</v>
      </c>
      <c r="L651" s="120" t="str">
        <f>IFERROR(VLOOKUP(TRIM(TEXT(B651,"@")),transp!$A$1:$K$18,9,FALSE),"")</f>
        <v/>
      </c>
      <c r="M651" s="120">
        <v>1188</v>
      </c>
      <c r="N651" s="120">
        <v>19504</v>
      </c>
      <c r="O651" s="125"/>
      <c r="P651" s="155"/>
      <c r="Q651" s="155"/>
    </row>
    <row r="652" spans="1:17" ht="15">
      <c r="A652" s="121">
        <v>483</v>
      </c>
      <c r="B652" s="122">
        <v>483239780</v>
      </c>
      <c r="C652" s="57" t="s">
        <v>536</v>
      </c>
      <c r="D652" s="55">
        <v>239</v>
      </c>
      <c r="E652" s="57" t="s">
        <v>264</v>
      </c>
      <c r="F652" s="57">
        <v>780</v>
      </c>
      <c r="G652" s="57" t="s">
        <v>436</v>
      </c>
      <c r="H652" s="240">
        <v>2</v>
      </c>
      <c r="I652" s="94"/>
      <c r="J652" s="120">
        <v>15706</v>
      </c>
      <c r="K652" s="120">
        <v>2874</v>
      </c>
      <c r="L652" s="120" t="str">
        <f>IFERROR(VLOOKUP(TRIM(TEXT(B652,"@")),transp!$A$1:$K$18,9,FALSE),"")</f>
        <v/>
      </c>
      <c r="M652" s="120">
        <v>1188</v>
      </c>
      <c r="N652" s="120">
        <v>19768</v>
      </c>
      <c r="O652" s="125"/>
      <c r="P652" s="155"/>
      <c r="Q652" s="155"/>
    </row>
    <row r="653" spans="1:17" ht="15">
      <c r="A653" s="121">
        <v>484</v>
      </c>
      <c r="B653" s="122">
        <v>484035035</v>
      </c>
      <c r="C653" s="57" t="s">
        <v>537</v>
      </c>
      <c r="D653" s="55">
        <v>35</v>
      </c>
      <c r="E653" s="57" t="s">
        <v>60</v>
      </c>
      <c r="F653" s="57">
        <v>35</v>
      </c>
      <c r="G653" s="57" t="s">
        <v>60</v>
      </c>
      <c r="H653" s="240">
        <v>1117</v>
      </c>
      <c r="I653" s="94"/>
      <c r="J653" s="120">
        <v>20024</v>
      </c>
      <c r="K653" s="120">
        <v>7703</v>
      </c>
      <c r="L653" s="120" t="str">
        <f>IFERROR(VLOOKUP(TRIM(TEXT(B653,"@")),transp!$A$1:$K$18,9,FALSE),"")</f>
        <v/>
      </c>
      <c r="M653" s="120">
        <v>1188</v>
      </c>
      <c r="N653" s="120">
        <v>28915</v>
      </c>
      <c r="O653" s="125"/>
      <c r="P653" s="155"/>
      <c r="Q653" s="155"/>
    </row>
    <row r="654" spans="1:17" ht="15">
      <c r="A654" s="121">
        <v>484</v>
      </c>
      <c r="B654" s="122">
        <v>484035044</v>
      </c>
      <c r="C654" s="57" t="s">
        <v>537</v>
      </c>
      <c r="D654" s="55">
        <v>35</v>
      </c>
      <c r="E654" s="57" t="s">
        <v>60</v>
      </c>
      <c r="F654" s="57">
        <v>44</v>
      </c>
      <c r="G654" s="57" t="s">
        <v>69</v>
      </c>
      <c r="H654" s="240">
        <v>3</v>
      </c>
      <c r="I654" s="94"/>
      <c r="J654" s="120">
        <v>13434</v>
      </c>
      <c r="K654" s="120">
        <v>0</v>
      </c>
      <c r="L654" s="120" t="str">
        <f>IFERROR(VLOOKUP(TRIM(TEXT(B654,"@")),transp!$A$1:$K$18,9,FALSE),"")</f>
        <v/>
      </c>
      <c r="M654" s="120">
        <v>1188</v>
      </c>
      <c r="N654" s="120">
        <v>14622</v>
      </c>
      <c r="O654" s="125"/>
      <c r="P654" s="155"/>
      <c r="Q654" s="155"/>
    </row>
    <row r="655" spans="1:17" ht="15">
      <c r="A655" s="121">
        <v>484</v>
      </c>
      <c r="B655" s="122">
        <v>484035046</v>
      </c>
      <c r="C655" s="57" t="s">
        <v>537</v>
      </c>
      <c r="D655" s="55">
        <v>35</v>
      </c>
      <c r="E655" s="57" t="s">
        <v>60</v>
      </c>
      <c r="F655" s="57">
        <v>46</v>
      </c>
      <c r="G655" s="57" t="s">
        <v>71</v>
      </c>
      <c r="H655" s="240">
        <v>1</v>
      </c>
      <c r="I655" s="94"/>
      <c r="J655" s="120">
        <v>18295</v>
      </c>
      <c r="K655" s="120">
        <v>17722</v>
      </c>
      <c r="L655" s="120" t="str">
        <f>IFERROR(VLOOKUP(TRIM(TEXT(B655,"@")),transp!$A$1:$K$18,9,FALSE),"")</f>
        <v/>
      </c>
      <c r="M655" s="120">
        <v>1188</v>
      </c>
      <c r="N655" s="120">
        <v>37205</v>
      </c>
      <c r="O655" s="125"/>
      <c r="P655" s="155"/>
      <c r="Q655" s="155"/>
    </row>
    <row r="656" spans="1:17" ht="15">
      <c r="A656" s="121">
        <v>484</v>
      </c>
      <c r="B656" s="122">
        <v>484035101</v>
      </c>
      <c r="C656" s="57" t="s">
        <v>537</v>
      </c>
      <c r="D656" s="55">
        <v>35</v>
      </c>
      <c r="E656" s="57" t="s">
        <v>60</v>
      </c>
      <c r="F656" s="57">
        <v>101</v>
      </c>
      <c r="G656" s="57" t="s">
        <v>126</v>
      </c>
      <c r="H656" s="240">
        <v>1</v>
      </c>
      <c r="I656" s="94"/>
      <c r="J656" s="120">
        <v>19462</v>
      </c>
      <c r="K656" s="120">
        <v>8340</v>
      </c>
      <c r="L656" s="120" t="str">
        <f>IFERROR(VLOOKUP(TRIM(TEXT(B656,"@")),transp!$A$1:$K$18,9,FALSE),"")</f>
        <v/>
      </c>
      <c r="M656" s="120">
        <v>1188</v>
      </c>
      <c r="N656" s="120">
        <v>28990</v>
      </c>
      <c r="O656" s="125"/>
      <c r="P656" s="155"/>
      <c r="Q656" s="155"/>
    </row>
    <row r="657" spans="1:17" ht="15">
      <c r="A657" s="121">
        <v>484</v>
      </c>
      <c r="B657" s="122">
        <v>484035163</v>
      </c>
      <c r="C657" s="57" t="s">
        <v>537</v>
      </c>
      <c r="D657" s="55">
        <v>35</v>
      </c>
      <c r="E657" s="57" t="s">
        <v>60</v>
      </c>
      <c r="F657" s="57">
        <v>163</v>
      </c>
      <c r="G657" s="57" t="s">
        <v>188</v>
      </c>
      <c r="H657" s="240">
        <v>1</v>
      </c>
      <c r="I657" s="94"/>
      <c r="J657" s="120">
        <v>21879</v>
      </c>
      <c r="K657" s="120">
        <v>103</v>
      </c>
      <c r="L657" s="120" t="str">
        <f>IFERROR(VLOOKUP(TRIM(TEXT(B657,"@")),transp!$A$1:$K$18,9,FALSE),"")</f>
        <v/>
      </c>
      <c r="M657" s="120">
        <v>1188</v>
      </c>
      <c r="N657" s="120">
        <v>23170</v>
      </c>
      <c r="O657" s="125"/>
      <c r="P657" s="155"/>
      <c r="Q657" s="155"/>
    </row>
    <row r="658" spans="1:17" ht="15">
      <c r="A658" s="121">
        <v>484</v>
      </c>
      <c r="B658" s="122">
        <v>484035207</v>
      </c>
      <c r="C658" s="57" t="s">
        <v>537</v>
      </c>
      <c r="D658" s="55">
        <v>35</v>
      </c>
      <c r="E658" s="57" t="s">
        <v>60</v>
      </c>
      <c r="F658" s="57">
        <v>207</v>
      </c>
      <c r="G658" s="57" t="s">
        <v>232</v>
      </c>
      <c r="H658" s="240">
        <v>1</v>
      </c>
      <c r="I658" s="94"/>
      <c r="J658" s="120">
        <v>18295</v>
      </c>
      <c r="K658" s="120">
        <v>14528</v>
      </c>
      <c r="L658" s="120" t="str">
        <f>IFERROR(VLOOKUP(TRIM(TEXT(B658,"@")),transp!$A$1:$K$18,9,FALSE),"")</f>
        <v/>
      </c>
      <c r="M658" s="120">
        <v>1188</v>
      </c>
      <c r="N658" s="120">
        <v>34011</v>
      </c>
      <c r="O658" s="125"/>
      <c r="P658" s="155"/>
      <c r="Q658" s="155"/>
    </row>
    <row r="659" spans="1:17" ht="15">
      <c r="A659" s="121">
        <v>484</v>
      </c>
      <c r="B659" s="122">
        <v>484035243</v>
      </c>
      <c r="C659" s="57" t="s">
        <v>537</v>
      </c>
      <c r="D659" s="55">
        <v>35</v>
      </c>
      <c r="E659" s="57" t="s">
        <v>60</v>
      </c>
      <c r="F659" s="57">
        <v>243</v>
      </c>
      <c r="G659" s="57" t="s">
        <v>268</v>
      </c>
      <c r="H659" s="240">
        <v>3</v>
      </c>
      <c r="I659" s="94"/>
      <c r="J659" s="120">
        <v>15163</v>
      </c>
      <c r="K659" s="120">
        <v>2103</v>
      </c>
      <c r="L659" s="120" t="str">
        <f>IFERROR(VLOOKUP(TRIM(TEXT(B659,"@")),transp!$A$1:$K$18,9,FALSE),"")</f>
        <v/>
      </c>
      <c r="M659" s="120">
        <v>1188</v>
      </c>
      <c r="N659" s="120">
        <v>18454</v>
      </c>
      <c r="O659" s="125"/>
      <c r="P659" s="155"/>
      <c r="Q659" s="155"/>
    </row>
    <row r="660" spans="1:17" ht="15">
      <c r="A660" s="121">
        <v>484</v>
      </c>
      <c r="B660" s="122">
        <v>484035244</v>
      </c>
      <c r="C660" s="57" t="s">
        <v>537</v>
      </c>
      <c r="D660" s="55">
        <v>35</v>
      </c>
      <c r="E660" s="57" t="s">
        <v>60</v>
      </c>
      <c r="F660" s="57">
        <v>244</v>
      </c>
      <c r="G660" s="57" t="s">
        <v>269</v>
      </c>
      <c r="H660" s="240">
        <v>4</v>
      </c>
      <c r="I660" s="94"/>
      <c r="J660" s="120">
        <v>20436</v>
      </c>
      <c r="K660" s="120">
        <v>4940</v>
      </c>
      <c r="L660" s="120" t="str">
        <f>IFERROR(VLOOKUP(TRIM(TEXT(B660,"@")),transp!$A$1:$K$18,9,FALSE),"")</f>
        <v/>
      </c>
      <c r="M660" s="120">
        <v>1188</v>
      </c>
      <c r="N660" s="120">
        <v>26564</v>
      </c>
      <c r="O660" s="125"/>
      <c r="P660" s="155"/>
      <c r="Q660" s="155"/>
    </row>
    <row r="661" spans="1:17" ht="15">
      <c r="A661" s="121">
        <v>484</v>
      </c>
      <c r="B661" s="122">
        <v>484035262</v>
      </c>
      <c r="C661" s="57" t="s">
        <v>537</v>
      </c>
      <c r="D661" s="55">
        <v>35</v>
      </c>
      <c r="E661" s="57" t="s">
        <v>60</v>
      </c>
      <c r="F661" s="57">
        <v>262</v>
      </c>
      <c r="G661" s="57" t="s">
        <v>287</v>
      </c>
      <c r="H661" s="240">
        <v>2</v>
      </c>
      <c r="I661" s="94"/>
      <c r="J661" s="120">
        <v>20230</v>
      </c>
      <c r="K661" s="120">
        <v>1314</v>
      </c>
      <c r="L661" s="120" t="str">
        <f>IFERROR(VLOOKUP(TRIM(TEXT(B661,"@")),transp!$A$1:$K$18,9,FALSE),"")</f>
        <v/>
      </c>
      <c r="M661" s="120">
        <v>1188</v>
      </c>
      <c r="N661" s="120">
        <v>22732</v>
      </c>
      <c r="O661" s="125"/>
      <c r="P661" s="155"/>
      <c r="Q661" s="155"/>
    </row>
    <row r="662" spans="1:17" ht="15">
      <c r="A662" s="121">
        <v>484</v>
      </c>
      <c r="B662" s="122">
        <v>484035271</v>
      </c>
      <c r="C662" s="57" t="s">
        <v>537</v>
      </c>
      <c r="D662" s="55">
        <v>35</v>
      </c>
      <c r="E662" s="57" t="s">
        <v>60</v>
      </c>
      <c r="F662" s="57">
        <v>271</v>
      </c>
      <c r="G662" s="57" t="s">
        <v>296</v>
      </c>
      <c r="H662" s="240">
        <v>1</v>
      </c>
      <c r="I662" s="94"/>
      <c r="J662" s="120">
        <v>19661</v>
      </c>
      <c r="K662" s="120">
        <v>6008</v>
      </c>
      <c r="L662" s="120" t="str">
        <f>IFERROR(VLOOKUP(TRIM(TEXT(B662,"@")),transp!$A$1:$K$18,9,FALSE),"")</f>
        <v/>
      </c>
      <c r="M662" s="120">
        <v>1188</v>
      </c>
      <c r="N662" s="120">
        <v>26857</v>
      </c>
      <c r="O662" s="125"/>
      <c r="P662" s="155"/>
      <c r="Q662" s="155"/>
    </row>
    <row r="663" spans="1:17" ht="15">
      <c r="A663" s="121">
        <v>484</v>
      </c>
      <c r="B663" s="122">
        <v>484035285</v>
      </c>
      <c r="C663" s="57" t="s">
        <v>537</v>
      </c>
      <c r="D663" s="55">
        <v>35</v>
      </c>
      <c r="E663" s="57" t="s">
        <v>60</v>
      </c>
      <c r="F663" s="57">
        <v>285</v>
      </c>
      <c r="G663" s="57" t="s">
        <v>310</v>
      </c>
      <c r="H663" s="240">
        <v>1</v>
      </c>
      <c r="I663" s="94"/>
      <c r="J663" s="120">
        <v>21841</v>
      </c>
      <c r="K663" s="120">
        <v>4342</v>
      </c>
      <c r="L663" s="120" t="str">
        <f>IFERROR(VLOOKUP(TRIM(TEXT(B663,"@")),transp!$A$1:$K$18,9,FALSE),"")</f>
        <v/>
      </c>
      <c r="M663" s="120">
        <v>1188</v>
      </c>
      <c r="N663" s="120">
        <v>27371</v>
      </c>
      <c r="O663" s="125"/>
      <c r="P663" s="155"/>
      <c r="Q663" s="155"/>
    </row>
    <row r="664" spans="1:17" ht="15">
      <c r="A664" s="121">
        <v>484</v>
      </c>
      <c r="B664" s="122">
        <v>484035307</v>
      </c>
      <c r="C664" s="57" t="s">
        <v>537</v>
      </c>
      <c r="D664" s="55">
        <v>35</v>
      </c>
      <c r="E664" s="57" t="s">
        <v>60</v>
      </c>
      <c r="F664" s="57">
        <v>307</v>
      </c>
      <c r="G664" s="57" t="s">
        <v>332</v>
      </c>
      <c r="H664" s="240">
        <v>2</v>
      </c>
      <c r="I664" s="94"/>
      <c r="J664" s="120">
        <v>16240</v>
      </c>
      <c r="K664" s="120">
        <v>6240</v>
      </c>
      <c r="L664" s="120" t="str">
        <f>IFERROR(VLOOKUP(TRIM(TEXT(B664,"@")),transp!$A$1:$K$18,9,FALSE),"")</f>
        <v/>
      </c>
      <c r="M664" s="120">
        <v>1188</v>
      </c>
      <c r="N664" s="120">
        <v>23668</v>
      </c>
      <c r="O664" s="125"/>
      <c r="P664" s="155"/>
      <c r="Q664" s="155"/>
    </row>
    <row r="665" spans="1:17" ht="15">
      <c r="A665" s="121">
        <v>485</v>
      </c>
      <c r="B665" s="122">
        <v>485258071</v>
      </c>
      <c r="C665" s="57" t="s">
        <v>538</v>
      </c>
      <c r="D665" s="55">
        <v>258</v>
      </c>
      <c r="E665" s="57" t="s">
        <v>283</v>
      </c>
      <c r="F665" s="57">
        <v>71</v>
      </c>
      <c r="G665" s="57" t="s">
        <v>96</v>
      </c>
      <c r="H665" s="240">
        <v>2</v>
      </c>
      <c r="I665" s="94"/>
      <c r="J665" s="120">
        <v>12565</v>
      </c>
      <c r="K665" s="120">
        <v>5300</v>
      </c>
      <c r="L665" s="120" t="str">
        <f>IFERROR(VLOOKUP(TRIM(TEXT(B665,"@")),transp!$A$1:$K$18,9,FALSE),"")</f>
        <v/>
      </c>
      <c r="M665" s="120">
        <v>1188</v>
      </c>
      <c r="N665" s="120">
        <v>19053</v>
      </c>
      <c r="O665" s="125"/>
      <c r="P665" s="155"/>
      <c r="Q665" s="155"/>
    </row>
    <row r="666" spans="1:17" ht="15">
      <c r="A666" s="121">
        <v>485</v>
      </c>
      <c r="B666" s="122">
        <v>485258079</v>
      </c>
      <c r="C666" s="57" t="s">
        <v>538</v>
      </c>
      <c r="D666" s="55">
        <v>258</v>
      </c>
      <c r="E666" s="57" t="s">
        <v>283</v>
      </c>
      <c r="F666" s="57">
        <v>79</v>
      </c>
      <c r="G666" s="57" t="s">
        <v>104</v>
      </c>
      <c r="H666" s="240">
        <v>2</v>
      </c>
      <c r="I666" s="94"/>
      <c r="J666" s="120">
        <v>15482</v>
      </c>
      <c r="K666" s="120">
        <v>263</v>
      </c>
      <c r="L666" s="120" t="str">
        <f>IFERROR(VLOOKUP(TRIM(TEXT(B666,"@")),transp!$A$1:$K$18,9,FALSE),"")</f>
        <v/>
      </c>
      <c r="M666" s="120">
        <v>1188</v>
      </c>
      <c r="N666" s="120">
        <v>16933</v>
      </c>
      <c r="O666" s="125"/>
      <c r="P666" s="155"/>
      <c r="Q666" s="155"/>
    </row>
    <row r="667" spans="1:17" ht="15">
      <c r="A667" s="121">
        <v>485</v>
      </c>
      <c r="B667" s="122">
        <v>485258107</v>
      </c>
      <c r="C667" s="57" t="s">
        <v>538</v>
      </c>
      <c r="D667" s="55">
        <v>258</v>
      </c>
      <c r="E667" s="57" t="s">
        <v>283</v>
      </c>
      <c r="F667" s="57">
        <v>107</v>
      </c>
      <c r="G667" s="57" t="s">
        <v>132</v>
      </c>
      <c r="H667" s="240">
        <v>1</v>
      </c>
      <c r="I667" s="94"/>
      <c r="J667" s="120">
        <v>12565</v>
      </c>
      <c r="K667" s="120">
        <v>4022</v>
      </c>
      <c r="L667" s="120" t="str">
        <f>IFERROR(VLOOKUP(TRIM(TEXT(B667,"@")),transp!$A$1:$K$18,9,FALSE),"")</f>
        <v/>
      </c>
      <c r="M667" s="120">
        <v>1188</v>
      </c>
      <c r="N667" s="120">
        <v>17775</v>
      </c>
      <c r="O667" s="125"/>
      <c r="P667" s="155"/>
      <c r="Q667" s="155"/>
    </row>
    <row r="668" spans="1:17" ht="15">
      <c r="A668" s="121">
        <v>485</v>
      </c>
      <c r="B668" s="122">
        <v>485258128</v>
      </c>
      <c r="C668" s="57" t="s">
        <v>538</v>
      </c>
      <c r="D668" s="55">
        <v>258</v>
      </c>
      <c r="E668" s="57" t="s">
        <v>283</v>
      </c>
      <c r="F668" s="57">
        <v>128</v>
      </c>
      <c r="G668" s="57" t="s">
        <v>153</v>
      </c>
      <c r="H668" s="240">
        <v>1</v>
      </c>
      <c r="I668" s="94"/>
      <c r="J668" s="120">
        <v>19729</v>
      </c>
      <c r="K668" s="120">
        <v>1114</v>
      </c>
      <c r="L668" s="120" t="str">
        <f>IFERROR(VLOOKUP(TRIM(TEXT(B668,"@")),transp!$A$1:$K$18,9,FALSE),"")</f>
        <v/>
      </c>
      <c r="M668" s="120">
        <v>1188</v>
      </c>
      <c r="N668" s="120">
        <v>22031</v>
      </c>
      <c r="O668" s="125"/>
      <c r="P668" s="155"/>
      <c r="Q668" s="155"/>
    </row>
    <row r="669" spans="1:17" ht="15">
      <c r="A669" s="121">
        <v>485</v>
      </c>
      <c r="B669" s="122">
        <v>485258163</v>
      </c>
      <c r="C669" s="57" t="s">
        <v>538</v>
      </c>
      <c r="D669" s="55">
        <v>258</v>
      </c>
      <c r="E669" s="57" t="s">
        <v>283</v>
      </c>
      <c r="F669" s="57">
        <v>163</v>
      </c>
      <c r="G669" s="57" t="s">
        <v>188</v>
      </c>
      <c r="H669" s="240">
        <v>16</v>
      </c>
      <c r="I669" s="94"/>
      <c r="J669" s="120">
        <v>16871</v>
      </c>
      <c r="K669" s="120">
        <v>79</v>
      </c>
      <c r="L669" s="120" t="str">
        <f>IFERROR(VLOOKUP(TRIM(TEXT(B669,"@")),transp!$A$1:$K$18,9,FALSE),"")</f>
        <v/>
      </c>
      <c r="M669" s="120">
        <v>1188</v>
      </c>
      <c r="N669" s="120">
        <v>18138</v>
      </c>
      <c r="O669" s="125"/>
      <c r="P669" s="155"/>
      <c r="Q669" s="155"/>
    </row>
    <row r="670" spans="1:17" ht="15">
      <c r="A670" s="121">
        <v>485</v>
      </c>
      <c r="B670" s="122">
        <v>485258229</v>
      </c>
      <c r="C670" s="57" t="s">
        <v>538</v>
      </c>
      <c r="D670" s="55">
        <v>258</v>
      </c>
      <c r="E670" s="57" t="s">
        <v>283</v>
      </c>
      <c r="F670" s="57">
        <v>229</v>
      </c>
      <c r="G670" s="57" t="s">
        <v>254</v>
      </c>
      <c r="H670" s="240">
        <v>10</v>
      </c>
      <c r="I670" s="94"/>
      <c r="J670" s="120">
        <v>17021</v>
      </c>
      <c r="K670" s="120">
        <v>1706</v>
      </c>
      <c r="L670" s="120" t="str">
        <f>IFERROR(VLOOKUP(TRIM(TEXT(B670,"@")),transp!$A$1:$K$18,9,FALSE),"")</f>
        <v/>
      </c>
      <c r="M670" s="120">
        <v>1188</v>
      </c>
      <c r="N670" s="120">
        <v>19915</v>
      </c>
      <c r="O670" s="125"/>
      <c r="P670" s="155"/>
      <c r="Q670" s="155"/>
    </row>
    <row r="671" spans="1:17" ht="15">
      <c r="A671" s="121">
        <v>485</v>
      </c>
      <c r="B671" s="122">
        <v>485258258</v>
      </c>
      <c r="C671" s="57" t="s">
        <v>538</v>
      </c>
      <c r="D671" s="55">
        <v>258</v>
      </c>
      <c r="E671" s="57" t="s">
        <v>283</v>
      </c>
      <c r="F671" s="57">
        <v>258</v>
      </c>
      <c r="G671" s="57" t="s">
        <v>283</v>
      </c>
      <c r="H671" s="240">
        <v>450</v>
      </c>
      <c r="I671" s="94"/>
      <c r="J671" s="120">
        <v>16194</v>
      </c>
      <c r="K671" s="120">
        <v>3623</v>
      </c>
      <c r="L671" s="120" t="str">
        <f>IFERROR(VLOOKUP(TRIM(TEXT(B671,"@")),transp!$A$1:$K$18,9,FALSE),"")</f>
        <v/>
      </c>
      <c r="M671" s="120">
        <v>1188</v>
      </c>
      <c r="N671" s="120">
        <v>21005</v>
      </c>
      <c r="O671" s="125"/>
      <c r="P671" s="155"/>
      <c r="Q671" s="155"/>
    </row>
    <row r="672" spans="1:17" ht="15">
      <c r="A672" s="121">
        <v>485</v>
      </c>
      <c r="B672" s="122">
        <v>485258291</v>
      </c>
      <c r="C672" s="57" t="s">
        <v>538</v>
      </c>
      <c r="D672" s="55">
        <v>258</v>
      </c>
      <c r="E672" s="57" t="s">
        <v>283</v>
      </c>
      <c r="F672" s="57">
        <v>291</v>
      </c>
      <c r="G672" s="57" t="s">
        <v>316</v>
      </c>
      <c r="H672" s="240">
        <v>5</v>
      </c>
      <c r="I672" s="94"/>
      <c r="J672" s="120">
        <v>17066</v>
      </c>
      <c r="K672" s="120">
        <v>6941</v>
      </c>
      <c r="L672" s="120" t="str">
        <f>IFERROR(VLOOKUP(TRIM(TEXT(B672,"@")),transp!$A$1:$K$18,9,FALSE),"")</f>
        <v/>
      </c>
      <c r="M672" s="120">
        <v>1188</v>
      </c>
      <c r="N672" s="120">
        <v>25195</v>
      </c>
      <c r="O672" s="125"/>
      <c r="P672" s="155"/>
      <c r="Q672" s="155"/>
    </row>
    <row r="673" spans="1:17" ht="15">
      <c r="A673" s="121">
        <v>485</v>
      </c>
      <c r="B673" s="122">
        <v>485258295</v>
      </c>
      <c r="C673" s="57" t="s">
        <v>538</v>
      </c>
      <c r="D673" s="55">
        <v>258</v>
      </c>
      <c r="E673" s="57" t="s">
        <v>283</v>
      </c>
      <c r="F673" s="57">
        <v>295</v>
      </c>
      <c r="G673" s="57" t="s">
        <v>320</v>
      </c>
      <c r="H673" s="240">
        <v>1</v>
      </c>
      <c r="I673" s="94"/>
      <c r="J673" s="120">
        <v>17447</v>
      </c>
      <c r="K673" s="120">
        <v>8611</v>
      </c>
      <c r="L673" s="120" t="str">
        <f>IFERROR(VLOOKUP(TRIM(TEXT(B673,"@")),transp!$A$1:$K$18,9,FALSE),"")</f>
        <v/>
      </c>
      <c r="M673" s="120">
        <v>1188</v>
      </c>
      <c r="N673" s="120">
        <v>27246</v>
      </c>
      <c r="O673" s="125"/>
      <c r="P673" s="155"/>
      <c r="Q673" s="155"/>
    </row>
    <row r="674" spans="1:17" ht="15">
      <c r="A674" s="121">
        <v>486</v>
      </c>
      <c r="B674" s="122">
        <v>486348151</v>
      </c>
      <c r="C674" s="57" t="s">
        <v>559</v>
      </c>
      <c r="D674" s="55">
        <v>348</v>
      </c>
      <c r="E674" s="57" t="s">
        <v>373</v>
      </c>
      <c r="F674" s="57">
        <v>151</v>
      </c>
      <c r="G674" s="57" t="s">
        <v>176</v>
      </c>
      <c r="H674" s="240">
        <v>3</v>
      </c>
      <c r="I674" s="94"/>
      <c r="J674" s="120">
        <v>17296</v>
      </c>
      <c r="K674" s="120">
        <v>2058</v>
      </c>
      <c r="L674" s="120" t="str">
        <f>IFERROR(VLOOKUP(TRIM(TEXT(B674,"@")),transp!$A$1:$K$18,9,FALSE),"")</f>
        <v/>
      </c>
      <c r="M674" s="120">
        <v>1188</v>
      </c>
      <c r="N674" s="120">
        <v>20542</v>
      </c>
      <c r="O674" s="125"/>
      <c r="P674" s="155"/>
      <c r="Q674" s="155"/>
    </row>
    <row r="675" spans="1:17" ht="15">
      <c r="A675" s="121">
        <v>486</v>
      </c>
      <c r="B675" s="122">
        <v>486348153</v>
      </c>
      <c r="C675" s="57" t="s">
        <v>559</v>
      </c>
      <c r="D675" s="55">
        <v>348</v>
      </c>
      <c r="E675" s="57" t="s">
        <v>373</v>
      </c>
      <c r="F675" s="57">
        <v>153</v>
      </c>
      <c r="G675" s="57" t="s">
        <v>178</v>
      </c>
      <c r="H675" s="240">
        <v>1</v>
      </c>
      <c r="I675" s="94"/>
      <c r="J675" s="120">
        <v>10664</v>
      </c>
      <c r="K675" s="120">
        <v>20</v>
      </c>
      <c r="L675" s="120" t="str">
        <f>IFERROR(VLOOKUP(TRIM(TEXT(B675,"@")),transp!$A$1:$K$18,9,FALSE),"")</f>
        <v/>
      </c>
      <c r="M675" s="120">
        <v>1188</v>
      </c>
      <c r="N675" s="120">
        <v>11872</v>
      </c>
      <c r="O675" s="125"/>
      <c r="P675" s="155"/>
      <c r="Q675" s="155"/>
    </row>
    <row r="676" spans="1:17" ht="15">
      <c r="A676" s="121">
        <v>486</v>
      </c>
      <c r="B676" s="122">
        <v>486348215</v>
      </c>
      <c r="C676" s="57" t="s">
        <v>559</v>
      </c>
      <c r="D676" s="55">
        <v>348</v>
      </c>
      <c r="E676" s="57" t="s">
        <v>373</v>
      </c>
      <c r="F676" s="57">
        <v>215</v>
      </c>
      <c r="G676" s="57" t="s">
        <v>240</v>
      </c>
      <c r="H676" s="240">
        <v>1</v>
      </c>
      <c r="I676" s="94"/>
      <c r="J676" s="120">
        <v>20388</v>
      </c>
      <c r="K676" s="120">
        <v>3066</v>
      </c>
      <c r="L676" s="120" t="str">
        <f>IFERROR(VLOOKUP(TRIM(TEXT(B676,"@")),transp!$A$1:$K$18,9,FALSE),"")</f>
        <v/>
      </c>
      <c r="M676" s="120">
        <v>1188</v>
      </c>
      <c r="N676" s="120">
        <v>24642</v>
      </c>
      <c r="O676" s="125"/>
      <c r="P676" s="155"/>
      <c r="Q676" s="155"/>
    </row>
    <row r="677" spans="1:17" ht="15">
      <c r="A677" s="121">
        <v>486</v>
      </c>
      <c r="B677" s="122">
        <v>486348271</v>
      </c>
      <c r="C677" s="57" t="s">
        <v>559</v>
      </c>
      <c r="D677" s="55">
        <v>348</v>
      </c>
      <c r="E677" s="57" t="s">
        <v>373</v>
      </c>
      <c r="F677" s="57">
        <v>271</v>
      </c>
      <c r="G677" s="57" t="s">
        <v>296</v>
      </c>
      <c r="H677" s="240">
        <v>1</v>
      </c>
      <c r="I677" s="94"/>
      <c r="J677" s="120">
        <v>15361</v>
      </c>
      <c r="K677" s="120">
        <v>4694</v>
      </c>
      <c r="L677" s="120" t="str">
        <f>IFERROR(VLOOKUP(TRIM(TEXT(B677,"@")),transp!$A$1:$K$18,9,FALSE),"")</f>
        <v/>
      </c>
      <c r="M677" s="120">
        <v>1188</v>
      </c>
      <c r="N677" s="120">
        <v>21243</v>
      </c>
      <c r="O677" s="125"/>
      <c r="P677" s="155"/>
      <c r="Q677" s="155"/>
    </row>
    <row r="678" spans="1:17" ht="15">
      <c r="A678" s="121">
        <v>486</v>
      </c>
      <c r="B678" s="122">
        <v>486348277</v>
      </c>
      <c r="C678" s="57" t="s">
        <v>559</v>
      </c>
      <c r="D678" s="55">
        <v>348</v>
      </c>
      <c r="E678" s="57" t="s">
        <v>373</v>
      </c>
      <c r="F678" s="57">
        <v>277</v>
      </c>
      <c r="G678" s="57" t="s">
        <v>302</v>
      </c>
      <c r="H678" s="240">
        <v>5</v>
      </c>
      <c r="I678" s="94"/>
      <c r="J678" s="120">
        <v>18939</v>
      </c>
      <c r="K678" s="120">
        <v>55</v>
      </c>
      <c r="L678" s="120" t="str">
        <f>IFERROR(VLOOKUP(TRIM(TEXT(B678,"@")),transp!$A$1:$K$18,9,FALSE),"")</f>
        <v/>
      </c>
      <c r="M678" s="120">
        <v>1188</v>
      </c>
      <c r="N678" s="120">
        <v>20182</v>
      </c>
      <c r="O678" s="125"/>
      <c r="P678" s="155"/>
      <c r="Q678" s="155"/>
    </row>
    <row r="679" spans="1:17" ht="15">
      <c r="A679" s="121">
        <v>486</v>
      </c>
      <c r="B679" s="122">
        <v>486348348</v>
      </c>
      <c r="C679" s="57" t="s">
        <v>559</v>
      </c>
      <c r="D679" s="55">
        <v>348</v>
      </c>
      <c r="E679" s="57" t="s">
        <v>373</v>
      </c>
      <c r="F679" s="57">
        <v>348</v>
      </c>
      <c r="G679" s="57" t="s">
        <v>373</v>
      </c>
      <c r="H679" s="240">
        <v>646</v>
      </c>
      <c r="I679" s="94"/>
      <c r="J679" s="120">
        <v>18529</v>
      </c>
      <c r="K679" s="120">
        <v>242</v>
      </c>
      <c r="L679" s="120">
        <f>IFERROR(VLOOKUP(TRIM(TEXT(B679,"@")),transp!$A$1:$K$18,9,FALSE),"")</f>
        <v>1509</v>
      </c>
      <c r="M679" s="120">
        <v>1188</v>
      </c>
      <c r="N679" s="120">
        <f>+M679+L679+K679+J679</f>
        <v>21468</v>
      </c>
      <c r="O679" s="125"/>
      <c r="P679" s="155"/>
      <c r="Q679" s="155"/>
    </row>
    <row r="680" spans="1:17" ht="15">
      <c r="A680" s="121">
        <v>486</v>
      </c>
      <c r="B680" s="122">
        <v>486348658</v>
      </c>
      <c r="C680" s="57" t="s">
        <v>559</v>
      </c>
      <c r="D680" s="55">
        <v>348</v>
      </c>
      <c r="E680" s="57" t="s">
        <v>373</v>
      </c>
      <c r="F680" s="57">
        <v>658</v>
      </c>
      <c r="G680" s="57" t="s">
        <v>395</v>
      </c>
      <c r="H680" s="240">
        <v>1</v>
      </c>
      <c r="I680" s="94"/>
      <c r="J680" s="120">
        <v>16870</v>
      </c>
      <c r="K680" s="120">
        <v>2763</v>
      </c>
      <c r="L680" s="120" t="str">
        <f>IFERROR(VLOOKUP(TRIM(TEXT(B680,"@")),transp!$A$1:$K$18,9,FALSE),"")</f>
        <v/>
      </c>
      <c r="M680" s="120">
        <v>1188</v>
      </c>
      <c r="N680" s="120">
        <v>20821</v>
      </c>
      <c r="O680" s="125"/>
      <c r="P680" s="155"/>
      <c r="Q680" s="155"/>
    </row>
    <row r="681" spans="1:17" ht="15">
      <c r="A681" s="121">
        <v>486</v>
      </c>
      <c r="B681" s="122">
        <v>486348753</v>
      </c>
      <c r="C681" s="57" t="s">
        <v>559</v>
      </c>
      <c r="D681" s="55">
        <v>348</v>
      </c>
      <c r="E681" s="57" t="s">
        <v>373</v>
      </c>
      <c r="F681" s="57">
        <v>753</v>
      </c>
      <c r="G681" s="57" t="s">
        <v>424</v>
      </c>
      <c r="H681" s="240">
        <v>1</v>
      </c>
      <c r="I681" s="94"/>
      <c r="J681" s="120">
        <v>10664</v>
      </c>
      <c r="K681" s="120">
        <v>2824</v>
      </c>
      <c r="L681" s="120" t="str">
        <f>IFERROR(VLOOKUP(TRIM(TEXT(B681,"@")),transp!$A$1:$K$18,9,FALSE),"")</f>
        <v/>
      </c>
      <c r="M681" s="120">
        <v>1188</v>
      </c>
      <c r="N681" s="120">
        <v>14676</v>
      </c>
      <c r="O681" s="125"/>
      <c r="P681" s="155"/>
      <c r="Q681" s="155"/>
    </row>
    <row r="682" spans="1:17" ht="15">
      <c r="A682" s="121">
        <v>486</v>
      </c>
      <c r="B682" s="122">
        <v>486348767</v>
      </c>
      <c r="C682" s="57" t="s">
        <v>559</v>
      </c>
      <c r="D682" s="55">
        <v>348</v>
      </c>
      <c r="E682" s="57" t="s">
        <v>373</v>
      </c>
      <c r="F682" s="57">
        <v>767</v>
      </c>
      <c r="G682" s="57" t="s">
        <v>430</v>
      </c>
      <c r="H682" s="240">
        <v>4</v>
      </c>
      <c r="I682" s="94"/>
      <c r="J682" s="120">
        <v>18014</v>
      </c>
      <c r="K682" s="120">
        <v>1275</v>
      </c>
      <c r="L682" s="120" t="str">
        <f>IFERROR(VLOOKUP(TRIM(TEXT(B682,"@")),transp!$A$1:$K$18,9,FALSE),"")</f>
        <v/>
      </c>
      <c r="M682" s="120">
        <v>1188</v>
      </c>
      <c r="N682" s="120">
        <v>20477</v>
      </c>
      <c r="O682" s="125"/>
      <c r="P682" s="155"/>
      <c r="Q682" s="155"/>
    </row>
    <row r="683" spans="1:17" ht="15">
      <c r="A683" s="121">
        <v>486</v>
      </c>
      <c r="B683" s="122">
        <v>486348775</v>
      </c>
      <c r="C683" s="57" t="s">
        <v>559</v>
      </c>
      <c r="D683" s="55">
        <v>348</v>
      </c>
      <c r="E683" s="57" t="s">
        <v>373</v>
      </c>
      <c r="F683" s="57">
        <v>775</v>
      </c>
      <c r="G683" s="57" t="s">
        <v>434</v>
      </c>
      <c r="H683" s="240">
        <v>4</v>
      </c>
      <c r="I683" s="94"/>
      <c r="J683" s="120">
        <v>14187</v>
      </c>
      <c r="K683" s="120">
        <v>3688</v>
      </c>
      <c r="L683" s="120" t="str">
        <f>IFERROR(VLOOKUP(TRIM(TEXT(B683,"@")),transp!$A$1:$K$18,9,FALSE),"")</f>
        <v/>
      </c>
      <c r="M683" s="120">
        <v>1188</v>
      </c>
      <c r="N683" s="120">
        <v>19063</v>
      </c>
      <c r="O683" s="125"/>
      <c r="P683" s="155"/>
      <c r="Q683" s="155"/>
    </row>
    <row r="684" spans="1:17" ht="15">
      <c r="A684" s="121">
        <v>487</v>
      </c>
      <c r="B684" s="122">
        <v>487049010</v>
      </c>
      <c r="C684" s="57" t="s">
        <v>539</v>
      </c>
      <c r="D684" s="55">
        <v>49</v>
      </c>
      <c r="E684" s="57" t="s">
        <v>74</v>
      </c>
      <c r="F684" s="57">
        <v>10</v>
      </c>
      <c r="G684" s="57" t="s">
        <v>35</v>
      </c>
      <c r="H684" s="240">
        <v>2</v>
      </c>
      <c r="I684" s="94"/>
      <c r="J684" s="120">
        <v>16757</v>
      </c>
      <c r="K684" s="120">
        <v>8026</v>
      </c>
      <c r="L684" s="120" t="str">
        <f>IFERROR(VLOOKUP(TRIM(TEXT(B684,"@")),transp!$A$1:$K$18,9,FALSE),"")</f>
        <v/>
      </c>
      <c r="M684" s="120">
        <v>1188</v>
      </c>
      <c r="N684" s="120">
        <v>25971</v>
      </c>
      <c r="O684" s="125"/>
      <c r="P684" s="155"/>
      <c r="Q684" s="155"/>
    </row>
    <row r="685" spans="1:17" ht="15">
      <c r="A685" s="121">
        <v>487</v>
      </c>
      <c r="B685" s="122">
        <v>487049018</v>
      </c>
      <c r="C685" s="57" t="s">
        <v>539</v>
      </c>
      <c r="D685" s="55">
        <v>49</v>
      </c>
      <c r="E685" s="57" t="s">
        <v>74</v>
      </c>
      <c r="F685" s="57">
        <v>18</v>
      </c>
      <c r="G685" s="57" t="s">
        <v>43</v>
      </c>
      <c r="H685" s="240">
        <v>1</v>
      </c>
      <c r="I685" s="94"/>
      <c r="J685" s="120">
        <v>13684</v>
      </c>
      <c r="K685" s="120">
        <v>6526</v>
      </c>
      <c r="L685" s="120" t="str">
        <f>IFERROR(VLOOKUP(TRIM(TEXT(B685,"@")),transp!$A$1:$K$18,9,FALSE),"")</f>
        <v/>
      </c>
      <c r="M685" s="120">
        <v>1188</v>
      </c>
      <c r="N685" s="120">
        <v>21398</v>
      </c>
      <c r="O685" s="125"/>
      <c r="P685" s="155"/>
      <c r="Q685" s="155"/>
    </row>
    <row r="686" spans="1:17" ht="15">
      <c r="A686" s="121">
        <v>487</v>
      </c>
      <c r="B686" s="122">
        <v>487049026</v>
      </c>
      <c r="C686" s="57" t="s">
        <v>539</v>
      </c>
      <c r="D686" s="55">
        <v>49</v>
      </c>
      <c r="E686" s="57" t="s">
        <v>74</v>
      </c>
      <c r="F686" s="57">
        <v>26</v>
      </c>
      <c r="G686" s="57" t="s">
        <v>51</v>
      </c>
      <c r="H686" s="240">
        <v>1</v>
      </c>
      <c r="I686" s="94"/>
      <c r="J686" s="120">
        <v>16546</v>
      </c>
      <c r="K686" s="120">
        <v>6376</v>
      </c>
      <c r="L686" s="120" t="str">
        <f>IFERROR(VLOOKUP(TRIM(TEXT(B686,"@")),transp!$A$1:$K$18,9,FALSE),"")</f>
        <v/>
      </c>
      <c r="M686" s="120">
        <v>1188</v>
      </c>
      <c r="N686" s="120">
        <v>24110</v>
      </c>
      <c r="O686" s="125"/>
      <c r="P686" s="155"/>
      <c r="Q686" s="155"/>
    </row>
    <row r="687" spans="1:17" ht="15">
      <c r="A687" s="121">
        <v>487</v>
      </c>
      <c r="B687" s="122">
        <v>487049031</v>
      </c>
      <c r="C687" s="57" t="s">
        <v>539</v>
      </c>
      <c r="D687" s="55">
        <v>49</v>
      </c>
      <c r="E687" s="57" t="s">
        <v>74</v>
      </c>
      <c r="F687" s="57">
        <v>31</v>
      </c>
      <c r="G687" s="57" t="s">
        <v>56</v>
      </c>
      <c r="H687" s="240">
        <v>1</v>
      </c>
      <c r="I687" s="94"/>
      <c r="J687" s="120">
        <v>16952</v>
      </c>
      <c r="K687" s="120">
        <v>7149</v>
      </c>
      <c r="L687" s="120" t="str">
        <f>IFERROR(VLOOKUP(TRIM(TEXT(B687,"@")),transp!$A$1:$K$18,9,FALSE),"")</f>
        <v/>
      </c>
      <c r="M687" s="120">
        <v>1188</v>
      </c>
      <c r="N687" s="120">
        <v>25289</v>
      </c>
      <c r="O687" s="125"/>
      <c r="P687" s="155"/>
      <c r="Q687" s="155"/>
    </row>
    <row r="688" spans="1:17" ht="15">
      <c r="A688" s="121">
        <v>487</v>
      </c>
      <c r="B688" s="122">
        <v>487049035</v>
      </c>
      <c r="C688" s="57" t="s">
        <v>539</v>
      </c>
      <c r="D688" s="55">
        <v>49</v>
      </c>
      <c r="E688" s="57" t="s">
        <v>74</v>
      </c>
      <c r="F688" s="57">
        <v>35</v>
      </c>
      <c r="G688" s="57" t="s">
        <v>60</v>
      </c>
      <c r="H688" s="240">
        <v>17</v>
      </c>
      <c r="I688" s="94"/>
      <c r="J688" s="120">
        <v>18384</v>
      </c>
      <c r="K688" s="120">
        <v>7072</v>
      </c>
      <c r="L688" s="120" t="str">
        <f>IFERROR(VLOOKUP(TRIM(TEXT(B688,"@")),transp!$A$1:$K$18,9,FALSE),"")</f>
        <v/>
      </c>
      <c r="M688" s="120">
        <v>1188</v>
      </c>
      <c r="N688" s="120">
        <v>26644</v>
      </c>
      <c r="O688" s="125"/>
      <c r="P688" s="155"/>
      <c r="Q688" s="155"/>
    </row>
    <row r="689" spans="1:17" ht="15">
      <c r="A689" s="121">
        <v>487</v>
      </c>
      <c r="B689" s="122">
        <v>487049040</v>
      </c>
      <c r="C689" s="57" t="s">
        <v>539</v>
      </c>
      <c r="D689" s="55">
        <v>49</v>
      </c>
      <c r="E689" s="57" t="s">
        <v>74</v>
      </c>
      <c r="F689" s="57">
        <v>40</v>
      </c>
      <c r="G689" s="57" t="s">
        <v>65</v>
      </c>
      <c r="H689" s="240">
        <v>1</v>
      </c>
      <c r="I689" s="94"/>
      <c r="J689" s="120">
        <v>19610</v>
      </c>
      <c r="K689" s="120">
        <v>6377</v>
      </c>
      <c r="L689" s="120" t="str">
        <f>IFERROR(VLOOKUP(TRIM(TEXT(B689,"@")),transp!$A$1:$K$18,9,FALSE),"")</f>
        <v/>
      </c>
      <c r="M689" s="120">
        <v>1188</v>
      </c>
      <c r="N689" s="120">
        <v>27175</v>
      </c>
      <c r="O689" s="125"/>
      <c r="P689" s="155"/>
      <c r="Q689" s="155"/>
    </row>
    <row r="690" spans="1:17" ht="15">
      <c r="A690" s="121">
        <v>487</v>
      </c>
      <c r="B690" s="122">
        <v>487049044</v>
      </c>
      <c r="C690" s="57" t="s">
        <v>539</v>
      </c>
      <c r="D690" s="55">
        <v>49</v>
      </c>
      <c r="E690" s="57" t="s">
        <v>74</v>
      </c>
      <c r="F690" s="57">
        <v>44</v>
      </c>
      <c r="G690" s="57" t="s">
        <v>69</v>
      </c>
      <c r="H690" s="240">
        <v>3</v>
      </c>
      <c r="I690" s="94"/>
      <c r="J690" s="120">
        <v>18730</v>
      </c>
      <c r="K690" s="120">
        <v>0</v>
      </c>
      <c r="L690" s="120" t="str">
        <f>IFERROR(VLOOKUP(TRIM(TEXT(B690,"@")),transp!$A$1:$K$18,9,FALSE),"")</f>
        <v/>
      </c>
      <c r="M690" s="120">
        <v>1188</v>
      </c>
      <c r="N690" s="120">
        <v>19918</v>
      </c>
      <c r="O690" s="125"/>
      <c r="P690" s="155"/>
      <c r="Q690" s="155"/>
    </row>
    <row r="691" spans="1:17" ht="15">
      <c r="A691" s="121">
        <v>487</v>
      </c>
      <c r="B691" s="122">
        <v>487049049</v>
      </c>
      <c r="C691" s="57" t="s">
        <v>539</v>
      </c>
      <c r="D691" s="55">
        <v>49</v>
      </c>
      <c r="E691" s="57" t="s">
        <v>74</v>
      </c>
      <c r="F691" s="57">
        <v>49</v>
      </c>
      <c r="G691" s="57" t="s">
        <v>74</v>
      </c>
      <c r="H691" s="240">
        <v>40</v>
      </c>
      <c r="I691" s="94"/>
      <c r="J691" s="120">
        <v>18272</v>
      </c>
      <c r="K691" s="120">
        <v>24725</v>
      </c>
      <c r="L691" s="120" t="str">
        <f>IFERROR(VLOOKUP(TRIM(TEXT(B691,"@")),transp!$A$1:$K$18,9,FALSE),"")</f>
        <v/>
      </c>
      <c r="M691" s="120">
        <v>1188</v>
      </c>
      <c r="N691" s="120">
        <v>44185</v>
      </c>
      <c r="O691" s="125"/>
      <c r="P691" s="155"/>
      <c r="Q691" s="155"/>
    </row>
    <row r="692" spans="1:17" ht="15">
      <c r="A692" s="121">
        <v>487</v>
      </c>
      <c r="B692" s="122">
        <v>487049057</v>
      </c>
      <c r="C692" s="57" t="s">
        <v>539</v>
      </c>
      <c r="D692" s="55">
        <v>49</v>
      </c>
      <c r="E692" s="57" t="s">
        <v>74</v>
      </c>
      <c r="F692" s="57">
        <v>57</v>
      </c>
      <c r="G692" s="57" t="s">
        <v>82</v>
      </c>
      <c r="H692" s="240">
        <v>7</v>
      </c>
      <c r="I692" s="94"/>
      <c r="J692" s="120">
        <v>18003</v>
      </c>
      <c r="K692" s="120">
        <v>413</v>
      </c>
      <c r="L692" s="120" t="str">
        <f>IFERROR(VLOOKUP(TRIM(TEXT(B692,"@")),transp!$A$1:$K$18,9,FALSE),"")</f>
        <v/>
      </c>
      <c r="M692" s="120">
        <v>1188</v>
      </c>
      <c r="N692" s="120">
        <v>19604</v>
      </c>
      <c r="O692" s="125"/>
      <c r="P692" s="155"/>
      <c r="Q692" s="155"/>
    </row>
    <row r="693" spans="1:17" ht="15">
      <c r="A693" s="121">
        <v>487</v>
      </c>
      <c r="B693" s="122">
        <v>487049093</v>
      </c>
      <c r="C693" s="57" t="s">
        <v>539</v>
      </c>
      <c r="D693" s="55">
        <v>49</v>
      </c>
      <c r="E693" s="57" t="s">
        <v>74</v>
      </c>
      <c r="F693" s="57">
        <v>93</v>
      </c>
      <c r="G693" s="57" t="s">
        <v>118</v>
      </c>
      <c r="H693" s="240">
        <v>48</v>
      </c>
      <c r="I693" s="94"/>
      <c r="J693" s="120">
        <v>18538</v>
      </c>
      <c r="K693" s="120">
        <v>182</v>
      </c>
      <c r="L693" s="120" t="str">
        <f>IFERROR(VLOOKUP(TRIM(TEXT(B693,"@")),transp!$A$1:$K$18,9,FALSE),"")</f>
        <v/>
      </c>
      <c r="M693" s="120">
        <v>1188</v>
      </c>
      <c r="N693" s="120">
        <v>19908</v>
      </c>
      <c r="O693" s="125"/>
      <c r="P693" s="155"/>
      <c r="Q693" s="155"/>
    </row>
    <row r="694" spans="1:17" ht="15">
      <c r="A694" s="121">
        <v>487</v>
      </c>
      <c r="B694" s="122">
        <v>487049097</v>
      </c>
      <c r="C694" s="57" t="s">
        <v>539</v>
      </c>
      <c r="D694" s="55">
        <v>49</v>
      </c>
      <c r="E694" s="57" t="s">
        <v>74</v>
      </c>
      <c r="F694" s="57">
        <v>97</v>
      </c>
      <c r="G694" s="57" t="s">
        <v>122</v>
      </c>
      <c r="H694" s="240">
        <v>2</v>
      </c>
      <c r="I694" s="94"/>
      <c r="J694" s="120">
        <v>21253</v>
      </c>
      <c r="K694" s="120">
        <v>143</v>
      </c>
      <c r="L694" s="120" t="str">
        <f>IFERROR(VLOOKUP(TRIM(TEXT(B694,"@")),transp!$A$1:$K$18,9,FALSE),"")</f>
        <v/>
      </c>
      <c r="M694" s="120">
        <v>1188</v>
      </c>
      <c r="N694" s="120">
        <v>22584</v>
      </c>
      <c r="O694" s="125"/>
      <c r="P694" s="155"/>
      <c r="Q694" s="155"/>
    </row>
    <row r="695" spans="1:17" ht="15">
      <c r="A695" s="121">
        <v>487</v>
      </c>
      <c r="B695" s="122">
        <v>487049137</v>
      </c>
      <c r="C695" s="57" t="s">
        <v>539</v>
      </c>
      <c r="D695" s="55">
        <v>49</v>
      </c>
      <c r="E695" s="57" t="s">
        <v>74</v>
      </c>
      <c r="F695" s="57">
        <v>137</v>
      </c>
      <c r="G695" s="57" t="s">
        <v>162</v>
      </c>
      <c r="H695" s="240">
        <v>1</v>
      </c>
      <c r="I695" s="94"/>
      <c r="J695" s="120">
        <v>20946</v>
      </c>
      <c r="K695" s="120">
        <v>366</v>
      </c>
      <c r="L695" s="120" t="str">
        <f>IFERROR(VLOOKUP(TRIM(TEXT(B695,"@")),transp!$A$1:$K$18,9,FALSE),"")</f>
        <v/>
      </c>
      <c r="M695" s="120">
        <v>1188</v>
      </c>
      <c r="N695" s="120">
        <v>22500</v>
      </c>
      <c r="O695" s="125"/>
      <c r="P695" s="155"/>
      <c r="Q695" s="155"/>
    </row>
    <row r="696" spans="1:17" ht="15">
      <c r="A696" s="121">
        <v>487</v>
      </c>
      <c r="B696" s="122">
        <v>487049163</v>
      </c>
      <c r="C696" s="57" t="s">
        <v>539</v>
      </c>
      <c r="D696" s="55">
        <v>49</v>
      </c>
      <c r="E696" s="57" t="s">
        <v>74</v>
      </c>
      <c r="F696" s="57">
        <v>163</v>
      </c>
      <c r="G696" s="57" t="s">
        <v>188</v>
      </c>
      <c r="H696" s="240">
        <v>12</v>
      </c>
      <c r="I696" s="94"/>
      <c r="J696" s="120">
        <v>17937</v>
      </c>
      <c r="K696" s="120">
        <v>84</v>
      </c>
      <c r="L696" s="120" t="str">
        <f>IFERROR(VLOOKUP(TRIM(TEXT(B696,"@")),transp!$A$1:$K$18,9,FALSE),"")</f>
        <v/>
      </c>
      <c r="M696" s="120">
        <v>1188</v>
      </c>
      <c r="N696" s="120">
        <v>19209</v>
      </c>
      <c r="O696" s="125"/>
      <c r="P696" s="155"/>
      <c r="Q696" s="155"/>
    </row>
    <row r="697" spans="1:17" ht="15">
      <c r="A697" s="121">
        <v>487</v>
      </c>
      <c r="B697" s="122">
        <v>487049165</v>
      </c>
      <c r="C697" s="57" t="s">
        <v>539</v>
      </c>
      <c r="D697" s="55">
        <v>49</v>
      </c>
      <c r="E697" s="57" t="s">
        <v>74</v>
      </c>
      <c r="F697" s="57">
        <v>165</v>
      </c>
      <c r="G697" s="57" t="s">
        <v>190</v>
      </c>
      <c r="H697" s="240">
        <v>39</v>
      </c>
      <c r="I697" s="94"/>
      <c r="J697" s="120">
        <v>18352</v>
      </c>
      <c r="K697" s="120">
        <v>0</v>
      </c>
      <c r="L697" s="120" t="str">
        <f>IFERROR(VLOOKUP(TRIM(TEXT(B697,"@")),transp!$A$1:$K$18,9,FALSE),"")</f>
        <v/>
      </c>
      <c r="M697" s="120">
        <v>1188</v>
      </c>
      <c r="N697" s="120">
        <v>19540</v>
      </c>
      <c r="O697" s="125"/>
      <c r="P697" s="155"/>
      <c r="Q697" s="155"/>
    </row>
    <row r="698" spans="1:17" ht="15">
      <c r="A698" s="121">
        <v>487</v>
      </c>
      <c r="B698" s="122">
        <v>487049176</v>
      </c>
      <c r="C698" s="57" t="s">
        <v>539</v>
      </c>
      <c r="D698" s="55">
        <v>49</v>
      </c>
      <c r="E698" s="57" t="s">
        <v>74</v>
      </c>
      <c r="F698" s="57">
        <v>176</v>
      </c>
      <c r="G698" s="57" t="s">
        <v>201</v>
      </c>
      <c r="H698" s="240">
        <v>49</v>
      </c>
      <c r="I698" s="94"/>
      <c r="J698" s="120">
        <v>17235</v>
      </c>
      <c r="K698" s="120">
        <v>5565</v>
      </c>
      <c r="L698" s="120" t="str">
        <f>IFERROR(VLOOKUP(TRIM(TEXT(B698,"@")),transp!$A$1:$K$18,9,FALSE),"")</f>
        <v/>
      </c>
      <c r="M698" s="120">
        <v>1188</v>
      </c>
      <c r="N698" s="120">
        <v>23988</v>
      </c>
      <c r="O698" s="125"/>
      <c r="P698" s="155"/>
      <c r="Q698" s="155"/>
    </row>
    <row r="699" spans="1:17" ht="15">
      <c r="A699" s="121">
        <v>487</v>
      </c>
      <c r="B699" s="122">
        <v>487049178</v>
      </c>
      <c r="C699" s="57" t="s">
        <v>539</v>
      </c>
      <c r="D699" s="55">
        <v>49</v>
      </c>
      <c r="E699" s="57" t="s">
        <v>74</v>
      </c>
      <c r="F699" s="57">
        <v>178</v>
      </c>
      <c r="G699" s="57" t="s">
        <v>203</v>
      </c>
      <c r="H699" s="240">
        <v>4</v>
      </c>
      <c r="I699" s="94"/>
      <c r="J699" s="120">
        <v>17274</v>
      </c>
      <c r="K699" s="120">
        <v>1677</v>
      </c>
      <c r="L699" s="120" t="str">
        <f>IFERROR(VLOOKUP(TRIM(TEXT(B699,"@")),transp!$A$1:$K$18,9,FALSE),"")</f>
        <v/>
      </c>
      <c r="M699" s="120">
        <v>1188</v>
      </c>
      <c r="N699" s="120">
        <v>20139</v>
      </c>
      <c r="O699" s="125"/>
      <c r="P699" s="155"/>
      <c r="Q699" s="155"/>
    </row>
    <row r="700" spans="1:17" ht="15">
      <c r="A700" s="121">
        <v>487</v>
      </c>
      <c r="B700" s="122">
        <v>487049181</v>
      </c>
      <c r="C700" s="57" t="s">
        <v>539</v>
      </c>
      <c r="D700" s="55">
        <v>49</v>
      </c>
      <c r="E700" s="57" t="s">
        <v>74</v>
      </c>
      <c r="F700" s="57">
        <v>181</v>
      </c>
      <c r="G700" s="57" t="s">
        <v>206</v>
      </c>
      <c r="H700" s="240">
        <v>2</v>
      </c>
      <c r="I700" s="94"/>
      <c r="J700" s="120">
        <v>12634</v>
      </c>
      <c r="K700" s="120">
        <v>84</v>
      </c>
      <c r="L700" s="120" t="str">
        <f>IFERROR(VLOOKUP(TRIM(TEXT(B700,"@")),transp!$A$1:$K$18,9,FALSE),"")</f>
        <v/>
      </c>
      <c r="M700" s="120">
        <v>1188</v>
      </c>
      <c r="N700" s="120">
        <v>13906</v>
      </c>
      <c r="O700" s="125"/>
      <c r="P700" s="155"/>
      <c r="Q700" s="155"/>
    </row>
    <row r="701" spans="1:17" ht="15">
      <c r="A701" s="121">
        <v>487</v>
      </c>
      <c r="B701" s="122">
        <v>487049182</v>
      </c>
      <c r="C701" s="57" t="s">
        <v>539</v>
      </c>
      <c r="D701" s="55">
        <v>49</v>
      </c>
      <c r="E701" s="57" t="s">
        <v>74</v>
      </c>
      <c r="F701" s="57">
        <v>182</v>
      </c>
      <c r="G701" s="57" t="s">
        <v>207</v>
      </c>
      <c r="H701" s="240">
        <v>3</v>
      </c>
      <c r="I701" s="94"/>
      <c r="J701" s="120">
        <v>11585</v>
      </c>
      <c r="K701" s="120">
        <v>2125</v>
      </c>
      <c r="L701" s="120" t="str">
        <f>IFERROR(VLOOKUP(TRIM(TEXT(B701,"@")),transp!$A$1:$K$18,9,FALSE),"")</f>
        <v/>
      </c>
      <c r="M701" s="120">
        <v>1188</v>
      </c>
      <c r="N701" s="120">
        <v>14898</v>
      </c>
      <c r="O701" s="125"/>
      <c r="P701" s="155"/>
      <c r="Q701" s="155"/>
    </row>
    <row r="702" spans="1:17" ht="15">
      <c r="A702" s="121">
        <v>487</v>
      </c>
      <c r="B702" s="122">
        <v>487049199</v>
      </c>
      <c r="C702" s="57" t="s">
        <v>539</v>
      </c>
      <c r="D702" s="55">
        <v>49</v>
      </c>
      <c r="E702" s="57" t="s">
        <v>74</v>
      </c>
      <c r="F702" s="57">
        <v>199</v>
      </c>
      <c r="G702" s="57" t="s">
        <v>224</v>
      </c>
      <c r="H702" s="240">
        <v>2</v>
      </c>
      <c r="I702" s="94"/>
      <c r="J702" s="120">
        <v>16342</v>
      </c>
      <c r="K702" s="120">
        <v>13000</v>
      </c>
      <c r="L702" s="120" t="str">
        <f>IFERROR(VLOOKUP(TRIM(TEXT(B702,"@")),transp!$A$1:$K$18,9,FALSE),"")</f>
        <v/>
      </c>
      <c r="M702" s="120">
        <v>1188</v>
      </c>
      <c r="N702" s="120">
        <v>30530</v>
      </c>
      <c r="O702" s="125"/>
      <c r="P702" s="155"/>
      <c r="Q702" s="155"/>
    </row>
    <row r="703" spans="1:17" ht="15">
      <c r="A703" s="121">
        <v>487</v>
      </c>
      <c r="B703" s="122">
        <v>487049201</v>
      </c>
      <c r="C703" s="57" t="s">
        <v>539</v>
      </c>
      <c r="D703" s="55">
        <v>49</v>
      </c>
      <c r="E703" s="57" t="s">
        <v>74</v>
      </c>
      <c r="F703" s="57">
        <v>201</v>
      </c>
      <c r="G703" s="57" t="s">
        <v>226</v>
      </c>
      <c r="H703" s="240">
        <v>1</v>
      </c>
      <c r="I703" s="94"/>
      <c r="J703" s="120">
        <v>13684</v>
      </c>
      <c r="K703" s="120">
        <v>0</v>
      </c>
      <c r="L703" s="120" t="str">
        <f>IFERROR(VLOOKUP(TRIM(TEXT(B703,"@")),transp!$A$1:$K$18,9,FALSE),"")</f>
        <v/>
      </c>
      <c r="M703" s="120">
        <v>1188</v>
      </c>
      <c r="N703" s="120">
        <v>14872</v>
      </c>
      <c r="O703" s="125"/>
      <c r="P703" s="155"/>
      <c r="Q703" s="155"/>
    </row>
    <row r="704" spans="1:17" ht="15">
      <c r="A704" s="121">
        <v>487</v>
      </c>
      <c r="B704" s="122">
        <v>487049229</v>
      </c>
      <c r="C704" s="57" t="s">
        <v>539</v>
      </c>
      <c r="D704" s="55">
        <v>49</v>
      </c>
      <c r="E704" s="57" t="s">
        <v>74</v>
      </c>
      <c r="F704" s="57">
        <v>229</v>
      </c>
      <c r="G704" s="57" t="s">
        <v>254</v>
      </c>
      <c r="H704" s="240">
        <v>2</v>
      </c>
      <c r="I704" s="94"/>
      <c r="J704" s="120">
        <v>14396</v>
      </c>
      <c r="K704" s="120">
        <v>1443</v>
      </c>
      <c r="L704" s="120" t="str">
        <f>IFERROR(VLOOKUP(TRIM(TEXT(B704,"@")),transp!$A$1:$K$18,9,FALSE),"")</f>
        <v/>
      </c>
      <c r="M704" s="120">
        <v>1188</v>
      </c>
      <c r="N704" s="120">
        <v>17027</v>
      </c>
      <c r="O704" s="125"/>
      <c r="P704" s="155"/>
      <c r="Q704" s="155"/>
    </row>
    <row r="705" spans="1:17" ht="15">
      <c r="A705" s="121">
        <v>487</v>
      </c>
      <c r="B705" s="122">
        <v>487049243</v>
      </c>
      <c r="C705" s="57" t="s">
        <v>539</v>
      </c>
      <c r="D705" s="55">
        <v>49</v>
      </c>
      <c r="E705" s="57" t="s">
        <v>74</v>
      </c>
      <c r="F705" s="57">
        <v>243</v>
      </c>
      <c r="G705" s="57" t="s">
        <v>268</v>
      </c>
      <c r="H705" s="240">
        <v>1</v>
      </c>
      <c r="I705" s="94"/>
      <c r="J705" s="120">
        <v>21073</v>
      </c>
      <c r="K705" s="120">
        <v>2923</v>
      </c>
      <c r="L705" s="120" t="str">
        <f>IFERROR(VLOOKUP(TRIM(TEXT(B705,"@")),transp!$A$1:$K$18,9,FALSE),"")</f>
        <v/>
      </c>
      <c r="M705" s="120">
        <v>1188</v>
      </c>
      <c r="N705" s="120">
        <v>25184</v>
      </c>
      <c r="O705" s="125"/>
      <c r="P705" s="155"/>
      <c r="Q705" s="155"/>
    </row>
    <row r="706" spans="1:17" ht="15">
      <c r="A706" s="121">
        <v>487</v>
      </c>
      <c r="B706" s="122">
        <v>487049244</v>
      </c>
      <c r="C706" s="57" t="s">
        <v>539</v>
      </c>
      <c r="D706" s="55">
        <v>49</v>
      </c>
      <c r="E706" s="57" t="s">
        <v>74</v>
      </c>
      <c r="F706" s="57">
        <v>244</v>
      </c>
      <c r="G706" s="57" t="s">
        <v>269</v>
      </c>
      <c r="H706" s="240">
        <v>5</v>
      </c>
      <c r="I706" s="94"/>
      <c r="J706" s="120">
        <v>15575</v>
      </c>
      <c r="K706" s="120">
        <v>3765</v>
      </c>
      <c r="L706" s="120" t="str">
        <f>IFERROR(VLOOKUP(TRIM(TEXT(B706,"@")),transp!$A$1:$K$18,9,FALSE),"")</f>
        <v/>
      </c>
      <c r="M706" s="120">
        <v>1188</v>
      </c>
      <c r="N706" s="120">
        <v>20528</v>
      </c>
      <c r="O706" s="125"/>
      <c r="P706" s="155"/>
      <c r="Q706" s="155"/>
    </row>
    <row r="707" spans="1:17" ht="15">
      <c r="A707" s="121">
        <v>487</v>
      </c>
      <c r="B707" s="122">
        <v>487049248</v>
      </c>
      <c r="C707" s="57" t="s">
        <v>539</v>
      </c>
      <c r="D707" s="55">
        <v>49</v>
      </c>
      <c r="E707" s="57" t="s">
        <v>74</v>
      </c>
      <c r="F707" s="57">
        <v>248</v>
      </c>
      <c r="G707" s="57" t="s">
        <v>273</v>
      </c>
      <c r="H707" s="240">
        <v>15</v>
      </c>
      <c r="I707" s="94"/>
      <c r="J707" s="120">
        <v>16076</v>
      </c>
      <c r="K707" s="120">
        <v>785</v>
      </c>
      <c r="L707" s="120" t="str">
        <f>IFERROR(VLOOKUP(TRIM(TEXT(B707,"@")),transp!$A$1:$K$18,9,FALSE),"")</f>
        <v/>
      </c>
      <c r="M707" s="120">
        <v>1188</v>
      </c>
      <c r="N707" s="120">
        <v>18049</v>
      </c>
      <c r="O707" s="125"/>
      <c r="P707" s="155"/>
      <c r="Q707" s="155"/>
    </row>
    <row r="708" spans="1:17" ht="15">
      <c r="A708" s="121">
        <v>487</v>
      </c>
      <c r="B708" s="122">
        <v>487049262</v>
      </c>
      <c r="C708" s="57" t="s">
        <v>539</v>
      </c>
      <c r="D708" s="55">
        <v>49</v>
      </c>
      <c r="E708" s="57" t="s">
        <v>74</v>
      </c>
      <c r="F708" s="57">
        <v>262</v>
      </c>
      <c r="G708" s="57" t="s">
        <v>287</v>
      </c>
      <c r="H708" s="240">
        <v>8</v>
      </c>
      <c r="I708" s="94"/>
      <c r="J708" s="120">
        <v>18963</v>
      </c>
      <c r="K708" s="120">
        <v>1232</v>
      </c>
      <c r="L708" s="120" t="str">
        <f>IFERROR(VLOOKUP(TRIM(TEXT(B708,"@")),transp!$A$1:$K$18,9,FALSE),"")</f>
        <v/>
      </c>
      <c r="M708" s="120">
        <v>1188</v>
      </c>
      <c r="N708" s="120">
        <v>21383</v>
      </c>
      <c r="O708" s="125"/>
      <c r="P708" s="155"/>
      <c r="Q708" s="155"/>
    </row>
    <row r="709" spans="1:17" ht="15">
      <c r="A709" s="121">
        <v>487</v>
      </c>
      <c r="B709" s="122">
        <v>487049274</v>
      </c>
      <c r="C709" s="57" t="s">
        <v>539</v>
      </c>
      <c r="D709" s="55">
        <v>49</v>
      </c>
      <c r="E709" s="57" t="s">
        <v>74</v>
      </c>
      <c r="F709" s="57">
        <v>274</v>
      </c>
      <c r="G709" s="57" t="s">
        <v>299</v>
      </c>
      <c r="H709" s="240">
        <v>120</v>
      </c>
      <c r="I709" s="94"/>
      <c r="J709" s="120">
        <v>18720</v>
      </c>
      <c r="K709" s="120">
        <v>8630</v>
      </c>
      <c r="L709" s="120" t="str">
        <f>IFERROR(VLOOKUP(TRIM(TEXT(B709,"@")),transp!$A$1:$K$18,9,FALSE),"")</f>
        <v/>
      </c>
      <c r="M709" s="120">
        <v>1188</v>
      </c>
      <c r="N709" s="120">
        <v>28538</v>
      </c>
      <c r="O709" s="125"/>
      <c r="P709" s="155"/>
      <c r="Q709" s="155"/>
    </row>
    <row r="710" spans="1:17" ht="15">
      <c r="A710" s="121">
        <v>487</v>
      </c>
      <c r="B710" s="122">
        <v>487049285</v>
      </c>
      <c r="C710" s="57" t="s">
        <v>539</v>
      </c>
      <c r="D710" s="55">
        <v>49</v>
      </c>
      <c r="E710" s="57" t="s">
        <v>74</v>
      </c>
      <c r="F710" s="57">
        <v>285</v>
      </c>
      <c r="G710" s="57" t="s">
        <v>310</v>
      </c>
      <c r="H710" s="240">
        <v>3</v>
      </c>
      <c r="I710" s="94"/>
      <c r="J710" s="120">
        <v>13684</v>
      </c>
      <c r="K710" s="120">
        <v>2721</v>
      </c>
      <c r="L710" s="120" t="str">
        <f>IFERROR(VLOOKUP(TRIM(TEXT(B710,"@")),transp!$A$1:$K$18,9,FALSE),"")</f>
        <v/>
      </c>
      <c r="M710" s="120">
        <v>1188</v>
      </c>
      <c r="N710" s="120">
        <v>17593</v>
      </c>
      <c r="O710" s="125"/>
      <c r="P710" s="155"/>
      <c r="Q710" s="155"/>
    </row>
    <row r="711" spans="1:17" ht="15">
      <c r="A711" s="121">
        <v>487</v>
      </c>
      <c r="B711" s="122">
        <v>487049293</v>
      </c>
      <c r="C711" s="57" t="s">
        <v>539</v>
      </c>
      <c r="D711" s="55">
        <v>49</v>
      </c>
      <c r="E711" s="57" t="s">
        <v>74</v>
      </c>
      <c r="F711" s="57">
        <v>293</v>
      </c>
      <c r="G711" s="57" t="s">
        <v>318</v>
      </c>
      <c r="H711" s="240">
        <v>2</v>
      </c>
      <c r="I711" s="94"/>
      <c r="J711" s="120">
        <v>21561</v>
      </c>
      <c r="K711" s="120">
        <v>339</v>
      </c>
      <c r="L711" s="120" t="str">
        <f>IFERROR(VLOOKUP(TRIM(TEXT(B711,"@")),transp!$A$1:$K$18,9,FALSE),"")</f>
        <v/>
      </c>
      <c r="M711" s="120">
        <v>1188</v>
      </c>
      <c r="N711" s="120">
        <v>23088</v>
      </c>
      <c r="O711" s="125"/>
      <c r="P711" s="155"/>
      <c r="Q711" s="155"/>
    </row>
    <row r="712" spans="1:17" ht="15">
      <c r="A712" s="121">
        <v>487</v>
      </c>
      <c r="B712" s="122">
        <v>487049295</v>
      </c>
      <c r="C712" s="57" t="s">
        <v>539</v>
      </c>
      <c r="D712" s="55">
        <v>49</v>
      </c>
      <c r="E712" s="57" t="s">
        <v>74</v>
      </c>
      <c r="F712" s="57">
        <v>295</v>
      </c>
      <c r="G712" s="57" t="s">
        <v>320</v>
      </c>
      <c r="H712" s="240">
        <v>1</v>
      </c>
      <c r="I712" s="94"/>
      <c r="J712" s="120">
        <v>16952</v>
      </c>
      <c r="K712" s="120">
        <v>8366</v>
      </c>
      <c r="L712" s="120" t="str">
        <f>IFERROR(VLOOKUP(TRIM(TEXT(B712,"@")),transp!$A$1:$K$18,9,FALSE),"")</f>
        <v/>
      </c>
      <c r="M712" s="120">
        <v>1188</v>
      </c>
      <c r="N712" s="120">
        <v>26506</v>
      </c>
      <c r="O712" s="125"/>
      <c r="P712" s="155"/>
      <c r="Q712" s="155"/>
    </row>
    <row r="713" spans="1:17" ht="15">
      <c r="A713" s="121">
        <v>487</v>
      </c>
      <c r="B713" s="122">
        <v>487049308</v>
      </c>
      <c r="C713" s="57" t="s">
        <v>539</v>
      </c>
      <c r="D713" s="55">
        <v>49</v>
      </c>
      <c r="E713" s="57" t="s">
        <v>74</v>
      </c>
      <c r="F713" s="57">
        <v>308</v>
      </c>
      <c r="G713" s="57" t="s">
        <v>333</v>
      </c>
      <c r="H713" s="240">
        <v>2</v>
      </c>
      <c r="I713" s="94"/>
      <c r="J713" s="120">
        <v>13684</v>
      </c>
      <c r="K713" s="120">
        <v>5300</v>
      </c>
      <c r="L713" s="120" t="str">
        <f>IFERROR(VLOOKUP(TRIM(TEXT(B713,"@")),transp!$A$1:$K$18,9,FALSE),"")</f>
        <v/>
      </c>
      <c r="M713" s="120">
        <v>1188</v>
      </c>
      <c r="N713" s="120">
        <v>20172</v>
      </c>
      <c r="O713" s="125"/>
      <c r="P713" s="155"/>
      <c r="Q713" s="155"/>
    </row>
    <row r="714" spans="1:17" ht="15">
      <c r="A714" s="121">
        <v>487</v>
      </c>
      <c r="B714" s="122">
        <v>487049314</v>
      </c>
      <c r="C714" s="57" t="s">
        <v>539</v>
      </c>
      <c r="D714" s="55">
        <v>49</v>
      </c>
      <c r="E714" s="57" t="s">
        <v>74</v>
      </c>
      <c r="F714" s="57">
        <v>314</v>
      </c>
      <c r="G714" s="57" t="s">
        <v>339</v>
      </c>
      <c r="H714" s="240">
        <v>2</v>
      </c>
      <c r="I714" s="94"/>
      <c r="J714" s="120">
        <v>11585</v>
      </c>
      <c r="K714" s="120">
        <v>6734</v>
      </c>
      <c r="L714" s="120" t="str">
        <f>IFERROR(VLOOKUP(TRIM(TEXT(B714,"@")),transp!$A$1:$K$18,9,FALSE),"")</f>
        <v/>
      </c>
      <c r="M714" s="120">
        <v>1188</v>
      </c>
      <c r="N714" s="120">
        <v>19507</v>
      </c>
      <c r="O714" s="125"/>
      <c r="P714" s="155"/>
      <c r="Q714" s="155"/>
    </row>
    <row r="715" spans="1:17" ht="15">
      <c r="A715" s="121">
        <v>487</v>
      </c>
      <c r="B715" s="122">
        <v>487049347</v>
      </c>
      <c r="C715" s="57" t="s">
        <v>539</v>
      </c>
      <c r="D715" s="55">
        <v>49</v>
      </c>
      <c r="E715" s="57" t="s">
        <v>74</v>
      </c>
      <c r="F715" s="57">
        <v>347</v>
      </c>
      <c r="G715" s="57" t="s">
        <v>372</v>
      </c>
      <c r="H715" s="240">
        <v>13</v>
      </c>
      <c r="I715" s="94"/>
      <c r="J715" s="120">
        <v>16962</v>
      </c>
      <c r="K715" s="120">
        <v>7935</v>
      </c>
      <c r="L715" s="120" t="str">
        <f>IFERROR(VLOOKUP(TRIM(TEXT(B715,"@")),transp!$A$1:$K$18,9,FALSE),"")</f>
        <v/>
      </c>
      <c r="M715" s="120">
        <v>1188</v>
      </c>
      <c r="N715" s="120">
        <v>26085</v>
      </c>
      <c r="O715" s="125"/>
      <c r="P715" s="155"/>
      <c r="Q715" s="155"/>
    </row>
    <row r="716" spans="1:17" ht="15">
      <c r="A716" s="121">
        <v>487</v>
      </c>
      <c r="B716" s="122">
        <v>487274010</v>
      </c>
      <c r="C716" s="57" t="s">
        <v>539</v>
      </c>
      <c r="D716" s="55">
        <v>274</v>
      </c>
      <c r="E716" s="57" t="s">
        <v>299</v>
      </c>
      <c r="F716" s="57">
        <v>10</v>
      </c>
      <c r="G716" s="57" t="s">
        <v>35</v>
      </c>
      <c r="H716" s="240">
        <v>4</v>
      </c>
      <c r="I716" s="94"/>
      <c r="J716" s="120">
        <v>15545</v>
      </c>
      <c r="K716" s="120">
        <v>7445</v>
      </c>
      <c r="L716" s="120" t="str">
        <f>IFERROR(VLOOKUP(TRIM(TEXT(B716,"@")),transp!$A$1:$K$18,9,FALSE),"")</f>
        <v/>
      </c>
      <c r="M716" s="120">
        <v>1188</v>
      </c>
      <c r="N716" s="120">
        <v>24178</v>
      </c>
      <c r="O716" s="125"/>
      <c r="P716" s="155"/>
      <c r="Q716" s="155"/>
    </row>
    <row r="717" spans="1:17" ht="15">
      <c r="A717" s="121">
        <v>487</v>
      </c>
      <c r="B717" s="122">
        <v>487274026</v>
      </c>
      <c r="C717" s="57" t="s">
        <v>539</v>
      </c>
      <c r="D717" s="55">
        <v>274</v>
      </c>
      <c r="E717" s="57" t="s">
        <v>299</v>
      </c>
      <c r="F717" s="57">
        <v>26</v>
      </c>
      <c r="G717" s="57" t="s">
        <v>51</v>
      </c>
      <c r="H717" s="240">
        <v>1</v>
      </c>
      <c r="I717" s="94"/>
      <c r="J717" s="120">
        <v>9809</v>
      </c>
      <c r="K717" s="120">
        <v>3780</v>
      </c>
      <c r="L717" s="120" t="str">
        <f>IFERROR(VLOOKUP(TRIM(TEXT(B717,"@")),transp!$A$1:$K$18,9,FALSE),"")</f>
        <v/>
      </c>
      <c r="M717" s="120">
        <v>1188</v>
      </c>
      <c r="N717" s="120">
        <v>14777</v>
      </c>
      <c r="O717" s="125"/>
      <c r="P717" s="155"/>
      <c r="Q717" s="155"/>
    </row>
    <row r="718" spans="1:17" ht="15">
      <c r="A718" s="121">
        <v>487</v>
      </c>
      <c r="B718" s="122">
        <v>487274030</v>
      </c>
      <c r="C718" s="57" t="s">
        <v>539</v>
      </c>
      <c r="D718" s="55">
        <v>274</v>
      </c>
      <c r="E718" s="57" t="s">
        <v>299</v>
      </c>
      <c r="F718" s="57">
        <v>30</v>
      </c>
      <c r="G718" s="57" t="s">
        <v>55</v>
      </c>
      <c r="H718" s="240">
        <v>1</v>
      </c>
      <c r="I718" s="94"/>
      <c r="J718" s="120">
        <v>17620</v>
      </c>
      <c r="K718" s="120">
        <v>5100</v>
      </c>
      <c r="L718" s="120" t="str">
        <f>IFERROR(VLOOKUP(TRIM(TEXT(B718,"@")),transp!$A$1:$K$18,9,FALSE),"")</f>
        <v/>
      </c>
      <c r="M718" s="120">
        <v>1188</v>
      </c>
      <c r="N718" s="120">
        <v>23908</v>
      </c>
      <c r="O718" s="125"/>
      <c r="P718" s="155"/>
      <c r="Q718" s="155"/>
    </row>
    <row r="719" spans="1:17" ht="15">
      <c r="A719" s="121">
        <v>487</v>
      </c>
      <c r="B719" s="122">
        <v>487274031</v>
      </c>
      <c r="C719" s="57" t="s">
        <v>539</v>
      </c>
      <c r="D719" s="55">
        <v>274</v>
      </c>
      <c r="E719" s="57" t="s">
        <v>299</v>
      </c>
      <c r="F719" s="57">
        <v>31</v>
      </c>
      <c r="G719" s="57" t="s">
        <v>56</v>
      </c>
      <c r="H719" s="240">
        <v>6</v>
      </c>
      <c r="I719" s="94"/>
      <c r="J719" s="120">
        <v>13115</v>
      </c>
      <c r="K719" s="120">
        <v>5531</v>
      </c>
      <c r="L719" s="120" t="str">
        <f>IFERROR(VLOOKUP(TRIM(TEXT(B719,"@")),transp!$A$1:$K$18,9,FALSE),"")</f>
        <v/>
      </c>
      <c r="M719" s="120">
        <v>1188</v>
      </c>
      <c r="N719" s="120">
        <v>19834</v>
      </c>
      <c r="O719" s="125"/>
      <c r="P719" s="155"/>
      <c r="Q719" s="155"/>
    </row>
    <row r="720" spans="1:17" ht="15">
      <c r="A720" s="121">
        <v>487</v>
      </c>
      <c r="B720" s="122">
        <v>487274035</v>
      </c>
      <c r="C720" s="57" t="s">
        <v>539</v>
      </c>
      <c r="D720" s="55">
        <v>274</v>
      </c>
      <c r="E720" s="57" t="s">
        <v>299</v>
      </c>
      <c r="F720" s="57">
        <v>35</v>
      </c>
      <c r="G720" s="57" t="s">
        <v>60</v>
      </c>
      <c r="H720" s="240">
        <v>9</v>
      </c>
      <c r="I720" s="94"/>
      <c r="J720" s="120">
        <v>18809</v>
      </c>
      <c r="K720" s="120">
        <v>7235</v>
      </c>
      <c r="L720" s="120" t="str">
        <f>IFERROR(VLOOKUP(TRIM(TEXT(B720,"@")),transp!$A$1:$K$18,9,FALSE),"")</f>
        <v/>
      </c>
      <c r="M720" s="120">
        <v>1188</v>
      </c>
      <c r="N720" s="120">
        <v>27232</v>
      </c>
      <c r="O720" s="125"/>
      <c r="P720" s="155"/>
      <c r="Q720" s="155"/>
    </row>
    <row r="721" spans="1:17" ht="15">
      <c r="A721" s="121">
        <v>487</v>
      </c>
      <c r="B721" s="122">
        <v>487274044</v>
      </c>
      <c r="C721" s="57" t="s">
        <v>539</v>
      </c>
      <c r="D721" s="55">
        <v>274</v>
      </c>
      <c r="E721" s="57" t="s">
        <v>299</v>
      </c>
      <c r="F721" s="57">
        <v>44</v>
      </c>
      <c r="G721" s="57" t="s">
        <v>69</v>
      </c>
      <c r="H721" s="240">
        <v>1</v>
      </c>
      <c r="I721" s="94"/>
      <c r="J721" s="120">
        <v>14456</v>
      </c>
      <c r="K721" s="120">
        <v>0</v>
      </c>
      <c r="L721" s="120" t="str">
        <f>IFERROR(VLOOKUP(TRIM(TEXT(B721,"@")),transp!$A$1:$K$18,9,FALSE),"")</f>
        <v/>
      </c>
      <c r="M721" s="120">
        <v>1188</v>
      </c>
      <c r="N721" s="120">
        <v>15644</v>
      </c>
      <c r="O721" s="125"/>
      <c r="P721" s="155"/>
      <c r="Q721" s="155"/>
    </row>
    <row r="722" spans="1:17" ht="15">
      <c r="A722" s="121">
        <v>487</v>
      </c>
      <c r="B722" s="122">
        <v>487274048</v>
      </c>
      <c r="C722" s="57" t="s">
        <v>539</v>
      </c>
      <c r="D722" s="55">
        <v>274</v>
      </c>
      <c r="E722" s="57" t="s">
        <v>299</v>
      </c>
      <c r="F722" s="57">
        <v>48</v>
      </c>
      <c r="G722" s="57" t="s">
        <v>73</v>
      </c>
      <c r="H722" s="240">
        <v>2</v>
      </c>
      <c r="I722" s="94"/>
      <c r="J722" s="120">
        <v>10755</v>
      </c>
      <c r="K722" s="120">
        <v>8458</v>
      </c>
      <c r="L722" s="120" t="str">
        <f>IFERROR(VLOOKUP(TRIM(TEXT(B722,"@")),transp!$A$1:$K$18,9,FALSE),"")</f>
        <v/>
      </c>
      <c r="M722" s="120">
        <v>1188</v>
      </c>
      <c r="N722" s="120">
        <v>20401</v>
      </c>
      <c r="O722" s="125"/>
      <c r="P722" s="155"/>
      <c r="Q722" s="155"/>
    </row>
    <row r="723" spans="1:17" ht="15">
      <c r="A723" s="121">
        <v>487</v>
      </c>
      <c r="B723" s="122">
        <v>487274049</v>
      </c>
      <c r="C723" s="57" t="s">
        <v>539</v>
      </c>
      <c r="D723" s="55">
        <v>274</v>
      </c>
      <c r="E723" s="57" t="s">
        <v>299</v>
      </c>
      <c r="F723" s="57">
        <v>49</v>
      </c>
      <c r="G723" s="57" t="s">
        <v>74</v>
      </c>
      <c r="H723" s="240">
        <v>42</v>
      </c>
      <c r="I723" s="94"/>
      <c r="J723" s="120">
        <v>17437</v>
      </c>
      <c r="K723" s="120">
        <v>23595</v>
      </c>
      <c r="L723" s="120" t="str">
        <f>IFERROR(VLOOKUP(TRIM(TEXT(B723,"@")),transp!$A$1:$K$18,9,FALSE),"")</f>
        <v/>
      </c>
      <c r="M723" s="120">
        <v>1188</v>
      </c>
      <c r="N723" s="120">
        <v>42220</v>
      </c>
      <c r="O723" s="125"/>
      <c r="P723" s="155"/>
      <c r="Q723" s="155"/>
    </row>
    <row r="724" spans="1:17" ht="15">
      <c r="A724" s="121">
        <v>487</v>
      </c>
      <c r="B724" s="122">
        <v>487274057</v>
      </c>
      <c r="C724" s="57" t="s">
        <v>539</v>
      </c>
      <c r="D724" s="55">
        <v>274</v>
      </c>
      <c r="E724" s="57" t="s">
        <v>299</v>
      </c>
      <c r="F724" s="57">
        <v>57</v>
      </c>
      <c r="G724" s="57" t="s">
        <v>82</v>
      </c>
      <c r="H724" s="240">
        <v>19</v>
      </c>
      <c r="I724" s="94"/>
      <c r="J724" s="120">
        <v>19487</v>
      </c>
      <c r="K724" s="120">
        <v>447</v>
      </c>
      <c r="L724" s="120" t="str">
        <f>IFERROR(VLOOKUP(TRIM(TEXT(B724,"@")),transp!$A$1:$K$18,9,FALSE),"")</f>
        <v/>
      </c>
      <c r="M724" s="120">
        <v>1188</v>
      </c>
      <c r="N724" s="120">
        <v>21122</v>
      </c>
      <c r="O724" s="125"/>
      <c r="P724" s="155"/>
      <c r="Q724" s="155"/>
    </row>
    <row r="725" spans="1:17" ht="15">
      <c r="A725" s="121">
        <v>487</v>
      </c>
      <c r="B725" s="122">
        <v>487274093</v>
      </c>
      <c r="C725" s="57" t="s">
        <v>539</v>
      </c>
      <c r="D725" s="55">
        <v>274</v>
      </c>
      <c r="E725" s="57" t="s">
        <v>299</v>
      </c>
      <c r="F725" s="57">
        <v>93</v>
      </c>
      <c r="G725" s="57" t="s">
        <v>118</v>
      </c>
      <c r="H725" s="240">
        <v>44</v>
      </c>
      <c r="I725" s="94"/>
      <c r="J725" s="120">
        <v>18486</v>
      </c>
      <c r="K725" s="120">
        <v>182</v>
      </c>
      <c r="L725" s="120" t="str">
        <f>IFERROR(VLOOKUP(TRIM(TEXT(B725,"@")),transp!$A$1:$K$18,9,FALSE),"")</f>
        <v/>
      </c>
      <c r="M725" s="120">
        <v>1188</v>
      </c>
      <c r="N725" s="120">
        <v>19856</v>
      </c>
      <c r="O725" s="125"/>
      <c r="P725" s="155"/>
      <c r="Q725" s="155"/>
    </row>
    <row r="726" spans="1:17" ht="15">
      <c r="A726" s="121">
        <v>487</v>
      </c>
      <c r="B726" s="122">
        <v>487274095</v>
      </c>
      <c r="C726" s="57" t="s">
        <v>539</v>
      </c>
      <c r="D726" s="55">
        <v>274</v>
      </c>
      <c r="E726" s="57" t="s">
        <v>299</v>
      </c>
      <c r="F726" s="57">
        <v>95</v>
      </c>
      <c r="G726" s="57" t="s">
        <v>120</v>
      </c>
      <c r="H726" s="240">
        <v>1</v>
      </c>
      <c r="I726" s="94"/>
      <c r="J726" s="120">
        <v>20429</v>
      </c>
      <c r="K726" s="120">
        <v>294</v>
      </c>
      <c r="L726" s="120" t="str">
        <f>IFERROR(VLOOKUP(TRIM(TEXT(B726,"@")),transp!$A$1:$K$18,9,FALSE),"")</f>
        <v/>
      </c>
      <c r="M726" s="120">
        <v>1188</v>
      </c>
      <c r="N726" s="120">
        <v>21911</v>
      </c>
      <c r="O726" s="125"/>
      <c r="P726" s="155"/>
      <c r="Q726" s="155"/>
    </row>
    <row r="727" spans="1:17" ht="15">
      <c r="A727" s="121">
        <v>487</v>
      </c>
      <c r="B727" s="122">
        <v>487274097</v>
      </c>
      <c r="C727" s="57" t="s">
        <v>539</v>
      </c>
      <c r="D727" s="55">
        <v>274</v>
      </c>
      <c r="E727" s="57" t="s">
        <v>299</v>
      </c>
      <c r="F727" s="57">
        <v>97</v>
      </c>
      <c r="G727" s="57" t="s">
        <v>122</v>
      </c>
      <c r="H727" s="240">
        <v>3</v>
      </c>
      <c r="I727" s="94"/>
      <c r="J727" s="120">
        <v>14823</v>
      </c>
      <c r="K727" s="120">
        <v>100</v>
      </c>
      <c r="L727" s="120" t="str">
        <f>IFERROR(VLOOKUP(TRIM(TEXT(B727,"@")),transp!$A$1:$K$18,9,FALSE),"")</f>
        <v/>
      </c>
      <c r="M727" s="120">
        <v>1188</v>
      </c>
      <c r="N727" s="120">
        <v>16111</v>
      </c>
      <c r="O727" s="125"/>
      <c r="P727" s="155"/>
      <c r="Q727" s="155"/>
    </row>
    <row r="728" spans="1:17" ht="15">
      <c r="A728" s="121">
        <v>487</v>
      </c>
      <c r="B728" s="122">
        <v>487274100</v>
      </c>
      <c r="C728" s="57" t="s">
        <v>539</v>
      </c>
      <c r="D728" s="55">
        <v>274</v>
      </c>
      <c r="E728" s="57" t="s">
        <v>299</v>
      </c>
      <c r="F728" s="57">
        <v>100</v>
      </c>
      <c r="G728" s="57" t="s">
        <v>125</v>
      </c>
      <c r="H728" s="240">
        <v>1</v>
      </c>
      <c r="I728" s="94"/>
      <c r="J728" s="120">
        <v>14456</v>
      </c>
      <c r="K728" s="120">
        <v>3898</v>
      </c>
      <c r="L728" s="120" t="str">
        <f>IFERROR(VLOOKUP(TRIM(TEXT(B728,"@")),transp!$A$1:$K$18,9,FALSE),"")</f>
        <v/>
      </c>
      <c r="M728" s="120">
        <v>1188</v>
      </c>
      <c r="N728" s="120">
        <v>19542</v>
      </c>
      <c r="O728" s="125"/>
      <c r="P728" s="155"/>
      <c r="Q728" s="155"/>
    </row>
    <row r="729" spans="1:17" ht="15">
      <c r="A729" s="121">
        <v>487</v>
      </c>
      <c r="B729" s="122">
        <v>487274128</v>
      </c>
      <c r="C729" s="57" t="s">
        <v>539</v>
      </c>
      <c r="D729" s="55">
        <v>274</v>
      </c>
      <c r="E729" s="57" t="s">
        <v>299</v>
      </c>
      <c r="F729" s="57">
        <v>128</v>
      </c>
      <c r="G729" s="57" t="s">
        <v>153</v>
      </c>
      <c r="H729" s="240">
        <v>1</v>
      </c>
      <c r="I729" s="94"/>
      <c r="J729" s="120">
        <v>11507</v>
      </c>
      <c r="K729" s="120">
        <v>650</v>
      </c>
      <c r="L729" s="120" t="str">
        <f>IFERROR(VLOOKUP(TRIM(TEXT(B729,"@")),transp!$A$1:$K$18,9,FALSE),"")</f>
        <v/>
      </c>
      <c r="M729" s="120">
        <v>1188</v>
      </c>
      <c r="N729" s="120">
        <v>13345</v>
      </c>
      <c r="O729" s="125"/>
      <c r="P729" s="155"/>
      <c r="Q729" s="155"/>
    </row>
    <row r="730" spans="1:17" ht="15">
      <c r="A730" s="121">
        <v>487</v>
      </c>
      <c r="B730" s="122">
        <v>487274137</v>
      </c>
      <c r="C730" s="57" t="s">
        <v>539</v>
      </c>
      <c r="D730" s="55">
        <v>274</v>
      </c>
      <c r="E730" s="57" t="s">
        <v>299</v>
      </c>
      <c r="F730" s="57">
        <v>137</v>
      </c>
      <c r="G730" s="57" t="s">
        <v>162</v>
      </c>
      <c r="H730" s="240">
        <v>2</v>
      </c>
      <c r="I730" s="94"/>
      <c r="J730" s="120">
        <v>20401</v>
      </c>
      <c r="K730" s="120">
        <v>357</v>
      </c>
      <c r="L730" s="120" t="str">
        <f>IFERROR(VLOOKUP(TRIM(TEXT(B730,"@")),transp!$A$1:$K$18,9,FALSE),"")</f>
        <v/>
      </c>
      <c r="M730" s="120">
        <v>1188</v>
      </c>
      <c r="N730" s="120">
        <v>21946</v>
      </c>
      <c r="O730" s="125"/>
      <c r="P730" s="155"/>
      <c r="Q730" s="155"/>
    </row>
    <row r="731" spans="1:17" ht="15">
      <c r="A731" s="121">
        <v>487</v>
      </c>
      <c r="B731" s="122">
        <v>487274149</v>
      </c>
      <c r="C731" s="57" t="s">
        <v>539</v>
      </c>
      <c r="D731" s="55">
        <v>274</v>
      </c>
      <c r="E731" s="57" t="s">
        <v>299</v>
      </c>
      <c r="F731" s="57">
        <v>149</v>
      </c>
      <c r="G731" s="57" t="s">
        <v>174</v>
      </c>
      <c r="H731" s="240">
        <v>4</v>
      </c>
      <c r="I731" s="94"/>
      <c r="J731" s="120">
        <v>15085</v>
      </c>
      <c r="K731" s="120">
        <v>109</v>
      </c>
      <c r="L731" s="120" t="str">
        <f>IFERROR(VLOOKUP(TRIM(TEXT(B731,"@")),transp!$A$1:$K$18,9,FALSE),"")</f>
        <v/>
      </c>
      <c r="M731" s="120">
        <v>1188</v>
      </c>
      <c r="N731" s="120">
        <v>16382</v>
      </c>
      <c r="O731" s="125"/>
      <c r="P731" s="155"/>
      <c r="Q731" s="155"/>
    </row>
    <row r="732" spans="1:17" ht="15">
      <c r="A732" s="121">
        <v>487</v>
      </c>
      <c r="B732" s="122">
        <v>487274153</v>
      </c>
      <c r="C732" s="57" t="s">
        <v>539</v>
      </c>
      <c r="D732" s="55">
        <v>274</v>
      </c>
      <c r="E732" s="57" t="s">
        <v>299</v>
      </c>
      <c r="F732" s="57">
        <v>153</v>
      </c>
      <c r="G732" s="57" t="s">
        <v>178</v>
      </c>
      <c r="H732" s="240">
        <v>1</v>
      </c>
      <c r="I732" s="94"/>
      <c r="J732" s="120">
        <v>14400</v>
      </c>
      <c r="K732" s="120">
        <v>27</v>
      </c>
      <c r="L732" s="120" t="str">
        <f>IFERROR(VLOOKUP(TRIM(TEXT(B732,"@")),transp!$A$1:$K$18,9,FALSE),"")</f>
        <v/>
      </c>
      <c r="M732" s="120">
        <v>1188</v>
      </c>
      <c r="N732" s="120">
        <v>15615</v>
      </c>
      <c r="O732" s="125"/>
      <c r="P732" s="155"/>
      <c r="Q732" s="155"/>
    </row>
    <row r="733" spans="1:17" ht="15">
      <c r="A733" s="121">
        <v>487</v>
      </c>
      <c r="B733" s="122">
        <v>487274155</v>
      </c>
      <c r="C733" s="57" t="s">
        <v>539</v>
      </c>
      <c r="D733" s="55">
        <v>274</v>
      </c>
      <c r="E733" s="57" t="s">
        <v>299</v>
      </c>
      <c r="F733" s="57">
        <v>155</v>
      </c>
      <c r="G733" s="57" t="s">
        <v>180</v>
      </c>
      <c r="H733" s="240">
        <v>2</v>
      </c>
      <c r="I733" s="94"/>
      <c r="J733" s="120">
        <v>16041</v>
      </c>
      <c r="K733" s="120">
        <v>13900</v>
      </c>
      <c r="L733" s="120" t="str">
        <f>IFERROR(VLOOKUP(TRIM(TEXT(B733,"@")),transp!$A$1:$K$18,9,FALSE),"")</f>
        <v/>
      </c>
      <c r="M733" s="120">
        <v>1188</v>
      </c>
      <c r="N733" s="120">
        <v>31129</v>
      </c>
      <c r="O733" s="125"/>
      <c r="P733" s="155"/>
      <c r="Q733" s="155"/>
    </row>
    <row r="734" spans="1:17" ht="15">
      <c r="A734" s="121">
        <v>487</v>
      </c>
      <c r="B734" s="122">
        <v>487274160</v>
      </c>
      <c r="C734" s="57" t="s">
        <v>539</v>
      </c>
      <c r="D734" s="55">
        <v>274</v>
      </c>
      <c r="E734" s="57" t="s">
        <v>299</v>
      </c>
      <c r="F734" s="57">
        <v>160</v>
      </c>
      <c r="G734" s="57" t="s">
        <v>185</v>
      </c>
      <c r="H734" s="240">
        <v>6</v>
      </c>
      <c r="I734" s="94"/>
      <c r="J734" s="120">
        <v>17149</v>
      </c>
      <c r="K734" s="120">
        <v>301</v>
      </c>
      <c r="L734" s="120" t="str">
        <f>IFERROR(VLOOKUP(TRIM(TEXT(B734,"@")),transp!$A$1:$K$18,9,FALSE),"")</f>
        <v/>
      </c>
      <c r="M734" s="120">
        <v>1188</v>
      </c>
      <c r="N734" s="120">
        <v>18638</v>
      </c>
      <c r="O734" s="125"/>
      <c r="P734" s="155"/>
      <c r="Q734" s="155"/>
    </row>
    <row r="735" spans="1:17" ht="15">
      <c r="A735" s="121">
        <v>487</v>
      </c>
      <c r="B735" s="122">
        <v>487274163</v>
      </c>
      <c r="C735" s="57" t="s">
        <v>539</v>
      </c>
      <c r="D735" s="55">
        <v>274</v>
      </c>
      <c r="E735" s="57" t="s">
        <v>299</v>
      </c>
      <c r="F735" s="57">
        <v>163</v>
      </c>
      <c r="G735" s="57" t="s">
        <v>188</v>
      </c>
      <c r="H735" s="240">
        <v>12</v>
      </c>
      <c r="I735" s="94"/>
      <c r="J735" s="120">
        <v>17365</v>
      </c>
      <c r="K735" s="120">
        <v>82</v>
      </c>
      <c r="L735" s="120" t="str">
        <f>IFERROR(VLOOKUP(TRIM(TEXT(B735,"@")),transp!$A$1:$K$18,9,FALSE),"")</f>
        <v/>
      </c>
      <c r="M735" s="120">
        <v>1188</v>
      </c>
      <c r="N735" s="120">
        <v>18635</v>
      </c>
      <c r="O735" s="125"/>
      <c r="P735" s="155"/>
      <c r="Q735" s="155"/>
    </row>
    <row r="736" spans="1:17" ht="15">
      <c r="A736" s="121">
        <v>487</v>
      </c>
      <c r="B736" s="122">
        <v>487274165</v>
      </c>
      <c r="C736" s="57" t="s">
        <v>539</v>
      </c>
      <c r="D736" s="55">
        <v>274</v>
      </c>
      <c r="E736" s="57" t="s">
        <v>299</v>
      </c>
      <c r="F736" s="57">
        <v>165</v>
      </c>
      <c r="G736" s="57" t="s">
        <v>190</v>
      </c>
      <c r="H736" s="240">
        <v>17</v>
      </c>
      <c r="I736" s="94"/>
      <c r="J736" s="120">
        <v>16405</v>
      </c>
      <c r="K736" s="120">
        <v>0</v>
      </c>
      <c r="L736" s="120" t="str">
        <f>IFERROR(VLOOKUP(TRIM(TEXT(B736,"@")),transp!$A$1:$K$18,9,FALSE),"")</f>
        <v/>
      </c>
      <c r="M736" s="120">
        <v>1188</v>
      </c>
      <c r="N736" s="120">
        <v>17593</v>
      </c>
      <c r="O736" s="125"/>
      <c r="P736" s="155"/>
      <c r="Q736" s="155"/>
    </row>
    <row r="737" spans="1:17" ht="15">
      <c r="A737" s="121">
        <v>487</v>
      </c>
      <c r="B737" s="122">
        <v>487274176</v>
      </c>
      <c r="C737" s="57" t="s">
        <v>539</v>
      </c>
      <c r="D737" s="55">
        <v>274</v>
      </c>
      <c r="E737" s="57" t="s">
        <v>299</v>
      </c>
      <c r="F737" s="57">
        <v>176</v>
      </c>
      <c r="G737" s="57" t="s">
        <v>201</v>
      </c>
      <c r="H737" s="240">
        <v>68</v>
      </c>
      <c r="I737" s="94"/>
      <c r="J737" s="120">
        <v>17383</v>
      </c>
      <c r="K737" s="120">
        <v>5613</v>
      </c>
      <c r="L737" s="120" t="str">
        <f>IFERROR(VLOOKUP(TRIM(TEXT(B737,"@")),transp!$A$1:$K$18,9,FALSE),"")</f>
        <v/>
      </c>
      <c r="M737" s="120">
        <v>1188</v>
      </c>
      <c r="N737" s="120">
        <v>24184</v>
      </c>
      <c r="O737" s="125"/>
      <c r="P737" s="155"/>
      <c r="Q737" s="155"/>
    </row>
    <row r="738" spans="1:17" ht="15">
      <c r="A738" s="121">
        <v>487</v>
      </c>
      <c r="B738" s="122">
        <v>487274178</v>
      </c>
      <c r="C738" s="57" t="s">
        <v>539</v>
      </c>
      <c r="D738" s="55">
        <v>274</v>
      </c>
      <c r="E738" s="57" t="s">
        <v>299</v>
      </c>
      <c r="F738" s="57">
        <v>178</v>
      </c>
      <c r="G738" s="57" t="s">
        <v>203</v>
      </c>
      <c r="H738" s="240">
        <v>4</v>
      </c>
      <c r="I738" s="94"/>
      <c r="J738" s="120">
        <v>16197</v>
      </c>
      <c r="K738" s="120">
        <v>1572</v>
      </c>
      <c r="L738" s="120" t="str">
        <f>IFERROR(VLOOKUP(TRIM(TEXT(B738,"@")),transp!$A$1:$K$18,9,FALSE),"")</f>
        <v/>
      </c>
      <c r="M738" s="120">
        <v>1188</v>
      </c>
      <c r="N738" s="120">
        <v>18957</v>
      </c>
      <c r="O738" s="125"/>
      <c r="P738" s="155"/>
      <c r="Q738" s="155"/>
    </row>
    <row r="739" spans="1:17" ht="15">
      <c r="A739" s="121">
        <v>487</v>
      </c>
      <c r="B739" s="122">
        <v>487274181</v>
      </c>
      <c r="C739" s="57" t="s">
        <v>539</v>
      </c>
      <c r="D739" s="55">
        <v>274</v>
      </c>
      <c r="E739" s="57" t="s">
        <v>299</v>
      </c>
      <c r="F739" s="57">
        <v>181</v>
      </c>
      <c r="G739" s="57" t="s">
        <v>206</v>
      </c>
      <c r="H739" s="240">
        <v>3</v>
      </c>
      <c r="I739" s="94"/>
      <c r="J739" s="120">
        <v>13473</v>
      </c>
      <c r="K739" s="120">
        <v>90</v>
      </c>
      <c r="L739" s="120" t="str">
        <f>IFERROR(VLOOKUP(TRIM(TEXT(B739,"@")),transp!$A$1:$K$18,9,FALSE),"")</f>
        <v/>
      </c>
      <c r="M739" s="120">
        <v>1188</v>
      </c>
      <c r="N739" s="120">
        <v>14751</v>
      </c>
      <c r="O739" s="125"/>
      <c r="P739" s="155"/>
      <c r="Q739" s="155"/>
    </row>
    <row r="740" spans="1:17" ht="15">
      <c r="A740" s="121">
        <v>487</v>
      </c>
      <c r="B740" s="122">
        <v>487274189</v>
      </c>
      <c r="C740" s="57" t="s">
        <v>539</v>
      </c>
      <c r="D740" s="55">
        <v>274</v>
      </c>
      <c r="E740" s="57" t="s">
        <v>299</v>
      </c>
      <c r="F740" s="57">
        <v>189</v>
      </c>
      <c r="G740" s="57" t="s">
        <v>214</v>
      </c>
      <c r="H740" s="240">
        <v>2</v>
      </c>
      <c r="I740" s="94"/>
      <c r="J740" s="120">
        <v>12994</v>
      </c>
      <c r="K740" s="120">
        <v>5242</v>
      </c>
      <c r="L740" s="120" t="str">
        <f>IFERROR(VLOOKUP(TRIM(TEXT(B740,"@")),transp!$A$1:$K$18,9,FALSE),"")</f>
        <v/>
      </c>
      <c r="M740" s="120">
        <v>1188</v>
      </c>
      <c r="N740" s="120">
        <v>19424</v>
      </c>
      <c r="O740" s="125"/>
      <c r="P740" s="155"/>
      <c r="Q740" s="155"/>
    </row>
    <row r="741" spans="1:17" ht="15">
      <c r="A741" s="121">
        <v>487</v>
      </c>
      <c r="B741" s="122">
        <v>487274201</v>
      </c>
      <c r="C741" s="57" t="s">
        <v>539</v>
      </c>
      <c r="D741" s="55">
        <v>274</v>
      </c>
      <c r="E741" s="57" t="s">
        <v>299</v>
      </c>
      <c r="F741" s="57">
        <v>201</v>
      </c>
      <c r="G741" s="57" t="s">
        <v>226</v>
      </c>
      <c r="H741" s="240">
        <v>2</v>
      </c>
      <c r="I741" s="94"/>
      <c r="J741" s="120">
        <v>14456</v>
      </c>
      <c r="K741" s="120">
        <v>0</v>
      </c>
      <c r="L741" s="120" t="str">
        <f>IFERROR(VLOOKUP(TRIM(TEXT(B741,"@")),transp!$A$1:$K$18,9,FALSE),"")</f>
        <v/>
      </c>
      <c r="M741" s="120">
        <v>1188</v>
      </c>
      <c r="N741" s="120">
        <v>15644</v>
      </c>
      <c r="O741" s="125"/>
      <c r="P741" s="155"/>
      <c r="Q741" s="155"/>
    </row>
    <row r="742" spans="1:17" ht="15">
      <c r="A742" s="121">
        <v>487</v>
      </c>
      <c r="B742" s="122">
        <v>487274220</v>
      </c>
      <c r="C742" s="57" t="s">
        <v>539</v>
      </c>
      <c r="D742" s="55">
        <v>274</v>
      </c>
      <c r="E742" s="57" t="s">
        <v>299</v>
      </c>
      <c r="F742" s="57">
        <v>220</v>
      </c>
      <c r="G742" s="57" t="s">
        <v>245</v>
      </c>
      <c r="H742" s="240">
        <v>1</v>
      </c>
      <c r="I742" s="94"/>
      <c r="J742" s="120">
        <v>11507</v>
      </c>
      <c r="K742" s="120">
        <v>4066</v>
      </c>
      <c r="L742" s="120" t="str">
        <f>IFERROR(VLOOKUP(TRIM(TEXT(B742,"@")),transp!$A$1:$K$18,9,FALSE),"")</f>
        <v/>
      </c>
      <c r="M742" s="120">
        <v>1188</v>
      </c>
      <c r="N742" s="120">
        <v>16761</v>
      </c>
      <c r="O742" s="125"/>
      <c r="P742" s="155"/>
      <c r="Q742" s="155"/>
    </row>
    <row r="743" spans="1:17" ht="15">
      <c r="A743" s="121">
        <v>487</v>
      </c>
      <c r="B743" s="122">
        <v>487274229</v>
      </c>
      <c r="C743" s="57" t="s">
        <v>539</v>
      </c>
      <c r="D743" s="55">
        <v>274</v>
      </c>
      <c r="E743" s="57" t="s">
        <v>299</v>
      </c>
      <c r="F743" s="57">
        <v>229</v>
      </c>
      <c r="G743" s="57" t="s">
        <v>254</v>
      </c>
      <c r="H743" s="240">
        <v>3</v>
      </c>
      <c r="I743" s="94"/>
      <c r="J743" s="120">
        <v>13835</v>
      </c>
      <c r="K743" s="120">
        <v>1386</v>
      </c>
      <c r="L743" s="120" t="str">
        <f>IFERROR(VLOOKUP(TRIM(TEXT(B743,"@")),transp!$A$1:$K$18,9,FALSE),"")</f>
        <v/>
      </c>
      <c r="M743" s="120">
        <v>1188</v>
      </c>
      <c r="N743" s="120">
        <v>16409</v>
      </c>
      <c r="O743" s="125"/>
      <c r="P743" s="155"/>
      <c r="Q743" s="155"/>
    </row>
    <row r="744" spans="1:17" ht="15">
      <c r="A744" s="121">
        <v>487</v>
      </c>
      <c r="B744" s="122">
        <v>487274243</v>
      </c>
      <c r="C744" s="57" t="s">
        <v>539</v>
      </c>
      <c r="D744" s="55">
        <v>274</v>
      </c>
      <c r="E744" s="57" t="s">
        <v>299</v>
      </c>
      <c r="F744" s="57">
        <v>243</v>
      </c>
      <c r="G744" s="57" t="s">
        <v>268</v>
      </c>
      <c r="H744" s="240">
        <v>1</v>
      </c>
      <c r="I744" s="94"/>
      <c r="J744" s="120">
        <v>18549</v>
      </c>
      <c r="K744" s="120">
        <v>2573</v>
      </c>
      <c r="L744" s="120" t="str">
        <f>IFERROR(VLOOKUP(TRIM(TEXT(B744,"@")),transp!$A$1:$K$18,9,FALSE),"")</f>
        <v/>
      </c>
      <c r="M744" s="120">
        <v>1188</v>
      </c>
      <c r="N744" s="120">
        <v>22310</v>
      </c>
      <c r="O744" s="125"/>
      <c r="P744" s="155"/>
      <c r="Q744" s="155"/>
    </row>
    <row r="745" spans="1:17" ht="15">
      <c r="A745" s="121">
        <v>487</v>
      </c>
      <c r="B745" s="122">
        <v>487274248</v>
      </c>
      <c r="C745" s="57" t="s">
        <v>539</v>
      </c>
      <c r="D745" s="55">
        <v>274</v>
      </c>
      <c r="E745" s="57" t="s">
        <v>299</v>
      </c>
      <c r="F745" s="57">
        <v>248</v>
      </c>
      <c r="G745" s="57" t="s">
        <v>273</v>
      </c>
      <c r="H745" s="240">
        <v>23</v>
      </c>
      <c r="I745" s="94"/>
      <c r="J745" s="120">
        <v>18238</v>
      </c>
      <c r="K745" s="120">
        <v>890</v>
      </c>
      <c r="L745" s="120" t="str">
        <f>IFERROR(VLOOKUP(TRIM(TEXT(B745,"@")),transp!$A$1:$K$18,9,FALSE),"")</f>
        <v/>
      </c>
      <c r="M745" s="120">
        <v>1188</v>
      </c>
      <c r="N745" s="120">
        <v>20316</v>
      </c>
      <c r="O745" s="125"/>
      <c r="P745" s="155"/>
      <c r="Q745" s="155"/>
    </row>
    <row r="746" spans="1:17" ht="15">
      <c r="A746" s="121">
        <v>487</v>
      </c>
      <c r="B746" s="122">
        <v>487274262</v>
      </c>
      <c r="C746" s="57" t="s">
        <v>539</v>
      </c>
      <c r="D746" s="55">
        <v>274</v>
      </c>
      <c r="E746" s="57" t="s">
        <v>299</v>
      </c>
      <c r="F746" s="57">
        <v>262</v>
      </c>
      <c r="G746" s="57" t="s">
        <v>287</v>
      </c>
      <c r="H746" s="240">
        <v>14</v>
      </c>
      <c r="I746" s="94"/>
      <c r="J746" s="120">
        <v>14914</v>
      </c>
      <c r="K746" s="120">
        <v>969</v>
      </c>
      <c r="L746" s="120" t="str">
        <f>IFERROR(VLOOKUP(TRIM(TEXT(B746,"@")),transp!$A$1:$K$18,9,FALSE),"")</f>
        <v/>
      </c>
      <c r="M746" s="120">
        <v>1188</v>
      </c>
      <c r="N746" s="120">
        <v>17071</v>
      </c>
      <c r="O746" s="125"/>
      <c r="P746" s="155"/>
      <c r="Q746" s="155"/>
    </row>
    <row r="747" spans="1:17" ht="15">
      <c r="A747" s="121">
        <v>487</v>
      </c>
      <c r="B747" s="122">
        <v>487274274</v>
      </c>
      <c r="C747" s="57" t="s">
        <v>539</v>
      </c>
      <c r="D747" s="55">
        <v>274</v>
      </c>
      <c r="E747" s="57" t="s">
        <v>299</v>
      </c>
      <c r="F747" s="57">
        <v>274</v>
      </c>
      <c r="G747" s="57" t="s">
        <v>299</v>
      </c>
      <c r="H747" s="240">
        <v>171</v>
      </c>
      <c r="I747" s="94"/>
      <c r="J747" s="120">
        <v>18216</v>
      </c>
      <c r="K747" s="120">
        <v>8398</v>
      </c>
      <c r="L747" s="120" t="str">
        <f>IFERROR(VLOOKUP(TRIM(TEXT(B747,"@")),transp!$A$1:$K$18,9,FALSE),"")</f>
        <v/>
      </c>
      <c r="M747" s="120">
        <v>1188</v>
      </c>
      <c r="N747" s="120">
        <v>27802</v>
      </c>
      <c r="O747" s="125"/>
      <c r="P747" s="155"/>
      <c r="Q747" s="155"/>
    </row>
    <row r="748" spans="1:17" ht="15">
      <c r="A748" s="121">
        <v>487</v>
      </c>
      <c r="B748" s="122">
        <v>487274284</v>
      </c>
      <c r="C748" s="57" t="s">
        <v>539</v>
      </c>
      <c r="D748" s="55">
        <v>274</v>
      </c>
      <c r="E748" s="57" t="s">
        <v>299</v>
      </c>
      <c r="F748" s="57">
        <v>284</v>
      </c>
      <c r="G748" s="57" t="s">
        <v>309</v>
      </c>
      <c r="H748" s="240">
        <v>4</v>
      </c>
      <c r="I748" s="94"/>
      <c r="J748" s="120">
        <v>17260</v>
      </c>
      <c r="K748" s="120">
        <v>7854</v>
      </c>
      <c r="L748" s="120" t="str">
        <f>IFERROR(VLOOKUP(TRIM(TEXT(B748,"@")),transp!$A$1:$K$18,9,FALSE),"")</f>
        <v/>
      </c>
      <c r="M748" s="120">
        <v>1188</v>
      </c>
      <c r="N748" s="120">
        <v>26302</v>
      </c>
      <c r="O748" s="125"/>
      <c r="P748" s="155"/>
      <c r="Q748" s="155"/>
    </row>
    <row r="749" spans="1:17" ht="15">
      <c r="A749" s="121">
        <v>487</v>
      </c>
      <c r="B749" s="122">
        <v>487274295</v>
      </c>
      <c r="C749" s="57" t="s">
        <v>539</v>
      </c>
      <c r="D749" s="55">
        <v>274</v>
      </c>
      <c r="E749" s="57" t="s">
        <v>299</v>
      </c>
      <c r="F749" s="57">
        <v>295</v>
      </c>
      <c r="G749" s="57" t="s">
        <v>320</v>
      </c>
      <c r="H749" s="240">
        <v>4</v>
      </c>
      <c r="I749" s="94"/>
      <c r="J749" s="120">
        <v>13324</v>
      </c>
      <c r="K749" s="120">
        <v>6576</v>
      </c>
      <c r="L749" s="120" t="str">
        <f>IFERROR(VLOOKUP(TRIM(TEXT(B749,"@")),transp!$A$1:$K$18,9,FALSE),"")</f>
        <v/>
      </c>
      <c r="M749" s="120">
        <v>1188</v>
      </c>
      <c r="N749" s="120">
        <v>21088</v>
      </c>
      <c r="O749" s="125"/>
      <c r="P749" s="155"/>
      <c r="Q749" s="155"/>
    </row>
    <row r="750" spans="1:17" ht="15">
      <c r="A750" s="121">
        <v>487</v>
      </c>
      <c r="B750" s="122">
        <v>487274305</v>
      </c>
      <c r="C750" s="57" t="s">
        <v>539</v>
      </c>
      <c r="D750" s="55">
        <v>274</v>
      </c>
      <c r="E750" s="57" t="s">
        <v>299</v>
      </c>
      <c r="F750" s="57">
        <v>305</v>
      </c>
      <c r="G750" s="57" t="s">
        <v>330</v>
      </c>
      <c r="H750" s="240">
        <v>2</v>
      </c>
      <c r="I750" s="94"/>
      <c r="J750" s="120">
        <v>11478</v>
      </c>
      <c r="K750" s="120">
        <v>4958</v>
      </c>
      <c r="L750" s="120" t="str">
        <f>IFERROR(VLOOKUP(TRIM(TEXT(B750,"@")),transp!$A$1:$K$18,9,FALSE),"")</f>
        <v/>
      </c>
      <c r="M750" s="120">
        <v>1188</v>
      </c>
      <c r="N750" s="120">
        <v>17624</v>
      </c>
      <c r="O750" s="125"/>
      <c r="P750" s="155"/>
      <c r="Q750" s="155"/>
    </row>
    <row r="751" spans="1:17" ht="15">
      <c r="A751" s="121">
        <v>487</v>
      </c>
      <c r="B751" s="122">
        <v>487274308</v>
      </c>
      <c r="C751" s="57" t="s">
        <v>539</v>
      </c>
      <c r="D751" s="55">
        <v>274</v>
      </c>
      <c r="E751" s="57" t="s">
        <v>299</v>
      </c>
      <c r="F751" s="57">
        <v>308</v>
      </c>
      <c r="G751" s="57" t="s">
        <v>333</v>
      </c>
      <c r="H751" s="240">
        <v>5</v>
      </c>
      <c r="I751" s="94"/>
      <c r="J751" s="120">
        <v>18875</v>
      </c>
      <c r="K751" s="120">
        <v>7310</v>
      </c>
      <c r="L751" s="120" t="str">
        <f>IFERROR(VLOOKUP(TRIM(TEXT(B751,"@")),transp!$A$1:$K$18,9,FALSE),"")</f>
        <v/>
      </c>
      <c r="M751" s="120">
        <v>1188</v>
      </c>
      <c r="N751" s="120">
        <v>27373</v>
      </c>
      <c r="O751" s="125"/>
      <c r="P751" s="155"/>
      <c r="Q751" s="155"/>
    </row>
    <row r="752" spans="1:17" ht="15">
      <c r="A752" s="121">
        <v>487</v>
      </c>
      <c r="B752" s="122">
        <v>487274314</v>
      </c>
      <c r="C752" s="57" t="s">
        <v>539</v>
      </c>
      <c r="D752" s="55">
        <v>274</v>
      </c>
      <c r="E752" s="57" t="s">
        <v>299</v>
      </c>
      <c r="F752" s="57">
        <v>314</v>
      </c>
      <c r="G752" s="57" t="s">
        <v>339</v>
      </c>
      <c r="H752" s="240">
        <v>2</v>
      </c>
      <c r="I752" s="94"/>
      <c r="J752" s="120">
        <v>17620</v>
      </c>
      <c r="K752" s="120">
        <v>10243</v>
      </c>
      <c r="L752" s="120" t="str">
        <f>IFERROR(VLOOKUP(TRIM(TEXT(B752,"@")),transp!$A$1:$K$18,9,FALSE),"")</f>
        <v/>
      </c>
      <c r="M752" s="120">
        <v>1188</v>
      </c>
      <c r="N752" s="120">
        <v>29051</v>
      </c>
      <c r="O752" s="125"/>
      <c r="P752" s="155"/>
      <c r="Q752" s="155"/>
    </row>
    <row r="753" spans="1:17" ht="15">
      <c r="A753" s="121">
        <v>487</v>
      </c>
      <c r="B753" s="122">
        <v>487274336</v>
      </c>
      <c r="C753" s="57" t="s">
        <v>539</v>
      </c>
      <c r="D753" s="55">
        <v>274</v>
      </c>
      <c r="E753" s="57" t="s">
        <v>299</v>
      </c>
      <c r="F753" s="57">
        <v>336</v>
      </c>
      <c r="G753" s="57" t="s">
        <v>361</v>
      </c>
      <c r="H753" s="240">
        <v>2</v>
      </c>
      <c r="I753" s="94"/>
      <c r="J753" s="120">
        <v>18056</v>
      </c>
      <c r="K753" s="120">
        <v>4158</v>
      </c>
      <c r="L753" s="120" t="str">
        <f>IFERROR(VLOOKUP(TRIM(TEXT(B753,"@")),transp!$A$1:$K$18,9,FALSE),"")</f>
        <v/>
      </c>
      <c r="M753" s="120">
        <v>1188</v>
      </c>
      <c r="N753" s="120">
        <v>23402</v>
      </c>
      <c r="O753" s="125"/>
      <c r="P753" s="155"/>
      <c r="Q753" s="155"/>
    </row>
    <row r="754" spans="1:17" ht="15">
      <c r="A754" s="121">
        <v>487</v>
      </c>
      <c r="B754" s="122">
        <v>487274342</v>
      </c>
      <c r="C754" s="57" t="s">
        <v>539</v>
      </c>
      <c r="D754" s="55">
        <v>274</v>
      </c>
      <c r="E754" s="57" t="s">
        <v>299</v>
      </c>
      <c r="F754" s="57">
        <v>342</v>
      </c>
      <c r="G754" s="57" t="s">
        <v>367</v>
      </c>
      <c r="H754" s="240">
        <v>1</v>
      </c>
      <c r="I754" s="94"/>
      <c r="J754" s="120">
        <v>16235</v>
      </c>
      <c r="K754" s="120">
        <v>12524</v>
      </c>
      <c r="L754" s="120" t="str">
        <f>IFERROR(VLOOKUP(TRIM(TEXT(B754,"@")),transp!$A$1:$K$18,9,FALSE),"")</f>
        <v/>
      </c>
      <c r="M754" s="120">
        <v>1188</v>
      </c>
      <c r="N754" s="120">
        <v>29947</v>
      </c>
      <c r="O754" s="125"/>
      <c r="P754" s="155"/>
      <c r="Q754" s="155"/>
    </row>
    <row r="755" spans="1:17" ht="15">
      <c r="A755" s="121">
        <v>487</v>
      </c>
      <c r="B755" s="122">
        <v>487274346</v>
      </c>
      <c r="C755" s="57" t="s">
        <v>539</v>
      </c>
      <c r="D755" s="55">
        <v>274</v>
      </c>
      <c r="E755" s="57" t="s">
        <v>299</v>
      </c>
      <c r="F755" s="57">
        <v>346</v>
      </c>
      <c r="G755" s="57" t="s">
        <v>371</v>
      </c>
      <c r="H755" s="240">
        <v>1</v>
      </c>
      <c r="I755" s="94"/>
      <c r="J755" s="120">
        <v>14456</v>
      </c>
      <c r="K755" s="120">
        <v>1277</v>
      </c>
      <c r="L755" s="120" t="str">
        <f>IFERROR(VLOOKUP(TRIM(TEXT(B755,"@")),transp!$A$1:$K$18,9,FALSE),"")</f>
        <v/>
      </c>
      <c r="M755" s="120">
        <v>1188</v>
      </c>
      <c r="N755" s="120">
        <v>16921</v>
      </c>
      <c r="O755" s="125"/>
      <c r="P755" s="155"/>
      <c r="Q755" s="155"/>
    </row>
    <row r="756" spans="1:17" ht="15">
      <c r="A756" s="121">
        <v>487</v>
      </c>
      <c r="B756" s="122">
        <v>487274347</v>
      </c>
      <c r="C756" s="57" t="s">
        <v>539</v>
      </c>
      <c r="D756" s="55">
        <v>274</v>
      </c>
      <c r="E756" s="57" t="s">
        <v>299</v>
      </c>
      <c r="F756" s="57">
        <v>347</v>
      </c>
      <c r="G756" s="57" t="s">
        <v>372</v>
      </c>
      <c r="H756" s="240">
        <v>14</v>
      </c>
      <c r="I756" s="94"/>
      <c r="J756" s="120">
        <v>15795</v>
      </c>
      <c r="K756" s="120">
        <v>7389</v>
      </c>
      <c r="L756" s="120" t="str">
        <f>IFERROR(VLOOKUP(TRIM(TEXT(B756,"@")),transp!$A$1:$K$18,9,FALSE),"")</f>
        <v/>
      </c>
      <c r="M756" s="120">
        <v>1188</v>
      </c>
      <c r="N756" s="120">
        <v>24372</v>
      </c>
      <c r="O756" s="125"/>
      <c r="P756" s="155"/>
      <c r="Q756" s="155"/>
    </row>
    <row r="757" spans="1:17" ht="15">
      <c r="A757" s="121">
        <v>487</v>
      </c>
      <c r="B757" s="122">
        <v>487274350</v>
      </c>
      <c r="C757" s="57" t="s">
        <v>539</v>
      </c>
      <c r="D757" s="55">
        <v>274</v>
      </c>
      <c r="E757" s="57" t="s">
        <v>299</v>
      </c>
      <c r="F757" s="57">
        <v>350</v>
      </c>
      <c r="G757" s="57" t="s">
        <v>375</v>
      </c>
      <c r="H757" s="240">
        <v>1</v>
      </c>
      <c r="I757" s="94"/>
      <c r="J757" s="120">
        <v>16178</v>
      </c>
      <c r="K757" s="120">
        <v>7920</v>
      </c>
      <c r="L757" s="120" t="str">
        <f>IFERROR(VLOOKUP(TRIM(TEXT(B757,"@")),transp!$A$1:$K$18,9,FALSE),"")</f>
        <v/>
      </c>
      <c r="M757" s="120">
        <v>1188</v>
      </c>
      <c r="N757" s="120">
        <v>25286</v>
      </c>
      <c r="O757" s="125"/>
      <c r="P757" s="155"/>
      <c r="Q757" s="155"/>
    </row>
    <row r="758" spans="1:17" ht="15">
      <c r="A758" s="121">
        <v>488</v>
      </c>
      <c r="B758" s="122">
        <v>488219001</v>
      </c>
      <c r="C758" s="57" t="s">
        <v>458</v>
      </c>
      <c r="D758" s="55">
        <v>219</v>
      </c>
      <c r="E758" s="57" t="s">
        <v>244</v>
      </c>
      <c r="F758" s="57">
        <v>1</v>
      </c>
      <c r="G758" s="57" t="s">
        <v>26</v>
      </c>
      <c r="H758" s="240">
        <v>52</v>
      </c>
      <c r="I758" s="94"/>
      <c r="J758" s="120">
        <v>13630</v>
      </c>
      <c r="K758" s="120">
        <v>1809</v>
      </c>
      <c r="L758" s="120" t="str">
        <f>IFERROR(VLOOKUP(TRIM(TEXT(B758,"@")),transp!$A$1:$K$18,9,FALSE),"")</f>
        <v/>
      </c>
      <c r="M758" s="120">
        <v>1188</v>
      </c>
      <c r="N758" s="120">
        <v>16627</v>
      </c>
      <c r="O758" s="125"/>
      <c r="P758" s="155"/>
      <c r="Q758" s="155"/>
    </row>
    <row r="759" spans="1:17" ht="15">
      <c r="A759" s="121">
        <v>488</v>
      </c>
      <c r="B759" s="122">
        <v>488219016</v>
      </c>
      <c r="C759" s="57" t="s">
        <v>458</v>
      </c>
      <c r="D759" s="55">
        <v>219</v>
      </c>
      <c r="E759" s="57" t="s">
        <v>244</v>
      </c>
      <c r="F759" s="57">
        <v>16</v>
      </c>
      <c r="G759" s="57" t="s">
        <v>41</v>
      </c>
      <c r="H759" s="240">
        <v>2</v>
      </c>
      <c r="I759" s="94"/>
      <c r="J759" s="120">
        <v>18758</v>
      </c>
      <c r="K759" s="120">
        <v>430</v>
      </c>
      <c r="L759" s="120" t="str">
        <f>IFERROR(VLOOKUP(TRIM(TEXT(B759,"@")),transp!$A$1:$K$18,9,FALSE),"")</f>
        <v/>
      </c>
      <c r="M759" s="120">
        <v>1188</v>
      </c>
      <c r="N759" s="120">
        <v>20376</v>
      </c>
      <c r="O759" s="125"/>
      <c r="P759" s="155"/>
      <c r="Q759" s="155"/>
    </row>
    <row r="760" spans="1:17" ht="15">
      <c r="A760" s="121">
        <v>488</v>
      </c>
      <c r="B760" s="122">
        <v>488219035</v>
      </c>
      <c r="C760" s="57" t="s">
        <v>458</v>
      </c>
      <c r="D760" s="55">
        <v>219</v>
      </c>
      <c r="E760" s="57" t="s">
        <v>244</v>
      </c>
      <c r="F760" s="57">
        <v>35</v>
      </c>
      <c r="G760" s="57" t="s">
        <v>60</v>
      </c>
      <c r="H760" s="240">
        <v>3</v>
      </c>
      <c r="I760" s="94"/>
      <c r="J760" s="120">
        <v>20316</v>
      </c>
      <c r="K760" s="120">
        <v>7815</v>
      </c>
      <c r="L760" s="120" t="str">
        <f>IFERROR(VLOOKUP(TRIM(TEXT(B760,"@")),transp!$A$1:$K$18,9,FALSE),"")</f>
        <v/>
      </c>
      <c r="M760" s="120">
        <v>1188</v>
      </c>
      <c r="N760" s="120">
        <v>29319</v>
      </c>
      <c r="O760" s="125"/>
      <c r="P760" s="155"/>
      <c r="Q760" s="155"/>
    </row>
    <row r="761" spans="1:17" ht="15">
      <c r="A761" s="121">
        <v>488</v>
      </c>
      <c r="B761" s="122">
        <v>488219040</v>
      </c>
      <c r="C761" s="57" t="s">
        <v>458</v>
      </c>
      <c r="D761" s="55">
        <v>219</v>
      </c>
      <c r="E761" s="57" t="s">
        <v>244</v>
      </c>
      <c r="F761" s="57">
        <v>40</v>
      </c>
      <c r="G761" s="57" t="s">
        <v>65</v>
      </c>
      <c r="H761" s="240">
        <v>18</v>
      </c>
      <c r="I761" s="94"/>
      <c r="J761" s="120">
        <v>15472</v>
      </c>
      <c r="K761" s="120">
        <v>5031</v>
      </c>
      <c r="L761" s="120" t="str">
        <f>IFERROR(VLOOKUP(TRIM(TEXT(B761,"@")),transp!$A$1:$K$18,9,FALSE),"")</f>
        <v/>
      </c>
      <c r="M761" s="120">
        <v>1188</v>
      </c>
      <c r="N761" s="120">
        <v>21691</v>
      </c>
      <c r="O761" s="125"/>
      <c r="P761" s="155"/>
      <c r="Q761" s="155"/>
    </row>
    <row r="762" spans="1:17" ht="15">
      <c r="A762" s="121">
        <v>488</v>
      </c>
      <c r="B762" s="122">
        <v>488219044</v>
      </c>
      <c r="C762" s="57" t="s">
        <v>458</v>
      </c>
      <c r="D762" s="55">
        <v>219</v>
      </c>
      <c r="E762" s="57" t="s">
        <v>244</v>
      </c>
      <c r="F762" s="57">
        <v>44</v>
      </c>
      <c r="G762" s="57" t="s">
        <v>69</v>
      </c>
      <c r="H762" s="240">
        <v>170</v>
      </c>
      <c r="I762" s="94"/>
      <c r="J762" s="120">
        <v>17898</v>
      </c>
      <c r="K762" s="120">
        <v>0</v>
      </c>
      <c r="L762" s="120" t="str">
        <f>IFERROR(VLOOKUP(TRIM(TEXT(B762,"@")),transp!$A$1:$K$18,9,FALSE),"")</f>
        <v/>
      </c>
      <c r="M762" s="120">
        <v>1188</v>
      </c>
      <c r="N762" s="120">
        <v>19086</v>
      </c>
      <c r="O762" s="125"/>
      <c r="P762" s="155"/>
      <c r="Q762" s="155"/>
    </row>
    <row r="763" spans="1:17" ht="15">
      <c r="A763" s="121">
        <v>488</v>
      </c>
      <c r="B763" s="122">
        <v>488219052</v>
      </c>
      <c r="C763" s="57" t="s">
        <v>458</v>
      </c>
      <c r="D763" s="55">
        <v>219</v>
      </c>
      <c r="E763" s="57" t="s">
        <v>244</v>
      </c>
      <c r="F763" s="57">
        <v>52</v>
      </c>
      <c r="G763" s="57" t="s">
        <v>77</v>
      </c>
      <c r="H763" s="240">
        <v>2</v>
      </c>
      <c r="I763" s="94"/>
      <c r="J763" s="120">
        <v>11350</v>
      </c>
      <c r="K763" s="120">
        <v>5527</v>
      </c>
      <c r="L763" s="120" t="str">
        <f>IFERROR(VLOOKUP(TRIM(TEXT(B763,"@")),transp!$A$1:$K$18,9,FALSE),"")</f>
        <v/>
      </c>
      <c r="M763" s="120">
        <v>1188</v>
      </c>
      <c r="N763" s="120">
        <v>18065</v>
      </c>
      <c r="O763" s="125"/>
      <c r="P763" s="155"/>
      <c r="Q763" s="155"/>
    </row>
    <row r="764" spans="1:17" ht="15">
      <c r="A764" s="121">
        <v>488</v>
      </c>
      <c r="B764" s="122">
        <v>488219065</v>
      </c>
      <c r="C764" s="57" t="s">
        <v>458</v>
      </c>
      <c r="D764" s="55">
        <v>219</v>
      </c>
      <c r="E764" s="57" t="s">
        <v>244</v>
      </c>
      <c r="F764" s="57">
        <v>65</v>
      </c>
      <c r="G764" s="57" t="s">
        <v>90</v>
      </c>
      <c r="H764" s="240">
        <v>9</v>
      </c>
      <c r="I764" s="94"/>
      <c r="J764" s="120">
        <v>13463</v>
      </c>
      <c r="K764" s="120">
        <v>9543</v>
      </c>
      <c r="L764" s="120" t="str">
        <f>IFERROR(VLOOKUP(TRIM(TEXT(B764,"@")),transp!$A$1:$K$18,9,FALSE),"")</f>
        <v/>
      </c>
      <c r="M764" s="120">
        <v>1188</v>
      </c>
      <c r="N764" s="120">
        <v>24194</v>
      </c>
      <c r="O764" s="125"/>
      <c r="P764" s="155"/>
      <c r="Q764" s="155"/>
    </row>
    <row r="765" spans="1:17" ht="15">
      <c r="A765" s="121">
        <v>488</v>
      </c>
      <c r="B765" s="122">
        <v>488219083</v>
      </c>
      <c r="C765" s="57" t="s">
        <v>458</v>
      </c>
      <c r="D765" s="55">
        <v>219</v>
      </c>
      <c r="E765" s="57" t="s">
        <v>244</v>
      </c>
      <c r="F765" s="57">
        <v>83</v>
      </c>
      <c r="G765" s="57" t="s">
        <v>108</v>
      </c>
      <c r="H765" s="240">
        <v>7</v>
      </c>
      <c r="I765" s="94"/>
      <c r="J765" s="120">
        <v>14030</v>
      </c>
      <c r="K765" s="120">
        <v>2059</v>
      </c>
      <c r="L765" s="120" t="str">
        <f>IFERROR(VLOOKUP(TRIM(TEXT(B765,"@")),transp!$A$1:$K$18,9,FALSE),"")</f>
        <v/>
      </c>
      <c r="M765" s="120">
        <v>1188</v>
      </c>
      <c r="N765" s="120">
        <v>17277</v>
      </c>
      <c r="O765" s="125"/>
      <c r="P765" s="155"/>
      <c r="Q765" s="155"/>
    </row>
    <row r="766" spans="1:17" ht="15">
      <c r="A766" s="121">
        <v>488</v>
      </c>
      <c r="B766" s="122">
        <v>488219118</v>
      </c>
      <c r="C766" s="57" t="s">
        <v>458</v>
      </c>
      <c r="D766" s="55">
        <v>219</v>
      </c>
      <c r="E766" s="57" t="s">
        <v>244</v>
      </c>
      <c r="F766" s="57">
        <v>118</v>
      </c>
      <c r="G766" s="57" t="s">
        <v>143</v>
      </c>
      <c r="H766" s="240">
        <v>1</v>
      </c>
      <c r="I766" s="94"/>
      <c r="J766" s="120">
        <v>11550</v>
      </c>
      <c r="K766" s="120">
        <v>704</v>
      </c>
      <c r="L766" s="120" t="str">
        <f>IFERROR(VLOOKUP(TRIM(TEXT(B766,"@")),transp!$A$1:$K$18,9,FALSE),"")</f>
        <v/>
      </c>
      <c r="M766" s="120">
        <v>1188</v>
      </c>
      <c r="N766" s="120">
        <v>13442</v>
      </c>
      <c r="O766" s="125"/>
      <c r="P766" s="155"/>
      <c r="Q766" s="155"/>
    </row>
    <row r="767" spans="1:17" ht="15">
      <c r="A767" s="121">
        <v>488</v>
      </c>
      <c r="B767" s="122">
        <v>488219122</v>
      </c>
      <c r="C767" s="57" t="s">
        <v>458</v>
      </c>
      <c r="D767" s="55">
        <v>219</v>
      </c>
      <c r="E767" s="57" t="s">
        <v>244</v>
      </c>
      <c r="F767" s="57">
        <v>122</v>
      </c>
      <c r="G767" s="57" t="s">
        <v>147</v>
      </c>
      <c r="H767" s="240">
        <v>24</v>
      </c>
      <c r="I767" s="94"/>
      <c r="J767" s="120">
        <v>13343</v>
      </c>
      <c r="K767" s="120">
        <v>3943</v>
      </c>
      <c r="L767" s="120" t="str">
        <f>IFERROR(VLOOKUP(TRIM(TEXT(B767,"@")),transp!$A$1:$K$18,9,FALSE),"")</f>
        <v/>
      </c>
      <c r="M767" s="120">
        <v>1188</v>
      </c>
      <c r="N767" s="120">
        <v>18474</v>
      </c>
      <c r="O767" s="125"/>
      <c r="P767" s="155"/>
      <c r="Q767" s="155"/>
    </row>
    <row r="768" spans="1:17" ht="15">
      <c r="A768" s="121">
        <v>488</v>
      </c>
      <c r="B768" s="122">
        <v>488219131</v>
      </c>
      <c r="C768" s="57" t="s">
        <v>458</v>
      </c>
      <c r="D768" s="55">
        <v>219</v>
      </c>
      <c r="E768" s="57" t="s">
        <v>244</v>
      </c>
      <c r="F768" s="57">
        <v>131</v>
      </c>
      <c r="G768" s="57" t="s">
        <v>156</v>
      </c>
      <c r="H768" s="240">
        <v>4</v>
      </c>
      <c r="I768" s="94"/>
      <c r="J768" s="120">
        <v>12352</v>
      </c>
      <c r="K768" s="120">
        <v>8858</v>
      </c>
      <c r="L768" s="120" t="str">
        <f>IFERROR(VLOOKUP(TRIM(TEXT(B768,"@")),transp!$A$1:$K$18,9,FALSE),"")</f>
        <v/>
      </c>
      <c r="M768" s="120">
        <v>1188</v>
      </c>
      <c r="N768" s="120">
        <v>22398</v>
      </c>
      <c r="O768" s="125"/>
      <c r="P768" s="155"/>
      <c r="Q768" s="155"/>
    </row>
    <row r="769" spans="1:17" ht="15">
      <c r="A769" s="121">
        <v>488</v>
      </c>
      <c r="B769" s="122">
        <v>488219133</v>
      </c>
      <c r="C769" s="57" t="s">
        <v>458</v>
      </c>
      <c r="D769" s="55">
        <v>219</v>
      </c>
      <c r="E769" s="57" t="s">
        <v>244</v>
      </c>
      <c r="F769" s="57">
        <v>133</v>
      </c>
      <c r="G769" s="57" t="s">
        <v>158</v>
      </c>
      <c r="H769" s="240">
        <v>33</v>
      </c>
      <c r="I769" s="94"/>
      <c r="J769" s="120">
        <v>14666</v>
      </c>
      <c r="K769" s="120">
        <v>247</v>
      </c>
      <c r="L769" s="120" t="str">
        <f>IFERROR(VLOOKUP(TRIM(TEXT(B769,"@")),transp!$A$1:$K$18,9,FALSE),"")</f>
        <v/>
      </c>
      <c r="M769" s="120">
        <v>1188</v>
      </c>
      <c r="N769" s="120">
        <v>16101</v>
      </c>
      <c r="O769" s="125"/>
      <c r="P769" s="155"/>
      <c r="Q769" s="155"/>
    </row>
    <row r="770" spans="1:17" ht="15">
      <c r="A770" s="121">
        <v>488</v>
      </c>
      <c r="B770" s="122">
        <v>488219142</v>
      </c>
      <c r="C770" s="57" t="s">
        <v>458</v>
      </c>
      <c r="D770" s="55">
        <v>219</v>
      </c>
      <c r="E770" s="57" t="s">
        <v>244</v>
      </c>
      <c r="F770" s="57">
        <v>142</v>
      </c>
      <c r="G770" s="57" t="s">
        <v>167</v>
      </c>
      <c r="H770" s="240">
        <v>17</v>
      </c>
      <c r="I770" s="94"/>
      <c r="J770" s="120">
        <v>14013</v>
      </c>
      <c r="K770" s="120">
        <v>13133</v>
      </c>
      <c r="L770" s="120" t="str">
        <f>IFERROR(VLOOKUP(TRIM(TEXT(B770,"@")),transp!$A$1:$K$18,9,FALSE),"")</f>
        <v/>
      </c>
      <c r="M770" s="120">
        <v>1188</v>
      </c>
      <c r="N770" s="120">
        <v>28334</v>
      </c>
      <c r="O770" s="125"/>
      <c r="P770" s="155"/>
      <c r="Q770" s="155"/>
    </row>
    <row r="771" spans="1:17" ht="15">
      <c r="A771" s="121">
        <v>488</v>
      </c>
      <c r="B771" s="122">
        <v>488219145</v>
      </c>
      <c r="C771" s="57" t="s">
        <v>458</v>
      </c>
      <c r="D771" s="55">
        <v>219</v>
      </c>
      <c r="E771" s="57" t="s">
        <v>244</v>
      </c>
      <c r="F771" s="57">
        <v>145</v>
      </c>
      <c r="G771" s="57" t="s">
        <v>170</v>
      </c>
      <c r="H771" s="240">
        <v>7</v>
      </c>
      <c r="I771" s="94"/>
      <c r="J771" s="120">
        <v>12256</v>
      </c>
      <c r="K771" s="120">
        <v>1031</v>
      </c>
      <c r="L771" s="120" t="str">
        <f>IFERROR(VLOOKUP(TRIM(TEXT(B771,"@")),transp!$A$1:$K$18,9,FALSE),"")</f>
        <v/>
      </c>
      <c r="M771" s="120">
        <v>1188</v>
      </c>
      <c r="N771" s="120">
        <v>14475</v>
      </c>
      <c r="O771" s="125"/>
      <c r="P771" s="155"/>
      <c r="Q771" s="155"/>
    </row>
    <row r="772" spans="1:17" ht="15">
      <c r="A772" s="121">
        <v>488</v>
      </c>
      <c r="B772" s="122">
        <v>488219171</v>
      </c>
      <c r="C772" s="57" t="s">
        <v>458</v>
      </c>
      <c r="D772" s="55">
        <v>219</v>
      </c>
      <c r="E772" s="57" t="s">
        <v>244</v>
      </c>
      <c r="F772" s="57">
        <v>171</v>
      </c>
      <c r="G772" s="57" t="s">
        <v>196</v>
      </c>
      <c r="H772" s="240">
        <v>8</v>
      </c>
      <c r="I772" s="94"/>
      <c r="J772" s="120">
        <v>15141</v>
      </c>
      <c r="K772" s="120">
        <v>4472</v>
      </c>
      <c r="L772" s="120" t="str">
        <f>IFERROR(VLOOKUP(TRIM(TEXT(B772,"@")),transp!$A$1:$K$18,9,FALSE),"")</f>
        <v/>
      </c>
      <c r="M772" s="120">
        <v>1188</v>
      </c>
      <c r="N772" s="120">
        <v>20801</v>
      </c>
      <c r="O772" s="125"/>
      <c r="P772" s="155"/>
      <c r="Q772" s="155"/>
    </row>
    <row r="773" spans="1:17" ht="15">
      <c r="A773" s="121">
        <v>488</v>
      </c>
      <c r="B773" s="122">
        <v>488219219</v>
      </c>
      <c r="C773" s="57" t="s">
        <v>458</v>
      </c>
      <c r="D773" s="55">
        <v>219</v>
      </c>
      <c r="E773" s="57" t="s">
        <v>244</v>
      </c>
      <c r="F773" s="57">
        <v>219</v>
      </c>
      <c r="G773" s="57" t="s">
        <v>244</v>
      </c>
      <c r="H773" s="240">
        <v>11</v>
      </c>
      <c r="I773" s="94"/>
      <c r="J773" s="120">
        <v>13654</v>
      </c>
      <c r="K773" s="120">
        <v>6583</v>
      </c>
      <c r="L773" s="120">
        <f>IFERROR(VLOOKUP(TRIM(TEXT(B773,"@")),transp!$A$1:$K$18,9,FALSE),"")</f>
        <v>1015</v>
      </c>
      <c r="M773" s="120">
        <v>1188</v>
      </c>
      <c r="N773" s="120">
        <f>+M773+L773+K773+J773</f>
        <v>22440</v>
      </c>
      <c r="O773" s="125"/>
      <c r="P773" s="155"/>
      <c r="Q773" s="155"/>
    </row>
    <row r="774" spans="1:17" ht="15">
      <c r="A774" s="121">
        <v>488</v>
      </c>
      <c r="B774" s="122">
        <v>488219231</v>
      </c>
      <c r="C774" s="57" t="s">
        <v>458</v>
      </c>
      <c r="D774" s="55">
        <v>219</v>
      </c>
      <c r="E774" s="57" t="s">
        <v>244</v>
      </c>
      <c r="F774" s="57">
        <v>231</v>
      </c>
      <c r="G774" s="57" t="s">
        <v>256</v>
      </c>
      <c r="H774" s="240">
        <v>18</v>
      </c>
      <c r="I774" s="94"/>
      <c r="J774" s="120">
        <v>12501</v>
      </c>
      <c r="K774" s="120">
        <v>4348</v>
      </c>
      <c r="L774" s="120" t="str">
        <f>IFERROR(VLOOKUP(TRIM(TEXT(B774,"@")),transp!$A$1:$K$18,9,FALSE),"")</f>
        <v/>
      </c>
      <c r="M774" s="120">
        <v>1188</v>
      </c>
      <c r="N774" s="120">
        <v>18037</v>
      </c>
      <c r="O774" s="125"/>
      <c r="P774" s="155"/>
      <c r="Q774" s="155"/>
    </row>
    <row r="775" spans="1:17" ht="15">
      <c r="A775" s="121">
        <v>488</v>
      </c>
      <c r="B775" s="122">
        <v>488219239</v>
      </c>
      <c r="C775" s="57" t="s">
        <v>458</v>
      </c>
      <c r="D775" s="55">
        <v>219</v>
      </c>
      <c r="E775" s="57" t="s">
        <v>244</v>
      </c>
      <c r="F775" s="57">
        <v>239</v>
      </c>
      <c r="G775" s="57" t="s">
        <v>264</v>
      </c>
      <c r="H775" s="240">
        <v>9</v>
      </c>
      <c r="I775" s="94"/>
      <c r="J775" s="120">
        <v>14103</v>
      </c>
      <c r="K775" s="120">
        <v>4381</v>
      </c>
      <c r="L775" s="120" t="str">
        <f>IFERROR(VLOOKUP(TRIM(TEXT(B775,"@")),transp!$A$1:$K$18,9,FALSE),"")</f>
        <v/>
      </c>
      <c r="M775" s="120">
        <v>1188</v>
      </c>
      <c r="N775" s="120">
        <v>19672</v>
      </c>
      <c r="O775" s="125"/>
      <c r="P775" s="155"/>
      <c r="Q775" s="155"/>
    </row>
    <row r="776" spans="1:17" ht="15">
      <c r="A776" s="121">
        <v>488</v>
      </c>
      <c r="B776" s="122">
        <v>488219243</v>
      </c>
      <c r="C776" s="57" t="s">
        <v>458</v>
      </c>
      <c r="D776" s="55">
        <v>219</v>
      </c>
      <c r="E776" s="57" t="s">
        <v>244</v>
      </c>
      <c r="F776" s="57">
        <v>243</v>
      </c>
      <c r="G776" s="57" t="s">
        <v>268</v>
      </c>
      <c r="H776" s="240">
        <v>33</v>
      </c>
      <c r="I776" s="94"/>
      <c r="J776" s="120">
        <v>14921</v>
      </c>
      <c r="K776" s="120">
        <v>2070</v>
      </c>
      <c r="L776" s="120" t="str">
        <f>IFERROR(VLOOKUP(TRIM(TEXT(B776,"@")),transp!$A$1:$K$18,9,FALSE),"")</f>
        <v/>
      </c>
      <c r="M776" s="120">
        <v>1188</v>
      </c>
      <c r="N776" s="120">
        <v>18179</v>
      </c>
      <c r="O776" s="125"/>
      <c r="P776" s="155"/>
      <c r="Q776" s="155"/>
    </row>
    <row r="777" spans="1:17" ht="15">
      <c r="A777" s="121">
        <v>488</v>
      </c>
      <c r="B777" s="122">
        <v>488219244</v>
      </c>
      <c r="C777" s="57" t="s">
        <v>458</v>
      </c>
      <c r="D777" s="55">
        <v>219</v>
      </c>
      <c r="E777" s="57" t="s">
        <v>244</v>
      </c>
      <c r="F777" s="57">
        <v>244</v>
      </c>
      <c r="G777" s="57" t="s">
        <v>269</v>
      </c>
      <c r="H777" s="240">
        <v>157</v>
      </c>
      <c r="I777" s="94"/>
      <c r="J777" s="120">
        <v>16074</v>
      </c>
      <c r="K777" s="120">
        <v>3886</v>
      </c>
      <c r="L777" s="120" t="str">
        <f>IFERROR(VLOOKUP(TRIM(TEXT(B777,"@")),transp!$A$1:$K$18,9,FALSE),"")</f>
        <v/>
      </c>
      <c r="M777" s="120">
        <v>1188</v>
      </c>
      <c r="N777" s="120">
        <v>21148</v>
      </c>
      <c r="O777" s="125"/>
      <c r="P777" s="155"/>
      <c r="Q777" s="155"/>
    </row>
    <row r="778" spans="1:17" ht="15">
      <c r="A778" s="121">
        <v>488</v>
      </c>
      <c r="B778" s="122">
        <v>488219251</v>
      </c>
      <c r="C778" s="57" t="s">
        <v>458</v>
      </c>
      <c r="D778" s="55">
        <v>219</v>
      </c>
      <c r="E778" s="57" t="s">
        <v>244</v>
      </c>
      <c r="F778" s="57">
        <v>251</v>
      </c>
      <c r="G778" s="57" t="s">
        <v>276</v>
      </c>
      <c r="H778" s="240">
        <v>101</v>
      </c>
      <c r="I778" s="94"/>
      <c r="J778" s="120">
        <v>14912</v>
      </c>
      <c r="K778" s="120">
        <v>2008</v>
      </c>
      <c r="L778" s="120" t="str">
        <f>IFERROR(VLOOKUP(TRIM(TEXT(B778,"@")),transp!$A$1:$K$18,9,FALSE),"")</f>
        <v/>
      </c>
      <c r="M778" s="120">
        <v>1188</v>
      </c>
      <c r="N778" s="120">
        <v>18108</v>
      </c>
      <c r="O778" s="125"/>
      <c r="P778" s="155"/>
      <c r="Q778" s="155"/>
    </row>
    <row r="779" spans="1:17" ht="15">
      <c r="A779" s="121">
        <v>488</v>
      </c>
      <c r="B779" s="122">
        <v>488219264</v>
      </c>
      <c r="C779" s="57" t="s">
        <v>458</v>
      </c>
      <c r="D779" s="55">
        <v>219</v>
      </c>
      <c r="E779" s="57" t="s">
        <v>244</v>
      </c>
      <c r="F779" s="57">
        <v>264</v>
      </c>
      <c r="G779" s="57" t="s">
        <v>289</v>
      </c>
      <c r="H779" s="240">
        <v>15</v>
      </c>
      <c r="I779" s="94"/>
      <c r="J779" s="120">
        <v>12336</v>
      </c>
      <c r="K779" s="120">
        <v>6922</v>
      </c>
      <c r="L779" s="120" t="str">
        <f>IFERROR(VLOOKUP(TRIM(TEXT(B779,"@")),transp!$A$1:$K$18,9,FALSE),"")</f>
        <v/>
      </c>
      <c r="M779" s="120">
        <v>1188</v>
      </c>
      <c r="N779" s="120">
        <v>20446</v>
      </c>
      <c r="O779" s="125"/>
      <c r="P779" s="155"/>
      <c r="Q779" s="155"/>
    </row>
    <row r="780" spans="1:17" ht="15">
      <c r="A780" s="121">
        <v>488</v>
      </c>
      <c r="B780" s="122">
        <v>488219285</v>
      </c>
      <c r="C780" s="57" t="s">
        <v>458</v>
      </c>
      <c r="D780" s="55">
        <v>219</v>
      </c>
      <c r="E780" s="57" t="s">
        <v>244</v>
      </c>
      <c r="F780" s="57">
        <v>285</v>
      </c>
      <c r="G780" s="57" t="s">
        <v>310</v>
      </c>
      <c r="H780" s="240">
        <v>4</v>
      </c>
      <c r="I780" s="94"/>
      <c r="J780" s="120">
        <v>18798</v>
      </c>
      <c r="K780" s="120">
        <v>3737</v>
      </c>
      <c r="L780" s="120" t="str">
        <f>IFERROR(VLOOKUP(TRIM(TEXT(B780,"@")),transp!$A$1:$K$18,9,FALSE),"")</f>
        <v/>
      </c>
      <c r="M780" s="120">
        <v>1188</v>
      </c>
      <c r="N780" s="120">
        <v>23723</v>
      </c>
      <c r="O780" s="125"/>
      <c r="P780" s="155"/>
      <c r="Q780" s="155"/>
    </row>
    <row r="781" spans="1:17" ht="15">
      <c r="A781" s="121">
        <v>488</v>
      </c>
      <c r="B781" s="122">
        <v>488219293</v>
      </c>
      <c r="C781" s="57" t="s">
        <v>458</v>
      </c>
      <c r="D781" s="55">
        <v>219</v>
      </c>
      <c r="E781" s="57" t="s">
        <v>244</v>
      </c>
      <c r="F781" s="57">
        <v>293</v>
      </c>
      <c r="G781" s="57" t="s">
        <v>318</v>
      </c>
      <c r="H781" s="240">
        <v>4</v>
      </c>
      <c r="I781" s="94"/>
      <c r="J781" s="120">
        <v>16423</v>
      </c>
      <c r="K781" s="120">
        <v>258</v>
      </c>
      <c r="L781" s="120" t="str">
        <f>IFERROR(VLOOKUP(TRIM(TEXT(B781,"@")),transp!$A$1:$K$18,9,FALSE),"")</f>
        <v/>
      </c>
      <c r="M781" s="120">
        <v>1188</v>
      </c>
      <c r="N781" s="120">
        <v>17869</v>
      </c>
      <c r="O781" s="125"/>
      <c r="P781" s="155"/>
      <c r="Q781" s="155"/>
    </row>
    <row r="782" spans="1:17" ht="15">
      <c r="A782" s="121">
        <v>488</v>
      </c>
      <c r="B782" s="122">
        <v>488219336</v>
      </c>
      <c r="C782" s="57" t="s">
        <v>458</v>
      </c>
      <c r="D782" s="55">
        <v>219</v>
      </c>
      <c r="E782" s="57" t="s">
        <v>244</v>
      </c>
      <c r="F782" s="57">
        <v>336</v>
      </c>
      <c r="G782" s="57" t="s">
        <v>361</v>
      </c>
      <c r="H782" s="240">
        <v>275</v>
      </c>
      <c r="I782" s="94"/>
      <c r="J782" s="120">
        <v>13595</v>
      </c>
      <c r="K782" s="120">
        <v>3131</v>
      </c>
      <c r="L782" s="120" t="str">
        <f>IFERROR(VLOOKUP(TRIM(TEXT(B782,"@")),transp!$A$1:$K$18,9,FALSE),"")</f>
        <v/>
      </c>
      <c r="M782" s="120">
        <v>1188</v>
      </c>
      <c r="N782" s="120">
        <v>17914</v>
      </c>
      <c r="O782" s="125"/>
      <c r="P782" s="155"/>
      <c r="Q782" s="155"/>
    </row>
    <row r="783" spans="1:17" ht="15">
      <c r="A783" s="121">
        <v>488</v>
      </c>
      <c r="B783" s="122">
        <v>488219625</v>
      </c>
      <c r="C783" s="57" t="s">
        <v>458</v>
      </c>
      <c r="D783" s="55">
        <v>219</v>
      </c>
      <c r="E783" s="57" t="s">
        <v>244</v>
      </c>
      <c r="F783" s="57">
        <v>625</v>
      </c>
      <c r="G783" s="57" t="s">
        <v>388</v>
      </c>
      <c r="H783" s="240">
        <v>3</v>
      </c>
      <c r="I783" s="94"/>
      <c r="J783" s="120">
        <v>16185</v>
      </c>
      <c r="K783" s="120">
        <v>801</v>
      </c>
      <c r="L783" s="120" t="str">
        <f>IFERROR(VLOOKUP(TRIM(TEXT(B783,"@")),transp!$A$1:$K$18,9,FALSE),"")</f>
        <v/>
      </c>
      <c r="M783" s="120">
        <v>1188</v>
      </c>
      <c r="N783" s="120">
        <v>18174</v>
      </c>
      <c r="O783" s="125"/>
      <c r="P783" s="155"/>
      <c r="Q783" s="155"/>
    </row>
    <row r="784" spans="1:17" ht="15">
      <c r="A784" s="121">
        <v>488</v>
      </c>
      <c r="B784" s="122">
        <v>488219760</v>
      </c>
      <c r="C784" s="57" t="s">
        <v>458</v>
      </c>
      <c r="D784" s="55">
        <v>219</v>
      </c>
      <c r="E784" s="57" t="s">
        <v>244</v>
      </c>
      <c r="F784" s="57">
        <v>760</v>
      </c>
      <c r="G784" s="57" t="s">
        <v>426</v>
      </c>
      <c r="H784" s="240">
        <v>6</v>
      </c>
      <c r="I784" s="94"/>
      <c r="J784" s="120">
        <v>16268</v>
      </c>
      <c r="K784" s="120">
        <v>5203</v>
      </c>
      <c r="L784" s="120" t="str">
        <f>IFERROR(VLOOKUP(TRIM(TEXT(B784,"@")),transp!$A$1:$K$18,9,FALSE),"")</f>
        <v/>
      </c>
      <c r="M784" s="120">
        <v>1188</v>
      </c>
      <c r="N784" s="120">
        <v>22659</v>
      </c>
      <c r="O784" s="125"/>
      <c r="P784" s="155"/>
      <c r="Q784" s="155"/>
    </row>
    <row r="785" spans="1:17" ht="15">
      <c r="A785" s="121">
        <v>488</v>
      </c>
      <c r="B785" s="122">
        <v>488219780</v>
      </c>
      <c r="C785" s="57" t="s">
        <v>458</v>
      </c>
      <c r="D785" s="55">
        <v>219</v>
      </c>
      <c r="E785" s="57" t="s">
        <v>244</v>
      </c>
      <c r="F785" s="57">
        <v>780</v>
      </c>
      <c r="G785" s="57" t="s">
        <v>436</v>
      </c>
      <c r="H785" s="240">
        <v>62</v>
      </c>
      <c r="I785" s="94"/>
      <c r="J785" s="120">
        <v>13897</v>
      </c>
      <c r="K785" s="120">
        <v>2543</v>
      </c>
      <c r="L785" s="120" t="str">
        <f>IFERROR(VLOOKUP(TRIM(TEXT(B785,"@")),transp!$A$1:$K$18,9,FALSE),"")</f>
        <v/>
      </c>
      <c r="M785" s="120">
        <v>1188</v>
      </c>
      <c r="N785" s="120">
        <v>17628</v>
      </c>
      <c r="O785" s="125"/>
      <c r="P785" s="155"/>
      <c r="Q785" s="155"/>
    </row>
    <row r="786" spans="1:17" ht="15">
      <c r="A786" s="121">
        <v>489</v>
      </c>
      <c r="B786" s="122">
        <v>489020020</v>
      </c>
      <c r="C786" s="57" t="s">
        <v>540</v>
      </c>
      <c r="D786" s="55">
        <v>20</v>
      </c>
      <c r="E786" s="57" t="s">
        <v>45</v>
      </c>
      <c r="F786" s="57">
        <v>20</v>
      </c>
      <c r="G786" s="57" t="s">
        <v>45</v>
      </c>
      <c r="H786" s="240">
        <v>255</v>
      </c>
      <c r="I786" s="94"/>
      <c r="J786" s="120">
        <v>15098</v>
      </c>
      <c r="K786" s="120">
        <v>3072</v>
      </c>
      <c r="L786" s="120" t="str">
        <f>IFERROR(VLOOKUP(TRIM(TEXT(B786,"@")),transp!$A$1:$K$18,9,FALSE),"")</f>
        <v/>
      </c>
      <c r="M786" s="120">
        <v>1188</v>
      </c>
      <c r="N786" s="120">
        <v>19358</v>
      </c>
      <c r="O786" s="125"/>
      <c r="P786" s="155"/>
      <c r="Q786" s="155"/>
    </row>
    <row r="787" spans="1:17" ht="15">
      <c r="A787" s="121">
        <v>489</v>
      </c>
      <c r="B787" s="122">
        <v>489020036</v>
      </c>
      <c r="C787" s="57" t="s">
        <v>540</v>
      </c>
      <c r="D787" s="55">
        <v>20</v>
      </c>
      <c r="E787" s="57" t="s">
        <v>45</v>
      </c>
      <c r="F787" s="57">
        <v>36</v>
      </c>
      <c r="G787" s="57" t="s">
        <v>61</v>
      </c>
      <c r="H787" s="240">
        <v>85</v>
      </c>
      <c r="I787" s="94"/>
      <c r="J787" s="120">
        <v>13869</v>
      </c>
      <c r="K787" s="120">
        <v>6483</v>
      </c>
      <c r="L787" s="120" t="str">
        <f>IFERROR(VLOOKUP(TRIM(TEXT(B787,"@")),transp!$A$1:$K$18,9,FALSE),"")</f>
        <v/>
      </c>
      <c r="M787" s="120">
        <v>1188</v>
      </c>
      <c r="N787" s="120">
        <v>21540</v>
      </c>
      <c r="O787" s="125"/>
      <c r="P787" s="155"/>
      <c r="Q787" s="155"/>
    </row>
    <row r="788" spans="1:17" ht="15">
      <c r="A788" s="121">
        <v>489</v>
      </c>
      <c r="B788" s="122">
        <v>489020052</v>
      </c>
      <c r="C788" s="57" t="s">
        <v>540</v>
      </c>
      <c r="D788" s="55">
        <v>20</v>
      </c>
      <c r="E788" s="57" t="s">
        <v>45</v>
      </c>
      <c r="F788" s="57">
        <v>52</v>
      </c>
      <c r="G788" s="57" t="s">
        <v>77</v>
      </c>
      <c r="H788" s="240">
        <v>2</v>
      </c>
      <c r="I788" s="94"/>
      <c r="J788" s="120">
        <v>12565</v>
      </c>
      <c r="K788" s="120">
        <v>6118</v>
      </c>
      <c r="L788" s="120" t="str">
        <f>IFERROR(VLOOKUP(TRIM(TEXT(B788,"@")),transp!$A$1:$K$18,9,FALSE),"")</f>
        <v/>
      </c>
      <c r="M788" s="120">
        <v>1188</v>
      </c>
      <c r="N788" s="120">
        <v>19871</v>
      </c>
      <c r="O788" s="125"/>
      <c r="P788" s="155"/>
      <c r="Q788" s="155"/>
    </row>
    <row r="789" spans="1:17" ht="15">
      <c r="A789" s="121">
        <v>489</v>
      </c>
      <c r="B789" s="122">
        <v>489020096</v>
      </c>
      <c r="C789" s="57" t="s">
        <v>540</v>
      </c>
      <c r="D789" s="55">
        <v>20</v>
      </c>
      <c r="E789" s="57" t="s">
        <v>45</v>
      </c>
      <c r="F789" s="57">
        <v>96</v>
      </c>
      <c r="G789" s="57" t="s">
        <v>121</v>
      </c>
      <c r="H789" s="240">
        <v>92</v>
      </c>
      <c r="I789" s="94"/>
      <c r="J789" s="120">
        <v>13932</v>
      </c>
      <c r="K789" s="120">
        <v>8581</v>
      </c>
      <c r="L789" s="120" t="str">
        <f>IFERROR(VLOOKUP(TRIM(TEXT(B789,"@")),transp!$A$1:$K$18,9,FALSE),"")</f>
        <v/>
      </c>
      <c r="M789" s="120">
        <v>1188</v>
      </c>
      <c r="N789" s="120">
        <v>23701</v>
      </c>
      <c r="O789" s="125"/>
      <c r="P789" s="155"/>
      <c r="Q789" s="155"/>
    </row>
    <row r="790" spans="1:17" ht="15">
      <c r="A790" s="121">
        <v>489</v>
      </c>
      <c r="B790" s="122">
        <v>489020122</v>
      </c>
      <c r="C790" s="57" t="s">
        <v>540</v>
      </c>
      <c r="D790" s="55">
        <v>20</v>
      </c>
      <c r="E790" s="57" t="s">
        <v>45</v>
      </c>
      <c r="F790" s="57">
        <v>122</v>
      </c>
      <c r="G790" s="57" t="s">
        <v>147</v>
      </c>
      <c r="H790" s="240">
        <v>1</v>
      </c>
      <c r="I790" s="94"/>
      <c r="J790" s="120">
        <v>12565</v>
      </c>
      <c r="K790" s="120">
        <v>3713</v>
      </c>
      <c r="L790" s="120" t="str">
        <f>IFERROR(VLOOKUP(TRIM(TEXT(B790,"@")),transp!$A$1:$K$18,9,FALSE),"")</f>
        <v/>
      </c>
      <c r="M790" s="120">
        <v>1188</v>
      </c>
      <c r="N790" s="120">
        <v>17466</v>
      </c>
      <c r="O790" s="125"/>
      <c r="P790" s="155"/>
      <c r="Q790" s="155"/>
    </row>
    <row r="791" spans="1:17" ht="15">
      <c r="A791" s="121">
        <v>489</v>
      </c>
      <c r="B791" s="122">
        <v>489020172</v>
      </c>
      <c r="C791" s="57" t="s">
        <v>540</v>
      </c>
      <c r="D791" s="55">
        <v>20</v>
      </c>
      <c r="E791" s="57" t="s">
        <v>45</v>
      </c>
      <c r="F791" s="57">
        <v>172</v>
      </c>
      <c r="G791" s="57" t="s">
        <v>197</v>
      </c>
      <c r="H791" s="240">
        <v>34</v>
      </c>
      <c r="I791" s="94"/>
      <c r="J791" s="120">
        <v>13858</v>
      </c>
      <c r="K791" s="120">
        <v>9126</v>
      </c>
      <c r="L791" s="120" t="str">
        <f>IFERROR(VLOOKUP(TRIM(TEXT(B791,"@")),transp!$A$1:$K$18,9,FALSE),"")</f>
        <v/>
      </c>
      <c r="M791" s="120">
        <v>1188</v>
      </c>
      <c r="N791" s="120">
        <v>24172</v>
      </c>
      <c r="O791" s="125"/>
      <c r="P791" s="155"/>
      <c r="Q791" s="155"/>
    </row>
    <row r="792" spans="1:17" ht="15">
      <c r="A792" s="121">
        <v>489</v>
      </c>
      <c r="B792" s="122">
        <v>489020182</v>
      </c>
      <c r="C792" s="57" t="s">
        <v>540</v>
      </c>
      <c r="D792" s="55">
        <v>20</v>
      </c>
      <c r="E792" s="57" t="s">
        <v>45</v>
      </c>
      <c r="F792" s="57">
        <v>182</v>
      </c>
      <c r="G792" s="57" t="s">
        <v>207</v>
      </c>
      <c r="H792" s="240">
        <v>1</v>
      </c>
      <c r="I792" s="94"/>
      <c r="J792" s="120">
        <v>12565</v>
      </c>
      <c r="K792" s="120">
        <v>2305</v>
      </c>
      <c r="L792" s="120" t="str">
        <f>IFERROR(VLOOKUP(TRIM(TEXT(B792,"@")),transp!$A$1:$K$18,9,FALSE),"")</f>
        <v/>
      </c>
      <c r="M792" s="120">
        <v>1188</v>
      </c>
      <c r="N792" s="120">
        <v>16058</v>
      </c>
      <c r="O792" s="125"/>
      <c r="P792" s="155"/>
      <c r="Q792" s="155"/>
    </row>
    <row r="793" spans="1:17" ht="15">
      <c r="A793" s="121">
        <v>489</v>
      </c>
      <c r="B793" s="122">
        <v>489020197</v>
      </c>
      <c r="C793" s="57" t="s">
        <v>540</v>
      </c>
      <c r="D793" s="55">
        <v>20</v>
      </c>
      <c r="E793" s="57" t="s">
        <v>45</v>
      </c>
      <c r="F793" s="57">
        <v>197</v>
      </c>
      <c r="G793" s="57" t="s">
        <v>222</v>
      </c>
      <c r="H793" s="240">
        <v>1</v>
      </c>
      <c r="I793" s="94"/>
      <c r="J793" s="120">
        <v>12565</v>
      </c>
      <c r="K793" s="120">
        <v>11839</v>
      </c>
      <c r="L793" s="120" t="str">
        <f>IFERROR(VLOOKUP(TRIM(TEXT(B793,"@")),transp!$A$1:$K$18,9,FALSE),"")</f>
        <v/>
      </c>
      <c r="M793" s="120">
        <v>1188</v>
      </c>
      <c r="N793" s="120">
        <v>25592</v>
      </c>
      <c r="O793" s="125"/>
      <c r="P793" s="155"/>
      <c r="Q793" s="155"/>
    </row>
    <row r="794" spans="1:17" ht="15">
      <c r="A794" s="121">
        <v>489</v>
      </c>
      <c r="B794" s="122">
        <v>489020239</v>
      </c>
      <c r="C794" s="57" t="s">
        <v>540</v>
      </c>
      <c r="D794" s="55">
        <v>20</v>
      </c>
      <c r="E794" s="57" t="s">
        <v>45</v>
      </c>
      <c r="F794" s="57">
        <v>239</v>
      </c>
      <c r="G794" s="57" t="s">
        <v>264</v>
      </c>
      <c r="H794" s="240">
        <v>47</v>
      </c>
      <c r="I794" s="94"/>
      <c r="J794" s="120">
        <v>13253</v>
      </c>
      <c r="K794" s="120">
        <v>4117</v>
      </c>
      <c r="L794" s="120" t="str">
        <f>IFERROR(VLOOKUP(TRIM(TEXT(B794,"@")),transp!$A$1:$K$18,9,FALSE),"")</f>
        <v/>
      </c>
      <c r="M794" s="120">
        <v>1188</v>
      </c>
      <c r="N794" s="120">
        <v>18558</v>
      </c>
      <c r="O794" s="125"/>
      <c r="P794" s="155"/>
      <c r="Q794" s="155"/>
    </row>
    <row r="795" spans="1:17" ht="15">
      <c r="A795" s="121">
        <v>489</v>
      </c>
      <c r="B795" s="122">
        <v>489020261</v>
      </c>
      <c r="C795" s="57" t="s">
        <v>540</v>
      </c>
      <c r="D795" s="55">
        <v>20</v>
      </c>
      <c r="E795" s="57" t="s">
        <v>45</v>
      </c>
      <c r="F795" s="57">
        <v>261</v>
      </c>
      <c r="G795" s="57" t="s">
        <v>286</v>
      </c>
      <c r="H795" s="240">
        <v>132</v>
      </c>
      <c r="I795" s="94"/>
      <c r="J795" s="120">
        <v>13527</v>
      </c>
      <c r="K795" s="120">
        <v>11349</v>
      </c>
      <c r="L795" s="120" t="str">
        <f>IFERROR(VLOOKUP(TRIM(TEXT(B795,"@")),transp!$A$1:$K$18,9,FALSE),"")</f>
        <v/>
      </c>
      <c r="M795" s="120">
        <v>1188</v>
      </c>
      <c r="N795" s="120">
        <v>26064</v>
      </c>
      <c r="O795" s="125"/>
      <c r="P795" s="155"/>
      <c r="Q795" s="155"/>
    </row>
    <row r="796" spans="1:17" ht="15">
      <c r="A796" s="121">
        <v>489</v>
      </c>
      <c r="B796" s="122">
        <v>489020310</v>
      </c>
      <c r="C796" s="57" t="s">
        <v>540</v>
      </c>
      <c r="D796" s="55">
        <v>20</v>
      </c>
      <c r="E796" s="57" t="s">
        <v>45</v>
      </c>
      <c r="F796" s="57">
        <v>310</v>
      </c>
      <c r="G796" s="57" t="s">
        <v>335</v>
      </c>
      <c r="H796" s="240">
        <v>19</v>
      </c>
      <c r="I796" s="94"/>
      <c r="J796" s="120">
        <v>14216</v>
      </c>
      <c r="K796" s="120">
        <v>3146</v>
      </c>
      <c r="L796" s="120" t="str">
        <f>IFERROR(VLOOKUP(TRIM(TEXT(B796,"@")),transp!$A$1:$K$18,9,FALSE),"")</f>
        <v/>
      </c>
      <c r="M796" s="120">
        <v>1188</v>
      </c>
      <c r="N796" s="120">
        <v>18550</v>
      </c>
      <c r="O796" s="125"/>
      <c r="P796" s="155"/>
      <c r="Q796" s="155"/>
    </row>
    <row r="797" spans="1:17" ht="15">
      <c r="A797" s="121">
        <v>489</v>
      </c>
      <c r="B797" s="122">
        <v>489020645</v>
      </c>
      <c r="C797" s="57" t="s">
        <v>540</v>
      </c>
      <c r="D797" s="55">
        <v>20</v>
      </c>
      <c r="E797" s="57" t="s">
        <v>45</v>
      </c>
      <c r="F797" s="57">
        <v>645</v>
      </c>
      <c r="G797" s="57" t="s">
        <v>392</v>
      </c>
      <c r="H797" s="240">
        <v>90</v>
      </c>
      <c r="I797" s="94"/>
      <c r="J797" s="120">
        <v>15025</v>
      </c>
      <c r="K797" s="120">
        <v>4461</v>
      </c>
      <c r="L797" s="120" t="str">
        <f>IFERROR(VLOOKUP(TRIM(TEXT(B797,"@")),transp!$A$1:$K$18,9,FALSE),"")</f>
        <v/>
      </c>
      <c r="M797" s="120">
        <v>1188</v>
      </c>
      <c r="N797" s="120">
        <v>20674</v>
      </c>
      <c r="O797" s="125"/>
      <c r="P797" s="155"/>
      <c r="Q797" s="155"/>
    </row>
    <row r="798" spans="1:17" ht="15">
      <c r="A798" s="121">
        <v>489</v>
      </c>
      <c r="B798" s="122">
        <v>489020660</v>
      </c>
      <c r="C798" s="57" t="s">
        <v>540</v>
      </c>
      <c r="D798" s="55">
        <v>20</v>
      </c>
      <c r="E798" s="57" t="s">
        <v>45</v>
      </c>
      <c r="F798" s="57">
        <v>660</v>
      </c>
      <c r="G798" s="57" t="s">
        <v>396</v>
      </c>
      <c r="H798" s="240">
        <v>41</v>
      </c>
      <c r="I798" s="94"/>
      <c r="J798" s="120">
        <v>14415</v>
      </c>
      <c r="K798" s="120">
        <v>12070</v>
      </c>
      <c r="L798" s="120" t="str">
        <f>IFERROR(VLOOKUP(TRIM(TEXT(B798,"@")),transp!$A$1:$K$18,9,FALSE),"")</f>
        <v/>
      </c>
      <c r="M798" s="120">
        <v>1188</v>
      </c>
      <c r="N798" s="120">
        <v>27673</v>
      </c>
      <c r="O798" s="125"/>
      <c r="P798" s="155"/>
      <c r="Q798" s="155"/>
    </row>
    <row r="799" spans="1:17" ht="15">
      <c r="A799" s="121">
        <v>489</v>
      </c>
      <c r="B799" s="122">
        <v>489020712</v>
      </c>
      <c r="C799" s="57" t="s">
        <v>540</v>
      </c>
      <c r="D799" s="55">
        <v>20</v>
      </c>
      <c r="E799" s="57" t="s">
        <v>45</v>
      </c>
      <c r="F799" s="57">
        <v>712</v>
      </c>
      <c r="G799" s="57" t="s">
        <v>413</v>
      </c>
      <c r="H799" s="240">
        <v>26</v>
      </c>
      <c r="I799" s="94"/>
      <c r="J799" s="120">
        <v>13290</v>
      </c>
      <c r="K799" s="120">
        <v>9393</v>
      </c>
      <c r="L799" s="120" t="str">
        <f>IFERROR(VLOOKUP(TRIM(TEXT(B799,"@")),transp!$A$1:$K$18,9,FALSE),"")</f>
        <v/>
      </c>
      <c r="M799" s="120">
        <v>1188</v>
      </c>
      <c r="N799" s="120">
        <v>23871</v>
      </c>
      <c r="O799" s="125"/>
      <c r="P799" s="155"/>
      <c r="Q799" s="155"/>
    </row>
    <row r="800" spans="1:17" ht="15">
      <c r="A800" s="121">
        <v>491</v>
      </c>
      <c r="B800" s="122">
        <v>491095072</v>
      </c>
      <c r="C800" s="57" t="s">
        <v>541</v>
      </c>
      <c r="D800" s="55">
        <v>95</v>
      </c>
      <c r="E800" s="57" t="s">
        <v>120</v>
      </c>
      <c r="F800" s="57">
        <v>72</v>
      </c>
      <c r="G800" s="57" t="s">
        <v>97</v>
      </c>
      <c r="H800" s="240">
        <v>2</v>
      </c>
      <c r="I800" s="94"/>
      <c r="J800" s="120">
        <v>19058</v>
      </c>
      <c r="K800" s="120">
        <v>5259</v>
      </c>
      <c r="L800" s="120" t="str">
        <f>IFERROR(VLOOKUP(TRIM(TEXT(B800,"@")),transp!$A$1:$K$18,9,FALSE),"")</f>
        <v/>
      </c>
      <c r="M800" s="120">
        <v>1188</v>
      </c>
      <c r="N800" s="120">
        <v>25505</v>
      </c>
      <c r="O800" s="125"/>
      <c r="P800" s="155"/>
      <c r="Q800" s="155"/>
    </row>
    <row r="801" spans="1:17" ht="15">
      <c r="A801" s="121">
        <v>491</v>
      </c>
      <c r="B801" s="122">
        <v>491095095</v>
      </c>
      <c r="C801" s="57" t="s">
        <v>541</v>
      </c>
      <c r="D801" s="55">
        <v>95</v>
      </c>
      <c r="E801" s="57" t="s">
        <v>120</v>
      </c>
      <c r="F801" s="57">
        <v>95</v>
      </c>
      <c r="G801" s="57" t="s">
        <v>120</v>
      </c>
      <c r="H801" s="240">
        <v>1177</v>
      </c>
      <c r="I801" s="94"/>
      <c r="J801" s="120">
        <v>17494</v>
      </c>
      <c r="K801" s="120">
        <v>252</v>
      </c>
      <c r="L801" s="120" t="str">
        <f>IFERROR(VLOOKUP(TRIM(TEXT(B801,"@")),transp!$A$1:$K$18,9,FALSE),"")</f>
        <v/>
      </c>
      <c r="M801" s="120">
        <v>1188</v>
      </c>
      <c r="N801" s="120">
        <v>18934</v>
      </c>
      <c r="O801" s="125"/>
      <c r="P801" s="155"/>
      <c r="Q801" s="155"/>
    </row>
    <row r="802" spans="1:17" ht="15">
      <c r="A802" s="121">
        <v>491</v>
      </c>
      <c r="B802" s="122">
        <v>491095201</v>
      </c>
      <c r="C802" s="57" t="s">
        <v>541</v>
      </c>
      <c r="D802" s="55">
        <v>95</v>
      </c>
      <c r="E802" s="57" t="s">
        <v>120</v>
      </c>
      <c r="F802" s="57">
        <v>201</v>
      </c>
      <c r="G802" s="57" t="s">
        <v>226</v>
      </c>
      <c r="H802" s="240">
        <v>18</v>
      </c>
      <c r="I802" s="94"/>
      <c r="J802" s="120">
        <v>20298</v>
      </c>
      <c r="K802" s="120">
        <v>0</v>
      </c>
      <c r="L802" s="120" t="str">
        <f>IFERROR(VLOOKUP(TRIM(TEXT(B802,"@")),transp!$A$1:$K$18,9,FALSE),"")</f>
        <v/>
      </c>
      <c r="M802" s="120">
        <v>1188</v>
      </c>
      <c r="N802" s="120">
        <v>21486</v>
      </c>
      <c r="O802" s="125"/>
      <c r="P802" s="155"/>
      <c r="Q802" s="155"/>
    </row>
    <row r="803" spans="1:17" ht="15">
      <c r="A803" s="121">
        <v>491</v>
      </c>
      <c r="B803" s="122">
        <v>491095265</v>
      </c>
      <c r="C803" s="57" t="s">
        <v>541</v>
      </c>
      <c r="D803" s="55">
        <v>95</v>
      </c>
      <c r="E803" s="57" t="s">
        <v>120</v>
      </c>
      <c r="F803" s="57">
        <v>265</v>
      </c>
      <c r="G803" s="57" t="s">
        <v>290</v>
      </c>
      <c r="H803" s="240">
        <v>3</v>
      </c>
      <c r="I803" s="94"/>
      <c r="J803" s="120">
        <v>12354</v>
      </c>
      <c r="K803" s="120">
        <v>4512</v>
      </c>
      <c r="L803" s="120" t="str">
        <f>IFERROR(VLOOKUP(TRIM(TEXT(B803,"@")),transp!$A$1:$K$18,9,FALSE),"")</f>
        <v/>
      </c>
      <c r="M803" s="120">
        <v>1188</v>
      </c>
      <c r="N803" s="120">
        <v>18054</v>
      </c>
      <c r="O803" s="125"/>
      <c r="P803" s="155"/>
      <c r="Q803" s="155"/>
    </row>
    <row r="804" spans="1:17" ht="15">
      <c r="A804" s="121">
        <v>491</v>
      </c>
      <c r="B804" s="122">
        <v>491095273</v>
      </c>
      <c r="C804" s="57" t="s">
        <v>541</v>
      </c>
      <c r="D804" s="55">
        <v>95</v>
      </c>
      <c r="E804" s="57" t="s">
        <v>120</v>
      </c>
      <c r="F804" s="57">
        <v>273</v>
      </c>
      <c r="G804" s="57" t="s">
        <v>298</v>
      </c>
      <c r="H804" s="240">
        <v>13</v>
      </c>
      <c r="I804" s="94"/>
      <c r="J804" s="120">
        <v>13713</v>
      </c>
      <c r="K804" s="120">
        <v>5671</v>
      </c>
      <c r="L804" s="120" t="str">
        <f>IFERROR(VLOOKUP(TRIM(TEXT(B804,"@")),transp!$A$1:$K$18,9,FALSE),"")</f>
        <v/>
      </c>
      <c r="M804" s="120">
        <v>1188</v>
      </c>
      <c r="N804" s="120">
        <v>20572</v>
      </c>
      <c r="O804" s="125"/>
      <c r="P804" s="155"/>
      <c r="Q804" s="155"/>
    </row>
    <row r="805" spans="1:17" ht="15">
      <c r="A805" s="121">
        <v>491</v>
      </c>
      <c r="B805" s="122">
        <v>491095292</v>
      </c>
      <c r="C805" s="57" t="s">
        <v>541</v>
      </c>
      <c r="D805" s="55">
        <v>95</v>
      </c>
      <c r="E805" s="57" t="s">
        <v>120</v>
      </c>
      <c r="F805" s="57">
        <v>292</v>
      </c>
      <c r="G805" s="57" t="s">
        <v>317</v>
      </c>
      <c r="H805" s="240">
        <v>16</v>
      </c>
      <c r="I805" s="94"/>
      <c r="J805" s="120">
        <v>15979</v>
      </c>
      <c r="K805" s="120">
        <v>3713</v>
      </c>
      <c r="L805" s="120" t="str">
        <f>IFERROR(VLOOKUP(TRIM(TEXT(B805,"@")),transp!$A$1:$K$18,9,FALSE),"")</f>
        <v/>
      </c>
      <c r="M805" s="120">
        <v>1188</v>
      </c>
      <c r="N805" s="120">
        <v>20880</v>
      </c>
      <c r="O805" s="125"/>
      <c r="P805" s="155"/>
      <c r="Q805" s="155"/>
    </row>
    <row r="806" spans="1:17" ht="15">
      <c r="A806" s="121">
        <v>491</v>
      </c>
      <c r="B806" s="122">
        <v>491095331</v>
      </c>
      <c r="C806" s="57" t="s">
        <v>541</v>
      </c>
      <c r="D806" s="55">
        <v>95</v>
      </c>
      <c r="E806" s="57" t="s">
        <v>120</v>
      </c>
      <c r="F806" s="57">
        <v>331</v>
      </c>
      <c r="G806" s="57" t="s">
        <v>356</v>
      </c>
      <c r="H806" s="240">
        <v>21</v>
      </c>
      <c r="I806" s="94"/>
      <c r="J806" s="120">
        <v>14040</v>
      </c>
      <c r="K806" s="120">
        <v>2403</v>
      </c>
      <c r="L806" s="120" t="str">
        <f>IFERROR(VLOOKUP(TRIM(TEXT(B806,"@")),transp!$A$1:$K$18,9,FALSE),"")</f>
        <v/>
      </c>
      <c r="M806" s="120">
        <v>1188</v>
      </c>
      <c r="N806" s="120">
        <v>17631</v>
      </c>
      <c r="O806" s="125"/>
      <c r="P806" s="155"/>
      <c r="Q806" s="155"/>
    </row>
    <row r="807" spans="1:17" ht="15">
      <c r="A807" s="121">
        <v>491</v>
      </c>
      <c r="B807" s="122">
        <v>491095665</v>
      </c>
      <c r="C807" s="57" t="s">
        <v>541</v>
      </c>
      <c r="D807" s="55">
        <v>95</v>
      </c>
      <c r="E807" s="57" t="s">
        <v>120</v>
      </c>
      <c r="F807" s="57">
        <v>665</v>
      </c>
      <c r="G807" s="57" t="s">
        <v>398</v>
      </c>
      <c r="H807" s="240">
        <v>3</v>
      </c>
      <c r="I807" s="94"/>
      <c r="J807" s="120">
        <v>12056</v>
      </c>
      <c r="K807" s="120">
        <v>1386</v>
      </c>
      <c r="L807" s="120" t="str">
        <f>IFERROR(VLOOKUP(TRIM(TEXT(B807,"@")),transp!$A$1:$K$18,9,FALSE),"")</f>
        <v/>
      </c>
      <c r="M807" s="120">
        <v>1188</v>
      </c>
      <c r="N807" s="120">
        <v>14630</v>
      </c>
      <c r="O807" s="125"/>
      <c r="P807" s="155"/>
      <c r="Q807" s="155"/>
    </row>
    <row r="808" spans="1:17" ht="15">
      <c r="A808" s="121">
        <v>491</v>
      </c>
      <c r="B808" s="122">
        <v>491095763</v>
      </c>
      <c r="C808" s="57" t="s">
        <v>541</v>
      </c>
      <c r="D808" s="55">
        <v>95</v>
      </c>
      <c r="E808" s="57" t="s">
        <v>120</v>
      </c>
      <c r="F808" s="57">
        <v>763</v>
      </c>
      <c r="G808" s="57" t="s">
        <v>427</v>
      </c>
      <c r="H808" s="240">
        <v>4</v>
      </c>
      <c r="I808" s="94"/>
      <c r="J808" s="120">
        <v>15260</v>
      </c>
      <c r="K808" s="120">
        <v>3939</v>
      </c>
      <c r="L808" s="120" t="str">
        <f>IFERROR(VLOOKUP(TRIM(TEXT(B808,"@")),transp!$A$1:$K$18,9,FALSE),"")</f>
        <v/>
      </c>
      <c r="M808" s="120">
        <v>1188</v>
      </c>
      <c r="N808" s="120">
        <v>20387</v>
      </c>
      <c r="O808" s="125"/>
      <c r="P808" s="155"/>
      <c r="Q808" s="155"/>
    </row>
    <row r="809" spans="1:17" ht="15">
      <c r="A809" s="121">
        <v>492</v>
      </c>
      <c r="B809" s="122">
        <v>492281061</v>
      </c>
      <c r="C809" s="57" t="s">
        <v>542</v>
      </c>
      <c r="D809" s="55">
        <v>281</v>
      </c>
      <c r="E809" s="57" t="s">
        <v>306</v>
      </c>
      <c r="F809" s="57">
        <v>61</v>
      </c>
      <c r="G809" s="57" t="s">
        <v>86</v>
      </c>
      <c r="H809" s="240">
        <v>2</v>
      </c>
      <c r="I809" s="94"/>
      <c r="J809" s="120">
        <v>14929</v>
      </c>
      <c r="K809" s="120">
        <v>1250</v>
      </c>
      <c r="L809" s="120" t="str">
        <f>IFERROR(VLOOKUP(TRIM(TEXT(B809,"@")),transp!$A$1:$K$18,9,FALSE),"")</f>
        <v/>
      </c>
      <c r="M809" s="120">
        <v>1188</v>
      </c>
      <c r="N809" s="120">
        <v>17367</v>
      </c>
      <c r="O809" s="125"/>
      <c r="P809" s="155"/>
      <c r="Q809" s="155"/>
    </row>
    <row r="810" spans="1:17" ht="15">
      <c r="A810" s="121">
        <v>492</v>
      </c>
      <c r="B810" s="122">
        <v>492281086</v>
      </c>
      <c r="C810" s="57" t="s">
        <v>542</v>
      </c>
      <c r="D810" s="55">
        <v>281</v>
      </c>
      <c r="E810" s="57" t="s">
        <v>306</v>
      </c>
      <c r="F810" s="57">
        <v>86</v>
      </c>
      <c r="G810" s="57" t="s">
        <v>111</v>
      </c>
      <c r="H810" s="240">
        <v>1</v>
      </c>
      <c r="I810" s="94"/>
      <c r="J810" s="120">
        <v>11037</v>
      </c>
      <c r="K810" s="120">
        <v>1744</v>
      </c>
      <c r="L810" s="120" t="str">
        <f>IFERROR(VLOOKUP(TRIM(TEXT(B810,"@")),transp!$A$1:$K$18,9,FALSE),"")</f>
        <v/>
      </c>
      <c r="M810" s="120">
        <v>1188</v>
      </c>
      <c r="N810" s="120">
        <v>13969</v>
      </c>
      <c r="O810" s="125"/>
      <c r="P810" s="155"/>
      <c r="Q810" s="155"/>
    </row>
    <row r="811" spans="1:17" ht="15">
      <c r="A811" s="121">
        <v>492</v>
      </c>
      <c r="B811" s="122">
        <v>492281087</v>
      </c>
      <c r="C811" s="57" t="s">
        <v>542</v>
      </c>
      <c r="D811" s="55">
        <v>281</v>
      </c>
      <c r="E811" s="57" t="s">
        <v>306</v>
      </c>
      <c r="F811" s="57">
        <v>87</v>
      </c>
      <c r="G811" s="57" t="s">
        <v>112</v>
      </c>
      <c r="H811" s="240">
        <v>1</v>
      </c>
      <c r="I811" s="94"/>
      <c r="J811" s="120">
        <v>16427</v>
      </c>
      <c r="K811" s="120">
        <v>5153</v>
      </c>
      <c r="L811" s="120" t="str">
        <f>IFERROR(VLOOKUP(TRIM(TEXT(B811,"@")),transp!$A$1:$K$18,9,FALSE),"")</f>
        <v/>
      </c>
      <c r="M811" s="120">
        <v>1188</v>
      </c>
      <c r="N811" s="120">
        <v>22768</v>
      </c>
      <c r="O811" s="125"/>
      <c r="P811" s="155"/>
      <c r="Q811" s="155"/>
    </row>
    <row r="812" spans="1:17" ht="15">
      <c r="A812" s="121">
        <v>492</v>
      </c>
      <c r="B812" s="122">
        <v>492281281</v>
      </c>
      <c r="C812" s="57" t="s">
        <v>542</v>
      </c>
      <c r="D812" s="55">
        <v>281</v>
      </c>
      <c r="E812" s="57" t="s">
        <v>306</v>
      </c>
      <c r="F812" s="57">
        <v>281</v>
      </c>
      <c r="G812" s="57" t="s">
        <v>306</v>
      </c>
      <c r="H812" s="240">
        <v>341</v>
      </c>
      <c r="I812" s="94"/>
      <c r="J812" s="120">
        <v>19348</v>
      </c>
      <c r="K812" s="120">
        <v>33</v>
      </c>
      <c r="L812" s="120" t="str">
        <f>IFERROR(VLOOKUP(TRIM(TEXT(B812,"@")),transp!$A$1:$K$18,9,FALSE),"")</f>
        <v/>
      </c>
      <c r="M812" s="120">
        <v>1188</v>
      </c>
      <c r="N812" s="120">
        <v>20569</v>
      </c>
      <c r="O812" s="125"/>
      <c r="P812" s="155"/>
      <c r="Q812" s="155"/>
    </row>
    <row r="813" spans="1:17" ht="15">
      <c r="A813" s="121">
        <v>492</v>
      </c>
      <c r="B813" s="122">
        <v>492281332</v>
      </c>
      <c r="C813" s="57" t="s">
        <v>542</v>
      </c>
      <c r="D813" s="55">
        <v>281</v>
      </c>
      <c r="E813" s="57" t="s">
        <v>306</v>
      </c>
      <c r="F813" s="57">
        <v>332</v>
      </c>
      <c r="G813" s="57" t="s">
        <v>357</v>
      </c>
      <c r="H813" s="240">
        <v>3</v>
      </c>
      <c r="I813" s="94"/>
      <c r="J813" s="120">
        <v>16735</v>
      </c>
      <c r="K813" s="120">
        <v>827</v>
      </c>
      <c r="L813" s="120" t="str">
        <f>IFERROR(VLOOKUP(TRIM(TEXT(B813,"@")),transp!$A$1:$K$18,9,FALSE),"")</f>
        <v/>
      </c>
      <c r="M813" s="120">
        <v>1188</v>
      </c>
      <c r="N813" s="120">
        <v>18750</v>
      </c>
      <c r="O813" s="125"/>
      <c r="P813" s="155"/>
      <c r="Q813" s="155"/>
    </row>
    <row r="814" spans="1:17" ht="15">
      <c r="A814" s="121">
        <v>493</v>
      </c>
      <c r="B814" s="122">
        <v>493057035</v>
      </c>
      <c r="C814" s="57" t="s">
        <v>560</v>
      </c>
      <c r="D814" s="55">
        <v>57</v>
      </c>
      <c r="E814" s="57" t="s">
        <v>82</v>
      </c>
      <c r="F814" s="57">
        <v>35</v>
      </c>
      <c r="G814" s="57" t="s">
        <v>60</v>
      </c>
      <c r="H814" s="240">
        <v>21</v>
      </c>
      <c r="I814" s="94"/>
      <c r="J814" s="120">
        <v>22053</v>
      </c>
      <c r="K814" s="120">
        <v>8483</v>
      </c>
      <c r="L814" s="120" t="str">
        <f>IFERROR(VLOOKUP(TRIM(TEXT(B814,"@")),transp!$A$1:$K$18,9,FALSE),"")</f>
        <v/>
      </c>
      <c r="M814" s="120">
        <v>1188</v>
      </c>
      <c r="N814" s="120">
        <v>31724</v>
      </c>
      <c r="O814" s="125"/>
      <c r="P814" s="155"/>
      <c r="Q814" s="155"/>
    </row>
    <row r="815" spans="1:17" ht="15">
      <c r="A815" s="121">
        <v>493</v>
      </c>
      <c r="B815" s="122">
        <v>493057044</v>
      </c>
      <c r="C815" s="57" t="s">
        <v>560</v>
      </c>
      <c r="D815" s="55">
        <v>57</v>
      </c>
      <c r="E815" s="57" t="s">
        <v>82</v>
      </c>
      <c r="F815" s="57">
        <v>44</v>
      </c>
      <c r="G815" s="57" t="s">
        <v>69</v>
      </c>
      <c r="H815" s="240">
        <v>2</v>
      </c>
      <c r="I815" s="94"/>
      <c r="J815" s="120">
        <v>16294</v>
      </c>
      <c r="K815" s="120">
        <v>0</v>
      </c>
      <c r="L815" s="120" t="str">
        <f>IFERROR(VLOOKUP(TRIM(TEXT(B815,"@")),transp!$A$1:$K$18,9,FALSE),"")</f>
        <v/>
      </c>
      <c r="M815" s="120">
        <v>1188</v>
      </c>
      <c r="N815" s="120">
        <v>17482</v>
      </c>
      <c r="O815" s="125"/>
      <c r="P815" s="155"/>
      <c r="Q815" s="155"/>
    </row>
    <row r="816" spans="1:17" ht="15">
      <c r="A816" s="121">
        <v>493</v>
      </c>
      <c r="B816" s="122">
        <v>493057057</v>
      </c>
      <c r="C816" s="57" t="s">
        <v>560</v>
      </c>
      <c r="D816" s="55">
        <v>57</v>
      </c>
      <c r="E816" s="57" t="s">
        <v>82</v>
      </c>
      <c r="F816" s="57">
        <v>57</v>
      </c>
      <c r="G816" s="57" t="s">
        <v>82</v>
      </c>
      <c r="H816" s="240">
        <v>94</v>
      </c>
      <c r="I816" s="94"/>
      <c r="J816" s="120">
        <v>23027</v>
      </c>
      <c r="K816" s="120">
        <v>528</v>
      </c>
      <c r="L816" s="120" t="str">
        <f>IFERROR(VLOOKUP(TRIM(TEXT(B816,"@")),transp!$A$1:$K$18,9,FALSE),"")</f>
        <v/>
      </c>
      <c r="M816" s="120">
        <v>1188</v>
      </c>
      <c r="N816" s="120">
        <v>24743</v>
      </c>
      <c r="O816" s="125"/>
      <c r="P816" s="155"/>
      <c r="Q816" s="155"/>
    </row>
    <row r="817" spans="1:17" ht="15">
      <c r="A817" s="121">
        <v>493</v>
      </c>
      <c r="B817" s="122">
        <v>493057093</v>
      </c>
      <c r="C817" s="57" t="s">
        <v>560</v>
      </c>
      <c r="D817" s="55">
        <v>57</v>
      </c>
      <c r="E817" s="57" t="s">
        <v>82</v>
      </c>
      <c r="F817" s="57">
        <v>93</v>
      </c>
      <c r="G817" s="57" t="s">
        <v>118</v>
      </c>
      <c r="H817" s="240">
        <v>33</v>
      </c>
      <c r="I817" s="94"/>
      <c r="J817" s="120">
        <v>22955</v>
      </c>
      <c r="K817" s="120">
        <v>226</v>
      </c>
      <c r="L817" s="120" t="str">
        <f>IFERROR(VLOOKUP(TRIM(TEXT(B817,"@")),transp!$A$1:$K$18,9,FALSE),"")</f>
        <v/>
      </c>
      <c r="M817" s="120">
        <v>1188</v>
      </c>
      <c r="N817" s="120">
        <v>24369</v>
      </c>
      <c r="O817" s="125"/>
      <c r="P817" s="155"/>
      <c r="Q817" s="155"/>
    </row>
    <row r="818" spans="1:17" ht="15">
      <c r="A818" s="121">
        <v>493</v>
      </c>
      <c r="B818" s="122">
        <v>493057100</v>
      </c>
      <c r="C818" s="57" t="s">
        <v>560</v>
      </c>
      <c r="D818" s="55">
        <v>57</v>
      </c>
      <c r="E818" s="57" t="s">
        <v>82</v>
      </c>
      <c r="F818" s="57">
        <v>100</v>
      </c>
      <c r="G818" s="57" t="s">
        <v>125</v>
      </c>
      <c r="H818" s="240">
        <v>1</v>
      </c>
      <c r="I818" s="94"/>
      <c r="J818" s="120">
        <v>20383</v>
      </c>
      <c r="K818" s="120">
        <v>5496</v>
      </c>
      <c r="L818" s="120" t="str">
        <f>IFERROR(VLOOKUP(TRIM(TEXT(B818,"@")),transp!$A$1:$K$18,9,FALSE),"")</f>
        <v/>
      </c>
      <c r="M818" s="120">
        <v>1188</v>
      </c>
      <c r="N818" s="120">
        <v>27067</v>
      </c>
      <c r="O818" s="125"/>
      <c r="P818" s="155"/>
      <c r="Q818" s="155"/>
    </row>
    <row r="819" spans="1:17" ht="15">
      <c r="A819" s="121">
        <v>493</v>
      </c>
      <c r="B819" s="122">
        <v>493057163</v>
      </c>
      <c r="C819" s="57" t="s">
        <v>560</v>
      </c>
      <c r="D819" s="55">
        <v>57</v>
      </c>
      <c r="E819" s="57" t="s">
        <v>82</v>
      </c>
      <c r="F819" s="57">
        <v>163</v>
      </c>
      <c r="G819" s="57" t="s">
        <v>188</v>
      </c>
      <c r="H819" s="240">
        <v>6</v>
      </c>
      <c r="I819" s="94"/>
      <c r="J819" s="120">
        <v>19798</v>
      </c>
      <c r="K819" s="120">
        <v>93</v>
      </c>
      <c r="L819" s="120" t="str">
        <f>IFERROR(VLOOKUP(TRIM(TEXT(B819,"@")),transp!$A$1:$K$18,9,FALSE),"")</f>
        <v/>
      </c>
      <c r="M819" s="120">
        <v>1188</v>
      </c>
      <c r="N819" s="120">
        <v>21079</v>
      </c>
      <c r="O819" s="125"/>
      <c r="P819" s="155"/>
      <c r="Q819" s="155"/>
    </row>
    <row r="820" spans="1:17" ht="15">
      <c r="A820" s="121">
        <v>493</v>
      </c>
      <c r="B820" s="122">
        <v>493057165</v>
      </c>
      <c r="C820" s="57" t="s">
        <v>560</v>
      </c>
      <c r="D820" s="55">
        <v>57</v>
      </c>
      <c r="E820" s="57" t="s">
        <v>82</v>
      </c>
      <c r="F820" s="57">
        <v>165</v>
      </c>
      <c r="G820" s="57" t="s">
        <v>190</v>
      </c>
      <c r="H820" s="240">
        <v>5</v>
      </c>
      <c r="I820" s="94"/>
      <c r="J820" s="120">
        <v>20897</v>
      </c>
      <c r="K820" s="120">
        <v>0</v>
      </c>
      <c r="L820" s="120" t="str">
        <f>IFERROR(VLOOKUP(TRIM(TEXT(B820,"@")),transp!$A$1:$K$18,9,FALSE),"")</f>
        <v/>
      </c>
      <c r="M820" s="120">
        <v>1188</v>
      </c>
      <c r="N820" s="120">
        <v>22085</v>
      </c>
      <c r="O820" s="125"/>
      <c r="P820" s="155"/>
      <c r="Q820" s="155"/>
    </row>
    <row r="821" spans="1:17" ht="15">
      <c r="A821" s="121">
        <v>493</v>
      </c>
      <c r="B821" s="122">
        <v>493057176</v>
      </c>
      <c r="C821" s="57" t="s">
        <v>560</v>
      </c>
      <c r="D821" s="55">
        <v>57</v>
      </c>
      <c r="E821" s="57" t="s">
        <v>82</v>
      </c>
      <c r="F821" s="57">
        <v>176</v>
      </c>
      <c r="G821" s="57" t="s">
        <v>201</v>
      </c>
      <c r="H821" s="240">
        <v>4</v>
      </c>
      <c r="I821" s="94"/>
      <c r="J821" s="120">
        <v>20336</v>
      </c>
      <c r="K821" s="120">
        <v>6567</v>
      </c>
      <c r="L821" s="120" t="str">
        <f>IFERROR(VLOOKUP(TRIM(TEXT(B821,"@")),transp!$A$1:$K$18,9,FALSE),"")</f>
        <v/>
      </c>
      <c r="M821" s="120">
        <v>1188</v>
      </c>
      <c r="N821" s="120">
        <v>28091</v>
      </c>
      <c r="O821" s="125"/>
      <c r="P821" s="155"/>
      <c r="Q821" s="155"/>
    </row>
    <row r="822" spans="1:17" ht="15">
      <c r="A822" s="121">
        <v>493</v>
      </c>
      <c r="B822" s="122">
        <v>493057207</v>
      </c>
      <c r="C822" s="57" t="s">
        <v>560</v>
      </c>
      <c r="D822" s="55">
        <v>57</v>
      </c>
      <c r="E822" s="57" t="s">
        <v>82</v>
      </c>
      <c r="F822" s="57">
        <v>207</v>
      </c>
      <c r="G822" s="57" t="s">
        <v>232</v>
      </c>
      <c r="H822" s="240">
        <v>1</v>
      </c>
      <c r="I822" s="94"/>
      <c r="J822" s="120">
        <v>17637</v>
      </c>
      <c r="K822" s="120">
        <v>14006</v>
      </c>
      <c r="L822" s="120" t="str">
        <f>IFERROR(VLOOKUP(TRIM(TEXT(B822,"@")),transp!$A$1:$K$18,9,FALSE),"")</f>
        <v/>
      </c>
      <c r="M822" s="120">
        <v>1188</v>
      </c>
      <c r="N822" s="120">
        <v>32831</v>
      </c>
      <c r="O822" s="125"/>
      <c r="P822" s="155"/>
      <c r="Q822" s="155"/>
    </row>
    <row r="823" spans="1:17" ht="15">
      <c r="A823" s="121">
        <v>493</v>
      </c>
      <c r="B823" s="122">
        <v>493057244</v>
      </c>
      <c r="C823" s="57" t="s">
        <v>560</v>
      </c>
      <c r="D823" s="55">
        <v>57</v>
      </c>
      <c r="E823" s="57" t="s">
        <v>82</v>
      </c>
      <c r="F823" s="57">
        <v>244</v>
      </c>
      <c r="G823" s="57" t="s">
        <v>269</v>
      </c>
      <c r="H823" s="240">
        <v>2</v>
      </c>
      <c r="I823" s="94"/>
      <c r="J823" s="120">
        <v>20383</v>
      </c>
      <c r="K823" s="120">
        <v>4927</v>
      </c>
      <c r="L823" s="120" t="str">
        <f>IFERROR(VLOOKUP(TRIM(TEXT(B823,"@")),transp!$A$1:$K$18,9,FALSE),"")</f>
        <v/>
      </c>
      <c r="M823" s="120">
        <v>1188</v>
      </c>
      <c r="N823" s="120">
        <v>26498</v>
      </c>
      <c r="O823" s="125"/>
      <c r="P823" s="155"/>
      <c r="Q823" s="155"/>
    </row>
    <row r="824" spans="1:17" ht="15">
      <c r="A824" s="121">
        <v>493</v>
      </c>
      <c r="B824" s="122">
        <v>493057248</v>
      </c>
      <c r="C824" s="57" t="s">
        <v>560</v>
      </c>
      <c r="D824" s="55">
        <v>57</v>
      </c>
      <c r="E824" s="57" t="s">
        <v>82</v>
      </c>
      <c r="F824" s="57">
        <v>248</v>
      </c>
      <c r="G824" s="57" t="s">
        <v>273</v>
      </c>
      <c r="H824" s="240">
        <v>18</v>
      </c>
      <c r="I824" s="94"/>
      <c r="J824" s="120">
        <v>22296</v>
      </c>
      <c r="K824" s="120">
        <v>1088</v>
      </c>
      <c r="L824" s="120" t="str">
        <f>IFERROR(VLOOKUP(TRIM(TEXT(B824,"@")),transp!$A$1:$K$18,9,FALSE),"")</f>
        <v/>
      </c>
      <c r="M824" s="120">
        <v>1188</v>
      </c>
      <c r="N824" s="120">
        <v>24572</v>
      </c>
      <c r="O824" s="125"/>
      <c r="P824" s="155"/>
      <c r="Q824" s="155"/>
    </row>
    <row r="825" spans="1:17" ht="15">
      <c r="A825" s="121">
        <v>493</v>
      </c>
      <c r="B825" s="122">
        <v>493057262</v>
      </c>
      <c r="C825" s="57" t="s">
        <v>560</v>
      </c>
      <c r="D825" s="55">
        <v>57</v>
      </c>
      <c r="E825" s="57" t="s">
        <v>82</v>
      </c>
      <c r="F825" s="57">
        <v>262</v>
      </c>
      <c r="G825" s="57" t="s">
        <v>287</v>
      </c>
      <c r="H825" s="240">
        <v>1</v>
      </c>
      <c r="I825" s="94"/>
      <c r="J825" s="120">
        <v>19924</v>
      </c>
      <c r="K825" s="120">
        <v>1294</v>
      </c>
      <c r="L825" s="120" t="str">
        <f>IFERROR(VLOOKUP(TRIM(TEXT(B825,"@")),transp!$A$1:$K$18,9,FALSE),"")</f>
        <v/>
      </c>
      <c r="M825" s="120">
        <v>1188</v>
      </c>
      <c r="N825" s="120">
        <v>22406</v>
      </c>
      <c r="O825" s="125"/>
      <c r="P825" s="155"/>
      <c r="Q825" s="155"/>
    </row>
    <row r="826" spans="1:17" ht="15">
      <c r="A826" s="121">
        <v>493</v>
      </c>
      <c r="B826" s="122">
        <v>493057274</v>
      </c>
      <c r="C826" s="57" t="s">
        <v>560</v>
      </c>
      <c r="D826" s="55">
        <v>57</v>
      </c>
      <c r="E826" s="57" t="s">
        <v>82</v>
      </c>
      <c r="F826" s="57">
        <v>274</v>
      </c>
      <c r="G826" s="57" t="s">
        <v>299</v>
      </c>
      <c r="H826" s="240">
        <v>1</v>
      </c>
      <c r="I826" s="94"/>
      <c r="J826" s="120">
        <v>16294</v>
      </c>
      <c r="K826" s="120">
        <v>7512</v>
      </c>
      <c r="L826" s="120" t="str">
        <f>IFERROR(VLOOKUP(TRIM(TEXT(B826,"@")),transp!$A$1:$K$18,9,FALSE),"")</f>
        <v/>
      </c>
      <c r="M826" s="120">
        <v>1188</v>
      </c>
      <c r="N826" s="120">
        <v>24994</v>
      </c>
      <c r="O826" s="125"/>
      <c r="P826" s="155"/>
      <c r="Q826" s="155"/>
    </row>
    <row r="827" spans="1:17" ht="15">
      <c r="A827" s="121">
        <v>493</v>
      </c>
      <c r="B827" s="122">
        <v>493057346</v>
      </c>
      <c r="C827" s="57" t="s">
        <v>560</v>
      </c>
      <c r="D827" s="55">
        <v>57</v>
      </c>
      <c r="E827" s="57" t="s">
        <v>82</v>
      </c>
      <c r="F827" s="57">
        <v>346</v>
      </c>
      <c r="G827" s="57" t="s">
        <v>371</v>
      </c>
      <c r="H827" s="240">
        <v>5</v>
      </c>
      <c r="I827" s="94"/>
      <c r="J827" s="120">
        <v>22128</v>
      </c>
      <c r="K827" s="120">
        <v>1955</v>
      </c>
      <c r="L827" s="120" t="str">
        <f>IFERROR(VLOOKUP(TRIM(TEXT(B827,"@")),transp!$A$1:$K$18,9,FALSE),"")</f>
        <v/>
      </c>
      <c r="M827" s="120">
        <v>1188</v>
      </c>
      <c r="N827" s="120">
        <v>25271</v>
      </c>
      <c r="O827" s="125"/>
      <c r="P827" s="155"/>
      <c r="Q827" s="155"/>
    </row>
    <row r="828" spans="1:17" ht="15">
      <c r="A828" s="121">
        <v>494</v>
      </c>
      <c r="B828" s="122">
        <v>494093031</v>
      </c>
      <c r="C828" s="57" t="s">
        <v>543</v>
      </c>
      <c r="D828" s="55">
        <v>93</v>
      </c>
      <c r="E828" s="57" t="s">
        <v>118</v>
      </c>
      <c r="F828" s="57">
        <v>31</v>
      </c>
      <c r="G828" s="57" t="s">
        <v>56</v>
      </c>
      <c r="H828" s="240">
        <v>2</v>
      </c>
      <c r="I828" s="94"/>
      <c r="J828" s="120">
        <v>11206</v>
      </c>
      <c r="K828" s="120">
        <v>4726</v>
      </c>
      <c r="L828" s="120" t="str">
        <f>IFERROR(VLOOKUP(TRIM(TEXT(B828,"@")),transp!$A$1:$K$18,9,FALSE),"")</f>
        <v/>
      </c>
      <c r="M828" s="120">
        <v>1188</v>
      </c>
      <c r="N828" s="120">
        <v>17120</v>
      </c>
      <c r="O828" s="125"/>
      <c r="P828" s="155"/>
      <c r="Q828" s="155"/>
    </row>
    <row r="829" spans="1:17" ht="15">
      <c r="A829" s="121">
        <v>494</v>
      </c>
      <c r="B829" s="122">
        <v>494093035</v>
      </c>
      <c r="C829" s="57" t="s">
        <v>543</v>
      </c>
      <c r="D829" s="55">
        <v>93</v>
      </c>
      <c r="E829" s="57" t="s">
        <v>118</v>
      </c>
      <c r="F829" s="57">
        <v>35</v>
      </c>
      <c r="G829" s="57" t="s">
        <v>60</v>
      </c>
      <c r="H829" s="240">
        <v>8</v>
      </c>
      <c r="I829" s="94"/>
      <c r="J829" s="120">
        <v>20592</v>
      </c>
      <c r="K829" s="120">
        <v>7921</v>
      </c>
      <c r="L829" s="120" t="str">
        <f>IFERROR(VLOOKUP(TRIM(TEXT(B829,"@")),transp!$A$1:$K$18,9,FALSE),"")</f>
        <v/>
      </c>
      <c r="M829" s="120">
        <v>1188</v>
      </c>
      <c r="N829" s="120">
        <v>29701</v>
      </c>
      <c r="O829" s="125"/>
      <c r="P829" s="155"/>
      <c r="Q829" s="155"/>
    </row>
    <row r="830" spans="1:17" ht="15">
      <c r="A830" s="121">
        <v>494</v>
      </c>
      <c r="B830" s="122">
        <v>494093049</v>
      </c>
      <c r="C830" s="57" t="s">
        <v>543</v>
      </c>
      <c r="D830" s="55">
        <v>93</v>
      </c>
      <c r="E830" s="57" t="s">
        <v>118</v>
      </c>
      <c r="F830" s="57">
        <v>49</v>
      </c>
      <c r="G830" s="57" t="s">
        <v>74</v>
      </c>
      <c r="H830" s="240">
        <v>2</v>
      </c>
      <c r="I830" s="94"/>
      <c r="J830" s="120">
        <v>18048</v>
      </c>
      <c r="K830" s="120">
        <v>24422</v>
      </c>
      <c r="L830" s="120" t="str">
        <f>IFERROR(VLOOKUP(TRIM(TEXT(B830,"@")),transp!$A$1:$K$18,9,FALSE),"")</f>
        <v/>
      </c>
      <c r="M830" s="120">
        <v>1188</v>
      </c>
      <c r="N830" s="120">
        <v>43658</v>
      </c>
      <c r="O830" s="125"/>
      <c r="P830" s="155"/>
      <c r="Q830" s="155"/>
    </row>
    <row r="831" spans="1:17" ht="15">
      <c r="A831" s="121">
        <v>494</v>
      </c>
      <c r="B831" s="122">
        <v>494093056</v>
      </c>
      <c r="C831" s="57" t="s">
        <v>543</v>
      </c>
      <c r="D831" s="55">
        <v>93</v>
      </c>
      <c r="E831" s="57" t="s">
        <v>118</v>
      </c>
      <c r="F831" s="57">
        <v>56</v>
      </c>
      <c r="G831" s="57" t="s">
        <v>81</v>
      </c>
      <c r="H831" s="240">
        <v>1</v>
      </c>
      <c r="I831" s="94"/>
      <c r="J831" s="120">
        <v>12985</v>
      </c>
      <c r="K831" s="120">
        <v>3851</v>
      </c>
      <c r="L831" s="120" t="str">
        <f>IFERROR(VLOOKUP(TRIM(TEXT(B831,"@")),transp!$A$1:$K$18,9,FALSE),"")</f>
        <v/>
      </c>
      <c r="M831" s="120">
        <v>1188</v>
      </c>
      <c r="N831" s="120">
        <v>18024</v>
      </c>
      <c r="O831" s="125"/>
      <c r="P831" s="155"/>
      <c r="Q831" s="155"/>
    </row>
    <row r="832" spans="1:17" ht="15">
      <c r="A832" s="121">
        <v>494</v>
      </c>
      <c r="B832" s="122">
        <v>494093057</v>
      </c>
      <c r="C832" s="57" t="s">
        <v>543</v>
      </c>
      <c r="D832" s="55">
        <v>93</v>
      </c>
      <c r="E832" s="57" t="s">
        <v>118</v>
      </c>
      <c r="F832" s="57">
        <v>57</v>
      </c>
      <c r="G832" s="57" t="s">
        <v>82</v>
      </c>
      <c r="H832" s="240">
        <v>83</v>
      </c>
      <c r="I832" s="94"/>
      <c r="J832" s="120">
        <v>19349</v>
      </c>
      <c r="K832" s="120">
        <v>443</v>
      </c>
      <c r="L832" s="120" t="str">
        <f>IFERROR(VLOOKUP(TRIM(TEXT(B832,"@")),transp!$A$1:$K$18,9,FALSE),"")</f>
        <v/>
      </c>
      <c r="M832" s="120">
        <v>1188</v>
      </c>
      <c r="N832" s="120">
        <v>20980</v>
      </c>
      <c r="O832" s="125"/>
      <c r="P832" s="155"/>
      <c r="Q832" s="155"/>
    </row>
    <row r="833" spans="1:17" ht="15">
      <c r="A833" s="121">
        <v>494</v>
      </c>
      <c r="B833" s="122">
        <v>494093071</v>
      </c>
      <c r="C833" s="57" t="s">
        <v>543</v>
      </c>
      <c r="D833" s="55">
        <v>93</v>
      </c>
      <c r="E833" s="57" t="s">
        <v>118</v>
      </c>
      <c r="F833" s="57">
        <v>71</v>
      </c>
      <c r="G833" s="57" t="s">
        <v>96</v>
      </c>
      <c r="H833" s="240">
        <v>3</v>
      </c>
      <c r="I833" s="94"/>
      <c r="J833" s="120">
        <v>11799</v>
      </c>
      <c r="K833" s="120">
        <v>4977</v>
      </c>
      <c r="L833" s="120" t="str">
        <f>IFERROR(VLOOKUP(TRIM(TEXT(B833,"@")),transp!$A$1:$K$18,9,FALSE),"")</f>
        <v/>
      </c>
      <c r="M833" s="120">
        <v>1188</v>
      </c>
      <c r="N833" s="120">
        <v>17964</v>
      </c>
      <c r="O833" s="125"/>
      <c r="P833" s="155"/>
      <c r="Q833" s="155"/>
    </row>
    <row r="834" spans="1:17" ht="15">
      <c r="A834" s="121">
        <v>494</v>
      </c>
      <c r="B834" s="122">
        <v>494093093</v>
      </c>
      <c r="C834" s="57" t="s">
        <v>543</v>
      </c>
      <c r="D834" s="55">
        <v>93</v>
      </c>
      <c r="E834" s="57" t="s">
        <v>118</v>
      </c>
      <c r="F834" s="57">
        <v>93</v>
      </c>
      <c r="G834" s="57" t="s">
        <v>118</v>
      </c>
      <c r="H834" s="240">
        <v>264</v>
      </c>
      <c r="I834" s="94"/>
      <c r="J834" s="120">
        <v>17449</v>
      </c>
      <c r="K834" s="120">
        <v>172</v>
      </c>
      <c r="L834" s="120" t="str">
        <f>IFERROR(VLOOKUP(TRIM(TEXT(B834,"@")),transp!$A$1:$K$18,9,FALSE),"")</f>
        <v/>
      </c>
      <c r="M834" s="120">
        <v>1188</v>
      </c>
      <c r="N834" s="120">
        <v>18809</v>
      </c>
      <c r="O834" s="125"/>
      <c r="P834" s="155"/>
      <c r="Q834" s="155"/>
    </row>
    <row r="835" spans="1:17" ht="15">
      <c r="A835" s="121">
        <v>494</v>
      </c>
      <c r="B835" s="122">
        <v>494093097</v>
      </c>
      <c r="C835" s="57" t="s">
        <v>543</v>
      </c>
      <c r="D835" s="55">
        <v>93</v>
      </c>
      <c r="E835" s="57" t="s">
        <v>118</v>
      </c>
      <c r="F835" s="57">
        <v>97</v>
      </c>
      <c r="G835" s="57" t="s">
        <v>122</v>
      </c>
      <c r="H835" s="240">
        <v>3</v>
      </c>
      <c r="I835" s="94"/>
      <c r="J835" s="120">
        <v>22368</v>
      </c>
      <c r="K835" s="120">
        <v>151</v>
      </c>
      <c r="L835" s="120" t="str">
        <f>IFERROR(VLOOKUP(TRIM(TEXT(B835,"@")),transp!$A$1:$K$18,9,FALSE),"")</f>
        <v/>
      </c>
      <c r="M835" s="120">
        <v>1188</v>
      </c>
      <c r="N835" s="120">
        <v>23707</v>
      </c>
      <c r="O835" s="125"/>
      <c r="P835" s="155"/>
      <c r="Q835" s="155"/>
    </row>
    <row r="836" spans="1:17" ht="15">
      <c r="A836" s="121">
        <v>494</v>
      </c>
      <c r="B836" s="122">
        <v>494093128</v>
      </c>
      <c r="C836" s="57" t="s">
        <v>543</v>
      </c>
      <c r="D836" s="55">
        <v>93</v>
      </c>
      <c r="E836" s="57" t="s">
        <v>118</v>
      </c>
      <c r="F836" s="57">
        <v>128</v>
      </c>
      <c r="G836" s="57" t="s">
        <v>153</v>
      </c>
      <c r="H836" s="240">
        <v>1</v>
      </c>
      <c r="I836" s="94"/>
      <c r="J836" s="120">
        <v>11009</v>
      </c>
      <c r="K836" s="120">
        <v>622</v>
      </c>
      <c r="L836" s="120" t="str">
        <f>IFERROR(VLOOKUP(TRIM(TEXT(B836,"@")),transp!$A$1:$K$18,9,FALSE),"")</f>
        <v/>
      </c>
      <c r="M836" s="120">
        <v>1188</v>
      </c>
      <c r="N836" s="120">
        <v>12819</v>
      </c>
      <c r="O836" s="125"/>
      <c r="P836" s="155"/>
      <c r="Q836" s="155"/>
    </row>
    <row r="837" spans="1:17" ht="15">
      <c r="A837" s="121">
        <v>494</v>
      </c>
      <c r="B837" s="122">
        <v>494093149</v>
      </c>
      <c r="C837" s="57" t="s">
        <v>543</v>
      </c>
      <c r="D837" s="55">
        <v>93</v>
      </c>
      <c r="E837" s="57" t="s">
        <v>118</v>
      </c>
      <c r="F837" s="57">
        <v>149</v>
      </c>
      <c r="G837" s="57" t="s">
        <v>174</v>
      </c>
      <c r="H837" s="240">
        <v>3</v>
      </c>
      <c r="I837" s="94"/>
      <c r="J837" s="120">
        <v>20946</v>
      </c>
      <c r="K837" s="120">
        <v>151</v>
      </c>
      <c r="L837" s="120" t="str">
        <f>IFERROR(VLOOKUP(TRIM(TEXT(B837,"@")),transp!$A$1:$K$18,9,FALSE),"")</f>
        <v/>
      </c>
      <c r="M837" s="120">
        <v>1188</v>
      </c>
      <c r="N837" s="120">
        <v>22285</v>
      </c>
      <c r="O837" s="125"/>
      <c r="P837" s="155"/>
      <c r="Q837" s="155"/>
    </row>
    <row r="838" spans="1:17" ht="15">
      <c r="A838" s="121">
        <v>494</v>
      </c>
      <c r="B838" s="122">
        <v>494093163</v>
      </c>
      <c r="C838" s="57" t="s">
        <v>543</v>
      </c>
      <c r="D838" s="55">
        <v>93</v>
      </c>
      <c r="E838" s="57" t="s">
        <v>118</v>
      </c>
      <c r="F838" s="57">
        <v>163</v>
      </c>
      <c r="G838" s="57" t="s">
        <v>188</v>
      </c>
      <c r="H838" s="240">
        <v>16</v>
      </c>
      <c r="I838" s="94"/>
      <c r="J838" s="120">
        <v>17912</v>
      </c>
      <c r="K838" s="120">
        <v>84</v>
      </c>
      <c r="L838" s="120" t="str">
        <f>IFERROR(VLOOKUP(TRIM(TEXT(B838,"@")),transp!$A$1:$K$18,9,FALSE),"")</f>
        <v/>
      </c>
      <c r="M838" s="120">
        <v>1188</v>
      </c>
      <c r="N838" s="120">
        <v>19184</v>
      </c>
      <c r="O838" s="125"/>
      <c r="P838" s="155"/>
      <c r="Q838" s="155"/>
    </row>
    <row r="839" spans="1:17" ht="15">
      <c r="A839" s="121">
        <v>494</v>
      </c>
      <c r="B839" s="122">
        <v>494093165</v>
      </c>
      <c r="C839" s="57" t="s">
        <v>543</v>
      </c>
      <c r="D839" s="55">
        <v>93</v>
      </c>
      <c r="E839" s="57" t="s">
        <v>118</v>
      </c>
      <c r="F839" s="57">
        <v>165</v>
      </c>
      <c r="G839" s="57" t="s">
        <v>190</v>
      </c>
      <c r="H839" s="240">
        <v>36</v>
      </c>
      <c r="I839" s="94"/>
      <c r="J839" s="120">
        <v>16556</v>
      </c>
      <c r="K839" s="120">
        <v>0</v>
      </c>
      <c r="L839" s="120" t="str">
        <f>IFERROR(VLOOKUP(TRIM(TEXT(B839,"@")),transp!$A$1:$K$18,9,FALSE),"")</f>
        <v/>
      </c>
      <c r="M839" s="120">
        <v>1188</v>
      </c>
      <c r="N839" s="120">
        <v>17744</v>
      </c>
      <c r="O839" s="125"/>
      <c r="P839" s="155"/>
      <c r="Q839" s="155"/>
    </row>
    <row r="840" spans="1:17" ht="15">
      <c r="A840" s="121">
        <v>494</v>
      </c>
      <c r="B840" s="122">
        <v>494093176</v>
      </c>
      <c r="C840" s="57" t="s">
        <v>543</v>
      </c>
      <c r="D840" s="55">
        <v>93</v>
      </c>
      <c r="E840" s="57" t="s">
        <v>118</v>
      </c>
      <c r="F840" s="57">
        <v>176</v>
      </c>
      <c r="G840" s="57" t="s">
        <v>201</v>
      </c>
      <c r="H840" s="240">
        <v>11</v>
      </c>
      <c r="I840" s="94"/>
      <c r="J840" s="120">
        <v>18248</v>
      </c>
      <c r="K840" s="120">
        <v>5892</v>
      </c>
      <c r="L840" s="120" t="str">
        <f>IFERROR(VLOOKUP(TRIM(TEXT(B840,"@")),transp!$A$1:$K$18,9,FALSE),"")</f>
        <v/>
      </c>
      <c r="M840" s="120">
        <v>1188</v>
      </c>
      <c r="N840" s="120">
        <v>25328</v>
      </c>
      <c r="O840" s="125"/>
      <c r="P840" s="155"/>
      <c r="Q840" s="155"/>
    </row>
    <row r="841" spans="1:17" ht="15">
      <c r="A841" s="121">
        <v>494</v>
      </c>
      <c r="B841" s="122">
        <v>494093178</v>
      </c>
      <c r="C841" s="57" t="s">
        <v>543</v>
      </c>
      <c r="D841" s="55">
        <v>93</v>
      </c>
      <c r="E841" s="57" t="s">
        <v>118</v>
      </c>
      <c r="F841" s="57">
        <v>178</v>
      </c>
      <c r="G841" s="57" t="s">
        <v>203</v>
      </c>
      <c r="H841" s="240">
        <v>2</v>
      </c>
      <c r="I841" s="94"/>
      <c r="J841" s="120">
        <v>11997</v>
      </c>
      <c r="K841" s="120">
        <v>1165</v>
      </c>
      <c r="L841" s="120" t="str">
        <f>IFERROR(VLOOKUP(TRIM(TEXT(B841,"@")),transp!$A$1:$K$18,9,FALSE),"")</f>
        <v/>
      </c>
      <c r="M841" s="120">
        <v>1188</v>
      </c>
      <c r="N841" s="120">
        <v>14350</v>
      </c>
      <c r="O841" s="125"/>
      <c r="P841" s="155"/>
      <c r="Q841" s="155"/>
    </row>
    <row r="842" spans="1:17" ht="15">
      <c r="A842" s="121">
        <v>494</v>
      </c>
      <c r="B842" s="122">
        <v>494093181</v>
      </c>
      <c r="C842" s="57" t="s">
        <v>543</v>
      </c>
      <c r="D842" s="55">
        <v>93</v>
      </c>
      <c r="E842" s="57" t="s">
        <v>118</v>
      </c>
      <c r="F842" s="57">
        <v>181</v>
      </c>
      <c r="G842" s="57" t="s">
        <v>206</v>
      </c>
      <c r="H842" s="240">
        <v>5</v>
      </c>
      <c r="I842" s="94"/>
      <c r="J842" s="120">
        <v>19377</v>
      </c>
      <c r="K842" s="120">
        <v>129</v>
      </c>
      <c r="L842" s="120" t="str">
        <f>IFERROR(VLOOKUP(TRIM(TEXT(B842,"@")),transp!$A$1:$K$18,9,FALSE),"")</f>
        <v/>
      </c>
      <c r="M842" s="120">
        <v>1188</v>
      </c>
      <c r="N842" s="120">
        <v>20694</v>
      </c>
      <c r="O842" s="125"/>
      <c r="P842" s="155"/>
      <c r="Q842" s="155"/>
    </row>
    <row r="843" spans="1:17" ht="15">
      <c r="A843" s="121">
        <v>494</v>
      </c>
      <c r="B843" s="122">
        <v>494093229</v>
      </c>
      <c r="C843" s="57" t="s">
        <v>543</v>
      </c>
      <c r="D843" s="55">
        <v>93</v>
      </c>
      <c r="E843" s="57" t="s">
        <v>118</v>
      </c>
      <c r="F843" s="57">
        <v>229</v>
      </c>
      <c r="G843" s="57" t="s">
        <v>254</v>
      </c>
      <c r="H843" s="240">
        <v>4</v>
      </c>
      <c r="I843" s="94"/>
      <c r="J843" s="120">
        <v>11602</v>
      </c>
      <c r="K843" s="120">
        <v>1163</v>
      </c>
      <c r="L843" s="120" t="str">
        <f>IFERROR(VLOOKUP(TRIM(TEXT(B843,"@")),transp!$A$1:$K$18,9,FALSE),"")</f>
        <v/>
      </c>
      <c r="M843" s="120">
        <v>1188</v>
      </c>
      <c r="N843" s="120">
        <v>13953</v>
      </c>
      <c r="O843" s="125"/>
      <c r="P843" s="155"/>
      <c r="Q843" s="155"/>
    </row>
    <row r="844" spans="1:17" ht="15">
      <c r="A844" s="121">
        <v>494</v>
      </c>
      <c r="B844" s="122">
        <v>494093248</v>
      </c>
      <c r="C844" s="57" t="s">
        <v>543</v>
      </c>
      <c r="D844" s="55">
        <v>93</v>
      </c>
      <c r="E844" s="57" t="s">
        <v>118</v>
      </c>
      <c r="F844" s="57">
        <v>248</v>
      </c>
      <c r="G844" s="57" t="s">
        <v>273</v>
      </c>
      <c r="H844" s="240">
        <v>306</v>
      </c>
      <c r="I844" s="94"/>
      <c r="J844" s="120">
        <v>16967</v>
      </c>
      <c r="K844" s="120">
        <v>828</v>
      </c>
      <c r="L844" s="120" t="str">
        <f>IFERROR(VLOOKUP(TRIM(TEXT(B844,"@")),transp!$A$1:$K$18,9,FALSE),"")</f>
        <v/>
      </c>
      <c r="M844" s="120">
        <v>1188</v>
      </c>
      <c r="N844" s="120">
        <v>18983</v>
      </c>
      <c r="O844" s="125"/>
      <c r="P844" s="155"/>
      <c r="Q844" s="155"/>
    </row>
    <row r="845" spans="1:17" ht="15">
      <c r="A845" s="121">
        <v>494</v>
      </c>
      <c r="B845" s="122">
        <v>494093262</v>
      </c>
      <c r="C845" s="57" t="s">
        <v>543</v>
      </c>
      <c r="D845" s="55">
        <v>93</v>
      </c>
      <c r="E845" s="57" t="s">
        <v>118</v>
      </c>
      <c r="F845" s="57">
        <v>262</v>
      </c>
      <c r="G845" s="57" t="s">
        <v>287</v>
      </c>
      <c r="H845" s="240">
        <v>19</v>
      </c>
      <c r="I845" s="94"/>
      <c r="J845" s="120">
        <v>14809</v>
      </c>
      <c r="K845" s="120">
        <v>962</v>
      </c>
      <c r="L845" s="120" t="str">
        <f>IFERROR(VLOOKUP(TRIM(TEXT(B845,"@")),transp!$A$1:$K$18,9,FALSE),"")</f>
        <v/>
      </c>
      <c r="M845" s="120">
        <v>1188</v>
      </c>
      <c r="N845" s="120">
        <v>16959</v>
      </c>
      <c r="O845" s="125"/>
      <c r="P845" s="155"/>
      <c r="Q845" s="155"/>
    </row>
    <row r="846" spans="1:17" ht="15">
      <c r="A846" s="121">
        <v>494</v>
      </c>
      <c r="B846" s="122">
        <v>494093284</v>
      </c>
      <c r="C846" s="57" t="s">
        <v>543</v>
      </c>
      <c r="D846" s="55">
        <v>93</v>
      </c>
      <c r="E846" s="57" t="s">
        <v>118</v>
      </c>
      <c r="F846" s="57">
        <v>284</v>
      </c>
      <c r="G846" s="57" t="s">
        <v>309</v>
      </c>
      <c r="H846" s="240">
        <v>4</v>
      </c>
      <c r="I846" s="94"/>
      <c r="J846" s="120">
        <v>14031</v>
      </c>
      <c r="K846" s="120">
        <v>6385</v>
      </c>
      <c r="L846" s="120" t="str">
        <f>IFERROR(VLOOKUP(TRIM(TEXT(B846,"@")),transp!$A$1:$K$18,9,FALSE),"")</f>
        <v/>
      </c>
      <c r="M846" s="120">
        <v>1188</v>
      </c>
      <c r="N846" s="120">
        <v>21604</v>
      </c>
      <c r="O846" s="125"/>
      <c r="P846" s="155"/>
      <c r="Q846" s="155"/>
    </row>
    <row r="847" spans="1:17" ht="15">
      <c r="A847" s="121">
        <v>494</v>
      </c>
      <c r="B847" s="122">
        <v>494093291</v>
      </c>
      <c r="C847" s="57" t="s">
        <v>543</v>
      </c>
      <c r="D847" s="55">
        <v>93</v>
      </c>
      <c r="E847" s="57" t="s">
        <v>118</v>
      </c>
      <c r="F847" s="57">
        <v>291</v>
      </c>
      <c r="G847" s="57" t="s">
        <v>316</v>
      </c>
      <c r="H847" s="240">
        <v>2</v>
      </c>
      <c r="I847" s="94"/>
      <c r="J847" s="120">
        <v>18048</v>
      </c>
      <c r="K847" s="120">
        <v>7341</v>
      </c>
      <c r="L847" s="120" t="str">
        <f>IFERROR(VLOOKUP(TRIM(TEXT(B847,"@")),transp!$A$1:$K$18,9,FALSE),"")</f>
        <v/>
      </c>
      <c r="M847" s="120">
        <v>1188</v>
      </c>
      <c r="N847" s="120">
        <v>26577</v>
      </c>
      <c r="O847" s="125"/>
      <c r="P847" s="155"/>
      <c r="Q847" s="155"/>
    </row>
    <row r="848" spans="1:17" ht="15">
      <c r="A848" s="121">
        <v>494</v>
      </c>
      <c r="B848" s="122">
        <v>494093346</v>
      </c>
      <c r="C848" s="57" t="s">
        <v>543</v>
      </c>
      <c r="D848" s="55">
        <v>93</v>
      </c>
      <c r="E848" s="57" t="s">
        <v>118</v>
      </c>
      <c r="F848" s="57">
        <v>346</v>
      </c>
      <c r="G848" s="57" t="s">
        <v>371</v>
      </c>
      <c r="H848" s="240">
        <v>1</v>
      </c>
      <c r="I848" s="94"/>
      <c r="J848" s="120">
        <v>19496</v>
      </c>
      <c r="K848" s="120">
        <v>1722</v>
      </c>
      <c r="L848" s="120" t="str">
        <f>IFERROR(VLOOKUP(TRIM(TEXT(B848,"@")),transp!$A$1:$K$18,9,FALSE),"")</f>
        <v/>
      </c>
      <c r="M848" s="120">
        <v>1188</v>
      </c>
      <c r="N848" s="120">
        <v>22406</v>
      </c>
      <c r="O848" s="125"/>
      <c r="P848" s="155"/>
      <c r="Q848" s="155"/>
    </row>
    <row r="849" spans="1:17" ht="15">
      <c r="A849" s="121">
        <v>494</v>
      </c>
      <c r="B849" s="122">
        <v>494093347</v>
      </c>
      <c r="C849" s="57" t="s">
        <v>543</v>
      </c>
      <c r="D849" s="55">
        <v>93</v>
      </c>
      <c r="E849" s="57" t="s">
        <v>118</v>
      </c>
      <c r="F849" s="57">
        <v>347</v>
      </c>
      <c r="G849" s="57" t="s">
        <v>372</v>
      </c>
      <c r="H849" s="240">
        <v>3</v>
      </c>
      <c r="I849" s="94"/>
      <c r="J849" s="120">
        <v>15601</v>
      </c>
      <c r="K849" s="120">
        <v>7298</v>
      </c>
      <c r="L849" s="120" t="str">
        <f>IFERROR(VLOOKUP(TRIM(TEXT(B849,"@")),transp!$A$1:$K$18,9,FALSE),"")</f>
        <v/>
      </c>
      <c r="M849" s="120">
        <v>1188</v>
      </c>
      <c r="N849" s="120">
        <v>24087</v>
      </c>
      <c r="O849" s="125"/>
      <c r="P849" s="155"/>
      <c r="Q849" s="155"/>
    </row>
    <row r="850" spans="1:17" ht="15">
      <c r="A850" s="121">
        <v>496</v>
      </c>
      <c r="B850" s="122">
        <v>496201003</v>
      </c>
      <c r="C850" s="57" t="s">
        <v>544</v>
      </c>
      <c r="D850" s="55">
        <v>201</v>
      </c>
      <c r="E850" s="57" t="s">
        <v>226</v>
      </c>
      <c r="F850" s="57">
        <v>3</v>
      </c>
      <c r="G850" s="57" t="s">
        <v>28</v>
      </c>
      <c r="H850" s="240">
        <v>1</v>
      </c>
      <c r="I850" s="94"/>
      <c r="J850" s="120">
        <v>16498</v>
      </c>
      <c r="K850" s="120">
        <v>1734</v>
      </c>
      <c r="L850" s="120" t="str">
        <f>IFERROR(VLOOKUP(TRIM(TEXT(B850,"@")),transp!$A$1:$K$18,9,FALSE),"")</f>
        <v/>
      </c>
      <c r="M850" s="120">
        <v>1188</v>
      </c>
      <c r="N850" s="120">
        <v>19420</v>
      </c>
      <c r="O850" s="125"/>
      <c r="P850" s="155"/>
      <c r="Q850" s="155"/>
    </row>
    <row r="851" spans="1:17" ht="15">
      <c r="A851" s="121">
        <v>496</v>
      </c>
      <c r="B851" s="122">
        <v>496201072</v>
      </c>
      <c r="C851" s="57" t="s">
        <v>544</v>
      </c>
      <c r="D851" s="55">
        <v>201</v>
      </c>
      <c r="E851" s="57" t="s">
        <v>226</v>
      </c>
      <c r="F851" s="57">
        <v>72</v>
      </c>
      <c r="G851" s="57" t="s">
        <v>97</v>
      </c>
      <c r="H851" s="240">
        <v>2</v>
      </c>
      <c r="I851" s="94"/>
      <c r="J851" s="120">
        <v>14496</v>
      </c>
      <c r="K851" s="120">
        <v>4000</v>
      </c>
      <c r="L851" s="120" t="str">
        <f>IFERROR(VLOOKUP(TRIM(TEXT(B851,"@")),transp!$A$1:$K$18,9,FALSE),"")</f>
        <v/>
      </c>
      <c r="M851" s="120">
        <v>1188</v>
      </c>
      <c r="N851" s="120">
        <v>19684</v>
      </c>
      <c r="O851" s="125"/>
      <c r="P851" s="155"/>
      <c r="Q851" s="155"/>
    </row>
    <row r="852" spans="1:17" ht="15">
      <c r="A852" s="121">
        <v>496</v>
      </c>
      <c r="B852" s="122">
        <v>496201094</v>
      </c>
      <c r="C852" s="57" t="s">
        <v>544</v>
      </c>
      <c r="D852" s="55">
        <v>201</v>
      </c>
      <c r="E852" s="57" t="s">
        <v>226</v>
      </c>
      <c r="F852" s="57">
        <v>94</v>
      </c>
      <c r="G852" s="57" t="s">
        <v>119</v>
      </c>
      <c r="H852" s="240">
        <v>2</v>
      </c>
      <c r="I852" s="94"/>
      <c r="J852" s="120">
        <v>19502</v>
      </c>
      <c r="K852" s="120">
        <v>2147</v>
      </c>
      <c r="L852" s="120" t="str">
        <f>IFERROR(VLOOKUP(TRIM(TEXT(B852,"@")),transp!$A$1:$K$18,9,FALSE),"")</f>
        <v/>
      </c>
      <c r="M852" s="120">
        <v>1188</v>
      </c>
      <c r="N852" s="120">
        <v>22837</v>
      </c>
      <c r="O852" s="125"/>
      <c r="P852" s="155"/>
      <c r="Q852" s="155"/>
    </row>
    <row r="853" spans="1:17" ht="15">
      <c r="A853" s="121">
        <v>496</v>
      </c>
      <c r="B853" s="122">
        <v>496201095</v>
      </c>
      <c r="C853" s="57" t="s">
        <v>544</v>
      </c>
      <c r="D853" s="55">
        <v>201</v>
      </c>
      <c r="E853" s="57" t="s">
        <v>226</v>
      </c>
      <c r="F853" s="57">
        <v>95</v>
      </c>
      <c r="G853" s="57" t="s">
        <v>120</v>
      </c>
      <c r="H853" s="240">
        <v>2</v>
      </c>
      <c r="I853" s="94"/>
      <c r="J853" s="120">
        <v>20129</v>
      </c>
      <c r="K853" s="120">
        <v>290</v>
      </c>
      <c r="L853" s="120" t="str">
        <f>IFERROR(VLOOKUP(TRIM(TEXT(B853,"@")),transp!$A$1:$K$18,9,FALSE),"")</f>
        <v/>
      </c>
      <c r="M853" s="120">
        <v>1188</v>
      </c>
      <c r="N853" s="120">
        <v>21607</v>
      </c>
      <c r="O853" s="125"/>
      <c r="P853" s="155"/>
      <c r="Q853" s="155"/>
    </row>
    <row r="854" spans="1:17" ht="15">
      <c r="A854" s="121">
        <v>496</v>
      </c>
      <c r="B854" s="122">
        <v>496201201</v>
      </c>
      <c r="C854" s="57" t="s">
        <v>544</v>
      </c>
      <c r="D854" s="55">
        <v>201</v>
      </c>
      <c r="E854" s="57" t="s">
        <v>226</v>
      </c>
      <c r="F854" s="57">
        <v>201</v>
      </c>
      <c r="G854" s="57" t="s">
        <v>226</v>
      </c>
      <c r="H854" s="240">
        <v>494</v>
      </c>
      <c r="I854" s="94"/>
      <c r="J854" s="120">
        <v>18417</v>
      </c>
      <c r="K854" s="120">
        <v>0</v>
      </c>
      <c r="L854" s="120">
        <f>IFERROR(VLOOKUP(TRIM(TEXT(B854,"@")),transp!$A$1:$K$18,9,FALSE),"")</f>
        <v>1071</v>
      </c>
      <c r="M854" s="120">
        <v>1188</v>
      </c>
      <c r="N854" s="120">
        <f>+M854+L854+K854+J854</f>
        <v>20676</v>
      </c>
      <c r="O854" s="125"/>
      <c r="P854" s="155"/>
      <c r="Q854" s="155"/>
    </row>
    <row r="855" spans="1:17" ht="15">
      <c r="A855" s="121">
        <v>496</v>
      </c>
      <c r="B855" s="122">
        <v>496201331</v>
      </c>
      <c r="C855" s="57" t="s">
        <v>544</v>
      </c>
      <c r="D855" s="55">
        <v>201</v>
      </c>
      <c r="E855" s="57" t="s">
        <v>226</v>
      </c>
      <c r="F855" s="57">
        <v>331</v>
      </c>
      <c r="G855" s="57" t="s">
        <v>356</v>
      </c>
      <c r="H855" s="240">
        <v>1</v>
      </c>
      <c r="I855" s="94"/>
      <c r="J855" s="120">
        <v>12565</v>
      </c>
      <c r="K855" s="120">
        <v>2150</v>
      </c>
      <c r="L855" s="120" t="str">
        <f>IFERROR(VLOOKUP(TRIM(TEXT(B855,"@")),transp!$A$1:$K$18,9,FALSE),"")</f>
        <v/>
      </c>
      <c r="M855" s="120">
        <v>1188</v>
      </c>
      <c r="N855" s="120">
        <v>15903</v>
      </c>
      <c r="O855" s="125"/>
      <c r="P855" s="155"/>
      <c r="Q855" s="155"/>
    </row>
    <row r="856" spans="1:17" ht="15">
      <c r="A856" s="121">
        <v>497</v>
      </c>
      <c r="B856" s="122">
        <v>497117005</v>
      </c>
      <c r="C856" s="57" t="s">
        <v>545</v>
      </c>
      <c r="D856" s="55">
        <v>117</v>
      </c>
      <c r="E856" s="57" t="s">
        <v>142</v>
      </c>
      <c r="F856" s="57">
        <v>5</v>
      </c>
      <c r="G856" s="57" t="s">
        <v>30</v>
      </c>
      <c r="H856" s="240">
        <v>7</v>
      </c>
      <c r="I856" s="94"/>
      <c r="J856" s="120">
        <v>13214</v>
      </c>
      <c r="K856" s="120">
        <v>4663</v>
      </c>
      <c r="L856" s="120" t="str">
        <f>IFERROR(VLOOKUP(TRIM(TEXT(B856,"@")),transp!$A$1:$K$18,9,FALSE),"")</f>
        <v/>
      </c>
      <c r="M856" s="120">
        <v>1188</v>
      </c>
      <c r="N856" s="120">
        <v>19065</v>
      </c>
      <c r="O856" s="125"/>
      <c r="P856" s="155"/>
      <c r="Q856" s="155"/>
    </row>
    <row r="857" spans="1:17" ht="15">
      <c r="A857" s="121">
        <v>497</v>
      </c>
      <c r="B857" s="122">
        <v>497117008</v>
      </c>
      <c r="C857" s="57" t="s">
        <v>545</v>
      </c>
      <c r="D857" s="55">
        <v>117</v>
      </c>
      <c r="E857" s="57" t="s">
        <v>142</v>
      </c>
      <c r="F857" s="57">
        <v>8</v>
      </c>
      <c r="G857" s="57" t="s">
        <v>33</v>
      </c>
      <c r="H857" s="240">
        <v>69</v>
      </c>
      <c r="I857" s="94"/>
      <c r="J857" s="120">
        <v>11733</v>
      </c>
      <c r="K857" s="120">
        <v>13593</v>
      </c>
      <c r="L857" s="120" t="str">
        <f>IFERROR(VLOOKUP(TRIM(TEXT(B857,"@")),transp!$A$1:$K$18,9,FALSE),"")</f>
        <v/>
      </c>
      <c r="M857" s="120">
        <v>1188</v>
      </c>
      <c r="N857" s="120">
        <v>26514</v>
      </c>
      <c r="O857" s="125"/>
      <c r="P857" s="155"/>
      <c r="Q857" s="155"/>
    </row>
    <row r="858" spans="1:17" ht="15">
      <c r="A858" s="121">
        <v>497</v>
      </c>
      <c r="B858" s="122">
        <v>497117024</v>
      </c>
      <c r="C858" s="57" t="s">
        <v>545</v>
      </c>
      <c r="D858" s="55">
        <v>117</v>
      </c>
      <c r="E858" s="57" t="s">
        <v>142</v>
      </c>
      <c r="F858" s="57">
        <v>24</v>
      </c>
      <c r="G858" s="57" t="s">
        <v>49</v>
      </c>
      <c r="H858" s="240">
        <v>20</v>
      </c>
      <c r="I858" s="94"/>
      <c r="J858" s="120">
        <v>12501</v>
      </c>
      <c r="K858" s="120">
        <v>2686</v>
      </c>
      <c r="L858" s="120" t="str">
        <f>IFERROR(VLOOKUP(TRIM(TEXT(B858,"@")),transp!$A$1:$K$18,9,FALSE),"")</f>
        <v/>
      </c>
      <c r="M858" s="120">
        <v>1188</v>
      </c>
      <c r="N858" s="120">
        <v>16375</v>
      </c>
      <c r="O858" s="125"/>
      <c r="P858" s="155"/>
      <c r="Q858" s="155"/>
    </row>
    <row r="859" spans="1:17" ht="15">
      <c r="A859" s="121">
        <v>497</v>
      </c>
      <c r="B859" s="122">
        <v>497117061</v>
      </c>
      <c r="C859" s="57" t="s">
        <v>545</v>
      </c>
      <c r="D859" s="55">
        <v>117</v>
      </c>
      <c r="E859" s="57" t="s">
        <v>142</v>
      </c>
      <c r="F859" s="57">
        <v>61</v>
      </c>
      <c r="G859" s="57" t="s">
        <v>86</v>
      </c>
      <c r="H859" s="240">
        <v>20</v>
      </c>
      <c r="I859" s="94"/>
      <c r="J859" s="120">
        <v>15152</v>
      </c>
      <c r="K859" s="120">
        <v>1268</v>
      </c>
      <c r="L859" s="120" t="str">
        <f>IFERROR(VLOOKUP(TRIM(TEXT(B859,"@")),transp!$A$1:$K$18,9,FALSE),"")</f>
        <v/>
      </c>
      <c r="M859" s="120">
        <v>1188</v>
      </c>
      <c r="N859" s="120">
        <v>17608</v>
      </c>
      <c r="O859" s="125"/>
      <c r="P859" s="155"/>
      <c r="Q859" s="155"/>
    </row>
    <row r="860" spans="1:17" ht="15">
      <c r="A860" s="121">
        <v>497</v>
      </c>
      <c r="B860" s="122">
        <v>497117074</v>
      </c>
      <c r="C860" s="57" t="s">
        <v>545</v>
      </c>
      <c r="D860" s="55">
        <v>117</v>
      </c>
      <c r="E860" s="57" t="s">
        <v>142</v>
      </c>
      <c r="F860" s="57">
        <v>74</v>
      </c>
      <c r="G860" s="57" t="s">
        <v>99</v>
      </c>
      <c r="H860" s="240">
        <v>6</v>
      </c>
      <c r="I860" s="94"/>
      <c r="J860" s="120">
        <v>12188</v>
      </c>
      <c r="K860" s="120">
        <v>10864</v>
      </c>
      <c r="L860" s="120" t="str">
        <f>IFERROR(VLOOKUP(TRIM(TEXT(B860,"@")),transp!$A$1:$K$18,9,FALSE),"")</f>
        <v/>
      </c>
      <c r="M860" s="120">
        <v>1188</v>
      </c>
      <c r="N860" s="120">
        <v>24240</v>
      </c>
      <c r="O860" s="125"/>
      <c r="P860" s="155"/>
      <c r="Q860" s="155"/>
    </row>
    <row r="861" spans="1:17" ht="15">
      <c r="A861" s="121">
        <v>497</v>
      </c>
      <c r="B861" s="122">
        <v>497117086</v>
      </c>
      <c r="C861" s="57" t="s">
        <v>545</v>
      </c>
      <c r="D861" s="55">
        <v>117</v>
      </c>
      <c r="E861" s="57" t="s">
        <v>142</v>
      </c>
      <c r="F861" s="57">
        <v>86</v>
      </c>
      <c r="G861" s="57" t="s">
        <v>111</v>
      </c>
      <c r="H861" s="240">
        <v>21</v>
      </c>
      <c r="I861" s="94"/>
      <c r="J861" s="120">
        <v>12874</v>
      </c>
      <c r="K861" s="120">
        <v>2034</v>
      </c>
      <c r="L861" s="120" t="str">
        <f>IFERROR(VLOOKUP(TRIM(TEXT(B861,"@")),transp!$A$1:$K$18,9,FALSE),"")</f>
        <v/>
      </c>
      <c r="M861" s="120">
        <v>1188</v>
      </c>
      <c r="N861" s="120">
        <v>16096</v>
      </c>
      <c r="O861" s="125"/>
      <c r="P861" s="155"/>
      <c r="Q861" s="155"/>
    </row>
    <row r="862" spans="1:17" ht="15">
      <c r="A862" s="121">
        <v>497</v>
      </c>
      <c r="B862" s="122">
        <v>497117087</v>
      </c>
      <c r="C862" s="57" t="s">
        <v>545</v>
      </c>
      <c r="D862" s="55">
        <v>117</v>
      </c>
      <c r="E862" s="57" t="s">
        <v>142</v>
      </c>
      <c r="F862" s="57">
        <v>87</v>
      </c>
      <c r="G862" s="57" t="s">
        <v>112</v>
      </c>
      <c r="H862" s="240">
        <v>4</v>
      </c>
      <c r="I862" s="94"/>
      <c r="J862" s="120">
        <v>15461</v>
      </c>
      <c r="K862" s="120">
        <v>4850</v>
      </c>
      <c r="L862" s="120" t="str">
        <f>IFERROR(VLOOKUP(TRIM(TEXT(B862,"@")),transp!$A$1:$K$18,9,FALSE),"")</f>
        <v/>
      </c>
      <c r="M862" s="120">
        <v>1188</v>
      </c>
      <c r="N862" s="120">
        <v>21499</v>
      </c>
      <c r="O862" s="125"/>
      <c r="P862" s="155"/>
      <c r="Q862" s="155"/>
    </row>
    <row r="863" spans="1:17" ht="15">
      <c r="A863" s="121">
        <v>497</v>
      </c>
      <c r="B863" s="122">
        <v>497117111</v>
      </c>
      <c r="C863" s="57" t="s">
        <v>545</v>
      </c>
      <c r="D863" s="55">
        <v>117</v>
      </c>
      <c r="E863" s="57" t="s">
        <v>142</v>
      </c>
      <c r="F863" s="57">
        <v>111</v>
      </c>
      <c r="G863" s="57" t="s">
        <v>136</v>
      </c>
      <c r="H863" s="240">
        <v>11</v>
      </c>
      <c r="I863" s="94"/>
      <c r="J863" s="120">
        <v>12388</v>
      </c>
      <c r="K863" s="120">
        <v>4204</v>
      </c>
      <c r="L863" s="120" t="str">
        <f>IFERROR(VLOOKUP(TRIM(TEXT(B863,"@")),transp!$A$1:$K$18,9,FALSE),"")</f>
        <v/>
      </c>
      <c r="M863" s="120">
        <v>1188</v>
      </c>
      <c r="N863" s="120">
        <v>17780</v>
      </c>
      <c r="O863" s="125"/>
      <c r="P863" s="155"/>
      <c r="Q863" s="155"/>
    </row>
    <row r="864" spans="1:17" ht="15">
      <c r="A864" s="121">
        <v>497</v>
      </c>
      <c r="B864" s="122">
        <v>497117114</v>
      </c>
      <c r="C864" s="57" t="s">
        <v>545</v>
      </c>
      <c r="D864" s="55">
        <v>117</v>
      </c>
      <c r="E864" s="57" t="s">
        <v>142</v>
      </c>
      <c r="F864" s="57">
        <v>114</v>
      </c>
      <c r="G864" s="57" t="s">
        <v>139</v>
      </c>
      <c r="H864" s="240">
        <v>16</v>
      </c>
      <c r="I864" s="94"/>
      <c r="J864" s="120">
        <v>15344</v>
      </c>
      <c r="K864" s="120">
        <v>3400</v>
      </c>
      <c r="L864" s="120" t="str">
        <f>IFERROR(VLOOKUP(TRIM(TEXT(B864,"@")),transp!$A$1:$K$18,9,FALSE),"")</f>
        <v/>
      </c>
      <c r="M864" s="120">
        <v>1188</v>
      </c>
      <c r="N864" s="120">
        <v>19932</v>
      </c>
      <c r="O864" s="125"/>
      <c r="P864" s="155"/>
      <c r="Q864" s="155"/>
    </row>
    <row r="865" spans="1:17" ht="15">
      <c r="A865" s="121">
        <v>497</v>
      </c>
      <c r="B865" s="122">
        <v>497117117</v>
      </c>
      <c r="C865" s="57" t="s">
        <v>545</v>
      </c>
      <c r="D865" s="55">
        <v>117</v>
      </c>
      <c r="E865" s="57" t="s">
        <v>142</v>
      </c>
      <c r="F865" s="57">
        <v>117</v>
      </c>
      <c r="G865" s="57" t="s">
        <v>142</v>
      </c>
      <c r="H865" s="240">
        <v>32</v>
      </c>
      <c r="I865" s="94"/>
      <c r="J865" s="120">
        <v>11780</v>
      </c>
      <c r="K865" s="120">
        <v>7063</v>
      </c>
      <c r="L865" s="120" t="str">
        <f>IFERROR(VLOOKUP(TRIM(TEXT(B865,"@")),transp!$A$1:$K$18,9,FALSE),"")</f>
        <v/>
      </c>
      <c r="M865" s="120">
        <v>1188</v>
      </c>
      <c r="N865" s="120">
        <v>20031</v>
      </c>
      <c r="O865" s="125"/>
      <c r="P865" s="155"/>
      <c r="Q865" s="155"/>
    </row>
    <row r="866" spans="1:17" ht="15">
      <c r="A866" s="121">
        <v>497</v>
      </c>
      <c r="B866" s="122">
        <v>497117127</v>
      </c>
      <c r="C866" s="57" t="s">
        <v>545</v>
      </c>
      <c r="D866" s="55">
        <v>117</v>
      </c>
      <c r="E866" s="57" t="s">
        <v>142</v>
      </c>
      <c r="F866" s="57">
        <v>127</v>
      </c>
      <c r="G866" s="57" t="s">
        <v>152</v>
      </c>
      <c r="H866" s="240">
        <v>3</v>
      </c>
      <c r="I866" s="94"/>
      <c r="J866" s="120">
        <v>11422</v>
      </c>
      <c r="K866" s="120">
        <v>11474</v>
      </c>
      <c r="L866" s="120" t="str">
        <f>IFERROR(VLOOKUP(TRIM(TEXT(B866,"@")),transp!$A$1:$K$18,9,FALSE),"")</f>
        <v/>
      </c>
      <c r="M866" s="120">
        <v>1188</v>
      </c>
      <c r="N866" s="120">
        <v>24084</v>
      </c>
      <c r="O866" s="125"/>
      <c r="P866" s="155"/>
      <c r="Q866" s="155"/>
    </row>
    <row r="867" spans="1:17" ht="15">
      <c r="A867" s="121">
        <v>497</v>
      </c>
      <c r="B867" s="122">
        <v>497117137</v>
      </c>
      <c r="C867" s="57" t="s">
        <v>545</v>
      </c>
      <c r="D867" s="55">
        <v>117</v>
      </c>
      <c r="E867" s="57" t="s">
        <v>142</v>
      </c>
      <c r="F867" s="57">
        <v>137</v>
      </c>
      <c r="G867" s="57" t="s">
        <v>162</v>
      </c>
      <c r="H867" s="240">
        <v>32</v>
      </c>
      <c r="I867" s="94"/>
      <c r="J867" s="120">
        <v>13683</v>
      </c>
      <c r="K867" s="120">
        <v>239</v>
      </c>
      <c r="L867" s="120" t="str">
        <f>IFERROR(VLOOKUP(TRIM(TEXT(B867,"@")),transp!$A$1:$K$18,9,FALSE),"")</f>
        <v/>
      </c>
      <c r="M867" s="120">
        <v>1188</v>
      </c>
      <c r="N867" s="120">
        <v>15110</v>
      </c>
      <c r="O867" s="125"/>
      <c r="P867" s="155"/>
      <c r="Q867" s="155"/>
    </row>
    <row r="868" spans="1:17" ht="15">
      <c r="A868" s="121">
        <v>497</v>
      </c>
      <c r="B868" s="122">
        <v>497117159</v>
      </c>
      <c r="C868" s="57" t="s">
        <v>545</v>
      </c>
      <c r="D868" s="55">
        <v>117</v>
      </c>
      <c r="E868" s="57" t="s">
        <v>142</v>
      </c>
      <c r="F868" s="57">
        <v>159</v>
      </c>
      <c r="G868" s="57" t="s">
        <v>184</v>
      </c>
      <c r="H868" s="240">
        <v>9</v>
      </c>
      <c r="I868" s="94"/>
      <c r="J868" s="120">
        <v>11323</v>
      </c>
      <c r="K868" s="120">
        <v>4663</v>
      </c>
      <c r="L868" s="120" t="str">
        <f>IFERROR(VLOOKUP(TRIM(TEXT(B868,"@")),transp!$A$1:$K$18,9,FALSE),"")</f>
        <v/>
      </c>
      <c r="M868" s="120">
        <v>1188</v>
      </c>
      <c r="N868" s="120">
        <v>17174</v>
      </c>
      <c r="O868" s="125"/>
      <c r="P868" s="155"/>
      <c r="Q868" s="155"/>
    </row>
    <row r="869" spans="1:17" ht="15">
      <c r="A869" s="121">
        <v>497</v>
      </c>
      <c r="B869" s="122">
        <v>497117161</v>
      </c>
      <c r="C869" s="57" t="s">
        <v>545</v>
      </c>
      <c r="D869" s="55">
        <v>117</v>
      </c>
      <c r="E869" s="57" t="s">
        <v>142</v>
      </c>
      <c r="F869" s="57">
        <v>161</v>
      </c>
      <c r="G869" s="57" t="s">
        <v>186</v>
      </c>
      <c r="H869" s="240">
        <v>4</v>
      </c>
      <c r="I869" s="94"/>
      <c r="J869" s="120">
        <v>12606</v>
      </c>
      <c r="K869" s="120">
        <v>4560</v>
      </c>
      <c r="L869" s="120" t="str">
        <f>IFERROR(VLOOKUP(TRIM(TEXT(B869,"@")),transp!$A$1:$K$18,9,FALSE),"")</f>
        <v/>
      </c>
      <c r="M869" s="120">
        <v>1188</v>
      </c>
      <c r="N869" s="120">
        <v>18354</v>
      </c>
      <c r="O869" s="125"/>
      <c r="P869" s="155"/>
      <c r="Q869" s="155"/>
    </row>
    <row r="870" spans="1:17" ht="15">
      <c r="A870" s="121">
        <v>497</v>
      </c>
      <c r="B870" s="122">
        <v>497117210</v>
      </c>
      <c r="C870" s="57" t="s">
        <v>545</v>
      </c>
      <c r="D870" s="55">
        <v>117</v>
      </c>
      <c r="E870" s="57" t="s">
        <v>142</v>
      </c>
      <c r="F870" s="57">
        <v>210</v>
      </c>
      <c r="G870" s="57" t="s">
        <v>235</v>
      </c>
      <c r="H870" s="240">
        <v>39</v>
      </c>
      <c r="I870" s="94"/>
      <c r="J870" s="120">
        <v>11810</v>
      </c>
      <c r="K870" s="120">
        <v>4966</v>
      </c>
      <c r="L870" s="120" t="str">
        <f>IFERROR(VLOOKUP(TRIM(TEXT(B870,"@")),transp!$A$1:$K$18,9,FALSE),"")</f>
        <v/>
      </c>
      <c r="M870" s="120">
        <v>1188</v>
      </c>
      <c r="N870" s="120">
        <v>17964</v>
      </c>
      <c r="O870" s="125"/>
      <c r="P870" s="155"/>
      <c r="Q870" s="155"/>
    </row>
    <row r="871" spans="1:17" ht="15">
      <c r="A871" s="121">
        <v>497</v>
      </c>
      <c r="B871" s="122">
        <v>497117223</v>
      </c>
      <c r="C871" s="57" t="s">
        <v>545</v>
      </c>
      <c r="D871" s="55">
        <v>117</v>
      </c>
      <c r="E871" s="57" t="s">
        <v>142</v>
      </c>
      <c r="F871" s="57">
        <v>223</v>
      </c>
      <c r="G871" s="57" t="s">
        <v>248</v>
      </c>
      <c r="H871" s="240">
        <v>3</v>
      </c>
      <c r="I871" s="94"/>
      <c r="J871" s="120">
        <v>10913</v>
      </c>
      <c r="K871" s="120">
        <v>688</v>
      </c>
      <c r="L871" s="120" t="str">
        <f>IFERROR(VLOOKUP(TRIM(TEXT(B871,"@")),transp!$A$1:$K$18,9,FALSE),"")</f>
        <v/>
      </c>
      <c r="M871" s="120">
        <v>1188</v>
      </c>
      <c r="N871" s="120">
        <v>12789</v>
      </c>
      <c r="O871" s="125"/>
      <c r="P871" s="155"/>
      <c r="Q871" s="155"/>
    </row>
    <row r="872" spans="1:17" ht="15">
      <c r="A872" s="121">
        <v>497</v>
      </c>
      <c r="B872" s="122">
        <v>497117227</v>
      </c>
      <c r="C872" s="57" t="s">
        <v>545</v>
      </c>
      <c r="D872" s="55">
        <v>117</v>
      </c>
      <c r="E872" s="57" t="s">
        <v>142</v>
      </c>
      <c r="F872" s="57">
        <v>227</v>
      </c>
      <c r="G872" s="57" t="s">
        <v>252</v>
      </c>
      <c r="H872" s="240">
        <v>3</v>
      </c>
      <c r="I872" s="94"/>
      <c r="J872" s="120">
        <v>13283</v>
      </c>
      <c r="K872" s="120">
        <v>2671</v>
      </c>
      <c r="L872" s="120" t="str">
        <f>IFERROR(VLOOKUP(TRIM(TEXT(B872,"@")),transp!$A$1:$K$18,9,FALSE),"")</f>
        <v/>
      </c>
      <c r="M872" s="120">
        <v>1188</v>
      </c>
      <c r="N872" s="120">
        <v>17142</v>
      </c>
      <c r="O872" s="125"/>
      <c r="P872" s="155"/>
      <c r="Q872" s="155"/>
    </row>
    <row r="873" spans="1:17" ht="15">
      <c r="A873" s="121">
        <v>497</v>
      </c>
      <c r="B873" s="122">
        <v>497117230</v>
      </c>
      <c r="C873" s="57" t="s">
        <v>545</v>
      </c>
      <c r="D873" s="55">
        <v>117</v>
      </c>
      <c r="E873" s="57" t="s">
        <v>142</v>
      </c>
      <c r="F873" s="57">
        <v>230</v>
      </c>
      <c r="G873" s="57" t="s">
        <v>255</v>
      </c>
      <c r="H873" s="240">
        <v>1</v>
      </c>
      <c r="I873" s="94"/>
      <c r="J873" s="120">
        <v>10983</v>
      </c>
      <c r="K873" s="120">
        <v>22828</v>
      </c>
      <c r="L873" s="120" t="str">
        <f>IFERROR(VLOOKUP(TRIM(TEXT(B873,"@")),transp!$A$1:$K$18,9,FALSE),"")</f>
        <v/>
      </c>
      <c r="M873" s="120">
        <v>1188</v>
      </c>
      <c r="N873" s="120">
        <v>34999</v>
      </c>
      <c r="O873" s="125"/>
      <c r="P873" s="155"/>
      <c r="Q873" s="155"/>
    </row>
    <row r="874" spans="1:17" ht="15">
      <c r="A874" s="121">
        <v>497</v>
      </c>
      <c r="B874" s="122">
        <v>497117272</v>
      </c>
      <c r="C874" s="57" t="s">
        <v>545</v>
      </c>
      <c r="D874" s="55">
        <v>117</v>
      </c>
      <c r="E874" s="57" t="s">
        <v>142</v>
      </c>
      <c r="F874" s="57">
        <v>272</v>
      </c>
      <c r="G874" s="57" t="s">
        <v>297</v>
      </c>
      <c r="H874" s="240">
        <v>3</v>
      </c>
      <c r="I874" s="94"/>
      <c r="J874" s="120">
        <v>11019</v>
      </c>
      <c r="K874" s="120">
        <v>14988</v>
      </c>
      <c r="L874" s="120" t="str">
        <f>IFERROR(VLOOKUP(TRIM(TEXT(B874,"@")),transp!$A$1:$K$18,9,FALSE),"")</f>
        <v/>
      </c>
      <c r="M874" s="120">
        <v>1188</v>
      </c>
      <c r="N874" s="120">
        <v>27195</v>
      </c>
      <c r="O874" s="125"/>
      <c r="P874" s="155"/>
      <c r="Q874" s="155"/>
    </row>
    <row r="875" spans="1:17" ht="15">
      <c r="A875" s="121">
        <v>497</v>
      </c>
      <c r="B875" s="122">
        <v>497117275</v>
      </c>
      <c r="C875" s="57" t="s">
        <v>545</v>
      </c>
      <c r="D875" s="55">
        <v>117</v>
      </c>
      <c r="E875" s="57" t="s">
        <v>142</v>
      </c>
      <c r="F875" s="57">
        <v>275</v>
      </c>
      <c r="G875" s="57" t="s">
        <v>300</v>
      </c>
      <c r="H875" s="240">
        <v>4</v>
      </c>
      <c r="I875" s="94"/>
      <c r="J875" s="120">
        <v>12118</v>
      </c>
      <c r="K875" s="120">
        <v>5936</v>
      </c>
      <c r="L875" s="120" t="str">
        <f>IFERROR(VLOOKUP(TRIM(TEXT(B875,"@")),transp!$A$1:$K$18,9,FALSE),"")</f>
        <v/>
      </c>
      <c r="M875" s="120">
        <v>1188</v>
      </c>
      <c r="N875" s="120">
        <v>19242</v>
      </c>
      <c r="O875" s="125"/>
      <c r="P875" s="155"/>
      <c r="Q875" s="155"/>
    </row>
    <row r="876" spans="1:17" ht="15">
      <c r="A876" s="121">
        <v>497</v>
      </c>
      <c r="B876" s="122">
        <v>497117278</v>
      </c>
      <c r="C876" s="57" t="s">
        <v>545</v>
      </c>
      <c r="D876" s="55">
        <v>117</v>
      </c>
      <c r="E876" s="57" t="s">
        <v>142</v>
      </c>
      <c r="F876" s="57">
        <v>278</v>
      </c>
      <c r="G876" s="57" t="s">
        <v>303</v>
      </c>
      <c r="H876" s="240">
        <v>63</v>
      </c>
      <c r="I876" s="94"/>
      <c r="J876" s="120">
        <v>12601</v>
      </c>
      <c r="K876" s="120">
        <v>2905</v>
      </c>
      <c r="L876" s="120" t="str">
        <f>IFERROR(VLOOKUP(TRIM(TEXT(B876,"@")),transp!$A$1:$K$18,9,FALSE),"")</f>
        <v/>
      </c>
      <c r="M876" s="120">
        <v>1188</v>
      </c>
      <c r="N876" s="120">
        <v>16694</v>
      </c>
      <c r="O876" s="125"/>
      <c r="P876" s="155"/>
      <c r="Q876" s="155"/>
    </row>
    <row r="877" spans="1:17" ht="15">
      <c r="A877" s="121">
        <v>497</v>
      </c>
      <c r="B877" s="122">
        <v>497117281</v>
      </c>
      <c r="C877" s="57" t="s">
        <v>545</v>
      </c>
      <c r="D877" s="55">
        <v>117</v>
      </c>
      <c r="E877" s="57" t="s">
        <v>142</v>
      </c>
      <c r="F877" s="57">
        <v>281</v>
      </c>
      <c r="G877" s="57" t="s">
        <v>306</v>
      </c>
      <c r="H877" s="240">
        <v>76</v>
      </c>
      <c r="I877" s="94"/>
      <c r="J877" s="120">
        <v>16958</v>
      </c>
      <c r="K877" s="120">
        <v>29</v>
      </c>
      <c r="L877" s="120" t="str">
        <f>IFERROR(VLOOKUP(TRIM(TEXT(B877,"@")),transp!$A$1:$K$18,9,FALSE),"")</f>
        <v/>
      </c>
      <c r="M877" s="120">
        <v>1188</v>
      </c>
      <c r="N877" s="120">
        <v>18175</v>
      </c>
      <c r="O877" s="125"/>
      <c r="P877" s="155"/>
      <c r="Q877" s="155"/>
    </row>
    <row r="878" spans="1:17" ht="15">
      <c r="A878" s="121">
        <v>497</v>
      </c>
      <c r="B878" s="122">
        <v>497117325</v>
      </c>
      <c r="C878" s="57" t="s">
        <v>545</v>
      </c>
      <c r="D878" s="55">
        <v>117</v>
      </c>
      <c r="E878" s="57" t="s">
        <v>142</v>
      </c>
      <c r="F878" s="57">
        <v>325</v>
      </c>
      <c r="G878" s="57" t="s">
        <v>350</v>
      </c>
      <c r="H878" s="240">
        <v>15</v>
      </c>
      <c r="I878" s="94"/>
      <c r="J878" s="120">
        <v>14058</v>
      </c>
      <c r="K878" s="120">
        <v>879</v>
      </c>
      <c r="L878" s="120" t="str">
        <f>IFERROR(VLOOKUP(TRIM(TEXT(B878,"@")),transp!$A$1:$K$18,9,FALSE),"")</f>
        <v/>
      </c>
      <c r="M878" s="120">
        <v>1188</v>
      </c>
      <c r="N878" s="120">
        <v>16125</v>
      </c>
      <c r="O878" s="125"/>
      <c r="P878" s="155"/>
      <c r="Q878" s="155"/>
    </row>
    <row r="879" spans="1:17" ht="15">
      <c r="A879" s="121">
        <v>497</v>
      </c>
      <c r="B879" s="122">
        <v>497117332</v>
      </c>
      <c r="C879" s="57" t="s">
        <v>545</v>
      </c>
      <c r="D879" s="55">
        <v>117</v>
      </c>
      <c r="E879" s="57" t="s">
        <v>142</v>
      </c>
      <c r="F879" s="57">
        <v>332</v>
      </c>
      <c r="G879" s="57" t="s">
        <v>357</v>
      </c>
      <c r="H879" s="240">
        <v>9</v>
      </c>
      <c r="I879" s="94"/>
      <c r="J879" s="120">
        <v>12674</v>
      </c>
      <c r="K879" s="120">
        <v>626</v>
      </c>
      <c r="L879" s="120" t="str">
        <f>IFERROR(VLOOKUP(TRIM(TEXT(B879,"@")),transp!$A$1:$K$18,9,FALSE),"")</f>
        <v/>
      </c>
      <c r="M879" s="120">
        <v>1188</v>
      </c>
      <c r="N879" s="120">
        <v>14488</v>
      </c>
      <c r="O879" s="125"/>
      <c r="P879" s="155"/>
      <c r="Q879" s="155"/>
    </row>
    <row r="880" spans="1:17" ht="15">
      <c r="A880" s="121">
        <v>497</v>
      </c>
      <c r="B880" s="122">
        <v>497117340</v>
      </c>
      <c r="C880" s="57" t="s">
        <v>545</v>
      </c>
      <c r="D880" s="55">
        <v>117</v>
      </c>
      <c r="E880" s="57" t="s">
        <v>142</v>
      </c>
      <c r="F880" s="57">
        <v>340</v>
      </c>
      <c r="G880" s="57" t="s">
        <v>365</v>
      </c>
      <c r="H880" s="240">
        <v>2</v>
      </c>
      <c r="I880" s="94"/>
      <c r="J880" s="120">
        <v>13954</v>
      </c>
      <c r="K880" s="120">
        <v>10870</v>
      </c>
      <c r="L880" s="120" t="str">
        <f>IFERROR(VLOOKUP(TRIM(TEXT(B880,"@")),transp!$A$1:$K$18,9,FALSE),"")</f>
        <v/>
      </c>
      <c r="M880" s="120">
        <v>1188</v>
      </c>
      <c r="N880" s="120">
        <v>26012</v>
      </c>
      <c r="O880" s="125"/>
      <c r="P880" s="155"/>
      <c r="Q880" s="155"/>
    </row>
    <row r="881" spans="1:17" ht="15">
      <c r="A881" s="121">
        <v>497</v>
      </c>
      <c r="B881" s="122">
        <v>497117605</v>
      </c>
      <c r="C881" s="57" t="s">
        <v>545</v>
      </c>
      <c r="D881" s="55">
        <v>117</v>
      </c>
      <c r="E881" s="57" t="s">
        <v>142</v>
      </c>
      <c r="F881" s="57">
        <v>605</v>
      </c>
      <c r="G881" s="57" t="s">
        <v>381</v>
      </c>
      <c r="H881" s="240">
        <v>52</v>
      </c>
      <c r="I881" s="94"/>
      <c r="J881" s="120">
        <v>12407</v>
      </c>
      <c r="K881" s="120">
        <v>10269</v>
      </c>
      <c r="L881" s="120" t="str">
        <f>IFERROR(VLOOKUP(TRIM(TEXT(B881,"@")),transp!$A$1:$K$18,9,FALSE),"")</f>
        <v/>
      </c>
      <c r="M881" s="120">
        <v>1188</v>
      </c>
      <c r="N881" s="120">
        <v>23864</v>
      </c>
      <c r="O881" s="125"/>
      <c r="P881" s="155"/>
      <c r="Q881" s="155"/>
    </row>
    <row r="882" spans="1:17" ht="15">
      <c r="A882" s="121">
        <v>497</v>
      </c>
      <c r="B882" s="122">
        <v>497117632</v>
      </c>
      <c r="C882" s="57" t="s">
        <v>545</v>
      </c>
      <c r="D882" s="55">
        <v>117</v>
      </c>
      <c r="E882" s="57" t="s">
        <v>142</v>
      </c>
      <c r="F882" s="57">
        <v>632</v>
      </c>
      <c r="G882" s="57" t="s">
        <v>389</v>
      </c>
      <c r="H882" s="240">
        <v>1</v>
      </c>
      <c r="I882" s="94"/>
      <c r="J882" s="120">
        <v>11037</v>
      </c>
      <c r="K882" s="120">
        <v>9440</v>
      </c>
      <c r="L882" s="120" t="str">
        <f>IFERROR(VLOOKUP(TRIM(TEXT(B882,"@")),transp!$A$1:$K$18,9,FALSE),"")</f>
        <v/>
      </c>
      <c r="M882" s="120">
        <v>1188</v>
      </c>
      <c r="N882" s="120">
        <v>21665</v>
      </c>
      <c r="O882" s="125"/>
      <c r="P882" s="155"/>
      <c r="Q882" s="155"/>
    </row>
    <row r="883" spans="1:17" ht="15">
      <c r="A883" s="121">
        <v>497</v>
      </c>
      <c r="B883" s="122">
        <v>497117670</v>
      </c>
      <c r="C883" s="57" t="s">
        <v>545</v>
      </c>
      <c r="D883" s="55">
        <v>117</v>
      </c>
      <c r="E883" s="57" t="s">
        <v>142</v>
      </c>
      <c r="F883" s="57">
        <v>670</v>
      </c>
      <c r="G883" s="57" t="s">
        <v>399</v>
      </c>
      <c r="H883" s="240">
        <v>3</v>
      </c>
      <c r="I883" s="94"/>
      <c r="J883" s="120">
        <v>13095</v>
      </c>
      <c r="K883" s="120">
        <v>9714</v>
      </c>
      <c r="L883" s="120" t="str">
        <f>IFERROR(VLOOKUP(TRIM(TEXT(B883,"@")),transp!$A$1:$K$18,9,FALSE),"")</f>
        <v/>
      </c>
      <c r="M883" s="120">
        <v>1188</v>
      </c>
      <c r="N883" s="120">
        <v>23997</v>
      </c>
      <c r="O883" s="125"/>
      <c r="P883" s="155"/>
      <c r="Q883" s="155"/>
    </row>
    <row r="884" spans="1:17" ht="15">
      <c r="A884" s="121">
        <v>497</v>
      </c>
      <c r="B884" s="122">
        <v>497117674</v>
      </c>
      <c r="C884" s="57" t="s">
        <v>545</v>
      </c>
      <c r="D884" s="55">
        <v>117</v>
      </c>
      <c r="E884" s="57" t="s">
        <v>142</v>
      </c>
      <c r="F884" s="57">
        <v>674</v>
      </c>
      <c r="G884" s="57" t="s">
        <v>402</v>
      </c>
      <c r="H884" s="240">
        <v>5</v>
      </c>
      <c r="I884" s="94"/>
      <c r="J884" s="120">
        <v>14048</v>
      </c>
      <c r="K884" s="120">
        <v>5715</v>
      </c>
      <c r="L884" s="120" t="str">
        <f>IFERROR(VLOOKUP(TRIM(TEXT(B884,"@")),transp!$A$1:$K$18,9,FALSE),"")</f>
        <v/>
      </c>
      <c r="M884" s="120">
        <v>1188</v>
      </c>
      <c r="N884" s="120">
        <v>20951</v>
      </c>
      <c r="O884" s="125"/>
      <c r="P884" s="155"/>
      <c r="Q884" s="155"/>
    </row>
    <row r="885" spans="1:17" ht="15">
      <c r="A885" s="121">
        <v>497</v>
      </c>
      <c r="B885" s="122">
        <v>497117680</v>
      </c>
      <c r="C885" s="57" t="s">
        <v>545</v>
      </c>
      <c r="D885" s="55">
        <v>117</v>
      </c>
      <c r="E885" s="57" t="s">
        <v>142</v>
      </c>
      <c r="F885" s="57">
        <v>680</v>
      </c>
      <c r="G885" s="57" t="s">
        <v>404</v>
      </c>
      <c r="H885" s="240">
        <v>4</v>
      </c>
      <c r="I885" s="94"/>
      <c r="J885" s="120">
        <v>10917</v>
      </c>
      <c r="K885" s="120">
        <v>3267</v>
      </c>
      <c r="L885" s="120" t="str">
        <f>IFERROR(VLOOKUP(TRIM(TEXT(B885,"@")),transp!$A$1:$K$18,9,FALSE),"")</f>
        <v/>
      </c>
      <c r="M885" s="120">
        <v>1188</v>
      </c>
      <c r="N885" s="120">
        <v>15372</v>
      </c>
      <c r="O885" s="125"/>
      <c r="P885" s="155"/>
      <c r="Q885" s="155"/>
    </row>
    <row r="886" spans="1:17" ht="15">
      <c r="A886" s="121">
        <v>497</v>
      </c>
      <c r="B886" s="122">
        <v>497117683</v>
      </c>
      <c r="C886" s="57" t="s">
        <v>545</v>
      </c>
      <c r="D886" s="55">
        <v>117</v>
      </c>
      <c r="E886" s="57" t="s">
        <v>142</v>
      </c>
      <c r="F886" s="57">
        <v>683</v>
      </c>
      <c r="G886" s="57" t="s">
        <v>405</v>
      </c>
      <c r="H886" s="240">
        <v>4</v>
      </c>
      <c r="I886" s="94"/>
      <c r="J886" s="120">
        <v>13264</v>
      </c>
      <c r="K886" s="120">
        <v>10916</v>
      </c>
      <c r="L886" s="120" t="str">
        <f>IFERROR(VLOOKUP(TRIM(TEXT(B886,"@")),transp!$A$1:$K$18,9,FALSE),"")</f>
        <v/>
      </c>
      <c r="M886" s="120">
        <v>1188</v>
      </c>
      <c r="N886" s="120">
        <v>25368</v>
      </c>
      <c r="O886" s="125"/>
      <c r="P886" s="155"/>
      <c r="Q886" s="155"/>
    </row>
    <row r="887" spans="1:17" ht="15">
      <c r="A887" s="121">
        <v>497</v>
      </c>
      <c r="B887" s="122">
        <v>497117685</v>
      </c>
      <c r="C887" s="57" t="s">
        <v>545</v>
      </c>
      <c r="D887" s="55">
        <v>117</v>
      </c>
      <c r="E887" s="57" t="s">
        <v>142</v>
      </c>
      <c r="F887" s="57">
        <v>685</v>
      </c>
      <c r="G887" s="57" t="s">
        <v>406</v>
      </c>
      <c r="H887" s="240">
        <v>1</v>
      </c>
      <c r="I887" s="94"/>
      <c r="J887" s="120">
        <v>17828</v>
      </c>
      <c r="K887" s="120">
        <v>13109</v>
      </c>
      <c r="L887" s="120" t="str">
        <f>IFERROR(VLOOKUP(TRIM(TEXT(B887,"@")),transp!$A$1:$K$18,9,FALSE),"")</f>
        <v/>
      </c>
      <c r="M887" s="120">
        <v>1188</v>
      </c>
      <c r="N887" s="120">
        <v>32125</v>
      </c>
      <c r="O887" s="125"/>
      <c r="P887" s="155"/>
      <c r="Q887" s="155"/>
    </row>
    <row r="888" spans="1:17" ht="15">
      <c r="A888" s="121">
        <v>497</v>
      </c>
      <c r="B888" s="122">
        <v>497117717</v>
      </c>
      <c r="C888" s="57" t="s">
        <v>545</v>
      </c>
      <c r="D888" s="55">
        <v>117</v>
      </c>
      <c r="E888" s="57" t="s">
        <v>142</v>
      </c>
      <c r="F888" s="57">
        <v>717</v>
      </c>
      <c r="G888" s="57" t="s">
        <v>415</v>
      </c>
      <c r="H888" s="240">
        <v>2</v>
      </c>
      <c r="I888" s="94"/>
      <c r="J888" s="120">
        <v>14024</v>
      </c>
      <c r="K888" s="120">
        <v>8435</v>
      </c>
      <c r="L888" s="120" t="str">
        <f>IFERROR(VLOOKUP(TRIM(TEXT(B888,"@")),transp!$A$1:$K$18,9,FALSE),"")</f>
        <v/>
      </c>
      <c r="M888" s="120">
        <v>1188</v>
      </c>
      <c r="N888" s="120">
        <v>23647</v>
      </c>
      <c r="O888" s="125"/>
      <c r="P888" s="155"/>
      <c r="Q888" s="155"/>
    </row>
    <row r="889" spans="1:17" ht="15">
      <c r="A889" s="121">
        <v>497</v>
      </c>
      <c r="B889" s="122">
        <v>497117750</v>
      </c>
      <c r="C889" s="57" t="s">
        <v>545</v>
      </c>
      <c r="D889" s="55">
        <v>117</v>
      </c>
      <c r="E889" s="57" t="s">
        <v>142</v>
      </c>
      <c r="F889" s="57">
        <v>750</v>
      </c>
      <c r="G889" s="57" t="s">
        <v>423</v>
      </c>
      <c r="H889" s="240">
        <v>2</v>
      </c>
      <c r="I889" s="94"/>
      <c r="J889" s="120">
        <v>12565</v>
      </c>
      <c r="K889" s="120">
        <v>7945</v>
      </c>
      <c r="L889" s="120" t="str">
        <f>IFERROR(VLOOKUP(TRIM(TEXT(B889,"@")),transp!$A$1:$K$18,9,FALSE),"")</f>
        <v/>
      </c>
      <c r="M889" s="120">
        <v>1188</v>
      </c>
      <c r="N889" s="120">
        <v>21698</v>
      </c>
      <c r="O889" s="125"/>
      <c r="P889" s="155"/>
      <c r="Q889" s="155"/>
    </row>
    <row r="890" spans="1:17" ht="15">
      <c r="A890" s="121">
        <v>497</v>
      </c>
      <c r="B890" s="122">
        <v>497117755</v>
      </c>
      <c r="C890" s="57" t="s">
        <v>545</v>
      </c>
      <c r="D890" s="55">
        <v>117</v>
      </c>
      <c r="E890" s="57" t="s">
        <v>142</v>
      </c>
      <c r="F890" s="57">
        <v>755</v>
      </c>
      <c r="G890" s="57" t="s">
        <v>425</v>
      </c>
      <c r="H890" s="240">
        <v>3</v>
      </c>
      <c r="I890" s="94"/>
      <c r="J890" s="120">
        <v>11932</v>
      </c>
      <c r="K890" s="120">
        <v>4782</v>
      </c>
      <c r="L890" s="120" t="str">
        <f>IFERROR(VLOOKUP(TRIM(TEXT(B890,"@")),transp!$A$1:$K$18,9,FALSE),"")</f>
        <v/>
      </c>
      <c r="M890" s="120">
        <v>1188</v>
      </c>
      <c r="N890" s="120">
        <v>17902</v>
      </c>
      <c r="O890" s="125"/>
      <c r="P890" s="155"/>
      <c r="Q890" s="155"/>
    </row>
    <row r="891" spans="1:17" ht="15">
      <c r="A891" s="121">
        <v>497</v>
      </c>
      <c r="B891" s="122">
        <v>497117766</v>
      </c>
      <c r="C891" s="57" t="s">
        <v>545</v>
      </c>
      <c r="D891" s="55">
        <v>117</v>
      </c>
      <c r="E891" s="57" t="s">
        <v>142</v>
      </c>
      <c r="F891" s="57">
        <v>766</v>
      </c>
      <c r="G891" s="57" t="s">
        <v>996</v>
      </c>
      <c r="H891" s="240">
        <v>3</v>
      </c>
      <c r="I891" s="94"/>
      <c r="J891" s="120">
        <v>11546</v>
      </c>
      <c r="K891" s="120">
        <v>3349</v>
      </c>
      <c r="L891" s="120" t="str">
        <f>IFERROR(VLOOKUP(TRIM(TEXT(B891,"@")),transp!$A$1:$K$18,9,FALSE),"")</f>
        <v/>
      </c>
      <c r="M891" s="120">
        <v>1188</v>
      </c>
      <c r="N891" s="120">
        <v>16083</v>
      </c>
      <c r="O891" s="125"/>
      <c r="P891" s="155"/>
      <c r="Q891" s="155"/>
    </row>
    <row r="892" spans="1:17" ht="15">
      <c r="A892" s="121">
        <v>498</v>
      </c>
      <c r="B892" s="122">
        <v>498281061</v>
      </c>
      <c r="C892" s="57" t="s">
        <v>546</v>
      </c>
      <c r="D892" s="55">
        <v>281</v>
      </c>
      <c r="E892" s="57" t="s">
        <v>306</v>
      </c>
      <c r="F892" s="57">
        <v>61</v>
      </c>
      <c r="G892" s="57" t="s">
        <v>86</v>
      </c>
      <c r="H892" s="240">
        <v>3</v>
      </c>
      <c r="I892" s="94"/>
      <c r="J892" s="120">
        <v>17791</v>
      </c>
      <c r="K892" s="120">
        <v>1489</v>
      </c>
      <c r="L892" s="120" t="str">
        <f>IFERROR(VLOOKUP(TRIM(TEXT(B892,"@")),transp!$A$1:$K$18,9,FALSE),"")</f>
        <v/>
      </c>
      <c r="M892" s="120">
        <v>1188</v>
      </c>
      <c r="N892" s="120">
        <v>20468</v>
      </c>
      <c r="O892" s="125"/>
      <c r="P892" s="155"/>
      <c r="Q892" s="155"/>
    </row>
    <row r="893" spans="1:17" ht="15">
      <c r="A893" s="121">
        <v>498</v>
      </c>
      <c r="B893" s="122">
        <v>498281087</v>
      </c>
      <c r="C893" s="57" t="s">
        <v>546</v>
      </c>
      <c r="D893" s="55">
        <v>281</v>
      </c>
      <c r="E893" s="57" t="s">
        <v>306</v>
      </c>
      <c r="F893" s="57">
        <v>87</v>
      </c>
      <c r="G893" s="57" t="s">
        <v>112</v>
      </c>
      <c r="H893" s="240">
        <v>1</v>
      </c>
      <c r="I893" s="94"/>
      <c r="J893" s="120">
        <v>17955</v>
      </c>
      <c r="K893" s="120">
        <v>5632</v>
      </c>
      <c r="L893" s="120" t="str">
        <f>IFERROR(VLOOKUP(TRIM(TEXT(B893,"@")),transp!$A$1:$K$18,9,FALSE),"")</f>
        <v/>
      </c>
      <c r="M893" s="120">
        <v>1188</v>
      </c>
      <c r="N893" s="120">
        <v>24775</v>
      </c>
      <c r="O893" s="125"/>
      <c r="P893" s="155"/>
      <c r="Q893" s="155"/>
    </row>
    <row r="894" spans="1:17" ht="15">
      <c r="A894" s="121">
        <v>498</v>
      </c>
      <c r="B894" s="122">
        <v>498281111</v>
      </c>
      <c r="C894" s="57" t="s">
        <v>546</v>
      </c>
      <c r="D894" s="55">
        <v>281</v>
      </c>
      <c r="E894" s="57" t="s">
        <v>306</v>
      </c>
      <c r="F894" s="57">
        <v>111</v>
      </c>
      <c r="G894" s="57" t="s">
        <v>136</v>
      </c>
      <c r="H894" s="240">
        <v>2</v>
      </c>
      <c r="I894" s="94"/>
      <c r="J894" s="120">
        <v>16941</v>
      </c>
      <c r="K894" s="120">
        <v>5749</v>
      </c>
      <c r="L894" s="120" t="str">
        <f>IFERROR(VLOOKUP(TRIM(TEXT(B894,"@")),transp!$A$1:$K$18,9,FALSE),"")</f>
        <v/>
      </c>
      <c r="M894" s="120">
        <v>1188</v>
      </c>
      <c r="N894" s="120">
        <v>23878</v>
      </c>
      <c r="O894" s="125"/>
      <c r="P894" s="155"/>
      <c r="Q894" s="155"/>
    </row>
    <row r="895" spans="1:17" ht="15">
      <c r="A895" s="121">
        <v>498</v>
      </c>
      <c r="B895" s="122">
        <v>498281137</v>
      </c>
      <c r="C895" s="57" t="s">
        <v>546</v>
      </c>
      <c r="D895" s="55">
        <v>281</v>
      </c>
      <c r="E895" s="57" t="s">
        <v>306</v>
      </c>
      <c r="F895" s="57">
        <v>137</v>
      </c>
      <c r="G895" s="57" t="s">
        <v>162</v>
      </c>
      <c r="H895" s="240">
        <v>5</v>
      </c>
      <c r="I895" s="94"/>
      <c r="J895" s="120">
        <v>20774</v>
      </c>
      <c r="K895" s="120">
        <v>363</v>
      </c>
      <c r="L895" s="120" t="str">
        <f>IFERROR(VLOOKUP(TRIM(TEXT(B895,"@")),transp!$A$1:$K$18,9,FALSE),"")</f>
        <v/>
      </c>
      <c r="M895" s="120">
        <v>1188</v>
      </c>
      <c r="N895" s="120">
        <v>22325</v>
      </c>
      <c r="O895" s="125"/>
      <c r="P895" s="155"/>
      <c r="Q895" s="155"/>
    </row>
    <row r="896" spans="1:17" ht="15">
      <c r="A896" s="121">
        <v>498</v>
      </c>
      <c r="B896" s="122">
        <v>498281281</v>
      </c>
      <c r="C896" s="57" t="s">
        <v>546</v>
      </c>
      <c r="D896" s="55">
        <v>281</v>
      </c>
      <c r="E896" s="57" t="s">
        <v>306</v>
      </c>
      <c r="F896" s="57">
        <v>281</v>
      </c>
      <c r="G896" s="57" t="s">
        <v>306</v>
      </c>
      <c r="H896" s="240">
        <v>603</v>
      </c>
      <c r="I896" s="94"/>
      <c r="J896" s="120">
        <v>19122</v>
      </c>
      <c r="K896" s="120">
        <v>33</v>
      </c>
      <c r="L896" s="120" t="str">
        <f>IFERROR(VLOOKUP(TRIM(TEXT(B896,"@")),transp!$A$1:$K$18,9,FALSE),"")</f>
        <v/>
      </c>
      <c r="M896" s="120">
        <v>1188</v>
      </c>
      <c r="N896" s="120">
        <v>20343</v>
      </c>
      <c r="O896" s="125"/>
      <c r="P896" s="155"/>
      <c r="Q896" s="155"/>
    </row>
    <row r="897" spans="1:17" ht="15">
      <c r="A897" s="121">
        <v>498</v>
      </c>
      <c r="B897" s="122">
        <v>498281325</v>
      </c>
      <c r="C897" s="57" t="s">
        <v>546</v>
      </c>
      <c r="D897" s="55">
        <v>281</v>
      </c>
      <c r="E897" s="57" t="s">
        <v>306</v>
      </c>
      <c r="F897" s="57">
        <v>325</v>
      </c>
      <c r="G897" s="57" t="s">
        <v>350</v>
      </c>
      <c r="H897" s="240">
        <v>1</v>
      </c>
      <c r="I897" s="94"/>
      <c r="J897" s="120">
        <v>19285</v>
      </c>
      <c r="K897" s="120">
        <v>1206</v>
      </c>
      <c r="L897" s="120" t="str">
        <f>IFERROR(VLOOKUP(TRIM(TEXT(B897,"@")),transp!$A$1:$K$18,9,FALSE),"")</f>
        <v/>
      </c>
      <c r="M897" s="120">
        <v>1188</v>
      </c>
      <c r="N897" s="120">
        <v>21679</v>
      </c>
      <c r="O897" s="125"/>
      <c r="P897" s="155"/>
      <c r="Q897" s="155"/>
    </row>
    <row r="898" spans="1:17" ht="15">
      <c r="A898" s="121">
        <v>499</v>
      </c>
      <c r="B898" s="122">
        <v>499061005</v>
      </c>
      <c r="C898" s="57" t="s">
        <v>646</v>
      </c>
      <c r="D898" s="55">
        <v>61</v>
      </c>
      <c r="E898" s="57" t="s">
        <v>86</v>
      </c>
      <c r="F898" s="57">
        <v>5</v>
      </c>
      <c r="G898" s="57" t="s">
        <v>30</v>
      </c>
      <c r="H898" s="240">
        <v>29</v>
      </c>
      <c r="I898" s="94"/>
      <c r="J898" s="120">
        <v>15818</v>
      </c>
      <c r="K898" s="120">
        <v>5582</v>
      </c>
      <c r="L898" s="120" t="str">
        <f>IFERROR(VLOOKUP(TRIM(TEXT(B898,"@")),transp!$A$1:$K$18,9,FALSE),"")</f>
        <v/>
      </c>
      <c r="M898" s="120">
        <v>1188</v>
      </c>
      <c r="N898" s="120">
        <v>22588</v>
      </c>
      <c r="O898" s="125"/>
      <c r="P898" s="155"/>
      <c r="Q898" s="155"/>
    </row>
    <row r="899" spans="1:17" ht="15">
      <c r="A899" s="121">
        <v>499</v>
      </c>
      <c r="B899" s="122">
        <v>499061024</v>
      </c>
      <c r="C899" s="57" t="s">
        <v>646</v>
      </c>
      <c r="D899" s="55">
        <v>61</v>
      </c>
      <c r="E899" s="57" t="s">
        <v>86</v>
      </c>
      <c r="F899" s="57">
        <v>24</v>
      </c>
      <c r="G899" s="57" t="s">
        <v>49</v>
      </c>
      <c r="H899" s="240">
        <v>1</v>
      </c>
      <c r="I899" s="94"/>
      <c r="J899" s="120">
        <v>17447</v>
      </c>
      <c r="K899" s="120">
        <v>3749</v>
      </c>
      <c r="L899" s="120" t="str">
        <f>IFERROR(VLOOKUP(TRIM(TEXT(B899,"@")),transp!$A$1:$K$18,9,FALSE),"")</f>
        <v/>
      </c>
      <c r="M899" s="120">
        <v>1188</v>
      </c>
      <c r="N899" s="120">
        <v>22384</v>
      </c>
      <c r="O899" s="125"/>
      <c r="P899" s="155"/>
      <c r="Q899" s="155"/>
    </row>
    <row r="900" spans="1:17" ht="15">
      <c r="A900" s="121">
        <v>499</v>
      </c>
      <c r="B900" s="122">
        <v>499061061</v>
      </c>
      <c r="C900" s="57" t="s">
        <v>646</v>
      </c>
      <c r="D900" s="55">
        <v>61</v>
      </c>
      <c r="E900" s="57" t="s">
        <v>86</v>
      </c>
      <c r="F900" s="57">
        <v>61</v>
      </c>
      <c r="G900" s="57" t="s">
        <v>86</v>
      </c>
      <c r="H900" s="240">
        <v>94</v>
      </c>
      <c r="I900" s="94"/>
      <c r="J900" s="120">
        <v>16735</v>
      </c>
      <c r="K900" s="120">
        <v>1401</v>
      </c>
      <c r="L900" s="120" t="str">
        <f>IFERROR(VLOOKUP(TRIM(TEXT(B900,"@")),transp!$A$1:$K$18,9,FALSE),"")</f>
        <v/>
      </c>
      <c r="M900" s="120">
        <v>1188</v>
      </c>
      <c r="N900" s="120">
        <v>19324</v>
      </c>
      <c r="O900" s="125"/>
      <c r="P900" s="155"/>
      <c r="Q900" s="155"/>
    </row>
    <row r="901" spans="1:17" ht="15">
      <c r="A901" s="121">
        <v>499</v>
      </c>
      <c r="B901" s="122">
        <v>499061086</v>
      </c>
      <c r="C901" s="57" t="s">
        <v>646</v>
      </c>
      <c r="D901" s="55">
        <v>61</v>
      </c>
      <c r="E901" s="57" t="s">
        <v>86</v>
      </c>
      <c r="F901" s="57">
        <v>86</v>
      </c>
      <c r="G901" s="57" t="s">
        <v>111</v>
      </c>
      <c r="H901" s="240">
        <v>1</v>
      </c>
      <c r="I901" s="94"/>
      <c r="J901" s="120">
        <v>12565</v>
      </c>
      <c r="K901" s="120">
        <v>1986</v>
      </c>
      <c r="L901" s="120" t="str">
        <f>IFERROR(VLOOKUP(TRIM(TEXT(B901,"@")),transp!$A$1:$K$18,9,FALSE),"")</f>
        <v/>
      </c>
      <c r="M901" s="120">
        <v>1188</v>
      </c>
      <c r="N901" s="120">
        <v>15739</v>
      </c>
      <c r="O901" s="125"/>
      <c r="P901" s="155"/>
      <c r="Q901" s="155"/>
    </row>
    <row r="902" spans="1:17" ht="15">
      <c r="A902" s="121">
        <v>499</v>
      </c>
      <c r="B902" s="122">
        <v>499061087</v>
      </c>
      <c r="C902" s="57" t="s">
        <v>646</v>
      </c>
      <c r="D902" s="55">
        <v>61</v>
      </c>
      <c r="E902" s="57" t="s">
        <v>86</v>
      </c>
      <c r="F902" s="57">
        <v>87</v>
      </c>
      <c r="G902" s="57" t="s">
        <v>112</v>
      </c>
      <c r="H902" s="240">
        <v>1</v>
      </c>
      <c r="I902" s="94"/>
      <c r="J902" s="120">
        <v>12565</v>
      </c>
      <c r="K902" s="120">
        <v>3942</v>
      </c>
      <c r="L902" s="120" t="str">
        <f>IFERROR(VLOOKUP(TRIM(TEXT(B902,"@")),transp!$A$1:$K$18,9,FALSE),"")</f>
        <v/>
      </c>
      <c r="M902" s="120">
        <v>1188</v>
      </c>
      <c r="N902" s="120">
        <v>17695</v>
      </c>
      <c r="O902" s="125"/>
      <c r="P902" s="155"/>
      <c r="Q902" s="155"/>
    </row>
    <row r="903" spans="1:17" ht="15">
      <c r="A903" s="121">
        <v>499</v>
      </c>
      <c r="B903" s="122">
        <v>499061111</v>
      </c>
      <c r="C903" s="57" t="s">
        <v>646</v>
      </c>
      <c r="D903" s="55">
        <v>61</v>
      </c>
      <c r="E903" s="57" t="s">
        <v>86</v>
      </c>
      <c r="F903" s="57">
        <v>111</v>
      </c>
      <c r="G903" s="57" t="s">
        <v>136</v>
      </c>
      <c r="H903" s="240">
        <v>1</v>
      </c>
      <c r="I903" s="94"/>
      <c r="J903" s="120">
        <v>18842</v>
      </c>
      <c r="K903" s="120">
        <v>6395</v>
      </c>
      <c r="L903" s="120" t="str">
        <f>IFERROR(VLOOKUP(TRIM(TEXT(B903,"@")),transp!$A$1:$K$18,9,FALSE),"")</f>
        <v/>
      </c>
      <c r="M903" s="120">
        <v>1188</v>
      </c>
      <c r="N903" s="120">
        <v>26425</v>
      </c>
      <c r="O903" s="125"/>
      <c r="P903" s="155"/>
      <c r="Q903" s="155"/>
    </row>
    <row r="904" spans="1:17" ht="15">
      <c r="A904" s="121">
        <v>499</v>
      </c>
      <c r="B904" s="122">
        <v>499061137</v>
      </c>
      <c r="C904" s="57" t="s">
        <v>646</v>
      </c>
      <c r="D904" s="55">
        <v>61</v>
      </c>
      <c r="E904" s="57" t="s">
        <v>86</v>
      </c>
      <c r="F904" s="57">
        <v>137</v>
      </c>
      <c r="G904" s="57" t="s">
        <v>162</v>
      </c>
      <c r="H904" s="240">
        <v>44</v>
      </c>
      <c r="I904" s="94"/>
      <c r="J904" s="120">
        <v>17670</v>
      </c>
      <c r="K904" s="120">
        <v>309</v>
      </c>
      <c r="L904" s="120" t="str">
        <f>IFERROR(VLOOKUP(TRIM(TEXT(B904,"@")),transp!$A$1:$K$18,9,FALSE),"")</f>
        <v/>
      </c>
      <c r="M904" s="120">
        <v>1188</v>
      </c>
      <c r="N904" s="120">
        <v>19167</v>
      </c>
      <c r="O904" s="125"/>
      <c r="P904" s="155"/>
      <c r="Q904" s="155"/>
    </row>
    <row r="905" spans="1:17" ht="15">
      <c r="A905" s="121">
        <v>499</v>
      </c>
      <c r="B905" s="122">
        <v>499061159</v>
      </c>
      <c r="C905" s="57" t="s">
        <v>646</v>
      </c>
      <c r="D905" s="55">
        <v>61</v>
      </c>
      <c r="E905" s="57" t="s">
        <v>86</v>
      </c>
      <c r="F905" s="57">
        <v>159</v>
      </c>
      <c r="G905" s="57" t="s">
        <v>184</v>
      </c>
      <c r="H905" s="240">
        <v>1</v>
      </c>
      <c r="I905" s="94"/>
      <c r="J905" s="120">
        <v>12565</v>
      </c>
      <c r="K905" s="120">
        <v>5175</v>
      </c>
      <c r="L905" s="120" t="str">
        <f>IFERROR(VLOOKUP(TRIM(TEXT(B905,"@")),transp!$A$1:$K$18,9,FALSE),"")</f>
        <v/>
      </c>
      <c r="M905" s="120">
        <v>1188</v>
      </c>
      <c r="N905" s="120">
        <v>18928</v>
      </c>
      <c r="O905" s="125"/>
      <c r="P905" s="155"/>
      <c r="Q905" s="155"/>
    </row>
    <row r="906" spans="1:17" ht="15">
      <c r="A906" s="121">
        <v>499</v>
      </c>
      <c r="B906" s="122">
        <v>499061161</v>
      </c>
      <c r="C906" s="57" t="s">
        <v>646</v>
      </c>
      <c r="D906" s="55">
        <v>61</v>
      </c>
      <c r="E906" s="57" t="s">
        <v>86</v>
      </c>
      <c r="F906" s="57">
        <v>161</v>
      </c>
      <c r="G906" s="57" t="s">
        <v>186</v>
      </c>
      <c r="H906" s="240">
        <v>2</v>
      </c>
      <c r="I906" s="94"/>
      <c r="J906" s="120">
        <v>12565</v>
      </c>
      <c r="K906" s="120">
        <v>4546</v>
      </c>
      <c r="L906" s="120" t="str">
        <f>IFERROR(VLOOKUP(TRIM(TEXT(B906,"@")),transp!$A$1:$K$18,9,FALSE),"")</f>
        <v/>
      </c>
      <c r="M906" s="120">
        <v>1188</v>
      </c>
      <c r="N906" s="120">
        <v>18299</v>
      </c>
      <c r="O906" s="125"/>
      <c r="P906" s="155"/>
      <c r="Q906" s="155"/>
    </row>
    <row r="907" spans="1:17" ht="15">
      <c r="A907" s="121">
        <v>499</v>
      </c>
      <c r="B907" s="122">
        <v>499061278</v>
      </c>
      <c r="C907" s="57" t="s">
        <v>646</v>
      </c>
      <c r="D907" s="55">
        <v>61</v>
      </c>
      <c r="E907" s="57" t="s">
        <v>86</v>
      </c>
      <c r="F907" s="57">
        <v>278</v>
      </c>
      <c r="G907" s="57" t="s">
        <v>303</v>
      </c>
      <c r="H907" s="240">
        <v>3</v>
      </c>
      <c r="I907" s="94"/>
      <c r="J907" s="120">
        <v>14510</v>
      </c>
      <c r="K907" s="120">
        <v>3345</v>
      </c>
      <c r="L907" s="120" t="str">
        <f>IFERROR(VLOOKUP(TRIM(TEXT(B907,"@")),transp!$A$1:$K$18,9,FALSE),"")</f>
        <v/>
      </c>
      <c r="M907" s="120">
        <v>1188</v>
      </c>
      <c r="N907" s="120">
        <v>19043</v>
      </c>
      <c r="O907" s="125"/>
      <c r="P907" s="155"/>
      <c r="Q907" s="155"/>
    </row>
    <row r="908" spans="1:17" ht="15">
      <c r="A908" s="121">
        <v>499</v>
      </c>
      <c r="B908" s="122">
        <v>499061281</v>
      </c>
      <c r="C908" s="57" t="s">
        <v>646</v>
      </c>
      <c r="D908" s="55">
        <v>61</v>
      </c>
      <c r="E908" s="57" t="s">
        <v>86</v>
      </c>
      <c r="F908" s="57">
        <v>281</v>
      </c>
      <c r="G908" s="57" t="s">
        <v>306</v>
      </c>
      <c r="H908" s="240">
        <v>261</v>
      </c>
      <c r="I908" s="94"/>
      <c r="J908" s="120">
        <v>18882</v>
      </c>
      <c r="K908" s="120">
        <v>33</v>
      </c>
      <c r="L908" s="120" t="str">
        <f>IFERROR(VLOOKUP(TRIM(TEXT(B908,"@")),transp!$A$1:$K$18,9,FALSE),"")</f>
        <v/>
      </c>
      <c r="M908" s="120">
        <v>1188</v>
      </c>
      <c r="N908" s="120">
        <v>20103</v>
      </c>
      <c r="O908" s="125"/>
      <c r="P908" s="155"/>
      <c r="Q908" s="155"/>
    </row>
    <row r="909" spans="1:17" ht="15">
      <c r="A909" s="121">
        <v>499</v>
      </c>
      <c r="B909" s="122">
        <v>499061325</v>
      </c>
      <c r="C909" s="57" t="s">
        <v>646</v>
      </c>
      <c r="D909" s="55">
        <v>61</v>
      </c>
      <c r="E909" s="57" t="s">
        <v>86</v>
      </c>
      <c r="F909" s="57">
        <v>325</v>
      </c>
      <c r="G909" s="57" t="s">
        <v>350</v>
      </c>
      <c r="H909" s="240">
        <v>21</v>
      </c>
      <c r="I909" s="94"/>
      <c r="J909" s="120">
        <v>14805</v>
      </c>
      <c r="K909" s="120">
        <v>926</v>
      </c>
      <c r="L909" s="120" t="str">
        <f>IFERROR(VLOOKUP(TRIM(TEXT(B909,"@")),transp!$A$1:$K$18,9,FALSE),"")</f>
        <v/>
      </c>
      <c r="M909" s="120">
        <v>1188</v>
      </c>
      <c r="N909" s="120">
        <v>16919</v>
      </c>
      <c r="O909" s="125"/>
      <c r="P909" s="155"/>
      <c r="Q909" s="155"/>
    </row>
    <row r="910" spans="1:17" ht="15">
      <c r="A910" s="121">
        <v>499</v>
      </c>
      <c r="B910" s="122">
        <v>499061332</v>
      </c>
      <c r="C910" s="57" t="s">
        <v>646</v>
      </c>
      <c r="D910" s="55">
        <v>61</v>
      </c>
      <c r="E910" s="57" t="s">
        <v>86</v>
      </c>
      <c r="F910" s="57">
        <v>332</v>
      </c>
      <c r="G910" s="57" t="s">
        <v>357</v>
      </c>
      <c r="H910" s="240">
        <v>31</v>
      </c>
      <c r="I910" s="94"/>
      <c r="J910" s="120">
        <v>17707</v>
      </c>
      <c r="K910" s="120">
        <v>875</v>
      </c>
      <c r="L910" s="120" t="str">
        <f>IFERROR(VLOOKUP(TRIM(TEXT(B910,"@")),transp!$A$1:$K$18,9,FALSE),"")</f>
        <v/>
      </c>
      <c r="M910" s="120">
        <v>1188</v>
      </c>
      <c r="N910" s="120">
        <v>19770</v>
      </c>
      <c r="O910" s="125"/>
      <c r="P910" s="155"/>
      <c r="Q910" s="155"/>
    </row>
    <row r="911" spans="1:17" ht="15">
      <c r="A911" s="121">
        <v>499</v>
      </c>
      <c r="B911" s="122">
        <v>499061750</v>
      </c>
      <c r="C911" s="57" t="s">
        <v>646</v>
      </c>
      <c r="D911" s="55">
        <v>61</v>
      </c>
      <c r="E911" s="57" t="s">
        <v>86</v>
      </c>
      <c r="F911" s="57">
        <v>750</v>
      </c>
      <c r="G911" s="57" t="s">
        <v>423</v>
      </c>
      <c r="H911" s="240">
        <v>1</v>
      </c>
      <c r="I911" s="94"/>
      <c r="J911" s="120">
        <v>18399</v>
      </c>
      <c r="K911" s="120">
        <v>11634</v>
      </c>
      <c r="L911" s="120" t="str">
        <f>IFERROR(VLOOKUP(TRIM(TEXT(B911,"@")),transp!$A$1:$K$18,9,FALSE),"")</f>
        <v/>
      </c>
      <c r="M911" s="120">
        <v>1188</v>
      </c>
      <c r="N911" s="120">
        <v>31221</v>
      </c>
      <c r="O911" s="125"/>
      <c r="P911" s="155"/>
      <c r="Q911" s="155"/>
    </row>
    <row r="912" spans="1:17" ht="15">
      <c r="A912" s="121">
        <v>499</v>
      </c>
      <c r="B912" s="122">
        <v>499332005</v>
      </c>
      <c r="C912" s="57" t="s">
        <v>646</v>
      </c>
      <c r="D912" s="55">
        <v>332</v>
      </c>
      <c r="E912" s="57" t="s">
        <v>357</v>
      </c>
      <c r="F912" s="57">
        <v>5</v>
      </c>
      <c r="G912" s="57" t="s">
        <v>30</v>
      </c>
      <c r="H912" s="240">
        <v>20</v>
      </c>
      <c r="I912" s="94"/>
      <c r="J912" s="120">
        <v>13325</v>
      </c>
      <c r="K912" s="120">
        <v>4702</v>
      </c>
      <c r="L912" s="120" t="str">
        <f>IFERROR(VLOOKUP(TRIM(TEXT(B912,"@")),transp!$A$1:$K$18,9,FALSE),"")</f>
        <v/>
      </c>
      <c r="M912" s="120">
        <v>1188</v>
      </c>
      <c r="N912" s="120">
        <v>19215</v>
      </c>
      <c r="O912" s="125"/>
      <c r="P912" s="155"/>
      <c r="Q912" s="155"/>
    </row>
    <row r="913" spans="1:17" ht="15">
      <c r="A913" s="121">
        <v>499</v>
      </c>
      <c r="B913" s="122">
        <v>499332061</v>
      </c>
      <c r="C913" s="57" t="s">
        <v>646</v>
      </c>
      <c r="D913" s="55">
        <v>332</v>
      </c>
      <c r="E913" s="57" t="s">
        <v>357</v>
      </c>
      <c r="F913" s="57">
        <v>61</v>
      </c>
      <c r="G913" s="57" t="s">
        <v>86</v>
      </c>
      <c r="H913" s="240">
        <v>112</v>
      </c>
      <c r="I913" s="94"/>
      <c r="J913" s="120">
        <v>14611</v>
      </c>
      <c r="K913" s="120">
        <v>1223</v>
      </c>
      <c r="L913" s="120" t="str">
        <f>IFERROR(VLOOKUP(TRIM(TEXT(B913,"@")),transp!$A$1:$K$18,9,FALSE),"")</f>
        <v/>
      </c>
      <c r="M913" s="120">
        <v>1188</v>
      </c>
      <c r="N913" s="120">
        <v>17022</v>
      </c>
      <c r="O913" s="125"/>
      <c r="P913" s="155"/>
      <c r="Q913" s="155"/>
    </row>
    <row r="914" spans="1:17" ht="15">
      <c r="A914" s="121">
        <v>499</v>
      </c>
      <c r="B914" s="122">
        <v>499332137</v>
      </c>
      <c r="C914" s="57" t="s">
        <v>646</v>
      </c>
      <c r="D914" s="55">
        <v>332</v>
      </c>
      <c r="E914" s="57" t="s">
        <v>357</v>
      </c>
      <c r="F914" s="57">
        <v>137</v>
      </c>
      <c r="G914" s="57" t="s">
        <v>162</v>
      </c>
      <c r="H914" s="240">
        <v>36</v>
      </c>
      <c r="I914" s="94"/>
      <c r="J914" s="120">
        <v>16911</v>
      </c>
      <c r="K914" s="120">
        <v>296</v>
      </c>
      <c r="L914" s="120" t="str">
        <f>IFERROR(VLOOKUP(TRIM(TEXT(B914,"@")),transp!$A$1:$K$18,9,FALSE),"")</f>
        <v/>
      </c>
      <c r="M914" s="120">
        <v>1188</v>
      </c>
      <c r="N914" s="120">
        <v>18395</v>
      </c>
      <c r="O914" s="125"/>
      <c r="P914" s="155"/>
      <c r="Q914" s="155"/>
    </row>
    <row r="915" spans="1:17" ht="15">
      <c r="A915" s="121">
        <v>499</v>
      </c>
      <c r="B915" s="122">
        <v>499332161</v>
      </c>
      <c r="C915" s="57" t="s">
        <v>646</v>
      </c>
      <c r="D915" s="55">
        <v>332</v>
      </c>
      <c r="E915" s="57" t="s">
        <v>357</v>
      </c>
      <c r="F915" s="57">
        <v>161</v>
      </c>
      <c r="G915" s="57" t="s">
        <v>186</v>
      </c>
      <c r="H915" s="240">
        <v>1</v>
      </c>
      <c r="I915" s="94"/>
      <c r="J915" s="120">
        <v>10664</v>
      </c>
      <c r="K915" s="120">
        <v>3858</v>
      </c>
      <c r="L915" s="120" t="str">
        <f>IFERROR(VLOOKUP(TRIM(TEXT(B915,"@")),transp!$A$1:$K$18,9,FALSE),"")</f>
        <v/>
      </c>
      <c r="M915" s="120">
        <v>1188</v>
      </c>
      <c r="N915" s="120">
        <v>15710</v>
      </c>
      <c r="O915" s="125"/>
      <c r="P915" s="155"/>
      <c r="Q915" s="155"/>
    </row>
    <row r="916" spans="1:17" ht="15">
      <c r="A916" s="121">
        <v>499</v>
      </c>
      <c r="B916" s="122">
        <v>499332191</v>
      </c>
      <c r="C916" s="57" t="s">
        <v>646</v>
      </c>
      <c r="D916" s="55">
        <v>332</v>
      </c>
      <c r="E916" s="57" t="s">
        <v>357</v>
      </c>
      <c r="F916" s="57">
        <v>191</v>
      </c>
      <c r="G916" s="57" t="s">
        <v>216</v>
      </c>
      <c r="H916" s="240">
        <v>3</v>
      </c>
      <c r="I916" s="94"/>
      <c r="J916" s="120">
        <v>14849</v>
      </c>
      <c r="K916" s="120">
        <v>3732</v>
      </c>
      <c r="L916" s="120" t="str">
        <f>IFERROR(VLOOKUP(TRIM(TEXT(B916,"@")),transp!$A$1:$K$18,9,FALSE),"")</f>
        <v/>
      </c>
      <c r="M916" s="120">
        <v>1188</v>
      </c>
      <c r="N916" s="120">
        <v>19769</v>
      </c>
      <c r="O916" s="125"/>
      <c r="P916" s="155"/>
      <c r="Q916" s="155"/>
    </row>
    <row r="917" spans="1:17" ht="15">
      <c r="A917" s="121">
        <v>499</v>
      </c>
      <c r="B917" s="122">
        <v>499332275</v>
      </c>
      <c r="C917" s="57" t="s">
        <v>646</v>
      </c>
      <c r="D917" s="55">
        <v>332</v>
      </c>
      <c r="E917" s="57" t="s">
        <v>357</v>
      </c>
      <c r="F917" s="57">
        <v>275</v>
      </c>
      <c r="G917" s="57" t="s">
        <v>300</v>
      </c>
      <c r="H917" s="240">
        <v>1</v>
      </c>
      <c r="I917" s="94"/>
      <c r="J917" s="120">
        <v>10664</v>
      </c>
      <c r="K917" s="120">
        <v>5224</v>
      </c>
      <c r="L917" s="120" t="str">
        <f>IFERROR(VLOOKUP(TRIM(TEXT(B917,"@")),transp!$A$1:$K$18,9,FALSE),"")</f>
        <v/>
      </c>
      <c r="M917" s="120">
        <v>1188</v>
      </c>
      <c r="N917" s="120">
        <v>17076</v>
      </c>
      <c r="O917" s="125"/>
      <c r="P917" s="155"/>
      <c r="Q917" s="155"/>
    </row>
    <row r="918" spans="1:17" ht="15">
      <c r="A918" s="121">
        <v>499</v>
      </c>
      <c r="B918" s="122">
        <v>499332281</v>
      </c>
      <c r="C918" s="57" t="s">
        <v>646</v>
      </c>
      <c r="D918" s="55">
        <v>332</v>
      </c>
      <c r="E918" s="57" t="s">
        <v>357</v>
      </c>
      <c r="F918" s="57">
        <v>281</v>
      </c>
      <c r="G918" s="57" t="s">
        <v>306</v>
      </c>
      <c r="H918" s="240">
        <v>229</v>
      </c>
      <c r="I918" s="94"/>
      <c r="J918" s="120">
        <v>17258</v>
      </c>
      <c r="K918" s="120">
        <v>30</v>
      </c>
      <c r="L918" s="120" t="str">
        <f>IFERROR(VLOOKUP(TRIM(TEXT(B918,"@")),transp!$A$1:$K$18,9,FALSE),"")</f>
        <v/>
      </c>
      <c r="M918" s="120">
        <v>1188</v>
      </c>
      <c r="N918" s="120">
        <v>18476</v>
      </c>
      <c r="O918" s="125"/>
      <c r="P918" s="155"/>
      <c r="Q918" s="155"/>
    </row>
    <row r="919" spans="1:17" ht="15">
      <c r="A919" s="121">
        <v>499</v>
      </c>
      <c r="B919" s="122">
        <v>499332325</v>
      </c>
      <c r="C919" s="57" t="s">
        <v>646</v>
      </c>
      <c r="D919" s="55">
        <v>332</v>
      </c>
      <c r="E919" s="57" t="s">
        <v>357</v>
      </c>
      <c r="F919" s="57">
        <v>325</v>
      </c>
      <c r="G919" s="57" t="s">
        <v>350</v>
      </c>
      <c r="H919" s="240">
        <v>16</v>
      </c>
      <c r="I919" s="94"/>
      <c r="J919" s="120">
        <v>12720</v>
      </c>
      <c r="K919" s="120">
        <v>796</v>
      </c>
      <c r="L919" s="120" t="str">
        <f>IFERROR(VLOOKUP(TRIM(TEXT(B919,"@")),transp!$A$1:$K$18,9,FALSE),"")</f>
        <v/>
      </c>
      <c r="M919" s="120">
        <v>1188</v>
      </c>
      <c r="N919" s="120">
        <v>14704</v>
      </c>
      <c r="O919" s="125"/>
      <c r="P919" s="155"/>
      <c r="Q919" s="155"/>
    </row>
    <row r="920" spans="1:17" ht="15">
      <c r="A920" s="121">
        <v>499</v>
      </c>
      <c r="B920" s="122">
        <v>499332332</v>
      </c>
      <c r="C920" s="57" t="s">
        <v>646</v>
      </c>
      <c r="D920" s="55">
        <v>332</v>
      </c>
      <c r="E920" s="57" t="s">
        <v>357</v>
      </c>
      <c r="F920" s="57">
        <v>332</v>
      </c>
      <c r="G920" s="57" t="s">
        <v>357</v>
      </c>
      <c r="H920" s="240">
        <v>38</v>
      </c>
      <c r="I920" s="94"/>
      <c r="J920" s="120">
        <v>17031</v>
      </c>
      <c r="K920" s="120">
        <v>842</v>
      </c>
      <c r="L920" s="120" t="str">
        <f>IFERROR(VLOOKUP(TRIM(TEXT(B920,"@")),transp!$A$1:$K$18,9,FALSE),"")</f>
        <v/>
      </c>
      <c r="M920" s="120">
        <v>1188</v>
      </c>
      <c r="N920" s="120">
        <v>19061</v>
      </c>
      <c r="O920" s="125"/>
      <c r="P920" s="155"/>
      <c r="Q920" s="155"/>
    </row>
    <row r="921" spans="1:17" ht="15">
      <c r="A921" s="121">
        <v>3502</v>
      </c>
      <c r="B921" s="122">
        <v>3502281061</v>
      </c>
      <c r="C921" s="57" t="s">
        <v>547</v>
      </c>
      <c r="D921" s="55">
        <v>281</v>
      </c>
      <c r="E921" s="57" t="s">
        <v>306</v>
      </c>
      <c r="F921" s="57">
        <v>61</v>
      </c>
      <c r="G921" s="57" t="s">
        <v>86</v>
      </c>
      <c r="H921" s="240">
        <v>5</v>
      </c>
      <c r="I921" s="94"/>
      <c r="J921" s="120">
        <v>18076</v>
      </c>
      <c r="K921" s="120">
        <v>1513</v>
      </c>
      <c r="L921" s="120" t="str">
        <f>IFERROR(VLOOKUP(TRIM(TEXT(B921,"@")),transp!$A$1:$K$18,9,FALSE),"")</f>
        <v/>
      </c>
      <c r="M921" s="120">
        <v>1188</v>
      </c>
      <c r="N921" s="120">
        <v>20777</v>
      </c>
      <c r="O921" s="125"/>
      <c r="P921" s="155"/>
      <c r="Q921" s="155"/>
    </row>
    <row r="922" spans="1:17" ht="15">
      <c r="A922" s="121">
        <v>3502</v>
      </c>
      <c r="B922" s="122">
        <v>3502281137</v>
      </c>
      <c r="C922" s="57" t="s">
        <v>547</v>
      </c>
      <c r="D922" s="55">
        <v>281</v>
      </c>
      <c r="E922" s="57" t="s">
        <v>306</v>
      </c>
      <c r="F922" s="57">
        <v>137</v>
      </c>
      <c r="G922" s="57" t="s">
        <v>162</v>
      </c>
      <c r="H922" s="240">
        <v>6</v>
      </c>
      <c r="I922" s="94"/>
      <c r="J922" s="120">
        <v>20446</v>
      </c>
      <c r="K922" s="120">
        <v>358</v>
      </c>
      <c r="L922" s="120" t="str">
        <f>IFERROR(VLOOKUP(TRIM(TEXT(B922,"@")),transp!$A$1:$K$18,9,FALSE),"")</f>
        <v/>
      </c>
      <c r="M922" s="120">
        <v>1188</v>
      </c>
      <c r="N922" s="120">
        <v>21992</v>
      </c>
      <c r="O922" s="125"/>
      <c r="P922" s="155"/>
      <c r="Q922" s="155"/>
    </row>
    <row r="923" spans="1:17" ht="15">
      <c r="A923" s="121">
        <v>3502</v>
      </c>
      <c r="B923" s="122">
        <v>3502281281</v>
      </c>
      <c r="C923" s="57" t="s">
        <v>547</v>
      </c>
      <c r="D923" s="55">
        <v>281</v>
      </c>
      <c r="E923" s="57" t="s">
        <v>306</v>
      </c>
      <c r="F923" s="57">
        <v>281</v>
      </c>
      <c r="G923" s="57" t="s">
        <v>306</v>
      </c>
      <c r="H923" s="240">
        <v>402</v>
      </c>
      <c r="I923" s="94"/>
      <c r="J923" s="120">
        <v>19516</v>
      </c>
      <c r="K923" s="120">
        <v>34</v>
      </c>
      <c r="L923" s="120" t="str">
        <f>IFERROR(VLOOKUP(TRIM(TEXT(B923,"@")),transp!$A$1:$K$18,9,FALSE),"")</f>
        <v/>
      </c>
      <c r="M923" s="120">
        <v>1188</v>
      </c>
      <c r="N923" s="120">
        <v>20738</v>
      </c>
      <c r="O923" s="125"/>
      <c r="P923" s="155"/>
      <c r="Q923" s="155"/>
    </row>
    <row r="924" spans="1:17" ht="15">
      <c r="A924" s="121">
        <v>3502</v>
      </c>
      <c r="B924" s="122">
        <v>3502281332</v>
      </c>
      <c r="C924" s="57" t="s">
        <v>547</v>
      </c>
      <c r="D924" s="55">
        <v>281</v>
      </c>
      <c r="E924" s="57" t="s">
        <v>306</v>
      </c>
      <c r="F924" s="57">
        <v>332</v>
      </c>
      <c r="G924" s="57" t="s">
        <v>357</v>
      </c>
      <c r="H924" s="240">
        <v>1</v>
      </c>
      <c r="I924" s="94"/>
      <c r="J924" s="120">
        <v>22950</v>
      </c>
      <c r="K924" s="120">
        <v>1134</v>
      </c>
      <c r="L924" s="120" t="str">
        <f>IFERROR(VLOOKUP(TRIM(TEXT(B924,"@")),transp!$A$1:$K$18,9,FALSE),"")</f>
        <v/>
      </c>
      <c r="M924" s="120">
        <v>1188</v>
      </c>
      <c r="N924" s="120">
        <v>25272</v>
      </c>
      <c r="O924" s="125"/>
      <c r="P924" s="155"/>
      <c r="Q924" s="155"/>
    </row>
    <row r="925" spans="1:17" ht="15">
      <c r="A925" s="121">
        <v>3503</v>
      </c>
      <c r="B925" s="122">
        <v>3503160031</v>
      </c>
      <c r="C925" s="57" t="s">
        <v>548</v>
      </c>
      <c r="D925" s="55">
        <v>160</v>
      </c>
      <c r="E925" s="57" t="s">
        <v>185</v>
      </c>
      <c r="F925" s="57">
        <v>31</v>
      </c>
      <c r="G925" s="57" t="s">
        <v>56</v>
      </c>
      <c r="H925" s="240">
        <v>7</v>
      </c>
      <c r="I925" s="94"/>
      <c r="J925" s="120">
        <v>13613</v>
      </c>
      <c r="K925" s="120">
        <v>5741</v>
      </c>
      <c r="L925" s="120" t="str">
        <f>IFERROR(VLOOKUP(TRIM(TEXT(B925,"@")),transp!$A$1:$K$18,9,FALSE),"")</f>
        <v/>
      </c>
      <c r="M925" s="120">
        <v>1188</v>
      </c>
      <c r="N925" s="120">
        <v>20542</v>
      </c>
      <c r="O925" s="125"/>
      <c r="P925" s="155"/>
      <c r="Q925" s="155"/>
    </row>
    <row r="926" spans="1:17" ht="15">
      <c r="A926" s="121">
        <v>3503</v>
      </c>
      <c r="B926" s="122">
        <v>3503160056</v>
      </c>
      <c r="C926" s="57" t="s">
        <v>548</v>
      </c>
      <c r="D926" s="55">
        <v>160</v>
      </c>
      <c r="E926" s="57" t="s">
        <v>185</v>
      </c>
      <c r="F926" s="57">
        <v>56</v>
      </c>
      <c r="G926" s="57" t="s">
        <v>81</v>
      </c>
      <c r="H926" s="240">
        <v>9</v>
      </c>
      <c r="I926" s="94"/>
      <c r="J926" s="120">
        <v>14527</v>
      </c>
      <c r="K926" s="120">
        <v>4308</v>
      </c>
      <c r="L926" s="120" t="str">
        <f>IFERROR(VLOOKUP(TRIM(TEXT(B926,"@")),transp!$A$1:$K$18,9,FALSE),"")</f>
        <v/>
      </c>
      <c r="M926" s="120">
        <v>1188</v>
      </c>
      <c r="N926" s="120">
        <v>20023</v>
      </c>
      <c r="O926" s="125"/>
      <c r="P926" s="155"/>
      <c r="Q926" s="155"/>
    </row>
    <row r="927" spans="1:17" ht="15">
      <c r="A927" s="121">
        <v>3503</v>
      </c>
      <c r="B927" s="122">
        <v>3503160079</v>
      </c>
      <c r="C927" s="57" t="s">
        <v>548</v>
      </c>
      <c r="D927" s="55">
        <v>160</v>
      </c>
      <c r="E927" s="57" t="s">
        <v>185</v>
      </c>
      <c r="F927" s="57">
        <v>79</v>
      </c>
      <c r="G927" s="57" t="s">
        <v>104</v>
      </c>
      <c r="H927" s="240">
        <v>41</v>
      </c>
      <c r="I927" s="94"/>
      <c r="J927" s="120">
        <v>14219</v>
      </c>
      <c r="K927" s="120">
        <v>241</v>
      </c>
      <c r="L927" s="120" t="str">
        <f>IFERROR(VLOOKUP(TRIM(TEXT(B927,"@")),transp!$A$1:$K$18,9,FALSE),"")</f>
        <v/>
      </c>
      <c r="M927" s="120">
        <v>1188</v>
      </c>
      <c r="N927" s="120">
        <v>15648</v>
      </c>
      <c r="O927" s="125"/>
      <c r="P927" s="155"/>
      <c r="Q927" s="155"/>
    </row>
    <row r="928" spans="1:17" ht="15">
      <c r="A928" s="121">
        <v>3503</v>
      </c>
      <c r="B928" s="122">
        <v>3503160128</v>
      </c>
      <c r="C928" s="57" t="s">
        <v>548</v>
      </c>
      <c r="D928" s="55">
        <v>160</v>
      </c>
      <c r="E928" s="57" t="s">
        <v>185</v>
      </c>
      <c r="F928" s="57">
        <v>128</v>
      </c>
      <c r="G928" s="57" t="s">
        <v>153</v>
      </c>
      <c r="H928" s="240">
        <v>5</v>
      </c>
      <c r="I928" s="94"/>
      <c r="J928" s="120">
        <v>15299</v>
      </c>
      <c r="K928" s="120">
        <v>864</v>
      </c>
      <c r="L928" s="120" t="str">
        <f>IFERROR(VLOOKUP(TRIM(TEXT(B928,"@")),transp!$A$1:$K$18,9,FALSE),"")</f>
        <v/>
      </c>
      <c r="M928" s="120">
        <v>1188</v>
      </c>
      <c r="N928" s="120">
        <v>17351</v>
      </c>
      <c r="O928" s="125"/>
      <c r="P928" s="155"/>
      <c r="Q928" s="155"/>
    </row>
    <row r="929" spans="1:17" ht="15">
      <c r="A929" s="121">
        <v>3503</v>
      </c>
      <c r="B929" s="122">
        <v>3503160149</v>
      </c>
      <c r="C929" s="57" t="s">
        <v>548</v>
      </c>
      <c r="D929" s="55">
        <v>160</v>
      </c>
      <c r="E929" s="57" t="s">
        <v>185</v>
      </c>
      <c r="F929" s="57">
        <v>149</v>
      </c>
      <c r="G929" s="57" t="s">
        <v>174</v>
      </c>
      <c r="H929" s="240">
        <v>2</v>
      </c>
      <c r="I929" s="94"/>
      <c r="J929" s="120">
        <v>12565</v>
      </c>
      <c r="K929" s="120">
        <v>90</v>
      </c>
      <c r="L929" s="120" t="str">
        <f>IFERROR(VLOOKUP(TRIM(TEXT(B929,"@")),transp!$A$1:$K$18,9,FALSE),"")</f>
        <v/>
      </c>
      <c r="M929" s="120">
        <v>1188</v>
      </c>
      <c r="N929" s="120">
        <v>13843</v>
      </c>
      <c r="O929" s="125"/>
      <c r="P929" s="155"/>
      <c r="Q929" s="155"/>
    </row>
    <row r="930" spans="1:17" ht="15">
      <c r="A930" s="121">
        <v>3503</v>
      </c>
      <c r="B930" s="122">
        <v>3503160160</v>
      </c>
      <c r="C930" s="57" t="s">
        <v>548</v>
      </c>
      <c r="D930" s="55">
        <v>160</v>
      </c>
      <c r="E930" s="57" t="s">
        <v>185</v>
      </c>
      <c r="F930" s="57">
        <v>160</v>
      </c>
      <c r="G930" s="57" t="s">
        <v>185</v>
      </c>
      <c r="H930" s="240">
        <v>1136</v>
      </c>
      <c r="I930" s="94"/>
      <c r="J930" s="120">
        <v>18027</v>
      </c>
      <c r="K930" s="120">
        <v>316</v>
      </c>
      <c r="L930" s="120" t="str">
        <f>IFERROR(VLOOKUP(TRIM(TEXT(B930,"@")),transp!$A$1:$K$18,9,FALSE),"")</f>
        <v/>
      </c>
      <c r="M930" s="120">
        <v>1188</v>
      </c>
      <c r="N930" s="120">
        <v>19531</v>
      </c>
      <c r="O930" s="125"/>
      <c r="P930" s="155"/>
      <c r="Q930" s="155"/>
    </row>
    <row r="931" spans="1:17" ht="15">
      <c r="A931" s="121">
        <v>3503</v>
      </c>
      <c r="B931" s="122">
        <v>3503160181</v>
      </c>
      <c r="C931" s="57" t="s">
        <v>548</v>
      </c>
      <c r="D931" s="55">
        <v>160</v>
      </c>
      <c r="E931" s="57" t="s">
        <v>185</v>
      </c>
      <c r="F931" s="57">
        <v>181</v>
      </c>
      <c r="G931" s="57" t="s">
        <v>206</v>
      </c>
      <c r="H931" s="240">
        <v>1</v>
      </c>
      <c r="I931" s="94"/>
      <c r="J931" s="120">
        <v>19729</v>
      </c>
      <c r="K931" s="120">
        <v>131</v>
      </c>
      <c r="L931" s="120" t="str">
        <f>IFERROR(VLOOKUP(TRIM(TEXT(B931,"@")),transp!$A$1:$K$18,9,FALSE),"")</f>
        <v/>
      </c>
      <c r="M931" s="120">
        <v>1188</v>
      </c>
      <c r="N931" s="120">
        <v>21048</v>
      </c>
      <c r="O931" s="125"/>
      <c r="P931" s="155"/>
      <c r="Q931" s="155"/>
    </row>
    <row r="932" spans="1:17" ht="15">
      <c r="A932" s="121">
        <v>3503</v>
      </c>
      <c r="B932" s="122">
        <v>3503160295</v>
      </c>
      <c r="C932" s="57" t="s">
        <v>548</v>
      </c>
      <c r="D932" s="55">
        <v>160</v>
      </c>
      <c r="E932" s="57" t="s">
        <v>185</v>
      </c>
      <c r="F932" s="57">
        <v>295</v>
      </c>
      <c r="G932" s="57" t="s">
        <v>320</v>
      </c>
      <c r="H932" s="240">
        <v>3</v>
      </c>
      <c r="I932" s="94"/>
      <c r="J932" s="120">
        <v>16919</v>
      </c>
      <c r="K932" s="120">
        <v>8350</v>
      </c>
      <c r="L932" s="120" t="str">
        <f>IFERROR(VLOOKUP(TRIM(TEXT(B932,"@")),transp!$A$1:$K$18,9,FALSE),"")</f>
        <v/>
      </c>
      <c r="M932" s="120">
        <v>1188</v>
      </c>
      <c r="N932" s="120">
        <v>26457</v>
      </c>
      <c r="O932" s="125"/>
      <c r="P932" s="155"/>
      <c r="Q932" s="155"/>
    </row>
    <row r="933" spans="1:17" ht="15">
      <c r="A933" s="121">
        <v>3503</v>
      </c>
      <c r="B933" s="122">
        <v>3503160301</v>
      </c>
      <c r="C933" s="57" t="s">
        <v>548</v>
      </c>
      <c r="D933" s="55">
        <v>160</v>
      </c>
      <c r="E933" s="57" t="s">
        <v>185</v>
      </c>
      <c r="F933" s="57">
        <v>301</v>
      </c>
      <c r="G933" s="57" t="s">
        <v>326</v>
      </c>
      <c r="H933" s="240">
        <v>3</v>
      </c>
      <c r="I933" s="94"/>
      <c r="J933" s="120">
        <v>15820</v>
      </c>
      <c r="K933" s="120">
        <v>4989</v>
      </c>
      <c r="L933" s="120" t="str">
        <f>IFERROR(VLOOKUP(TRIM(TEXT(B933,"@")),transp!$A$1:$K$18,9,FALSE),"")</f>
        <v/>
      </c>
      <c r="M933" s="120">
        <v>1188</v>
      </c>
      <c r="N933" s="120">
        <v>21997</v>
      </c>
      <c r="O933" s="125"/>
      <c r="P933" s="155"/>
      <c r="Q933" s="155"/>
    </row>
    <row r="934" spans="1:17" ht="15">
      <c r="A934" s="121">
        <v>3503</v>
      </c>
      <c r="B934" s="122">
        <v>3503160342</v>
      </c>
      <c r="C934" s="57" t="s">
        <v>548</v>
      </c>
      <c r="D934" s="55">
        <v>160</v>
      </c>
      <c r="E934" s="57" t="s">
        <v>185</v>
      </c>
      <c r="F934" s="57">
        <v>342</v>
      </c>
      <c r="G934" s="57" t="s">
        <v>367</v>
      </c>
      <c r="H934" s="240">
        <v>1</v>
      </c>
      <c r="I934" s="94"/>
      <c r="J934" s="120">
        <v>15176</v>
      </c>
      <c r="K934" s="120">
        <v>11707</v>
      </c>
      <c r="L934" s="120" t="str">
        <f>IFERROR(VLOOKUP(TRIM(TEXT(B934,"@")),transp!$A$1:$K$18,9,FALSE),"")</f>
        <v/>
      </c>
      <c r="M934" s="120">
        <v>1188</v>
      </c>
      <c r="N934" s="120">
        <v>28071</v>
      </c>
      <c r="O934" s="125"/>
      <c r="P934" s="155"/>
      <c r="Q934" s="155"/>
    </row>
    <row r="935" spans="1:17" ht="15">
      <c r="A935" s="121">
        <v>3503</v>
      </c>
      <c r="B935" s="122">
        <v>3503160600</v>
      </c>
      <c r="C935" s="57" t="s">
        <v>548</v>
      </c>
      <c r="D935" s="55">
        <v>160</v>
      </c>
      <c r="E935" s="57" t="s">
        <v>185</v>
      </c>
      <c r="F935" s="57">
        <v>600</v>
      </c>
      <c r="G935" s="57" t="s">
        <v>379</v>
      </c>
      <c r="H935" s="240">
        <v>3</v>
      </c>
      <c r="I935" s="94"/>
      <c r="J935" s="120">
        <v>15300</v>
      </c>
      <c r="K935" s="120">
        <v>7964</v>
      </c>
      <c r="L935" s="120" t="str">
        <f>IFERROR(VLOOKUP(TRIM(TEXT(B935,"@")),transp!$A$1:$K$18,9,FALSE),"")</f>
        <v/>
      </c>
      <c r="M935" s="120">
        <v>1188</v>
      </c>
      <c r="N935" s="120">
        <v>24452</v>
      </c>
      <c r="O935" s="125"/>
      <c r="P935" s="155"/>
      <c r="Q935" s="155"/>
    </row>
    <row r="936" spans="1:17" ht="15">
      <c r="A936" s="121">
        <v>3506</v>
      </c>
      <c r="B936" s="122">
        <v>3506262007</v>
      </c>
      <c r="C936" s="57" t="s">
        <v>549</v>
      </c>
      <c r="D936" s="55">
        <v>262</v>
      </c>
      <c r="E936" s="57" t="s">
        <v>287</v>
      </c>
      <c r="F936" s="57">
        <v>7</v>
      </c>
      <c r="G936" s="57" t="s">
        <v>32</v>
      </c>
      <c r="H936" s="240">
        <v>1</v>
      </c>
      <c r="I936" s="94"/>
      <c r="J936" s="120">
        <v>12565</v>
      </c>
      <c r="K936" s="120">
        <v>5949</v>
      </c>
      <c r="L936" s="120" t="str">
        <f>IFERROR(VLOOKUP(TRIM(TEXT(B936,"@")),transp!$A$1:$K$18,9,FALSE),"")</f>
        <v/>
      </c>
      <c r="M936" s="120">
        <v>1188</v>
      </c>
      <c r="N936" s="120">
        <v>19702</v>
      </c>
      <c r="O936" s="125"/>
      <c r="P936" s="155"/>
      <c r="Q936" s="155"/>
    </row>
    <row r="937" spans="1:17" ht="15">
      <c r="A937" s="121">
        <v>3506</v>
      </c>
      <c r="B937" s="122">
        <v>3506262030</v>
      </c>
      <c r="C937" s="57" t="s">
        <v>549</v>
      </c>
      <c r="D937" s="55">
        <v>262</v>
      </c>
      <c r="E937" s="57" t="s">
        <v>287</v>
      </c>
      <c r="F937" s="57">
        <v>30</v>
      </c>
      <c r="G937" s="57" t="s">
        <v>55</v>
      </c>
      <c r="H937" s="240">
        <v>5</v>
      </c>
      <c r="I937" s="94"/>
      <c r="J937" s="120">
        <v>18272</v>
      </c>
      <c r="K937" s="120">
        <v>5288</v>
      </c>
      <c r="L937" s="120" t="str">
        <f>IFERROR(VLOOKUP(TRIM(TEXT(B937,"@")),transp!$A$1:$K$18,9,FALSE),"")</f>
        <v/>
      </c>
      <c r="M937" s="120">
        <v>1188</v>
      </c>
      <c r="N937" s="120">
        <v>24748</v>
      </c>
      <c r="O937" s="125"/>
      <c r="P937" s="155"/>
      <c r="Q937" s="155"/>
    </row>
    <row r="938" spans="1:17" ht="15">
      <c r="A938" s="121">
        <v>3506</v>
      </c>
      <c r="B938" s="122">
        <v>3506262035</v>
      </c>
      <c r="C938" s="57" t="s">
        <v>549</v>
      </c>
      <c r="D938" s="55">
        <v>262</v>
      </c>
      <c r="E938" s="57" t="s">
        <v>287</v>
      </c>
      <c r="F938" s="57">
        <v>35</v>
      </c>
      <c r="G938" s="57" t="s">
        <v>60</v>
      </c>
      <c r="H938" s="240">
        <v>1</v>
      </c>
      <c r="I938" s="94"/>
      <c r="J938" s="120">
        <v>23625</v>
      </c>
      <c r="K938" s="120">
        <v>9088</v>
      </c>
      <c r="L938" s="120" t="str">
        <f>IFERROR(VLOOKUP(TRIM(TEXT(B938,"@")),transp!$A$1:$K$18,9,FALSE),"")</f>
        <v/>
      </c>
      <c r="M938" s="120">
        <v>1188</v>
      </c>
      <c r="N938" s="120">
        <v>33901</v>
      </c>
      <c r="O938" s="125"/>
      <c r="P938" s="155"/>
      <c r="Q938" s="155"/>
    </row>
    <row r="939" spans="1:17" ht="15">
      <c r="A939" s="121">
        <v>3506</v>
      </c>
      <c r="B939" s="122">
        <v>3506262056</v>
      </c>
      <c r="C939" s="57" t="s">
        <v>549</v>
      </c>
      <c r="D939" s="55">
        <v>262</v>
      </c>
      <c r="E939" s="57" t="s">
        <v>287</v>
      </c>
      <c r="F939" s="57">
        <v>56</v>
      </c>
      <c r="G939" s="57" t="s">
        <v>81</v>
      </c>
      <c r="H939" s="240">
        <v>1</v>
      </c>
      <c r="I939" s="94"/>
      <c r="J939" s="120">
        <v>12565</v>
      </c>
      <c r="K939" s="120">
        <v>3726</v>
      </c>
      <c r="L939" s="120" t="str">
        <f>IFERROR(VLOOKUP(TRIM(TEXT(B939,"@")),transp!$A$1:$K$18,9,FALSE),"")</f>
        <v/>
      </c>
      <c r="M939" s="120">
        <v>1188</v>
      </c>
      <c r="N939" s="120">
        <v>17479</v>
      </c>
      <c r="O939" s="125"/>
      <c r="P939" s="155"/>
      <c r="Q939" s="155"/>
    </row>
    <row r="940" spans="1:17" ht="15">
      <c r="A940" s="121">
        <v>3506</v>
      </c>
      <c r="B940" s="122">
        <v>3506262057</v>
      </c>
      <c r="C940" s="57" t="s">
        <v>549</v>
      </c>
      <c r="D940" s="55">
        <v>262</v>
      </c>
      <c r="E940" s="57" t="s">
        <v>287</v>
      </c>
      <c r="F940" s="57">
        <v>57</v>
      </c>
      <c r="G940" s="57" t="s">
        <v>82</v>
      </c>
      <c r="H940" s="240">
        <v>4</v>
      </c>
      <c r="I940" s="94"/>
      <c r="J940" s="120">
        <v>17246</v>
      </c>
      <c r="K940" s="120">
        <v>395</v>
      </c>
      <c r="L940" s="120" t="str">
        <f>IFERROR(VLOOKUP(TRIM(TEXT(B940,"@")),transp!$A$1:$K$18,9,FALSE),"")</f>
        <v/>
      </c>
      <c r="M940" s="120">
        <v>1188</v>
      </c>
      <c r="N940" s="120">
        <v>18829</v>
      </c>
      <c r="O940" s="125"/>
      <c r="P940" s="155"/>
      <c r="Q940" s="155"/>
    </row>
    <row r="941" spans="1:17" ht="15">
      <c r="A941" s="121">
        <v>3506</v>
      </c>
      <c r="B941" s="122">
        <v>3506262071</v>
      </c>
      <c r="C941" s="57" t="s">
        <v>549</v>
      </c>
      <c r="D941" s="55">
        <v>262</v>
      </c>
      <c r="E941" s="57" t="s">
        <v>287</v>
      </c>
      <c r="F941" s="57">
        <v>71</v>
      </c>
      <c r="G941" s="57" t="s">
        <v>96</v>
      </c>
      <c r="H941" s="240">
        <v>6</v>
      </c>
      <c r="I941" s="94"/>
      <c r="J941" s="120">
        <v>13484</v>
      </c>
      <c r="K941" s="120">
        <v>5687</v>
      </c>
      <c r="L941" s="120" t="str">
        <f>IFERROR(VLOOKUP(TRIM(TEXT(B941,"@")),transp!$A$1:$K$18,9,FALSE),"")</f>
        <v/>
      </c>
      <c r="M941" s="120">
        <v>1188</v>
      </c>
      <c r="N941" s="120">
        <v>20359</v>
      </c>
      <c r="O941" s="125"/>
      <c r="P941" s="155"/>
      <c r="Q941" s="155"/>
    </row>
    <row r="942" spans="1:17" ht="15">
      <c r="A942" s="121">
        <v>3506</v>
      </c>
      <c r="B942" s="122">
        <v>3506262093</v>
      </c>
      <c r="C942" s="57" t="s">
        <v>549</v>
      </c>
      <c r="D942" s="55">
        <v>262</v>
      </c>
      <c r="E942" s="57" t="s">
        <v>287</v>
      </c>
      <c r="F942" s="57">
        <v>93</v>
      </c>
      <c r="G942" s="57" t="s">
        <v>118</v>
      </c>
      <c r="H942" s="240">
        <v>16</v>
      </c>
      <c r="I942" s="94"/>
      <c r="J942" s="120">
        <v>16031</v>
      </c>
      <c r="K942" s="120">
        <v>158</v>
      </c>
      <c r="L942" s="120" t="str">
        <f>IFERROR(VLOOKUP(TRIM(TEXT(B942,"@")),transp!$A$1:$K$18,9,FALSE),"")</f>
        <v/>
      </c>
      <c r="M942" s="120">
        <v>1188</v>
      </c>
      <c r="N942" s="120">
        <v>17377</v>
      </c>
      <c r="O942" s="125"/>
      <c r="P942" s="155"/>
      <c r="Q942" s="155"/>
    </row>
    <row r="943" spans="1:17" ht="15">
      <c r="A943" s="121">
        <v>3506</v>
      </c>
      <c r="B943" s="122">
        <v>3506262163</v>
      </c>
      <c r="C943" s="57" t="s">
        <v>549</v>
      </c>
      <c r="D943" s="55">
        <v>262</v>
      </c>
      <c r="E943" s="57" t="s">
        <v>287</v>
      </c>
      <c r="F943" s="57">
        <v>163</v>
      </c>
      <c r="G943" s="57" t="s">
        <v>188</v>
      </c>
      <c r="H943" s="240">
        <v>216</v>
      </c>
      <c r="I943" s="94"/>
      <c r="J943" s="120">
        <v>17026</v>
      </c>
      <c r="K943" s="120">
        <v>80</v>
      </c>
      <c r="L943" s="120" t="str">
        <f>IFERROR(VLOOKUP(TRIM(TEXT(B943,"@")),transp!$A$1:$K$18,9,FALSE),"")</f>
        <v/>
      </c>
      <c r="M943" s="120">
        <v>1188</v>
      </c>
      <c r="N943" s="120">
        <v>18294</v>
      </c>
      <c r="O943" s="125"/>
      <c r="P943" s="155"/>
      <c r="Q943" s="155"/>
    </row>
    <row r="944" spans="1:17" ht="15">
      <c r="A944" s="121">
        <v>3506</v>
      </c>
      <c r="B944" s="122">
        <v>3506262164</v>
      </c>
      <c r="C944" s="57" t="s">
        <v>549</v>
      </c>
      <c r="D944" s="55">
        <v>262</v>
      </c>
      <c r="E944" s="57" t="s">
        <v>287</v>
      </c>
      <c r="F944" s="57">
        <v>164</v>
      </c>
      <c r="G944" s="57" t="s">
        <v>189</v>
      </c>
      <c r="H944" s="240">
        <v>1</v>
      </c>
      <c r="I944" s="94"/>
      <c r="J944" s="120">
        <v>10664</v>
      </c>
      <c r="K944" s="120">
        <v>4689</v>
      </c>
      <c r="L944" s="120" t="str">
        <f>IFERROR(VLOOKUP(TRIM(TEXT(B944,"@")),transp!$A$1:$K$18,9,FALSE),"")</f>
        <v/>
      </c>
      <c r="M944" s="120">
        <v>1188</v>
      </c>
      <c r="N944" s="120">
        <v>16541</v>
      </c>
      <c r="O944" s="125"/>
      <c r="P944" s="155"/>
      <c r="Q944" s="155"/>
    </row>
    <row r="945" spans="1:17" ht="15">
      <c r="A945" s="121">
        <v>3506</v>
      </c>
      <c r="B945" s="122">
        <v>3506262165</v>
      </c>
      <c r="C945" s="57" t="s">
        <v>549</v>
      </c>
      <c r="D945" s="55">
        <v>262</v>
      </c>
      <c r="E945" s="57" t="s">
        <v>287</v>
      </c>
      <c r="F945" s="57">
        <v>165</v>
      </c>
      <c r="G945" s="57" t="s">
        <v>190</v>
      </c>
      <c r="H945" s="240">
        <v>44</v>
      </c>
      <c r="I945" s="94"/>
      <c r="J945" s="120">
        <v>15422</v>
      </c>
      <c r="K945" s="120">
        <v>0</v>
      </c>
      <c r="L945" s="120" t="str">
        <f>IFERROR(VLOOKUP(TRIM(TEXT(B945,"@")),transp!$A$1:$K$18,9,FALSE),"")</f>
        <v/>
      </c>
      <c r="M945" s="120">
        <v>1188</v>
      </c>
      <c r="N945" s="120">
        <v>16610</v>
      </c>
      <c r="O945" s="125"/>
      <c r="P945" s="155"/>
      <c r="Q945" s="155"/>
    </row>
    <row r="946" spans="1:17" ht="15">
      <c r="A946" s="121">
        <v>3506</v>
      </c>
      <c r="B946" s="122">
        <v>3506262176</v>
      </c>
      <c r="C946" s="57" t="s">
        <v>549</v>
      </c>
      <c r="D946" s="55">
        <v>262</v>
      </c>
      <c r="E946" s="57" t="s">
        <v>287</v>
      </c>
      <c r="F946" s="57">
        <v>176</v>
      </c>
      <c r="G946" s="57" t="s">
        <v>201</v>
      </c>
      <c r="H946" s="240">
        <v>7</v>
      </c>
      <c r="I946" s="94"/>
      <c r="J946" s="120">
        <v>16227</v>
      </c>
      <c r="K946" s="120">
        <v>5240</v>
      </c>
      <c r="L946" s="120" t="str">
        <f>IFERROR(VLOOKUP(TRIM(TEXT(B946,"@")),transp!$A$1:$K$18,9,FALSE),"")</f>
        <v/>
      </c>
      <c r="M946" s="120">
        <v>1188</v>
      </c>
      <c r="N946" s="120">
        <v>22655</v>
      </c>
      <c r="O946" s="125"/>
      <c r="P946" s="155"/>
      <c r="Q946" s="155"/>
    </row>
    <row r="947" spans="1:17" ht="15">
      <c r="A947" s="121">
        <v>3506</v>
      </c>
      <c r="B947" s="122">
        <v>3506262178</v>
      </c>
      <c r="C947" s="57" t="s">
        <v>549</v>
      </c>
      <c r="D947" s="55">
        <v>262</v>
      </c>
      <c r="E947" s="57" t="s">
        <v>287</v>
      </c>
      <c r="F947" s="57">
        <v>178</v>
      </c>
      <c r="G947" s="57" t="s">
        <v>203</v>
      </c>
      <c r="H947" s="240">
        <v>5</v>
      </c>
      <c r="I947" s="94"/>
      <c r="J947" s="120">
        <v>15510</v>
      </c>
      <c r="K947" s="120">
        <v>1506</v>
      </c>
      <c r="L947" s="120" t="str">
        <f>IFERROR(VLOOKUP(TRIM(TEXT(B947,"@")),transp!$A$1:$K$18,9,FALSE),"")</f>
        <v/>
      </c>
      <c r="M947" s="120">
        <v>1188</v>
      </c>
      <c r="N947" s="120">
        <v>18204</v>
      </c>
      <c r="O947" s="125"/>
      <c r="P947" s="155"/>
      <c r="Q947" s="155"/>
    </row>
    <row r="948" spans="1:17" ht="15">
      <c r="A948" s="121">
        <v>3506</v>
      </c>
      <c r="B948" s="122">
        <v>3506262181</v>
      </c>
      <c r="C948" s="57" t="s">
        <v>549</v>
      </c>
      <c r="D948" s="55">
        <v>262</v>
      </c>
      <c r="E948" s="57" t="s">
        <v>287</v>
      </c>
      <c r="F948" s="57">
        <v>181</v>
      </c>
      <c r="G948" s="57" t="s">
        <v>206</v>
      </c>
      <c r="H948" s="240">
        <v>1</v>
      </c>
      <c r="I948" s="94"/>
      <c r="J948" s="120">
        <v>19729</v>
      </c>
      <c r="K948" s="120">
        <v>131</v>
      </c>
      <c r="L948" s="120" t="str">
        <f>IFERROR(VLOOKUP(TRIM(TEXT(B948,"@")),transp!$A$1:$K$18,9,FALSE),"")</f>
        <v/>
      </c>
      <c r="M948" s="120">
        <v>1188</v>
      </c>
      <c r="N948" s="120">
        <v>21048</v>
      </c>
      <c r="O948" s="125"/>
      <c r="P948" s="155"/>
      <c r="Q948" s="155"/>
    </row>
    <row r="949" spans="1:17" ht="15">
      <c r="A949" s="121">
        <v>3506</v>
      </c>
      <c r="B949" s="122">
        <v>3506262211</v>
      </c>
      <c r="C949" s="57" t="s">
        <v>549</v>
      </c>
      <c r="D949" s="55">
        <v>262</v>
      </c>
      <c r="E949" s="57" t="s">
        <v>287</v>
      </c>
      <c r="F949" s="57">
        <v>211</v>
      </c>
      <c r="G949" s="57" t="s">
        <v>236</v>
      </c>
      <c r="H949" s="240">
        <v>1</v>
      </c>
      <c r="I949" s="94"/>
      <c r="J949" s="120">
        <v>12565</v>
      </c>
      <c r="K949" s="120">
        <v>3607</v>
      </c>
      <c r="L949" s="120" t="str">
        <f>IFERROR(VLOOKUP(TRIM(TEXT(B949,"@")),transp!$A$1:$K$18,9,FALSE),"")</f>
        <v/>
      </c>
      <c r="M949" s="120">
        <v>1188</v>
      </c>
      <c r="N949" s="120">
        <v>17360</v>
      </c>
      <c r="O949" s="125"/>
      <c r="P949" s="155"/>
      <c r="Q949" s="155"/>
    </row>
    <row r="950" spans="1:17" ht="15">
      <c r="A950" s="121">
        <v>3506</v>
      </c>
      <c r="B950" s="122">
        <v>3506262229</v>
      </c>
      <c r="C950" s="57" t="s">
        <v>549</v>
      </c>
      <c r="D950" s="55">
        <v>262</v>
      </c>
      <c r="E950" s="57" t="s">
        <v>287</v>
      </c>
      <c r="F950" s="57">
        <v>229</v>
      </c>
      <c r="G950" s="57" t="s">
        <v>254</v>
      </c>
      <c r="H950" s="240">
        <v>79</v>
      </c>
      <c r="I950" s="94"/>
      <c r="J950" s="120">
        <v>16317</v>
      </c>
      <c r="K950" s="120">
        <v>1635</v>
      </c>
      <c r="L950" s="120" t="str">
        <f>IFERROR(VLOOKUP(TRIM(TEXT(B950,"@")),transp!$A$1:$K$18,9,FALSE),"")</f>
        <v/>
      </c>
      <c r="M950" s="120">
        <v>1188</v>
      </c>
      <c r="N950" s="120">
        <v>19140</v>
      </c>
      <c r="O950" s="125"/>
      <c r="P950" s="155"/>
      <c r="Q950" s="155"/>
    </row>
    <row r="951" spans="1:17" ht="15">
      <c r="A951" s="121">
        <v>3506</v>
      </c>
      <c r="B951" s="122">
        <v>3506262244</v>
      </c>
      <c r="C951" s="57" t="s">
        <v>549</v>
      </c>
      <c r="D951" s="55">
        <v>262</v>
      </c>
      <c r="E951" s="57" t="s">
        <v>287</v>
      </c>
      <c r="F951" s="57">
        <v>244</v>
      </c>
      <c r="G951" s="57" t="s">
        <v>269</v>
      </c>
      <c r="H951" s="240">
        <v>1</v>
      </c>
      <c r="I951" s="94"/>
      <c r="J951" s="120">
        <v>12565</v>
      </c>
      <c r="K951" s="120">
        <v>3037</v>
      </c>
      <c r="L951" s="120" t="str">
        <f>IFERROR(VLOOKUP(TRIM(TEXT(B951,"@")),transp!$A$1:$K$18,9,FALSE),"")</f>
        <v/>
      </c>
      <c r="M951" s="120">
        <v>1188</v>
      </c>
      <c r="N951" s="120">
        <v>16790</v>
      </c>
      <c r="O951" s="125"/>
      <c r="P951" s="155"/>
      <c r="Q951" s="155"/>
    </row>
    <row r="952" spans="1:17" ht="15">
      <c r="A952" s="121">
        <v>3506</v>
      </c>
      <c r="B952" s="122">
        <v>3506262246</v>
      </c>
      <c r="C952" s="57" t="s">
        <v>549</v>
      </c>
      <c r="D952" s="55">
        <v>262</v>
      </c>
      <c r="E952" s="57" t="s">
        <v>287</v>
      </c>
      <c r="F952" s="57">
        <v>246</v>
      </c>
      <c r="G952" s="57" t="s">
        <v>271</v>
      </c>
      <c r="H952" s="240">
        <v>1</v>
      </c>
      <c r="I952" s="94"/>
      <c r="J952" s="120">
        <v>17077</v>
      </c>
      <c r="K952" s="120">
        <v>6560</v>
      </c>
      <c r="L952" s="120" t="str">
        <f>IFERROR(VLOOKUP(TRIM(TEXT(B952,"@")),transp!$A$1:$K$18,9,FALSE),"")</f>
        <v/>
      </c>
      <c r="M952" s="120">
        <v>1188</v>
      </c>
      <c r="N952" s="120">
        <v>24825</v>
      </c>
      <c r="O952" s="125"/>
      <c r="P952" s="155"/>
      <c r="Q952" s="155"/>
    </row>
    <row r="953" spans="1:17" ht="15">
      <c r="A953" s="121">
        <v>3506</v>
      </c>
      <c r="B953" s="122">
        <v>3506262248</v>
      </c>
      <c r="C953" s="57" t="s">
        <v>549</v>
      </c>
      <c r="D953" s="55">
        <v>262</v>
      </c>
      <c r="E953" s="57" t="s">
        <v>287</v>
      </c>
      <c r="F953" s="57">
        <v>248</v>
      </c>
      <c r="G953" s="57" t="s">
        <v>273</v>
      </c>
      <c r="H953" s="240">
        <v>26</v>
      </c>
      <c r="I953" s="94"/>
      <c r="J953" s="120">
        <v>15839</v>
      </c>
      <c r="K953" s="120">
        <v>773</v>
      </c>
      <c r="L953" s="120" t="str">
        <f>IFERROR(VLOOKUP(TRIM(TEXT(B953,"@")),transp!$A$1:$K$18,9,FALSE),"")</f>
        <v/>
      </c>
      <c r="M953" s="120">
        <v>1188</v>
      </c>
      <c r="N953" s="120">
        <v>17800</v>
      </c>
      <c r="O953" s="125"/>
      <c r="P953" s="155"/>
      <c r="Q953" s="155"/>
    </row>
    <row r="954" spans="1:17" ht="15">
      <c r="A954" s="121">
        <v>3506</v>
      </c>
      <c r="B954" s="122">
        <v>3506262258</v>
      </c>
      <c r="C954" s="57" t="s">
        <v>549</v>
      </c>
      <c r="D954" s="55">
        <v>262</v>
      </c>
      <c r="E954" s="57" t="s">
        <v>287</v>
      </c>
      <c r="F954" s="57">
        <v>258</v>
      </c>
      <c r="G954" s="57" t="s">
        <v>283</v>
      </c>
      <c r="H954" s="240">
        <v>7</v>
      </c>
      <c r="I954" s="94"/>
      <c r="J954" s="120">
        <v>15488</v>
      </c>
      <c r="K954" s="120">
        <v>3465</v>
      </c>
      <c r="L954" s="120" t="str">
        <f>IFERROR(VLOOKUP(TRIM(TEXT(B954,"@")),transp!$A$1:$K$18,9,FALSE),"")</f>
        <v/>
      </c>
      <c r="M954" s="120">
        <v>1188</v>
      </c>
      <c r="N954" s="120">
        <v>20141</v>
      </c>
      <c r="O954" s="125"/>
      <c r="P954" s="155"/>
      <c r="Q954" s="155"/>
    </row>
    <row r="955" spans="1:17" ht="15">
      <c r="A955" s="121">
        <v>3506</v>
      </c>
      <c r="B955" s="122">
        <v>3506262262</v>
      </c>
      <c r="C955" s="57" t="s">
        <v>549</v>
      </c>
      <c r="D955" s="55">
        <v>262</v>
      </c>
      <c r="E955" s="57" t="s">
        <v>287</v>
      </c>
      <c r="F955" s="57">
        <v>262</v>
      </c>
      <c r="G955" s="57" t="s">
        <v>287</v>
      </c>
      <c r="H955" s="240">
        <v>130</v>
      </c>
      <c r="I955" s="94"/>
      <c r="J955" s="120">
        <v>15561</v>
      </c>
      <c r="K955" s="120">
        <v>1011</v>
      </c>
      <c r="L955" s="120" t="str">
        <f>IFERROR(VLOOKUP(TRIM(TEXT(B955,"@")),transp!$A$1:$K$18,9,FALSE),"")</f>
        <v/>
      </c>
      <c r="M955" s="120">
        <v>1188</v>
      </c>
      <c r="N955" s="120">
        <v>17760</v>
      </c>
      <c r="O955" s="125"/>
      <c r="P955" s="155"/>
      <c r="Q955" s="155"/>
    </row>
    <row r="956" spans="1:17" ht="15">
      <c r="A956" s="121">
        <v>3506</v>
      </c>
      <c r="B956" s="122">
        <v>3506262284</v>
      </c>
      <c r="C956" s="57" t="s">
        <v>549</v>
      </c>
      <c r="D956" s="55">
        <v>262</v>
      </c>
      <c r="E956" s="57" t="s">
        <v>287</v>
      </c>
      <c r="F956" s="57">
        <v>284</v>
      </c>
      <c r="G956" s="57" t="s">
        <v>309</v>
      </c>
      <c r="H956" s="240">
        <v>1</v>
      </c>
      <c r="I956" s="94"/>
      <c r="J956" s="120">
        <v>15786</v>
      </c>
      <c r="K956" s="120">
        <v>7183</v>
      </c>
      <c r="L956" s="120" t="str">
        <f>IFERROR(VLOOKUP(TRIM(TEXT(B956,"@")),transp!$A$1:$K$18,9,FALSE),"")</f>
        <v/>
      </c>
      <c r="M956" s="120">
        <v>1188</v>
      </c>
      <c r="N956" s="120">
        <v>24157</v>
      </c>
      <c r="O956" s="125"/>
      <c r="P956" s="155"/>
      <c r="Q956" s="155"/>
    </row>
    <row r="957" spans="1:17" ht="15">
      <c r="A957" s="121">
        <v>3506</v>
      </c>
      <c r="B957" s="122">
        <v>3506262291</v>
      </c>
      <c r="C957" s="57" t="s">
        <v>549</v>
      </c>
      <c r="D957" s="55">
        <v>262</v>
      </c>
      <c r="E957" s="57" t="s">
        <v>287</v>
      </c>
      <c r="F957" s="57">
        <v>291</v>
      </c>
      <c r="G957" s="57" t="s">
        <v>316</v>
      </c>
      <c r="H957" s="240">
        <v>2</v>
      </c>
      <c r="I957" s="94"/>
      <c r="J957" s="120">
        <v>17998</v>
      </c>
      <c r="K957" s="120">
        <v>7320</v>
      </c>
      <c r="L957" s="120" t="str">
        <f>IFERROR(VLOOKUP(TRIM(TEXT(B957,"@")),transp!$A$1:$K$18,9,FALSE),"")</f>
        <v/>
      </c>
      <c r="M957" s="120">
        <v>1188</v>
      </c>
      <c r="N957" s="120">
        <v>26506</v>
      </c>
      <c r="O957" s="125"/>
      <c r="P957" s="155"/>
      <c r="Q957" s="155"/>
    </row>
    <row r="958" spans="1:17" ht="15">
      <c r="A958" s="121">
        <v>3506</v>
      </c>
      <c r="B958" s="122">
        <v>3506262295</v>
      </c>
      <c r="C958" s="57" t="s">
        <v>549</v>
      </c>
      <c r="D958" s="55">
        <v>262</v>
      </c>
      <c r="E958" s="57" t="s">
        <v>287</v>
      </c>
      <c r="F958" s="57">
        <v>295</v>
      </c>
      <c r="G958" s="57" t="s">
        <v>320</v>
      </c>
      <c r="H958" s="240">
        <v>1</v>
      </c>
      <c r="I958" s="94"/>
      <c r="J958" s="120">
        <v>13668</v>
      </c>
      <c r="K958" s="120">
        <v>6746</v>
      </c>
      <c r="L958" s="120" t="str">
        <f>IFERROR(VLOOKUP(TRIM(TEXT(B958,"@")),transp!$A$1:$K$18,9,FALSE),"")</f>
        <v/>
      </c>
      <c r="M958" s="120">
        <v>1188</v>
      </c>
      <c r="N958" s="120">
        <v>21602</v>
      </c>
      <c r="O958" s="125"/>
      <c r="P958" s="155"/>
      <c r="Q958" s="155"/>
    </row>
    <row r="959" spans="1:17" ht="15">
      <c r="A959" s="121">
        <v>3506</v>
      </c>
      <c r="B959" s="122">
        <v>3506262305</v>
      </c>
      <c r="C959" s="57" t="s">
        <v>549</v>
      </c>
      <c r="D959" s="55">
        <v>262</v>
      </c>
      <c r="E959" s="57" t="s">
        <v>287</v>
      </c>
      <c r="F959" s="57">
        <v>305</v>
      </c>
      <c r="G959" s="57" t="s">
        <v>330</v>
      </c>
      <c r="H959" s="240">
        <v>1</v>
      </c>
      <c r="I959" s="94"/>
      <c r="J959" s="120">
        <v>12565</v>
      </c>
      <c r="K959" s="120">
        <v>5427</v>
      </c>
      <c r="L959" s="120" t="str">
        <f>IFERROR(VLOOKUP(TRIM(TEXT(B959,"@")),transp!$A$1:$K$18,9,FALSE),"")</f>
        <v/>
      </c>
      <c r="M959" s="120">
        <v>1188</v>
      </c>
      <c r="N959" s="120">
        <v>19180</v>
      </c>
      <c r="O959" s="125"/>
      <c r="P959" s="155"/>
      <c r="Q959" s="155"/>
    </row>
    <row r="960" spans="1:17" ht="15">
      <c r="A960" s="121">
        <v>3506</v>
      </c>
      <c r="B960" s="122">
        <v>3506262346</v>
      </c>
      <c r="C960" s="57" t="s">
        <v>549</v>
      </c>
      <c r="D960" s="55">
        <v>262</v>
      </c>
      <c r="E960" s="57" t="s">
        <v>287</v>
      </c>
      <c r="F960" s="57">
        <v>346</v>
      </c>
      <c r="G960" s="57" t="s">
        <v>371</v>
      </c>
      <c r="H960" s="240">
        <v>1</v>
      </c>
      <c r="I960" s="94"/>
      <c r="J960" s="120">
        <v>16941</v>
      </c>
      <c r="K960" s="120">
        <v>1497</v>
      </c>
      <c r="L960" s="120" t="str">
        <f>IFERROR(VLOOKUP(TRIM(TEXT(B960,"@")),transp!$A$1:$K$18,9,FALSE),"")</f>
        <v/>
      </c>
      <c r="M960" s="120">
        <v>1188</v>
      </c>
      <c r="N960" s="120">
        <v>19626</v>
      </c>
      <c r="O960" s="125"/>
      <c r="P960" s="155"/>
      <c r="Q960" s="155"/>
    </row>
    <row r="961" spans="1:17" ht="15">
      <c r="A961" s="121">
        <v>3506</v>
      </c>
      <c r="B961" s="122">
        <v>3506262347</v>
      </c>
      <c r="C961" s="57" t="s">
        <v>549</v>
      </c>
      <c r="D961" s="55">
        <v>262</v>
      </c>
      <c r="E961" s="57" t="s">
        <v>287</v>
      </c>
      <c r="F961" s="57">
        <v>347</v>
      </c>
      <c r="G961" s="57" t="s">
        <v>372</v>
      </c>
      <c r="H961" s="240">
        <v>6</v>
      </c>
      <c r="I961" s="94"/>
      <c r="J961" s="120">
        <v>14843</v>
      </c>
      <c r="K961" s="120">
        <v>6944</v>
      </c>
      <c r="L961" s="120" t="str">
        <f>IFERROR(VLOOKUP(TRIM(TEXT(B961,"@")),transp!$A$1:$K$18,9,FALSE),"")</f>
        <v/>
      </c>
      <c r="M961" s="120">
        <v>1188</v>
      </c>
      <c r="N961" s="120">
        <v>22975</v>
      </c>
      <c r="O961" s="125"/>
      <c r="P961" s="155"/>
      <c r="Q961" s="155"/>
    </row>
    <row r="962" spans="1:17" ht="15">
      <c r="A962" s="121">
        <v>3506</v>
      </c>
      <c r="B962" s="122">
        <v>3506262705</v>
      </c>
      <c r="C962" s="57" t="s">
        <v>549</v>
      </c>
      <c r="D962" s="55">
        <v>262</v>
      </c>
      <c r="E962" s="57" t="s">
        <v>287</v>
      </c>
      <c r="F962" s="57">
        <v>705</v>
      </c>
      <c r="G962" s="57" t="s">
        <v>411</v>
      </c>
      <c r="H962" s="240">
        <v>1</v>
      </c>
      <c r="I962" s="94"/>
      <c r="J962" s="120">
        <v>12565</v>
      </c>
      <c r="K962" s="120">
        <v>9217</v>
      </c>
      <c r="L962" s="120" t="str">
        <f>IFERROR(VLOOKUP(TRIM(TEXT(B962,"@")),transp!$A$1:$K$18,9,FALSE),"")</f>
        <v/>
      </c>
      <c r="M962" s="120">
        <v>1188</v>
      </c>
      <c r="N962" s="120">
        <v>22970</v>
      </c>
      <c r="O962" s="125"/>
      <c r="P962" s="155"/>
      <c r="Q962" s="155"/>
    </row>
    <row r="963" spans="1:17" ht="15">
      <c r="A963" s="121">
        <v>3508</v>
      </c>
      <c r="B963" s="122">
        <v>3508281061</v>
      </c>
      <c r="C963" s="57" t="s">
        <v>561</v>
      </c>
      <c r="D963" s="55">
        <v>281</v>
      </c>
      <c r="E963" s="57" t="s">
        <v>306</v>
      </c>
      <c r="F963" s="57">
        <v>61</v>
      </c>
      <c r="G963" s="57" t="s">
        <v>86</v>
      </c>
      <c r="H963" s="240">
        <v>3</v>
      </c>
      <c r="I963" s="94"/>
      <c r="J963" s="120">
        <v>20404</v>
      </c>
      <c r="K963" s="120">
        <v>1708</v>
      </c>
      <c r="L963" s="120" t="str">
        <f>IFERROR(VLOOKUP(TRIM(TEXT(B963,"@")),transp!$A$1:$K$18,9,FALSE),"")</f>
        <v/>
      </c>
      <c r="M963" s="120">
        <v>1188</v>
      </c>
      <c r="N963" s="120">
        <v>23300</v>
      </c>
      <c r="O963" s="125"/>
      <c r="P963" s="155"/>
      <c r="Q963" s="155"/>
    </row>
    <row r="964" spans="1:17" ht="15">
      <c r="A964" s="121">
        <v>3508</v>
      </c>
      <c r="B964" s="122">
        <v>3508281137</v>
      </c>
      <c r="C964" s="57" t="s">
        <v>561</v>
      </c>
      <c r="D964" s="55">
        <v>281</v>
      </c>
      <c r="E964" s="57" t="s">
        <v>306</v>
      </c>
      <c r="F964" s="57">
        <v>137</v>
      </c>
      <c r="G964" s="57" t="s">
        <v>162</v>
      </c>
      <c r="H964" s="240">
        <v>5</v>
      </c>
      <c r="I964" s="94"/>
      <c r="J964" s="120">
        <v>21080</v>
      </c>
      <c r="K964" s="120">
        <v>369</v>
      </c>
      <c r="L964" s="120" t="str">
        <f>IFERROR(VLOOKUP(TRIM(TEXT(B964,"@")),transp!$A$1:$K$18,9,FALSE),"")</f>
        <v/>
      </c>
      <c r="M964" s="120">
        <v>1188</v>
      </c>
      <c r="N964" s="120">
        <v>22637</v>
      </c>
      <c r="O964" s="125"/>
      <c r="P964" s="155"/>
      <c r="Q964" s="155"/>
    </row>
    <row r="965" spans="1:17" ht="15">
      <c r="A965" s="121">
        <v>3508</v>
      </c>
      <c r="B965" s="122">
        <v>3508281161</v>
      </c>
      <c r="C965" s="57" t="s">
        <v>561</v>
      </c>
      <c r="D965" s="55">
        <v>281</v>
      </c>
      <c r="E965" s="57" t="s">
        <v>306</v>
      </c>
      <c r="F965" s="57">
        <v>161</v>
      </c>
      <c r="G965" s="57" t="s">
        <v>186</v>
      </c>
      <c r="H965" s="240">
        <v>2</v>
      </c>
      <c r="I965" s="94"/>
      <c r="J965" s="120">
        <v>18842</v>
      </c>
      <c r="K965" s="120">
        <v>6816</v>
      </c>
      <c r="L965" s="120" t="str">
        <f>IFERROR(VLOOKUP(TRIM(TEXT(B965,"@")),transp!$A$1:$K$18,9,FALSE),"")</f>
        <v/>
      </c>
      <c r="M965" s="120">
        <v>1188</v>
      </c>
      <c r="N965" s="120">
        <v>26846</v>
      </c>
      <c r="O965" s="125"/>
      <c r="P965" s="155"/>
      <c r="Q965" s="155"/>
    </row>
    <row r="966" spans="1:17" ht="15">
      <c r="A966" s="121">
        <v>3508</v>
      </c>
      <c r="B966" s="122">
        <v>3508281281</v>
      </c>
      <c r="C966" s="57" t="s">
        <v>561</v>
      </c>
      <c r="D966" s="55">
        <v>281</v>
      </c>
      <c r="E966" s="57" t="s">
        <v>306</v>
      </c>
      <c r="F966" s="57">
        <v>281</v>
      </c>
      <c r="G966" s="57" t="s">
        <v>306</v>
      </c>
      <c r="H966" s="240">
        <v>149</v>
      </c>
      <c r="I966" s="94"/>
      <c r="J966" s="120">
        <v>21232</v>
      </c>
      <c r="K966" s="120">
        <v>37</v>
      </c>
      <c r="L966" s="120" t="str">
        <f>IFERROR(VLOOKUP(TRIM(TEXT(B966,"@")),transp!$A$1:$K$18,9,FALSE),"")</f>
        <v/>
      </c>
      <c r="M966" s="120">
        <v>1188</v>
      </c>
      <c r="N966" s="120">
        <v>22457</v>
      </c>
      <c r="O966" s="125"/>
      <c r="P966" s="155"/>
      <c r="Q966" s="155"/>
    </row>
    <row r="967" spans="1:17" ht="15">
      <c r="A967" s="121">
        <v>3509</v>
      </c>
      <c r="B967" s="122">
        <v>3509095095</v>
      </c>
      <c r="C967" s="57" t="s">
        <v>550</v>
      </c>
      <c r="D967" s="55">
        <v>95</v>
      </c>
      <c r="E967" s="57" t="s">
        <v>120</v>
      </c>
      <c r="F967" s="57">
        <v>95</v>
      </c>
      <c r="G967" s="57" t="s">
        <v>120</v>
      </c>
      <c r="H967" s="240">
        <v>564</v>
      </c>
      <c r="I967" s="94"/>
      <c r="J967" s="120">
        <v>18843</v>
      </c>
      <c r="K967" s="120">
        <v>271</v>
      </c>
      <c r="L967" s="120" t="str">
        <f>IFERROR(VLOOKUP(TRIM(TEXT(B967,"@")),transp!$A$1:$K$18,9,FALSE),"")</f>
        <v/>
      </c>
      <c r="M967" s="120">
        <v>1188</v>
      </c>
      <c r="N967" s="120">
        <v>20302</v>
      </c>
      <c r="O967" s="125"/>
      <c r="P967" s="155"/>
      <c r="Q967" s="155"/>
    </row>
    <row r="968" spans="1:17" ht="15">
      <c r="A968" s="121">
        <v>3509</v>
      </c>
      <c r="B968" s="122">
        <v>3509095201</v>
      </c>
      <c r="C968" s="57" t="s">
        <v>550</v>
      </c>
      <c r="D968" s="55">
        <v>95</v>
      </c>
      <c r="E968" s="57" t="s">
        <v>120</v>
      </c>
      <c r="F968" s="57">
        <v>201</v>
      </c>
      <c r="G968" s="57" t="s">
        <v>226</v>
      </c>
      <c r="H968" s="240">
        <v>5</v>
      </c>
      <c r="I968" s="94"/>
      <c r="J968" s="120">
        <v>18236</v>
      </c>
      <c r="K968" s="120">
        <v>0</v>
      </c>
      <c r="L968" s="120" t="str">
        <f>IFERROR(VLOOKUP(TRIM(TEXT(B968,"@")),transp!$A$1:$K$18,9,FALSE),"")</f>
        <v/>
      </c>
      <c r="M968" s="120">
        <v>1188</v>
      </c>
      <c r="N968" s="120">
        <v>19424</v>
      </c>
      <c r="O968" s="125"/>
      <c r="P968" s="155"/>
      <c r="Q968" s="155"/>
    </row>
    <row r="969" spans="1:17" ht="15">
      <c r="A969" s="121">
        <v>3509</v>
      </c>
      <c r="B969" s="122">
        <v>3509095292</v>
      </c>
      <c r="C969" s="57" t="s">
        <v>550</v>
      </c>
      <c r="D969" s="55">
        <v>95</v>
      </c>
      <c r="E969" s="57" t="s">
        <v>120</v>
      </c>
      <c r="F969" s="57">
        <v>292</v>
      </c>
      <c r="G969" s="57" t="s">
        <v>317</v>
      </c>
      <c r="H969" s="240">
        <v>2</v>
      </c>
      <c r="I969" s="94"/>
      <c r="J969" s="120">
        <v>17955</v>
      </c>
      <c r="K969" s="120">
        <v>4172</v>
      </c>
      <c r="L969" s="120" t="str">
        <f>IFERROR(VLOOKUP(TRIM(TEXT(B969,"@")),transp!$A$1:$K$18,9,FALSE),"")</f>
        <v/>
      </c>
      <c r="M969" s="120">
        <v>1188</v>
      </c>
      <c r="N969" s="120">
        <v>23315</v>
      </c>
      <c r="O969" s="125"/>
      <c r="P969" s="155"/>
      <c r="Q969" s="155"/>
    </row>
    <row r="970" spans="1:17" ht="15">
      <c r="A970" s="121">
        <v>3509</v>
      </c>
      <c r="B970" s="122">
        <v>3509095293</v>
      </c>
      <c r="C970" s="57" t="s">
        <v>550</v>
      </c>
      <c r="D970" s="55">
        <v>95</v>
      </c>
      <c r="E970" s="57" t="s">
        <v>120</v>
      </c>
      <c r="F970" s="57">
        <v>293</v>
      </c>
      <c r="G970" s="57" t="s">
        <v>318</v>
      </c>
      <c r="H970" s="240">
        <v>1</v>
      </c>
      <c r="I970" s="94"/>
      <c r="J970" s="120">
        <v>19729</v>
      </c>
      <c r="K970" s="120">
        <v>310</v>
      </c>
      <c r="L970" s="120" t="str">
        <f>IFERROR(VLOOKUP(TRIM(TEXT(B970,"@")),transp!$A$1:$K$18,9,FALSE),"")</f>
        <v/>
      </c>
      <c r="M970" s="120">
        <v>1188</v>
      </c>
      <c r="N970" s="120">
        <v>21227</v>
      </c>
      <c r="O970" s="125"/>
      <c r="P970" s="155"/>
      <c r="Q970" s="155"/>
    </row>
    <row r="971" spans="1:17" ht="15">
      <c r="A971" s="121">
        <v>3509</v>
      </c>
      <c r="B971" s="122">
        <v>3509095331</v>
      </c>
      <c r="C971" s="57" t="s">
        <v>550</v>
      </c>
      <c r="D971" s="55">
        <v>95</v>
      </c>
      <c r="E971" s="57" t="s">
        <v>120</v>
      </c>
      <c r="F971" s="57">
        <v>331</v>
      </c>
      <c r="G971" s="57" t="s">
        <v>356</v>
      </c>
      <c r="H971" s="240">
        <v>2</v>
      </c>
      <c r="I971" s="94"/>
      <c r="J971" s="120">
        <v>16498</v>
      </c>
      <c r="K971" s="120">
        <v>2823</v>
      </c>
      <c r="L971" s="120" t="str">
        <f>IFERROR(VLOOKUP(TRIM(TEXT(B971,"@")),transp!$A$1:$K$18,9,FALSE),"")</f>
        <v/>
      </c>
      <c r="M971" s="120">
        <v>1188</v>
      </c>
      <c r="N971" s="120">
        <v>20509</v>
      </c>
      <c r="O971" s="125"/>
      <c r="P971" s="155"/>
      <c r="Q971" s="155"/>
    </row>
    <row r="972" spans="1:17" ht="15">
      <c r="A972" s="121">
        <v>3510</v>
      </c>
      <c r="B972" s="122">
        <v>3510281005</v>
      </c>
      <c r="C972" s="57" t="s">
        <v>551</v>
      </c>
      <c r="D972" s="55">
        <v>281</v>
      </c>
      <c r="E972" s="57" t="s">
        <v>306</v>
      </c>
      <c r="F972" s="57">
        <v>5</v>
      </c>
      <c r="G972" s="57" t="s">
        <v>30</v>
      </c>
      <c r="H972" s="240">
        <v>1</v>
      </c>
      <c r="I972" s="94"/>
      <c r="J972" s="120">
        <v>17314</v>
      </c>
      <c r="K972" s="120">
        <v>6110</v>
      </c>
      <c r="L972" s="120" t="str">
        <f>IFERROR(VLOOKUP(TRIM(TEXT(B972,"@")),transp!$A$1:$K$18,9,FALSE),"")</f>
        <v/>
      </c>
      <c r="M972" s="120">
        <v>1188</v>
      </c>
      <c r="N972" s="120">
        <v>24612</v>
      </c>
      <c r="O972" s="125"/>
      <c r="P972" s="155"/>
      <c r="Q972" s="155"/>
    </row>
    <row r="973" spans="1:17" ht="15">
      <c r="A973" s="121">
        <v>3510</v>
      </c>
      <c r="B973" s="122">
        <v>3510281061</v>
      </c>
      <c r="C973" s="57" t="s">
        <v>551</v>
      </c>
      <c r="D973" s="55">
        <v>281</v>
      </c>
      <c r="E973" s="57" t="s">
        <v>306</v>
      </c>
      <c r="F973" s="57">
        <v>61</v>
      </c>
      <c r="G973" s="57" t="s">
        <v>86</v>
      </c>
      <c r="H973" s="240">
        <v>2</v>
      </c>
      <c r="I973" s="94"/>
      <c r="J973" s="120">
        <v>14770</v>
      </c>
      <c r="K973" s="120">
        <v>1236</v>
      </c>
      <c r="L973" s="120" t="str">
        <f>IFERROR(VLOOKUP(TRIM(TEXT(B973,"@")),transp!$A$1:$K$18,9,FALSE),"")</f>
        <v/>
      </c>
      <c r="M973" s="120">
        <v>1188</v>
      </c>
      <c r="N973" s="120">
        <v>17194</v>
      </c>
      <c r="O973" s="125"/>
      <c r="P973" s="155"/>
      <c r="Q973" s="155"/>
    </row>
    <row r="974" spans="1:17" ht="15">
      <c r="A974" s="121">
        <v>3510</v>
      </c>
      <c r="B974" s="122">
        <v>3510281137</v>
      </c>
      <c r="C974" s="57" t="s">
        <v>551</v>
      </c>
      <c r="D974" s="55">
        <v>281</v>
      </c>
      <c r="E974" s="57" t="s">
        <v>306</v>
      </c>
      <c r="F974" s="57">
        <v>137</v>
      </c>
      <c r="G974" s="57" t="s">
        <v>162</v>
      </c>
      <c r="H974" s="240">
        <v>1</v>
      </c>
      <c r="I974" s="94"/>
      <c r="J974" s="120">
        <v>19551</v>
      </c>
      <c r="K974" s="120">
        <v>342</v>
      </c>
      <c r="L974" s="120" t="str">
        <f>IFERROR(VLOOKUP(TRIM(TEXT(B974,"@")),transp!$A$1:$K$18,9,FALSE),"")</f>
        <v/>
      </c>
      <c r="M974" s="120">
        <v>1188</v>
      </c>
      <c r="N974" s="120">
        <v>21081</v>
      </c>
      <c r="O974" s="125"/>
      <c r="P974" s="155"/>
      <c r="Q974" s="155"/>
    </row>
    <row r="975" spans="1:17" ht="15">
      <c r="A975" s="121">
        <v>3510</v>
      </c>
      <c r="B975" s="122">
        <v>3510281278</v>
      </c>
      <c r="C975" s="57" t="s">
        <v>551</v>
      </c>
      <c r="D975" s="55">
        <v>281</v>
      </c>
      <c r="E975" s="57" t="s">
        <v>306</v>
      </c>
      <c r="F975" s="57">
        <v>278</v>
      </c>
      <c r="G975" s="57" t="s">
        <v>303</v>
      </c>
      <c r="H975" s="240">
        <v>1</v>
      </c>
      <c r="I975" s="94"/>
      <c r="J975" s="120">
        <v>19692</v>
      </c>
      <c r="K975" s="120">
        <v>4540</v>
      </c>
      <c r="L975" s="120" t="str">
        <f>IFERROR(VLOOKUP(TRIM(TEXT(B975,"@")),transp!$A$1:$K$18,9,FALSE),"")</f>
        <v/>
      </c>
      <c r="M975" s="120">
        <v>1188</v>
      </c>
      <c r="N975" s="120">
        <v>25420</v>
      </c>
      <c r="O975" s="125"/>
      <c r="P975" s="155"/>
      <c r="Q975" s="155"/>
    </row>
    <row r="976" spans="1:17" ht="15">
      <c r="A976" s="121">
        <v>3510</v>
      </c>
      <c r="B976" s="122">
        <v>3510281281</v>
      </c>
      <c r="C976" s="57" t="s">
        <v>551</v>
      </c>
      <c r="D976" s="55">
        <v>281</v>
      </c>
      <c r="E976" s="57" t="s">
        <v>306</v>
      </c>
      <c r="F976" s="57">
        <v>281</v>
      </c>
      <c r="G976" s="57" t="s">
        <v>306</v>
      </c>
      <c r="H976" s="240">
        <v>476</v>
      </c>
      <c r="I976" s="94"/>
      <c r="J976" s="120">
        <v>17960</v>
      </c>
      <c r="K976" s="120">
        <v>31</v>
      </c>
      <c r="L976" s="120" t="str">
        <f>IFERROR(VLOOKUP(TRIM(TEXT(B976,"@")),transp!$A$1:$K$18,9,FALSE),"")</f>
        <v/>
      </c>
      <c r="M976" s="120">
        <v>1188</v>
      </c>
      <c r="N976" s="120">
        <v>19179</v>
      </c>
      <c r="O976" s="125"/>
      <c r="P976" s="155"/>
      <c r="Q976" s="155"/>
    </row>
    <row r="977" spans="1:17" ht="15">
      <c r="A977" s="121">
        <v>3510</v>
      </c>
      <c r="B977" s="122">
        <v>3510281332</v>
      </c>
      <c r="C977" s="57" t="s">
        <v>551</v>
      </c>
      <c r="D977" s="55">
        <v>281</v>
      </c>
      <c r="E977" s="57" t="s">
        <v>306</v>
      </c>
      <c r="F977" s="57">
        <v>332</v>
      </c>
      <c r="G977" s="57" t="s">
        <v>357</v>
      </c>
      <c r="H977" s="240">
        <v>3</v>
      </c>
      <c r="I977" s="94"/>
      <c r="J977" s="120">
        <v>18076</v>
      </c>
      <c r="K977" s="120">
        <v>893</v>
      </c>
      <c r="L977" s="120" t="str">
        <f>IFERROR(VLOOKUP(TRIM(TEXT(B977,"@")),transp!$A$1:$K$18,9,FALSE),"")</f>
        <v/>
      </c>
      <c r="M977" s="120">
        <v>1188</v>
      </c>
      <c r="N977" s="120">
        <v>20157</v>
      </c>
      <c r="O977" s="125"/>
      <c r="P977" s="155"/>
      <c r="Q977" s="155"/>
    </row>
    <row r="978" spans="1:17" ht="15">
      <c r="A978" s="121">
        <v>3510</v>
      </c>
      <c r="B978" s="122">
        <v>3510281672</v>
      </c>
      <c r="C978" s="57" t="s">
        <v>551</v>
      </c>
      <c r="D978" s="55">
        <v>281</v>
      </c>
      <c r="E978" s="57" t="s">
        <v>306</v>
      </c>
      <c r="F978" s="57">
        <v>672</v>
      </c>
      <c r="G978" s="57" t="s">
        <v>400</v>
      </c>
      <c r="H978" s="240">
        <v>1</v>
      </c>
      <c r="I978" s="94"/>
      <c r="J978" s="120">
        <v>17828</v>
      </c>
      <c r="K978" s="120">
        <v>3716</v>
      </c>
      <c r="L978" s="120" t="str">
        <f>IFERROR(VLOOKUP(TRIM(TEXT(B978,"@")),transp!$A$1:$K$18,9,FALSE),"")</f>
        <v/>
      </c>
      <c r="M978" s="120">
        <v>1188</v>
      </c>
      <c r="N978" s="120">
        <v>22732</v>
      </c>
      <c r="O978" s="125"/>
      <c r="P978" s="155"/>
      <c r="Q978" s="155"/>
    </row>
    <row r="979" spans="1:17" ht="15">
      <c r="A979" s="121">
        <v>3510</v>
      </c>
      <c r="B979" s="122">
        <v>3510281680</v>
      </c>
      <c r="C979" s="57" t="s">
        <v>551</v>
      </c>
      <c r="D979" s="55">
        <v>281</v>
      </c>
      <c r="E979" s="57" t="s">
        <v>306</v>
      </c>
      <c r="F979" s="57">
        <v>680</v>
      </c>
      <c r="G979" s="57" t="s">
        <v>404</v>
      </c>
      <c r="H979" s="240">
        <v>2</v>
      </c>
      <c r="I979" s="94"/>
      <c r="J979" s="120">
        <v>15732</v>
      </c>
      <c r="K979" s="120">
        <v>4708</v>
      </c>
      <c r="L979" s="120" t="str">
        <f>IFERROR(VLOOKUP(TRIM(TEXT(B979,"@")),transp!$A$1:$K$18,9,FALSE),"")</f>
        <v/>
      </c>
      <c r="M979" s="120">
        <v>1188</v>
      </c>
      <c r="N979" s="120">
        <v>21628</v>
      </c>
      <c r="O979" s="125"/>
      <c r="P979" s="155"/>
      <c r="Q979" s="155"/>
    </row>
    <row r="980" spans="1:17" ht="15">
      <c r="A980" s="121">
        <v>3513</v>
      </c>
      <c r="B980" s="122">
        <v>3513044001</v>
      </c>
      <c r="C980" s="57" t="s">
        <v>552</v>
      </c>
      <c r="D980" s="55">
        <v>44</v>
      </c>
      <c r="E980" s="57" t="s">
        <v>69</v>
      </c>
      <c r="F980" s="57">
        <v>1</v>
      </c>
      <c r="G980" s="57" t="s">
        <v>26</v>
      </c>
      <c r="H980" s="240">
        <v>1</v>
      </c>
      <c r="I980" s="94"/>
      <c r="J980" s="120">
        <v>12565</v>
      </c>
      <c r="K980" s="120">
        <v>1668</v>
      </c>
      <c r="L980" s="120" t="str">
        <f>IFERROR(VLOOKUP(TRIM(TEXT(B980,"@")),transp!$A$1:$K$18,9,FALSE),"")</f>
        <v/>
      </c>
      <c r="M980" s="120">
        <v>1188</v>
      </c>
      <c r="N980" s="120">
        <v>15421</v>
      </c>
      <c r="O980" s="125"/>
      <c r="P980" s="155"/>
      <c r="Q980" s="155"/>
    </row>
    <row r="981" spans="1:17" ht="15">
      <c r="A981" s="121">
        <v>3513</v>
      </c>
      <c r="B981" s="122">
        <v>3513044016</v>
      </c>
      <c r="C981" s="57" t="s">
        <v>552</v>
      </c>
      <c r="D981" s="55">
        <v>44</v>
      </c>
      <c r="E981" s="57" t="s">
        <v>69</v>
      </c>
      <c r="F981" s="57">
        <v>16</v>
      </c>
      <c r="G981" s="57" t="s">
        <v>41</v>
      </c>
      <c r="H981" s="240">
        <v>1</v>
      </c>
      <c r="I981" s="94"/>
      <c r="J981" s="120">
        <v>18842</v>
      </c>
      <c r="K981" s="120">
        <v>432</v>
      </c>
      <c r="L981" s="120" t="str">
        <f>IFERROR(VLOOKUP(TRIM(TEXT(B981,"@")),transp!$A$1:$K$18,9,FALSE),"")</f>
        <v/>
      </c>
      <c r="M981" s="120">
        <v>1188</v>
      </c>
      <c r="N981" s="120">
        <v>20462</v>
      </c>
      <c r="O981" s="125"/>
      <c r="P981" s="155"/>
      <c r="Q981" s="155"/>
    </row>
    <row r="982" spans="1:17" ht="15">
      <c r="A982" s="121">
        <v>3513</v>
      </c>
      <c r="B982" s="122">
        <v>3513044018</v>
      </c>
      <c r="C982" s="57" t="s">
        <v>552</v>
      </c>
      <c r="D982" s="55">
        <v>44</v>
      </c>
      <c r="E982" s="57" t="s">
        <v>69</v>
      </c>
      <c r="F982" s="57">
        <v>18</v>
      </c>
      <c r="G982" s="57" t="s">
        <v>43</v>
      </c>
      <c r="H982" s="240">
        <v>1</v>
      </c>
      <c r="I982" s="94"/>
      <c r="J982" s="120">
        <v>19285</v>
      </c>
      <c r="K982" s="120">
        <v>9197</v>
      </c>
      <c r="L982" s="120" t="str">
        <f>IFERROR(VLOOKUP(TRIM(TEXT(B982,"@")),transp!$A$1:$K$18,9,FALSE),"")</f>
        <v/>
      </c>
      <c r="M982" s="120">
        <v>1188</v>
      </c>
      <c r="N982" s="120">
        <v>29670</v>
      </c>
      <c r="O982" s="125"/>
      <c r="P982" s="155"/>
      <c r="Q982" s="155"/>
    </row>
    <row r="983" spans="1:17" ht="15">
      <c r="A983" s="121">
        <v>3513</v>
      </c>
      <c r="B983" s="122">
        <v>3513044035</v>
      </c>
      <c r="C983" s="57" t="s">
        <v>552</v>
      </c>
      <c r="D983" s="55">
        <v>44</v>
      </c>
      <c r="E983" s="57" t="s">
        <v>69</v>
      </c>
      <c r="F983" s="57">
        <v>35</v>
      </c>
      <c r="G983" s="57" t="s">
        <v>60</v>
      </c>
      <c r="H983" s="240">
        <v>3</v>
      </c>
      <c r="I983" s="94"/>
      <c r="J983" s="120">
        <v>20404</v>
      </c>
      <c r="K983" s="120">
        <v>7849</v>
      </c>
      <c r="L983" s="120" t="str">
        <f>IFERROR(VLOOKUP(TRIM(TEXT(B983,"@")),transp!$A$1:$K$18,9,FALSE),"")</f>
        <v/>
      </c>
      <c r="M983" s="120">
        <v>1188</v>
      </c>
      <c r="N983" s="120">
        <v>29441</v>
      </c>
      <c r="O983" s="125"/>
      <c r="P983" s="155"/>
      <c r="Q983" s="155"/>
    </row>
    <row r="984" spans="1:17" ht="15">
      <c r="A984" s="121">
        <v>3513</v>
      </c>
      <c r="B984" s="122">
        <v>3513044044</v>
      </c>
      <c r="C984" s="57" t="s">
        <v>552</v>
      </c>
      <c r="D984" s="55">
        <v>44</v>
      </c>
      <c r="E984" s="57" t="s">
        <v>69</v>
      </c>
      <c r="F984" s="57">
        <v>44</v>
      </c>
      <c r="G984" s="57" t="s">
        <v>69</v>
      </c>
      <c r="H984" s="240">
        <v>611</v>
      </c>
      <c r="I984" s="94"/>
      <c r="J984" s="120">
        <v>17354</v>
      </c>
      <c r="K984" s="120">
        <v>0</v>
      </c>
      <c r="L984" s="120" t="str">
        <f>IFERROR(VLOOKUP(TRIM(TEXT(B984,"@")),transp!$A$1:$K$18,9,FALSE),"")</f>
        <v/>
      </c>
      <c r="M984" s="120">
        <v>1188</v>
      </c>
      <c r="N984" s="120">
        <v>18542</v>
      </c>
      <c r="O984" s="125"/>
      <c r="P984" s="155"/>
      <c r="Q984" s="155"/>
    </row>
    <row r="985" spans="1:17" ht="15">
      <c r="A985" s="121">
        <v>3513</v>
      </c>
      <c r="B985" s="122">
        <v>3513044050</v>
      </c>
      <c r="C985" s="57" t="s">
        <v>552</v>
      </c>
      <c r="D985" s="55">
        <v>44</v>
      </c>
      <c r="E985" s="57" t="s">
        <v>69</v>
      </c>
      <c r="F985" s="57">
        <v>50</v>
      </c>
      <c r="G985" s="57" t="s">
        <v>75</v>
      </c>
      <c r="H985" s="240">
        <v>3</v>
      </c>
      <c r="I985" s="94"/>
      <c r="J985" s="120">
        <v>15266</v>
      </c>
      <c r="K985" s="120">
        <v>6668</v>
      </c>
      <c r="L985" s="120" t="str">
        <f>IFERROR(VLOOKUP(TRIM(TEXT(B985,"@")),transp!$A$1:$K$18,9,FALSE),"")</f>
        <v/>
      </c>
      <c r="M985" s="120">
        <v>1188</v>
      </c>
      <c r="N985" s="120">
        <v>23122</v>
      </c>
      <c r="O985" s="125"/>
      <c r="P985" s="155"/>
      <c r="Q985" s="155"/>
    </row>
    <row r="986" spans="1:17" ht="15">
      <c r="A986" s="121">
        <v>3513</v>
      </c>
      <c r="B986" s="122">
        <v>3513044083</v>
      </c>
      <c r="C986" s="57" t="s">
        <v>552</v>
      </c>
      <c r="D986" s="55">
        <v>44</v>
      </c>
      <c r="E986" s="57" t="s">
        <v>69</v>
      </c>
      <c r="F986" s="57">
        <v>83</v>
      </c>
      <c r="G986" s="57" t="s">
        <v>108</v>
      </c>
      <c r="H986" s="240">
        <v>3</v>
      </c>
      <c r="I986" s="94"/>
      <c r="J986" s="120">
        <v>17232</v>
      </c>
      <c r="K986" s="120">
        <v>2528</v>
      </c>
      <c r="L986" s="120" t="str">
        <f>IFERROR(VLOOKUP(TRIM(TEXT(B986,"@")),transp!$A$1:$K$18,9,FALSE),"")</f>
        <v/>
      </c>
      <c r="M986" s="120">
        <v>1188</v>
      </c>
      <c r="N986" s="120">
        <v>20948</v>
      </c>
      <c r="O986" s="125"/>
      <c r="P986" s="155"/>
      <c r="Q986" s="155"/>
    </row>
    <row r="987" spans="1:17" ht="15">
      <c r="A987" s="121">
        <v>3513</v>
      </c>
      <c r="B987" s="122">
        <v>3513044095</v>
      </c>
      <c r="C987" s="57" t="s">
        <v>552</v>
      </c>
      <c r="D987" s="55">
        <v>44</v>
      </c>
      <c r="E987" s="57" t="s">
        <v>69</v>
      </c>
      <c r="F987" s="57">
        <v>95</v>
      </c>
      <c r="G987" s="57" t="s">
        <v>120</v>
      </c>
      <c r="H987" s="240">
        <v>1</v>
      </c>
      <c r="I987" s="94"/>
      <c r="J987" s="120">
        <v>24301</v>
      </c>
      <c r="K987" s="120">
        <v>350</v>
      </c>
      <c r="L987" s="120" t="str">
        <f>IFERROR(VLOOKUP(TRIM(TEXT(B987,"@")),transp!$A$1:$K$18,9,FALSE),"")</f>
        <v/>
      </c>
      <c r="M987" s="120">
        <v>1188</v>
      </c>
      <c r="N987" s="120">
        <v>25839</v>
      </c>
      <c r="O987" s="125"/>
      <c r="P987" s="155"/>
      <c r="Q987" s="155"/>
    </row>
    <row r="988" spans="1:17" ht="15">
      <c r="A988" s="121">
        <v>3513</v>
      </c>
      <c r="B988" s="122">
        <v>3513044133</v>
      </c>
      <c r="C988" s="57" t="s">
        <v>552</v>
      </c>
      <c r="D988" s="55">
        <v>44</v>
      </c>
      <c r="E988" s="57" t="s">
        <v>69</v>
      </c>
      <c r="F988" s="57">
        <v>133</v>
      </c>
      <c r="G988" s="57" t="s">
        <v>158</v>
      </c>
      <c r="H988" s="240">
        <v>1</v>
      </c>
      <c r="I988" s="94"/>
      <c r="J988" s="120">
        <v>12565</v>
      </c>
      <c r="K988" s="120">
        <v>212</v>
      </c>
      <c r="L988" s="120" t="str">
        <f>IFERROR(VLOOKUP(TRIM(TEXT(B988,"@")),transp!$A$1:$K$18,9,FALSE),"")</f>
        <v/>
      </c>
      <c r="M988" s="120">
        <v>1188</v>
      </c>
      <c r="N988" s="120">
        <v>13965</v>
      </c>
      <c r="O988" s="125"/>
      <c r="P988" s="155"/>
      <c r="Q988" s="155"/>
    </row>
    <row r="989" spans="1:17" ht="15">
      <c r="A989" s="121">
        <v>3513</v>
      </c>
      <c r="B989" s="122">
        <v>3513044201</v>
      </c>
      <c r="C989" s="57" t="s">
        <v>552</v>
      </c>
      <c r="D989" s="55">
        <v>44</v>
      </c>
      <c r="E989" s="57" t="s">
        <v>69</v>
      </c>
      <c r="F989" s="57">
        <v>201</v>
      </c>
      <c r="G989" s="57" t="s">
        <v>226</v>
      </c>
      <c r="H989" s="240">
        <v>1</v>
      </c>
      <c r="I989" s="94"/>
      <c r="J989" s="120">
        <v>19178</v>
      </c>
      <c r="K989" s="120">
        <v>0</v>
      </c>
      <c r="L989" s="120" t="str">
        <f>IFERROR(VLOOKUP(TRIM(TEXT(B989,"@")),transp!$A$1:$K$18,9,FALSE),"")</f>
        <v/>
      </c>
      <c r="M989" s="120">
        <v>1188</v>
      </c>
      <c r="N989" s="120">
        <v>20366</v>
      </c>
      <c r="O989" s="125"/>
      <c r="P989" s="155"/>
      <c r="Q989" s="155"/>
    </row>
    <row r="990" spans="1:17" ht="15">
      <c r="A990" s="121">
        <v>3513</v>
      </c>
      <c r="B990" s="122">
        <v>3513044218</v>
      </c>
      <c r="C990" s="57" t="s">
        <v>552</v>
      </c>
      <c r="D990" s="55">
        <v>44</v>
      </c>
      <c r="E990" s="57" t="s">
        <v>69</v>
      </c>
      <c r="F990" s="57">
        <v>218</v>
      </c>
      <c r="G990" s="57" t="s">
        <v>243</v>
      </c>
      <c r="H990" s="240">
        <v>2</v>
      </c>
      <c r="I990" s="94"/>
      <c r="J990" s="120">
        <v>15557</v>
      </c>
      <c r="K990" s="120">
        <v>6343</v>
      </c>
      <c r="L990" s="120" t="str">
        <f>IFERROR(VLOOKUP(TRIM(TEXT(B990,"@")),transp!$A$1:$K$18,9,FALSE),"")</f>
        <v/>
      </c>
      <c r="M990" s="120">
        <v>1188</v>
      </c>
      <c r="N990" s="120">
        <v>23088</v>
      </c>
      <c r="O990" s="125"/>
      <c r="P990" s="155"/>
      <c r="Q990" s="155"/>
    </row>
    <row r="991" spans="1:17" ht="15">
      <c r="A991" s="121">
        <v>3513</v>
      </c>
      <c r="B991" s="122">
        <v>3513044243</v>
      </c>
      <c r="C991" s="57" t="s">
        <v>552</v>
      </c>
      <c r="D991" s="55">
        <v>44</v>
      </c>
      <c r="E991" s="57" t="s">
        <v>69</v>
      </c>
      <c r="F991" s="57">
        <v>243</v>
      </c>
      <c r="G991" s="57" t="s">
        <v>268</v>
      </c>
      <c r="H991" s="240">
        <v>2</v>
      </c>
      <c r="I991" s="94"/>
      <c r="J991" s="120">
        <v>18335</v>
      </c>
      <c r="K991" s="120">
        <v>2543</v>
      </c>
      <c r="L991" s="120" t="str">
        <f>IFERROR(VLOOKUP(TRIM(TEXT(B991,"@")),transp!$A$1:$K$18,9,FALSE),"")</f>
        <v/>
      </c>
      <c r="M991" s="120">
        <v>1188</v>
      </c>
      <c r="N991" s="120">
        <v>22066</v>
      </c>
      <c r="O991" s="125"/>
      <c r="P991" s="155"/>
      <c r="Q991" s="155"/>
    </row>
    <row r="992" spans="1:17" ht="15">
      <c r="A992" s="121">
        <v>3513</v>
      </c>
      <c r="B992" s="122">
        <v>3513044244</v>
      </c>
      <c r="C992" s="57" t="s">
        <v>552</v>
      </c>
      <c r="D992" s="55">
        <v>44</v>
      </c>
      <c r="E992" s="57" t="s">
        <v>69</v>
      </c>
      <c r="F992" s="57">
        <v>244</v>
      </c>
      <c r="G992" s="57" t="s">
        <v>269</v>
      </c>
      <c r="H992" s="240">
        <v>37</v>
      </c>
      <c r="I992" s="94"/>
      <c r="J992" s="120">
        <v>16807</v>
      </c>
      <c r="K992" s="120">
        <v>4063</v>
      </c>
      <c r="L992" s="120" t="str">
        <f>IFERROR(VLOOKUP(TRIM(TEXT(B992,"@")),transp!$A$1:$K$18,9,FALSE),"")</f>
        <v/>
      </c>
      <c r="M992" s="120">
        <v>1188</v>
      </c>
      <c r="N992" s="120">
        <v>22058</v>
      </c>
      <c r="O992" s="125"/>
      <c r="P992" s="155"/>
      <c r="Q992" s="155"/>
    </row>
    <row r="993" spans="1:17" ht="15">
      <c r="A993" s="121">
        <v>3513</v>
      </c>
      <c r="B993" s="122">
        <v>3513044285</v>
      </c>
      <c r="C993" s="57" t="s">
        <v>552</v>
      </c>
      <c r="D993" s="55">
        <v>44</v>
      </c>
      <c r="E993" s="57" t="s">
        <v>69</v>
      </c>
      <c r="F993" s="57">
        <v>285</v>
      </c>
      <c r="G993" s="57" t="s">
        <v>310</v>
      </c>
      <c r="H993" s="240">
        <v>2</v>
      </c>
      <c r="I993" s="94"/>
      <c r="J993" s="120">
        <v>12565</v>
      </c>
      <c r="K993" s="120">
        <v>2498</v>
      </c>
      <c r="L993" s="120" t="str">
        <f>IFERROR(VLOOKUP(TRIM(TEXT(B993,"@")),transp!$A$1:$K$18,9,FALSE),"")</f>
        <v/>
      </c>
      <c r="M993" s="120">
        <v>1188</v>
      </c>
      <c r="N993" s="120">
        <v>16251</v>
      </c>
      <c r="O993" s="125"/>
      <c r="P993" s="155"/>
      <c r="Q993" s="155"/>
    </row>
    <row r="994" spans="1:17" ht="15">
      <c r="A994" s="121">
        <v>3513</v>
      </c>
      <c r="B994" s="122">
        <v>3513044293</v>
      </c>
      <c r="C994" s="57" t="s">
        <v>552</v>
      </c>
      <c r="D994" s="55">
        <v>44</v>
      </c>
      <c r="E994" s="57" t="s">
        <v>69</v>
      </c>
      <c r="F994" s="57">
        <v>293</v>
      </c>
      <c r="G994" s="57" t="s">
        <v>318</v>
      </c>
      <c r="H994" s="240">
        <v>51</v>
      </c>
      <c r="I994" s="94"/>
      <c r="J994" s="120">
        <v>17813</v>
      </c>
      <c r="K994" s="120">
        <v>280</v>
      </c>
      <c r="L994" s="120" t="str">
        <f>IFERROR(VLOOKUP(TRIM(TEXT(B994,"@")),transp!$A$1:$K$18,9,FALSE),"")</f>
        <v/>
      </c>
      <c r="M994" s="120">
        <v>1188</v>
      </c>
      <c r="N994" s="120">
        <v>19281</v>
      </c>
      <c r="O994" s="125"/>
      <c r="P994" s="155"/>
      <c r="Q994" s="155"/>
    </row>
    <row r="995" spans="1:17" ht="15">
      <c r="A995" s="121">
        <v>3513</v>
      </c>
      <c r="B995" s="122">
        <v>3513044323</v>
      </c>
      <c r="C995" s="57" t="s">
        <v>552</v>
      </c>
      <c r="D995" s="55">
        <v>44</v>
      </c>
      <c r="E995" s="57" t="s">
        <v>69</v>
      </c>
      <c r="F995" s="57">
        <v>323</v>
      </c>
      <c r="G995" s="57" t="s">
        <v>348</v>
      </c>
      <c r="H995" s="240">
        <v>1</v>
      </c>
      <c r="I995" s="94"/>
      <c r="J995" s="120">
        <v>17955</v>
      </c>
      <c r="K995" s="120">
        <v>5074</v>
      </c>
      <c r="L995" s="120" t="str">
        <f>IFERROR(VLOOKUP(TRIM(TEXT(B995,"@")),transp!$A$1:$K$18,9,FALSE),"")</f>
        <v/>
      </c>
      <c r="M995" s="120">
        <v>1188</v>
      </c>
      <c r="N995" s="120">
        <v>24217</v>
      </c>
      <c r="O995" s="125"/>
      <c r="P995" s="155"/>
      <c r="Q995" s="155"/>
    </row>
    <row r="996" spans="1:17" ht="15">
      <c r="A996" s="121">
        <v>3513</v>
      </c>
      <c r="B996" s="122">
        <v>3513044625</v>
      </c>
      <c r="C996" s="57" t="s">
        <v>552</v>
      </c>
      <c r="D996" s="55">
        <v>44</v>
      </c>
      <c r="E996" s="57" t="s">
        <v>69</v>
      </c>
      <c r="F996" s="57">
        <v>625</v>
      </c>
      <c r="G996" s="57" t="s">
        <v>388</v>
      </c>
      <c r="H996" s="240">
        <v>3</v>
      </c>
      <c r="I996" s="94"/>
      <c r="J996" s="120">
        <v>11666</v>
      </c>
      <c r="K996" s="120">
        <v>578</v>
      </c>
      <c r="L996" s="120" t="str">
        <f>IFERROR(VLOOKUP(TRIM(TEXT(B996,"@")),transp!$A$1:$K$18,9,FALSE),"")</f>
        <v/>
      </c>
      <c r="M996" s="120">
        <v>1188</v>
      </c>
      <c r="N996" s="120">
        <v>13432</v>
      </c>
      <c r="O996" s="125"/>
      <c r="P996" s="155"/>
      <c r="Q996" s="155"/>
    </row>
    <row r="997" spans="1:17" ht="15">
      <c r="A997" s="121">
        <v>3513</v>
      </c>
      <c r="B997" s="122">
        <v>3513044690</v>
      </c>
      <c r="C997" s="57" t="s">
        <v>552</v>
      </c>
      <c r="D997" s="55">
        <v>44</v>
      </c>
      <c r="E997" s="57" t="s">
        <v>69</v>
      </c>
      <c r="F997" s="57">
        <v>690</v>
      </c>
      <c r="G997" s="57" t="s">
        <v>407</v>
      </c>
      <c r="H997" s="240">
        <v>1</v>
      </c>
      <c r="I997" s="94"/>
      <c r="J997" s="120">
        <v>17262</v>
      </c>
      <c r="K997" s="120">
        <v>6727</v>
      </c>
      <c r="L997" s="120" t="str">
        <f>IFERROR(VLOOKUP(TRIM(TEXT(B997,"@")),transp!$A$1:$K$18,9,FALSE),"")</f>
        <v/>
      </c>
      <c r="M997" s="120">
        <v>1188</v>
      </c>
      <c r="N997" s="120">
        <v>25177</v>
      </c>
      <c r="O997" s="125"/>
      <c r="P997" s="155"/>
      <c r="Q997" s="155"/>
    </row>
    <row r="998" spans="1:17" ht="15">
      <c r="A998" s="121">
        <v>3513</v>
      </c>
      <c r="B998" s="122">
        <v>3513044780</v>
      </c>
      <c r="C998" s="57" t="s">
        <v>552</v>
      </c>
      <c r="D998" s="55">
        <v>44</v>
      </c>
      <c r="E998" s="57" t="s">
        <v>69</v>
      </c>
      <c r="F998" s="57">
        <v>780</v>
      </c>
      <c r="G998" s="57" t="s">
        <v>436</v>
      </c>
      <c r="H998" s="240">
        <v>5</v>
      </c>
      <c r="I998" s="94"/>
      <c r="J998" s="120">
        <v>15419</v>
      </c>
      <c r="K998" s="120">
        <v>2822</v>
      </c>
      <c r="L998" s="120" t="str">
        <f>IFERROR(VLOOKUP(TRIM(TEXT(B998,"@")),transp!$A$1:$K$18,9,FALSE),"")</f>
        <v/>
      </c>
      <c r="M998" s="120">
        <v>1188</v>
      </c>
      <c r="N998" s="120">
        <v>19429</v>
      </c>
      <c r="O998" s="125"/>
      <c r="P998" s="155"/>
      <c r="Q998" s="155"/>
    </row>
    <row r="999" spans="1:17" ht="15">
      <c r="A999" s="121">
        <v>3514</v>
      </c>
      <c r="B999" s="122">
        <v>3514281061</v>
      </c>
      <c r="C999" s="57" t="s">
        <v>553</v>
      </c>
      <c r="D999" s="55">
        <v>281</v>
      </c>
      <c r="E999" s="57" t="s">
        <v>306</v>
      </c>
      <c r="F999" s="57">
        <v>61</v>
      </c>
      <c r="G999" s="57" t="s">
        <v>86</v>
      </c>
      <c r="H999" s="240">
        <v>4</v>
      </c>
      <c r="I999" s="94"/>
      <c r="J999" s="120">
        <v>17969</v>
      </c>
      <c r="K999" s="120">
        <v>1504</v>
      </c>
      <c r="L999" s="120" t="str">
        <f>IFERROR(VLOOKUP(TRIM(TEXT(B999,"@")),transp!$A$1:$K$18,9,FALSE),"")</f>
        <v/>
      </c>
      <c r="M999" s="120">
        <v>1188</v>
      </c>
      <c r="N999" s="120">
        <v>20661</v>
      </c>
      <c r="O999" s="125"/>
      <c r="P999" s="155"/>
      <c r="Q999" s="155"/>
    </row>
    <row r="1000" spans="1:17" ht="15">
      <c r="A1000" s="121">
        <v>3514</v>
      </c>
      <c r="B1000" s="122">
        <v>3514281137</v>
      </c>
      <c r="C1000" s="57" t="s">
        <v>553</v>
      </c>
      <c r="D1000" s="55">
        <v>281</v>
      </c>
      <c r="E1000" s="57" t="s">
        <v>306</v>
      </c>
      <c r="F1000" s="57">
        <v>137</v>
      </c>
      <c r="G1000" s="57" t="s">
        <v>162</v>
      </c>
      <c r="H1000" s="240">
        <v>4</v>
      </c>
      <c r="I1000" s="94"/>
      <c r="J1000" s="120">
        <v>20934</v>
      </c>
      <c r="K1000" s="120">
        <v>366</v>
      </c>
      <c r="L1000" s="120" t="str">
        <f>IFERROR(VLOOKUP(TRIM(TEXT(B1000,"@")),transp!$A$1:$K$18,9,FALSE),"")</f>
        <v/>
      </c>
      <c r="M1000" s="120">
        <v>1188</v>
      </c>
      <c r="N1000" s="120">
        <v>22488</v>
      </c>
      <c r="O1000" s="125"/>
      <c r="P1000" s="155"/>
      <c r="Q1000" s="155"/>
    </row>
    <row r="1001" spans="1:17" ht="15">
      <c r="A1001" s="121">
        <v>3514</v>
      </c>
      <c r="B1001" s="122">
        <v>3514281281</v>
      </c>
      <c r="C1001" s="57" t="s">
        <v>553</v>
      </c>
      <c r="D1001" s="55">
        <v>281</v>
      </c>
      <c r="E1001" s="57" t="s">
        <v>306</v>
      </c>
      <c r="F1001" s="57">
        <v>281</v>
      </c>
      <c r="G1001" s="57" t="s">
        <v>306</v>
      </c>
      <c r="H1001" s="240">
        <v>511</v>
      </c>
      <c r="I1001" s="94"/>
      <c r="J1001" s="120">
        <v>19627</v>
      </c>
      <c r="K1001" s="120">
        <v>34</v>
      </c>
      <c r="L1001" s="120" t="str">
        <f>IFERROR(VLOOKUP(TRIM(TEXT(B1001,"@")),transp!$A$1:$K$18,9,FALSE),"")</f>
        <v/>
      </c>
      <c r="M1001" s="120">
        <v>1188</v>
      </c>
      <c r="N1001" s="120">
        <v>20849</v>
      </c>
      <c r="O1001" s="125"/>
      <c r="P1001" s="155"/>
      <c r="Q1001" s="155"/>
    </row>
    <row r="1002" spans="1:17" ht="15">
      <c r="A1002" s="121">
        <v>3515</v>
      </c>
      <c r="B1002" s="122">
        <v>3515287043</v>
      </c>
      <c r="C1002" s="57" t="s">
        <v>562</v>
      </c>
      <c r="D1002" s="55">
        <v>287</v>
      </c>
      <c r="E1002" s="57" t="s">
        <v>312</v>
      </c>
      <c r="F1002" s="57">
        <v>43</v>
      </c>
      <c r="G1002" s="57" t="s">
        <v>68</v>
      </c>
      <c r="H1002" s="240">
        <v>4</v>
      </c>
      <c r="I1002" s="94"/>
      <c r="J1002" s="120">
        <v>12402</v>
      </c>
      <c r="K1002" s="120">
        <v>4077</v>
      </c>
      <c r="L1002" s="120" t="str">
        <f>IFERROR(VLOOKUP(TRIM(TEXT(B1002,"@")),transp!$A$1:$K$18,9,FALSE),"")</f>
        <v/>
      </c>
      <c r="M1002" s="120">
        <v>1188</v>
      </c>
      <c r="N1002" s="120">
        <v>17667</v>
      </c>
      <c r="O1002" s="125"/>
      <c r="P1002" s="155"/>
      <c r="Q1002" s="155"/>
    </row>
    <row r="1003" spans="1:17" ht="15">
      <c r="A1003" s="121">
        <v>3515</v>
      </c>
      <c r="B1003" s="122">
        <v>3515287045</v>
      </c>
      <c r="C1003" s="57" t="s">
        <v>562</v>
      </c>
      <c r="D1003" s="55">
        <v>287</v>
      </c>
      <c r="E1003" s="57" t="s">
        <v>312</v>
      </c>
      <c r="F1003" s="57">
        <v>45</v>
      </c>
      <c r="G1003" s="57" t="s">
        <v>70</v>
      </c>
      <c r="H1003" s="240">
        <v>4</v>
      </c>
      <c r="I1003" s="94"/>
      <c r="J1003" s="120">
        <v>11037</v>
      </c>
      <c r="K1003" s="120">
        <v>3794</v>
      </c>
      <c r="L1003" s="120" t="str">
        <f>IFERROR(VLOOKUP(TRIM(TEXT(B1003,"@")),transp!$A$1:$K$18,9,FALSE),"")</f>
        <v/>
      </c>
      <c r="M1003" s="120">
        <v>1188</v>
      </c>
      <c r="N1003" s="120">
        <v>16019</v>
      </c>
      <c r="O1003" s="125"/>
      <c r="P1003" s="155"/>
      <c r="Q1003" s="155"/>
    </row>
    <row r="1004" spans="1:17" ht="15">
      <c r="A1004" s="121">
        <v>3515</v>
      </c>
      <c r="B1004" s="122">
        <v>3515287135</v>
      </c>
      <c r="C1004" s="57" t="s">
        <v>562</v>
      </c>
      <c r="D1004" s="55">
        <v>287</v>
      </c>
      <c r="E1004" s="57" t="s">
        <v>312</v>
      </c>
      <c r="F1004" s="57">
        <v>135</v>
      </c>
      <c r="G1004" s="57" t="s">
        <v>160</v>
      </c>
      <c r="H1004" s="240">
        <v>3</v>
      </c>
      <c r="I1004" s="94"/>
      <c r="J1004" s="120">
        <v>13129</v>
      </c>
      <c r="K1004" s="120">
        <v>6341</v>
      </c>
      <c r="L1004" s="120" t="str">
        <f>IFERROR(VLOOKUP(TRIM(TEXT(B1004,"@")),transp!$A$1:$K$18,9,FALSE),"")</f>
        <v/>
      </c>
      <c r="M1004" s="120">
        <v>1188</v>
      </c>
      <c r="N1004" s="120">
        <v>20658</v>
      </c>
      <c r="O1004" s="125"/>
      <c r="P1004" s="155"/>
      <c r="Q1004" s="155"/>
    </row>
    <row r="1005" spans="1:17" ht="15">
      <c r="A1005" s="121">
        <v>3515</v>
      </c>
      <c r="B1005" s="122">
        <v>3515287151</v>
      </c>
      <c r="C1005" s="57" t="s">
        <v>562</v>
      </c>
      <c r="D1005" s="55">
        <v>287</v>
      </c>
      <c r="E1005" s="57" t="s">
        <v>312</v>
      </c>
      <c r="F1005" s="57">
        <v>151</v>
      </c>
      <c r="G1005" s="57" t="s">
        <v>176</v>
      </c>
      <c r="H1005" s="240">
        <v>2</v>
      </c>
      <c r="I1005" s="94"/>
      <c r="J1005" s="120">
        <v>10851</v>
      </c>
      <c r="K1005" s="120">
        <v>1291</v>
      </c>
      <c r="L1005" s="120" t="str">
        <f>IFERROR(VLOOKUP(TRIM(TEXT(B1005,"@")),transp!$A$1:$K$18,9,FALSE),"")</f>
        <v/>
      </c>
      <c r="M1005" s="120">
        <v>1188</v>
      </c>
      <c r="N1005" s="120">
        <v>13330</v>
      </c>
      <c r="O1005" s="125"/>
      <c r="P1005" s="155"/>
      <c r="Q1005" s="155"/>
    </row>
    <row r="1006" spans="1:17" ht="15">
      <c r="A1006" s="121">
        <v>3515</v>
      </c>
      <c r="B1006" s="122">
        <v>3515287161</v>
      </c>
      <c r="C1006" s="57" t="s">
        <v>562</v>
      </c>
      <c r="D1006" s="55">
        <v>287</v>
      </c>
      <c r="E1006" s="57" t="s">
        <v>312</v>
      </c>
      <c r="F1006" s="57">
        <v>161</v>
      </c>
      <c r="G1006" s="57" t="s">
        <v>186</v>
      </c>
      <c r="H1006" s="240">
        <v>1</v>
      </c>
      <c r="I1006" s="94"/>
      <c r="J1006" s="120">
        <v>11037</v>
      </c>
      <c r="K1006" s="120">
        <v>3993</v>
      </c>
      <c r="L1006" s="120" t="str">
        <f>IFERROR(VLOOKUP(TRIM(TEXT(B1006,"@")),transp!$A$1:$K$18,9,FALSE),"")</f>
        <v/>
      </c>
      <c r="M1006" s="120">
        <v>1188</v>
      </c>
      <c r="N1006" s="120">
        <v>16218</v>
      </c>
      <c r="O1006" s="125"/>
      <c r="P1006" s="155"/>
      <c r="Q1006" s="155"/>
    </row>
    <row r="1007" spans="1:17" ht="15">
      <c r="A1007" s="121">
        <v>3515</v>
      </c>
      <c r="B1007" s="122">
        <v>3515287191</v>
      </c>
      <c r="C1007" s="57" t="s">
        <v>562</v>
      </c>
      <c r="D1007" s="55">
        <v>287</v>
      </c>
      <c r="E1007" s="57" t="s">
        <v>312</v>
      </c>
      <c r="F1007" s="57">
        <v>191</v>
      </c>
      <c r="G1007" s="57" t="s">
        <v>216</v>
      </c>
      <c r="H1007" s="240">
        <v>35</v>
      </c>
      <c r="I1007" s="94"/>
      <c r="J1007" s="120">
        <v>12692</v>
      </c>
      <c r="K1007" s="120">
        <v>3190</v>
      </c>
      <c r="L1007" s="120" t="str">
        <f>IFERROR(VLOOKUP(TRIM(TEXT(B1007,"@")),transp!$A$1:$K$18,9,FALSE),"")</f>
        <v/>
      </c>
      <c r="M1007" s="120">
        <v>1188</v>
      </c>
      <c r="N1007" s="120">
        <v>17070</v>
      </c>
      <c r="O1007" s="125"/>
      <c r="P1007" s="155"/>
      <c r="Q1007" s="155"/>
    </row>
    <row r="1008" spans="1:17" ht="15">
      <c r="A1008" s="121">
        <v>3515</v>
      </c>
      <c r="B1008" s="122">
        <v>3515287215</v>
      </c>
      <c r="C1008" s="57" t="s">
        <v>562</v>
      </c>
      <c r="D1008" s="55">
        <v>287</v>
      </c>
      <c r="E1008" s="57" t="s">
        <v>312</v>
      </c>
      <c r="F1008" s="57">
        <v>215</v>
      </c>
      <c r="G1008" s="57" t="s">
        <v>240</v>
      </c>
      <c r="H1008" s="240">
        <v>16</v>
      </c>
      <c r="I1008" s="94"/>
      <c r="J1008" s="120">
        <v>13037</v>
      </c>
      <c r="K1008" s="120">
        <v>1960</v>
      </c>
      <c r="L1008" s="120" t="str">
        <f>IFERROR(VLOOKUP(TRIM(TEXT(B1008,"@")),transp!$A$1:$K$18,9,FALSE),"")</f>
        <v/>
      </c>
      <c r="M1008" s="120">
        <v>1188</v>
      </c>
      <c r="N1008" s="120">
        <v>16185</v>
      </c>
      <c r="O1008" s="125"/>
      <c r="P1008" s="155"/>
      <c r="Q1008" s="155"/>
    </row>
    <row r="1009" spans="1:17" ht="15">
      <c r="A1009" s="121">
        <v>3515</v>
      </c>
      <c r="B1009" s="122">
        <v>3515287226</v>
      </c>
      <c r="C1009" s="57" t="s">
        <v>562</v>
      </c>
      <c r="D1009" s="55">
        <v>287</v>
      </c>
      <c r="E1009" s="57" t="s">
        <v>312</v>
      </c>
      <c r="F1009" s="57">
        <v>226</v>
      </c>
      <c r="G1009" s="57" t="s">
        <v>251</v>
      </c>
      <c r="H1009" s="240">
        <v>1</v>
      </c>
      <c r="I1009" s="94"/>
      <c r="J1009" s="120">
        <v>17384</v>
      </c>
      <c r="K1009" s="120">
        <v>1241</v>
      </c>
      <c r="L1009" s="120" t="str">
        <f>IFERROR(VLOOKUP(TRIM(TEXT(B1009,"@")),transp!$A$1:$K$18,9,FALSE),"")</f>
        <v/>
      </c>
      <c r="M1009" s="120">
        <v>1188</v>
      </c>
      <c r="N1009" s="120">
        <v>19813</v>
      </c>
      <c r="O1009" s="125"/>
      <c r="P1009" s="155"/>
      <c r="Q1009" s="155"/>
    </row>
    <row r="1010" spans="1:17" ht="15">
      <c r="A1010" s="121">
        <v>3515</v>
      </c>
      <c r="B1010" s="122">
        <v>3515287227</v>
      </c>
      <c r="C1010" s="57" t="s">
        <v>562</v>
      </c>
      <c r="D1010" s="55">
        <v>287</v>
      </c>
      <c r="E1010" s="57" t="s">
        <v>312</v>
      </c>
      <c r="F1010" s="57">
        <v>227</v>
      </c>
      <c r="G1010" s="57" t="s">
        <v>252</v>
      </c>
      <c r="H1010" s="240">
        <v>23</v>
      </c>
      <c r="I1010" s="94"/>
      <c r="J1010" s="120">
        <v>14608</v>
      </c>
      <c r="K1010" s="120">
        <v>2938</v>
      </c>
      <c r="L1010" s="120" t="str">
        <f>IFERROR(VLOOKUP(TRIM(TEXT(B1010,"@")),transp!$A$1:$K$18,9,FALSE),"")</f>
        <v/>
      </c>
      <c r="M1010" s="120">
        <v>1188</v>
      </c>
      <c r="N1010" s="120">
        <v>18734</v>
      </c>
      <c r="O1010" s="125"/>
      <c r="P1010" s="155"/>
      <c r="Q1010" s="155"/>
    </row>
    <row r="1011" spans="1:17" ht="15">
      <c r="A1011" s="121">
        <v>3515</v>
      </c>
      <c r="B1011" s="122">
        <v>3515287277</v>
      </c>
      <c r="C1011" s="57" t="s">
        <v>562</v>
      </c>
      <c r="D1011" s="55">
        <v>287</v>
      </c>
      <c r="E1011" s="57" t="s">
        <v>312</v>
      </c>
      <c r="F1011" s="57">
        <v>277</v>
      </c>
      <c r="G1011" s="57" t="s">
        <v>302</v>
      </c>
      <c r="H1011" s="240">
        <v>135</v>
      </c>
      <c r="I1011" s="94"/>
      <c r="J1011" s="120">
        <v>16813</v>
      </c>
      <c r="K1011" s="120">
        <v>49</v>
      </c>
      <c r="L1011" s="120" t="str">
        <f>IFERROR(VLOOKUP(TRIM(TEXT(B1011,"@")),transp!$A$1:$K$18,9,FALSE),"")</f>
        <v/>
      </c>
      <c r="M1011" s="120">
        <v>1188</v>
      </c>
      <c r="N1011" s="120">
        <v>18050</v>
      </c>
      <c r="O1011" s="125"/>
      <c r="P1011" s="155"/>
      <c r="Q1011" s="155"/>
    </row>
    <row r="1012" spans="1:17" ht="15">
      <c r="A1012" s="121">
        <v>3515</v>
      </c>
      <c r="B1012" s="122">
        <v>3515287287</v>
      </c>
      <c r="C1012" s="57" t="s">
        <v>562</v>
      </c>
      <c r="D1012" s="55">
        <v>287</v>
      </c>
      <c r="E1012" s="57" t="s">
        <v>312</v>
      </c>
      <c r="F1012" s="57">
        <v>287</v>
      </c>
      <c r="G1012" s="57" t="s">
        <v>312</v>
      </c>
      <c r="H1012" s="240">
        <v>23</v>
      </c>
      <c r="I1012" s="94"/>
      <c r="J1012" s="120">
        <v>12688</v>
      </c>
      <c r="K1012" s="120">
        <v>3890</v>
      </c>
      <c r="L1012" s="120" t="str">
        <f>IFERROR(VLOOKUP(TRIM(TEXT(B1012,"@")),transp!$A$1:$K$18,9,FALSE),"")</f>
        <v/>
      </c>
      <c r="M1012" s="120">
        <v>1188</v>
      </c>
      <c r="N1012" s="120">
        <v>17766</v>
      </c>
      <c r="O1012" s="125"/>
      <c r="P1012" s="155"/>
      <c r="Q1012" s="155"/>
    </row>
    <row r="1013" spans="1:17" ht="15">
      <c r="A1013" s="121">
        <v>3515</v>
      </c>
      <c r="B1013" s="122">
        <v>3515287306</v>
      </c>
      <c r="C1013" s="57" t="s">
        <v>562</v>
      </c>
      <c r="D1013" s="55">
        <v>287</v>
      </c>
      <c r="E1013" s="57" t="s">
        <v>312</v>
      </c>
      <c r="F1013" s="57">
        <v>306</v>
      </c>
      <c r="G1013" s="57" t="s">
        <v>331</v>
      </c>
      <c r="H1013" s="240">
        <v>5</v>
      </c>
      <c r="I1013" s="94"/>
      <c r="J1013" s="120">
        <v>13892</v>
      </c>
      <c r="K1013" s="120">
        <v>5010</v>
      </c>
      <c r="L1013" s="120" t="str">
        <f>IFERROR(VLOOKUP(TRIM(TEXT(B1013,"@")),transp!$A$1:$K$18,9,FALSE),"")</f>
        <v/>
      </c>
      <c r="M1013" s="120">
        <v>1188</v>
      </c>
      <c r="N1013" s="120">
        <v>20090</v>
      </c>
      <c r="O1013" s="125"/>
      <c r="P1013" s="155"/>
      <c r="Q1013" s="155"/>
    </row>
    <row r="1014" spans="1:17" ht="15">
      <c r="A1014" s="121">
        <v>3515</v>
      </c>
      <c r="B1014" s="122">
        <v>3515287316</v>
      </c>
      <c r="C1014" s="57" t="s">
        <v>562</v>
      </c>
      <c r="D1014" s="55">
        <v>287</v>
      </c>
      <c r="E1014" s="57" t="s">
        <v>312</v>
      </c>
      <c r="F1014" s="57">
        <v>316</v>
      </c>
      <c r="G1014" s="57" t="s">
        <v>341</v>
      </c>
      <c r="H1014" s="240">
        <v>19</v>
      </c>
      <c r="I1014" s="94"/>
      <c r="J1014" s="120">
        <v>15583</v>
      </c>
      <c r="K1014" s="120">
        <v>595</v>
      </c>
      <c r="L1014" s="120" t="str">
        <f>IFERROR(VLOOKUP(TRIM(TEXT(B1014,"@")),transp!$A$1:$K$18,9,FALSE),"")</f>
        <v/>
      </c>
      <c r="M1014" s="120">
        <v>1188</v>
      </c>
      <c r="N1014" s="120">
        <v>17366</v>
      </c>
      <c r="O1014" s="125"/>
      <c r="P1014" s="155"/>
      <c r="Q1014" s="155"/>
    </row>
    <row r="1015" spans="1:17" ht="15">
      <c r="A1015" s="121">
        <v>3515</v>
      </c>
      <c r="B1015" s="122">
        <v>3515287658</v>
      </c>
      <c r="C1015" s="57" t="s">
        <v>562</v>
      </c>
      <c r="D1015" s="55">
        <v>287</v>
      </c>
      <c r="E1015" s="57" t="s">
        <v>312</v>
      </c>
      <c r="F1015" s="57">
        <v>658</v>
      </c>
      <c r="G1015" s="57" t="s">
        <v>395</v>
      </c>
      <c r="H1015" s="240">
        <v>2</v>
      </c>
      <c r="I1015" s="94"/>
      <c r="J1015" s="120">
        <v>10851</v>
      </c>
      <c r="K1015" s="120">
        <v>1777</v>
      </c>
      <c r="L1015" s="120" t="str">
        <f>IFERROR(VLOOKUP(TRIM(TEXT(B1015,"@")),transp!$A$1:$K$18,9,FALSE),"")</f>
        <v/>
      </c>
      <c r="M1015" s="120">
        <v>1188</v>
      </c>
      <c r="N1015" s="120">
        <v>13816</v>
      </c>
      <c r="O1015" s="125"/>
      <c r="P1015" s="155"/>
      <c r="Q1015" s="155"/>
    </row>
    <row r="1016" spans="1:17" ht="15">
      <c r="A1016" s="121">
        <v>3515</v>
      </c>
      <c r="B1016" s="122">
        <v>3515287767</v>
      </c>
      <c r="C1016" s="57" t="s">
        <v>562</v>
      </c>
      <c r="D1016" s="55">
        <v>287</v>
      </c>
      <c r="E1016" s="57" t="s">
        <v>312</v>
      </c>
      <c r="F1016" s="57">
        <v>767</v>
      </c>
      <c r="G1016" s="57" t="s">
        <v>430</v>
      </c>
      <c r="H1016" s="240">
        <v>58</v>
      </c>
      <c r="I1016" s="94"/>
      <c r="J1016" s="120">
        <v>12657</v>
      </c>
      <c r="K1016" s="120">
        <v>896</v>
      </c>
      <c r="L1016" s="120" t="str">
        <f>IFERROR(VLOOKUP(TRIM(TEXT(B1016,"@")),transp!$A$1:$K$18,9,FALSE),"")</f>
        <v/>
      </c>
      <c r="M1016" s="120">
        <v>1188</v>
      </c>
      <c r="N1016" s="120">
        <v>14741</v>
      </c>
      <c r="O1016" s="125"/>
      <c r="P1016" s="155"/>
      <c r="Q1016" s="155"/>
    </row>
    <row r="1017" spans="1:17" ht="15">
      <c r="A1017" s="121">
        <v>3515</v>
      </c>
      <c r="B1017" s="122">
        <v>3515287770</v>
      </c>
      <c r="C1017" s="57" t="s">
        <v>562</v>
      </c>
      <c r="D1017" s="55">
        <v>287</v>
      </c>
      <c r="E1017" s="57" t="s">
        <v>312</v>
      </c>
      <c r="F1017" s="57">
        <v>770</v>
      </c>
      <c r="G1017" s="57" t="s">
        <v>431</v>
      </c>
      <c r="H1017" s="240">
        <v>8</v>
      </c>
      <c r="I1017" s="94"/>
      <c r="J1017" s="120">
        <v>14033</v>
      </c>
      <c r="K1017" s="120">
        <v>1952</v>
      </c>
      <c r="L1017" s="120" t="str">
        <f>IFERROR(VLOOKUP(TRIM(TEXT(B1017,"@")),transp!$A$1:$K$18,9,FALSE),"")</f>
        <v/>
      </c>
      <c r="M1017" s="120">
        <v>1188</v>
      </c>
      <c r="N1017" s="120">
        <v>17173</v>
      </c>
      <c r="O1017" s="125"/>
      <c r="P1017" s="155"/>
      <c r="Q1017" s="155"/>
    </row>
    <row r="1018" spans="1:17" ht="15">
      <c r="A1018" s="121">
        <v>3515</v>
      </c>
      <c r="B1018" s="122">
        <v>3515287778</v>
      </c>
      <c r="C1018" s="57" t="s">
        <v>562</v>
      </c>
      <c r="D1018" s="55">
        <v>287</v>
      </c>
      <c r="E1018" s="57" t="s">
        <v>312</v>
      </c>
      <c r="F1018" s="57">
        <v>778</v>
      </c>
      <c r="G1018" s="57" t="s">
        <v>435</v>
      </c>
      <c r="H1018" s="240">
        <v>9</v>
      </c>
      <c r="I1018" s="94"/>
      <c r="J1018" s="120">
        <v>15466</v>
      </c>
      <c r="K1018" s="120">
        <v>2678</v>
      </c>
      <c r="L1018" s="120" t="str">
        <f>IFERROR(VLOOKUP(TRIM(TEXT(B1018,"@")),transp!$A$1:$K$18,9,FALSE),"")</f>
        <v/>
      </c>
      <c r="M1018" s="120">
        <v>1188</v>
      </c>
      <c r="N1018" s="120">
        <v>19332</v>
      </c>
      <c r="O1018" s="125"/>
      <c r="P1018" s="155"/>
      <c r="Q1018" s="155"/>
    </row>
    <row r="1019" spans="1:17" ht="15">
      <c r="A1019" s="121">
        <v>3517</v>
      </c>
      <c r="B1019" s="122">
        <v>3517239003</v>
      </c>
      <c r="C1019" s="57" t="s">
        <v>554</v>
      </c>
      <c r="D1019" s="55">
        <v>239</v>
      </c>
      <c r="E1019" s="57" t="s">
        <v>264</v>
      </c>
      <c r="F1019" s="57">
        <v>3</v>
      </c>
      <c r="G1019" s="57" t="s">
        <v>28</v>
      </c>
      <c r="H1019" s="240">
        <v>1</v>
      </c>
      <c r="I1019" s="94"/>
      <c r="J1019" s="120">
        <v>18945</v>
      </c>
      <c r="K1019" s="120">
        <v>1991</v>
      </c>
      <c r="L1019" s="120" t="str">
        <f>IFERROR(VLOOKUP(TRIM(TEXT(B1019,"@")),transp!$A$1:$K$18,9,FALSE),"")</f>
        <v/>
      </c>
      <c r="M1019" s="120">
        <v>1188</v>
      </c>
      <c r="N1019" s="120">
        <v>22124</v>
      </c>
      <c r="O1019" s="125"/>
      <c r="P1019" s="155"/>
      <c r="Q1019" s="155"/>
    </row>
    <row r="1020" spans="1:17" ht="15">
      <c r="A1020" s="121">
        <v>3517</v>
      </c>
      <c r="B1020" s="122">
        <v>3517239035</v>
      </c>
      <c r="C1020" s="57" t="s">
        <v>554</v>
      </c>
      <c r="D1020" s="55">
        <v>239</v>
      </c>
      <c r="E1020" s="57" t="s">
        <v>264</v>
      </c>
      <c r="F1020" s="57">
        <v>35</v>
      </c>
      <c r="G1020" s="57" t="s">
        <v>60</v>
      </c>
      <c r="H1020" s="240">
        <v>1</v>
      </c>
      <c r="I1020" s="94"/>
      <c r="J1020" s="120">
        <v>12925</v>
      </c>
      <c r="K1020" s="120">
        <v>4972</v>
      </c>
      <c r="L1020" s="120" t="str">
        <f>IFERROR(VLOOKUP(TRIM(TEXT(B1020,"@")),transp!$A$1:$K$18,9,FALSE),"")</f>
        <v/>
      </c>
      <c r="M1020" s="120">
        <v>1188</v>
      </c>
      <c r="N1020" s="120">
        <v>19085</v>
      </c>
      <c r="O1020" s="125"/>
      <c r="P1020" s="155"/>
      <c r="Q1020" s="155"/>
    </row>
    <row r="1021" spans="1:17" ht="15">
      <c r="A1021" s="121">
        <v>3517</v>
      </c>
      <c r="B1021" s="122">
        <v>3517239036</v>
      </c>
      <c r="C1021" s="57" t="s">
        <v>554</v>
      </c>
      <c r="D1021" s="55">
        <v>239</v>
      </c>
      <c r="E1021" s="57" t="s">
        <v>264</v>
      </c>
      <c r="F1021" s="57">
        <v>36</v>
      </c>
      <c r="G1021" s="57" t="s">
        <v>61</v>
      </c>
      <c r="H1021" s="240">
        <v>4</v>
      </c>
      <c r="I1021" s="94"/>
      <c r="J1021" s="120">
        <v>18945</v>
      </c>
      <c r="K1021" s="120">
        <v>8855</v>
      </c>
      <c r="L1021" s="120" t="str">
        <f>IFERROR(VLOOKUP(TRIM(TEXT(B1021,"@")),transp!$A$1:$K$18,9,FALSE),"")</f>
        <v/>
      </c>
      <c r="M1021" s="120">
        <v>1188</v>
      </c>
      <c r="N1021" s="120">
        <v>28988</v>
      </c>
      <c r="O1021" s="125"/>
      <c r="P1021" s="155"/>
      <c r="Q1021" s="155"/>
    </row>
    <row r="1022" spans="1:17" ht="15">
      <c r="A1022" s="121">
        <v>3517</v>
      </c>
      <c r="B1022" s="122">
        <v>3517239040</v>
      </c>
      <c r="C1022" s="57" t="s">
        <v>554</v>
      </c>
      <c r="D1022" s="55">
        <v>239</v>
      </c>
      <c r="E1022" s="57" t="s">
        <v>264</v>
      </c>
      <c r="F1022" s="57">
        <v>40</v>
      </c>
      <c r="G1022" s="57" t="s">
        <v>65</v>
      </c>
      <c r="H1022" s="240">
        <v>3</v>
      </c>
      <c r="I1022" s="94"/>
      <c r="J1022" s="120">
        <v>18487</v>
      </c>
      <c r="K1022" s="120">
        <v>6011</v>
      </c>
      <c r="L1022" s="120" t="str">
        <f>IFERROR(VLOOKUP(TRIM(TEXT(B1022,"@")),transp!$A$1:$K$18,9,FALSE),"")</f>
        <v/>
      </c>
      <c r="M1022" s="120">
        <v>1188</v>
      </c>
      <c r="N1022" s="120">
        <v>25686</v>
      </c>
      <c r="O1022" s="125"/>
      <c r="P1022" s="155"/>
      <c r="Q1022" s="155"/>
    </row>
    <row r="1023" spans="1:17" ht="15">
      <c r="A1023" s="121">
        <v>3517</v>
      </c>
      <c r="B1023" s="122">
        <v>3517239044</v>
      </c>
      <c r="C1023" s="57" t="s">
        <v>554</v>
      </c>
      <c r="D1023" s="55">
        <v>239</v>
      </c>
      <c r="E1023" s="57" t="s">
        <v>264</v>
      </c>
      <c r="F1023" s="57">
        <v>44</v>
      </c>
      <c r="G1023" s="57" t="s">
        <v>69</v>
      </c>
      <c r="H1023" s="240">
        <v>3</v>
      </c>
      <c r="I1023" s="94"/>
      <c r="J1023" s="120">
        <v>21015</v>
      </c>
      <c r="K1023" s="120">
        <v>0</v>
      </c>
      <c r="L1023" s="120" t="str">
        <f>IFERROR(VLOOKUP(TRIM(TEXT(B1023,"@")),transp!$A$1:$K$18,9,FALSE),"")</f>
        <v/>
      </c>
      <c r="M1023" s="120">
        <v>1188</v>
      </c>
      <c r="N1023" s="120">
        <v>22203</v>
      </c>
      <c r="O1023" s="125"/>
      <c r="P1023" s="155"/>
      <c r="Q1023" s="155"/>
    </row>
    <row r="1024" spans="1:17" ht="15">
      <c r="A1024" s="121">
        <v>3517</v>
      </c>
      <c r="B1024" s="122">
        <v>3517239052</v>
      </c>
      <c r="C1024" s="57" t="s">
        <v>554</v>
      </c>
      <c r="D1024" s="55">
        <v>239</v>
      </c>
      <c r="E1024" s="57" t="s">
        <v>264</v>
      </c>
      <c r="F1024" s="57">
        <v>52</v>
      </c>
      <c r="G1024" s="57" t="s">
        <v>77</v>
      </c>
      <c r="H1024" s="240">
        <v>17</v>
      </c>
      <c r="I1024" s="94"/>
      <c r="J1024" s="120">
        <v>15870</v>
      </c>
      <c r="K1024" s="120">
        <v>7727</v>
      </c>
      <c r="L1024" s="120" t="str">
        <f>IFERROR(VLOOKUP(TRIM(TEXT(B1024,"@")),transp!$A$1:$K$18,9,FALSE),"")</f>
        <v/>
      </c>
      <c r="M1024" s="120">
        <v>1188</v>
      </c>
      <c r="N1024" s="120">
        <v>24785</v>
      </c>
      <c r="O1024" s="125"/>
      <c r="P1024" s="155"/>
      <c r="Q1024" s="155"/>
    </row>
    <row r="1025" spans="1:17" ht="15">
      <c r="A1025" s="121">
        <v>3517</v>
      </c>
      <c r="B1025" s="122">
        <v>3517239072</v>
      </c>
      <c r="C1025" s="57" t="s">
        <v>554</v>
      </c>
      <c r="D1025" s="55">
        <v>239</v>
      </c>
      <c r="E1025" s="57" t="s">
        <v>264</v>
      </c>
      <c r="F1025" s="57">
        <v>72</v>
      </c>
      <c r="G1025" s="57" t="s">
        <v>97</v>
      </c>
      <c r="H1025" s="240">
        <v>1</v>
      </c>
      <c r="I1025" s="94"/>
      <c r="J1025" s="120">
        <v>18487</v>
      </c>
      <c r="K1025" s="120">
        <v>5101</v>
      </c>
      <c r="L1025" s="120" t="str">
        <f>IFERROR(VLOOKUP(TRIM(TEXT(B1025,"@")),transp!$A$1:$K$18,9,FALSE),"")</f>
        <v/>
      </c>
      <c r="M1025" s="120">
        <v>1188</v>
      </c>
      <c r="N1025" s="120">
        <v>24776</v>
      </c>
      <c r="O1025" s="125"/>
      <c r="P1025" s="155"/>
      <c r="Q1025" s="155"/>
    </row>
    <row r="1026" spans="1:17" ht="15">
      <c r="A1026" s="121">
        <v>3517</v>
      </c>
      <c r="B1026" s="122">
        <v>3517239082</v>
      </c>
      <c r="C1026" s="57" t="s">
        <v>554</v>
      </c>
      <c r="D1026" s="55">
        <v>239</v>
      </c>
      <c r="E1026" s="57" t="s">
        <v>264</v>
      </c>
      <c r="F1026" s="57">
        <v>82</v>
      </c>
      <c r="G1026" s="57" t="s">
        <v>107</v>
      </c>
      <c r="H1026" s="240">
        <v>2</v>
      </c>
      <c r="I1026" s="94"/>
      <c r="J1026" s="120">
        <v>12925</v>
      </c>
      <c r="K1026" s="120">
        <v>6389</v>
      </c>
      <c r="L1026" s="120" t="str">
        <f>IFERROR(VLOOKUP(TRIM(TEXT(B1026,"@")),transp!$A$1:$K$18,9,FALSE),"")</f>
        <v/>
      </c>
      <c r="M1026" s="120">
        <v>1188</v>
      </c>
      <c r="N1026" s="120">
        <v>20502</v>
      </c>
      <c r="O1026" s="125"/>
      <c r="P1026" s="155"/>
      <c r="Q1026" s="155"/>
    </row>
    <row r="1027" spans="1:17" ht="15">
      <c r="A1027" s="121">
        <v>3517</v>
      </c>
      <c r="B1027" s="122">
        <v>3517239083</v>
      </c>
      <c r="C1027" s="57" t="s">
        <v>554</v>
      </c>
      <c r="D1027" s="55">
        <v>239</v>
      </c>
      <c r="E1027" s="57" t="s">
        <v>264</v>
      </c>
      <c r="F1027" s="57">
        <v>83</v>
      </c>
      <c r="G1027" s="57" t="s">
        <v>108</v>
      </c>
      <c r="H1027" s="240">
        <v>2</v>
      </c>
      <c r="I1027" s="94"/>
      <c r="J1027" s="120">
        <v>15706</v>
      </c>
      <c r="K1027" s="120">
        <v>2304</v>
      </c>
      <c r="L1027" s="120" t="str">
        <f>IFERROR(VLOOKUP(TRIM(TEXT(B1027,"@")),transp!$A$1:$K$18,9,FALSE),"")</f>
        <v/>
      </c>
      <c r="M1027" s="120">
        <v>1188</v>
      </c>
      <c r="N1027" s="120">
        <v>19198</v>
      </c>
      <c r="O1027" s="125"/>
      <c r="P1027" s="155"/>
      <c r="Q1027" s="155"/>
    </row>
    <row r="1028" spans="1:17" ht="15">
      <c r="A1028" s="121">
        <v>3517</v>
      </c>
      <c r="B1028" s="122">
        <v>3517239094</v>
      </c>
      <c r="C1028" s="57" t="s">
        <v>554</v>
      </c>
      <c r="D1028" s="55">
        <v>239</v>
      </c>
      <c r="E1028" s="57" t="s">
        <v>264</v>
      </c>
      <c r="F1028" s="57">
        <v>94</v>
      </c>
      <c r="G1028" s="57" t="s">
        <v>119</v>
      </c>
      <c r="H1028" s="240">
        <v>2</v>
      </c>
      <c r="I1028" s="94"/>
      <c r="J1028" s="120">
        <v>19402</v>
      </c>
      <c r="K1028" s="120">
        <v>2136</v>
      </c>
      <c r="L1028" s="120" t="str">
        <f>IFERROR(VLOOKUP(TRIM(TEXT(B1028,"@")),transp!$A$1:$K$18,9,FALSE),"")</f>
        <v/>
      </c>
      <c r="M1028" s="120">
        <v>1188</v>
      </c>
      <c r="N1028" s="120">
        <v>22726</v>
      </c>
      <c r="O1028" s="125"/>
      <c r="P1028" s="155"/>
      <c r="Q1028" s="155"/>
    </row>
    <row r="1029" spans="1:17" ht="15">
      <c r="A1029" s="121">
        <v>3517</v>
      </c>
      <c r="B1029" s="122">
        <v>3517239095</v>
      </c>
      <c r="C1029" s="57" t="s">
        <v>554</v>
      </c>
      <c r="D1029" s="55">
        <v>239</v>
      </c>
      <c r="E1029" s="57" t="s">
        <v>264</v>
      </c>
      <c r="F1029" s="57">
        <v>95</v>
      </c>
      <c r="G1029" s="57" t="s">
        <v>120</v>
      </c>
      <c r="H1029" s="240">
        <v>2</v>
      </c>
      <c r="I1029" s="94"/>
      <c r="J1029" s="120">
        <v>21712</v>
      </c>
      <c r="K1029" s="120">
        <v>312</v>
      </c>
      <c r="L1029" s="120" t="str">
        <f>IFERROR(VLOOKUP(TRIM(TEXT(B1029,"@")),transp!$A$1:$K$18,9,FALSE),"")</f>
        <v/>
      </c>
      <c r="M1029" s="120">
        <v>1188</v>
      </c>
      <c r="N1029" s="120">
        <v>23212</v>
      </c>
      <c r="O1029" s="125"/>
      <c r="P1029" s="155"/>
      <c r="Q1029" s="155"/>
    </row>
    <row r="1030" spans="1:17" ht="15">
      <c r="A1030" s="121">
        <v>3517</v>
      </c>
      <c r="B1030" s="122">
        <v>3517239096</v>
      </c>
      <c r="C1030" s="57" t="s">
        <v>554</v>
      </c>
      <c r="D1030" s="55">
        <v>239</v>
      </c>
      <c r="E1030" s="57" t="s">
        <v>264</v>
      </c>
      <c r="F1030" s="57">
        <v>96</v>
      </c>
      <c r="G1030" s="57" t="s">
        <v>121</v>
      </c>
      <c r="H1030" s="240">
        <v>8</v>
      </c>
      <c r="I1030" s="94"/>
      <c r="J1030" s="120">
        <v>19402</v>
      </c>
      <c r="K1030" s="120">
        <v>11950</v>
      </c>
      <c r="L1030" s="120" t="str">
        <f>IFERROR(VLOOKUP(TRIM(TEXT(B1030,"@")),transp!$A$1:$K$18,9,FALSE),"")</f>
        <v/>
      </c>
      <c r="M1030" s="120">
        <v>1188</v>
      </c>
      <c r="N1030" s="120">
        <v>32540</v>
      </c>
      <c r="O1030" s="125"/>
      <c r="P1030" s="155"/>
      <c r="Q1030" s="155"/>
    </row>
    <row r="1031" spans="1:17" ht="15">
      <c r="A1031" s="121">
        <v>3517</v>
      </c>
      <c r="B1031" s="122">
        <v>3517239171</v>
      </c>
      <c r="C1031" s="57" t="s">
        <v>554</v>
      </c>
      <c r="D1031" s="55">
        <v>239</v>
      </c>
      <c r="E1031" s="57" t="s">
        <v>264</v>
      </c>
      <c r="F1031" s="57">
        <v>171</v>
      </c>
      <c r="G1031" s="57" t="s">
        <v>196</v>
      </c>
      <c r="H1031" s="240">
        <v>13</v>
      </c>
      <c r="I1031" s="94"/>
      <c r="J1031" s="120">
        <v>14789</v>
      </c>
      <c r="K1031" s="120">
        <v>4368</v>
      </c>
      <c r="L1031" s="120" t="str">
        <f>IFERROR(VLOOKUP(TRIM(TEXT(B1031,"@")),transp!$A$1:$K$18,9,FALSE),"")</f>
        <v/>
      </c>
      <c r="M1031" s="120">
        <v>1188</v>
      </c>
      <c r="N1031" s="120">
        <v>20345</v>
      </c>
      <c r="O1031" s="125"/>
      <c r="P1031" s="155"/>
      <c r="Q1031" s="155"/>
    </row>
    <row r="1032" spans="1:17" ht="15">
      <c r="A1032" s="121">
        <v>3517</v>
      </c>
      <c r="B1032" s="122">
        <v>3517239172</v>
      </c>
      <c r="C1032" s="57" t="s">
        <v>554</v>
      </c>
      <c r="D1032" s="55">
        <v>239</v>
      </c>
      <c r="E1032" s="57" t="s">
        <v>264</v>
      </c>
      <c r="F1032" s="57">
        <v>172</v>
      </c>
      <c r="G1032" s="57" t="s">
        <v>197</v>
      </c>
      <c r="H1032" s="240">
        <v>2</v>
      </c>
      <c r="I1032" s="94"/>
      <c r="J1032" s="120">
        <v>19402</v>
      </c>
      <c r="K1032" s="120">
        <v>12777</v>
      </c>
      <c r="L1032" s="120" t="str">
        <f>IFERROR(VLOOKUP(TRIM(TEXT(B1032,"@")),transp!$A$1:$K$18,9,FALSE),"")</f>
        <v/>
      </c>
      <c r="M1032" s="120">
        <v>1188</v>
      </c>
      <c r="N1032" s="120">
        <v>33367</v>
      </c>
      <c r="O1032" s="125"/>
      <c r="P1032" s="155"/>
      <c r="Q1032" s="155"/>
    </row>
    <row r="1033" spans="1:17" ht="15">
      <c r="A1033" s="121">
        <v>3517</v>
      </c>
      <c r="B1033" s="122">
        <v>3517239182</v>
      </c>
      <c r="C1033" s="57" t="s">
        <v>554</v>
      </c>
      <c r="D1033" s="55">
        <v>239</v>
      </c>
      <c r="E1033" s="57" t="s">
        <v>264</v>
      </c>
      <c r="F1033" s="57">
        <v>182</v>
      </c>
      <c r="G1033" s="57" t="s">
        <v>207</v>
      </c>
      <c r="H1033" s="240">
        <v>8</v>
      </c>
      <c r="I1033" s="94"/>
      <c r="J1033" s="120">
        <v>17783</v>
      </c>
      <c r="K1033" s="120">
        <v>3262</v>
      </c>
      <c r="L1033" s="120" t="str">
        <f>IFERROR(VLOOKUP(TRIM(TEXT(B1033,"@")),transp!$A$1:$K$18,9,FALSE),"")</f>
        <v/>
      </c>
      <c r="M1033" s="120">
        <v>1188</v>
      </c>
      <c r="N1033" s="120">
        <v>22233</v>
      </c>
      <c r="O1033" s="125"/>
      <c r="P1033" s="155"/>
      <c r="Q1033" s="155"/>
    </row>
    <row r="1034" spans="1:17" ht="15">
      <c r="A1034" s="121">
        <v>3517</v>
      </c>
      <c r="B1034" s="122">
        <v>3517239189</v>
      </c>
      <c r="C1034" s="57" t="s">
        <v>554</v>
      </c>
      <c r="D1034" s="55">
        <v>239</v>
      </c>
      <c r="E1034" s="57" t="s">
        <v>264</v>
      </c>
      <c r="F1034" s="57">
        <v>189</v>
      </c>
      <c r="G1034" s="57" t="s">
        <v>214</v>
      </c>
      <c r="H1034" s="240">
        <v>1</v>
      </c>
      <c r="I1034" s="94"/>
      <c r="J1034" s="120">
        <v>17581</v>
      </c>
      <c r="K1034" s="120">
        <v>7092</v>
      </c>
      <c r="L1034" s="120" t="str">
        <f>IFERROR(VLOOKUP(TRIM(TEXT(B1034,"@")),transp!$A$1:$K$18,9,FALSE),"")</f>
        <v/>
      </c>
      <c r="M1034" s="120">
        <v>1188</v>
      </c>
      <c r="N1034" s="120">
        <v>25861</v>
      </c>
      <c r="O1034" s="125"/>
      <c r="P1034" s="155"/>
      <c r="Q1034" s="155"/>
    </row>
    <row r="1035" spans="1:17" ht="15">
      <c r="A1035" s="121">
        <v>3517</v>
      </c>
      <c r="B1035" s="122">
        <v>3517239201</v>
      </c>
      <c r="C1035" s="57" t="s">
        <v>554</v>
      </c>
      <c r="D1035" s="55">
        <v>239</v>
      </c>
      <c r="E1035" s="57" t="s">
        <v>264</v>
      </c>
      <c r="F1035" s="57">
        <v>201</v>
      </c>
      <c r="G1035" s="57" t="s">
        <v>226</v>
      </c>
      <c r="H1035" s="240">
        <v>5</v>
      </c>
      <c r="I1035" s="94"/>
      <c r="J1035" s="120">
        <v>21712</v>
      </c>
      <c r="K1035" s="120">
        <v>0</v>
      </c>
      <c r="L1035" s="120" t="str">
        <f>IFERROR(VLOOKUP(TRIM(TEXT(B1035,"@")),transp!$A$1:$K$18,9,FALSE),"")</f>
        <v/>
      </c>
      <c r="M1035" s="120">
        <v>1188</v>
      </c>
      <c r="N1035" s="120">
        <v>22900</v>
      </c>
      <c r="O1035" s="125"/>
      <c r="P1035" s="155"/>
      <c r="Q1035" s="155"/>
    </row>
    <row r="1036" spans="1:17" ht="15">
      <c r="A1036" s="121">
        <v>3517</v>
      </c>
      <c r="B1036" s="122">
        <v>3517239219</v>
      </c>
      <c r="C1036" s="57" t="s">
        <v>554</v>
      </c>
      <c r="D1036" s="55">
        <v>239</v>
      </c>
      <c r="E1036" s="57" t="s">
        <v>264</v>
      </c>
      <c r="F1036" s="57">
        <v>219</v>
      </c>
      <c r="G1036" s="57" t="s">
        <v>244</v>
      </c>
      <c r="H1036" s="240">
        <v>1</v>
      </c>
      <c r="I1036" s="94"/>
      <c r="J1036" s="120">
        <v>17390</v>
      </c>
      <c r="K1036" s="120">
        <v>8384</v>
      </c>
      <c r="L1036" s="120" t="str">
        <f>IFERROR(VLOOKUP(TRIM(TEXT(B1036,"@")),transp!$A$1:$K$18,9,FALSE),"")</f>
        <v/>
      </c>
      <c r="M1036" s="120">
        <v>1188</v>
      </c>
      <c r="N1036" s="120">
        <v>26962</v>
      </c>
      <c r="O1036" s="125"/>
      <c r="P1036" s="155"/>
      <c r="Q1036" s="155"/>
    </row>
    <row r="1037" spans="1:17" ht="15">
      <c r="A1037" s="121">
        <v>3517</v>
      </c>
      <c r="B1037" s="122">
        <v>3517239231</v>
      </c>
      <c r="C1037" s="57" t="s">
        <v>554</v>
      </c>
      <c r="D1037" s="55">
        <v>239</v>
      </c>
      <c r="E1037" s="57" t="s">
        <v>264</v>
      </c>
      <c r="F1037" s="57">
        <v>231</v>
      </c>
      <c r="G1037" s="57" t="s">
        <v>256</v>
      </c>
      <c r="H1037" s="240">
        <v>10</v>
      </c>
      <c r="I1037" s="94"/>
      <c r="J1037" s="120">
        <v>16802</v>
      </c>
      <c r="K1037" s="120">
        <v>5844</v>
      </c>
      <c r="L1037" s="120" t="str">
        <f>IFERROR(VLOOKUP(TRIM(TEXT(B1037,"@")),transp!$A$1:$K$18,9,FALSE),"")</f>
        <v/>
      </c>
      <c r="M1037" s="120">
        <v>1188</v>
      </c>
      <c r="N1037" s="120">
        <v>23834</v>
      </c>
      <c r="O1037" s="125"/>
      <c r="P1037" s="155"/>
      <c r="Q1037" s="155"/>
    </row>
    <row r="1038" spans="1:17" ht="15">
      <c r="A1038" s="121">
        <v>3517</v>
      </c>
      <c r="B1038" s="122">
        <v>3517239239</v>
      </c>
      <c r="C1038" s="57" t="s">
        <v>554</v>
      </c>
      <c r="D1038" s="55">
        <v>239</v>
      </c>
      <c r="E1038" s="57" t="s">
        <v>264</v>
      </c>
      <c r="F1038" s="57">
        <v>239</v>
      </c>
      <c r="G1038" s="57" t="s">
        <v>264</v>
      </c>
      <c r="H1038" s="240">
        <v>108</v>
      </c>
      <c r="I1038" s="94"/>
      <c r="J1038" s="120">
        <v>16891</v>
      </c>
      <c r="K1038" s="120">
        <v>5247</v>
      </c>
      <c r="L1038" s="120" t="str">
        <f>IFERROR(VLOOKUP(TRIM(TEXT(B1038,"@")),transp!$A$1:$K$18,9,FALSE),"")</f>
        <v/>
      </c>
      <c r="M1038" s="120">
        <v>1188</v>
      </c>
      <c r="N1038" s="120">
        <v>23326</v>
      </c>
      <c r="O1038" s="125"/>
      <c r="P1038" s="155"/>
      <c r="Q1038" s="155"/>
    </row>
    <row r="1039" spans="1:17" ht="15">
      <c r="A1039" s="121">
        <v>3517</v>
      </c>
      <c r="B1039" s="122">
        <v>3517239261</v>
      </c>
      <c r="C1039" s="57" t="s">
        <v>554</v>
      </c>
      <c r="D1039" s="55">
        <v>239</v>
      </c>
      <c r="E1039" s="57" t="s">
        <v>264</v>
      </c>
      <c r="F1039" s="57">
        <v>261</v>
      </c>
      <c r="G1039" s="57" t="s">
        <v>286</v>
      </c>
      <c r="H1039" s="240">
        <v>1</v>
      </c>
      <c r="I1039" s="94"/>
      <c r="J1039" s="120">
        <v>12925</v>
      </c>
      <c r="K1039" s="120">
        <v>10844</v>
      </c>
      <c r="L1039" s="120" t="str">
        <f>IFERROR(VLOOKUP(TRIM(TEXT(B1039,"@")),transp!$A$1:$K$18,9,FALSE),"")</f>
        <v/>
      </c>
      <c r="M1039" s="120">
        <v>1188</v>
      </c>
      <c r="N1039" s="120">
        <v>24957</v>
      </c>
      <c r="O1039" s="125"/>
      <c r="P1039" s="155"/>
      <c r="Q1039" s="155"/>
    </row>
    <row r="1040" spans="1:17" ht="15">
      <c r="A1040" s="121">
        <v>3517</v>
      </c>
      <c r="B1040" s="122">
        <v>3517239264</v>
      </c>
      <c r="C1040" s="57" t="s">
        <v>554</v>
      </c>
      <c r="D1040" s="55">
        <v>239</v>
      </c>
      <c r="E1040" s="57" t="s">
        <v>264</v>
      </c>
      <c r="F1040" s="57">
        <v>264</v>
      </c>
      <c r="G1040" s="57" t="s">
        <v>289</v>
      </c>
      <c r="H1040" s="240">
        <v>2</v>
      </c>
      <c r="I1040" s="94"/>
      <c r="J1040" s="120">
        <v>12925</v>
      </c>
      <c r="K1040" s="120">
        <v>7252</v>
      </c>
      <c r="L1040" s="120" t="str">
        <f>IFERROR(VLOOKUP(TRIM(TEXT(B1040,"@")),transp!$A$1:$K$18,9,FALSE),"")</f>
        <v/>
      </c>
      <c r="M1040" s="120">
        <v>1188</v>
      </c>
      <c r="N1040" s="120">
        <v>21365</v>
      </c>
      <c r="O1040" s="125"/>
      <c r="P1040" s="155"/>
      <c r="Q1040" s="155"/>
    </row>
    <row r="1041" spans="1:17" ht="15">
      <c r="A1041" s="121">
        <v>3517</v>
      </c>
      <c r="B1041" s="122">
        <v>3517239285</v>
      </c>
      <c r="C1041" s="57" t="s">
        <v>554</v>
      </c>
      <c r="D1041" s="55">
        <v>239</v>
      </c>
      <c r="E1041" s="57" t="s">
        <v>264</v>
      </c>
      <c r="F1041" s="57">
        <v>285</v>
      </c>
      <c r="G1041" s="57" t="s">
        <v>310</v>
      </c>
      <c r="H1041" s="240">
        <v>1</v>
      </c>
      <c r="I1041" s="94"/>
      <c r="J1041" s="120">
        <v>19860</v>
      </c>
      <c r="K1041" s="120">
        <v>3948</v>
      </c>
      <c r="L1041" s="120" t="str">
        <f>IFERROR(VLOOKUP(TRIM(TEXT(B1041,"@")),transp!$A$1:$K$18,9,FALSE),"")</f>
        <v/>
      </c>
      <c r="M1041" s="120">
        <v>1188</v>
      </c>
      <c r="N1041" s="120">
        <v>24996</v>
      </c>
      <c r="O1041" s="125"/>
      <c r="P1041" s="155"/>
      <c r="Q1041" s="155"/>
    </row>
    <row r="1042" spans="1:17" ht="15">
      <c r="A1042" s="121">
        <v>3517</v>
      </c>
      <c r="B1042" s="122">
        <v>3517239293</v>
      </c>
      <c r="C1042" s="57" t="s">
        <v>554</v>
      </c>
      <c r="D1042" s="55">
        <v>239</v>
      </c>
      <c r="E1042" s="57" t="s">
        <v>264</v>
      </c>
      <c r="F1042" s="57">
        <v>293</v>
      </c>
      <c r="G1042" s="57" t="s">
        <v>318</v>
      </c>
      <c r="H1042" s="240">
        <v>3</v>
      </c>
      <c r="I1042" s="94"/>
      <c r="J1042" s="120">
        <v>17853</v>
      </c>
      <c r="K1042" s="120">
        <v>281</v>
      </c>
      <c r="L1042" s="120" t="str">
        <f>IFERROR(VLOOKUP(TRIM(TEXT(B1042,"@")),transp!$A$1:$K$18,9,FALSE),"")</f>
        <v/>
      </c>
      <c r="M1042" s="120">
        <v>1188</v>
      </c>
      <c r="N1042" s="120">
        <v>19322</v>
      </c>
      <c r="O1042" s="125"/>
      <c r="P1042" s="155"/>
      <c r="Q1042" s="155"/>
    </row>
    <row r="1043" spans="1:17" ht="15">
      <c r="A1043" s="121">
        <v>3517</v>
      </c>
      <c r="B1043" s="122">
        <v>3517239310</v>
      </c>
      <c r="C1043" s="57" t="s">
        <v>554</v>
      </c>
      <c r="D1043" s="55">
        <v>239</v>
      </c>
      <c r="E1043" s="57" t="s">
        <v>264</v>
      </c>
      <c r="F1043" s="57">
        <v>310</v>
      </c>
      <c r="G1043" s="57" t="s">
        <v>335</v>
      </c>
      <c r="H1043" s="240">
        <v>34</v>
      </c>
      <c r="I1043" s="94"/>
      <c r="J1043" s="120">
        <v>19587</v>
      </c>
      <c r="K1043" s="120">
        <v>4335</v>
      </c>
      <c r="L1043" s="120" t="str">
        <f>IFERROR(VLOOKUP(TRIM(TEXT(B1043,"@")),transp!$A$1:$K$18,9,FALSE),"")</f>
        <v/>
      </c>
      <c r="M1043" s="120">
        <v>1188</v>
      </c>
      <c r="N1043" s="120">
        <v>25110</v>
      </c>
      <c r="O1043" s="125"/>
      <c r="P1043" s="155"/>
      <c r="Q1043" s="155"/>
    </row>
    <row r="1044" spans="1:17" ht="15">
      <c r="A1044" s="121">
        <v>3517</v>
      </c>
      <c r="B1044" s="122">
        <v>3517239323</v>
      </c>
      <c r="C1044" s="57" t="s">
        <v>554</v>
      </c>
      <c r="D1044" s="55">
        <v>239</v>
      </c>
      <c r="E1044" s="57" t="s">
        <v>264</v>
      </c>
      <c r="F1044" s="57">
        <v>323</v>
      </c>
      <c r="G1044" s="57" t="s">
        <v>348</v>
      </c>
      <c r="H1044" s="240">
        <v>1</v>
      </c>
      <c r="I1044" s="94"/>
      <c r="J1044" s="120">
        <v>12925</v>
      </c>
      <c r="K1044" s="120">
        <v>3653</v>
      </c>
      <c r="L1044" s="120" t="str">
        <f>IFERROR(VLOOKUP(TRIM(TEXT(B1044,"@")),transp!$A$1:$K$18,9,FALSE),"")</f>
        <v/>
      </c>
      <c r="M1044" s="120">
        <v>1188</v>
      </c>
      <c r="N1044" s="120">
        <v>17766</v>
      </c>
      <c r="O1044" s="125"/>
      <c r="P1044" s="155"/>
      <c r="Q1044" s="155"/>
    </row>
    <row r="1045" spans="1:17" ht="15">
      <c r="A1045" s="121">
        <v>3517</v>
      </c>
      <c r="B1045" s="122">
        <v>3517239331</v>
      </c>
      <c r="C1045" s="57" t="s">
        <v>554</v>
      </c>
      <c r="D1045" s="55">
        <v>239</v>
      </c>
      <c r="E1045" s="57" t="s">
        <v>264</v>
      </c>
      <c r="F1045" s="57">
        <v>331</v>
      </c>
      <c r="G1045" s="57" t="s">
        <v>356</v>
      </c>
      <c r="H1045" s="240">
        <v>1</v>
      </c>
      <c r="I1045" s="94"/>
      <c r="J1045" s="120">
        <v>18945</v>
      </c>
      <c r="K1045" s="120">
        <v>3242</v>
      </c>
      <c r="L1045" s="120" t="str">
        <f>IFERROR(VLOOKUP(TRIM(TEXT(B1045,"@")),transp!$A$1:$K$18,9,FALSE),"")</f>
        <v/>
      </c>
      <c r="M1045" s="120">
        <v>1188</v>
      </c>
      <c r="N1045" s="120">
        <v>23375</v>
      </c>
      <c r="O1045" s="125"/>
      <c r="P1045" s="155"/>
      <c r="Q1045" s="155"/>
    </row>
    <row r="1046" spans="1:17" ht="15">
      <c r="A1046" s="121">
        <v>3517</v>
      </c>
      <c r="B1046" s="122">
        <v>3517239336</v>
      </c>
      <c r="C1046" s="57" t="s">
        <v>554</v>
      </c>
      <c r="D1046" s="55">
        <v>239</v>
      </c>
      <c r="E1046" s="57" t="s">
        <v>264</v>
      </c>
      <c r="F1046" s="57">
        <v>336</v>
      </c>
      <c r="G1046" s="57" t="s">
        <v>361</v>
      </c>
      <c r="H1046" s="240">
        <v>2</v>
      </c>
      <c r="I1046" s="94"/>
      <c r="J1046" s="120">
        <v>12925</v>
      </c>
      <c r="K1046" s="120">
        <v>2976</v>
      </c>
      <c r="L1046" s="120" t="str">
        <f>IFERROR(VLOOKUP(TRIM(TEXT(B1046,"@")),transp!$A$1:$K$18,9,FALSE),"")</f>
        <v/>
      </c>
      <c r="M1046" s="120">
        <v>1188</v>
      </c>
      <c r="N1046" s="120">
        <v>17089</v>
      </c>
      <c r="O1046" s="125"/>
      <c r="P1046" s="155"/>
      <c r="Q1046" s="155"/>
    </row>
    <row r="1047" spans="1:17" ht="15">
      <c r="A1047" s="121">
        <v>3517</v>
      </c>
      <c r="B1047" s="122">
        <v>3517239625</v>
      </c>
      <c r="C1047" s="57" t="s">
        <v>554</v>
      </c>
      <c r="D1047" s="55">
        <v>239</v>
      </c>
      <c r="E1047" s="57" t="s">
        <v>264</v>
      </c>
      <c r="F1047" s="57">
        <v>625</v>
      </c>
      <c r="G1047" s="57" t="s">
        <v>388</v>
      </c>
      <c r="H1047" s="240">
        <v>2</v>
      </c>
      <c r="I1047" s="94"/>
      <c r="J1047" s="120">
        <v>18487</v>
      </c>
      <c r="K1047" s="120">
        <v>915</v>
      </c>
      <c r="L1047" s="120" t="str">
        <f>IFERROR(VLOOKUP(TRIM(TEXT(B1047,"@")),transp!$A$1:$K$18,9,FALSE),"")</f>
        <v/>
      </c>
      <c r="M1047" s="120">
        <v>1188</v>
      </c>
      <c r="N1047" s="120">
        <v>20590</v>
      </c>
      <c r="O1047" s="125"/>
      <c r="P1047" s="155"/>
      <c r="Q1047" s="155"/>
    </row>
    <row r="1048" spans="1:17" ht="15">
      <c r="A1048" s="121">
        <v>3517</v>
      </c>
      <c r="B1048" s="122">
        <v>3517239665</v>
      </c>
      <c r="C1048" s="57" t="s">
        <v>554</v>
      </c>
      <c r="D1048" s="55">
        <v>239</v>
      </c>
      <c r="E1048" s="57" t="s">
        <v>264</v>
      </c>
      <c r="F1048" s="57">
        <v>665</v>
      </c>
      <c r="G1048" s="57" t="s">
        <v>398</v>
      </c>
      <c r="H1048" s="240">
        <v>1</v>
      </c>
      <c r="I1048" s="94"/>
      <c r="J1048" s="120">
        <v>17962</v>
      </c>
      <c r="K1048" s="120">
        <v>2066</v>
      </c>
      <c r="L1048" s="120" t="str">
        <f>IFERROR(VLOOKUP(TRIM(TEXT(B1048,"@")),transp!$A$1:$K$18,9,FALSE),"")</f>
        <v/>
      </c>
      <c r="M1048" s="120">
        <v>1188</v>
      </c>
      <c r="N1048" s="120">
        <v>21216</v>
      </c>
      <c r="O1048" s="125"/>
      <c r="P1048" s="155"/>
      <c r="Q1048" s="155"/>
    </row>
    <row r="1049" spans="1:17" ht="15">
      <c r="A1049" s="121">
        <v>3517</v>
      </c>
      <c r="B1049" s="122">
        <v>3517239712</v>
      </c>
      <c r="C1049" s="57" t="s">
        <v>554</v>
      </c>
      <c r="D1049" s="55">
        <v>239</v>
      </c>
      <c r="E1049" s="57" t="s">
        <v>264</v>
      </c>
      <c r="F1049" s="57">
        <v>712</v>
      </c>
      <c r="G1049" s="57" t="s">
        <v>413</v>
      </c>
      <c r="H1049" s="240">
        <v>1</v>
      </c>
      <c r="I1049" s="94"/>
      <c r="J1049" s="120">
        <v>19402</v>
      </c>
      <c r="K1049" s="120">
        <v>13713</v>
      </c>
      <c r="L1049" s="120" t="str">
        <f>IFERROR(VLOOKUP(TRIM(TEXT(B1049,"@")),transp!$A$1:$K$18,9,FALSE),"")</f>
        <v/>
      </c>
      <c r="M1049" s="120">
        <v>1188</v>
      </c>
      <c r="N1049" s="120">
        <v>34303</v>
      </c>
      <c r="O1049" s="125"/>
      <c r="P1049" s="155"/>
      <c r="Q1049" s="155"/>
    </row>
    <row r="1050" spans="1:17" ht="15">
      <c r="A1050" s="121">
        <v>3517</v>
      </c>
      <c r="B1050" s="122">
        <v>3517239740</v>
      </c>
      <c r="C1050" s="57" t="s">
        <v>554</v>
      </c>
      <c r="D1050" s="55">
        <v>239</v>
      </c>
      <c r="E1050" s="57" t="s">
        <v>264</v>
      </c>
      <c r="F1050" s="57">
        <v>740</v>
      </c>
      <c r="G1050" s="57" t="s">
        <v>421</v>
      </c>
      <c r="H1050" s="240">
        <v>5</v>
      </c>
      <c r="I1050" s="94"/>
      <c r="J1050" s="120">
        <v>14940</v>
      </c>
      <c r="K1050" s="120">
        <v>7854</v>
      </c>
      <c r="L1050" s="120" t="str">
        <f>IFERROR(VLOOKUP(TRIM(TEXT(B1050,"@")),transp!$A$1:$K$18,9,FALSE),"")</f>
        <v/>
      </c>
      <c r="M1050" s="120">
        <v>1188</v>
      </c>
      <c r="N1050" s="120">
        <v>23982</v>
      </c>
      <c r="O1050" s="125"/>
      <c r="P1050" s="155"/>
      <c r="Q1050" s="155"/>
    </row>
    <row r="1051" spans="1:17" ht="15">
      <c r="A1051" s="121">
        <v>3517</v>
      </c>
      <c r="B1051" s="122">
        <v>3517239760</v>
      </c>
      <c r="C1051" s="57" t="s">
        <v>554</v>
      </c>
      <c r="D1051" s="55">
        <v>239</v>
      </c>
      <c r="E1051" s="57" t="s">
        <v>264</v>
      </c>
      <c r="F1051" s="57">
        <v>760</v>
      </c>
      <c r="G1051" s="57" t="s">
        <v>426</v>
      </c>
      <c r="H1051" s="240">
        <v>26</v>
      </c>
      <c r="I1051" s="94"/>
      <c r="J1051" s="120">
        <v>16348</v>
      </c>
      <c r="K1051" s="120">
        <v>5228</v>
      </c>
      <c r="L1051" s="120" t="str">
        <f>IFERROR(VLOOKUP(TRIM(TEXT(B1051,"@")),transp!$A$1:$K$18,9,FALSE),"")</f>
        <v/>
      </c>
      <c r="M1051" s="120">
        <v>1188</v>
      </c>
      <c r="N1051" s="120">
        <v>22764</v>
      </c>
      <c r="O1051" s="125"/>
      <c r="P1051" s="155"/>
      <c r="Q1051" s="155"/>
    </row>
    <row r="1052" spans="1:17" ht="15">
      <c r="A1052" s="121">
        <v>3517</v>
      </c>
      <c r="B1052" s="122">
        <v>3517239780</v>
      </c>
      <c r="C1052" s="57" t="s">
        <v>554</v>
      </c>
      <c r="D1052" s="55">
        <v>239</v>
      </c>
      <c r="E1052" s="57" t="s">
        <v>264</v>
      </c>
      <c r="F1052" s="57">
        <v>780</v>
      </c>
      <c r="G1052" s="57" t="s">
        <v>436</v>
      </c>
      <c r="H1052" s="240">
        <v>3</v>
      </c>
      <c r="I1052" s="94"/>
      <c r="J1052" s="120">
        <v>16633</v>
      </c>
      <c r="K1052" s="120">
        <v>3044</v>
      </c>
      <c r="L1052" s="120" t="str">
        <f>IFERROR(VLOOKUP(TRIM(TEXT(B1052,"@")),transp!$A$1:$K$18,9,FALSE),"")</f>
        <v/>
      </c>
      <c r="M1052" s="120">
        <v>1188</v>
      </c>
      <c r="N1052" s="120">
        <v>20865</v>
      </c>
      <c r="O1052" s="125"/>
      <c r="P1052" s="155"/>
      <c r="Q1052" s="155"/>
    </row>
    <row r="1053" spans="1:17" ht="15">
      <c r="A1053" s="121">
        <v>3518</v>
      </c>
      <c r="B1053" s="122">
        <v>3518149128</v>
      </c>
      <c r="C1053" s="57" t="s">
        <v>563</v>
      </c>
      <c r="D1053" s="55">
        <v>149</v>
      </c>
      <c r="E1053" s="57" t="s">
        <v>174</v>
      </c>
      <c r="F1053" s="57">
        <v>128</v>
      </c>
      <c r="G1053" s="57" t="s">
        <v>153</v>
      </c>
      <c r="H1053" s="240">
        <v>34</v>
      </c>
      <c r="I1053" s="94"/>
      <c r="J1053" s="120">
        <v>19704</v>
      </c>
      <c r="K1053" s="120">
        <v>1113</v>
      </c>
      <c r="L1053" s="120" t="str">
        <f>IFERROR(VLOOKUP(TRIM(TEXT(B1053,"@")),transp!$A$1:$K$18,9,FALSE),"")</f>
        <v/>
      </c>
      <c r="M1053" s="120">
        <v>1188</v>
      </c>
      <c r="N1053" s="120">
        <v>22005</v>
      </c>
      <c r="O1053" s="125"/>
      <c r="P1053" s="155"/>
      <c r="Q1053" s="155"/>
    </row>
    <row r="1054" spans="1:17" ht="15">
      <c r="A1054" s="121">
        <v>3518</v>
      </c>
      <c r="B1054" s="122">
        <v>3518149149</v>
      </c>
      <c r="C1054" s="57" t="s">
        <v>563</v>
      </c>
      <c r="D1054" s="55">
        <v>149</v>
      </c>
      <c r="E1054" s="57" t="s">
        <v>174</v>
      </c>
      <c r="F1054" s="57">
        <v>149</v>
      </c>
      <c r="G1054" s="57" t="s">
        <v>174</v>
      </c>
      <c r="H1054" s="240">
        <v>68</v>
      </c>
      <c r="I1054" s="94"/>
      <c r="J1054" s="120">
        <v>21523</v>
      </c>
      <c r="K1054" s="120">
        <v>155</v>
      </c>
      <c r="L1054" s="120" t="str">
        <f>IFERROR(VLOOKUP(TRIM(TEXT(B1054,"@")),transp!$A$1:$K$18,9,FALSE),"")</f>
        <v/>
      </c>
      <c r="M1054" s="120">
        <v>1188</v>
      </c>
      <c r="N1054" s="120">
        <v>22866</v>
      </c>
      <c r="O1054" s="125"/>
      <c r="P1054" s="155"/>
      <c r="Q1054" s="155"/>
    </row>
    <row r="1055" spans="1:17" ht="15">
      <c r="A1055" s="121">
        <v>3518</v>
      </c>
      <c r="B1055" s="122">
        <v>3518149160</v>
      </c>
      <c r="C1055" s="57" t="s">
        <v>563</v>
      </c>
      <c r="D1055" s="55">
        <v>149</v>
      </c>
      <c r="E1055" s="57" t="s">
        <v>174</v>
      </c>
      <c r="F1055" s="57">
        <v>160</v>
      </c>
      <c r="G1055" s="57" t="s">
        <v>185</v>
      </c>
      <c r="H1055" s="240">
        <v>4</v>
      </c>
      <c r="I1055" s="94"/>
      <c r="J1055" s="120">
        <v>20404</v>
      </c>
      <c r="K1055" s="120">
        <v>358</v>
      </c>
      <c r="L1055" s="120" t="str">
        <f>IFERROR(VLOOKUP(TRIM(TEXT(B1055,"@")),transp!$A$1:$K$18,9,FALSE),"")</f>
        <v/>
      </c>
      <c r="M1055" s="120">
        <v>1188</v>
      </c>
      <c r="N1055" s="120">
        <v>21950</v>
      </c>
      <c r="O1055" s="125"/>
      <c r="P1055" s="155"/>
      <c r="Q1055" s="155"/>
    </row>
    <row r="1056" spans="1:17" ht="15">
      <c r="A1056" s="121">
        <v>3518</v>
      </c>
      <c r="B1056" s="122">
        <v>3518149181</v>
      </c>
      <c r="C1056" s="57" t="s">
        <v>563</v>
      </c>
      <c r="D1056" s="55">
        <v>149</v>
      </c>
      <c r="E1056" s="57" t="s">
        <v>174</v>
      </c>
      <c r="F1056" s="57">
        <v>181</v>
      </c>
      <c r="G1056" s="57" t="s">
        <v>206</v>
      </c>
      <c r="H1056" s="240">
        <v>7</v>
      </c>
      <c r="I1056" s="94"/>
      <c r="J1056" s="120">
        <v>16659</v>
      </c>
      <c r="K1056" s="120">
        <v>111</v>
      </c>
      <c r="L1056" s="120" t="str">
        <f>IFERROR(VLOOKUP(TRIM(TEXT(B1056,"@")),transp!$A$1:$K$18,9,FALSE),"")</f>
        <v/>
      </c>
      <c r="M1056" s="120">
        <v>1188</v>
      </c>
      <c r="N1056" s="120">
        <v>17958</v>
      </c>
      <c r="O1056" s="125"/>
      <c r="P1056" s="155"/>
      <c r="Q1056" s="155"/>
    </row>
    <row r="1057" spans="1:17" ht="15">
      <c r="A1057" s="121">
        <v>3518</v>
      </c>
      <c r="B1057" s="122">
        <v>3518149295</v>
      </c>
      <c r="C1057" s="57" t="s">
        <v>563</v>
      </c>
      <c r="D1057" s="55">
        <v>149</v>
      </c>
      <c r="E1057" s="57" t="s">
        <v>174</v>
      </c>
      <c r="F1057" s="57">
        <v>295</v>
      </c>
      <c r="G1057" s="57" t="s">
        <v>320</v>
      </c>
      <c r="H1057" s="240">
        <v>1</v>
      </c>
      <c r="I1057" s="94"/>
      <c r="J1057" s="120">
        <v>17447</v>
      </c>
      <c r="K1057" s="120">
        <v>8611</v>
      </c>
      <c r="L1057" s="120" t="str">
        <f>IFERROR(VLOOKUP(TRIM(TEXT(B1057,"@")),transp!$A$1:$K$18,9,FALSE),"")</f>
        <v/>
      </c>
      <c r="M1057" s="120">
        <v>1188</v>
      </c>
      <c r="N1057" s="120">
        <v>27246</v>
      </c>
      <c r="O1057" s="125"/>
      <c r="P1057" s="155"/>
      <c r="Q1057" s="155"/>
    </row>
    <row r="1058" spans="1:17" ht="15">
      <c r="A1058" s="121">
        <v>3519</v>
      </c>
      <c r="B1058" s="122">
        <v>3519348017</v>
      </c>
      <c r="C1058" s="57" t="s">
        <v>613</v>
      </c>
      <c r="D1058" s="55">
        <v>348</v>
      </c>
      <c r="E1058" s="57" t="s">
        <v>373</v>
      </c>
      <c r="F1058" s="57">
        <v>17</v>
      </c>
      <c r="G1058" s="57" t="s">
        <v>42</v>
      </c>
      <c r="H1058" s="240">
        <v>1</v>
      </c>
      <c r="I1058" s="94"/>
      <c r="J1058" s="120">
        <v>10983</v>
      </c>
      <c r="K1058" s="120">
        <v>2388</v>
      </c>
      <c r="L1058" s="120" t="str">
        <f>IFERROR(VLOOKUP(TRIM(TEXT(B1058,"@")),transp!$A$1:$K$18,9,FALSE),"")</f>
        <v/>
      </c>
      <c r="M1058" s="120">
        <v>1188</v>
      </c>
      <c r="N1058" s="120">
        <v>14559</v>
      </c>
      <c r="O1058" s="125"/>
      <c r="P1058" s="155"/>
      <c r="Q1058" s="155"/>
    </row>
    <row r="1059" spans="1:17" ht="15">
      <c r="A1059" s="121">
        <v>3519</v>
      </c>
      <c r="B1059" s="122">
        <v>3519348151</v>
      </c>
      <c r="C1059" s="57" t="s">
        <v>613</v>
      </c>
      <c r="D1059" s="55">
        <v>348</v>
      </c>
      <c r="E1059" s="57" t="s">
        <v>373</v>
      </c>
      <c r="F1059" s="57">
        <v>151</v>
      </c>
      <c r="G1059" s="57" t="s">
        <v>176</v>
      </c>
      <c r="H1059" s="240">
        <v>4</v>
      </c>
      <c r="I1059" s="94"/>
      <c r="J1059" s="120">
        <v>14148</v>
      </c>
      <c r="K1059" s="120">
        <v>1683</v>
      </c>
      <c r="L1059" s="120" t="str">
        <f>IFERROR(VLOOKUP(TRIM(TEXT(B1059,"@")),transp!$A$1:$K$18,9,FALSE),"")</f>
        <v/>
      </c>
      <c r="M1059" s="120">
        <v>1188</v>
      </c>
      <c r="N1059" s="120">
        <v>17019</v>
      </c>
      <c r="O1059" s="125"/>
      <c r="P1059" s="155"/>
      <c r="Q1059" s="155"/>
    </row>
    <row r="1060" spans="1:17" ht="15">
      <c r="A1060" s="121">
        <v>3519</v>
      </c>
      <c r="B1060" s="122">
        <v>3519348153</v>
      </c>
      <c r="C1060" s="57" t="s">
        <v>613</v>
      </c>
      <c r="D1060" s="55">
        <v>348</v>
      </c>
      <c r="E1060" s="57" t="s">
        <v>373</v>
      </c>
      <c r="F1060" s="57">
        <v>153</v>
      </c>
      <c r="G1060" s="57" t="s">
        <v>178</v>
      </c>
      <c r="H1060" s="240">
        <v>1</v>
      </c>
      <c r="I1060" s="94"/>
      <c r="J1060" s="120">
        <v>18147</v>
      </c>
      <c r="K1060" s="120">
        <v>34</v>
      </c>
      <c r="L1060" s="120" t="str">
        <f>IFERROR(VLOOKUP(TRIM(TEXT(B1060,"@")),transp!$A$1:$K$18,9,FALSE),"")</f>
        <v/>
      </c>
      <c r="M1060" s="120">
        <v>1188</v>
      </c>
      <c r="N1060" s="120">
        <v>19369</v>
      </c>
      <c r="O1060" s="125"/>
      <c r="P1060" s="155"/>
      <c r="Q1060" s="155"/>
    </row>
    <row r="1061" spans="1:17" ht="15">
      <c r="A1061" s="121">
        <v>3519</v>
      </c>
      <c r="B1061" s="122">
        <v>3519348214</v>
      </c>
      <c r="C1061" s="57" t="s">
        <v>613</v>
      </c>
      <c r="D1061" s="55">
        <v>348</v>
      </c>
      <c r="E1061" s="57" t="s">
        <v>373</v>
      </c>
      <c r="F1061" s="57">
        <v>214</v>
      </c>
      <c r="G1061" s="57" t="s">
        <v>239</v>
      </c>
      <c r="H1061" s="240">
        <v>1</v>
      </c>
      <c r="I1061" s="94"/>
      <c r="J1061" s="120">
        <v>11037</v>
      </c>
      <c r="K1061" s="120">
        <v>1285</v>
      </c>
      <c r="L1061" s="120" t="str">
        <f>IFERROR(VLOOKUP(TRIM(TEXT(B1061,"@")),transp!$A$1:$K$18,9,FALSE),"")</f>
        <v/>
      </c>
      <c r="M1061" s="120">
        <v>1188</v>
      </c>
      <c r="N1061" s="120">
        <v>13510</v>
      </c>
      <c r="O1061" s="125"/>
      <c r="P1061" s="155"/>
      <c r="Q1061" s="155"/>
    </row>
    <row r="1062" spans="1:17" ht="15">
      <c r="A1062" s="121">
        <v>3519</v>
      </c>
      <c r="B1062" s="122">
        <v>3519348215</v>
      </c>
      <c r="C1062" s="57" t="s">
        <v>613</v>
      </c>
      <c r="D1062" s="55">
        <v>348</v>
      </c>
      <c r="E1062" s="57" t="s">
        <v>373</v>
      </c>
      <c r="F1062" s="57">
        <v>215</v>
      </c>
      <c r="G1062" s="57" t="s">
        <v>240</v>
      </c>
      <c r="H1062" s="240">
        <v>1</v>
      </c>
      <c r="I1062" s="94"/>
      <c r="J1062" s="120">
        <v>17757</v>
      </c>
      <c r="K1062" s="120">
        <v>2670</v>
      </c>
      <c r="L1062" s="120" t="str">
        <f>IFERROR(VLOOKUP(TRIM(TEXT(B1062,"@")),transp!$A$1:$K$18,9,FALSE),"")</f>
        <v/>
      </c>
      <c r="M1062" s="120">
        <v>1188</v>
      </c>
      <c r="N1062" s="120">
        <v>21615</v>
      </c>
      <c r="O1062" s="125"/>
      <c r="P1062" s="155"/>
      <c r="Q1062" s="155"/>
    </row>
    <row r="1063" spans="1:17" ht="15">
      <c r="A1063" s="121">
        <v>3519</v>
      </c>
      <c r="B1063" s="122">
        <v>3519348226</v>
      </c>
      <c r="C1063" s="57" t="s">
        <v>613</v>
      </c>
      <c r="D1063" s="55">
        <v>348</v>
      </c>
      <c r="E1063" s="57" t="s">
        <v>373</v>
      </c>
      <c r="F1063" s="57">
        <v>226</v>
      </c>
      <c r="G1063" s="57" t="s">
        <v>251</v>
      </c>
      <c r="H1063" s="240">
        <v>1</v>
      </c>
      <c r="I1063" s="94"/>
      <c r="J1063" s="120">
        <v>11037</v>
      </c>
      <c r="K1063" s="120">
        <v>788</v>
      </c>
      <c r="L1063" s="120" t="str">
        <f>IFERROR(VLOOKUP(TRIM(TEXT(B1063,"@")),transp!$A$1:$K$18,9,FALSE),"")</f>
        <v/>
      </c>
      <c r="M1063" s="120">
        <v>1188</v>
      </c>
      <c r="N1063" s="120">
        <v>13013</v>
      </c>
      <c r="O1063" s="125"/>
      <c r="P1063" s="155"/>
      <c r="Q1063" s="155"/>
    </row>
    <row r="1064" spans="1:17" ht="15">
      <c r="A1064" s="121">
        <v>3519</v>
      </c>
      <c r="B1064" s="122">
        <v>3519348277</v>
      </c>
      <c r="C1064" s="57" t="s">
        <v>613</v>
      </c>
      <c r="D1064" s="55">
        <v>348</v>
      </c>
      <c r="E1064" s="57" t="s">
        <v>373</v>
      </c>
      <c r="F1064" s="57">
        <v>277</v>
      </c>
      <c r="G1064" s="57" t="s">
        <v>302</v>
      </c>
      <c r="H1064" s="240">
        <v>2</v>
      </c>
      <c r="I1064" s="94"/>
      <c r="J1064" s="120">
        <v>12394</v>
      </c>
      <c r="K1064" s="120">
        <v>36</v>
      </c>
      <c r="L1064" s="120" t="str">
        <f>IFERROR(VLOOKUP(TRIM(TEXT(B1064,"@")),transp!$A$1:$K$18,9,FALSE),"")</f>
        <v/>
      </c>
      <c r="M1064" s="120">
        <v>1188</v>
      </c>
      <c r="N1064" s="120">
        <v>13618</v>
      </c>
      <c r="O1064" s="125"/>
      <c r="P1064" s="155"/>
      <c r="Q1064" s="155"/>
    </row>
    <row r="1065" spans="1:17" ht="15">
      <c r="A1065" s="121">
        <v>3519</v>
      </c>
      <c r="B1065" s="122">
        <v>3519348348</v>
      </c>
      <c r="C1065" s="57" t="s">
        <v>613</v>
      </c>
      <c r="D1065" s="55">
        <v>348</v>
      </c>
      <c r="E1065" s="57" t="s">
        <v>373</v>
      </c>
      <c r="F1065" s="57">
        <v>348</v>
      </c>
      <c r="G1065" s="57" t="s">
        <v>373</v>
      </c>
      <c r="H1065" s="240">
        <v>124</v>
      </c>
      <c r="I1065" s="94"/>
      <c r="J1065" s="120">
        <v>18452</v>
      </c>
      <c r="K1065" s="120">
        <v>241</v>
      </c>
      <c r="L1065" s="120">
        <f>IFERROR(VLOOKUP(TRIM(TEXT(B1065,"@")),transp!$A$1:$K$18,9,FALSE),"")</f>
        <v>1509</v>
      </c>
      <c r="M1065" s="120">
        <v>1188</v>
      </c>
      <c r="N1065" s="120">
        <f>+M1065+L1065+K1065+J1065</f>
        <v>21390</v>
      </c>
      <c r="O1065" s="125"/>
      <c r="P1065" s="155"/>
      <c r="Q1065" s="155"/>
    </row>
    <row r="1066" spans="1:17" ht="15">
      <c r="A1066" s="121">
        <v>3519</v>
      </c>
      <c r="B1066" s="122">
        <v>3519348775</v>
      </c>
      <c r="C1066" s="57" t="s">
        <v>613</v>
      </c>
      <c r="D1066" s="55">
        <v>348</v>
      </c>
      <c r="E1066" s="57" t="s">
        <v>373</v>
      </c>
      <c r="F1066" s="57">
        <v>775</v>
      </c>
      <c r="G1066" s="57" t="s">
        <v>434</v>
      </c>
      <c r="H1066" s="240">
        <v>1</v>
      </c>
      <c r="I1066" s="94"/>
      <c r="J1066" s="120">
        <v>15680</v>
      </c>
      <c r="K1066" s="120">
        <v>4076</v>
      </c>
      <c r="L1066" s="120" t="str">
        <f>IFERROR(VLOOKUP(TRIM(TEXT(B1066,"@")),transp!$A$1:$K$18,9,FALSE),"")</f>
        <v/>
      </c>
      <c r="M1066" s="120">
        <v>1188</v>
      </c>
      <c r="N1066" s="120">
        <v>20944</v>
      </c>
      <c r="O1066" s="125"/>
      <c r="P1066" s="155"/>
      <c r="Q1066" s="155"/>
    </row>
    <row r="1067" spans="1:17" ht="4.3499999999999996" customHeight="1">
      <c r="A1067" s="121"/>
      <c r="B1067" s="122"/>
      <c r="C1067" s="57"/>
      <c r="D1067" s="55"/>
      <c r="E1067" s="57"/>
      <c r="F1067" s="57"/>
      <c r="G1067" s="55"/>
      <c r="H1067" s="123"/>
      <c r="I1067" s="94"/>
      <c r="J1067" s="56"/>
      <c r="K1067" s="56"/>
      <c r="L1067" s="56"/>
      <c r="M1067" s="56"/>
      <c r="N1067" s="56"/>
      <c r="O1067" s="125"/>
    </row>
    <row r="1068" spans="1:17" thickBot="1">
      <c r="A1068" s="107">
        <v>9999</v>
      </c>
      <c r="B1068" s="108" t="s">
        <v>575</v>
      </c>
      <c r="C1068" s="109" t="s">
        <v>575</v>
      </c>
      <c r="D1068" s="110" t="s">
        <v>575</v>
      </c>
      <c r="E1068" s="110" t="s">
        <v>575</v>
      </c>
      <c r="F1068" s="110" t="s">
        <v>575</v>
      </c>
      <c r="G1068" s="110" t="s">
        <v>575</v>
      </c>
      <c r="H1068" s="148">
        <f>SUM(H10:H1067)</f>
        <v>45738</v>
      </c>
      <c r="I1068" s="34" t="s">
        <v>574</v>
      </c>
      <c r="J1068" s="144" t="s">
        <v>575</v>
      </c>
      <c r="K1068" s="135" t="s">
        <v>575</v>
      </c>
      <c r="L1068" s="135" t="s">
        <v>575</v>
      </c>
      <c r="M1068" s="135" t="s">
        <v>575</v>
      </c>
      <c r="N1068" s="148" t="s">
        <v>575</v>
      </c>
      <c r="O1068" s="34"/>
    </row>
  </sheetData>
  <autoFilter ref="A9:P1066" xr:uid="{264B3DE1-72D7-4573-B0F2-A5F04C42C615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219DA-0C6A-432C-AF9C-71AA1BAD10F4}">
  <sheetPr>
    <tabColor rgb="FFD2E4E3"/>
  </sheetPr>
  <dimension ref="A1:Q1097"/>
  <sheetViews>
    <sheetView showGridLines="0" tabSelected="1" zoomScaleNormal="100" workbookViewId="0">
      <pane ySplit="9" topLeftCell="A10" activePane="bottomLeft" state="frozen"/>
      <selection pane="bottomLeft"/>
    </sheetView>
  </sheetViews>
  <sheetFormatPr defaultColWidth="8.85546875" defaultRowHeight="15"/>
  <cols>
    <col min="1" max="1" width="4.42578125" style="162" customWidth="1"/>
    <col min="2" max="2" width="12.140625" style="162" customWidth="1"/>
    <col min="3" max="3" width="28.140625" style="20" customWidth="1"/>
    <col min="4" max="4" width="8" style="162" customWidth="1"/>
    <col min="5" max="5" width="12.5703125" style="162" customWidth="1"/>
    <col min="6" max="6" width="8.42578125" style="162" customWidth="1"/>
    <col min="7" max="7" width="16.42578125" style="20" customWidth="1"/>
    <col min="8" max="8" width="9.42578125" style="162" customWidth="1"/>
    <col min="9" max="12" width="8.85546875" style="20"/>
    <col min="13" max="13" width="1" style="20" customWidth="1"/>
    <col min="14" max="15" width="13.42578125" style="20" customWidth="1"/>
    <col min="16" max="16" width="4.42578125" style="162" customWidth="1"/>
    <col min="17" max="16384" width="8.85546875" style="20"/>
  </cols>
  <sheetData>
    <row r="1" spans="1:17" s="37" customFormat="1" ht="25.7" customHeight="1">
      <c r="A1" s="157" t="s">
        <v>0</v>
      </c>
      <c r="B1" s="36"/>
      <c r="D1" s="36"/>
      <c r="E1" s="36"/>
      <c r="F1" s="36"/>
      <c r="H1" s="38"/>
      <c r="P1" s="36"/>
    </row>
    <row r="2" spans="1:17" s="37" customFormat="1" ht="21" customHeight="1">
      <c r="A2" s="158" t="s">
        <v>1</v>
      </c>
      <c r="B2" s="36"/>
      <c r="D2" s="36"/>
      <c r="E2" s="36"/>
      <c r="F2" s="36"/>
      <c r="H2" s="38"/>
      <c r="P2" s="36"/>
    </row>
    <row r="3" spans="1:17" ht="18.75" customHeight="1">
      <c r="A3" s="159" t="s">
        <v>1010</v>
      </c>
      <c r="B3" s="160"/>
      <c r="C3" s="161"/>
      <c r="D3" s="160"/>
      <c r="E3" s="160"/>
      <c r="F3" s="160"/>
      <c r="G3" s="161"/>
      <c r="H3" s="160"/>
      <c r="I3" s="161"/>
      <c r="J3" s="161"/>
      <c r="K3" s="161"/>
      <c r="L3" s="161"/>
      <c r="M3" s="161"/>
      <c r="N3" s="161"/>
      <c r="O3" s="161"/>
    </row>
    <row r="4" spans="1:17" ht="18" customHeight="1">
      <c r="A4" s="163" t="s">
        <v>1011</v>
      </c>
    </row>
    <row r="5" spans="1:17" ht="10.7" customHeight="1">
      <c r="A5" s="163" t="s">
        <v>1012</v>
      </c>
    </row>
    <row r="6" spans="1:17" ht="10.7" customHeight="1">
      <c r="A6" s="164"/>
    </row>
    <row r="7" spans="1:17" ht="15.75" thickBot="1">
      <c r="A7" s="20"/>
    </row>
    <row r="8" spans="1:17" ht="59.1" customHeight="1">
      <c r="A8" s="165" t="s">
        <v>565</v>
      </c>
      <c r="B8" s="166" t="s">
        <v>614</v>
      </c>
      <c r="C8" s="167" t="s">
        <v>581</v>
      </c>
      <c r="D8" s="166" t="s">
        <v>567</v>
      </c>
      <c r="E8" s="166" t="s">
        <v>568</v>
      </c>
      <c r="F8" s="166" t="s">
        <v>615</v>
      </c>
      <c r="G8" s="167" t="s">
        <v>582</v>
      </c>
      <c r="H8" s="166" t="s">
        <v>591</v>
      </c>
      <c r="I8" s="166" t="s">
        <v>616</v>
      </c>
      <c r="J8" s="166" t="s">
        <v>607</v>
      </c>
      <c r="K8" s="166" t="s">
        <v>617</v>
      </c>
      <c r="L8" s="168" t="s">
        <v>587</v>
      </c>
      <c r="M8" s="35"/>
      <c r="N8" s="169" t="s">
        <v>618</v>
      </c>
      <c r="O8" s="170" t="s">
        <v>619</v>
      </c>
    </row>
    <row r="9" spans="1:17" ht="11.45" customHeight="1" thickBot="1">
      <c r="A9" s="171"/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3"/>
      <c r="M9" s="35"/>
      <c r="N9" s="174"/>
      <c r="O9" s="175"/>
      <c r="P9" s="162" t="s">
        <v>574</v>
      </c>
    </row>
    <row r="10" spans="1:17">
      <c r="A10" s="35">
        <v>409</v>
      </c>
      <c r="B10" s="35">
        <v>409201003</v>
      </c>
      <c r="C10" s="34" t="s">
        <v>498</v>
      </c>
      <c r="D10" s="35">
        <v>201</v>
      </c>
      <c r="E10" s="176" t="s">
        <v>226</v>
      </c>
      <c r="F10" s="35">
        <v>3</v>
      </c>
      <c r="G10" s="34" t="s">
        <v>28</v>
      </c>
      <c r="H10" s="333">
        <v>1</v>
      </c>
      <c r="I10" s="305">
        <v>11091</v>
      </c>
      <c r="J10" s="305">
        <v>1403</v>
      </c>
      <c r="K10" s="178">
        <v>1188</v>
      </c>
      <c r="L10" s="305">
        <f>SUM(I10:K10)</f>
        <v>13682</v>
      </c>
      <c r="M10" s="34"/>
      <c r="N10" s="178">
        <f t="shared" ref="N10:N73" si="0">IF(VLOOKUP($F10,abvfndpcts,17)&lt;100,0,((VLOOKUP($F10,abvfndpcts,17)/100*$I10)-$I10))</f>
        <v>649.37107849255153</v>
      </c>
      <c r="O10" s="178">
        <f t="shared" ref="O10:O73" si="1">IF(VLOOKUP($F10,abvfndpcts,18)&lt;100,0,((VLOOKUP($F10,abvfndpcts,18)/100*$I10)-$I10))</f>
        <v>2248.682608764906</v>
      </c>
      <c r="P10" s="179"/>
      <c r="Q10" s="334"/>
    </row>
    <row r="11" spans="1:17">
      <c r="A11" s="35">
        <v>409</v>
      </c>
      <c r="B11" s="35">
        <v>409201036</v>
      </c>
      <c r="C11" s="34" t="s">
        <v>498</v>
      </c>
      <c r="D11" s="35">
        <v>201</v>
      </c>
      <c r="E11" s="176" t="s">
        <v>226</v>
      </c>
      <c r="F11" s="35">
        <v>36</v>
      </c>
      <c r="G11" s="34" t="s">
        <v>61</v>
      </c>
      <c r="H11" s="333">
        <v>1</v>
      </c>
      <c r="I11" s="305">
        <v>14803.306169950743</v>
      </c>
      <c r="J11" s="305">
        <v>7667</v>
      </c>
      <c r="K11" s="178">
        <v>1188</v>
      </c>
      <c r="L11" s="305">
        <f t="shared" ref="L11:L74" si="2">SUM(I11:K11)</f>
        <v>23658.306169950745</v>
      </c>
      <c r="M11" s="34"/>
      <c r="N11" s="178">
        <f t="shared" si="0"/>
        <v>4839.4087480459766</v>
      </c>
      <c r="O11" s="178">
        <f t="shared" si="1"/>
        <v>7666.7173568175258</v>
      </c>
      <c r="P11" s="179"/>
    </row>
    <row r="12" spans="1:17">
      <c r="A12" s="35">
        <v>409</v>
      </c>
      <c r="B12" s="35">
        <v>409201095</v>
      </c>
      <c r="C12" s="34" t="s">
        <v>498</v>
      </c>
      <c r="D12" s="35">
        <v>201</v>
      </c>
      <c r="E12" s="176" t="s">
        <v>226</v>
      </c>
      <c r="F12" s="35">
        <v>95</v>
      </c>
      <c r="G12" s="34" t="s">
        <v>120</v>
      </c>
      <c r="H12" s="333">
        <v>4</v>
      </c>
      <c r="I12" s="305">
        <v>22247</v>
      </c>
      <c r="J12" s="305">
        <v>131</v>
      </c>
      <c r="K12" s="178">
        <v>1188</v>
      </c>
      <c r="L12" s="305">
        <f t="shared" si="2"/>
        <v>23566</v>
      </c>
      <c r="M12" s="34"/>
      <c r="N12" s="178">
        <f t="shared" si="0"/>
        <v>0</v>
      </c>
      <c r="O12" s="178">
        <f t="shared" si="1"/>
        <v>275.98961999318635</v>
      </c>
      <c r="P12" s="179"/>
    </row>
    <row r="13" spans="1:17">
      <c r="A13" s="35">
        <v>409</v>
      </c>
      <c r="B13" s="35">
        <v>409201201</v>
      </c>
      <c r="C13" s="34" t="s">
        <v>498</v>
      </c>
      <c r="D13" s="35">
        <v>201</v>
      </c>
      <c r="E13" s="176" t="s">
        <v>226</v>
      </c>
      <c r="F13" s="35">
        <v>201</v>
      </c>
      <c r="G13" s="34" t="s">
        <v>226</v>
      </c>
      <c r="H13" s="333">
        <v>1037</v>
      </c>
      <c r="I13" s="305">
        <v>19935</v>
      </c>
      <c r="J13" s="305">
        <v>0</v>
      </c>
      <c r="K13" s="178">
        <v>1188</v>
      </c>
      <c r="L13" s="305">
        <f t="shared" si="2"/>
        <v>21123</v>
      </c>
      <c r="M13" s="34"/>
      <c r="N13" s="178">
        <f t="shared" si="0"/>
        <v>0</v>
      </c>
      <c r="O13" s="178">
        <f t="shared" si="1"/>
        <v>698.19923935026236</v>
      </c>
      <c r="P13" s="179"/>
    </row>
    <row r="14" spans="1:17">
      <c r="A14" s="35">
        <v>409</v>
      </c>
      <c r="B14" s="35">
        <v>409201331</v>
      </c>
      <c r="C14" s="34" t="s">
        <v>498</v>
      </c>
      <c r="D14" s="35">
        <v>201</v>
      </c>
      <c r="E14" s="176" t="s">
        <v>226</v>
      </c>
      <c r="F14" s="35">
        <v>331</v>
      </c>
      <c r="G14" s="34" t="s">
        <v>356</v>
      </c>
      <c r="H14" s="333">
        <v>1</v>
      </c>
      <c r="I14" s="305">
        <v>14189</v>
      </c>
      <c r="J14" s="305">
        <v>2708</v>
      </c>
      <c r="K14" s="178">
        <v>1188</v>
      </c>
      <c r="L14" s="305">
        <f t="shared" si="2"/>
        <v>18085</v>
      </c>
      <c r="M14" s="34"/>
      <c r="N14" s="178">
        <f t="shared" si="0"/>
        <v>2707.4208385950769</v>
      </c>
      <c r="O14" s="178">
        <f t="shared" si="1"/>
        <v>5033.028402725271</v>
      </c>
      <c r="P14" s="179"/>
    </row>
    <row r="15" spans="1:17">
      <c r="A15" s="35">
        <v>410</v>
      </c>
      <c r="B15" s="35">
        <v>410035035</v>
      </c>
      <c r="C15" s="34" t="s">
        <v>499</v>
      </c>
      <c r="D15" s="35">
        <v>35</v>
      </c>
      <c r="E15" s="176" t="s">
        <v>60</v>
      </c>
      <c r="F15" s="35">
        <v>35</v>
      </c>
      <c r="G15" s="34" t="s">
        <v>60</v>
      </c>
      <c r="H15" s="333">
        <v>669</v>
      </c>
      <c r="I15" s="305">
        <v>20412</v>
      </c>
      <c r="J15" s="305">
        <v>7260</v>
      </c>
      <c r="K15" s="178">
        <v>1188</v>
      </c>
      <c r="L15" s="305">
        <f t="shared" si="2"/>
        <v>28860</v>
      </c>
      <c r="M15" s="34"/>
      <c r="N15" s="178">
        <f t="shared" si="0"/>
        <v>6031.7691376942166</v>
      </c>
      <c r="O15" s="178">
        <f t="shared" si="1"/>
        <v>8567.3489406133558</v>
      </c>
      <c r="P15" s="179"/>
    </row>
    <row r="16" spans="1:17">
      <c r="A16" s="35">
        <v>410</v>
      </c>
      <c r="B16" s="35">
        <v>410035057</v>
      </c>
      <c r="C16" s="34" t="s">
        <v>499</v>
      </c>
      <c r="D16" s="35">
        <v>35</v>
      </c>
      <c r="E16" s="176" t="s">
        <v>60</v>
      </c>
      <c r="F16" s="35">
        <v>57</v>
      </c>
      <c r="G16" s="34" t="s">
        <v>82</v>
      </c>
      <c r="H16" s="333">
        <v>311</v>
      </c>
      <c r="I16" s="305">
        <v>20984</v>
      </c>
      <c r="J16" s="305">
        <v>1052</v>
      </c>
      <c r="K16" s="178">
        <v>1188</v>
      </c>
      <c r="L16" s="305">
        <f t="shared" si="2"/>
        <v>23224</v>
      </c>
      <c r="M16" s="34"/>
      <c r="N16" s="178">
        <f t="shared" si="0"/>
        <v>365.23156033533087</v>
      </c>
      <c r="O16" s="178">
        <f t="shared" si="1"/>
        <v>1105.575727838881</v>
      </c>
      <c r="P16" s="179"/>
    </row>
    <row r="17" spans="1:16">
      <c r="A17" s="35">
        <v>410</v>
      </c>
      <c r="B17" s="35">
        <v>410035093</v>
      </c>
      <c r="C17" s="34" t="s">
        <v>499</v>
      </c>
      <c r="D17" s="35">
        <v>35</v>
      </c>
      <c r="E17" s="176" t="s">
        <v>60</v>
      </c>
      <c r="F17" s="35">
        <v>93</v>
      </c>
      <c r="G17" s="34" t="s">
        <v>118</v>
      </c>
      <c r="H17" s="333">
        <v>14</v>
      </c>
      <c r="I17" s="305">
        <v>22964</v>
      </c>
      <c r="J17" s="305">
        <v>93</v>
      </c>
      <c r="K17" s="178">
        <v>1188</v>
      </c>
      <c r="L17" s="305">
        <f t="shared" si="2"/>
        <v>24245</v>
      </c>
      <c r="M17" s="34"/>
      <c r="N17" s="178">
        <f t="shared" si="0"/>
        <v>0</v>
      </c>
      <c r="O17" s="178">
        <f t="shared" si="1"/>
        <v>1139.1928133938236</v>
      </c>
      <c r="P17" s="179"/>
    </row>
    <row r="18" spans="1:16">
      <c r="A18" s="35">
        <v>410</v>
      </c>
      <c r="B18" s="35">
        <v>410035163</v>
      </c>
      <c r="C18" s="34" t="s">
        <v>499</v>
      </c>
      <c r="D18" s="35">
        <v>35</v>
      </c>
      <c r="E18" s="176" t="s">
        <v>60</v>
      </c>
      <c r="F18" s="35">
        <v>163</v>
      </c>
      <c r="G18" s="34" t="s">
        <v>188</v>
      </c>
      <c r="H18" s="333">
        <v>36</v>
      </c>
      <c r="I18" s="305">
        <v>20359</v>
      </c>
      <c r="J18" s="305">
        <v>3</v>
      </c>
      <c r="K18" s="178">
        <v>1188</v>
      </c>
      <c r="L18" s="305">
        <f t="shared" si="2"/>
        <v>21550</v>
      </c>
      <c r="M18" s="34"/>
      <c r="N18" s="178">
        <f t="shared" si="0"/>
        <v>0</v>
      </c>
      <c r="O18" s="178">
        <f t="shared" si="1"/>
        <v>859.93502547000389</v>
      </c>
      <c r="P18" s="179"/>
    </row>
    <row r="19" spans="1:16">
      <c r="A19" s="35">
        <v>410</v>
      </c>
      <c r="B19" s="35">
        <v>410035165</v>
      </c>
      <c r="C19" s="34" t="s">
        <v>499</v>
      </c>
      <c r="D19" s="35">
        <v>35</v>
      </c>
      <c r="E19" s="176" t="s">
        <v>60</v>
      </c>
      <c r="F19" s="35">
        <v>165</v>
      </c>
      <c r="G19" s="34" t="s">
        <v>190</v>
      </c>
      <c r="H19" s="333">
        <v>8</v>
      </c>
      <c r="I19" s="305">
        <v>17763</v>
      </c>
      <c r="J19" s="305">
        <v>0</v>
      </c>
      <c r="K19" s="178">
        <v>1188</v>
      </c>
      <c r="L19" s="305">
        <f t="shared" si="2"/>
        <v>18951</v>
      </c>
      <c r="M19" s="34"/>
      <c r="N19" s="178">
        <f t="shared" si="0"/>
        <v>0</v>
      </c>
      <c r="O19" s="178">
        <f t="shared" si="1"/>
        <v>983.19782311334347</v>
      </c>
      <c r="P19" s="179"/>
    </row>
    <row r="20" spans="1:16">
      <c r="A20" s="35">
        <v>410</v>
      </c>
      <c r="B20" s="35">
        <v>410035176</v>
      </c>
      <c r="C20" s="34" t="s">
        <v>499</v>
      </c>
      <c r="D20" s="35">
        <v>35</v>
      </c>
      <c r="E20" s="176" t="s">
        <v>60</v>
      </c>
      <c r="F20" s="35">
        <v>176</v>
      </c>
      <c r="G20" s="34" t="s">
        <v>201</v>
      </c>
      <c r="H20" s="333">
        <v>2</v>
      </c>
      <c r="I20" s="305">
        <v>21085</v>
      </c>
      <c r="J20" s="305">
        <v>6808</v>
      </c>
      <c r="K20" s="178">
        <v>1188</v>
      </c>
      <c r="L20" s="305">
        <f t="shared" si="2"/>
        <v>29081</v>
      </c>
      <c r="M20" s="34"/>
      <c r="N20" s="178">
        <f t="shared" si="0"/>
        <v>5295.5202905200604</v>
      </c>
      <c r="O20" s="178">
        <f t="shared" si="1"/>
        <v>10488.066555924033</v>
      </c>
      <c r="P20" s="179"/>
    </row>
    <row r="21" spans="1:16">
      <c r="A21" s="35">
        <v>410</v>
      </c>
      <c r="B21" s="35">
        <v>410035229</v>
      </c>
      <c r="C21" s="34" t="s">
        <v>499</v>
      </c>
      <c r="D21" s="35">
        <v>35</v>
      </c>
      <c r="E21" s="176" t="s">
        <v>60</v>
      </c>
      <c r="F21" s="35">
        <v>229</v>
      </c>
      <c r="G21" s="34" t="s">
        <v>254</v>
      </c>
      <c r="H21" s="333">
        <v>1</v>
      </c>
      <c r="I21" s="305">
        <v>13846</v>
      </c>
      <c r="J21" s="305">
        <v>1371</v>
      </c>
      <c r="K21" s="178">
        <v>1188</v>
      </c>
      <c r="L21" s="305">
        <f t="shared" si="2"/>
        <v>16405</v>
      </c>
      <c r="M21" s="34"/>
      <c r="N21" s="178">
        <f t="shared" si="0"/>
        <v>1042.719197903587</v>
      </c>
      <c r="O21" s="178">
        <f t="shared" si="1"/>
        <v>2651.6874498232464</v>
      </c>
      <c r="P21" s="179"/>
    </row>
    <row r="22" spans="1:16">
      <c r="A22" s="35">
        <v>410</v>
      </c>
      <c r="B22" s="35">
        <v>410035244</v>
      </c>
      <c r="C22" s="34" t="s">
        <v>499</v>
      </c>
      <c r="D22" s="35">
        <v>35</v>
      </c>
      <c r="E22" s="176" t="s">
        <v>60</v>
      </c>
      <c r="F22" s="35">
        <v>244</v>
      </c>
      <c r="G22" s="34" t="s">
        <v>269</v>
      </c>
      <c r="H22" s="333">
        <v>2</v>
      </c>
      <c r="I22" s="305">
        <v>16466</v>
      </c>
      <c r="J22" s="305">
        <v>3980</v>
      </c>
      <c r="K22" s="178">
        <v>1188</v>
      </c>
      <c r="L22" s="305">
        <f t="shared" si="2"/>
        <v>21634</v>
      </c>
      <c r="M22" s="34"/>
      <c r="N22" s="178">
        <f t="shared" si="0"/>
        <v>3980.4131394599754</v>
      </c>
      <c r="O22" s="178">
        <f t="shared" si="1"/>
        <v>6671.8487505671837</v>
      </c>
      <c r="P22" s="179"/>
    </row>
    <row r="23" spans="1:16">
      <c r="A23" s="35">
        <v>410</v>
      </c>
      <c r="B23" s="35">
        <v>410035248</v>
      </c>
      <c r="C23" s="34" t="s">
        <v>499</v>
      </c>
      <c r="D23" s="35">
        <v>35</v>
      </c>
      <c r="E23" s="176" t="s">
        <v>60</v>
      </c>
      <c r="F23" s="35">
        <v>248</v>
      </c>
      <c r="G23" s="34" t="s">
        <v>273</v>
      </c>
      <c r="H23" s="333">
        <v>81</v>
      </c>
      <c r="I23" s="305">
        <v>19514</v>
      </c>
      <c r="J23" s="305">
        <v>735</v>
      </c>
      <c r="K23" s="178">
        <v>1188</v>
      </c>
      <c r="L23" s="305">
        <f t="shared" si="2"/>
        <v>21437</v>
      </c>
      <c r="M23" s="34"/>
      <c r="N23" s="178">
        <f t="shared" si="0"/>
        <v>629.58822901443637</v>
      </c>
      <c r="O23" s="178">
        <f t="shared" si="1"/>
        <v>2116.9997809660563</v>
      </c>
      <c r="P23" s="179"/>
    </row>
    <row r="24" spans="1:16">
      <c r="A24" s="35">
        <v>410</v>
      </c>
      <c r="B24" s="35">
        <v>410035262</v>
      </c>
      <c r="C24" s="34" t="s">
        <v>499</v>
      </c>
      <c r="D24" s="35">
        <v>35</v>
      </c>
      <c r="E24" s="176" t="s">
        <v>60</v>
      </c>
      <c r="F24" s="35">
        <v>262</v>
      </c>
      <c r="G24" s="34" t="s">
        <v>287</v>
      </c>
      <c r="H24" s="333">
        <v>4</v>
      </c>
      <c r="I24" s="305">
        <v>15943</v>
      </c>
      <c r="J24" s="305">
        <v>167</v>
      </c>
      <c r="K24" s="178">
        <v>1188</v>
      </c>
      <c r="L24" s="305">
        <f t="shared" si="2"/>
        <v>17298</v>
      </c>
      <c r="M24" s="34"/>
      <c r="N24" s="178">
        <f t="shared" si="0"/>
        <v>167.35260019256384</v>
      </c>
      <c r="O24" s="178">
        <f t="shared" si="1"/>
        <v>7471.2509213334706</v>
      </c>
      <c r="P24" s="179"/>
    </row>
    <row r="25" spans="1:16">
      <c r="A25" s="35">
        <v>410</v>
      </c>
      <c r="B25" s="35">
        <v>410035346</v>
      </c>
      <c r="C25" s="34" t="s">
        <v>499</v>
      </c>
      <c r="D25" s="35">
        <v>35</v>
      </c>
      <c r="E25" s="176" t="s">
        <v>60</v>
      </c>
      <c r="F25" s="35">
        <v>346</v>
      </c>
      <c r="G25" s="34" t="s">
        <v>371</v>
      </c>
      <c r="H25" s="333">
        <v>17</v>
      </c>
      <c r="I25" s="305">
        <v>18158</v>
      </c>
      <c r="J25" s="305">
        <v>2860</v>
      </c>
      <c r="K25" s="178">
        <v>1188</v>
      </c>
      <c r="L25" s="305">
        <f t="shared" si="2"/>
        <v>22206</v>
      </c>
      <c r="M25" s="34"/>
      <c r="N25" s="178">
        <f t="shared" si="0"/>
        <v>1721.2087207412296</v>
      </c>
      <c r="O25" s="178">
        <f t="shared" si="1"/>
        <v>3538.1408502962258</v>
      </c>
      <c r="P25" s="179"/>
    </row>
    <row r="26" spans="1:16">
      <c r="A26" s="35">
        <v>410</v>
      </c>
      <c r="B26" s="35">
        <v>410057035</v>
      </c>
      <c r="C26" s="34" t="s">
        <v>499</v>
      </c>
      <c r="D26" s="35">
        <v>57</v>
      </c>
      <c r="E26" s="176" t="s">
        <v>82</v>
      </c>
      <c r="F26" s="35">
        <v>35</v>
      </c>
      <c r="G26" s="34" t="s">
        <v>60</v>
      </c>
      <c r="H26" s="333">
        <v>7</v>
      </c>
      <c r="I26" s="305">
        <v>18231</v>
      </c>
      <c r="J26" s="305">
        <v>6484</v>
      </c>
      <c r="K26" s="178">
        <v>1188</v>
      </c>
      <c r="L26" s="305">
        <f t="shared" si="2"/>
        <v>25903</v>
      </c>
      <c r="M26" s="34"/>
      <c r="N26" s="178">
        <f t="shared" si="0"/>
        <v>5387.2811654567522</v>
      </c>
      <c r="O26" s="178">
        <f t="shared" si="1"/>
        <v>7651.9370241192482</v>
      </c>
      <c r="P26" s="179"/>
    </row>
    <row r="27" spans="1:16">
      <c r="A27" s="35">
        <v>410</v>
      </c>
      <c r="B27" s="35">
        <v>410057057</v>
      </c>
      <c r="C27" s="34" t="s">
        <v>499</v>
      </c>
      <c r="D27" s="35">
        <v>57</v>
      </c>
      <c r="E27" s="176" t="s">
        <v>82</v>
      </c>
      <c r="F27" s="35">
        <v>57</v>
      </c>
      <c r="G27" s="34" t="s">
        <v>82</v>
      </c>
      <c r="H27" s="333">
        <v>201</v>
      </c>
      <c r="I27" s="305">
        <v>19922</v>
      </c>
      <c r="J27" s="305">
        <v>999</v>
      </c>
      <c r="K27" s="178">
        <v>1188</v>
      </c>
      <c r="L27" s="305">
        <f t="shared" si="2"/>
        <v>22109</v>
      </c>
      <c r="M27" s="34"/>
      <c r="N27" s="178">
        <f t="shared" si="0"/>
        <v>346.74719524401735</v>
      </c>
      <c r="O27" s="178">
        <f t="shared" si="1"/>
        <v>1049.6225528977411</v>
      </c>
      <c r="P27" s="179"/>
    </row>
    <row r="28" spans="1:16">
      <c r="A28" s="35">
        <v>410</v>
      </c>
      <c r="B28" s="35">
        <v>410057093</v>
      </c>
      <c r="C28" s="34" t="s">
        <v>499</v>
      </c>
      <c r="D28" s="35">
        <v>57</v>
      </c>
      <c r="E28" s="176" t="s">
        <v>82</v>
      </c>
      <c r="F28" s="35">
        <v>93</v>
      </c>
      <c r="G28" s="34" t="s">
        <v>118</v>
      </c>
      <c r="H28" s="333">
        <v>7</v>
      </c>
      <c r="I28" s="305">
        <v>15451</v>
      </c>
      <c r="J28" s="305">
        <v>63</v>
      </c>
      <c r="K28" s="178">
        <v>1188</v>
      </c>
      <c r="L28" s="305">
        <f t="shared" si="2"/>
        <v>16702</v>
      </c>
      <c r="M28" s="34"/>
      <c r="N28" s="178">
        <f t="shared" si="0"/>
        <v>0</v>
      </c>
      <c r="O28" s="178">
        <f t="shared" si="1"/>
        <v>766.48964290837648</v>
      </c>
      <c r="P28" s="179"/>
    </row>
    <row r="29" spans="1:16">
      <c r="A29" s="35">
        <v>410</v>
      </c>
      <c r="B29" s="35">
        <v>410057163</v>
      </c>
      <c r="C29" s="34" t="s">
        <v>499</v>
      </c>
      <c r="D29" s="35">
        <v>57</v>
      </c>
      <c r="E29" s="176" t="s">
        <v>82</v>
      </c>
      <c r="F29" s="35">
        <v>163</v>
      </c>
      <c r="G29" s="34" t="s">
        <v>188</v>
      </c>
      <c r="H29" s="333">
        <v>4</v>
      </c>
      <c r="I29" s="305">
        <v>15906</v>
      </c>
      <c r="J29" s="305">
        <v>2</v>
      </c>
      <c r="K29" s="178">
        <v>1188</v>
      </c>
      <c r="L29" s="305">
        <f t="shared" si="2"/>
        <v>17096</v>
      </c>
      <c r="M29" s="34"/>
      <c r="N29" s="178">
        <f t="shared" si="0"/>
        <v>0</v>
      </c>
      <c r="O29" s="178">
        <f t="shared" si="1"/>
        <v>671.84667788819934</v>
      </c>
      <c r="P29" s="179"/>
    </row>
    <row r="30" spans="1:16">
      <c r="A30" s="35">
        <v>410</v>
      </c>
      <c r="B30" s="35">
        <v>410057248</v>
      </c>
      <c r="C30" s="34" t="s">
        <v>499</v>
      </c>
      <c r="D30" s="35">
        <v>57</v>
      </c>
      <c r="E30" s="176" t="s">
        <v>82</v>
      </c>
      <c r="F30" s="35">
        <v>248</v>
      </c>
      <c r="G30" s="34" t="s">
        <v>273</v>
      </c>
      <c r="H30" s="333">
        <v>11</v>
      </c>
      <c r="I30" s="305">
        <v>18090</v>
      </c>
      <c r="J30" s="305">
        <v>681</v>
      </c>
      <c r="K30" s="178">
        <v>1188</v>
      </c>
      <c r="L30" s="305">
        <f t="shared" si="2"/>
        <v>19959</v>
      </c>
      <c r="M30" s="34"/>
      <c r="N30" s="178">
        <f t="shared" si="0"/>
        <v>583.64512979763822</v>
      </c>
      <c r="O30" s="178">
        <f t="shared" si="1"/>
        <v>1962.5154267539183</v>
      </c>
      <c r="P30" s="179"/>
    </row>
    <row r="31" spans="1:16">
      <c r="A31" s="35">
        <v>410</v>
      </c>
      <c r="B31" s="35">
        <v>410057336</v>
      </c>
      <c r="C31" s="34" t="s">
        <v>499</v>
      </c>
      <c r="D31" s="35">
        <v>57</v>
      </c>
      <c r="E31" s="176" t="s">
        <v>82</v>
      </c>
      <c r="F31" s="35">
        <v>336</v>
      </c>
      <c r="G31" s="34" t="s">
        <v>361</v>
      </c>
      <c r="H31" s="333">
        <v>1</v>
      </c>
      <c r="I31" s="305">
        <v>16410.426652716051</v>
      </c>
      <c r="J31" s="305">
        <v>3596</v>
      </c>
      <c r="K31" s="178">
        <v>1188</v>
      </c>
      <c r="L31" s="305">
        <f t="shared" si="2"/>
        <v>21194.426652716051</v>
      </c>
      <c r="M31" s="34"/>
      <c r="N31" s="178">
        <f t="shared" si="0"/>
        <v>2188.7515786137919</v>
      </c>
      <c r="O31" s="178">
        <f t="shared" si="1"/>
        <v>4337.5839085165062</v>
      </c>
      <c r="P31" s="179"/>
    </row>
    <row r="32" spans="1:16">
      <c r="A32" s="35">
        <v>412</v>
      </c>
      <c r="B32" s="35">
        <v>412035018</v>
      </c>
      <c r="C32" s="34" t="s">
        <v>500</v>
      </c>
      <c r="D32" s="35">
        <v>35</v>
      </c>
      <c r="E32" s="176" t="s">
        <v>60</v>
      </c>
      <c r="F32" s="35">
        <v>18</v>
      </c>
      <c r="G32" s="34" t="s">
        <v>43</v>
      </c>
      <c r="H32" s="333">
        <v>1</v>
      </c>
      <c r="I32" s="305">
        <v>11796</v>
      </c>
      <c r="J32" s="305">
        <v>6317</v>
      </c>
      <c r="K32" s="178">
        <v>1188</v>
      </c>
      <c r="L32" s="305">
        <f t="shared" si="2"/>
        <v>19301</v>
      </c>
      <c r="M32" s="34"/>
      <c r="N32" s="178">
        <f t="shared" si="0"/>
        <v>3883.2397870184759</v>
      </c>
      <c r="O32" s="178">
        <f t="shared" si="1"/>
        <v>11214.601811053253</v>
      </c>
      <c r="P32" s="179"/>
    </row>
    <row r="33" spans="1:16">
      <c r="A33" s="35">
        <v>412</v>
      </c>
      <c r="B33" s="35">
        <v>412035035</v>
      </c>
      <c r="C33" s="34" t="s">
        <v>500</v>
      </c>
      <c r="D33" s="35">
        <v>35</v>
      </c>
      <c r="E33" s="176" t="s">
        <v>60</v>
      </c>
      <c r="F33" s="35">
        <v>35</v>
      </c>
      <c r="G33" s="34" t="s">
        <v>60</v>
      </c>
      <c r="H33" s="333">
        <v>463</v>
      </c>
      <c r="I33" s="305">
        <v>20301</v>
      </c>
      <c r="J33" s="305">
        <v>7220</v>
      </c>
      <c r="K33" s="178">
        <v>1188</v>
      </c>
      <c r="L33" s="305">
        <f t="shared" si="2"/>
        <v>28709</v>
      </c>
      <c r="M33" s="34"/>
      <c r="N33" s="178">
        <f t="shared" si="0"/>
        <v>5998.9685118719499</v>
      </c>
      <c r="O33" s="178">
        <f t="shared" si="1"/>
        <v>8520.7598884671643</v>
      </c>
      <c r="P33" s="179"/>
    </row>
    <row r="34" spans="1:16">
      <c r="A34" s="35">
        <v>412</v>
      </c>
      <c r="B34" s="35">
        <v>412035044</v>
      </c>
      <c r="C34" s="34" t="s">
        <v>500</v>
      </c>
      <c r="D34" s="35">
        <v>35</v>
      </c>
      <c r="E34" s="176" t="s">
        <v>60</v>
      </c>
      <c r="F34" s="35">
        <v>44</v>
      </c>
      <c r="G34" s="34" t="s">
        <v>69</v>
      </c>
      <c r="H34" s="333">
        <v>8</v>
      </c>
      <c r="I34" s="305">
        <v>18138</v>
      </c>
      <c r="J34" s="305">
        <v>0</v>
      </c>
      <c r="K34" s="178">
        <v>1188</v>
      </c>
      <c r="L34" s="305">
        <f t="shared" si="2"/>
        <v>19326</v>
      </c>
      <c r="M34" s="34"/>
      <c r="N34" s="178">
        <f t="shared" si="0"/>
        <v>0</v>
      </c>
      <c r="O34" s="178">
        <f t="shared" si="1"/>
        <v>1194.7136413781554</v>
      </c>
      <c r="P34" s="179"/>
    </row>
    <row r="35" spans="1:16">
      <c r="A35" s="35">
        <v>412</v>
      </c>
      <c r="B35" s="35">
        <v>412035046</v>
      </c>
      <c r="C35" s="34" t="s">
        <v>500</v>
      </c>
      <c r="D35" s="35">
        <v>35</v>
      </c>
      <c r="E35" s="176" t="s">
        <v>60</v>
      </c>
      <c r="F35" s="35">
        <v>46</v>
      </c>
      <c r="G35" s="34" t="s">
        <v>71</v>
      </c>
      <c r="H35" s="333">
        <v>1</v>
      </c>
      <c r="I35" s="305">
        <v>16784</v>
      </c>
      <c r="J35" s="305">
        <v>16702</v>
      </c>
      <c r="K35" s="178">
        <v>1188</v>
      </c>
      <c r="L35" s="305">
        <f t="shared" si="2"/>
        <v>34674</v>
      </c>
      <c r="M35" s="34"/>
      <c r="N35" s="178">
        <f t="shared" si="0"/>
        <v>12308.544392245774</v>
      </c>
      <c r="O35" s="178">
        <f t="shared" si="1"/>
        <v>17479.937380572177</v>
      </c>
      <c r="P35" s="179"/>
    </row>
    <row r="36" spans="1:16">
      <c r="A36" s="35">
        <v>412</v>
      </c>
      <c r="B36" s="35">
        <v>412035073</v>
      </c>
      <c r="C36" s="34" t="s">
        <v>500</v>
      </c>
      <c r="D36" s="35">
        <v>35</v>
      </c>
      <c r="E36" s="176" t="s">
        <v>60</v>
      </c>
      <c r="F36" s="35">
        <v>73</v>
      </c>
      <c r="G36" s="34" t="s">
        <v>98</v>
      </c>
      <c r="H36" s="333">
        <v>3</v>
      </c>
      <c r="I36" s="305">
        <v>20121</v>
      </c>
      <c r="J36" s="305">
        <v>14542</v>
      </c>
      <c r="K36" s="178">
        <v>1188</v>
      </c>
      <c r="L36" s="305">
        <f t="shared" si="2"/>
        <v>35851</v>
      </c>
      <c r="M36" s="34"/>
      <c r="N36" s="178">
        <f t="shared" si="0"/>
        <v>13145.205860766415</v>
      </c>
      <c r="O36" s="178">
        <f t="shared" si="1"/>
        <v>15656.588744761895</v>
      </c>
      <c r="P36" s="179"/>
    </row>
    <row r="37" spans="1:16">
      <c r="A37" s="35">
        <v>412</v>
      </c>
      <c r="B37" s="35">
        <v>412035088</v>
      </c>
      <c r="C37" s="34" t="s">
        <v>500</v>
      </c>
      <c r="D37" s="35">
        <v>35</v>
      </c>
      <c r="E37" s="176" t="s">
        <v>60</v>
      </c>
      <c r="F37" s="35">
        <v>88</v>
      </c>
      <c r="G37" s="34" t="s">
        <v>113</v>
      </c>
      <c r="H37" s="333">
        <v>1</v>
      </c>
      <c r="I37" s="305">
        <v>13522.748360704687</v>
      </c>
      <c r="J37" s="305">
        <v>3987</v>
      </c>
      <c r="K37" s="178">
        <v>1188</v>
      </c>
      <c r="L37" s="305">
        <f t="shared" si="2"/>
        <v>18697.748360704689</v>
      </c>
      <c r="M37" s="34"/>
      <c r="N37" s="178">
        <f t="shared" si="0"/>
        <v>3864.5030607575918</v>
      </c>
      <c r="O37" s="178">
        <f t="shared" si="1"/>
        <v>4576.8961942112855</v>
      </c>
      <c r="P37" s="179"/>
    </row>
    <row r="38" spans="1:16">
      <c r="A38" s="35">
        <v>412</v>
      </c>
      <c r="B38" s="35">
        <v>412035100</v>
      </c>
      <c r="C38" s="34" t="s">
        <v>500</v>
      </c>
      <c r="D38" s="35">
        <v>35</v>
      </c>
      <c r="E38" s="176" t="s">
        <v>60</v>
      </c>
      <c r="F38" s="35">
        <v>100</v>
      </c>
      <c r="G38" s="34" t="s">
        <v>125</v>
      </c>
      <c r="H38" s="333">
        <v>1</v>
      </c>
      <c r="I38" s="305">
        <v>18250.951534425098</v>
      </c>
      <c r="J38" s="305">
        <v>4929</v>
      </c>
      <c r="K38" s="178">
        <v>1188</v>
      </c>
      <c r="L38" s="305">
        <f t="shared" si="2"/>
        <v>24367.951534425098</v>
      </c>
      <c r="M38" s="34"/>
      <c r="N38" s="178">
        <f t="shared" si="0"/>
        <v>4607.5806474441451</v>
      </c>
      <c r="O38" s="178">
        <f t="shared" si="1"/>
        <v>9379.3686932206183</v>
      </c>
      <c r="P38" s="179"/>
    </row>
    <row r="39" spans="1:16">
      <c r="A39" s="35">
        <v>412</v>
      </c>
      <c r="B39" s="35">
        <v>412035189</v>
      </c>
      <c r="C39" s="34" t="s">
        <v>500</v>
      </c>
      <c r="D39" s="35">
        <v>35</v>
      </c>
      <c r="E39" s="176" t="s">
        <v>60</v>
      </c>
      <c r="F39" s="35">
        <v>189</v>
      </c>
      <c r="G39" s="34" t="s">
        <v>214</v>
      </c>
      <c r="H39" s="333">
        <v>4</v>
      </c>
      <c r="I39" s="305">
        <v>17904</v>
      </c>
      <c r="J39" s="305">
        <v>8154</v>
      </c>
      <c r="K39" s="178">
        <v>1188</v>
      </c>
      <c r="L39" s="305">
        <f t="shared" si="2"/>
        <v>27246</v>
      </c>
      <c r="M39" s="34"/>
      <c r="N39" s="178">
        <f t="shared" si="0"/>
        <v>6032.9776345616738</v>
      </c>
      <c r="O39" s="178">
        <f t="shared" si="1"/>
        <v>8154.3778948730978</v>
      </c>
      <c r="P39" s="179"/>
    </row>
    <row r="40" spans="1:16">
      <c r="A40" s="35">
        <v>412</v>
      </c>
      <c r="B40" s="35">
        <v>412035199</v>
      </c>
      <c r="C40" s="34" t="s">
        <v>500</v>
      </c>
      <c r="D40" s="35">
        <v>35</v>
      </c>
      <c r="E40" s="176" t="s">
        <v>60</v>
      </c>
      <c r="F40" s="35">
        <v>199</v>
      </c>
      <c r="G40" s="34" t="s">
        <v>224</v>
      </c>
      <c r="H40" s="333">
        <v>1</v>
      </c>
      <c r="I40" s="305">
        <v>13510.509526206772</v>
      </c>
      <c r="J40" s="305">
        <v>12254</v>
      </c>
      <c r="K40" s="178">
        <v>1188</v>
      </c>
      <c r="L40" s="305">
        <f t="shared" si="2"/>
        <v>26952.50952620677</v>
      </c>
      <c r="M40" s="34"/>
      <c r="N40" s="178">
        <f t="shared" si="0"/>
        <v>8318.6435768131141</v>
      </c>
      <c r="O40" s="178">
        <f t="shared" si="1"/>
        <v>12254.380689630076</v>
      </c>
      <c r="P40" s="179"/>
    </row>
    <row r="41" spans="1:16">
      <c r="A41" s="35">
        <v>412</v>
      </c>
      <c r="B41" s="35">
        <v>412035220</v>
      </c>
      <c r="C41" s="34" t="s">
        <v>500</v>
      </c>
      <c r="D41" s="35">
        <v>35</v>
      </c>
      <c r="E41" s="176" t="s">
        <v>60</v>
      </c>
      <c r="F41" s="35">
        <v>220</v>
      </c>
      <c r="G41" s="34" t="s">
        <v>245</v>
      </c>
      <c r="H41" s="333">
        <v>4</v>
      </c>
      <c r="I41" s="305">
        <v>20059</v>
      </c>
      <c r="J41" s="305">
        <v>7153</v>
      </c>
      <c r="K41" s="178">
        <v>1188</v>
      </c>
      <c r="L41" s="305">
        <f t="shared" si="2"/>
        <v>28400</v>
      </c>
      <c r="M41" s="34"/>
      <c r="N41" s="178">
        <f t="shared" si="0"/>
        <v>6612.4946921424744</v>
      </c>
      <c r="O41" s="178">
        <f t="shared" si="1"/>
        <v>9104.9858810070364</v>
      </c>
      <c r="P41" s="179"/>
    </row>
    <row r="42" spans="1:16">
      <c r="A42" s="35">
        <v>412</v>
      </c>
      <c r="B42" s="35">
        <v>412035238</v>
      </c>
      <c r="C42" s="34" t="s">
        <v>500</v>
      </c>
      <c r="D42" s="35">
        <v>35</v>
      </c>
      <c r="E42" s="176" t="s">
        <v>60</v>
      </c>
      <c r="F42" s="35">
        <v>238</v>
      </c>
      <c r="G42" s="34" t="s">
        <v>263</v>
      </c>
      <c r="H42" s="333">
        <v>1</v>
      </c>
      <c r="I42" s="305">
        <v>14335.41813846154</v>
      </c>
      <c r="J42" s="305">
        <v>5384</v>
      </c>
      <c r="K42" s="178">
        <v>1188</v>
      </c>
      <c r="L42" s="305">
        <f t="shared" si="2"/>
        <v>20907.41813846154</v>
      </c>
      <c r="M42" s="34"/>
      <c r="N42" s="178">
        <f t="shared" si="0"/>
        <v>4572.4739152697075</v>
      </c>
      <c r="O42" s="178">
        <f t="shared" si="1"/>
        <v>9648.0941620678241</v>
      </c>
      <c r="P42" s="179"/>
    </row>
    <row r="43" spans="1:16">
      <c r="A43" s="35">
        <v>412</v>
      </c>
      <c r="B43" s="35">
        <v>412035244</v>
      </c>
      <c r="C43" s="34" t="s">
        <v>500</v>
      </c>
      <c r="D43" s="35">
        <v>35</v>
      </c>
      <c r="E43" s="176" t="s">
        <v>60</v>
      </c>
      <c r="F43" s="35">
        <v>244</v>
      </c>
      <c r="G43" s="34" t="s">
        <v>269</v>
      </c>
      <c r="H43" s="333">
        <v>4</v>
      </c>
      <c r="I43" s="305">
        <v>13161</v>
      </c>
      <c r="J43" s="305">
        <v>3181</v>
      </c>
      <c r="K43" s="178">
        <v>1188</v>
      </c>
      <c r="L43" s="305">
        <f t="shared" si="2"/>
        <v>17530</v>
      </c>
      <c r="M43" s="34"/>
      <c r="N43" s="178">
        <f t="shared" si="0"/>
        <v>3181.4780352503785</v>
      </c>
      <c r="O43" s="178">
        <f t="shared" si="1"/>
        <v>5332.6977654691291</v>
      </c>
      <c r="P43" s="179"/>
    </row>
    <row r="44" spans="1:16">
      <c r="A44" s="35">
        <v>412</v>
      </c>
      <c r="B44" s="35">
        <v>412035274</v>
      </c>
      <c r="C44" s="34" t="s">
        <v>500</v>
      </c>
      <c r="D44" s="35">
        <v>35</v>
      </c>
      <c r="E44" s="176" t="s">
        <v>60</v>
      </c>
      <c r="F44" s="35">
        <v>274</v>
      </c>
      <c r="G44" s="34" t="s">
        <v>299</v>
      </c>
      <c r="H44" s="333">
        <v>1</v>
      </c>
      <c r="I44" s="305">
        <v>21663</v>
      </c>
      <c r="J44" s="305">
        <v>11141</v>
      </c>
      <c r="K44" s="178">
        <v>1188</v>
      </c>
      <c r="L44" s="305">
        <f t="shared" si="2"/>
        <v>33992</v>
      </c>
      <c r="M44" s="34"/>
      <c r="N44" s="178">
        <f t="shared" si="0"/>
        <v>8762.5993207638458</v>
      </c>
      <c r="O44" s="178">
        <f t="shared" si="1"/>
        <v>11140.634715203669</v>
      </c>
      <c r="P44" s="179"/>
    </row>
    <row r="45" spans="1:16">
      <c r="A45" s="35">
        <v>412</v>
      </c>
      <c r="B45" s="35">
        <v>412035285</v>
      </c>
      <c r="C45" s="34" t="s">
        <v>500</v>
      </c>
      <c r="D45" s="35">
        <v>35</v>
      </c>
      <c r="E45" s="176" t="s">
        <v>60</v>
      </c>
      <c r="F45" s="35">
        <v>285</v>
      </c>
      <c r="G45" s="34" t="s">
        <v>310</v>
      </c>
      <c r="H45" s="333">
        <v>4</v>
      </c>
      <c r="I45" s="305">
        <v>14774</v>
      </c>
      <c r="J45" s="305">
        <v>3267</v>
      </c>
      <c r="K45" s="178">
        <v>1188</v>
      </c>
      <c r="L45" s="305">
        <f t="shared" si="2"/>
        <v>19229</v>
      </c>
      <c r="M45" s="34"/>
      <c r="N45" s="178">
        <f t="shared" si="0"/>
        <v>2793.0202265529661</v>
      </c>
      <c r="O45" s="178">
        <f t="shared" si="1"/>
        <v>4524.8779054741608</v>
      </c>
      <c r="P45" s="179"/>
    </row>
    <row r="46" spans="1:16">
      <c r="A46" s="35">
        <v>412</v>
      </c>
      <c r="B46" s="35">
        <v>412035293</v>
      </c>
      <c r="C46" s="34" t="s">
        <v>500</v>
      </c>
      <c r="D46" s="35">
        <v>35</v>
      </c>
      <c r="E46" s="176" t="s">
        <v>60</v>
      </c>
      <c r="F46" s="35">
        <v>293</v>
      </c>
      <c r="G46" s="34" t="s">
        <v>318</v>
      </c>
      <c r="H46" s="333">
        <v>3</v>
      </c>
      <c r="I46" s="305">
        <v>17674</v>
      </c>
      <c r="J46" s="305">
        <v>333</v>
      </c>
      <c r="K46" s="178">
        <v>1188</v>
      </c>
      <c r="L46" s="305">
        <f t="shared" si="2"/>
        <v>19195</v>
      </c>
      <c r="M46" s="34"/>
      <c r="N46" s="178">
        <f t="shared" si="0"/>
        <v>333.05031973468795</v>
      </c>
      <c r="O46" s="178">
        <f t="shared" si="1"/>
        <v>1517.763784925799</v>
      </c>
      <c r="P46" s="179"/>
    </row>
    <row r="47" spans="1:16">
      <c r="A47" s="35">
        <v>412</v>
      </c>
      <c r="B47" s="35">
        <v>412035308</v>
      </c>
      <c r="C47" s="34" t="s">
        <v>500</v>
      </c>
      <c r="D47" s="35">
        <v>35</v>
      </c>
      <c r="E47" s="176" t="s">
        <v>60</v>
      </c>
      <c r="F47" s="35">
        <v>308</v>
      </c>
      <c r="G47" s="34" t="s">
        <v>333</v>
      </c>
      <c r="H47" s="333">
        <v>1</v>
      </c>
      <c r="I47" s="305">
        <v>19234.521194754943</v>
      </c>
      <c r="J47" s="305">
        <v>7440</v>
      </c>
      <c r="K47" s="178">
        <v>1188</v>
      </c>
      <c r="L47" s="305">
        <f t="shared" si="2"/>
        <v>27862.521194754943</v>
      </c>
      <c r="M47" s="34"/>
      <c r="N47" s="178">
        <f t="shared" si="0"/>
        <v>5157.4733811944025</v>
      </c>
      <c r="O47" s="178">
        <f t="shared" si="1"/>
        <v>11367.347267832447</v>
      </c>
      <c r="P47" s="179"/>
    </row>
    <row r="48" spans="1:16">
      <c r="A48" s="35">
        <v>413</v>
      </c>
      <c r="B48" s="35">
        <v>413114091</v>
      </c>
      <c r="C48" s="34" t="s">
        <v>501</v>
      </c>
      <c r="D48" s="35">
        <v>114</v>
      </c>
      <c r="E48" s="176" t="s">
        <v>139</v>
      </c>
      <c r="F48" s="35">
        <v>91</v>
      </c>
      <c r="G48" s="34" t="s">
        <v>116</v>
      </c>
      <c r="H48" s="333">
        <v>3</v>
      </c>
      <c r="I48" s="305">
        <v>12038</v>
      </c>
      <c r="J48" s="305">
        <v>14858</v>
      </c>
      <c r="K48" s="178">
        <v>1188</v>
      </c>
      <c r="L48" s="305">
        <f t="shared" si="2"/>
        <v>28084</v>
      </c>
      <c r="M48" s="34"/>
      <c r="N48" s="178">
        <f t="shared" si="0"/>
        <v>10394.826159805376</v>
      </c>
      <c r="O48" s="178">
        <f t="shared" si="1"/>
        <v>16699.019831742124</v>
      </c>
      <c r="P48" s="179"/>
    </row>
    <row r="49" spans="1:16">
      <c r="A49" s="35">
        <v>413</v>
      </c>
      <c r="B49" s="35">
        <v>413114114</v>
      </c>
      <c r="C49" s="34" t="s">
        <v>501</v>
      </c>
      <c r="D49" s="35">
        <v>114</v>
      </c>
      <c r="E49" s="176" t="s">
        <v>139</v>
      </c>
      <c r="F49" s="35">
        <v>114</v>
      </c>
      <c r="G49" s="34" t="s">
        <v>139</v>
      </c>
      <c r="H49" s="333">
        <v>102</v>
      </c>
      <c r="I49" s="305">
        <v>14961</v>
      </c>
      <c r="J49" s="305">
        <v>3315</v>
      </c>
      <c r="K49" s="178">
        <v>1188</v>
      </c>
      <c r="L49" s="305">
        <f t="shared" si="2"/>
        <v>19464</v>
      </c>
      <c r="M49" s="34"/>
      <c r="N49" s="178">
        <f t="shared" si="0"/>
        <v>2440.2574302824432</v>
      </c>
      <c r="O49" s="178">
        <f t="shared" si="1"/>
        <v>4115.0005046837468</v>
      </c>
      <c r="P49" s="179"/>
    </row>
    <row r="50" spans="1:16">
      <c r="A50" s="35">
        <v>413</v>
      </c>
      <c r="B50" s="35">
        <v>413114210</v>
      </c>
      <c r="C50" s="34" t="s">
        <v>501</v>
      </c>
      <c r="D50" s="35">
        <v>114</v>
      </c>
      <c r="E50" s="176" t="s">
        <v>139</v>
      </c>
      <c r="F50" s="35">
        <v>210</v>
      </c>
      <c r="G50" s="34" t="s">
        <v>235</v>
      </c>
      <c r="H50" s="333">
        <v>3</v>
      </c>
      <c r="I50" s="305">
        <v>12988</v>
      </c>
      <c r="J50" s="305">
        <v>6183</v>
      </c>
      <c r="K50" s="178">
        <v>1188</v>
      </c>
      <c r="L50" s="305">
        <f t="shared" si="2"/>
        <v>20359</v>
      </c>
      <c r="M50" s="34"/>
      <c r="N50" s="178">
        <f t="shared" si="0"/>
        <v>4047.1284909119313</v>
      </c>
      <c r="O50" s="178">
        <f t="shared" si="1"/>
        <v>6183.2998178243251</v>
      </c>
      <c r="P50" s="179"/>
    </row>
    <row r="51" spans="1:16">
      <c r="A51" s="35">
        <v>413</v>
      </c>
      <c r="B51" s="35">
        <v>413114312</v>
      </c>
      <c r="C51" s="34" t="s">
        <v>501</v>
      </c>
      <c r="D51" s="35">
        <v>114</v>
      </c>
      <c r="E51" s="176" t="s">
        <v>139</v>
      </c>
      <c r="F51" s="35">
        <v>312</v>
      </c>
      <c r="G51" s="34" t="s">
        <v>337</v>
      </c>
      <c r="H51" s="333">
        <v>5</v>
      </c>
      <c r="I51" s="305">
        <v>11723</v>
      </c>
      <c r="J51" s="305">
        <v>19455</v>
      </c>
      <c r="K51" s="178">
        <v>1188</v>
      </c>
      <c r="L51" s="305">
        <f t="shared" si="2"/>
        <v>32366</v>
      </c>
      <c r="M51" s="34"/>
      <c r="N51" s="178">
        <f t="shared" si="0"/>
        <v>0</v>
      </c>
      <c r="O51" s="178">
        <f t="shared" si="1"/>
        <v>19455.025251923318</v>
      </c>
      <c r="P51" s="179"/>
    </row>
    <row r="52" spans="1:16">
      <c r="A52" s="35">
        <v>413</v>
      </c>
      <c r="B52" s="35">
        <v>413114605</v>
      </c>
      <c r="C52" s="34" t="s">
        <v>501</v>
      </c>
      <c r="D52" s="35">
        <v>114</v>
      </c>
      <c r="E52" s="176" t="s">
        <v>139</v>
      </c>
      <c r="F52" s="35">
        <v>605</v>
      </c>
      <c r="G52" s="34" t="s">
        <v>381</v>
      </c>
      <c r="H52" s="333">
        <v>5</v>
      </c>
      <c r="I52" s="305">
        <v>14243</v>
      </c>
      <c r="J52" s="305">
        <v>10976</v>
      </c>
      <c r="K52" s="178">
        <v>1188</v>
      </c>
      <c r="L52" s="305">
        <f t="shared" si="2"/>
        <v>26407</v>
      </c>
      <c r="M52" s="34"/>
      <c r="N52" s="178">
        <f t="shared" si="0"/>
        <v>9061.7262438646103</v>
      </c>
      <c r="O52" s="178">
        <f t="shared" si="1"/>
        <v>10979.623153585744</v>
      </c>
      <c r="P52" s="179"/>
    </row>
    <row r="53" spans="1:16">
      <c r="A53" s="35">
        <v>413</v>
      </c>
      <c r="B53" s="35">
        <v>413114670</v>
      </c>
      <c r="C53" s="34" t="s">
        <v>501</v>
      </c>
      <c r="D53" s="35">
        <v>114</v>
      </c>
      <c r="E53" s="176" t="s">
        <v>139</v>
      </c>
      <c r="F53" s="35">
        <v>670</v>
      </c>
      <c r="G53" s="34" t="s">
        <v>399</v>
      </c>
      <c r="H53" s="333">
        <v>6</v>
      </c>
      <c r="I53" s="305">
        <v>13715</v>
      </c>
      <c r="J53" s="305">
        <v>9589</v>
      </c>
      <c r="K53" s="178">
        <v>1188</v>
      </c>
      <c r="L53" s="305">
        <f t="shared" si="2"/>
        <v>24492</v>
      </c>
      <c r="M53" s="34"/>
      <c r="N53" s="178">
        <f t="shared" si="0"/>
        <v>8416.1188866741395</v>
      </c>
      <c r="O53" s="178">
        <f t="shared" si="1"/>
        <v>12398.947437160554</v>
      </c>
      <c r="P53" s="179"/>
    </row>
    <row r="54" spans="1:16">
      <c r="A54" s="35">
        <v>413</v>
      </c>
      <c r="B54" s="35">
        <v>413114674</v>
      </c>
      <c r="C54" s="34" t="s">
        <v>501</v>
      </c>
      <c r="D54" s="35">
        <v>114</v>
      </c>
      <c r="E54" s="176" t="s">
        <v>139</v>
      </c>
      <c r="F54" s="35">
        <v>674</v>
      </c>
      <c r="G54" s="34" t="s">
        <v>402</v>
      </c>
      <c r="H54" s="333">
        <v>40</v>
      </c>
      <c r="I54" s="305">
        <v>16745</v>
      </c>
      <c r="J54" s="305">
        <v>8188</v>
      </c>
      <c r="K54" s="178">
        <v>1188</v>
      </c>
      <c r="L54" s="305">
        <f t="shared" si="2"/>
        <v>26121</v>
      </c>
      <c r="M54" s="34"/>
      <c r="N54" s="178">
        <f t="shared" si="0"/>
        <v>5925.5170969501851</v>
      </c>
      <c r="O54" s="178">
        <f t="shared" si="1"/>
        <v>9090.1083530860597</v>
      </c>
      <c r="P54" s="179"/>
    </row>
    <row r="55" spans="1:16">
      <c r="A55" s="35">
        <v>413</v>
      </c>
      <c r="B55" s="35">
        <v>413114717</v>
      </c>
      <c r="C55" s="34" t="s">
        <v>501</v>
      </c>
      <c r="D55" s="35">
        <v>114</v>
      </c>
      <c r="E55" s="176" t="s">
        <v>139</v>
      </c>
      <c r="F55" s="35">
        <v>717</v>
      </c>
      <c r="G55" s="34" t="s">
        <v>415</v>
      </c>
      <c r="H55" s="333">
        <v>23</v>
      </c>
      <c r="I55" s="305">
        <v>16513</v>
      </c>
      <c r="J55" s="305">
        <v>9268</v>
      </c>
      <c r="K55" s="178">
        <v>1188</v>
      </c>
      <c r="L55" s="305">
        <f t="shared" si="2"/>
        <v>26969</v>
      </c>
      <c r="M55" s="34"/>
      <c r="N55" s="178">
        <f t="shared" si="0"/>
        <v>6829.1645171515665</v>
      </c>
      <c r="O55" s="178">
        <f t="shared" si="1"/>
        <v>10324.764426534712</v>
      </c>
      <c r="P55" s="179"/>
    </row>
    <row r="56" spans="1:16">
      <c r="A56" s="35">
        <v>413</v>
      </c>
      <c r="B56" s="35">
        <v>413114750</v>
      </c>
      <c r="C56" s="34" t="s">
        <v>501</v>
      </c>
      <c r="D56" s="35">
        <v>114</v>
      </c>
      <c r="E56" s="176" t="s">
        <v>139</v>
      </c>
      <c r="F56" s="35">
        <v>750</v>
      </c>
      <c r="G56" s="34" t="s">
        <v>423</v>
      </c>
      <c r="H56" s="333">
        <v>14</v>
      </c>
      <c r="I56" s="305">
        <v>14253</v>
      </c>
      <c r="J56" s="305">
        <v>9012</v>
      </c>
      <c r="K56" s="178">
        <v>1188</v>
      </c>
      <c r="L56" s="305">
        <f t="shared" si="2"/>
        <v>24453</v>
      </c>
      <c r="M56" s="34"/>
      <c r="N56" s="178">
        <f t="shared" si="0"/>
        <v>7040.191408243325</v>
      </c>
      <c r="O56" s="178">
        <f t="shared" si="1"/>
        <v>10366.861367191665</v>
      </c>
      <c r="P56" s="179"/>
    </row>
    <row r="57" spans="1:16">
      <c r="A57" s="35">
        <v>413</v>
      </c>
      <c r="B57" s="35">
        <v>413114755</v>
      </c>
      <c r="C57" s="34" t="s">
        <v>501</v>
      </c>
      <c r="D57" s="35">
        <v>114</v>
      </c>
      <c r="E57" s="176" t="s">
        <v>139</v>
      </c>
      <c r="F57" s="35">
        <v>755</v>
      </c>
      <c r="G57" s="34" t="s">
        <v>425</v>
      </c>
      <c r="H57" s="333">
        <v>17</v>
      </c>
      <c r="I57" s="305">
        <v>15101</v>
      </c>
      <c r="J57" s="305">
        <v>6127</v>
      </c>
      <c r="K57" s="178">
        <v>1188</v>
      </c>
      <c r="L57" s="305">
        <f t="shared" si="2"/>
        <v>22416</v>
      </c>
      <c r="M57" s="34"/>
      <c r="N57" s="178">
        <f t="shared" si="0"/>
        <v>5792.7591051911841</v>
      </c>
      <c r="O57" s="178">
        <f t="shared" si="1"/>
        <v>7832.4837489782185</v>
      </c>
      <c r="P57" s="179"/>
    </row>
    <row r="58" spans="1:16">
      <c r="A58" s="35">
        <v>414</v>
      </c>
      <c r="B58" s="35">
        <v>414603063</v>
      </c>
      <c r="C58" s="34" t="s">
        <v>502</v>
      </c>
      <c r="D58" s="35">
        <v>603</v>
      </c>
      <c r="E58" s="176" t="s">
        <v>573</v>
      </c>
      <c r="F58" s="35">
        <v>63</v>
      </c>
      <c r="G58" s="34" t="s">
        <v>88</v>
      </c>
      <c r="H58" s="333">
        <v>1</v>
      </c>
      <c r="I58" s="305">
        <v>16357</v>
      </c>
      <c r="J58" s="305">
        <v>1025</v>
      </c>
      <c r="K58" s="178">
        <v>1188</v>
      </c>
      <c r="L58" s="305">
        <f t="shared" si="2"/>
        <v>18570</v>
      </c>
      <c r="M58" s="34"/>
      <c r="N58" s="178">
        <f t="shared" si="0"/>
        <v>1024.5540844246316</v>
      </c>
      <c r="O58" s="178">
        <f t="shared" si="1"/>
        <v>8183.7833002015177</v>
      </c>
      <c r="P58" s="179"/>
    </row>
    <row r="59" spans="1:16">
      <c r="A59" s="35">
        <v>414</v>
      </c>
      <c r="B59" s="35">
        <v>414603098</v>
      </c>
      <c r="C59" s="34" t="s">
        <v>502</v>
      </c>
      <c r="D59" s="35">
        <v>603</v>
      </c>
      <c r="E59" s="176" t="s">
        <v>573</v>
      </c>
      <c r="F59" s="35">
        <v>98</v>
      </c>
      <c r="G59" s="34" t="s">
        <v>123</v>
      </c>
      <c r="H59" s="333">
        <v>4</v>
      </c>
      <c r="I59" s="305">
        <v>14459</v>
      </c>
      <c r="J59" s="305">
        <v>15357</v>
      </c>
      <c r="K59" s="178">
        <v>1188</v>
      </c>
      <c r="L59" s="305">
        <f t="shared" si="2"/>
        <v>31004</v>
      </c>
      <c r="M59" s="34"/>
      <c r="N59" s="178">
        <f t="shared" si="0"/>
        <v>8573.490779391097</v>
      </c>
      <c r="O59" s="178">
        <f t="shared" si="1"/>
        <v>22230.24854238722</v>
      </c>
      <c r="P59" s="179"/>
    </row>
    <row r="60" spans="1:16">
      <c r="A60" s="35">
        <v>414</v>
      </c>
      <c r="B60" s="35">
        <v>414603150</v>
      </c>
      <c r="C60" s="34" t="s">
        <v>502</v>
      </c>
      <c r="D60" s="35">
        <v>603</v>
      </c>
      <c r="E60" s="176" t="s">
        <v>573</v>
      </c>
      <c r="F60" s="35">
        <v>150</v>
      </c>
      <c r="G60" s="34" t="s">
        <v>175</v>
      </c>
      <c r="H60" s="333">
        <v>2</v>
      </c>
      <c r="I60" s="305">
        <v>11091</v>
      </c>
      <c r="J60" s="305">
        <v>8901</v>
      </c>
      <c r="K60" s="178">
        <v>1188</v>
      </c>
      <c r="L60" s="305">
        <f t="shared" si="2"/>
        <v>21180</v>
      </c>
      <c r="M60" s="34"/>
      <c r="N60" s="178">
        <f t="shared" si="0"/>
        <v>5896.2817499671764</v>
      </c>
      <c r="O60" s="178">
        <f t="shared" si="1"/>
        <v>8900.7566120548545</v>
      </c>
      <c r="P60" s="179"/>
    </row>
    <row r="61" spans="1:16">
      <c r="A61" s="35">
        <v>414</v>
      </c>
      <c r="B61" s="35">
        <v>414603209</v>
      </c>
      <c r="C61" s="34" t="s">
        <v>502</v>
      </c>
      <c r="D61" s="35">
        <v>603</v>
      </c>
      <c r="E61" s="176" t="s">
        <v>573</v>
      </c>
      <c r="F61" s="35">
        <v>209</v>
      </c>
      <c r="G61" s="34" t="s">
        <v>234</v>
      </c>
      <c r="H61" s="333">
        <v>89</v>
      </c>
      <c r="I61" s="305">
        <v>18341</v>
      </c>
      <c r="J61" s="305">
        <v>3784</v>
      </c>
      <c r="K61" s="178">
        <v>1188</v>
      </c>
      <c r="L61" s="305">
        <f t="shared" si="2"/>
        <v>23313</v>
      </c>
      <c r="M61" s="34"/>
      <c r="N61" s="178">
        <f t="shared" si="0"/>
        <v>3337.2468284736242</v>
      </c>
      <c r="O61" s="178">
        <f t="shared" si="1"/>
        <v>4826.6616152853057</v>
      </c>
      <c r="P61" s="179"/>
    </row>
    <row r="62" spans="1:16">
      <c r="A62" s="35">
        <v>414</v>
      </c>
      <c r="B62" s="35">
        <v>414603236</v>
      </c>
      <c r="C62" s="34" t="s">
        <v>502</v>
      </c>
      <c r="D62" s="35">
        <v>603</v>
      </c>
      <c r="E62" s="176" t="s">
        <v>573</v>
      </c>
      <c r="F62" s="35">
        <v>236</v>
      </c>
      <c r="G62" s="34" t="s">
        <v>261</v>
      </c>
      <c r="H62" s="333">
        <v>161</v>
      </c>
      <c r="I62" s="305">
        <v>17921</v>
      </c>
      <c r="J62" s="305">
        <v>2374</v>
      </c>
      <c r="K62" s="178">
        <v>1188</v>
      </c>
      <c r="L62" s="305">
        <f t="shared" si="2"/>
        <v>21483</v>
      </c>
      <c r="M62" s="34"/>
      <c r="N62" s="178">
        <f t="shared" si="0"/>
        <v>2373.9819373274004</v>
      </c>
      <c r="O62" s="178">
        <f t="shared" si="1"/>
        <v>3884.8964202599564</v>
      </c>
      <c r="P62" s="179"/>
    </row>
    <row r="63" spans="1:16">
      <c r="A63" s="35">
        <v>414</v>
      </c>
      <c r="B63" s="35">
        <v>414603603</v>
      </c>
      <c r="C63" s="34" t="s">
        <v>502</v>
      </c>
      <c r="D63" s="35">
        <v>603</v>
      </c>
      <c r="E63" s="176" t="s">
        <v>573</v>
      </c>
      <c r="F63" s="35">
        <v>603</v>
      </c>
      <c r="G63" s="34" t="s">
        <v>573</v>
      </c>
      <c r="H63" s="333">
        <v>72</v>
      </c>
      <c r="I63" s="305">
        <v>16707</v>
      </c>
      <c r="J63" s="305">
        <v>1884</v>
      </c>
      <c r="K63" s="178">
        <v>1188</v>
      </c>
      <c r="L63" s="305">
        <f t="shared" si="2"/>
        <v>19779</v>
      </c>
      <c r="M63" s="34"/>
      <c r="N63" s="178">
        <f t="shared" si="0"/>
        <v>1794.8474014028434</v>
      </c>
      <c r="O63" s="178">
        <f t="shared" si="1"/>
        <v>3162.9220973500742</v>
      </c>
      <c r="P63" s="179"/>
    </row>
    <row r="64" spans="1:16">
      <c r="A64" s="35">
        <v>414</v>
      </c>
      <c r="B64" s="35">
        <v>414603635</v>
      </c>
      <c r="C64" s="34" t="s">
        <v>502</v>
      </c>
      <c r="D64" s="35">
        <v>603</v>
      </c>
      <c r="E64" s="176" t="s">
        <v>573</v>
      </c>
      <c r="F64" s="35">
        <v>635</v>
      </c>
      <c r="G64" s="34" t="s">
        <v>390</v>
      </c>
      <c r="H64" s="333">
        <v>18</v>
      </c>
      <c r="I64" s="305">
        <v>14240</v>
      </c>
      <c r="J64" s="305">
        <v>4476</v>
      </c>
      <c r="K64" s="178">
        <v>1188</v>
      </c>
      <c r="L64" s="305">
        <f t="shared" si="2"/>
        <v>19904</v>
      </c>
      <c r="M64" s="34"/>
      <c r="N64" s="178">
        <f t="shared" si="0"/>
        <v>3876.230845288308</v>
      </c>
      <c r="O64" s="178">
        <f t="shared" si="1"/>
        <v>7501.4668218445586</v>
      </c>
      <c r="P64" s="179"/>
    </row>
    <row r="65" spans="1:16">
      <c r="A65" s="35">
        <v>414</v>
      </c>
      <c r="B65" s="35">
        <v>414603715</v>
      </c>
      <c r="C65" s="34" t="s">
        <v>502</v>
      </c>
      <c r="D65" s="35">
        <v>603</v>
      </c>
      <c r="E65" s="176" t="s">
        <v>573</v>
      </c>
      <c r="F65" s="35">
        <v>715</v>
      </c>
      <c r="G65" s="34" t="s">
        <v>414</v>
      </c>
      <c r="H65" s="333">
        <v>8</v>
      </c>
      <c r="I65" s="305">
        <v>15247</v>
      </c>
      <c r="J65" s="305">
        <v>9886</v>
      </c>
      <c r="K65" s="178">
        <v>1188</v>
      </c>
      <c r="L65" s="305">
        <f t="shared" si="2"/>
        <v>26321</v>
      </c>
      <c r="M65" s="34"/>
      <c r="N65" s="178">
        <f t="shared" si="0"/>
        <v>7645.958505916853</v>
      </c>
      <c r="O65" s="178">
        <f t="shared" si="1"/>
        <v>14788.335794958315</v>
      </c>
      <c r="P65" s="179"/>
    </row>
    <row r="66" spans="1:16">
      <c r="A66" s="35">
        <v>414</v>
      </c>
      <c r="B66" s="35">
        <v>414603766</v>
      </c>
      <c r="C66" s="34" t="s">
        <v>502</v>
      </c>
      <c r="D66" s="35">
        <v>603</v>
      </c>
      <c r="E66" s="176" t="s">
        <v>573</v>
      </c>
      <c r="F66" s="35">
        <v>766</v>
      </c>
      <c r="G66" s="34" t="s">
        <v>429</v>
      </c>
      <c r="H66" s="333">
        <v>2</v>
      </c>
      <c r="I66" s="305">
        <v>15062.14426910299</v>
      </c>
      <c r="J66" s="305">
        <v>5129</v>
      </c>
      <c r="K66" s="178">
        <v>1188</v>
      </c>
      <c r="L66" s="305">
        <f t="shared" si="2"/>
        <v>21379.144269102988</v>
      </c>
      <c r="M66" s="34"/>
      <c r="N66" s="178">
        <f t="shared" si="0"/>
        <v>4251.8089579310745</v>
      </c>
      <c r="O66" s="178">
        <f t="shared" si="1"/>
        <v>5315.4243002241692</v>
      </c>
      <c r="P66" s="179"/>
    </row>
    <row r="67" spans="1:16">
      <c r="A67" s="35">
        <v>416</v>
      </c>
      <c r="B67" s="35">
        <v>416035018</v>
      </c>
      <c r="C67" s="34" t="s">
        <v>503</v>
      </c>
      <c r="D67" s="35">
        <v>35</v>
      </c>
      <c r="E67" s="176" t="s">
        <v>60</v>
      </c>
      <c r="F67" s="35">
        <v>18</v>
      </c>
      <c r="G67" s="34" t="s">
        <v>43</v>
      </c>
      <c r="H67" s="333">
        <v>1</v>
      </c>
      <c r="I67" s="305">
        <v>21663</v>
      </c>
      <c r="J67" s="305">
        <v>11600</v>
      </c>
      <c r="K67" s="178">
        <v>1188</v>
      </c>
      <c r="L67" s="305">
        <f t="shared" si="2"/>
        <v>34451</v>
      </c>
      <c r="M67" s="34"/>
      <c r="N67" s="178">
        <f t="shared" si="0"/>
        <v>7131.4533321618546</v>
      </c>
      <c r="O67" s="178">
        <f t="shared" si="1"/>
        <v>20595.279673859499</v>
      </c>
      <c r="P67" s="179"/>
    </row>
    <row r="68" spans="1:16">
      <c r="A68" s="35">
        <v>416</v>
      </c>
      <c r="B68" s="35">
        <v>416035030</v>
      </c>
      <c r="C68" s="34" t="s">
        <v>503</v>
      </c>
      <c r="D68" s="35">
        <v>35</v>
      </c>
      <c r="E68" s="176" t="s">
        <v>60</v>
      </c>
      <c r="F68" s="35">
        <v>30</v>
      </c>
      <c r="G68" s="34" t="s">
        <v>55</v>
      </c>
      <c r="H68" s="333">
        <v>1</v>
      </c>
      <c r="I68" s="305">
        <v>17880</v>
      </c>
      <c r="J68" s="305">
        <v>6443</v>
      </c>
      <c r="K68" s="178">
        <v>1188</v>
      </c>
      <c r="L68" s="305">
        <f t="shared" si="2"/>
        <v>25511</v>
      </c>
      <c r="M68" s="34"/>
      <c r="N68" s="178">
        <f t="shared" si="0"/>
        <v>3634.8041478878367</v>
      </c>
      <c r="O68" s="178">
        <f t="shared" si="1"/>
        <v>6443.3383586091913</v>
      </c>
      <c r="P68" s="179"/>
    </row>
    <row r="69" spans="1:16">
      <c r="A69" s="35">
        <v>416</v>
      </c>
      <c r="B69" s="35">
        <v>416035035</v>
      </c>
      <c r="C69" s="34" t="s">
        <v>503</v>
      </c>
      <c r="D69" s="35">
        <v>35</v>
      </c>
      <c r="E69" s="176" t="s">
        <v>60</v>
      </c>
      <c r="F69" s="35">
        <v>35</v>
      </c>
      <c r="G69" s="34" t="s">
        <v>60</v>
      </c>
      <c r="H69" s="333">
        <v>649</v>
      </c>
      <c r="I69" s="305">
        <v>20421</v>
      </c>
      <c r="J69" s="305">
        <v>7263</v>
      </c>
      <c r="K69" s="178">
        <v>1188</v>
      </c>
      <c r="L69" s="305">
        <f t="shared" si="2"/>
        <v>28872</v>
      </c>
      <c r="M69" s="34"/>
      <c r="N69" s="178">
        <f t="shared" si="0"/>
        <v>6034.4286478960203</v>
      </c>
      <c r="O69" s="178">
        <f t="shared" si="1"/>
        <v>8571.1264313279098</v>
      </c>
      <c r="P69" s="179"/>
    </row>
    <row r="70" spans="1:16">
      <c r="A70" s="35">
        <v>416</v>
      </c>
      <c r="B70" s="35">
        <v>416035044</v>
      </c>
      <c r="C70" s="34" t="s">
        <v>503</v>
      </c>
      <c r="D70" s="35">
        <v>35</v>
      </c>
      <c r="E70" s="176" t="s">
        <v>60</v>
      </c>
      <c r="F70" s="35">
        <v>44</v>
      </c>
      <c r="G70" s="34" t="s">
        <v>69</v>
      </c>
      <c r="H70" s="333">
        <v>6</v>
      </c>
      <c r="I70" s="305">
        <v>19163</v>
      </c>
      <c r="J70" s="305">
        <v>0</v>
      </c>
      <c r="K70" s="178">
        <v>1188</v>
      </c>
      <c r="L70" s="305">
        <f t="shared" si="2"/>
        <v>20351</v>
      </c>
      <c r="M70" s="34"/>
      <c r="N70" s="178">
        <f t="shared" si="0"/>
        <v>0</v>
      </c>
      <c r="O70" s="178">
        <f t="shared" si="1"/>
        <v>1262.2283333184241</v>
      </c>
      <c r="P70" s="179"/>
    </row>
    <row r="71" spans="1:16">
      <c r="A71" s="35">
        <v>416</v>
      </c>
      <c r="B71" s="35">
        <v>416035046</v>
      </c>
      <c r="C71" s="34" t="s">
        <v>503</v>
      </c>
      <c r="D71" s="35">
        <v>35</v>
      </c>
      <c r="E71" s="176" t="s">
        <v>60</v>
      </c>
      <c r="F71" s="35">
        <v>46</v>
      </c>
      <c r="G71" s="34" t="s">
        <v>71</v>
      </c>
      <c r="H71" s="333">
        <v>1</v>
      </c>
      <c r="I71" s="305">
        <v>13851.49874879814</v>
      </c>
      <c r="J71" s="305">
        <v>13784</v>
      </c>
      <c r="K71" s="178">
        <v>1188</v>
      </c>
      <c r="L71" s="305">
        <f t="shared" si="2"/>
        <v>28823.498748798142</v>
      </c>
      <c r="M71" s="34"/>
      <c r="N71" s="178">
        <f t="shared" si="0"/>
        <v>10157.994950471801</v>
      </c>
      <c r="O71" s="178">
        <f t="shared" si="1"/>
        <v>14425.841918259377</v>
      </c>
      <c r="P71" s="179"/>
    </row>
    <row r="72" spans="1:16">
      <c r="A72" s="35">
        <v>416</v>
      </c>
      <c r="B72" s="35">
        <v>416035049</v>
      </c>
      <c r="C72" s="34" t="s">
        <v>503</v>
      </c>
      <c r="D72" s="35">
        <v>35</v>
      </c>
      <c r="E72" s="176" t="s">
        <v>60</v>
      </c>
      <c r="F72" s="35">
        <v>49</v>
      </c>
      <c r="G72" s="34" t="s">
        <v>74</v>
      </c>
      <c r="H72" s="333">
        <v>1</v>
      </c>
      <c r="I72" s="305">
        <v>17393.320798327957</v>
      </c>
      <c r="J72" s="305">
        <v>21621</v>
      </c>
      <c r="K72" s="178">
        <v>1188</v>
      </c>
      <c r="L72" s="305">
        <f t="shared" si="2"/>
        <v>40202.320798327957</v>
      </c>
      <c r="M72" s="34"/>
      <c r="N72" s="178">
        <f t="shared" si="0"/>
        <v>20702.914375592634</v>
      </c>
      <c r="O72" s="178">
        <f t="shared" si="1"/>
        <v>22011.995392074874</v>
      </c>
      <c r="P72" s="179"/>
    </row>
    <row r="73" spans="1:16">
      <c r="A73" s="35">
        <v>416</v>
      </c>
      <c r="B73" s="35">
        <v>416035050</v>
      </c>
      <c r="C73" s="34" t="s">
        <v>503</v>
      </c>
      <c r="D73" s="35">
        <v>35</v>
      </c>
      <c r="E73" s="176" t="s">
        <v>60</v>
      </c>
      <c r="F73" s="35">
        <v>50</v>
      </c>
      <c r="G73" s="34" t="s">
        <v>75</v>
      </c>
      <c r="H73" s="333">
        <v>2</v>
      </c>
      <c r="I73" s="305">
        <v>18946</v>
      </c>
      <c r="J73" s="305">
        <v>8276</v>
      </c>
      <c r="K73" s="178">
        <v>1188</v>
      </c>
      <c r="L73" s="305">
        <f t="shared" si="2"/>
        <v>28410</v>
      </c>
      <c r="M73" s="34"/>
      <c r="N73" s="178">
        <f t="shared" si="0"/>
        <v>7928.5987935931444</v>
      </c>
      <c r="O73" s="178">
        <f t="shared" si="1"/>
        <v>8925.5839224283154</v>
      </c>
      <c r="P73" s="179"/>
    </row>
    <row r="74" spans="1:16">
      <c r="A74" s="35">
        <v>416</v>
      </c>
      <c r="B74" s="35">
        <v>416035133</v>
      </c>
      <c r="C74" s="34" t="s">
        <v>503</v>
      </c>
      <c r="D74" s="35">
        <v>35</v>
      </c>
      <c r="E74" s="176" t="s">
        <v>60</v>
      </c>
      <c r="F74" s="35">
        <v>133</v>
      </c>
      <c r="G74" s="34" t="s">
        <v>158</v>
      </c>
      <c r="H74" s="333">
        <v>2</v>
      </c>
      <c r="I74" s="305">
        <v>25489</v>
      </c>
      <c r="J74" s="305">
        <v>0</v>
      </c>
      <c r="K74" s="178">
        <v>1188</v>
      </c>
      <c r="L74" s="305">
        <f t="shared" si="2"/>
        <v>26677</v>
      </c>
      <c r="M74" s="34"/>
      <c r="N74" s="178">
        <f t="shared" ref="N74:N137" si="3">IF(VLOOKUP($F74,abvfndpcts,17)&lt;100,0,((VLOOKUP($F74,abvfndpcts,17)/100*$I74)-$I74))</f>
        <v>0</v>
      </c>
      <c r="O74" s="178">
        <f t="shared" ref="O74:O137" si="4">IF(VLOOKUP($F74,abvfndpcts,18)&lt;100,0,((VLOOKUP($F74,abvfndpcts,18)/100*$I74)-$I74))</f>
        <v>7988.3843448991684</v>
      </c>
      <c r="P74" s="179"/>
    </row>
    <row r="75" spans="1:16">
      <c r="A75" s="35">
        <v>416</v>
      </c>
      <c r="B75" s="35">
        <v>416035243</v>
      </c>
      <c r="C75" s="34" t="s">
        <v>503</v>
      </c>
      <c r="D75" s="35">
        <v>35</v>
      </c>
      <c r="E75" s="176" t="s">
        <v>60</v>
      </c>
      <c r="F75" s="35">
        <v>243</v>
      </c>
      <c r="G75" s="34" t="s">
        <v>268</v>
      </c>
      <c r="H75" s="333">
        <v>1</v>
      </c>
      <c r="I75" s="305">
        <v>21663</v>
      </c>
      <c r="J75" s="305">
        <v>2821</v>
      </c>
      <c r="K75" s="178">
        <v>1188</v>
      </c>
      <c r="L75" s="305">
        <f t="shared" ref="L75:L138" si="5">SUM(I75:K75)</f>
        <v>25672</v>
      </c>
      <c r="M75" s="34"/>
      <c r="N75" s="178">
        <f t="shared" si="3"/>
        <v>2326.4172124873512</v>
      </c>
      <c r="O75" s="178">
        <f t="shared" si="4"/>
        <v>5277.3904680994019</v>
      </c>
      <c r="P75" s="179"/>
    </row>
    <row r="76" spans="1:16">
      <c r="A76" s="35">
        <v>416</v>
      </c>
      <c r="B76" s="35">
        <v>416035244</v>
      </c>
      <c r="C76" s="34" t="s">
        <v>503</v>
      </c>
      <c r="D76" s="35">
        <v>35</v>
      </c>
      <c r="E76" s="176" t="s">
        <v>60</v>
      </c>
      <c r="F76" s="35">
        <v>244</v>
      </c>
      <c r="G76" s="34" t="s">
        <v>269</v>
      </c>
      <c r="H76" s="333">
        <v>5</v>
      </c>
      <c r="I76" s="305">
        <v>17630</v>
      </c>
      <c r="J76" s="305">
        <v>4262</v>
      </c>
      <c r="K76" s="178">
        <v>1188</v>
      </c>
      <c r="L76" s="305">
        <f t="shared" si="5"/>
        <v>23080</v>
      </c>
      <c r="M76" s="34"/>
      <c r="N76" s="178">
        <f t="shared" si="3"/>
        <v>4261.7930067216912</v>
      </c>
      <c r="O76" s="178">
        <f t="shared" si="4"/>
        <v>7143.4892185412027</v>
      </c>
      <c r="P76" s="179"/>
    </row>
    <row r="77" spans="1:16">
      <c r="A77" s="35">
        <v>416</v>
      </c>
      <c r="B77" s="35">
        <v>416035285</v>
      </c>
      <c r="C77" s="34" t="s">
        <v>503</v>
      </c>
      <c r="D77" s="35">
        <v>35</v>
      </c>
      <c r="E77" s="176" t="s">
        <v>60</v>
      </c>
      <c r="F77" s="35">
        <v>285</v>
      </c>
      <c r="G77" s="34" t="s">
        <v>310</v>
      </c>
      <c r="H77" s="333">
        <v>1</v>
      </c>
      <c r="I77" s="305">
        <v>16728</v>
      </c>
      <c r="J77" s="305">
        <v>3699</v>
      </c>
      <c r="K77" s="178">
        <v>1188</v>
      </c>
      <c r="L77" s="305">
        <f t="shared" si="5"/>
        <v>21615</v>
      </c>
      <c r="M77" s="34"/>
      <c r="N77" s="178">
        <f t="shared" si="3"/>
        <v>3162.4233348976595</v>
      </c>
      <c r="O77" s="178">
        <f t="shared" si="4"/>
        <v>5123.3354272892793</v>
      </c>
      <c r="P77" s="179"/>
    </row>
    <row r="78" spans="1:16">
      <c r="A78" s="35">
        <v>417</v>
      </c>
      <c r="B78" s="35">
        <v>417035035</v>
      </c>
      <c r="C78" s="34" t="s">
        <v>504</v>
      </c>
      <c r="D78" s="35">
        <v>35</v>
      </c>
      <c r="E78" s="176" t="s">
        <v>60</v>
      </c>
      <c r="F78" s="35">
        <v>35</v>
      </c>
      <c r="G78" s="34" t="s">
        <v>60</v>
      </c>
      <c r="H78" s="333">
        <v>339</v>
      </c>
      <c r="I78" s="305">
        <v>20571</v>
      </c>
      <c r="J78" s="305">
        <v>7316</v>
      </c>
      <c r="K78" s="178">
        <v>1188</v>
      </c>
      <c r="L78" s="305">
        <f t="shared" si="5"/>
        <v>29075</v>
      </c>
      <c r="M78" s="34"/>
      <c r="N78" s="178">
        <f t="shared" si="3"/>
        <v>6078.7538179261064</v>
      </c>
      <c r="O78" s="178">
        <f t="shared" si="4"/>
        <v>8634.0846099038463</v>
      </c>
      <c r="P78" s="179"/>
    </row>
    <row r="79" spans="1:16">
      <c r="A79" s="35">
        <v>417</v>
      </c>
      <c r="B79" s="35">
        <v>417035040</v>
      </c>
      <c r="C79" s="34" t="s">
        <v>504</v>
      </c>
      <c r="D79" s="35">
        <v>35</v>
      </c>
      <c r="E79" s="176" t="s">
        <v>60</v>
      </c>
      <c r="F79" s="35">
        <v>40</v>
      </c>
      <c r="G79" s="34" t="s">
        <v>65</v>
      </c>
      <c r="H79" s="333">
        <v>1</v>
      </c>
      <c r="I79" s="305">
        <v>18294</v>
      </c>
      <c r="J79" s="305">
        <v>6110</v>
      </c>
      <c r="K79" s="178">
        <v>1188</v>
      </c>
      <c r="L79" s="305">
        <f t="shared" si="5"/>
        <v>25592</v>
      </c>
      <c r="M79" s="34"/>
      <c r="N79" s="178">
        <f t="shared" si="3"/>
        <v>4369.7801827502117</v>
      </c>
      <c r="O79" s="178">
        <f t="shared" si="4"/>
        <v>6109.9986987054144</v>
      </c>
      <c r="P79" s="179"/>
    </row>
    <row r="80" spans="1:16">
      <c r="A80" s="35">
        <v>417</v>
      </c>
      <c r="B80" s="35">
        <v>417035044</v>
      </c>
      <c r="C80" s="34" t="s">
        <v>504</v>
      </c>
      <c r="D80" s="35">
        <v>35</v>
      </c>
      <c r="E80" s="176" t="s">
        <v>60</v>
      </c>
      <c r="F80" s="35">
        <v>44</v>
      </c>
      <c r="G80" s="34" t="s">
        <v>69</v>
      </c>
      <c r="H80" s="333">
        <v>1</v>
      </c>
      <c r="I80" s="305">
        <v>11796</v>
      </c>
      <c r="J80" s="305">
        <v>0</v>
      </c>
      <c r="K80" s="178">
        <v>1188</v>
      </c>
      <c r="L80" s="305">
        <f t="shared" si="5"/>
        <v>12984</v>
      </c>
      <c r="M80" s="34"/>
      <c r="N80" s="178">
        <f t="shared" si="3"/>
        <v>0</v>
      </c>
      <c r="O80" s="178">
        <f t="shared" si="4"/>
        <v>776.97883524626377</v>
      </c>
      <c r="P80" s="179"/>
    </row>
    <row r="81" spans="1:16">
      <c r="A81" s="35">
        <v>417</v>
      </c>
      <c r="B81" s="35">
        <v>417035133</v>
      </c>
      <c r="C81" s="34" t="s">
        <v>504</v>
      </c>
      <c r="D81" s="35">
        <v>35</v>
      </c>
      <c r="E81" s="176" t="s">
        <v>60</v>
      </c>
      <c r="F81" s="35">
        <v>133</v>
      </c>
      <c r="G81" s="34" t="s">
        <v>158</v>
      </c>
      <c r="H81" s="333">
        <v>2</v>
      </c>
      <c r="I81" s="305">
        <v>12071</v>
      </c>
      <c r="J81" s="305">
        <v>0</v>
      </c>
      <c r="K81" s="178">
        <v>1188</v>
      </c>
      <c r="L81" s="305">
        <f t="shared" si="5"/>
        <v>13259</v>
      </c>
      <c r="M81" s="34"/>
      <c r="N81" s="178">
        <f t="shared" si="3"/>
        <v>0</v>
      </c>
      <c r="O81" s="178">
        <f t="shared" si="4"/>
        <v>3783.1137913326475</v>
      </c>
      <c r="P81" s="179"/>
    </row>
    <row r="82" spans="1:16">
      <c r="A82" s="35">
        <v>417</v>
      </c>
      <c r="B82" s="35">
        <v>417035244</v>
      </c>
      <c r="C82" s="34" t="s">
        <v>504</v>
      </c>
      <c r="D82" s="35">
        <v>35</v>
      </c>
      <c r="E82" s="176" t="s">
        <v>60</v>
      </c>
      <c r="F82" s="35">
        <v>244</v>
      </c>
      <c r="G82" s="34" t="s">
        <v>269</v>
      </c>
      <c r="H82" s="333">
        <v>3</v>
      </c>
      <c r="I82" s="305">
        <v>22499</v>
      </c>
      <c r="J82" s="305">
        <v>5439</v>
      </c>
      <c r="K82" s="178">
        <v>1188</v>
      </c>
      <c r="L82" s="305">
        <f t="shared" si="5"/>
        <v>29126</v>
      </c>
      <c r="M82" s="34"/>
      <c r="N82" s="178">
        <f t="shared" si="3"/>
        <v>5438.8020906540733</v>
      </c>
      <c r="O82" s="178">
        <f t="shared" si="4"/>
        <v>9116.3564338036595</v>
      </c>
      <c r="P82" s="179"/>
    </row>
    <row r="83" spans="1:16">
      <c r="A83" s="35">
        <v>417</v>
      </c>
      <c r="B83" s="35">
        <v>417035285</v>
      </c>
      <c r="C83" s="34" t="s">
        <v>504</v>
      </c>
      <c r="D83" s="35">
        <v>35</v>
      </c>
      <c r="E83" s="176" t="s">
        <v>60</v>
      </c>
      <c r="F83" s="35">
        <v>285</v>
      </c>
      <c r="G83" s="34" t="s">
        <v>310</v>
      </c>
      <c r="H83" s="333">
        <v>1</v>
      </c>
      <c r="I83" s="305">
        <v>12002</v>
      </c>
      <c r="J83" s="305">
        <v>2654</v>
      </c>
      <c r="K83" s="178">
        <v>1188</v>
      </c>
      <c r="L83" s="305">
        <f t="shared" si="5"/>
        <v>15844</v>
      </c>
      <c r="M83" s="34"/>
      <c r="N83" s="178">
        <f t="shared" si="3"/>
        <v>2268.9744658920208</v>
      </c>
      <c r="O83" s="178">
        <f t="shared" si="4"/>
        <v>3675.889036246168</v>
      </c>
      <c r="P83" s="179"/>
    </row>
    <row r="84" spans="1:16">
      <c r="A84" s="35">
        <v>418</v>
      </c>
      <c r="B84" s="35">
        <v>418100014</v>
      </c>
      <c r="C84" s="34" t="s">
        <v>505</v>
      </c>
      <c r="D84" s="35">
        <v>100</v>
      </c>
      <c r="E84" s="176" t="s">
        <v>125</v>
      </c>
      <c r="F84" s="35">
        <v>14</v>
      </c>
      <c r="G84" s="34" t="s">
        <v>39</v>
      </c>
      <c r="H84" s="333">
        <v>2</v>
      </c>
      <c r="I84" s="305">
        <v>11241</v>
      </c>
      <c r="J84" s="305">
        <v>2970</v>
      </c>
      <c r="K84" s="178">
        <v>1188</v>
      </c>
      <c r="L84" s="305">
        <f t="shared" si="5"/>
        <v>15399</v>
      </c>
      <c r="M84" s="34"/>
      <c r="N84" s="178">
        <f t="shared" si="3"/>
        <v>2582.565586204817</v>
      </c>
      <c r="O84" s="178">
        <f t="shared" si="4"/>
        <v>3747.8130318430867</v>
      </c>
      <c r="P84" s="179"/>
    </row>
    <row r="85" spans="1:16">
      <c r="A85" s="35">
        <v>418</v>
      </c>
      <c r="B85" s="35">
        <v>418100100</v>
      </c>
      <c r="C85" s="34" t="s">
        <v>505</v>
      </c>
      <c r="D85" s="35">
        <v>100</v>
      </c>
      <c r="E85" s="176" t="s">
        <v>125</v>
      </c>
      <c r="F85" s="35">
        <v>100</v>
      </c>
      <c r="G85" s="34" t="s">
        <v>125</v>
      </c>
      <c r="H85" s="333">
        <v>286</v>
      </c>
      <c r="I85" s="305">
        <v>16146</v>
      </c>
      <c r="J85" s="305">
        <v>4360</v>
      </c>
      <c r="K85" s="178">
        <v>1188</v>
      </c>
      <c r="L85" s="305">
        <f t="shared" si="5"/>
        <v>21694</v>
      </c>
      <c r="M85" s="34"/>
      <c r="N85" s="178">
        <f t="shared" si="3"/>
        <v>4076.1708776285232</v>
      </c>
      <c r="O85" s="178">
        <f t="shared" si="4"/>
        <v>8297.6104908883281</v>
      </c>
      <c r="P85" s="179"/>
    </row>
    <row r="86" spans="1:16">
      <c r="A86" s="35">
        <v>418</v>
      </c>
      <c r="B86" s="35">
        <v>418100136</v>
      </c>
      <c r="C86" s="34" t="s">
        <v>505</v>
      </c>
      <c r="D86" s="35">
        <v>100</v>
      </c>
      <c r="E86" s="176" t="s">
        <v>125</v>
      </c>
      <c r="F86" s="35">
        <v>136</v>
      </c>
      <c r="G86" s="34" t="s">
        <v>161</v>
      </c>
      <c r="H86" s="333">
        <v>2</v>
      </c>
      <c r="I86" s="305">
        <v>12419</v>
      </c>
      <c r="J86" s="305">
        <v>4548</v>
      </c>
      <c r="K86" s="178">
        <v>1188</v>
      </c>
      <c r="L86" s="305">
        <f t="shared" si="5"/>
        <v>18155</v>
      </c>
      <c r="M86" s="34"/>
      <c r="N86" s="178">
        <f t="shared" si="3"/>
        <v>3703.8095722033868</v>
      </c>
      <c r="O86" s="178">
        <f t="shared" si="4"/>
        <v>4824.6773305998213</v>
      </c>
      <c r="P86" s="179"/>
    </row>
    <row r="87" spans="1:16">
      <c r="A87" s="35">
        <v>418</v>
      </c>
      <c r="B87" s="35">
        <v>418100170</v>
      </c>
      <c r="C87" s="34" t="s">
        <v>505</v>
      </c>
      <c r="D87" s="35">
        <v>100</v>
      </c>
      <c r="E87" s="176" t="s">
        <v>125</v>
      </c>
      <c r="F87" s="35">
        <v>170</v>
      </c>
      <c r="G87" s="34" t="s">
        <v>195</v>
      </c>
      <c r="H87" s="333">
        <v>11</v>
      </c>
      <c r="I87" s="305">
        <v>13683</v>
      </c>
      <c r="J87" s="305">
        <v>1535</v>
      </c>
      <c r="K87" s="178">
        <v>1188</v>
      </c>
      <c r="L87" s="305">
        <f t="shared" si="5"/>
        <v>16406</v>
      </c>
      <c r="M87" s="34"/>
      <c r="N87" s="178">
        <f t="shared" si="3"/>
        <v>756.91051211992453</v>
      </c>
      <c r="O87" s="178">
        <f t="shared" si="4"/>
        <v>5345.0734174555873</v>
      </c>
      <c r="P87" s="179"/>
    </row>
    <row r="88" spans="1:16">
      <c r="A88" s="35">
        <v>418</v>
      </c>
      <c r="B88" s="35">
        <v>418100198</v>
      </c>
      <c r="C88" s="34" t="s">
        <v>505</v>
      </c>
      <c r="D88" s="35">
        <v>100</v>
      </c>
      <c r="E88" s="176" t="s">
        <v>125</v>
      </c>
      <c r="F88" s="35">
        <v>198</v>
      </c>
      <c r="G88" s="34" t="s">
        <v>223</v>
      </c>
      <c r="H88" s="333">
        <v>10</v>
      </c>
      <c r="I88" s="305">
        <v>12818</v>
      </c>
      <c r="J88" s="305">
        <v>6911</v>
      </c>
      <c r="K88" s="178">
        <v>1188</v>
      </c>
      <c r="L88" s="305">
        <f t="shared" si="5"/>
        <v>20917</v>
      </c>
      <c r="M88" s="34"/>
      <c r="N88" s="178">
        <f t="shared" si="3"/>
        <v>3927.8342228327419</v>
      </c>
      <c r="O88" s="178">
        <f t="shared" si="4"/>
        <v>6910.896423341761</v>
      </c>
      <c r="P88" s="179"/>
    </row>
    <row r="89" spans="1:16">
      <c r="A89" s="35">
        <v>418</v>
      </c>
      <c r="B89" s="35">
        <v>418100214</v>
      </c>
      <c r="C89" s="34" t="s">
        <v>505</v>
      </c>
      <c r="D89" s="35">
        <v>100</v>
      </c>
      <c r="E89" s="176" t="s">
        <v>125</v>
      </c>
      <c r="F89" s="35">
        <v>214</v>
      </c>
      <c r="G89" s="34" t="s">
        <v>239</v>
      </c>
      <c r="H89" s="333">
        <v>1</v>
      </c>
      <c r="I89" s="305">
        <v>15156.400257894737</v>
      </c>
      <c r="J89" s="305">
        <v>1765</v>
      </c>
      <c r="K89" s="178">
        <v>1188</v>
      </c>
      <c r="L89" s="305">
        <f t="shared" si="5"/>
        <v>18109.400257894737</v>
      </c>
      <c r="M89" s="34"/>
      <c r="N89" s="178">
        <f t="shared" si="3"/>
        <v>1391.4625522268325</v>
      </c>
      <c r="O89" s="178">
        <f t="shared" si="4"/>
        <v>3670.7163710309469</v>
      </c>
      <c r="P89" s="179"/>
    </row>
    <row r="90" spans="1:16">
      <c r="A90" s="35">
        <v>418</v>
      </c>
      <c r="B90" s="35">
        <v>418100276</v>
      </c>
      <c r="C90" s="34" t="s">
        <v>505</v>
      </c>
      <c r="D90" s="35">
        <v>100</v>
      </c>
      <c r="E90" s="176" t="s">
        <v>125</v>
      </c>
      <c r="F90" s="35">
        <v>276</v>
      </c>
      <c r="G90" s="34" t="s">
        <v>301</v>
      </c>
      <c r="H90" s="333">
        <v>1</v>
      </c>
      <c r="I90" s="305">
        <v>15731</v>
      </c>
      <c r="J90" s="305">
        <v>14218</v>
      </c>
      <c r="K90" s="178">
        <v>1188</v>
      </c>
      <c r="L90" s="305">
        <f t="shared" si="5"/>
        <v>31137</v>
      </c>
      <c r="M90" s="34"/>
      <c r="N90" s="178">
        <f t="shared" si="3"/>
        <v>14217.739588671597</v>
      </c>
      <c r="O90" s="178">
        <f t="shared" si="4"/>
        <v>16245.411869735879</v>
      </c>
      <c r="P90" s="179"/>
    </row>
    <row r="91" spans="1:16">
      <c r="A91" s="35">
        <v>418</v>
      </c>
      <c r="B91" s="35">
        <v>418100308</v>
      </c>
      <c r="C91" s="34" t="s">
        <v>505</v>
      </c>
      <c r="D91" s="35">
        <v>100</v>
      </c>
      <c r="E91" s="176" t="s">
        <v>125</v>
      </c>
      <c r="F91" s="35">
        <v>308</v>
      </c>
      <c r="G91" s="34" t="s">
        <v>333</v>
      </c>
      <c r="H91" s="333">
        <v>1</v>
      </c>
      <c r="I91" s="305">
        <v>11242</v>
      </c>
      <c r="J91" s="305">
        <v>4349</v>
      </c>
      <c r="K91" s="178">
        <v>1188</v>
      </c>
      <c r="L91" s="305">
        <f t="shared" si="5"/>
        <v>16779</v>
      </c>
      <c r="M91" s="34"/>
      <c r="N91" s="178">
        <f t="shared" si="3"/>
        <v>3014.3883055013666</v>
      </c>
      <c r="O91" s="178">
        <f t="shared" si="4"/>
        <v>6643.8731014432451</v>
      </c>
      <c r="P91" s="179"/>
    </row>
    <row r="92" spans="1:16">
      <c r="A92" s="35">
        <v>418</v>
      </c>
      <c r="B92" s="35">
        <v>418100655</v>
      </c>
      <c r="C92" s="34" t="s">
        <v>505</v>
      </c>
      <c r="D92" s="35">
        <v>100</v>
      </c>
      <c r="E92" s="176" t="s">
        <v>125</v>
      </c>
      <c r="F92" s="35">
        <v>655</v>
      </c>
      <c r="G92" s="34" t="s">
        <v>394</v>
      </c>
      <c r="H92" s="333">
        <v>1</v>
      </c>
      <c r="I92" s="305">
        <v>13544.770979759571</v>
      </c>
      <c r="J92" s="305">
        <v>10523</v>
      </c>
      <c r="K92" s="178">
        <v>1188</v>
      </c>
      <c r="L92" s="305">
        <f t="shared" si="5"/>
        <v>25255.770979759571</v>
      </c>
      <c r="M92" s="34"/>
      <c r="N92" s="178">
        <f t="shared" si="3"/>
        <v>9417.4840518904712</v>
      </c>
      <c r="O92" s="178">
        <f t="shared" si="4"/>
        <v>10840.519250117257</v>
      </c>
      <c r="P92" s="179"/>
    </row>
    <row r="93" spans="1:16">
      <c r="A93" s="35">
        <v>420</v>
      </c>
      <c r="B93" s="35">
        <v>420049010</v>
      </c>
      <c r="C93" s="34" t="s">
        <v>506</v>
      </c>
      <c r="D93" s="35">
        <v>49</v>
      </c>
      <c r="E93" s="176" t="s">
        <v>74</v>
      </c>
      <c r="F93" s="35">
        <v>10</v>
      </c>
      <c r="G93" s="34" t="s">
        <v>35</v>
      </c>
      <c r="H93" s="333">
        <v>7</v>
      </c>
      <c r="I93" s="305">
        <v>15830</v>
      </c>
      <c r="J93" s="305">
        <v>8140</v>
      </c>
      <c r="K93" s="178">
        <v>1188</v>
      </c>
      <c r="L93" s="305">
        <f t="shared" si="5"/>
        <v>25158</v>
      </c>
      <c r="M93" s="34"/>
      <c r="N93" s="178">
        <f t="shared" si="3"/>
        <v>4733.4138644072045</v>
      </c>
      <c r="O93" s="178">
        <f t="shared" si="4"/>
        <v>8140.1022084605574</v>
      </c>
      <c r="P93" s="179"/>
    </row>
    <row r="94" spans="1:16">
      <c r="A94" s="35">
        <v>420</v>
      </c>
      <c r="B94" s="35">
        <v>420049016</v>
      </c>
      <c r="C94" s="34" t="s">
        <v>506</v>
      </c>
      <c r="D94" s="35">
        <v>49</v>
      </c>
      <c r="E94" s="176" t="s">
        <v>74</v>
      </c>
      <c r="F94" s="35">
        <v>16</v>
      </c>
      <c r="G94" s="34" t="s">
        <v>41</v>
      </c>
      <c r="H94" s="333">
        <v>1</v>
      </c>
      <c r="I94" s="305">
        <v>16375</v>
      </c>
      <c r="J94" s="305">
        <v>234</v>
      </c>
      <c r="K94" s="178">
        <v>1188</v>
      </c>
      <c r="L94" s="305">
        <f t="shared" si="5"/>
        <v>17797</v>
      </c>
      <c r="M94" s="34"/>
      <c r="N94" s="178">
        <f t="shared" si="3"/>
        <v>177.93821343201853</v>
      </c>
      <c r="O94" s="178">
        <f t="shared" si="4"/>
        <v>925.71996470890008</v>
      </c>
      <c r="P94" s="179"/>
    </row>
    <row r="95" spans="1:16">
      <c r="A95" s="35">
        <v>420</v>
      </c>
      <c r="B95" s="35">
        <v>420049026</v>
      </c>
      <c r="C95" s="34" t="s">
        <v>506</v>
      </c>
      <c r="D95" s="35">
        <v>49</v>
      </c>
      <c r="E95" s="176" t="s">
        <v>74</v>
      </c>
      <c r="F95" s="35">
        <v>26</v>
      </c>
      <c r="G95" s="34" t="s">
        <v>51</v>
      </c>
      <c r="H95" s="333">
        <v>5</v>
      </c>
      <c r="I95" s="305">
        <v>12451</v>
      </c>
      <c r="J95" s="305">
        <v>4870</v>
      </c>
      <c r="K95" s="178">
        <v>1188</v>
      </c>
      <c r="L95" s="305">
        <f t="shared" si="5"/>
        <v>18509</v>
      </c>
      <c r="M95" s="34"/>
      <c r="N95" s="178">
        <f t="shared" si="3"/>
        <v>3414.5007956945628</v>
      </c>
      <c r="O95" s="178">
        <f t="shared" si="4"/>
        <v>4978.0624362530143</v>
      </c>
      <c r="P95" s="179"/>
    </row>
    <row r="96" spans="1:16">
      <c r="A96" s="35">
        <v>420</v>
      </c>
      <c r="B96" s="35">
        <v>420049035</v>
      </c>
      <c r="C96" s="34" t="s">
        <v>506</v>
      </c>
      <c r="D96" s="35">
        <v>49</v>
      </c>
      <c r="E96" s="176" t="s">
        <v>74</v>
      </c>
      <c r="F96" s="35">
        <v>35</v>
      </c>
      <c r="G96" s="34" t="s">
        <v>60</v>
      </c>
      <c r="H96" s="333">
        <v>21</v>
      </c>
      <c r="I96" s="305">
        <v>18651</v>
      </c>
      <c r="J96" s="305">
        <v>6633</v>
      </c>
      <c r="K96" s="178">
        <v>1188</v>
      </c>
      <c r="L96" s="305">
        <f t="shared" si="5"/>
        <v>26472</v>
      </c>
      <c r="M96" s="34"/>
      <c r="N96" s="178">
        <f t="shared" si="3"/>
        <v>5511.3916415409949</v>
      </c>
      <c r="O96" s="178">
        <f t="shared" si="4"/>
        <v>7828.2199241318667</v>
      </c>
      <c r="P96" s="179"/>
    </row>
    <row r="97" spans="1:16">
      <c r="A97" s="35">
        <v>420</v>
      </c>
      <c r="B97" s="35">
        <v>420049044</v>
      </c>
      <c r="C97" s="34" t="s">
        <v>506</v>
      </c>
      <c r="D97" s="35">
        <v>49</v>
      </c>
      <c r="E97" s="176" t="s">
        <v>74</v>
      </c>
      <c r="F97" s="35">
        <v>44</v>
      </c>
      <c r="G97" s="34" t="s">
        <v>69</v>
      </c>
      <c r="H97" s="333">
        <v>6</v>
      </c>
      <c r="I97" s="305">
        <v>19544</v>
      </c>
      <c r="J97" s="305">
        <v>0</v>
      </c>
      <c r="K97" s="178">
        <v>1188</v>
      </c>
      <c r="L97" s="305">
        <f t="shared" si="5"/>
        <v>20732</v>
      </c>
      <c r="M97" s="34"/>
      <c r="N97" s="178">
        <f t="shared" si="3"/>
        <v>0</v>
      </c>
      <c r="O97" s="178">
        <f t="shared" si="4"/>
        <v>1287.3240383225639</v>
      </c>
      <c r="P97" s="179"/>
    </row>
    <row r="98" spans="1:16">
      <c r="A98" s="35">
        <v>420</v>
      </c>
      <c r="B98" s="35">
        <v>420049049</v>
      </c>
      <c r="C98" s="34" t="s">
        <v>506</v>
      </c>
      <c r="D98" s="35">
        <v>49</v>
      </c>
      <c r="E98" s="176" t="s">
        <v>74</v>
      </c>
      <c r="F98" s="35">
        <v>49</v>
      </c>
      <c r="G98" s="34" t="s">
        <v>74</v>
      </c>
      <c r="H98" s="333">
        <v>224</v>
      </c>
      <c r="I98" s="305">
        <v>18469</v>
      </c>
      <c r="J98" s="305">
        <v>22958</v>
      </c>
      <c r="K98" s="178">
        <v>1188</v>
      </c>
      <c r="L98" s="305">
        <f t="shared" si="5"/>
        <v>42615</v>
      </c>
      <c r="M98" s="34"/>
      <c r="N98" s="178">
        <f t="shared" si="3"/>
        <v>21983.273351663665</v>
      </c>
      <c r="O98" s="178">
        <f t="shared" si="4"/>
        <v>23373.313676552898</v>
      </c>
      <c r="P98" s="179"/>
    </row>
    <row r="99" spans="1:16">
      <c r="A99" s="35">
        <v>420</v>
      </c>
      <c r="B99" s="35">
        <v>420049050</v>
      </c>
      <c r="C99" s="34" t="s">
        <v>506</v>
      </c>
      <c r="D99" s="35">
        <v>49</v>
      </c>
      <c r="E99" s="176" t="s">
        <v>74</v>
      </c>
      <c r="F99" s="35">
        <v>50</v>
      </c>
      <c r="G99" s="34" t="s">
        <v>75</v>
      </c>
      <c r="H99" s="333">
        <v>1</v>
      </c>
      <c r="I99" s="305">
        <v>5497</v>
      </c>
      <c r="J99" s="305">
        <v>2401</v>
      </c>
      <c r="K99" s="178">
        <v>1188</v>
      </c>
      <c r="L99" s="305">
        <f t="shared" si="5"/>
        <v>9086</v>
      </c>
      <c r="M99" s="34"/>
      <c r="N99" s="178">
        <f t="shared" si="3"/>
        <v>2300.4068177125264</v>
      </c>
      <c r="O99" s="178">
        <f t="shared" si="4"/>
        <v>2589.6724808185609</v>
      </c>
      <c r="P99" s="179"/>
    </row>
    <row r="100" spans="1:16">
      <c r="A100" s="35">
        <v>420</v>
      </c>
      <c r="B100" s="35">
        <v>420049056</v>
      </c>
      <c r="C100" s="34" t="s">
        <v>506</v>
      </c>
      <c r="D100" s="35">
        <v>49</v>
      </c>
      <c r="E100" s="176" t="s">
        <v>74</v>
      </c>
      <c r="F100" s="35">
        <v>56</v>
      </c>
      <c r="G100" s="34" t="s">
        <v>81</v>
      </c>
      <c r="H100" s="333">
        <v>1</v>
      </c>
      <c r="I100" s="305">
        <v>5497</v>
      </c>
      <c r="J100" s="305">
        <v>1748</v>
      </c>
      <c r="K100" s="178">
        <v>1188</v>
      </c>
      <c r="L100" s="305">
        <f t="shared" si="5"/>
        <v>8433</v>
      </c>
      <c r="M100" s="34"/>
      <c r="N100" s="178">
        <f t="shared" si="3"/>
        <v>1613.4102128708837</v>
      </c>
      <c r="O100" s="178">
        <f t="shared" si="4"/>
        <v>2135.5100674186551</v>
      </c>
      <c r="P100" s="179"/>
    </row>
    <row r="101" spans="1:16">
      <c r="A101" s="35">
        <v>420</v>
      </c>
      <c r="B101" s="35">
        <v>420049057</v>
      </c>
      <c r="C101" s="34" t="s">
        <v>506</v>
      </c>
      <c r="D101" s="35">
        <v>49</v>
      </c>
      <c r="E101" s="176" t="s">
        <v>74</v>
      </c>
      <c r="F101" s="35">
        <v>57</v>
      </c>
      <c r="G101" s="34" t="s">
        <v>82</v>
      </c>
      <c r="H101" s="333">
        <v>3</v>
      </c>
      <c r="I101" s="305">
        <v>15801</v>
      </c>
      <c r="J101" s="305">
        <v>792</v>
      </c>
      <c r="K101" s="178">
        <v>1188</v>
      </c>
      <c r="L101" s="305">
        <f t="shared" si="5"/>
        <v>17781</v>
      </c>
      <c r="M101" s="34"/>
      <c r="N101" s="178">
        <f t="shared" si="3"/>
        <v>275.02020038403316</v>
      </c>
      <c r="O101" s="178">
        <f t="shared" si="4"/>
        <v>832.50105201973565</v>
      </c>
      <c r="P101" s="179"/>
    </row>
    <row r="102" spans="1:16">
      <c r="A102" s="35">
        <v>420</v>
      </c>
      <c r="B102" s="35">
        <v>420049088</v>
      </c>
      <c r="C102" s="34" t="s">
        <v>506</v>
      </c>
      <c r="D102" s="35">
        <v>49</v>
      </c>
      <c r="E102" s="176" t="s">
        <v>74</v>
      </c>
      <c r="F102" s="35">
        <v>88</v>
      </c>
      <c r="G102" s="34" t="s">
        <v>113</v>
      </c>
      <c r="H102" s="333">
        <v>1</v>
      </c>
      <c r="I102" s="305">
        <v>13522.748360704687</v>
      </c>
      <c r="J102" s="305">
        <v>3987</v>
      </c>
      <c r="K102" s="178">
        <v>1188</v>
      </c>
      <c r="L102" s="305">
        <f t="shared" si="5"/>
        <v>18697.748360704689</v>
      </c>
      <c r="M102" s="34"/>
      <c r="N102" s="178">
        <f t="shared" si="3"/>
        <v>3864.5030607575918</v>
      </c>
      <c r="O102" s="178">
        <f t="shared" si="4"/>
        <v>4576.8961942112855</v>
      </c>
      <c r="P102" s="179"/>
    </row>
    <row r="103" spans="1:16">
      <c r="A103" s="35">
        <v>420</v>
      </c>
      <c r="B103" s="35">
        <v>420049093</v>
      </c>
      <c r="C103" s="34" t="s">
        <v>506</v>
      </c>
      <c r="D103" s="35">
        <v>49</v>
      </c>
      <c r="E103" s="176" t="s">
        <v>74</v>
      </c>
      <c r="F103" s="35">
        <v>93</v>
      </c>
      <c r="G103" s="34" t="s">
        <v>118</v>
      </c>
      <c r="H103" s="333">
        <v>16</v>
      </c>
      <c r="I103" s="305">
        <v>15429</v>
      </c>
      <c r="J103" s="305">
        <v>63</v>
      </c>
      <c r="K103" s="178">
        <v>1188</v>
      </c>
      <c r="L103" s="305">
        <f t="shared" si="5"/>
        <v>16680</v>
      </c>
      <c r="M103" s="34"/>
      <c r="N103" s="178">
        <f t="shared" si="3"/>
        <v>0</v>
      </c>
      <c r="O103" s="178">
        <f t="shared" si="4"/>
        <v>765.39827198455532</v>
      </c>
      <c r="P103" s="179"/>
    </row>
    <row r="104" spans="1:16">
      <c r="A104" s="35">
        <v>420</v>
      </c>
      <c r="B104" s="35">
        <v>420049097</v>
      </c>
      <c r="C104" s="34" t="s">
        <v>506</v>
      </c>
      <c r="D104" s="35">
        <v>49</v>
      </c>
      <c r="E104" s="176" t="s">
        <v>74</v>
      </c>
      <c r="F104" s="35">
        <v>97</v>
      </c>
      <c r="G104" s="34" t="s">
        <v>122</v>
      </c>
      <c r="H104" s="333">
        <v>1</v>
      </c>
      <c r="I104" s="305">
        <v>12451</v>
      </c>
      <c r="J104" s="305">
        <v>90</v>
      </c>
      <c r="K104" s="178">
        <v>1188</v>
      </c>
      <c r="L104" s="305">
        <f t="shared" si="5"/>
        <v>13729</v>
      </c>
      <c r="M104" s="34"/>
      <c r="N104" s="178">
        <f t="shared" si="3"/>
        <v>0</v>
      </c>
      <c r="O104" s="178">
        <f t="shared" si="4"/>
        <v>89.952587022648004</v>
      </c>
      <c r="P104" s="179"/>
    </row>
    <row r="105" spans="1:16">
      <c r="A105" s="35">
        <v>420</v>
      </c>
      <c r="B105" s="35">
        <v>420049100</v>
      </c>
      <c r="C105" s="34" t="s">
        <v>506</v>
      </c>
      <c r="D105" s="35">
        <v>49</v>
      </c>
      <c r="E105" s="176" t="s">
        <v>74</v>
      </c>
      <c r="F105" s="35">
        <v>100</v>
      </c>
      <c r="G105" s="34" t="s">
        <v>125</v>
      </c>
      <c r="H105" s="333">
        <v>1</v>
      </c>
      <c r="I105" s="305">
        <v>18250.951534425098</v>
      </c>
      <c r="J105" s="305">
        <v>4929</v>
      </c>
      <c r="K105" s="178">
        <v>1188</v>
      </c>
      <c r="L105" s="305">
        <f t="shared" si="5"/>
        <v>24367.951534425098</v>
      </c>
      <c r="M105" s="34"/>
      <c r="N105" s="178">
        <f t="shared" si="3"/>
        <v>4607.5806474441451</v>
      </c>
      <c r="O105" s="178">
        <f t="shared" si="4"/>
        <v>9379.3686932206183</v>
      </c>
      <c r="P105" s="179"/>
    </row>
    <row r="106" spans="1:16">
      <c r="A106" s="35">
        <v>420</v>
      </c>
      <c r="B106" s="35">
        <v>420049149</v>
      </c>
      <c r="C106" s="34" t="s">
        <v>506</v>
      </c>
      <c r="D106" s="35">
        <v>49</v>
      </c>
      <c r="E106" s="176" t="s">
        <v>74</v>
      </c>
      <c r="F106" s="35">
        <v>149</v>
      </c>
      <c r="G106" s="34" t="s">
        <v>174</v>
      </c>
      <c r="H106" s="333">
        <v>2</v>
      </c>
      <c r="I106" s="305">
        <v>12419</v>
      </c>
      <c r="J106" s="305">
        <v>284</v>
      </c>
      <c r="K106" s="178">
        <v>1188</v>
      </c>
      <c r="L106" s="305">
        <f t="shared" si="5"/>
        <v>13891</v>
      </c>
      <c r="M106" s="34"/>
      <c r="N106" s="178">
        <f t="shared" si="3"/>
        <v>0</v>
      </c>
      <c r="O106" s="178">
        <f t="shared" si="4"/>
        <v>458.9652710983155</v>
      </c>
      <c r="P106" s="179"/>
    </row>
    <row r="107" spans="1:16">
      <c r="A107" s="35">
        <v>420</v>
      </c>
      <c r="B107" s="35">
        <v>420049153</v>
      </c>
      <c r="C107" s="34" t="s">
        <v>506</v>
      </c>
      <c r="D107" s="35">
        <v>49</v>
      </c>
      <c r="E107" s="176" t="s">
        <v>74</v>
      </c>
      <c r="F107" s="35">
        <v>153</v>
      </c>
      <c r="G107" s="34" t="s">
        <v>178</v>
      </c>
      <c r="H107" s="333">
        <v>3</v>
      </c>
      <c r="I107" s="305">
        <v>12450</v>
      </c>
      <c r="J107" s="305">
        <v>0</v>
      </c>
      <c r="K107" s="178">
        <v>1188</v>
      </c>
      <c r="L107" s="305">
        <f t="shared" si="5"/>
        <v>13638</v>
      </c>
      <c r="M107" s="34"/>
      <c r="N107" s="178">
        <f t="shared" si="3"/>
        <v>4.2724532104330137E-3</v>
      </c>
      <c r="O107" s="178">
        <f t="shared" si="4"/>
        <v>658.74736172683515</v>
      </c>
      <c r="P107" s="179"/>
    </row>
    <row r="108" spans="1:16">
      <c r="A108" s="35">
        <v>420</v>
      </c>
      <c r="B108" s="35">
        <v>420049155</v>
      </c>
      <c r="C108" s="34" t="s">
        <v>506</v>
      </c>
      <c r="D108" s="35">
        <v>49</v>
      </c>
      <c r="E108" s="176" t="s">
        <v>74</v>
      </c>
      <c r="F108" s="35">
        <v>155</v>
      </c>
      <c r="G108" s="34" t="s">
        <v>180</v>
      </c>
      <c r="H108" s="333">
        <v>2</v>
      </c>
      <c r="I108" s="305">
        <v>14320</v>
      </c>
      <c r="J108" s="305">
        <v>12752</v>
      </c>
      <c r="K108" s="178">
        <v>1188</v>
      </c>
      <c r="L108" s="305">
        <f t="shared" si="5"/>
        <v>28260</v>
      </c>
      <c r="M108" s="34"/>
      <c r="N108" s="178">
        <f t="shared" si="3"/>
        <v>9478.5929779525941</v>
      </c>
      <c r="O108" s="178">
        <f t="shared" si="4"/>
        <v>12751.885503371654</v>
      </c>
      <c r="P108" s="179"/>
    </row>
    <row r="109" spans="1:16">
      <c r="A109" s="35">
        <v>420</v>
      </c>
      <c r="B109" s="35">
        <v>420049165</v>
      </c>
      <c r="C109" s="34" t="s">
        <v>506</v>
      </c>
      <c r="D109" s="35">
        <v>49</v>
      </c>
      <c r="E109" s="176" t="s">
        <v>74</v>
      </c>
      <c r="F109" s="35">
        <v>165</v>
      </c>
      <c r="G109" s="34" t="s">
        <v>190</v>
      </c>
      <c r="H109" s="333">
        <v>4</v>
      </c>
      <c r="I109" s="305">
        <v>15748</v>
      </c>
      <c r="J109" s="305">
        <v>0</v>
      </c>
      <c r="K109" s="178">
        <v>1188</v>
      </c>
      <c r="L109" s="305">
        <f t="shared" si="5"/>
        <v>16936</v>
      </c>
      <c r="M109" s="34"/>
      <c r="N109" s="178">
        <f t="shared" si="3"/>
        <v>0</v>
      </c>
      <c r="O109" s="178">
        <f t="shared" si="4"/>
        <v>871.66578384219611</v>
      </c>
      <c r="P109" s="179"/>
    </row>
    <row r="110" spans="1:16">
      <c r="A110" s="35">
        <v>420</v>
      </c>
      <c r="B110" s="35">
        <v>420049174</v>
      </c>
      <c r="C110" s="34" t="s">
        <v>506</v>
      </c>
      <c r="D110" s="35">
        <v>49</v>
      </c>
      <c r="E110" s="176" t="s">
        <v>74</v>
      </c>
      <c r="F110" s="35">
        <v>174</v>
      </c>
      <c r="G110" s="34" t="s">
        <v>199</v>
      </c>
      <c r="H110" s="333">
        <v>2</v>
      </c>
      <c r="I110" s="305">
        <v>12449</v>
      </c>
      <c r="J110" s="305">
        <v>7583</v>
      </c>
      <c r="K110" s="178">
        <v>1188</v>
      </c>
      <c r="L110" s="305">
        <f t="shared" si="5"/>
        <v>21220</v>
      </c>
      <c r="M110" s="34"/>
      <c r="N110" s="178">
        <f t="shared" si="3"/>
        <v>4939.6223128489437</v>
      </c>
      <c r="O110" s="178">
        <f t="shared" si="4"/>
        <v>8916.031917320186</v>
      </c>
      <c r="P110" s="179"/>
    </row>
    <row r="111" spans="1:16">
      <c r="A111" s="35">
        <v>420</v>
      </c>
      <c r="B111" s="35">
        <v>420049176</v>
      </c>
      <c r="C111" s="34" t="s">
        <v>506</v>
      </c>
      <c r="D111" s="35">
        <v>49</v>
      </c>
      <c r="E111" s="176" t="s">
        <v>74</v>
      </c>
      <c r="F111" s="35">
        <v>176</v>
      </c>
      <c r="G111" s="34" t="s">
        <v>201</v>
      </c>
      <c r="H111" s="333">
        <v>10</v>
      </c>
      <c r="I111" s="305">
        <v>13419</v>
      </c>
      <c r="J111" s="305">
        <v>4333</v>
      </c>
      <c r="K111" s="178">
        <v>1188</v>
      </c>
      <c r="L111" s="305">
        <f t="shared" si="5"/>
        <v>18940</v>
      </c>
      <c r="M111" s="34"/>
      <c r="N111" s="178">
        <f t="shared" si="3"/>
        <v>3370.1961953278951</v>
      </c>
      <c r="O111" s="178">
        <f t="shared" si="4"/>
        <v>6674.8572498906615</v>
      </c>
      <c r="P111" s="179"/>
    </row>
    <row r="112" spans="1:16">
      <c r="A112" s="35">
        <v>420</v>
      </c>
      <c r="B112" s="35">
        <v>420049181</v>
      </c>
      <c r="C112" s="34" t="s">
        <v>506</v>
      </c>
      <c r="D112" s="35">
        <v>49</v>
      </c>
      <c r="E112" s="176" t="s">
        <v>74</v>
      </c>
      <c r="F112" s="35">
        <v>181</v>
      </c>
      <c r="G112" s="34" t="s">
        <v>206</v>
      </c>
      <c r="H112" s="333">
        <v>3</v>
      </c>
      <c r="I112" s="305">
        <v>21031</v>
      </c>
      <c r="J112" s="305">
        <v>236</v>
      </c>
      <c r="K112" s="178">
        <v>1188</v>
      </c>
      <c r="L112" s="305">
        <f t="shared" si="5"/>
        <v>22455</v>
      </c>
      <c r="M112" s="34"/>
      <c r="N112" s="178">
        <f t="shared" si="3"/>
        <v>179.55047937711788</v>
      </c>
      <c r="O112" s="178">
        <f t="shared" si="4"/>
        <v>1418.4348691453379</v>
      </c>
      <c r="P112" s="179"/>
    </row>
    <row r="113" spans="1:16">
      <c r="A113" s="35">
        <v>420</v>
      </c>
      <c r="B113" s="35">
        <v>420049184</v>
      </c>
      <c r="C113" s="34" t="s">
        <v>506</v>
      </c>
      <c r="D113" s="35">
        <v>49</v>
      </c>
      <c r="E113" s="176" t="s">
        <v>74</v>
      </c>
      <c r="F113" s="35">
        <v>184</v>
      </c>
      <c r="G113" s="34" t="s">
        <v>209</v>
      </c>
      <c r="H113" s="333">
        <v>1</v>
      </c>
      <c r="I113" s="305">
        <v>12390</v>
      </c>
      <c r="J113" s="305">
        <v>10444</v>
      </c>
      <c r="K113" s="178">
        <v>1188</v>
      </c>
      <c r="L113" s="305">
        <f t="shared" si="5"/>
        <v>24022</v>
      </c>
      <c r="M113" s="34"/>
      <c r="N113" s="178">
        <f t="shared" si="3"/>
        <v>8346.1323726868504</v>
      </c>
      <c r="O113" s="178">
        <f t="shared" si="4"/>
        <v>10470.95187855266</v>
      </c>
      <c r="P113" s="179"/>
    </row>
    <row r="114" spans="1:16">
      <c r="A114" s="35">
        <v>420</v>
      </c>
      <c r="B114" s="35">
        <v>420049199</v>
      </c>
      <c r="C114" s="34" t="s">
        <v>506</v>
      </c>
      <c r="D114" s="35">
        <v>49</v>
      </c>
      <c r="E114" s="176" t="s">
        <v>74</v>
      </c>
      <c r="F114" s="35">
        <v>199</v>
      </c>
      <c r="G114" s="34" t="s">
        <v>224</v>
      </c>
      <c r="H114" s="333">
        <v>1</v>
      </c>
      <c r="I114" s="305">
        <v>17303</v>
      </c>
      <c r="J114" s="305">
        <v>15694</v>
      </c>
      <c r="K114" s="178">
        <v>1188</v>
      </c>
      <c r="L114" s="305">
        <f t="shared" si="5"/>
        <v>34185</v>
      </c>
      <c r="M114" s="34"/>
      <c r="N114" s="178">
        <f t="shared" si="3"/>
        <v>10653.742520250409</v>
      </c>
      <c r="O114" s="178">
        <f t="shared" si="4"/>
        <v>15694.267389499495</v>
      </c>
      <c r="P114" s="179"/>
    </row>
    <row r="115" spans="1:16">
      <c r="A115" s="35">
        <v>420</v>
      </c>
      <c r="B115" s="35">
        <v>420049220</v>
      </c>
      <c r="C115" s="34" t="s">
        <v>506</v>
      </c>
      <c r="D115" s="35">
        <v>49</v>
      </c>
      <c r="E115" s="176" t="s">
        <v>74</v>
      </c>
      <c r="F115" s="35">
        <v>220</v>
      </c>
      <c r="G115" s="34" t="s">
        <v>245</v>
      </c>
      <c r="H115" s="333">
        <v>1</v>
      </c>
      <c r="I115" s="305">
        <v>12390</v>
      </c>
      <c r="J115" s="305">
        <v>4418</v>
      </c>
      <c r="K115" s="178">
        <v>1188</v>
      </c>
      <c r="L115" s="305">
        <f t="shared" si="5"/>
        <v>17996</v>
      </c>
      <c r="M115" s="34"/>
      <c r="N115" s="178">
        <f t="shared" si="3"/>
        <v>4084.3915068370952</v>
      </c>
      <c r="O115" s="178">
        <f t="shared" si="4"/>
        <v>5623.9481063700659</v>
      </c>
      <c r="P115" s="179"/>
    </row>
    <row r="116" spans="1:16">
      <c r="A116" s="35">
        <v>420</v>
      </c>
      <c r="B116" s="35">
        <v>420049229</v>
      </c>
      <c r="C116" s="34" t="s">
        <v>506</v>
      </c>
      <c r="D116" s="35">
        <v>49</v>
      </c>
      <c r="E116" s="176" t="s">
        <v>74</v>
      </c>
      <c r="F116" s="35">
        <v>229</v>
      </c>
      <c r="G116" s="34" t="s">
        <v>254</v>
      </c>
      <c r="H116" s="333">
        <v>2</v>
      </c>
      <c r="I116" s="305">
        <v>16854.795181196583</v>
      </c>
      <c r="J116" s="305">
        <v>1668</v>
      </c>
      <c r="K116" s="178">
        <v>1188</v>
      </c>
      <c r="L116" s="305">
        <f t="shared" si="5"/>
        <v>19710.795181196583</v>
      </c>
      <c r="M116" s="34"/>
      <c r="N116" s="178">
        <f t="shared" si="3"/>
        <v>1269.3065515070448</v>
      </c>
      <c r="O116" s="178">
        <f t="shared" si="4"/>
        <v>3227.9105049342979</v>
      </c>
      <c r="P116" s="179"/>
    </row>
    <row r="117" spans="1:16">
      <c r="A117" s="35">
        <v>420</v>
      </c>
      <c r="B117" s="35">
        <v>420049243</v>
      </c>
      <c r="C117" s="34" t="s">
        <v>506</v>
      </c>
      <c r="D117" s="35">
        <v>49</v>
      </c>
      <c r="E117" s="176" t="s">
        <v>74</v>
      </c>
      <c r="F117" s="35">
        <v>243</v>
      </c>
      <c r="G117" s="34" t="s">
        <v>268</v>
      </c>
      <c r="H117" s="333">
        <v>1</v>
      </c>
      <c r="I117" s="305">
        <v>16414</v>
      </c>
      <c r="J117" s="305">
        <v>2137</v>
      </c>
      <c r="K117" s="178">
        <v>1188</v>
      </c>
      <c r="L117" s="305">
        <f t="shared" si="5"/>
        <v>19739</v>
      </c>
      <c r="M117" s="34"/>
      <c r="N117" s="178">
        <f t="shared" si="3"/>
        <v>1762.7204046423576</v>
      </c>
      <c r="O117" s="178">
        <f t="shared" si="4"/>
        <v>3998.6653345974046</v>
      </c>
      <c r="P117" s="179"/>
    </row>
    <row r="118" spans="1:16">
      <c r="A118" s="35">
        <v>420</v>
      </c>
      <c r="B118" s="35">
        <v>420049248</v>
      </c>
      <c r="C118" s="34" t="s">
        <v>506</v>
      </c>
      <c r="D118" s="35">
        <v>49</v>
      </c>
      <c r="E118" s="176" t="s">
        <v>74</v>
      </c>
      <c r="F118" s="35">
        <v>248</v>
      </c>
      <c r="G118" s="34" t="s">
        <v>273</v>
      </c>
      <c r="H118" s="333">
        <v>4</v>
      </c>
      <c r="I118" s="305">
        <v>14356</v>
      </c>
      <c r="J118" s="305">
        <v>541</v>
      </c>
      <c r="K118" s="178">
        <v>1188</v>
      </c>
      <c r="L118" s="305">
        <f t="shared" si="5"/>
        <v>16085</v>
      </c>
      <c r="M118" s="34"/>
      <c r="N118" s="178">
        <f t="shared" si="3"/>
        <v>463.17354800303474</v>
      </c>
      <c r="O118" s="178">
        <f t="shared" si="4"/>
        <v>1557.4279417622583</v>
      </c>
      <c r="P118" s="179"/>
    </row>
    <row r="119" spans="1:16">
      <c r="A119" s="35">
        <v>420</v>
      </c>
      <c r="B119" s="35">
        <v>420049262</v>
      </c>
      <c r="C119" s="34" t="s">
        <v>506</v>
      </c>
      <c r="D119" s="35">
        <v>49</v>
      </c>
      <c r="E119" s="176" t="s">
        <v>74</v>
      </c>
      <c r="F119" s="35">
        <v>262</v>
      </c>
      <c r="G119" s="34" t="s">
        <v>287</v>
      </c>
      <c r="H119" s="333">
        <v>4</v>
      </c>
      <c r="I119" s="305">
        <v>14080</v>
      </c>
      <c r="J119" s="305">
        <v>148</v>
      </c>
      <c r="K119" s="178">
        <v>1188</v>
      </c>
      <c r="L119" s="305">
        <f t="shared" si="5"/>
        <v>15416</v>
      </c>
      <c r="M119" s="34"/>
      <c r="N119" s="178">
        <f t="shared" si="3"/>
        <v>147.79681432047255</v>
      </c>
      <c r="O119" s="178">
        <f t="shared" si="4"/>
        <v>6598.2069229364133</v>
      </c>
      <c r="P119" s="179"/>
    </row>
    <row r="120" spans="1:16">
      <c r="A120" s="35">
        <v>420</v>
      </c>
      <c r="B120" s="35">
        <v>420049274</v>
      </c>
      <c r="C120" s="34" t="s">
        <v>506</v>
      </c>
      <c r="D120" s="35">
        <v>49</v>
      </c>
      <c r="E120" s="176" t="s">
        <v>74</v>
      </c>
      <c r="F120" s="35">
        <v>274</v>
      </c>
      <c r="G120" s="34" t="s">
        <v>299</v>
      </c>
      <c r="H120" s="333">
        <v>5</v>
      </c>
      <c r="I120" s="305">
        <v>18542</v>
      </c>
      <c r="J120" s="305">
        <v>9536</v>
      </c>
      <c r="K120" s="178">
        <v>1188</v>
      </c>
      <c r="L120" s="305">
        <f t="shared" si="5"/>
        <v>29266</v>
      </c>
      <c r="M120" s="34"/>
      <c r="N120" s="178">
        <f t="shared" si="3"/>
        <v>7500.1669485114362</v>
      </c>
      <c r="O120" s="178">
        <f t="shared" si="4"/>
        <v>9535.5975113929926</v>
      </c>
      <c r="P120" s="179"/>
    </row>
    <row r="121" spans="1:16">
      <c r="A121" s="35">
        <v>420</v>
      </c>
      <c r="B121" s="35">
        <v>420049284</v>
      </c>
      <c r="C121" s="34" t="s">
        <v>506</v>
      </c>
      <c r="D121" s="35">
        <v>49</v>
      </c>
      <c r="E121" s="176" t="s">
        <v>74</v>
      </c>
      <c r="F121" s="35">
        <v>284</v>
      </c>
      <c r="G121" s="34" t="s">
        <v>309</v>
      </c>
      <c r="H121" s="333">
        <v>2</v>
      </c>
      <c r="I121" s="305">
        <v>18040</v>
      </c>
      <c r="J121" s="305">
        <v>8761</v>
      </c>
      <c r="K121" s="178">
        <v>1188</v>
      </c>
      <c r="L121" s="305">
        <f t="shared" si="5"/>
        <v>27989</v>
      </c>
      <c r="M121" s="34"/>
      <c r="N121" s="178">
        <f t="shared" si="3"/>
        <v>5828.9491249876337</v>
      </c>
      <c r="O121" s="178">
        <f t="shared" si="4"/>
        <v>8760.7929366289354</v>
      </c>
      <c r="P121" s="179"/>
    </row>
    <row r="122" spans="1:16">
      <c r="A122" s="35">
        <v>420</v>
      </c>
      <c r="B122" s="35">
        <v>420049342</v>
      </c>
      <c r="C122" s="34" t="s">
        <v>506</v>
      </c>
      <c r="D122" s="35">
        <v>49</v>
      </c>
      <c r="E122" s="176" t="s">
        <v>74</v>
      </c>
      <c r="F122" s="35">
        <v>342</v>
      </c>
      <c r="G122" s="34" t="s">
        <v>367</v>
      </c>
      <c r="H122" s="333">
        <v>1</v>
      </c>
      <c r="I122" s="305">
        <v>12390</v>
      </c>
      <c r="J122" s="305">
        <v>9961</v>
      </c>
      <c r="K122" s="178">
        <v>1188</v>
      </c>
      <c r="L122" s="305">
        <f t="shared" si="5"/>
        <v>23539</v>
      </c>
      <c r="M122" s="34"/>
      <c r="N122" s="178">
        <f t="shared" si="3"/>
        <v>6747.6244110604421</v>
      </c>
      <c r="O122" s="178">
        <f t="shared" si="4"/>
        <v>10168.306946215467</v>
      </c>
      <c r="P122" s="179"/>
    </row>
    <row r="123" spans="1:16">
      <c r="A123" s="35">
        <v>420</v>
      </c>
      <c r="B123" s="35">
        <v>420049347</v>
      </c>
      <c r="C123" s="34" t="s">
        <v>506</v>
      </c>
      <c r="D123" s="35">
        <v>49</v>
      </c>
      <c r="E123" s="176" t="s">
        <v>74</v>
      </c>
      <c r="F123" s="35">
        <v>347</v>
      </c>
      <c r="G123" s="34" t="s">
        <v>372</v>
      </c>
      <c r="H123" s="333">
        <v>2</v>
      </c>
      <c r="I123" s="305">
        <v>19743</v>
      </c>
      <c r="J123" s="305">
        <v>9040</v>
      </c>
      <c r="K123" s="178">
        <v>1188</v>
      </c>
      <c r="L123" s="305">
        <f t="shared" si="5"/>
        <v>29971</v>
      </c>
      <c r="M123" s="34"/>
      <c r="N123" s="178">
        <f t="shared" si="3"/>
        <v>8064.0382672583219</v>
      </c>
      <c r="O123" s="178">
        <f t="shared" si="4"/>
        <v>10190.493423368451</v>
      </c>
      <c r="P123" s="179"/>
    </row>
    <row r="124" spans="1:16">
      <c r="A124" s="35">
        <v>420</v>
      </c>
      <c r="B124" s="35">
        <v>420049616</v>
      </c>
      <c r="C124" s="34" t="s">
        <v>506</v>
      </c>
      <c r="D124" s="35">
        <v>49</v>
      </c>
      <c r="E124" s="176" t="s">
        <v>74</v>
      </c>
      <c r="F124" s="35">
        <v>616</v>
      </c>
      <c r="G124" s="34" t="s">
        <v>384</v>
      </c>
      <c r="H124" s="333">
        <v>3</v>
      </c>
      <c r="I124" s="305">
        <v>19259</v>
      </c>
      <c r="J124" s="305">
        <v>3229</v>
      </c>
      <c r="K124" s="178">
        <v>1188</v>
      </c>
      <c r="L124" s="305">
        <f t="shared" si="5"/>
        <v>23676</v>
      </c>
      <c r="M124" s="34"/>
      <c r="N124" s="178">
        <f t="shared" si="3"/>
        <v>3228.7623366027401</v>
      </c>
      <c r="O124" s="178">
        <f t="shared" si="4"/>
        <v>7482.4764374167062</v>
      </c>
      <c r="P124" s="179"/>
    </row>
    <row r="125" spans="1:16">
      <c r="A125" s="35">
        <v>420</v>
      </c>
      <c r="B125" s="35">
        <v>420049625</v>
      </c>
      <c r="C125" s="34" t="s">
        <v>506</v>
      </c>
      <c r="D125" s="35">
        <v>49</v>
      </c>
      <c r="E125" s="176" t="s">
        <v>74</v>
      </c>
      <c r="F125" s="35">
        <v>625</v>
      </c>
      <c r="G125" s="34" t="s">
        <v>388</v>
      </c>
      <c r="H125" s="333">
        <v>3</v>
      </c>
      <c r="I125" s="305">
        <v>15528</v>
      </c>
      <c r="J125" s="305">
        <v>1060</v>
      </c>
      <c r="K125" s="178">
        <v>1188</v>
      </c>
      <c r="L125" s="305">
        <f t="shared" si="5"/>
        <v>17776</v>
      </c>
      <c r="M125" s="34"/>
      <c r="N125" s="178">
        <f t="shared" si="3"/>
        <v>1060.1922289449249</v>
      </c>
      <c r="O125" s="178">
        <f t="shared" si="4"/>
        <v>2931.329304565148</v>
      </c>
      <c r="P125" s="179"/>
    </row>
    <row r="126" spans="1:16">
      <c r="A126" s="35">
        <v>428</v>
      </c>
      <c r="B126" s="35">
        <v>428035016</v>
      </c>
      <c r="C126" s="34" t="s">
        <v>507</v>
      </c>
      <c r="D126" s="35">
        <v>35</v>
      </c>
      <c r="E126" s="176" t="s">
        <v>60</v>
      </c>
      <c r="F126" s="35">
        <v>16</v>
      </c>
      <c r="G126" s="34" t="s">
        <v>41</v>
      </c>
      <c r="H126" s="333">
        <v>2</v>
      </c>
      <c r="I126" s="305">
        <v>13161</v>
      </c>
      <c r="J126" s="305">
        <v>188</v>
      </c>
      <c r="K126" s="178">
        <v>1188</v>
      </c>
      <c r="L126" s="305">
        <f t="shared" si="5"/>
        <v>14537</v>
      </c>
      <c r="M126" s="34"/>
      <c r="N126" s="178">
        <f t="shared" si="3"/>
        <v>143.01342454832411</v>
      </c>
      <c r="O126" s="178">
        <f t="shared" si="4"/>
        <v>744.02445529977558</v>
      </c>
      <c r="P126" s="179"/>
    </row>
    <row r="127" spans="1:16">
      <c r="A127" s="35">
        <v>428</v>
      </c>
      <c r="B127" s="35">
        <v>428035035</v>
      </c>
      <c r="C127" s="34" t="s">
        <v>507</v>
      </c>
      <c r="D127" s="35">
        <v>35</v>
      </c>
      <c r="E127" s="176" t="s">
        <v>60</v>
      </c>
      <c r="F127" s="35">
        <v>35</v>
      </c>
      <c r="G127" s="34" t="s">
        <v>60</v>
      </c>
      <c r="H127" s="333">
        <v>1885</v>
      </c>
      <c r="I127" s="305">
        <v>19437</v>
      </c>
      <c r="J127" s="305">
        <v>6913</v>
      </c>
      <c r="K127" s="178">
        <v>1188</v>
      </c>
      <c r="L127" s="305">
        <f t="shared" si="5"/>
        <v>27538</v>
      </c>
      <c r="M127" s="34"/>
      <c r="N127" s="178">
        <f t="shared" si="3"/>
        <v>5743.6555324986512</v>
      </c>
      <c r="O127" s="178">
        <f t="shared" si="4"/>
        <v>8158.1207798697724</v>
      </c>
      <c r="P127" s="179"/>
    </row>
    <row r="128" spans="1:16">
      <c r="A128" s="35">
        <v>428</v>
      </c>
      <c r="B128" s="35">
        <v>428035044</v>
      </c>
      <c r="C128" s="34" t="s">
        <v>507</v>
      </c>
      <c r="D128" s="35">
        <v>35</v>
      </c>
      <c r="E128" s="176" t="s">
        <v>60</v>
      </c>
      <c r="F128" s="35">
        <v>44</v>
      </c>
      <c r="G128" s="34" t="s">
        <v>69</v>
      </c>
      <c r="H128" s="333">
        <v>27</v>
      </c>
      <c r="I128" s="305">
        <v>16864</v>
      </c>
      <c r="J128" s="305">
        <v>0</v>
      </c>
      <c r="K128" s="178">
        <v>1188</v>
      </c>
      <c r="L128" s="305">
        <f t="shared" si="5"/>
        <v>18052</v>
      </c>
      <c r="M128" s="34"/>
      <c r="N128" s="178">
        <f t="shared" si="3"/>
        <v>0</v>
      </c>
      <c r="O128" s="178">
        <f t="shared" si="4"/>
        <v>1110.7978193958115</v>
      </c>
      <c r="P128" s="179"/>
    </row>
    <row r="129" spans="1:16">
      <c r="A129" s="35">
        <v>428</v>
      </c>
      <c r="B129" s="35">
        <v>428035057</v>
      </c>
      <c r="C129" s="34" t="s">
        <v>507</v>
      </c>
      <c r="D129" s="35">
        <v>35</v>
      </c>
      <c r="E129" s="176" t="s">
        <v>60</v>
      </c>
      <c r="F129" s="35">
        <v>57</v>
      </c>
      <c r="G129" s="34" t="s">
        <v>82</v>
      </c>
      <c r="H129" s="333">
        <v>195</v>
      </c>
      <c r="I129" s="305">
        <v>20546</v>
      </c>
      <c r="J129" s="305">
        <v>1030</v>
      </c>
      <c r="K129" s="178">
        <v>1188</v>
      </c>
      <c r="L129" s="305">
        <f t="shared" si="5"/>
        <v>22764</v>
      </c>
      <c r="M129" s="34"/>
      <c r="N129" s="178">
        <f t="shared" si="3"/>
        <v>357.60806512817726</v>
      </c>
      <c r="O129" s="178">
        <f t="shared" si="4"/>
        <v>1082.4989946710666</v>
      </c>
      <c r="P129" s="179"/>
    </row>
    <row r="130" spans="1:16">
      <c r="A130" s="35">
        <v>428</v>
      </c>
      <c r="B130" s="35">
        <v>428035073</v>
      </c>
      <c r="C130" s="34" t="s">
        <v>507</v>
      </c>
      <c r="D130" s="35">
        <v>35</v>
      </c>
      <c r="E130" s="176" t="s">
        <v>60</v>
      </c>
      <c r="F130" s="35">
        <v>73</v>
      </c>
      <c r="G130" s="34" t="s">
        <v>98</v>
      </c>
      <c r="H130" s="333">
        <v>15</v>
      </c>
      <c r="I130" s="305">
        <v>17769</v>
      </c>
      <c r="J130" s="305">
        <v>12842</v>
      </c>
      <c r="K130" s="178">
        <v>1188</v>
      </c>
      <c r="L130" s="305">
        <f t="shared" si="5"/>
        <v>31799</v>
      </c>
      <c r="M130" s="34"/>
      <c r="N130" s="178">
        <f t="shared" si="3"/>
        <v>11608.62595994028</v>
      </c>
      <c r="O130" s="178">
        <f t="shared" si="4"/>
        <v>13826.4462703481</v>
      </c>
      <c r="P130" s="179"/>
    </row>
    <row r="131" spans="1:16">
      <c r="A131" s="35">
        <v>428</v>
      </c>
      <c r="B131" s="35">
        <v>428035093</v>
      </c>
      <c r="C131" s="34" t="s">
        <v>507</v>
      </c>
      <c r="D131" s="35">
        <v>35</v>
      </c>
      <c r="E131" s="176" t="s">
        <v>60</v>
      </c>
      <c r="F131" s="35">
        <v>93</v>
      </c>
      <c r="G131" s="34" t="s">
        <v>118</v>
      </c>
      <c r="H131" s="333">
        <v>7</v>
      </c>
      <c r="I131" s="305">
        <v>22657</v>
      </c>
      <c r="J131" s="305">
        <v>92</v>
      </c>
      <c r="K131" s="178">
        <v>1188</v>
      </c>
      <c r="L131" s="305">
        <f t="shared" si="5"/>
        <v>23937</v>
      </c>
      <c r="M131" s="34"/>
      <c r="N131" s="178">
        <f t="shared" si="3"/>
        <v>0</v>
      </c>
      <c r="O131" s="178">
        <f t="shared" si="4"/>
        <v>1123.9632282295715</v>
      </c>
      <c r="P131" s="179"/>
    </row>
    <row r="132" spans="1:16">
      <c r="A132" s="35">
        <v>428</v>
      </c>
      <c r="B132" s="35">
        <v>428035128</v>
      </c>
      <c r="C132" s="34" t="s">
        <v>507</v>
      </c>
      <c r="D132" s="35">
        <v>35</v>
      </c>
      <c r="E132" s="176" t="s">
        <v>60</v>
      </c>
      <c r="F132" s="35">
        <v>128</v>
      </c>
      <c r="G132" s="34" t="s">
        <v>153</v>
      </c>
      <c r="H132" s="333">
        <v>1</v>
      </c>
      <c r="I132" s="305">
        <v>12210</v>
      </c>
      <c r="J132" s="305">
        <v>666</v>
      </c>
      <c r="K132" s="178">
        <v>1188</v>
      </c>
      <c r="L132" s="305">
        <f t="shared" si="5"/>
        <v>14064</v>
      </c>
      <c r="M132" s="34"/>
      <c r="N132" s="178">
        <f t="shared" si="3"/>
        <v>440.43346405074044</v>
      </c>
      <c r="O132" s="178">
        <f t="shared" si="4"/>
        <v>1268.2493576564029</v>
      </c>
      <c r="P132" s="179"/>
    </row>
    <row r="133" spans="1:16">
      <c r="A133" s="35">
        <v>428</v>
      </c>
      <c r="B133" s="35">
        <v>428035149</v>
      </c>
      <c r="C133" s="34" t="s">
        <v>507</v>
      </c>
      <c r="D133" s="35">
        <v>35</v>
      </c>
      <c r="E133" s="176" t="s">
        <v>60</v>
      </c>
      <c r="F133" s="35">
        <v>149</v>
      </c>
      <c r="G133" s="34" t="s">
        <v>174</v>
      </c>
      <c r="H133" s="333">
        <v>1</v>
      </c>
      <c r="I133" s="305">
        <v>21948.890829499142</v>
      </c>
      <c r="J133" s="305">
        <v>501</v>
      </c>
      <c r="K133" s="178">
        <v>1188</v>
      </c>
      <c r="L133" s="305">
        <f t="shared" si="5"/>
        <v>23637.890829499142</v>
      </c>
      <c r="M133" s="34"/>
      <c r="N133" s="178">
        <f t="shared" si="3"/>
        <v>0</v>
      </c>
      <c r="O133" s="178">
        <f t="shared" si="4"/>
        <v>811.15859810519396</v>
      </c>
      <c r="P133" s="179"/>
    </row>
    <row r="134" spans="1:16">
      <c r="A134" s="35">
        <v>428</v>
      </c>
      <c r="B134" s="35">
        <v>428035163</v>
      </c>
      <c r="C134" s="34" t="s">
        <v>507</v>
      </c>
      <c r="D134" s="35">
        <v>35</v>
      </c>
      <c r="E134" s="176" t="s">
        <v>60</v>
      </c>
      <c r="F134" s="35">
        <v>163</v>
      </c>
      <c r="G134" s="34" t="s">
        <v>188</v>
      </c>
      <c r="H134" s="333">
        <v>11</v>
      </c>
      <c r="I134" s="305">
        <v>17312</v>
      </c>
      <c r="J134" s="305">
        <v>2</v>
      </c>
      <c r="K134" s="178">
        <v>1188</v>
      </c>
      <c r="L134" s="305">
        <f t="shared" si="5"/>
        <v>18502</v>
      </c>
      <c r="M134" s="34"/>
      <c r="N134" s="178">
        <f t="shared" si="3"/>
        <v>0</v>
      </c>
      <c r="O134" s="178">
        <f t="shared" si="4"/>
        <v>731.23410584688463</v>
      </c>
      <c r="P134" s="179"/>
    </row>
    <row r="135" spans="1:16">
      <c r="A135" s="35">
        <v>428</v>
      </c>
      <c r="B135" s="35">
        <v>428035165</v>
      </c>
      <c r="C135" s="34" t="s">
        <v>507</v>
      </c>
      <c r="D135" s="35">
        <v>35</v>
      </c>
      <c r="E135" s="176" t="s">
        <v>60</v>
      </c>
      <c r="F135" s="35">
        <v>165</v>
      </c>
      <c r="G135" s="34" t="s">
        <v>190</v>
      </c>
      <c r="H135" s="333">
        <v>4</v>
      </c>
      <c r="I135" s="305">
        <v>21114</v>
      </c>
      <c r="J135" s="305">
        <v>0</v>
      </c>
      <c r="K135" s="178">
        <v>1188</v>
      </c>
      <c r="L135" s="305">
        <f t="shared" si="5"/>
        <v>22302</v>
      </c>
      <c r="M135" s="34"/>
      <c r="N135" s="178">
        <f t="shared" si="3"/>
        <v>0</v>
      </c>
      <c r="O135" s="178">
        <f t="shared" si="4"/>
        <v>1168.6786487200989</v>
      </c>
      <c r="P135" s="179"/>
    </row>
    <row r="136" spans="1:16">
      <c r="A136" s="35">
        <v>428</v>
      </c>
      <c r="B136" s="35">
        <v>428035189</v>
      </c>
      <c r="C136" s="34" t="s">
        <v>507</v>
      </c>
      <c r="D136" s="35">
        <v>35</v>
      </c>
      <c r="E136" s="176" t="s">
        <v>60</v>
      </c>
      <c r="F136" s="35">
        <v>189</v>
      </c>
      <c r="G136" s="34" t="s">
        <v>214</v>
      </c>
      <c r="H136" s="333">
        <v>2</v>
      </c>
      <c r="I136" s="305">
        <v>13400.966829428246</v>
      </c>
      <c r="J136" s="305">
        <v>6103</v>
      </c>
      <c r="K136" s="178">
        <v>1188</v>
      </c>
      <c r="L136" s="305">
        <f t="shared" si="5"/>
        <v>20691.966829428246</v>
      </c>
      <c r="M136" s="34"/>
      <c r="N136" s="178">
        <f t="shared" si="3"/>
        <v>4515.6240596203897</v>
      </c>
      <c r="O136" s="178">
        <f t="shared" si="4"/>
        <v>6103.4711619647751</v>
      </c>
      <c r="P136" s="179"/>
    </row>
    <row r="137" spans="1:16">
      <c r="A137" s="35">
        <v>428</v>
      </c>
      <c r="B137" s="35">
        <v>428035220</v>
      </c>
      <c r="C137" s="34" t="s">
        <v>507</v>
      </c>
      <c r="D137" s="35">
        <v>35</v>
      </c>
      <c r="E137" s="176" t="s">
        <v>60</v>
      </c>
      <c r="F137" s="35">
        <v>220</v>
      </c>
      <c r="G137" s="34" t="s">
        <v>245</v>
      </c>
      <c r="H137" s="333">
        <v>7</v>
      </c>
      <c r="I137" s="305">
        <v>15835</v>
      </c>
      <c r="J137" s="305">
        <v>5647</v>
      </c>
      <c r="K137" s="178">
        <v>1188</v>
      </c>
      <c r="L137" s="305">
        <f t="shared" si="5"/>
        <v>22670</v>
      </c>
      <c r="M137" s="34"/>
      <c r="N137" s="178">
        <f t="shared" si="3"/>
        <v>5220.0435440488618</v>
      </c>
      <c r="O137" s="178">
        <f t="shared" si="4"/>
        <v>7187.6689478910412</v>
      </c>
      <c r="P137" s="179"/>
    </row>
    <row r="138" spans="1:16">
      <c r="A138" s="35">
        <v>428</v>
      </c>
      <c r="B138" s="35">
        <v>428035243</v>
      </c>
      <c r="C138" s="34" t="s">
        <v>507</v>
      </c>
      <c r="D138" s="35">
        <v>35</v>
      </c>
      <c r="E138" s="176" t="s">
        <v>60</v>
      </c>
      <c r="F138" s="35">
        <v>243</v>
      </c>
      <c r="G138" s="34" t="s">
        <v>268</v>
      </c>
      <c r="H138" s="333">
        <v>3</v>
      </c>
      <c r="I138" s="305">
        <v>20572</v>
      </c>
      <c r="J138" s="305">
        <v>2679</v>
      </c>
      <c r="K138" s="178">
        <v>1188</v>
      </c>
      <c r="L138" s="305">
        <f t="shared" si="5"/>
        <v>24439</v>
      </c>
      <c r="M138" s="34"/>
      <c r="N138" s="178">
        <f t="shared" ref="N138:N201" si="6">IF(VLOOKUP($F138,abvfndpcts,17)&lt;100,0,((VLOOKUP($F138,abvfndpcts,17)/100*$I138)-$I138))</f>
        <v>2209.2533303462042</v>
      </c>
      <c r="O138" s="178">
        <f t="shared" ref="O138:O201" si="7">IF(VLOOKUP($F138,abvfndpcts,18)&lt;100,0,((VLOOKUP($F138,abvfndpcts,18)/100*$I138)-$I138))</f>
        <v>5011.6085819019027</v>
      </c>
      <c r="P138" s="179"/>
    </row>
    <row r="139" spans="1:16">
      <c r="A139" s="35">
        <v>428</v>
      </c>
      <c r="B139" s="35">
        <v>428035244</v>
      </c>
      <c r="C139" s="34" t="s">
        <v>507</v>
      </c>
      <c r="D139" s="35">
        <v>35</v>
      </c>
      <c r="E139" s="176" t="s">
        <v>60</v>
      </c>
      <c r="F139" s="35">
        <v>244</v>
      </c>
      <c r="G139" s="34" t="s">
        <v>269</v>
      </c>
      <c r="H139" s="333">
        <v>24</v>
      </c>
      <c r="I139" s="305">
        <v>15543</v>
      </c>
      <c r="J139" s="305">
        <v>3757</v>
      </c>
      <c r="K139" s="178">
        <v>1188</v>
      </c>
      <c r="L139" s="305">
        <f t="shared" ref="L139:L202" si="8">SUM(I139:K139)</f>
        <v>20488</v>
      </c>
      <c r="M139" s="34"/>
      <c r="N139" s="178">
        <f t="shared" si="6"/>
        <v>3757.291474956055</v>
      </c>
      <c r="O139" s="178">
        <f t="shared" si="7"/>
        <v>6297.858929312868</v>
      </c>
      <c r="P139" s="179"/>
    </row>
    <row r="140" spans="1:16">
      <c r="A140" s="35">
        <v>428</v>
      </c>
      <c r="B140" s="35">
        <v>428035248</v>
      </c>
      <c r="C140" s="34" t="s">
        <v>507</v>
      </c>
      <c r="D140" s="35">
        <v>35</v>
      </c>
      <c r="E140" s="176" t="s">
        <v>60</v>
      </c>
      <c r="F140" s="35">
        <v>248</v>
      </c>
      <c r="G140" s="34" t="s">
        <v>273</v>
      </c>
      <c r="H140" s="333">
        <v>18</v>
      </c>
      <c r="I140" s="305">
        <v>18284</v>
      </c>
      <c r="J140" s="305">
        <v>689</v>
      </c>
      <c r="K140" s="178">
        <v>1188</v>
      </c>
      <c r="L140" s="305">
        <f t="shared" si="8"/>
        <v>20161</v>
      </c>
      <c r="M140" s="34"/>
      <c r="N140" s="178">
        <f t="shared" si="6"/>
        <v>589.90423179768186</v>
      </c>
      <c r="O140" s="178">
        <f t="shared" si="7"/>
        <v>1983.5617502912464</v>
      </c>
      <c r="P140" s="179"/>
    </row>
    <row r="141" spans="1:16">
      <c r="A141" s="35">
        <v>428</v>
      </c>
      <c r="B141" s="35">
        <v>428035251</v>
      </c>
      <c r="C141" s="34" t="s">
        <v>507</v>
      </c>
      <c r="D141" s="35">
        <v>35</v>
      </c>
      <c r="E141" s="176" t="s">
        <v>60</v>
      </c>
      <c r="F141" s="35">
        <v>251</v>
      </c>
      <c r="G141" s="34" t="s">
        <v>276</v>
      </c>
      <c r="H141" s="333">
        <v>1</v>
      </c>
      <c r="I141" s="305">
        <v>17183.121708039042</v>
      </c>
      <c r="J141" s="305">
        <v>2703</v>
      </c>
      <c r="K141" s="178">
        <v>1188</v>
      </c>
      <c r="L141" s="305">
        <f t="shared" si="8"/>
        <v>21074.121708039042</v>
      </c>
      <c r="M141" s="34"/>
      <c r="N141" s="178">
        <f t="shared" si="6"/>
        <v>2406.2527056737963</v>
      </c>
      <c r="O141" s="178">
        <f t="shared" si="7"/>
        <v>4766.8370159325386</v>
      </c>
      <c r="P141" s="179"/>
    </row>
    <row r="142" spans="1:16">
      <c r="A142" s="35">
        <v>428</v>
      </c>
      <c r="B142" s="35">
        <v>428035258</v>
      </c>
      <c r="C142" s="34" t="s">
        <v>507</v>
      </c>
      <c r="D142" s="35">
        <v>35</v>
      </c>
      <c r="E142" s="176" t="s">
        <v>60</v>
      </c>
      <c r="F142" s="35">
        <v>258</v>
      </c>
      <c r="G142" s="34" t="s">
        <v>283</v>
      </c>
      <c r="H142" s="333">
        <v>2</v>
      </c>
      <c r="I142" s="305">
        <v>12819</v>
      </c>
      <c r="J142" s="305">
        <v>2802</v>
      </c>
      <c r="K142" s="178">
        <v>1188</v>
      </c>
      <c r="L142" s="305">
        <f t="shared" si="8"/>
        <v>16809</v>
      </c>
      <c r="M142" s="34"/>
      <c r="N142" s="178">
        <f t="shared" si="6"/>
        <v>2767.6884867316385</v>
      </c>
      <c r="O142" s="178">
        <f t="shared" si="7"/>
        <v>5016.4005912568682</v>
      </c>
      <c r="P142" s="179"/>
    </row>
    <row r="143" spans="1:16">
      <c r="A143" s="35">
        <v>428</v>
      </c>
      <c r="B143" s="35">
        <v>428035262</v>
      </c>
      <c r="C143" s="34" t="s">
        <v>507</v>
      </c>
      <c r="D143" s="35">
        <v>35</v>
      </c>
      <c r="E143" s="176" t="s">
        <v>60</v>
      </c>
      <c r="F143" s="35">
        <v>262</v>
      </c>
      <c r="G143" s="34" t="s">
        <v>287</v>
      </c>
      <c r="H143" s="333">
        <v>3</v>
      </c>
      <c r="I143" s="305">
        <v>21012</v>
      </c>
      <c r="J143" s="305">
        <v>221</v>
      </c>
      <c r="K143" s="178">
        <v>1188</v>
      </c>
      <c r="L143" s="305">
        <f t="shared" si="8"/>
        <v>22421</v>
      </c>
      <c r="M143" s="34"/>
      <c r="N143" s="178">
        <f t="shared" si="6"/>
        <v>220.56155273449986</v>
      </c>
      <c r="O143" s="178">
        <f t="shared" si="7"/>
        <v>9846.6991381207336</v>
      </c>
      <c r="P143" s="179"/>
    </row>
    <row r="144" spans="1:16">
      <c r="A144" s="35">
        <v>428</v>
      </c>
      <c r="B144" s="35">
        <v>428035276</v>
      </c>
      <c r="C144" s="34" t="s">
        <v>507</v>
      </c>
      <c r="D144" s="35">
        <v>35</v>
      </c>
      <c r="E144" s="176" t="s">
        <v>60</v>
      </c>
      <c r="F144" s="35">
        <v>276</v>
      </c>
      <c r="G144" s="34" t="s">
        <v>301</v>
      </c>
      <c r="H144" s="333">
        <v>1</v>
      </c>
      <c r="I144" s="305">
        <v>12645.114264334974</v>
      </c>
      <c r="J144" s="305">
        <v>11429</v>
      </c>
      <c r="K144" s="178">
        <v>1188</v>
      </c>
      <c r="L144" s="305">
        <f t="shared" si="8"/>
        <v>25262.114264334974</v>
      </c>
      <c r="M144" s="34"/>
      <c r="N144" s="178">
        <f t="shared" si="6"/>
        <v>11428.703939947318</v>
      </c>
      <c r="O144" s="178">
        <f t="shared" si="7"/>
        <v>13058.616067891035</v>
      </c>
      <c r="P144" s="179"/>
    </row>
    <row r="145" spans="1:16">
      <c r="A145" s="35">
        <v>428</v>
      </c>
      <c r="B145" s="35">
        <v>428035285</v>
      </c>
      <c r="C145" s="34" t="s">
        <v>507</v>
      </c>
      <c r="D145" s="35">
        <v>35</v>
      </c>
      <c r="E145" s="176" t="s">
        <v>60</v>
      </c>
      <c r="F145" s="35">
        <v>285</v>
      </c>
      <c r="G145" s="34" t="s">
        <v>310</v>
      </c>
      <c r="H145" s="333">
        <v>6</v>
      </c>
      <c r="I145" s="305">
        <v>14171</v>
      </c>
      <c r="J145" s="305">
        <v>3134</v>
      </c>
      <c r="K145" s="178">
        <v>1188</v>
      </c>
      <c r="L145" s="305">
        <f t="shared" si="8"/>
        <v>18493</v>
      </c>
      <c r="M145" s="34"/>
      <c r="N145" s="178">
        <f t="shared" si="6"/>
        <v>2679.023259136462</v>
      </c>
      <c r="O145" s="178">
        <f t="shared" si="7"/>
        <v>4340.195261843397</v>
      </c>
      <c r="P145" s="179"/>
    </row>
    <row r="146" spans="1:16">
      <c r="A146" s="35">
        <v>428</v>
      </c>
      <c r="B146" s="35">
        <v>428035293</v>
      </c>
      <c r="C146" s="34" t="s">
        <v>507</v>
      </c>
      <c r="D146" s="35">
        <v>35</v>
      </c>
      <c r="E146" s="176" t="s">
        <v>60</v>
      </c>
      <c r="F146" s="35">
        <v>293</v>
      </c>
      <c r="G146" s="34" t="s">
        <v>318</v>
      </c>
      <c r="H146" s="333">
        <v>4</v>
      </c>
      <c r="I146" s="305">
        <v>15553</v>
      </c>
      <c r="J146" s="305">
        <v>293</v>
      </c>
      <c r="K146" s="178">
        <v>1188</v>
      </c>
      <c r="L146" s="305">
        <f t="shared" si="8"/>
        <v>17034</v>
      </c>
      <c r="M146" s="34"/>
      <c r="N146" s="178">
        <f t="shared" si="6"/>
        <v>293.08202007658838</v>
      </c>
      <c r="O146" s="178">
        <f t="shared" si="7"/>
        <v>1335.6218256733591</v>
      </c>
      <c r="P146" s="179"/>
    </row>
    <row r="147" spans="1:16">
      <c r="A147" s="35">
        <v>428</v>
      </c>
      <c r="B147" s="35">
        <v>428035336</v>
      </c>
      <c r="C147" s="34" t="s">
        <v>507</v>
      </c>
      <c r="D147" s="35">
        <v>35</v>
      </c>
      <c r="E147" s="176" t="s">
        <v>60</v>
      </c>
      <c r="F147" s="35">
        <v>336</v>
      </c>
      <c r="G147" s="34" t="s">
        <v>361</v>
      </c>
      <c r="H147" s="333">
        <v>3</v>
      </c>
      <c r="I147" s="305">
        <v>14465</v>
      </c>
      <c r="J147" s="305">
        <v>3170</v>
      </c>
      <c r="K147" s="178">
        <v>1188</v>
      </c>
      <c r="L147" s="305">
        <f t="shared" si="8"/>
        <v>18823</v>
      </c>
      <c r="M147" s="34"/>
      <c r="N147" s="178">
        <f t="shared" si="6"/>
        <v>1929.2790038099629</v>
      </c>
      <c r="O147" s="178">
        <f t="shared" si="7"/>
        <v>3823.3711142608699</v>
      </c>
      <c r="P147" s="179"/>
    </row>
    <row r="148" spans="1:16">
      <c r="A148" s="35">
        <v>428</v>
      </c>
      <c r="B148" s="35">
        <v>428035346</v>
      </c>
      <c r="C148" s="34" t="s">
        <v>507</v>
      </c>
      <c r="D148" s="35">
        <v>35</v>
      </c>
      <c r="E148" s="176" t="s">
        <v>60</v>
      </c>
      <c r="F148" s="35">
        <v>346</v>
      </c>
      <c r="G148" s="34" t="s">
        <v>371</v>
      </c>
      <c r="H148" s="333">
        <v>8</v>
      </c>
      <c r="I148" s="305">
        <v>13822</v>
      </c>
      <c r="J148" s="305">
        <v>2177</v>
      </c>
      <c r="K148" s="178">
        <v>1188</v>
      </c>
      <c r="L148" s="305">
        <f t="shared" si="8"/>
        <v>17187</v>
      </c>
      <c r="M148" s="34"/>
      <c r="N148" s="178">
        <f t="shared" si="6"/>
        <v>1310.1964389296882</v>
      </c>
      <c r="O148" s="178">
        <f t="shared" si="7"/>
        <v>2693.2582240772354</v>
      </c>
      <c r="P148" s="179"/>
    </row>
    <row r="149" spans="1:16">
      <c r="A149" s="35">
        <v>428</v>
      </c>
      <c r="B149" s="35">
        <v>428035730</v>
      </c>
      <c r="C149" s="34" t="s">
        <v>507</v>
      </c>
      <c r="D149" s="35">
        <v>35</v>
      </c>
      <c r="E149" s="176" t="s">
        <v>60</v>
      </c>
      <c r="F149" s="35">
        <v>730</v>
      </c>
      <c r="G149" s="34" t="s">
        <v>419</v>
      </c>
      <c r="H149" s="333">
        <v>1</v>
      </c>
      <c r="I149" s="305">
        <v>14093.902809446256</v>
      </c>
      <c r="J149" s="305">
        <v>7528</v>
      </c>
      <c r="K149" s="178">
        <v>1188</v>
      </c>
      <c r="L149" s="305">
        <f t="shared" si="8"/>
        <v>22809.902809446256</v>
      </c>
      <c r="M149" s="34"/>
      <c r="N149" s="178">
        <f t="shared" si="6"/>
        <v>4216.3489470211607</v>
      </c>
      <c r="O149" s="178">
        <f t="shared" si="7"/>
        <v>7527.5421124607165</v>
      </c>
      <c r="P149" s="179"/>
    </row>
    <row r="150" spans="1:16">
      <c r="A150" s="35">
        <v>429</v>
      </c>
      <c r="B150" s="35">
        <v>429163035</v>
      </c>
      <c r="C150" s="34" t="s">
        <v>508</v>
      </c>
      <c r="D150" s="35">
        <v>163</v>
      </c>
      <c r="E150" s="176" t="s">
        <v>188</v>
      </c>
      <c r="F150" s="35">
        <v>35</v>
      </c>
      <c r="G150" s="34" t="s">
        <v>60</v>
      </c>
      <c r="H150" s="333">
        <v>1</v>
      </c>
      <c r="I150" s="305">
        <v>20141</v>
      </c>
      <c r="J150" s="305">
        <v>7163</v>
      </c>
      <c r="K150" s="178">
        <v>1188</v>
      </c>
      <c r="L150" s="305">
        <f t="shared" si="8"/>
        <v>28492</v>
      </c>
      <c r="M150" s="34"/>
      <c r="N150" s="178">
        <f t="shared" si="6"/>
        <v>5951.6883305065239</v>
      </c>
      <c r="O150" s="178">
        <f t="shared" si="7"/>
        <v>8453.6044979861654</v>
      </c>
      <c r="P150" s="179"/>
    </row>
    <row r="151" spans="1:16">
      <c r="A151" s="35">
        <v>429</v>
      </c>
      <c r="B151" s="35">
        <v>429163049</v>
      </c>
      <c r="C151" s="34" t="s">
        <v>508</v>
      </c>
      <c r="D151" s="35">
        <v>163</v>
      </c>
      <c r="E151" s="176" t="s">
        <v>188</v>
      </c>
      <c r="F151" s="35">
        <v>49</v>
      </c>
      <c r="G151" s="34" t="s">
        <v>74</v>
      </c>
      <c r="H151" s="333">
        <v>2</v>
      </c>
      <c r="I151" s="305">
        <v>18199</v>
      </c>
      <c r="J151" s="305">
        <v>22623</v>
      </c>
      <c r="K151" s="178">
        <v>1188</v>
      </c>
      <c r="L151" s="305">
        <f t="shared" si="8"/>
        <v>42010</v>
      </c>
      <c r="M151" s="34"/>
      <c r="N151" s="178">
        <f t="shared" si="6"/>
        <v>21661.897868153501</v>
      </c>
      <c r="O151" s="178">
        <f t="shared" si="7"/>
        <v>23031.617066413244</v>
      </c>
      <c r="P151" s="179"/>
    </row>
    <row r="152" spans="1:16">
      <c r="A152" s="35">
        <v>429</v>
      </c>
      <c r="B152" s="35">
        <v>429163071</v>
      </c>
      <c r="C152" s="34" t="s">
        <v>508</v>
      </c>
      <c r="D152" s="35">
        <v>163</v>
      </c>
      <c r="E152" s="176" t="s">
        <v>188</v>
      </c>
      <c r="F152" s="35">
        <v>71</v>
      </c>
      <c r="G152" s="34" t="s">
        <v>96</v>
      </c>
      <c r="H152" s="333">
        <v>1</v>
      </c>
      <c r="I152" s="305">
        <v>18651</v>
      </c>
      <c r="J152" s="305">
        <v>7904</v>
      </c>
      <c r="K152" s="178">
        <v>1188</v>
      </c>
      <c r="L152" s="305">
        <f t="shared" si="8"/>
        <v>27743</v>
      </c>
      <c r="M152" s="34"/>
      <c r="N152" s="178">
        <f t="shared" si="6"/>
        <v>7405.1334719279803</v>
      </c>
      <c r="O152" s="178">
        <f t="shared" si="7"/>
        <v>9691.6552996756036</v>
      </c>
      <c r="P152" s="179"/>
    </row>
    <row r="153" spans="1:16">
      <c r="A153" s="35">
        <v>429</v>
      </c>
      <c r="B153" s="35">
        <v>429163093</v>
      </c>
      <c r="C153" s="34" t="s">
        <v>508</v>
      </c>
      <c r="D153" s="35">
        <v>163</v>
      </c>
      <c r="E153" s="176" t="s">
        <v>188</v>
      </c>
      <c r="F153" s="35">
        <v>93</v>
      </c>
      <c r="G153" s="34" t="s">
        <v>118</v>
      </c>
      <c r="H153" s="333">
        <v>1</v>
      </c>
      <c r="I153" s="305">
        <v>21564.706527873641</v>
      </c>
      <c r="J153" s="305">
        <v>87</v>
      </c>
      <c r="K153" s="178">
        <v>1188</v>
      </c>
      <c r="L153" s="305">
        <f t="shared" si="8"/>
        <v>22839.706527873641</v>
      </c>
      <c r="M153" s="34"/>
      <c r="N153" s="178">
        <f t="shared" si="6"/>
        <v>0</v>
      </c>
      <c r="O153" s="178">
        <f t="shared" si="7"/>
        <v>1069.7769856950254</v>
      </c>
      <c r="P153" s="179"/>
    </row>
    <row r="154" spans="1:16">
      <c r="A154" s="35">
        <v>429</v>
      </c>
      <c r="B154" s="35">
        <v>429163160</v>
      </c>
      <c r="C154" s="34" t="s">
        <v>508</v>
      </c>
      <c r="D154" s="35">
        <v>163</v>
      </c>
      <c r="E154" s="176" t="s">
        <v>188</v>
      </c>
      <c r="F154" s="35">
        <v>160</v>
      </c>
      <c r="G154" s="34" t="s">
        <v>185</v>
      </c>
      <c r="H154" s="333">
        <v>1</v>
      </c>
      <c r="I154" s="305">
        <v>21667</v>
      </c>
      <c r="J154" s="305">
        <v>494</v>
      </c>
      <c r="K154" s="178">
        <v>1188</v>
      </c>
      <c r="L154" s="305">
        <f t="shared" si="8"/>
        <v>23349</v>
      </c>
      <c r="M154" s="34"/>
      <c r="N154" s="178">
        <f t="shared" si="6"/>
        <v>45.048040704885352</v>
      </c>
      <c r="O154" s="178">
        <f t="shared" si="7"/>
        <v>873.6799671221379</v>
      </c>
      <c r="P154" s="179"/>
    </row>
    <row r="155" spans="1:16">
      <c r="A155" s="35">
        <v>429</v>
      </c>
      <c r="B155" s="35">
        <v>429163163</v>
      </c>
      <c r="C155" s="34" t="s">
        <v>508</v>
      </c>
      <c r="D155" s="35">
        <v>163</v>
      </c>
      <c r="E155" s="176" t="s">
        <v>188</v>
      </c>
      <c r="F155" s="35">
        <v>163</v>
      </c>
      <c r="G155" s="34" t="s">
        <v>188</v>
      </c>
      <c r="H155" s="333">
        <v>1560</v>
      </c>
      <c r="I155" s="305">
        <v>18677</v>
      </c>
      <c r="J155" s="305">
        <v>3</v>
      </c>
      <c r="K155" s="178">
        <v>1188</v>
      </c>
      <c r="L155" s="305">
        <f t="shared" si="8"/>
        <v>19868</v>
      </c>
      <c r="M155" s="34"/>
      <c r="N155" s="178">
        <f t="shared" si="6"/>
        <v>0</v>
      </c>
      <c r="O155" s="178">
        <f t="shared" si="7"/>
        <v>788.88975247817871</v>
      </c>
      <c r="P155" s="179"/>
    </row>
    <row r="156" spans="1:16">
      <c r="A156" s="35">
        <v>429</v>
      </c>
      <c r="B156" s="35">
        <v>429163165</v>
      </c>
      <c r="C156" s="34" t="s">
        <v>508</v>
      </c>
      <c r="D156" s="35">
        <v>163</v>
      </c>
      <c r="E156" s="176" t="s">
        <v>188</v>
      </c>
      <c r="F156" s="35">
        <v>165</v>
      </c>
      <c r="G156" s="34" t="s">
        <v>190</v>
      </c>
      <c r="H156" s="333">
        <v>5</v>
      </c>
      <c r="I156" s="305">
        <v>19134</v>
      </c>
      <c r="J156" s="305">
        <v>0</v>
      </c>
      <c r="K156" s="178">
        <v>1188</v>
      </c>
      <c r="L156" s="305">
        <f t="shared" si="8"/>
        <v>20322</v>
      </c>
      <c r="M156" s="34"/>
      <c r="N156" s="178">
        <f t="shared" si="6"/>
        <v>0</v>
      </c>
      <c r="O156" s="178">
        <f t="shared" si="7"/>
        <v>1059.0838905281053</v>
      </c>
      <c r="P156" s="179"/>
    </row>
    <row r="157" spans="1:16">
      <c r="A157" s="35">
        <v>429</v>
      </c>
      <c r="B157" s="35">
        <v>429163168</v>
      </c>
      <c r="C157" s="34" t="s">
        <v>508</v>
      </c>
      <c r="D157" s="35">
        <v>163</v>
      </c>
      <c r="E157" s="176" t="s">
        <v>188</v>
      </c>
      <c r="F157" s="35">
        <v>168</v>
      </c>
      <c r="G157" s="34" t="s">
        <v>193</v>
      </c>
      <c r="H157" s="333">
        <v>2</v>
      </c>
      <c r="I157" s="305">
        <v>15980</v>
      </c>
      <c r="J157" s="305">
        <v>11477</v>
      </c>
      <c r="K157" s="178">
        <v>1188</v>
      </c>
      <c r="L157" s="305">
        <f t="shared" si="8"/>
        <v>28645</v>
      </c>
      <c r="M157" s="34"/>
      <c r="N157" s="178">
        <f t="shared" si="6"/>
        <v>7511.7745577002133</v>
      </c>
      <c r="O157" s="178">
        <f t="shared" si="7"/>
        <v>11660.660532511494</v>
      </c>
      <c r="P157" s="179"/>
    </row>
    <row r="158" spans="1:16">
      <c r="A158" s="35">
        <v>429</v>
      </c>
      <c r="B158" s="35">
        <v>429163229</v>
      </c>
      <c r="C158" s="34" t="s">
        <v>508</v>
      </c>
      <c r="D158" s="35">
        <v>163</v>
      </c>
      <c r="E158" s="176" t="s">
        <v>188</v>
      </c>
      <c r="F158" s="35">
        <v>229</v>
      </c>
      <c r="G158" s="34" t="s">
        <v>254</v>
      </c>
      <c r="H158" s="333">
        <v>6</v>
      </c>
      <c r="I158" s="305">
        <v>16633</v>
      </c>
      <c r="J158" s="305">
        <v>1646</v>
      </c>
      <c r="K158" s="178">
        <v>1188</v>
      </c>
      <c r="L158" s="305">
        <f t="shared" si="8"/>
        <v>19467</v>
      </c>
      <c r="M158" s="34"/>
      <c r="N158" s="178">
        <f t="shared" si="6"/>
        <v>1252.60352583637</v>
      </c>
      <c r="O158" s="178">
        <f t="shared" si="7"/>
        <v>3185.4338691976045</v>
      </c>
      <c r="P158" s="179"/>
    </row>
    <row r="159" spans="1:16">
      <c r="A159" s="35">
        <v>429</v>
      </c>
      <c r="B159" s="35">
        <v>429163248</v>
      </c>
      <c r="C159" s="34" t="s">
        <v>508</v>
      </c>
      <c r="D159" s="35">
        <v>163</v>
      </c>
      <c r="E159" s="176" t="s">
        <v>188</v>
      </c>
      <c r="F159" s="35">
        <v>248</v>
      </c>
      <c r="G159" s="34" t="s">
        <v>273</v>
      </c>
      <c r="H159" s="333">
        <v>7</v>
      </c>
      <c r="I159" s="305">
        <v>15931</v>
      </c>
      <c r="J159" s="305">
        <v>600</v>
      </c>
      <c r="K159" s="178">
        <v>1188</v>
      </c>
      <c r="L159" s="305">
        <f t="shared" si="8"/>
        <v>17719</v>
      </c>
      <c r="M159" s="34"/>
      <c r="N159" s="178">
        <f t="shared" si="6"/>
        <v>513.98842248790606</v>
      </c>
      <c r="O159" s="178">
        <f t="shared" si="7"/>
        <v>1728.2937127482983</v>
      </c>
      <c r="P159" s="179"/>
    </row>
    <row r="160" spans="1:16">
      <c r="A160" s="35">
        <v>429</v>
      </c>
      <c r="B160" s="35">
        <v>429163258</v>
      </c>
      <c r="C160" s="34" t="s">
        <v>508</v>
      </c>
      <c r="D160" s="35">
        <v>163</v>
      </c>
      <c r="E160" s="176" t="s">
        <v>188</v>
      </c>
      <c r="F160" s="35">
        <v>258</v>
      </c>
      <c r="G160" s="34" t="s">
        <v>283</v>
      </c>
      <c r="H160" s="333">
        <v>22</v>
      </c>
      <c r="I160" s="305">
        <v>17038</v>
      </c>
      <c r="J160" s="305">
        <v>3725</v>
      </c>
      <c r="K160" s="178">
        <v>1188</v>
      </c>
      <c r="L160" s="305">
        <f t="shared" si="8"/>
        <v>21951</v>
      </c>
      <c r="M160" s="34"/>
      <c r="N160" s="178">
        <f t="shared" si="6"/>
        <v>3678.5924359882738</v>
      </c>
      <c r="O160" s="178">
        <f t="shared" si="7"/>
        <v>6667.4025488598563</v>
      </c>
      <c r="P160" s="179"/>
    </row>
    <row r="161" spans="1:16">
      <c r="A161" s="35">
        <v>429</v>
      </c>
      <c r="B161" s="35">
        <v>429163262</v>
      </c>
      <c r="C161" s="34" t="s">
        <v>508</v>
      </c>
      <c r="D161" s="35">
        <v>163</v>
      </c>
      <c r="E161" s="176" t="s">
        <v>188</v>
      </c>
      <c r="F161" s="35">
        <v>262</v>
      </c>
      <c r="G161" s="34" t="s">
        <v>287</v>
      </c>
      <c r="H161" s="333">
        <v>16</v>
      </c>
      <c r="I161" s="305">
        <v>19539</v>
      </c>
      <c r="J161" s="305">
        <v>205</v>
      </c>
      <c r="K161" s="178">
        <v>1188</v>
      </c>
      <c r="L161" s="305">
        <f t="shared" si="8"/>
        <v>20932</v>
      </c>
      <c r="M161" s="34"/>
      <c r="N161" s="178">
        <f t="shared" si="6"/>
        <v>205.0995706681606</v>
      </c>
      <c r="O161" s="178">
        <f t="shared" si="7"/>
        <v>9156.4179735266043</v>
      </c>
      <c r="P161" s="179"/>
    </row>
    <row r="162" spans="1:16">
      <c r="A162" s="35">
        <v>429</v>
      </c>
      <c r="B162" s="35">
        <v>429163291</v>
      </c>
      <c r="C162" s="34" t="s">
        <v>508</v>
      </c>
      <c r="D162" s="35">
        <v>163</v>
      </c>
      <c r="E162" s="176" t="s">
        <v>188</v>
      </c>
      <c r="F162" s="35">
        <v>291</v>
      </c>
      <c r="G162" s="34" t="s">
        <v>316</v>
      </c>
      <c r="H162" s="333">
        <v>2</v>
      </c>
      <c r="I162" s="305">
        <v>17715</v>
      </c>
      <c r="J162" s="305">
        <v>7172</v>
      </c>
      <c r="K162" s="178">
        <v>1188</v>
      </c>
      <c r="L162" s="305">
        <f t="shared" si="8"/>
        <v>26075</v>
      </c>
      <c r="M162" s="34"/>
      <c r="N162" s="178">
        <f t="shared" si="6"/>
        <v>5976.0048197467368</v>
      </c>
      <c r="O162" s="178">
        <f t="shared" si="7"/>
        <v>10817.756366296977</v>
      </c>
      <c r="P162" s="179"/>
    </row>
    <row r="163" spans="1:16">
      <c r="A163" s="35">
        <v>429</v>
      </c>
      <c r="B163" s="35">
        <v>429163305</v>
      </c>
      <c r="C163" s="34" t="s">
        <v>508</v>
      </c>
      <c r="D163" s="35">
        <v>163</v>
      </c>
      <c r="E163" s="176" t="s">
        <v>188</v>
      </c>
      <c r="F163" s="35">
        <v>305</v>
      </c>
      <c r="G163" s="34" t="s">
        <v>330</v>
      </c>
      <c r="H163" s="333">
        <v>1</v>
      </c>
      <c r="I163" s="305">
        <v>19101</v>
      </c>
      <c r="J163" s="305">
        <v>8631</v>
      </c>
      <c r="K163" s="178">
        <v>1188</v>
      </c>
      <c r="L163" s="305">
        <f t="shared" si="8"/>
        <v>28920</v>
      </c>
      <c r="M163" s="34"/>
      <c r="N163" s="178">
        <f t="shared" si="6"/>
        <v>6198.634144409687</v>
      </c>
      <c r="O163" s="178">
        <f t="shared" si="7"/>
        <v>8631.1152586389217</v>
      </c>
      <c r="P163" s="179"/>
    </row>
    <row r="164" spans="1:16">
      <c r="A164" s="35">
        <v>429</v>
      </c>
      <c r="B164" s="35">
        <v>429163347</v>
      </c>
      <c r="C164" s="34" t="s">
        <v>508</v>
      </c>
      <c r="D164" s="35">
        <v>163</v>
      </c>
      <c r="E164" s="176" t="s">
        <v>188</v>
      </c>
      <c r="F164" s="35">
        <v>347</v>
      </c>
      <c r="G164" s="34" t="s">
        <v>372</v>
      </c>
      <c r="H164" s="333">
        <v>2</v>
      </c>
      <c r="I164" s="305">
        <v>11091</v>
      </c>
      <c r="J164" s="305">
        <v>5078</v>
      </c>
      <c r="K164" s="178">
        <v>1188</v>
      </c>
      <c r="L164" s="305">
        <f t="shared" si="8"/>
        <v>17357</v>
      </c>
      <c r="M164" s="34"/>
      <c r="N164" s="178">
        <f t="shared" si="6"/>
        <v>4530.1245212055946</v>
      </c>
      <c r="O164" s="178">
        <f t="shared" si="7"/>
        <v>5724.7005297360811</v>
      </c>
      <c r="P164" s="179"/>
    </row>
    <row r="165" spans="1:16">
      <c r="A165" s="35">
        <v>430</v>
      </c>
      <c r="B165" s="35">
        <v>430170064</v>
      </c>
      <c r="C165" s="34" t="s">
        <v>509</v>
      </c>
      <c r="D165" s="35">
        <v>170</v>
      </c>
      <c r="E165" s="176" t="s">
        <v>195</v>
      </c>
      <c r="F165" s="35">
        <v>64</v>
      </c>
      <c r="G165" s="34" t="s">
        <v>89</v>
      </c>
      <c r="H165" s="333">
        <v>77</v>
      </c>
      <c r="I165" s="305">
        <v>14631</v>
      </c>
      <c r="J165" s="305">
        <v>1600</v>
      </c>
      <c r="K165" s="178">
        <v>1188</v>
      </c>
      <c r="L165" s="305">
        <f t="shared" si="8"/>
        <v>17419</v>
      </c>
      <c r="M165" s="34"/>
      <c r="N165" s="178">
        <f t="shared" si="6"/>
        <v>1396.2044045349503</v>
      </c>
      <c r="O165" s="178">
        <f t="shared" si="7"/>
        <v>2425.7123589321782</v>
      </c>
      <c r="P165" s="179"/>
    </row>
    <row r="166" spans="1:16">
      <c r="A166" s="35">
        <v>430</v>
      </c>
      <c r="B166" s="35">
        <v>430170100</v>
      </c>
      <c r="C166" s="34" t="s">
        <v>509</v>
      </c>
      <c r="D166" s="35">
        <v>170</v>
      </c>
      <c r="E166" s="176" t="s">
        <v>195</v>
      </c>
      <c r="F166" s="35">
        <v>100</v>
      </c>
      <c r="G166" s="34" t="s">
        <v>125</v>
      </c>
      <c r="H166" s="333">
        <v>3</v>
      </c>
      <c r="I166" s="305">
        <v>13253</v>
      </c>
      <c r="J166" s="305">
        <v>3579</v>
      </c>
      <c r="K166" s="178">
        <v>1188</v>
      </c>
      <c r="L166" s="305">
        <f t="shared" si="8"/>
        <v>18020</v>
      </c>
      <c r="M166" s="34"/>
      <c r="N166" s="178">
        <f t="shared" si="6"/>
        <v>3345.8127487433921</v>
      </c>
      <c r="O166" s="178">
        <f t="shared" si="7"/>
        <v>6810.8653434747321</v>
      </c>
      <c r="P166" s="179"/>
    </row>
    <row r="167" spans="1:16">
      <c r="A167" s="35">
        <v>430</v>
      </c>
      <c r="B167" s="35">
        <v>430170101</v>
      </c>
      <c r="C167" s="34" t="s">
        <v>509</v>
      </c>
      <c r="D167" s="35">
        <v>170</v>
      </c>
      <c r="E167" s="176" t="s">
        <v>195</v>
      </c>
      <c r="F167" s="35">
        <v>101</v>
      </c>
      <c r="G167" s="34" t="s">
        <v>126</v>
      </c>
      <c r="H167" s="333">
        <v>2</v>
      </c>
      <c r="I167" s="305">
        <v>12280</v>
      </c>
      <c r="J167" s="305">
        <v>4361</v>
      </c>
      <c r="K167" s="178">
        <v>1188</v>
      </c>
      <c r="L167" s="305">
        <f t="shared" si="8"/>
        <v>17829</v>
      </c>
      <c r="M167" s="34"/>
      <c r="N167" s="178">
        <f t="shared" si="6"/>
        <v>2400.5121121738612</v>
      </c>
      <c r="O167" s="178">
        <f t="shared" si="7"/>
        <v>4775.9890518200664</v>
      </c>
      <c r="P167" s="179"/>
    </row>
    <row r="168" spans="1:16">
      <c r="A168" s="35">
        <v>430</v>
      </c>
      <c r="B168" s="35">
        <v>430170110</v>
      </c>
      <c r="C168" s="34" t="s">
        <v>509</v>
      </c>
      <c r="D168" s="35">
        <v>170</v>
      </c>
      <c r="E168" s="176" t="s">
        <v>195</v>
      </c>
      <c r="F168" s="35">
        <v>110</v>
      </c>
      <c r="G168" s="34" t="s">
        <v>135</v>
      </c>
      <c r="H168" s="333">
        <v>4</v>
      </c>
      <c r="I168" s="305">
        <v>13253</v>
      </c>
      <c r="J168" s="305">
        <v>4346</v>
      </c>
      <c r="K168" s="178">
        <v>1188</v>
      </c>
      <c r="L168" s="305">
        <f t="shared" si="8"/>
        <v>18787</v>
      </c>
      <c r="M168" s="34"/>
      <c r="N168" s="178">
        <f t="shared" si="6"/>
        <v>1959.1913024404621</v>
      </c>
      <c r="O168" s="178">
        <f t="shared" si="7"/>
        <v>4345.7845583664966</v>
      </c>
      <c r="P168" s="179"/>
    </row>
    <row r="169" spans="1:16">
      <c r="A169" s="35">
        <v>430</v>
      </c>
      <c r="B169" s="35">
        <v>430170136</v>
      </c>
      <c r="C169" s="34" t="s">
        <v>509</v>
      </c>
      <c r="D169" s="35">
        <v>170</v>
      </c>
      <c r="E169" s="176" t="s">
        <v>195</v>
      </c>
      <c r="F169" s="35">
        <v>136</v>
      </c>
      <c r="G169" s="34" t="s">
        <v>161</v>
      </c>
      <c r="H169" s="333">
        <v>2</v>
      </c>
      <c r="I169" s="305">
        <v>13253</v>
      </c>
      <c r="J169" s="305">
        <v>4854</v>
      </c>
      <c r="K169" s="178">
        <v>1188</v>
      </c>
      <c r="L169" s="305">
        <f t="shared" si="8"/>
        <v>19295</v>
      </c>
      <c r="M169" s="34"/>
      <c r="N169" s="178">
        <f t="shared" si="6"/>
        <v>3952.5395169024487</v>
      </c>
      <c r="O169" s="178">
        <f t="shared" si="7"/>
        <v>5148.6793350865155</v>
      </c>
      <c r="P169" s="179"/>
    </row>
    <row r="170" spans="1:16">
      <c r="A170" s="35">
        <v>430</v>
      </c>
      <c r="B170" s="35">
        <v>430170139</v>
      </c>
      <c r="C170" s="34" t="s">
        <v>509</v>
      </c>
      <c r="D170" s="35">
        <v>170</v>
      </c>
      <c r="E170" s="176" t="s">
        <v>195</v>
      </c>
      <c r="F170" s="35">
        <v>139</v>
      </c>
      <c r="G170" s="34" t="s">
        <v>164</v>
      </c>
      <c r="H170" s="333">
        <v>1</v>
      </c>
      <c r="I170" s="305">
        <v>13253</v>
      </c>
      <c r="J170" s="305">
        <v>4185</v>
      </c>
      <c r="K170" s="178">
        <v>1188</v>
      </c>
      <c r="L170" s="305">
        <f t="shared" si="8"/>
        <v>18626</v>
      </c>
      <c r="M170" s="34"/>
      <c r="N170" s="178">
        <f t="shared" si="6"/>
        <v>4130.5718688954767</v>
      </c>
      <c r="O170" s="178">
        <f t="shared" si="7"/>
        <v>5286.5426350688576</v>
      </c>
      <c r="P170" s="179"/>
    </row>
    <row r="171" spans="1:16">
      <c r="A171" s="35">
        <v>430</v>
      </c>
      <c r="B171" s="35">
        <v>430170141</v>
      </c>
      <c r="C171" s="34" t="s">
        <v>509</v>
      </c>
      <c r="D171" s="35">
        <v>170</v>
      </c>
      <c r="E171" s="176" t="s">
        <v>195</v>
      </c>
      <c r="F171" s="35">
        <v>141</v>
      </c>
      <c r="G171" s="34" t="s">
        <v>166</v>
      </c>
      <c r="H171" s="333">
        <v>203</v>
      </c>
      <c r="I171" s="305">
        <v>13318</v>
      </c>
      <c r="J171" s="305">
        <v>7048</v>
      </c>
      <c r="K171" s="178">
        <v>1188</v>
      </c>
      <c r="L171" s="305">
        <f t="shared" si="8"/>
        <v>21554</v>
      </c>
      <c r="M171" s="34"/>
      <c r="N171" s="178">
        <f t="shared" si="6"/>
        <v>5933.8718619804567</v>
      </c>
      <c r="O171" s="178">
        <f t="shared" si="7"/>
        <v>7628.3167774156063</v>
      </c>
      <c r="P171" s="179"/>
    </row>
    <row r="172" spans="1:16">
      <c r="A172" s="35">
        <v>430</v>
      </c>
      <c r="B172" s="35">
        <v>430170153</v>
      </c>
      <c r="C172" s="34" t="s">
        <v>509</v>
      </c>
      <c r="D172" s="35">
        <v>170</v>
      </c>
      <c r="E172" s="176" t="s">
        <v>195</v>
      </c>
      <c r="F172" s="35">
        <v>153</v>
      </c>
      <c r="G172" s="34" t="s">
        <v>178</v>
      </c>
      <c r="H172" s="333">
        <v>3</v>
      </c>
      <c r="I172" s="305">
        <v>18583</v>
      </c>
      <c r="J172" s="305">
        <v>1</v>
      </c>
      <c r="K172" s="178">
        <v>1188</v>
      </c>
      <c r="L172" s="305">
        <f t="shared" si="8"/>
        <v>19772</v>
      </c>
      <c r="M172" s="34"/>
      <c r="N172" s="178">
        <f t="shared" si="6"/>
        <v>6.3771082750463393E-3</v>
      </c>
      <c r="O172" s="178">
        <f t="shared" si="7"/>
        <v>983.25319059998219</v>
      </c>
      <c r="P172" s="179"/>
    </row>
    <row r="173" spans="1:16">
      <c r="A173" s="35">
        <v>430</v>
      </c>
      <c r="B173" s="35">
        <v>430170170</v>
      </c>
      <c r="C173" s="34" t="s">
        <v>509</v>
      </c>
      <c r="D173" s="35">
        <v>170</v>
      </c>
      <c r="E173" s="176" t="s">
        <v>195</v>
      </c>
      <c r="F173" s="35">
        <v>170</v>
      </c>
      <c r="G173" s="34" t="s">
        <v>195</v>
      </c>
      <c r="H173" s="333">
        <v>551</v>
      </c>
      <c r="I173" s="305">
        <v>14514</v>
      </c>
      <c r="J173" s="305">
        <v>1628</v>
      </c>
      <c r="K173" s="178">
        <v>1188</v>
      </c>
      <c r="L173" s="305">
        <f t="shared" si="8"/>
        <v>17330</v>
      </c>
      <c r="M173" s="34"/>
      <c r="N173" s="178">
        <f t="shared" si="6"/>
        <v>802.87942504630519</v>
      </c>
      <c r="O173" s="178">
        <f t="shared" si="7"/>
        <v>5669.6919959767874</v>
      </c>
      <c r="P173" s="179"/>
    </row>
    <row r="174" spans="1:16">
      <c r="A174" s="35">
        <v>430</v>
      </c>
      <c r="B174" s="35">
        <v>430170174</v>
      </c>
      <c r="C174" s="34" t="s">
        <v>509</v>
      </c>
      <c r="D174" s="35">
        <v>170</v>
      </c>
      <c r="E174" s="176" t="s">
        <v>195</v>
      </c>
      <c r="F174" s="35">
        <v>174</v>
      </c>
      <c r="G174" s="34" t="s">
        <v>199</v>
      </c>
      <c r="H174" s="333">
        <v>60</v>
      </c>
      <c r="I174" s="305">
        <v>12435</v>
      </c>
      <c r="J174" s="305">
        <v>7575</v>
      </c>
      <c r="K174" s="178">
        <v>1188</v>
      </c>
      <c r="L174" s="305">
        <f t="shared" si="8"/>
        <v>21198</v>
      </c>
      <c r="M174" s="34"/>
      <c r="N174" s="178">
        <f t="shared" si="6"/>
        <v>4934.06727128899</v>
      </c>
      <c r="O174" s="178">
        <f t="shared" si="7"/>
        <v>8906.0050519621291</v>
      </c>
      <c r="P174" s="179"/>
    </row>
    <row r="175" spans="1:16">
      <c r="A175" s="35">
        <v>430</v>
      </c>
      <c r="B175" s="35">
        <v>430170185</v>
      </c>
      <c r="C175" s="34" t="s">
        <v>509</v>
      </c>
      <c r="D175" s="35">
        <v>170</v>
      </c>
      <c r="E175" s="176" t="s">
        <v>195</v>
      </c>
      <c r="F175" s="35">
        <v>185</v>
      </c>
      <c r="G175" s="34" t="s">
        <v>210</v>
      </c>
      <c r="H175" s="333">
        <v>3</v>
      </c>
      <c r="I175" s="305">
        <v>19951</v>
      </c>
      <c r="J175" s="305">
        <v>2853</v>
      </c>
      <c r="K175" s="178">
        <v>1188</v>
      </c>
      <c r="L175" s="305">
        <f t="shared" si="8"/>
        <v>23992</v>
      </c>
      <c r="M175" s="34"/>
      <c r="N175" s="178">
        <f t="shared" si="6"/>
        <v>2517.6822397598953</v>
      </c>
      <c r="O175" s="178">
        <f t="shared" si="7"/>
        <v>3738.652072978286</v>
      </c>
      <c r="P175" s="179"/>
    </row>
    <row r="176" spans="1:16">
      <c r="A176" s="35">
        <v>430</v>
      </c>
      <c r="B176" s="35">
        <v>430170186</v>
      </c>
      <c r="C176" s="34" t="s">
        <v>509</v>
      </c>
      <c r="D176" s="35">
        <v>170</v>
      </c>
      <c r="E176" s="176" t="s">
        <v>195</v>
      </c>
      <c r="F176" s="35">
        <v>186</v>
      </c>
      <c r="G176" s="34" t="s">
        <v>211</v>
      </c>
      <c r="H176" s="333">
        <v>1</v>
      </c>
      <c r="I176" s="305">
        <v>13254</v>
      </c>
      <c r="J176" s="305">
        <v>4879</v>
      </c>
      <c r="K176" s="178">
        <v>1188</v>
      </c>
      <c r="L176" s="305">
        <f t="shared" si="8"/>
        <v>19321</v>
      </c>
      <c r="M176" s="34"/>
      <c r="N176" s="178">
        <f t="shared" si="6"/>
        <v>4141.4331839987644</v>
      </c>
      <c r="O176" s="178">
        <f t="shared" si="7"/>
        <v>5791.2996520842498</v>
      </c>
      <c r="P176" s="179"/>
    </row>
    <row r="177" spans="1:16">
      <c r="A177" s="35">
        <v>430</v>
      </c>
      <c r="B177" s="35">
        <v>430170198</v>
      </c>
      <c r="C177" s="34" t="s">
        <v>509</v>
      </c>
      <c r="D177" s="35">
        <v>170</v>
      </c>
      <c r="E177" s="176" t="s">
        <v>195</v>
      </c>
      <c r="F177" s="35">
        <v>198</v>
      </c>
      <c r="G177" s="34" t="s">
        <v>223</v>
      </c>
      <c r="H177" s="333">
        <v>2</v>
      </c>
      <c r="I177" s="305">
        <v>13253</v>
      </c>
      <c r="J177" s="305">
        <v>7145</v>
      </c>
      <c r="K177" s="178">
        <v>1188</v>
      </c>
      <c r="L177" s="305">
        <f t="shared" si="8"/>
        <v>21586</v>
      </c>
      <c r="M177" s="34"/>
      <c r="N177" s="178">
        <f t="shared" si="6"/>
        <v>4061.1317643315924</v>
      </c>
      <c r="O177" s="178">
        <f t="shared" si="7"/>
        <v>7145.4291073918212</v>
      </c>
      <c r="P177" s="179"/>
    </row>
    <row r="178" spans="1:16">
      <c r="A178" s="35">
        <v>430</v>
      </c>
      <c r="B178" s="35">
        <v>430170213</v>
      </c>
      <c r="C178" s="34" t="s">
        <v>509</v>
      </c>
      <c r="D178" s="35">
        <v>170</v>
      </c>
      <c r="E178" s="176" t="s">
        <v>195</v>
      </c>
      <c r="F178" s="35">
        <v>213</v>
      </c>
      <c r="G178" s="34" t="s">
        <v>238</v>
      </c>
      <c r="H178" s="333">
        <v>2</v>
      </c>
      <c r="I178" s="305">
        <v>16288</v>
      </c>
      <c r="J178" s="305">
        <v>11646</v>
      </c>
      <c r="K178" s="178">
        <v>1188</v>
      </c>
      <c r="L178" s="305">
        <f t="shared" si="8"/>
        <v>29122</v>
      </c>
      <c r="M178" s="34"/>
      <c r="N178" s="178">
        <f t="shared" si="6"/>
        <v>11361.268887433231</v>
      </c>
      <c r="O178" s="178">
        <f t="shared" si="7"/>
        <v>13941.116208849537</v>
      </c>
      <c r="P178" s="179"/>
    </row>
    <row r="179" spans="1:16">
      <c r="A179" s="35">
        <v>430</v>
      </c>
      <c r="B179" s="35">
        <v>430170271</v>
      </c>
      <c r="C179" s="34" t="s">
        <v>509</v>
      </c>
      <c r="D179" s="35">
        <v>170</v>
      </c>
      <c r="E179" s="176" t="s">
        <v>195</v>
      </c>
      <c r="F179" s="35">
        <v>271</v>
      </c>
      <c r="G179" s="34" t="s">
        <v>296</v>
      </c>
      <c r="H179" s="333">
        <v>9</v>
      </c>
      <c r="I179" s="305">
        <v>13103</v>
      </c>
      <c r="J179" s="305">
        <v>4557</v>
      </c>
      <c r="K179" s="178">
        <v>1188</v>
      </c>
      <c r="L179" s="305">
        <f t="shared" si="8"/>
        <v>18848</v>
      </c>
      <c r="M179" s="34"/>
      <c r="N179" s="178">
        <f t="shared" si="6"/>
        <v>3029.6206714905802</v>
      </c>
      <c r="O179" s="178">
        <f t="shared" si="7"/>
        <v>4557.0499862044817</v>
      </c>
      <c r="P179" s="179"/>
    </row>
    <row r="180" spans="1:16">
      <c r="A180" s="35">
        <v>430</v>
      </c>
      <c r="B180" s="35">
        <v>430170304</v>
      </c>
      <c r="C180" s="34" t="s">
        <v>509</v>
      </c>
      <c r="D180" s="35">
        <v>170</v>
      </c>
      <c r="E180" s="176" t="s">
        <v>195</v>
      </c>
      <c r="F180" s="35">
        <v>304</v>
      </c>
      <c r="G180" s="34" t="s">
        <v>329</v>
      </c>
      <c r="H180" s="333">
        <v>2</v>
      </c>
      <c r="I180" s="305">
        <v>14265.71680798005</v>
      </c>
      <c r="J180" s="305">
        <v>4966</v>
      </c>
      <c r="K180" s="178">
        <v>1188</v>
      </c>
      <c r="L180" s="305">
        <f t="shared" si="8"/>
        <v>20419.71680798005</v>
      </c>
      <c r="M180" s="34"/>
      <c r="N180" s="178">
        <f t="shared" si="6"/>
        <v>4097.3272037322422</v>
      </c>
      <c r="O180" s="178">
        <f t="shared" si="7"/>
        <v>5817.6023656726757</v>
      </c>
      <c r="P180" s="179"/>
    </row>
    <row r="181" spans="1:16">
      <c r="A181" s="35">
        <v>430</v>
      </c>
      <c r="B181" s="35">
        <v>430170321</v>
      </c>
      <c r="C181" s="34" t="s">
        <v>509</v>
      </c>
      <c r="D181" s="35">
        <v>170</v>
      </c>
      <c r="E181" s="176" t="s">
        <v>195</v>
      </c>
      <c r="F181" s="35">
        <v>321</v>
      </c>
      <c r="G181" s="34" t="s">
        <v>346</v>
      </c>
      <c r="H181" s="333">
        <v>3</v>
      </c>
      <c r="I181" s="305">
        <v>13471</v>
      </c>
      <c r="J181" s="305">
        <v>7171</v>
      </c>
      <c r="K181" s="178">
        <v>1188</v>
      </c>
      <c r="L181" s="305">
        <f t="shared" si="8"/>
        <v>21830</v>
      </c>
      <c r="M181" s="34"/>
      <c r="N181" s="178">
        <f t="shared" si="6"/>
        <v>6618.3742642535799</v>
      </c>
      <c r="O181" s="178">
        <f t="shared" si="7"/>
        <v>7425.4507902152945</v>
      </c>
      <c r="P181" s="179"/>
    </row>
    <row r="182" spans="1:16">
      <c r="A182" s="35">
        <v>430</v>
      </c>
      <c r="B182" s="35">
        <v>430170348</v>
      </c>
      <c r="C182" s="34" t="s">
        <v>509</v>
      </c>
      <c r="D182" s="35">
        <v>170</v>
      </c>
      <c r="E182" s="176" t="s">
        <v>195</v>
      </c>
      <c r="F182" s="35">
        <v>348</v>
      </c>
      <c r="G182" s="34" t="s">
        <v>373</v>
      </c>
      <c r="H182" s="333">
        <v>2</v>
      </c>
      <c r="I182" s="305">
        <v>18524</v>
      </c>
      <c r="J182" s="305">
        <v>242</v>
      </c>
      <c r="K182" s="178">
        <v>1188</v>
      </c>
      <c r="L182" s="305">
        <f t="shared" si="8"/>
        <v>19954</v>
      </c>
      <c r="M182" s="34"/>
      <c r="N182" s="178">
        <f t="shared" si="6"/>
        <v>0</v>
      </c>
      <c r="O182" s="178">
        <f t="shared" si="7"/>
        <v>362.72087605975321</v>
      </c>
      <c r="P182" s="179"/>
    </row>
    <row r="183" spans="1:16">
      <c r="A183" s="35">
        <v>430</v>
      </c>
      <c r="B183" s="35">
        <v>430170600</v>
      </c>
      <c r="C183" s="34" t="s">
        <v>509</v>
      </c>
      <c r="D183" s="35">
        <v>170</v>
      </c>
      <c r="E183" s="176" t="s">
        <v>195</v>
      </c>
      <c r="F183" s="35">
        <v>600</v>
      </c>
      <c r="G183" s="34" t="s">
        <v>379</v>
      </c>
      <c r="H183" s="333">
        <v>1</v>
      </c>
      <c r="I183" s="305">
        <v>13254</v>
      </c>
      <c r="J183" s="305">
        <v>6513</v>
      </c>
      <c r="K183" s="178">
        <v>1188</v>
      </c>
      <c r="L183" s="305">
        <f t="shared" si="8"/>
        <v>20955</v>
      </c>
      <c r="M183" s="34"/>
      <c r="N183" s="178">
        <f t="shared" si="6"/>
        <v>5037.440492455411</v>
      </c>
      <c r="O183" s="178">
        <f t="shared" si="7"/>
        <v>6513.2601073095066</v>
      </c>
      <c r="P183" s="179"/>
    </row>
    <row r="184" spans="1:16">
      <c r="A184" s="35">
        <v>430</v>
      </c>
      <c r="B184" s="35">
        <v>430170616</v>
      </c>
      <c r="C184" s="34" t="s">
        <v>509</v>
      </c>
      <c r="D184" s="35">
        <v>170</v>
      </c>
      <c r="E184" s="176" t="s">
        <v>195</v>
      </c>
      <c r="F184" s="35">
        <v>616</v>
      </c>
      <c r="G184" s="34" t="s">
        <v>384</v>
      </c>
      <c r="H184" s="333">
        <v>2</v>
      </c>
      <c r="I184" s="305">
        <v>12280</v>
      </c>
      <c r="J184" s="305">
        <v>2059</v>
      </c>
      <c r="K184" s="178">
        <v>1188</v>
      </c>
      <c r="L184" s="305">
        <f t="shared" si="8"/>
        <v>15527</v>
      </c>
      <c r="M184" s="34"/>
      <c r="N184" s="178">
        <f t="shared" si="6"/>
        <v>2058.7362528418726</v>
      </c>
      <c r="O184" s="178">
        <f t="shared" si="7"/>
        <v>4771.0063166040381</v>
      </c>
      <c r="P184" s="179"/>
    </row>
    <row r="185" spans="1:16">
      <c r="A185" s="35">
        <v>430</v>
      </c>
      <c r="B185" s="35">
        <v>430170620</v>
      </c>
      <c r="C185" s="34" t="s">
        <v>509</v>
      </c>
      <c r="D185" s="35">
        <v>170</v>
      </c>
      <c r="E185" s="176" t="s">
        <v>195</v>
      </c>
      <c r="F185" s="35">
        <v>620</v>
      </c>
      <c r="G185" s="34" t="s">
        <v>386</v>
      </c>
      <c r="H185" s="333">
        <v>6</v>
      </c>
      <c r="I185" s="305">
        <v>15480</v>
      </c>
      <c r="J185" s="305">
        <v>9481</v>
      </c>
      <c r="K185" s="178">
        <v>1188</v>
      </c>
      <c r="L185" s="305">
        <f t="shared" si="8"/>
        <v>26149</v>
      </c>
      <c r="M185" s="34"/>
      <c r="N185" s="178">
        <f t="shared" si="6"/>
        <v>6219.4733242297661</v>
      </c>
      <c r="O185" s="178">
        <f t="shared" si="7"/>
        <v>9957.6028965779224</v>
      </c>
      <c r="P185" s="179"/>
    </row>
    <row r="186" spans="1:16">
      <c r="A186" s="35">
        <v>430</v>
      </c>
      <c r="B186" s="35">
        <v>430170658</v>
      </c>
      <c r="C186" s="34" t="s">
        <v>509</v>
      </c>
      <c r="D186" s="35">
        <v>170</v>
      </c>
      <c r="E186" s="176" t="s">
        <v>195</v>
      </c>
      <c r="F186" s="35">
        <v>658</v>
      </c>
      <c r="G186" s="34" t="s">
        <v>395</v>
      </c>
      <c r="H186" s="333">
        <v>1</v>
      </c>
      <c r="I186" s="305">
        <v>14786.646047287057</v>
      </c>
      <c r="J186" s="305">
        <v>2302</v>
      </c>
      <c r="K186" s="178">
        <v>1188</v>
      </c>
      <c r="L186" s="305">
        <f t="shared" si="8"/>
        <v>18276.646047287057</v>
      </c>
      <c r="M186" s="34"/>
      <c r="N186" s="178">
        <f t="shared" si="6"/>
        <v>1488.6580345472285</v>
      </c>
      <c r="O186" s="178">
        <f t="shared" si="7"/>
        <v>3558.7450245685905</v>
      </c>
      <c r="P186" s="179"/>
    </row>
    <row r="187" spans="1:16">
      <c r="A187" s="35">
        <v>430</v>
      </c>
      <c r="B187" s="35">
        <v>430170673</v>
      </c>
      <c r="C187" s="34" t="s">
        <v>509</v>
      </c>
      <c r="D187" s="35">
        <v>170</v>
      </c>
      <c r="E187" s="176" t="s">
        <v>195</v>
      </c>
      <c r="F187" s="35">
        <v>673</v>
      </c>
      <c r="G187" s="34" t="s">
        <v>401</v>
      </c>
      <c r="H187" s="333">
        <v>1</v>
      </c>
      <c r="I187" s="305">
        <v>13254</v>
      </c>
      <c r="J187" s="305">
        <v>8081</v>
      </c>
      <c r="K187" s="178">
        <v>1188</v>
      </c>
      <c r="L187" s="305">
        <f t="shared" si="8"/>
        <v>22523</v>
      </c>
      <c r="M187" s="34"/>
      <c r="N187" s="178">
        <f t="shared" si="6"/>
        <v>6265.0097712785646</v>
      </c>
      <c r="O187" s="178">
        <f t="shared" si="7"/>
        <v>8510.0058468630341</v>
      </c>
      <c r="P187" s="179"/>
    </row>
    <row r="188" spans="1:16">
      <c r="A188" s="35">
        <v>430</v>
      </c>
      <c r="B188" s="35">
        <v>430170690</v>
      </c>
      <c r="C188" s="34" t="s">
        <v>509</v>
      </c>
      <c r="D188" s="35">
        <v>170</v>
      </c>
      <c r="E188" s="176" t="s">
        <v>195</v>
      </c>
      <c r="F188" s="35">
        <v>690</v>
      </c>
      <c r="G188" s="34" t="s">
        <v>407</v>
      </c>
      <c r="H188" s="333">
        <v>1</v>
      </c>
      <c r="I188" s="305">
        <v>13253</v>
      </c>
      <c r="J188" s="305">
        <v>5257</v>
      </c>
      <c r="K188" s="178">
        <v>1188</v>
      </c>
      <c r="L188" s="305">
        <f t="shared" si="8"/>
        <v>19698</v>
      </c>
      <c r="M188" s="34"/>
      <c r="N188" s="178">
        <f t="shared" si="6"/>
        <v>3442.5724198600474</v>
      </c>
      <c r="O188" s="178">
        <f t="shared" si="7"/>
        <v>6706.411011099488</v>
      </c>
      <c r="P188" s="179"/>
    </row>
    <row r="189" spans="1:16">
      <c r="A189" s="35">
        <v>430</v>
      </c>
      <c r="B189" s="35">
        <v>430170710</v>
      </c>
      <c r="C189" s="34" t="s">
        <v>509</v>
      </c>
      <c r="D189" s="35">
        <v>170</v>
      </c>
      <c r="E189" s="176" t="s">
        <v>195</v>
      </c>
      <c r="F189" s="35">
        <v>710</v>
      </c>
      <c r="G189" s="34" t="s">
        <v>412</v>
      </c>
      <c r="H189" s="333">
        <v>1</v>
      </c>
      <c r="I189" s="305">
        <v>13254</v>
      </c>
      <c r="J189" s="305">
        <v>6750</v>
      </c>
      <c r="K189" s="178">
        <v>1188</v>
      </c>
      <c r="L189" s="305">
        <f t="shared" si="8"/>
        <v>21192</v>
      </c>
      <c r="M189" s="34"/>
      <c r="N189" s="178">
        <f t="shared" si="6"/>
        <v>5370.025827869762</v>
      </c>
      <c r="O189" s="178">
        <f t="shared" si="7"/>
        <v>6750.2096991582512</v>
      </c>
      <c r="P189" s="179"/>
    </row>
    <row r="190" spans="1:16">
      <c r="A190" s="35">
        <v>430</v>
      </c>
      <c r="B190" s="35">
        <v>430170725</v>
      </c>
      <c r="C190" s="34" t="s">
        <v>509</v>
      </c>
      <c r="D190" s="35">
        <v>170</v>
      </c>
      <c r="E190" s="176" t="s">
        <v>195</v>
      </c>
      <c r="F190" s="35">
        <v>725</v>
      </c>
      <c r="G190" s="34" t="s">
        <v>417</v>
      </c>
      <c r="H190" s="333">
        <v>9</v>
      </c>
      <c r="I190" s="305">
        <v>12697</v>
      </c>
      <c r="J190" s="305">
        <v>3805</v>
      </c>
      <c r="K190" s="178">
        <v>1188</v>
      </c>
      <c r="L190" s="305">
        <f t="shared" si="8"/>
        <v>17690</v>
      </c>
      <c r="M190" s="34"/>
      <c r="N190" s="178">
        <f t="shared" si="6"/>
        <v>2828.9627340672087</v>
      </c>
      <c r="O190" s="178">
        <f t="shared" si="7"/>
        <v>4595.2822803265772</v>
      </c>
      <c r="P190" s="179"/>
    </row>
    <row r="191" spans="1:16">
      <c r="A191" s="35">
        <v>430</v>
      </c>
      <c r="B191" s="35">
        <v>430170730</v>
      </c>
      <c r="C191" s="34" t="s">
        <v>509</v>
      </c>
      <c r="D191" s="35">
        <v>170</v>
      </c>
      <c r="E191" s="176" t="s">
        <v>195</v>
      </c>
      <c r="F191" s="35">
        <v>730</v>
      </c>
      <c r="G191" s="34" t="s">
        <v>419</v>
      </c>
      <c r="H191" s="333">
        <v>3</v>
      </c>
      <c r="I191" s="305">
        <v>13253</v>
      </c>
      <c r="J191" s="305">
        <v>7078</v>
      </c>
      <c r="K191" s="178">
        <v>1188</v>
      </c>
      <c r="L191" s="305">
        <f t="shared" si="8"/>
        <v>21519</v>
      </c>
      <c r="M191" s="34"/>
      <c r="N191" s="178">
        <f t="shared" si="6"/>
        <v>3964.7834492954717</v>
      </c>
      <c r="O191" s="178">
        <f t="shared" si="7"/>
        <v>7078.4166007996973</v>
      </c>
      <c r="P191" s="179"/>
    </row>
    <row r="192" spans="1:16">
      <c r="A192" s="35">
        <v>430</v>
      </c>
      <c r="B192" s="35">
        <v>430170735</v>
      </c>
      <c r="C192" s="34" t="s">
        <v>509</v>
      </c>
      <c r="D192" s="35">
        <v>170</v>
      </c>
      <c r="E192" s="176" t="s">
        <v>195</v>
      </c>
      <c r="F192" s="35">
        <v>735</v>
      </c>
      <c r="G192" s="34" t="s">
        <v>420</v>
      </c>
      <c r="H192" s="333">
        <v>2</v>
      </c>
      <c r="I192" s="305">
        <v>12280</v>
      </c>
      <c r="J192" s="305">
        <v>4018</v>
      </c>
      <c r="K192" s="178">
        <v>1188</v>
      </c>
      <c r="L192" s="305">
        <f t="shared" si="8"/>
        <v>17486</v>
      </c>
      <c r="M192" s="34"/>
      <c r="N192" s="178">
        <f t="shared" si="6"/>
        <v>3680.2934431232352</v>
      </c>
      <c r="O192" s="178">
        <f t="shared" si="7"/>
        <v>5789.8254432841386</v>
      </c>
      <c r="P192" s="179"/>
    </row>
    <row r="193" spans="1:16">
      <c r="A193" s="35">
        <v>430</v>
      </c>
      <c r="B193" s="35">
        <v>430170775</v>
      </c>
      <c r="C193" s="34" t="s">
        <v>509</v>
      </c>
      <c r="D193" s="35">
        <v>170</v>
      </c>
      <c r="E193" s="176" t="s">
        <v>195</v>
      </c>
      <c r="F193" s="35">
        <v>775</v>
      </c>
      <c r="G193" s="34" t="s">
        <v>434</v>
      </c>
      <c r="H193" s="333">
        <v>5</v>
      </c>
      <c r="I193" s="305">
        <v>15462</v>
      </c>
      <c r="J193" s="305">
        <v>4829</v>
      </c>
      <c r="K193" s="178">
        <v>1188</v>
      </c>
      <c r="L193" s="305">
        <f t="shared" si="8"/>
        <v>21479</v>
      </c>
      <c r="M193" s="34"/>
      <c r="N193" s="178">
        <f t="shared" si="6"/>
        <v>1723.3305233928659</v>
      </c>
      <c r="O193" s="178">
        <f t="shared" si="7"/>
        <v>4829.3984135209175</v>
      </c>
      <c r="P193" s="179"/>
    </row>
    <row r="194" spans="1:16">
      <c r="A194" s="35">
        <v>430</v>
      </c>
      <c r="B194" s="35">
        <v>430170778</v>
      </c>
      <c r="C194" s="34" t="s">
        <v>509</v>
      </c>
      <c r="D194" s="35">
        <v>170</v>
      </c>
      <c r="E194" s="176" t="s">
        <v>195</v>
      </c>
      <c r="F194" s="35">
        <v>778</v>
      </c>
      <c r="G194" s="34" t="s">
        <v>435</v>
      </c>
      <c r="H194" s="333">
        <v>1</v>
      </c>
      <c r="I194" s="305">
        <v>16396.920835762874</v>
      </c>
      <c r="J194" s="305">
        <v>2840</v>
      </c>
      <c r="K194" s="178">
        <v>1188</v>
      </c>
      <c r="L194" s="305">
        <f t="shared" si="8"/>
        <v>20424.920835762874</v>
      </c>
      <c r="M194" s="34"/>
      <c r="N194" s="178">
        <f t="shared" si="6"/>
        <v>1226.3944731145893</v>
      </c>
      <c r="O194" s="178">
        <f t="shared" si="7"/>
        <v>2839.5541385728284</v>
      </c>
      <c r="P194" s="179"/>
    </row>
    <row r="195" spans="1:16">
      <c r="A195" s="35">
        <v>432</v>
      </c>
      <c r="B195" s="35">
        <v>432712020</v>
      </c>
      <c r="C195" s="34" t="s">
        <v>510</v>
      </c>
      <c r="D195" s="35">
        <v>712</v>
      </c>
      <c r="E195" s="176" t="s">
        <v>413</v>
      </c>
      <c r="F195" s="35">
        <v>20</v>
      </c>
      <c r="G195" s="34" t="s">
        <v>45</v>
      </c>
      <c r="H195" s="333">
        <v>111</v>
      </c>
      <c r="I195" s="305">
        <v>13190</v>
      </c>
      <c r="J195" s="305">
        <v>3062</v>
      </c>
      <c r="K195" s="178">
        <v>1188</v>
      </c>
      <c r="L195" s="305">
        <f t="shared" si="8"/>
        <v>17440</v>
      </c>
      <c r="M195" s="34"/>
      <c r="N195" s="178">
        <f t="shared" si="6"/>
        <v>2177.0323620176114</v>
      </c>
      <c r="O195" s="178">
        <f t="shared" si="7"/>
        <v>4122.260481220259</v>
      </c>
      <c r="P195" s="179"/>
    </row>
    <row r="196" spans="1:16">
      <c r="A196" s="35">
        <v>432</v>
      </c>
      <c r="B196" s="35">
        <v>432712036</v>
      </c>
      <c r="C196" s="34" t="s">
        <v>510</v>
      </c>
      <c r="D196" s="35">
        <v>712</v>
      </c>
      <c r="E196" s="176" t="s">
        <v>413</v>
      </c>
      <c r="F196" s="35">
        <v>36</v>
      </c>
      <c r="G196" s="34" t="s">
        <v>61</v>
      </c>
      <c r="H196" s="333">
        <v>1</v>
      </c>
      <c r="I196" s="305">
        <v>11091</v>
      </c>
      <c r="J196" s="305">
        <v>5744</v>
      </c>
      <c r="K196" s="178">
        <v>1188</v>
      </c>
      <c r="L196" s="305">
        <f t="shared" si="8"/>
        <v>18023</v>
      </c>
      <c r="M196" s="34"/>
      <c r="N196" s="178">
        <f t="shared" si="6"/>
        <v>3625.8037095477121</v>
      </c>
      <c r="O196" s="178">
        <f t="shared" si="7"/>
        <v>5744.0926525635805</v>
      </c>
      <c r="P196" s="179"/>
    </row>
    <row r="197" spans="1:16">
      <c r="A197" s="35">
        <v>432</v>
      </c>
      <c r="B197" s="35">
        <v>432712172</v>
      </c>
      <c r="C197" s="34" t="s">
        <v>510</v>
      </c>
      <c r="D197" s="35">
        <v>712</v>
      </c>
      <c r="E197" s="176" t="s">
        <v>413</v>
      </c>
      <c r="F197" s="35">
        <v>172</v>
      </c>
      <c r="G197" s="34" t="s">
        <v>197</v>
      </c>
      <c r="H197" s="333">
        <v>1</v>
      </c>
      <c r="I197" s="305">
        <v>15633.284113879006</v>
      </c>
      <c r="J197" s="305">
        <v>10295</v>
      </c>
      <c r="K197" s="178">
        <v>1188</v>
      </c>
      <c r="L197" s="305">
        <f t="shared" si="8"/>
        <v>27116.284113879006</v>
      </c>
      <c r="M197" s="34"/>
      <c r="N197" s="178">
        <f t="shared" si="6"/>
        <v>9062.8698169719501</v>
      </c>
      <c r="O197" s="178">
        <f t="shared" si="7"/>
        <v>13259.883299748344</v>
      </c>
      <c r="P197" s="179"/>
    </row>
    <row r="198" spans="1:16">
      <c r="A198" s="35">
        <v>432</v>
      </c>
      <c r="B198" s="35">
        <v>432712261</v>
      </c>
      <c r="C198" s="34" t="s">
        <v>510</v>
      </c>
      <c r="D198" s="35">
        <v>712</v>
      </c>
      <c r="E198" s="176" t="s">
        <v>413</v>
      </c>
      <c r="F198" s="35">
        <v>261</v>
      </c>
      <c r="G198" s="34" t="s">
        <v>286</v>
      </c>
      <c r="H198" s="333">
        <v>15</v>
      </c>
      <c r="I198" s="305">
        <v>11816</v>
      </c>
      <c r="J198" s="305">
        <v>10439</v>
      </c>
      <c r="K198" s="178">
        <v>1188</v>
      </c>
      <c r="L198" s="305">
        <f t="shared" si="8"/>
        <v>23443</v>
      </c>
      <c r="M198" s="34"/>
      <c r="N198" s="178">
        <f t="shared" si="6"/>
        <v>5961.3544973758399</v>
      </c>
      <c r="O198" s="178">
        <f t="shared" si="7"/>
        <v>10438.609472436739</v>
      </c>
      <c r="P198" s="179"/>
    </row>
    <row r="199" spans="1:16">
      <c r="A199" s="35">
        <v>432</v>
      </c>
      <c r="B199" s="35">
        <v>432712645</v>
      </c>
      <c r="C199" s="34" t="s">
        <v>510</v>
      </c>
      <c r="D199" s="35">
        <v>712</v>
      </c>
      <c r="E199" s="176" t="s">
        <v>413</v>
      </c>
      <c r="F199" s="35">
        <v>645</v>
      </c>
      <c r="G199" s="34" t="s">
        <v>392</v>
      </c>
      <c r="H199" s="333">
        <v>53</v>
      </c>
      <c r="I199" s="305">
        <v>13624</v>
      </c>
      <c r="J199" s="305">
        <v>3539</v>
      </c>
      <c r="K199" s="178">
        <v>1188</v>
      </c>
      <c r="L199" s="305">
        <f t="shared" si="8"/>
        <v>18351</v>
      </c>
      <c r="M199" s="34"/>
      <c r="N199" s="178">
        <f t="shared" si="6"/>
        <v>3538.8655179258567</v>
      </c>
      <c r="O199" s="178">
        <f t="shared" si="7"/>
        <v>6435.615246110945</v>
      </c>
      <c r="P199" s="179"/>
    </row>
    <row r="200" spans="1:16">
      <c r="A200" s="35">
        <v>432</v>
      </c>
      <c r="B200" s="35">
        <v>432712660</v>
      </c>
      <c r="C200" s="34" t="s">
        <v>510</v>
      </c>
      <c r="D200" s="35">
        <v>712</v>
      </c>
      <c r="E200" s="176" t="s">
        <v>413</v>
      </c>
      <c r="F200" s="35">
        <v>660</v>
      </c>
      <c r="G200" s="34" t="s">
        <v>396</v>
      </c>
      <c r="H200" s="333">
        <v>49</v>
      </c>
      <c r="I200" s="305">
        <v>12894</v>
      </c>
      <c r="J200" s="305">
        <v>10797</v>
      </c>
      <c r="K200" s="178">
        <v>1188</v>
      </c>
      <c r="L200" s="305">
        <f t="shared" si="8"/>
        <v>24879</v>
      </c>
      <c r="M200" s="34"/>
      <c r="N200" s="178">
        <f t="shared" si="6"/>
        <v>10180.504200004907</v>
      </c>
      <c r="O200" s="178">
        <f t="shared" si="7"/>
        <v>13777.896391319064</v>
      </c>
      <c r="P200" s="179"/>
    </row>
    <row r="201" spans="1:16">
      <c r="A201" s="35">
        <v>432</v>
      </c>
      <c r="B201" s="35">
        <v>432712712</v>
      </c>
      <c r="C201" s="34" t="s">
        <v>510</v>
      </c>
      <c r="D201" s="35">
        <v>712</v>
      </c>
      <c r="E201" s="176" t="s">
        <v>413</v>
      </c>
      <c r="F201" s="35">
        <v>712</v>
      </c>
      <c r="G201" s="34" t="s">
        <v>413</v>
      </c>
      <c r="H201" s="333">
        <v>16</v>
      </c>
      <c r="I201" s="305">
        <v>13540</v>
      </c>
      <c r="J201" s="305">
        <v>10029</v>
      </c>
      <c r="K201" s="178">
        <v>1188</v>
      </c>
      <c r="L201" s="305">
        <f t="shared" si="8"/>
        <v>24757</v>
      </c>
      <c r="M201" s="34"/>
      <c r="N201" s="178">
        <f t="shared" si="6"/>
        <v>8866.7631460911871</v>
      </c>
      <c r="O201" s="178">
        <f t="shared" si="7"/>
        <v>10029.135643408488</v>
      </c>
      <c r="P201" s="179"/>
    </row>
    <row r="202" spans="1:16">
      <c r="A202" s="35">
        <v>435</v>
      </c>
      <c r="B202" s="35">
        <v>435301009</v>
      </c>
      <c r="C202" s="34" t="s">
        <v>511</v>
      </c>
      <c r="D202" s="35">
        <v>301</v>
      </c>
      <c r="E202" s="176" t="s">
        <v>326</v>
      </c>
      <c r="F202" s="35">
        <v>9</v>
      </c>
      <c r="G202" s="34" t="s">
        <v>34</v>
      </c>
      <c r="H202" s="333">
        <v>3</v>
      </c>
      <c r="I202" s="305">
        <v>12988</v>
      </c>
      <c r="J202" s="305">
        <v>8784</v>
      </c>
      <c r="K202" s="178">
        <v>1188</v>
      </c>
      <c r="L202" s="305">
        <f t="shared" si="8"/>
        <v>22960</v>
      </c>
      <c r="M202" s="34"/>
      <c r="N202" s="178">
        <f t="shared" ref="N202:N265" si="9">IF(VLOOKUP($F202,abvfndpcts,17)&lt;100,0,((VLOOKUP($F202,abvfndpcts,17)/100*$I202)-$I202))</f>
        <v>6551.3742665045829</v>
      </c>
      <c r="O202" s="178">
        <f t="shared" ref="O202:O265" si="10">IF(VLOOKUP($F202,abvfndpcts,18)&lt;100,0,((VLOOKUP($F202,abvfndpcts,18)/100*$I202)-$I202))</f>
        <v>9451.9059809554965</v>
      </c>
      <c r="P202" s="179"/>
    </row>
    <row r="203" spans="1:16">
      <c r="A203" s="35">
        <v>435</v>
      </c>
      <c r="B203" s="35">
        <v>435301031</v>
      </c>
      <c r="C203" s="34" t="s">
        <v>511</v>
      </c>
      <c r="D203" s="35">
        <v>301</v>
      </c>
      <c r="E203" s="176" t="s">
        <v>326</v>
      </c>
      <c r="F203" s="35">
        <v>31</v>
      </c>
      <c r="G203" s="34" t="s">
        <v>56</v>
      </c>
      <c r="H203" s="333">
        <v>50</v>
      </c>
      <c r="I203" s="305">
        <v>13188</v>
      </c>
      <c r="J203" s="305">
        <v>5123</v>
      </c>
      <c r="K203" s="178">
        <v>1188</v>
      </c>
      <c r="L203" s="305">
        <f t="shared" ref="L203:L266" si="11">SUM(I203:K203)</f>
        <v>19499</v>
      </c>
      <c r="M203" s="34"/>
      <c r="N203" s="178">
        <f t="shared" si="9"/>
        <v>5123.4058753620593</v>
      </c>
      <c r="O203" s="178">
        <f t="shared" si="10"/>
        <v>7051.9614440170262</v>
      </c>
      <c r="P203" s="179"/>
    </row>
    <row r="204" spans="1:16">
      <c r="A204" s="35">
        <v>435</v>
      </c>
      <c r="B204" s="35">
        <v>435301056</v>
      </c>
      <c r="C204" s="34" t="s">
        <v>511</v>
      </c>
      <c r="D204" s="35">
        <v>301</v>
      </c>
      <c r="E204" s="176" t="s">
        <v>326</v>
      </c>
      <c r="F204" s="35">
        <v>56</v>
      </c>
      <c r="G204" s="34" t="s">
        <v>81</v>
      </c>
      <c r="H204" s="333">
        <v>56</v>
      </c>
      <c r="I204" s="305">
        <v>12660</v>
      </c>
      <c r="J204" s="305">
        <v>4026</v>
      </c>
      <c r="K204" s="178">
        <v>1188</v>
      </c>
      <c r="L204" s="305">
        <f t="shared" si="11"/>
        <v>17874</v>
      </c>
      <c r="M204" s="34"/>
      <c r="N204" s="178">
        <f t="shared" si="9"/>
        <v>3715.8037647708534</v>
      </c>
      <c r="O204" s="178">
        <f t="shared" si="10"/>
        <v>4918.2385762270642</v>
      </c>
      <c r="P204" s="179"/>
    </row>
    <row r="205" spans="1:16">
      <c r="A205" s="35">
        <v>435</v>
      </c>
      <c r="B205" s="35">
        <v>435301079</v>
      </c>
      <c r="C205" s="34" t="s">
        <v>511</v>
      </c>
      <c r="D205" s="35">
        <v>301</v>
      </c>
      <c r="E205" s="176" t="s">
        <v>326</v>
      </c>
      <c r="F205" s="35">
        <v>79</v>
      </c>
      <c r="G205" s="34" t="s">
        <v>104</v>
      </c>
      <c r="H205" s="333">
        <v>146</v>
      </c>
      <c r="I205" s="305">
        <v>13700</v>
      </c>
      <c r="J205" s="305">
        <v>684</v>
      </c>
      <c r="K205" s="178">
        <v>1188</v>
      </c>
      <c r="L205" s="305">
        <f t="shared" si="11"/>
        <v>15572</v>
      </c>
      <c r="M205" s="34"/>
      <c r="N205" s="178">
        <f t="shared" si="9"/>
        <v>36.319785237305041</v>
      </c>
      <c r="O205" s="178">
        <f t="shared" si="10"/>
        <v>1387.9188199730961</v>
      </c>
      <c r="P205" s="179"/>
    </row>
    <row r="206" spans="1:16">
      <c r="A206" s="35">
        <v>435</v>
      </c>
      <c r="B206" s="35">
        <v>435301128</v>
      </c>
      <c r="C206" s="34" t="s">
        <v>511</v>
      </c>
      <c r="D206" s="35">
        <v>301</v>
      </c>
      <c r="E206" s="176" t="s">
        <v>326</v>
      </c>
      <c r="F206" s="35">
        <v>128</v>
      </c>
      <c r="G206" s="34" t="s">
        <v>153</v>
      </c>
      <c r="H206" s="333">
        <v>2</v>
      </c>
      <c r="I206" s="305">
        <v>20804</v>
      </c>
      <c r="J206" s="305">
        <v>1134</v>
      </c>
      <c r="K206" s="178">
        <v>1188</v>
      </c>
      <c r="L206" s="305">
        <f t="shared" si="11"/>
        <v>23126</v>
      </c>
      <c r="M206" s="34"/>
      <c r="N206" s="178">
        <f t="shared" si="9"/>
        <v>750.43225111479114</v>
      </c>
      <c r="O206" s="178">
        <f t="shared" si="10"/>
        <v>2160.9057851501857</v>
      </c>
      <c r="P206" s="179"/>
    </row>
    <row r="207" spans="1:16">
      <c r="A207" s="35">
        <v>435</v>
      </c>
      <c r="B207" s="35">
        <v>435301149</v>
      </c>
      <c r="C207" s="34" t="s">
        <v>511</v>
      </c>
      <c r="D207" s="35">
        <v>301</v>
      </c>
      <c r="E207" s="176" t="s">
        <v>326</v>
      </c>
      <c r="F207" s="35">
        <v>149</v>
      </c>
      <c r="G207" s="34" t="s">
        <v>174</v>
      </c>
      <c r="H207" s="333">
        <v>5</v>
      </c>
      <c r="I207" s="305">
        <v>21220</v>
      </c>
      <c r="J207" s="305">
        <v>485</v>
      </c>
      <c r="K207" s="178">
        <v>1188</v>
      </c>
      <c r="L207" s="305">
        <f t="shared" si="11"/>
        <v>22893</v>
      </c>
      <c r="M207" s="34"/>
      <c r="N207" s="178">
        <f t="shared" si="9"/>
        <v>0</v>
      </c>
      <c r="O207" s="178">
        <f t="shared" si="10"/>
        <v>784.22119757680048</v>
      </c>
      <c r="P207" s="179"/>
    </row>
    <row r="208" spans="1:16">
      <c r="A208" s="35">
        <v>435</v>
      </c>
      <c r="B208" s="35">
        <v>435301160</v>
      </c>
      <c r="C208" s="34" t="s">
        <v>511</v>
      </c>
      <c r="D208" s="35">
        <v>301</v>
      </c>
      <c r="E208" s="176" t="s">
        <v>326</v>
      </c>
      <c r="F208" s="35">
        <v>160</v>
      </c>
      <c r="G208" s="34" t="s">
        <v>185</v>
      </c>
      <c r="H208" s="333">
        <v>359</v>
      </c>
      <c r="I208" s="305">
        <v>16448</v>
      </c>
      <c r="J208" s="305">
        <v>375</v>
      </c>
      <c r="K208" s="178">
        <v>1188</v>
      </c>
      <c r="L208" s="305">
        <f t="shared" si="11"/>
        <v>18011</v>
      </c>
      <c r="M208" s="34"/>
      <c r="N208" s="178">
        <f t="shared" si="9"/>
        <v>34.197174205655756</v>
      </c>
      <c r="O208" s="178">
        <f t="shared" si="10"/>
        <v>663.23386252018827</v>
      </c>
      <c r="P208" s="179"/>
    </row>
    <row r="209" spans="1:16">
      <c r="A209" s="35">
        <v>435</v>
      </c>
      <c r="B209" s="35">
        <v>435301211</v>
      </c>
      <c r="C209" s="34" t="s">
        <v>511</v>
      </c>
      <c r="D209" s="35">
        <v>301</v>
      </c>
      <c r="E209" s="176" t="s">
        <v>326</v>
      </c>
      <c r="F209" s="35">
        <v>211</v>
      </c>
      <c r="G209" s="34" t="s">
        <v>236</v>
      </c>
      <c r="H209" s="333">
        <v>2</v>
      </c>
      <c r="I209" s="305">
        <v>18079</v>
      </c>
      <c r="J209" s="305">
        <v>5535</v>
      </c>
      <c r="K209" s="178">
        <v>1188</v>
      </c>
      <c r="L209" s="305">
        <f t="shared" si="11"/>
        <v>24802</v>
      </c>
      <c r="M209" s="34"/>
      <c r="N209" s="178">
        <f t="shared" si="9"/>
        <v>3068.4090035558293</v>
      </c>
      <c r="O209" s="178">
        <f t="shared" si="10"/>
        <v>5534.7652230027488</v>
      </c>
      <c r="P209" s="179"/>
    </row>
    <row r="210" spans="1:16">
      <c r="A210" s="35">
        <v>435</v>
      </c>
      <c r="B210" s="35">
        <v>435301295</v>
      </c>
      <c r="C210" s="34" t="s">
        <v>511</v>
      </c>
      <c r="D210" s="35">
        <v>301</v>
      </c>
      <c r="E210" s="176" t="s">
        <v>326</v>
      </c>
      <c r="F210" s="35">
        <v>295</v>
      </c>
      <c r="G210" s="34" t="s">
        <v>320</v>
      </c>
      <c r="H210" s="333">
        <v>23</v>
      </c>
      <c r="I210" s="305">
        <v>12992</v>
      </c>
      <c r="J210" s="305">
        <v>6357</v>
      </c>
      <c r="K210" s="178">
        <v>1188</v>
      </c>
      <c r="L210" s="305">
        <f t="shared" si="11"/>
        <v>20537</v>
      </c>
      <c r="M210" s="34"/>
      <c r="N210" s="178">
        <f t="shared" si="9"/>
        <v>6071.521052615677</v>
      </c>
      <c r="O210" s="178">
        <f t="shared" si="10"/>
        <v>8022.2991443833926</v>
      </c>
      <c r="P210" s="179"/>
    </row>
    <row r="211" spans="1:16">
      <c r="A211" s="35">
        <v>435</v>
      </c>
      <c r="B211" s="35">
        <v>435301301</v>
      </c>
      <c r="C211" s="34" t="s">
        <v>511</v>
      </c>
      <c r="D211" s="35">
        <v>301</v>
      </c>
      <c r="E211" s="176" t="s">
        <v>326</v>
      </c>
      <c r="F211" s="35">
        <v>301</v>
      </c>
      <c r="G211" s="34" t="s">
        <v>326</v>
      </c>
      <c r="H211" s="333">
        <v>72</v>
      </c>
      <c r="I211" s="305">
        <v>13502</v>
      </c>
      <c r="J211" s="305">
        <v>4301</v>
      </c>
      <c r="K211" s="178">
        <v>1188</v>
      </c>
      <c r="L211" s="305">
        <f t="shared" si="11"/>
        <v>18991</v>
      </c>
      <c r="M211" s="34"/>
      <c r="N211" s="178">
        <f t="shared" si="9"/>
        <v>3815.0868568287042</v>
      </c>
      <c r="O211" s="178">
        <f t="shared" si="10"/>
        <v>5904.6278012198818</v>
      </c>
      <c r="P211" s="179"/>
    </row>
    <row r="212" spans="1:16">
      <c r="A212" s="35">
        <v>435</v>
      </c>
      <c r="B212" s="35">
        <v>435301326</v>
      </c>
      <c r="C212" s="34" t="s">
        <v>511</v>
      </c>
      <c r="D212" s="35">
        <v>301</v>
      </c>
      <c r="E212" s="176" t="s">
        <v>326</v>
      </c>
      <c r="F212" s="35">
        <v>326</v>
      </c>
      <c r="G212" s="34" t="s">
        <v>351</v>
      </c>
      <c r="H212" s="333">
        <v>5</v>
      </c>
      <c r="I212" s="305">
        <v>12775</v>
      </c>
      <c r="J212" s="305">
        <v>4587</v>
      </c>
      <c r="K212" s="178">
        <v>1188</v>
      </c>
      <c r="L212" s="305">
        <f t="shared" si="11"/>
        <v>18550</v>
      </c>
      <c r="M212" s="34"/>
      <c r="N212" s="178">
        <f t="shared" si="9"/>
        <v>4105.9700097868408</v>
      </c>
      <c r="O212" s="178">
        <f t="shared" si="10"/>
        <v>5365.725079432872</v>
      </c>
      <c r="P212" s="179"/>
    </row>
    <row r="213" spans="1:16">
      <c r="A213" s="35">
        <v>435</v>
      </c>
      <c r="B213" s="35">
        <v>435301673</v>
      </c>
      <c r="C213" s="34" t="s">
        <v>511</v>
      </c>
      <c r="D213" s="35">
        <v>301</v>
      </c>
      <c r="E213" s="176" t="s">
        <v>326</v>
      </c>
      <c r="F213" s="35">
        <v>673</v>
      </c>
      <c r="G213" s="34" t="s">
        <v>401</v>
      </c>
      <c r="H213" s="333">
        <v>13</v>
      </c>
      <c r="I213" s="305">
        <v>13216</v>
      </c>
      <c r="J213" s="305">
        <v>8057</v>
      </c>
      <c r="K213" s="178">
        <v>1188</v>
      </c>
      <c r="L213" s="305">
        <f t="shared" si="11"/>
        <v>22461</v>
      </c>
      <c r="M213" s="34"/>
      <c r="N213" s="178">
        <f t="shared" si="9"/>
        <v>6247.0476186221167</v>
      </c>
      <c r="O213" s="178">
        <f t="shared" si="10"/>
        <v>8485.6071580007447</v>
      </c>
      <c r="P213" s="179"/>
    </row>
    <row r="214" spans="1:16">
      <c r="A214" s="35">
        <v>435</v>
      </c>
      <c r="B214" s="35">
        <v>435301735</v>
      </c>
      <c r="C214" s="34" t="s">
        <v>511</v>
      </c>
      <c r="D214" s="35">
        <v>301</v>
      </c>
      <c r="E214" s="176" t="s">
        <v>326</v>
      </c>
      <c r="F214" s="35">
        <v>735</v>
      </c>
      <c r="G214" s="34" t="s">
        <v>420</v>
      </c>
      <c r="H214" s="333">
        <v>4</v>
      </c>
      <c r="I214" s="305">
        <v>14243</v>
      </c>
      <c r="J214" s="305">
        <v>4660</v>
      </c>
      <c r="K214" s="178">
        <v>1188</v>
      </c>
      <c r="L214" s="305">
        <f t="shared" si="11"/>
        <v>20091</v>
      </c>
      <c r="M214" s="34"/>
      <c r="N214" s="178">
        <f t="shared" si="9"/>
        <v>4268.6009373293346</v>
      </c>
      <c r="O214" s="178">
        <f t="shared" si="10"/>
        <v>6715.3488427276861</v>
      </c>
      <c r="P214" s="179"/>
    </row>
    <row r="215" spans="1:16">
      <c r="A215" s="35">
        <v>436</v>
      </c>
      <c r="B215" s="35">
        <v>436049010</v>
      </c>
      <c r="C215" s="34" t="s">
        <v>512</v>
      </c>
      <c r="D215" s="35">
        <v>49</v>
      </c>
      <c r="E215" s="176" t="s">
        <v>74</v>
      </c>
      <c r="F215" s="35">
        <v>10</v>
      </c>
      <c r="G215" s="34" t="s">
        <v>35</v>
      </c>
      <c r="H215" s="333">
        <v>1</v>
      </c>
      <c r="I215" s="305">
        <v>18169</v>
      </c>
      <c r="J215" s="305">
        <v>9343</v>
      </c>
      <c r="K215" s="178">
        <v>1188</v>
      </c>
      <c r="L215" s="305">
        <f t="shared" si="11"/>
        <v>28700</v>
      </c>
      <c r="M215" s="34"/>
      <c r="N215" s="178">
        <f t="shared" si="9"/>
        <v>5432.8108971834808</v>
      </c>
      <c r="O215" s="178">
        <f t="shared" si="10"/>
        <v>9342.8627306076996</v>
      </c>
      <c r="P215" s="179"/>
    </row>
    <row r="216" spans="1:16">
      <c r="A216" s="35">
        <v>436</v>
      </c>
      <c r="B216" s="35">
        <v>436049026</v>
      </c>
      <c r="C216" s="34" t="s">
        <v>512</v>
      </c>
      <c r="D216" s="35">
        <v>49</v>
      </c>
      <c r="E216" s="176" t="s">
        <v>74</v>
      </c>
      <c r="F216" s="35">
        <v>26</v>
      </c>
      <c r="G216" s="34" t="s">
        <v>51</v>
      </c>
      <c r="H216" s="333">
        <v>1</v>
      </c>
      <c r="I216" s="305">
        <v>17122</v>
      </c>
      <c r="J216" s="305">
        <v>6697</v>
      </c>
      <c r="K216" s="178">
        <v>1188</v>
      </c>
      <c r="L216" s="305">
        <f t="shared" si="11"/>
        <v>25007</v>
      </c>
      <c r="M216" s="34"/>
      <c r="N216" s="178">
        <f t="shared" si="9"/>
        <v>4695.4527848271064</v>
      </c>
      <c r="O216" s="178">
        <f t="shared" si="10"/>
        <v>6845.5854978334355</v>
      </c>
      <c r="P216" s="179"/>
    </row>
    <row r="217" spans="1:16">
      <c r="A217" s="35">
        <v>436</v>
      </c>
      <c r="B217" s="35">
        <v>436049030</v>
      </c>
      <c r="C217" s="34" t="s">
        <v>512</v>
      </c>
      <c r="D217" s="35">
        <v>49</v>
      </c>
      <c r="E217" s="176" t="s">
        <v>74</v>
      </c>
      <c r="F217" s="35">
        <v>30</v>
      </c>
      <c r="G217" s="34" t="s">
        <v>55</v>
      </c>
      <c r="H217" s="333">
        <v>1</v>
      </c>
      <c r="I217" s="305">
        <v>14452.325895875592</v>
      </c>
      <c r="J217" s="305">
        <v>5208</v>
      </c>
      <c r="K217" s="178">
        <v>1188</v>
      </c>
      <c r="L217" s="305">
        <f t="shared" si="11"/>
        <v>20848.325895875591</v>
      </c>
      <c r="M217" s="34"/>
      <c r="N217" s="178">
        <f t="shared" si="9"/>
        <v>2937.99631504225</v>
      </c>
      <c r="O217" s="178">
        <f t="shared" si="10"/>
        <v>5208.1222492179058</v>
      </c>
      <c r="P217" s="179"/>
    </row>
    <row r="218" spans="1:16">
      <c r="A218" s="35">
        <v>436</v>
      </c>
      <c r="B218" s="35">
        <v>436049035</v>
      </c>
      <c r="C218" s="34" t="s">
        <v>512</v>
      </c>
      <c r="D218" s="35">
        <v>49</v>
      </c>
      <c r="E218" s="176" t="s">
        <v>74</v>
      </c>
      <c r="F218" s="35">
        <v>35</v>
      </c>
      <c r="G218" s="34" t="s">
        <v>60</v>
      </c>
      <c r="H218" s="333">
        <v>15</v>
      </c>
      <c r="I218" s="305">
        <v>18217</v>
      </c>
      <c r="J218" s="305">
        <v>6479</v>
      </c>
      <c r="K218" s="178">
        <v>1188</v>
      </c>
      <c r="L218" s="305">
        <f t="shared" si="11"/>
        <v>25884</v>
      </c>
      <c r="M218" s="34"/>
      <c r="N218" s="178">
        <f t="shared" si="9"/>
        <v>5383.1441495872787</v>
      </c>
      <c r="O218" s="178">
        <f t="shared" si="10"/>
        <v>7646.0609274521594</v>
      </c>
      <c r="P218" s="179"/>
    </row>
    <row r="219" spans="1:16">
      <c r="A219" s="35">
        <v>436</v>
      </c>
      <c r="B219" s="35">
        <v>436049040</v>
      </c>
      <c r="C219" s="34" t="s">
        <v>512</v>
      </c>
      <c r="D219" s="35">
        <v>49</v>
      </c>
      <c r="E219" s="176" t="s">
        <v>74</v>
      </c>
      <c r="F219" s="35">
        <v>40</v>
      </c>
      <c r="G219" s="34" t="s">
        <v>65</v>
      </c>
      <c r="H219" s="333">
        <v>1</v>
      </c>
      <c r="I219" s="305">
        <v>18242</v>
      </c>
      <c r="J219" s="305">
        <v>6093</v>
      </c>
      <c r="K219" s="178">
        <v>1188</v>
      </c>
      <c r="L219" s="305">
        <f t="shared" si="11"/>
        <v>25523</v>
      </c>
      <c r="M219" s="34"/>
      <c r="N219" s="178">
        <f t="shared" si="9"/>
        <v>4357.3592485913068</v>
      </c>
      <c r="O219" s="178">
        <f t="shared" si="10"/>
        <v>6092.63125952685</v>
      </c>
      <c r="P219" s="179"/>
    </row>
    <row r="220" spans="1:16">
      <c r="A220" s="35">
        <v>436</v>
      </c>
      <c r="B220" s="35">
        <v>436049044</v>
      </c>
      <c r="C220" s="34" t="s">
        <v>512</v>
      </c>
      <c r="D220" s="35">
        <v>49</v>
      </c>
      <c r="E220" s="176" t="s">
        <v>74</v>
      </c>
      <c r="F220" s="35">
        <v>44</v>
      </c>
      <c r="G220" s="34" t="s">
        <v>69</v>
      </c>
      <c r="H220" s="333">
        <v>2</v>
      </c>
      <c r="I220" s="305">
        <v>13070</v>
      </c>
      <c r="J220" s="305">
        <v>0</v>
      </c>
      <c r="K220" s="178">
        <v>1188</v>
      </c>
      <c r="L220" s="305">
        <f t="shared" si="11"/>
        <v>14258</v>
      </c>
      <c r="M220" s="34"/>
      <c r="N220" s="178">
        <f t="shared" si="9"/>
        <v>0</v>
      </c>
      <c r="O220" s="178">
        <f t="shared" si="10"/>
        <v>860.89465722860768</v>
      </c>
      <c r="P220" s="179"/>
    </row>
    <row r="221" spans="1:16">
      <c r="A221" s="35">
        <v>436</v>
      </c>
      <c r="B221" s="35">
        <v>436049049</v>
      </c>
      <c r="C221" s="34" t="s">
        <v>512</v>
      </c>
      <c r="D221" s="35">
        <v>49</v>
      </c>
      <c r="E221" s="176" t="s">
        <v>74</v>
      </c>
      <c r="F221" s="35">
        <v>49</v>
      </c>
      <c r="G221" s="34" t="s">
        <v>74</v>
      </c>
      <c r="H221" s="333">
        <v>150</v>
      </c>
      <c r="I221" s="305">
        <v>18898</v>
      </c>
      <c r="J221" s="305">
        <v>23492</v>
      </c>
      <c r="K221" s="178">
        <v>1188</v>
      </c>
      <c r="L221" s="305">
        <f t="shared" si="11"/>
        <v>43578</v>
      </c>
      <c r="M221" s="34"/>
      <c r="N221" s="178">
        <f t="shared" si="9"/>
        <v>22493.903286574256</v>
      </c>
      <c r="O221" s="178">
        <f t="shared" si="10"/>
        <v>23916.231623774795</v>
      </c>
      <c r="P221" s="179"/>
    </row>
    <row r="222" spans="1:16">
      <c r="A222" s="35">
        <v>436</v>
      </c>
      <c r="B222" s="35">
        <v>436049057</v>
      </c>
      <c r="C222" s="34" t="s">
        <v>512</v>
      </c>
      <c r="D222" s="35">
        <v>49</v>
      </c>
      <c r="E222" s="176" t="s">
        <v>74</v>
      </c>
      <c r="F222" s="35">
        <v>57</v>
      </c>
      <c r="G222" s="34" t="s">
        <v>82</v>
      </c>
      <c r="H222" s="333">
        <v>7</v>
      </c>
      <c r="I222" s="305">
        <v>14119</v>
      </c>
      <c r="J222" s="305">
        <v>708</v>
      </c>
      <c r="K222" s="178">
        <v>1188</v>
      </c>
      <c r="L222" s="305">
        <f t="shared" si="11"/>
        <v>16015</v>
      </c>
      <c r="M222" s="34"/>
      <c r="N222" s="178">
        <f t="shared" si="9"/>
        <v>245.74458636935378</v>
      </c>
      <c r="O222" s="178">
        <f t="shared" si="10"/>
        <v>743.88218172689449</v>
      </c>
      <c r="P222" s="179"/>
    </row>
    <row r="223" spans="1:16">
      <c r="A223" s="35">
        <v>436</v>
      </c>
      <c r="B223" s="35">
        <v>436049093</v>
      </c>
      <c r="C223" s="34" t="s">
        <v>512</v>
      </c>
      <c r="D223" s="35">
        <v>49</v>
      </c>
      <c r="E223" s="176" t="s">
        <v>74</v>
      </c>
      <c r="F223" s="35">
        <v>93</v>
      </c>
      <c r="G223" s="34" t="s">
        <v>118</v>
      </c>
      <c r="H223" s="333">
        <v>27</v>
      </c>
      <c r="I223" s="305">
        <v>20758</v>
      </c>
      <c r="J223" s="305">
        <v>84</v>
      </c>
      <c r="K223" s="178">
        <v>1188</v>
      </c>
      <c r="L223" s="305">
        <f t="shared" si="11"/>
        <v>22030</v>
      </c>
      <c r="M223" s="34"/>
      <c r="N223" s="178">
        <f t="shared" si="9"/>
        <v>0</v>
      </c>
      <c r="O223" s="178">
        <f t="shared" si="10"/>
        <v>1029.7580743959661</v>
      </c>
      <c r="P223" s="179"/>
    </row>
    <row r="224" spans="1:16">
      <c r="A224" s="35">
        <v>436</v>
      </c>
      <c r="B224" s="35">
        <v>436049133</v>
      </c>
      <c r="C224" s="34" t="s">
        <v>512</v>
      </c>
      <c r="D224" s="35">
        <v>49</v>
      </c>
      <c r="E224" s="176" t="s">
        <v>74</v>
      </c>
      <c r="F224" s="35">
        <v>133</v>
      </c>
      <c r="G224" s="34" t="s">
        <v>158</v>
      </c>
      <c r="H224" s="333">
        <v>1</v>
      </c>
      <c r="I224" s="305">
        <v>12023</v>
      </c>
      <c r="J224" s="305">
        <v>0</v>
      </c>
      <c r="K224" s="178">
        <v>1188</v>
      </c>
      <c r="L224" s="305">
        <f t="shared" si="11"/>
        <v>13211</v>
      </c>
      <c r="M224" s="34"/>
      <c r="N224" s="178">
        <f t="shared" si="9"/>
        <v>0</v>
      </c>
      <c r="O224" s="178">
        <f t="shared" si="10"/>
        <v>3768.0703432352275</v>
      </c>
      <c r="P224" s="179"/>
    </row>
    <row r="225" spans="1:16">
      <c r="A225" s="35">
        <v>436</v>
      </c>
      <c r="B225" s="35">
        <v>436049155</v>
      </c>
      <c r="C225" s="34" t="s">
        <v>512</v>
      </c>
      <c r="D225" s="35">
        <v>49</v>
      </c>
      <c r="E225" s="176" t="s">
        <v>74</v>
      </c>
      <c r="F225" s="35">
        <v>155</v>
      </c>
      <c r="G225" s="34" t="s">
        <v>180</v>
      </c>
      <c r="H225" s="333">
        <v>1</v>
      </c>
      <c r="I225" s="305">
        <v>14121</v>
      </c>
      <c r="J225" s="305">
        <v>12575</v>
      </c>
      <c r="K225" s="178">
        <v>1188</v>
      </c>
      <c r="L225" s="305">
        <f t="shared" si="11"/>
        <v>27884</v>
      </c>
      <c r="M225" s="34"/>
      <c r="N225" s="178">
        <f t="shared" si="9"/>
        <v>9346.8723073790934</v>
      </c>
      <c r="O225" s="178">
        <f t="shared" si="10"/>
        <v>12574.677038625076</v>
      </c>
      <c r="P225" s="179"/>
    </row>
    <row r="226" spans="1:16">
      <c r="A226" s="35">
        <v>436</v>
      </c>
      <c r="B226" s="35">
        <v>436049165</v>
      </c>
      <c r="C226" s="34" t="s">
        <v>512</v>
      </c>
      <c r="D226" s="35">
        <v>49</v>
      </c>
      <c r="E226" s="176" t="s">
        <v>74</v>
      </c>
      <c r="F226" s="35">
        <v>165</v>
      </c>
      <c r="G226" s="34" t="s">
        <v>190</v>
      </c>
      <c r="H226" s="333">
        <v>5</v>
      </c>
      <c r="I226" s="305">
        <v>17886</v>
      </c>
      <c r="J226" s="305">
        <v>0</v>
      </c>
      <c r="K226" s="178">
        <v>1188</v>
      </c>
      <c r="L226" s="305">
        <f t="shared" si="11"/>
        <v>19074</v>
      </c>
      <c r="M226" s="34"/>
      <c r="N226" s="178">
        <f t="shared" si="9"/>
        <v>0</v>
      </c>
      <c r="O226" s="178">
        <f t="shared" si="10"/>
        <v>990.00598233436176</v>
      </c>
      <c r="P226" s="179"/>
    </row>
    <row r="227" spans="1:16">
      <c r="A227" s="35">
        <v>436</v>
      </c>
      <c r="B227" s="35">
        <v>436049176</v>
      </c>
      <c r="C227" s="34" t="s">
        <v>512</v>
      </c>
      <c r="D227" s="35">
        <v>49</v>
      </c>
      <c r="E227" s="176" t="s">
        <v>74</v>
      </c>
      <c r="F227" s="35">
        <v>176</v>
      </c>
      <c r="G227" s="34" t="s">
        <v>201</v>
      </c>
      <c r="H227" s="333">
        <v>8</v>
      </c>
      <c r="I227" s="305">
        <v>20354</v>
      </c>
      <c r="J227" s="305">
        <v>6572</v>
      </c>
      <c r="K227" s="178">
        <v>1188</v>
      </c>
      <c r="L227" s="305">
        <f t="shared" si="11"/>
        <v>28114</v>
      </c>
      <c r="M227" s="34"/>
      <c r="N227" s="178">
        <f t="shared" si="9"/>
        <v>5111.9288590583528</v>
      </c>
      <c r="O227" s="178">
        <f t="shared" si="10"/>
        <v>10124.453719671699</v>
      </c>
      <c r="P227" s="179"/>
    </row>
    <row r="228" spans="1:16">
      <c r="A228" s="35">
        <v>436</v>
      </c>
      <c r="B228" s="35">
        <v>436049207</v>
      </c>
      <c r="C228" s="34" t="s">
        <v>512</v>
      </c>
      <c r="D228" s="35">
        <v>49</v>
      </c>
      <c r="E228" s="176" t="s">
        <v>74</v>
      </c>
      <c r="F228" s="35">
        <v>207</v>
      </c>
      <c r="G228" s="34" t="s">
        <v>232</v>
      </c>
      <c r="H228" s="333">
        <v>1</v>
      </c>
      <c r="I228" s="305">
        <v>12023</v>
      </c>
      <c r="J228" s="305">
        <v>10085</v>
      </c>
      <c r="K228" s="178">
        <v>1188</v>
      </c>
      <c r="L228" s="305">
        <f t="shared" si="11"/>
        <v>23296</v>
      </c>
      <c r="M228" s="34"/>
      <c r="N228" s="178">
        <f t="shared" si="9"/>
        <v>7643.3099934757811</v>
      </c>
      <c r="O228" s="178">
        <f t="shared" si="10"/>
        <v>10085.260431895993</v>
      </c>
      <c r="P228" s="179"/>
    </row>
    <row r="229" spans="1:16">
      <c r="A229" s="35">
        <v>436</v>
      </c>
      <c r="B229" s="35">
        <v>436049220</v>
      </c>
      <c r="C229" s="34" t="s">
        <v>512</v>
      </c>
      <c r="D229" s="35">
        <v>49</v>
      </c>
      <c r="E229" s="176" t="s">
        <v>74</v>
      </c>
      <c r="F229" s="35">
        <v>220</v>
      </c>
      <c r="G229" s="34" t="s">
        <v>245</v>
      </c>
      <c r="H229" s="333">
        <v>1</v>
      </c>
      <c r="I229" s="305">
        <v>16449.08014628815</v>
      </c>
      <c r="J229" s="305">
        <v>5866</v>
      </c>
      <c r="K229" s="178">
        <v>1188</v>
      </c>
      <c r="L229" s="305">
        <f t="shared" si="11"/>
        <v>23503.08014628815</v>
      </c>
      <c r="M229" s="34"/>
      <c r="N229" s="178">
        <f t="shared" si="9"/>
        <v>5422.4764523633567</v>
      </c>
      <c r="O229" s="178">
        <f t="shared" si="10"/>
        <v>7466.4062260086139</v>
      </c>
      <c r="P229" s="179"/>
    </row>
    <row r="230" spans="1:16">
      <c r="A230" s="35">
        <v>436</v>
      </c>
      <c r="B230" s="35">
        <v>436049229</v>
      </c>
      <c r="C230" s="34" t="s">
        <v>512</v>
      </c>
      <c r="D230" s="35">
        <v>49</v>
      </c>
      <c r="E230" s="176" t="s">
        <v>74</v>
      </c>
      <c r="F230" s="35">
        <v>229</v>
      </c>
      <c r="G230" s="34" t="s">
        <v>254</v>
      </c>
      <c r="H230" s="333">
        <v>1</v>
      </c>
      <c r="I230" s="305">
        <v>22112</v>
      </c>
      <c r="J230" s="305">
        <v>2189</v>
      </c>
      <c r="K230" s="178">
        <v>1188</v>
      </c>
      <c r="L230" s="305">
        <f t="shared" si="11"/>
        <v>25489</v>
      </c>
      <c r="M230" s="34"/>
      <c r="N230" s="178">
        <f t="shared" si="9"/>
        <v>1665.2178899352948</v>
      </c>
      <c r="O230" s="178">
        <f t="shared" si="10"/>
        <v>4234.7329835686542</v>
      </c>
      <c r="P230" s="179"/>
    </row>
    <row r="231" spans="1:16">
      <c r="A231" s="35">
        <v>436</v>
      </c>
      <c r="B231" s="35">
        <v>436049243</v>
      </c>
      <c r="C231" s="34" t="s">
        <v>512</v>
      </c>
      <c r="D231" s="35">
        <v>49</v>
      </c>
      <c r="E231" s="176" t="s">
        <v>74</v>
      </c>
      <c r="F231" s="35">
        <v>243</v>
      </c>
      <c r="G231" s="34" t="s">
        <v>268</v>
      </c>
      <c r="H231" s="333">
        <v>1</v>
      </c>
      <c r="I231" s="305">
        <v>14121</v>
      </c>
      <c r="J231" s="305">
        <v>1839</v>
      </c>
      <c r="K231" s="178">
        <v>1188</v>
      </c>
      <c r="L231" s="305">
        <f t="shared" si="11"/>
        <v>17148</v>
      </c>
      <c r="M231" s="34"/>
      <c r="N231" s="178">
        <f t="shared" si="9"/>
        <v>1516.4722087215014</v>
      </c>
      <c r="O231" s="178">
        <f t="shared" si="10"/>
        <v>3440.0605087029326</v>
      </c>
      <c r="P231" s="179"/>
    </row>
    <row r="232" spans="1:16">
      <c r="A232" s="35">
        <v>436</v>
      </c>
      <c r="B232" s="35">
        <v>436049244</v>
      </c>
      <c r="C232" s="34" t="s">
        <v>512</v>
      </c>
      <c r="D232" s="35">
        <v>49</v>
      </c>
      <c r="E232" s="176" t="s">
        <v>74</v>
      </c>
      <c r="F232" s="35">
        <v>244</v>
      </c>
      <c r="G232" s="34" t="s">
        <v>269</v>
      </c>
      <c r="H232" s="333">
        <v>1</v>
      </c>
      <c r="I232" s="305">
        <v>12023</v>
      </c>
      <c r="J232" s="305">
        <v>2906</v>
      </c>
      <c r="K232" s="178">
        <v>1188</v>
      </c>
      <c r="L232" s="305">
        <f t="shared" si="11"/>
        <v>16117</v>
      </c>
      <c r="M232" s="34"/>
      <c r="N232" s="178">
        <f t="shared" si="9"/>
        <v>2906.3832852986325</v>
      </c>
      <c r="O232" s="178">
        <f t="shared" si="10"/>
        <v>4871.592222037485</v>
      </c>
      <c r="P232" s="179"/>
    </row>
    <row r="233" spans="1:16">
      <c r="A233" s="35">
        <v>436</v>
      </c>
      <c r="B233" s="35">
        <v>436049248</v>
      </c>
      <c r="C233" s="34" t="s">
        <v>512</v>
      </c>
      <c r="D233" s="35">
        <v>49</v>
      </c>
      <c r="E233" s="176" t="s">
        <v>74</v>
      </c>
      <c r="F233" s="35">
        <v>248</v>
      </c>
      <c r="G233" s="34" t="s">
        <v>273</v>
      </c>
      <c r="H233" s="333">
        <v>9</v>
      </c>
      <c r="I233" s="305">
        <v>20219</v>
      </c>
      <c r="J233" s="305">
        <v>762</v>
      </c>
      <c r="K233" s="178">
        <v>1188</v>
      </c>
      <c r="L233" s="305">
        <f t="shared" si="11"/>
        <v>22169</v>
      </c>
      <c r="M233" s="34"/>
      <c r="N233" s="178">
        <f t="shared" si="9"/>
        <v>652.33393473623437</v>
      </c>
      <c r="O233" s="178">
        <f t="shared" si="10"/>
        <v>2193.4825546455213</v>
      </c>
      <c r="P233" s="179"/>
    </row>
    <row r="234" spans="1:16">
      <c r="A234" s="35">
        <v>436</v>
      </c>
      <c r="B234" s="35">
        <v>436049274</v>
      </c>
      <c r="C234" s="34" t="s">
        <v>512</v>
      </c>
      <c r="D234" s="35">
        <v>49</v>
      </c>
      <c r="E234" s="176" t="s">
        <v>74</v>
      </c>
      <c r="F234" s="35">
        <v>274</v>
      </c>
      <c r="G234" s="34" t="s">
        <v>299</v>
      </c>
      <c r="H234" s="333">
        <v>7</v>
      </c>
      <c r="I234" s="305">
        <v>20874</v>
      </c>
      <c r="J234" s="305">
        <v>10735</v>
      </c>
      <c r="K234" s="178">
        <v>1188</v>
      </c>
      <c r="L234" s="305">
        <f t="shared" si="11"/>
        <v>32797</v>
      </c>
      <c r="M234" s="34"/>
      <c r="N234" s="178">
        <f t="shared" si="9"/>
        <v>8443.4518867019578</v>
      </c>
      <c r="O234" s="178">
        <f t="shared" si="10"/>
        <v>10734.875550254415</v>
      </c>
      <c r="P234" s="179"/>
    </row>
    <row r="235" spans="1:16">
      <c r="A235" s="35">
        <v>436</v>
      </c>
      <c r="B235" s="35">
        <v>436049285</v>
      </c>
      <c r="C235" s="34" t="s">
        <v>512</v>
      </c>
      <c r="D235" s="35">
        <v>49</v>
      </c>
      <c r="E235" s="176" t="s">
        <v>74</v>
      </c>
      <c r="F235" s="35">
        <v>285</v>
      </c>
      <c r="G235" s="34" t="s">
        <v>310</v>
      </c>
      <c r="H235" s="333">
        <v>1</v>
      </c>
      <c r="I235" s="305">
        <v>15385</v>
      </c>
      <c r="J235" s="305">
        <v>3402</v>
      </c>
      <c r="K235" s="178">
        <v>1188</v>
      </c>
      <c r="L235" s="305">
        <f t="shared" si="11"/>
        <v>19975</v>
      </c>
      <c r="M235" s="34"/>
      <c r="N235" s="178">
        <f t="shared" si="9"/>
        <v>2908.5295915471361</v>
      </c>
      <c r="O235" s="178">
        <f t="shared" si="10"/>
        <v>4712.0107334317036</v>
      </c>
      <c r="P235" s="179"/>
    </row>
    <row r="236" spans="1:16">
      <c r="A236" s="35">
        <v>436</v>
      </c>
      <c r="B236" s="35">
        <v>436049308</v>
      </c>
      <c r="C236" s="34" t="s">
        <v>512</v>
      </c>
      <c r="D236" s="35">
        <v>49</v>
      </c>
      <c r="E236" s="176" t="s">
        <v>74</v>
      </c>
      <c r="F236" s="35">
        <v>308</v>
      </c>
      <c r="G236" s="34" t="s">
        <v>333</v>
      </c>
      <c r="H236" s="333">
        <v>1</v>
      </c>
      <c r="I236" s="305">
        <v>22703</v>
      </c>
      <c r="J236" s="305">
        <v>8782</v>
      </c>
      <c r="K236" s="178">
        <v>1188</v>
      </c>
      <c r="L236" s="305">
        <f t="shared" si="11"/>
        <v>32673</v>
      </c>
      <c r="M236" s="34"/>
      <c r="N236" s="178">
        <f t="shared" si="9"/>
        <v>6087.4984611099026</v>
      </c>
      <c r="O236" s="178">
        <f t="shared" si="10"/>
        <v>13417.172302265251</v>
      </c>
      <c r="P236" s="179"/>
    </row>
    <row r="237" spans="1:16">
      <c r="A237" s="35">
        <v>436</v>
      </c>
      <c r="B237" s="35">
        <v>436049342</v>
      </c>
      <c r="C237" s="34" t="s">
        <v>512</v>
      </c>
      <c r="D237" s="35">
        <v>49</v>
      </c>
      <c r="E237" s="176" t="s">
        <v>74</v>
      </c>
      <c r="F237" s="35">
        <v>342</v>
      </c>
      <c r="G237" s="34" t="s">
        <v>367</v>
      </c>
      <c r="H237" s="333">
        <v>1</v>
      </c>
      <c r="I237" s="305">
        <v>13669.90706038877</v>
      </c>
      <c r="J237" s="305">
        <v>10990</v>
      </c>
      <c r="K237" s="178">
        <v>1188</v>
      </c>
      <c r="L237" s="305">
        <f t="shared" si="11"/>
        <v>25847.90706038877</v>
      </c>
      <c r="M237" s="34"/>
      <c r="N237" s="178">
        <f t="shared" si="9"/>
        <v>7444.6649376599453</v>
      </c>
      <c r="O237" s="178">
        <f t="shared" si="10"/>
        <v>11218.709517051735</v>
      </c>
      <c r="P237" s="179"/>
    </row>
    <row r="238" spans="1:16">
      <c r="A238" s="35">
        <v>438</v>
      </c>
      <c r="B238" s="35">
        <v>438035035</v>
      </c>
      <c r="C238" s="34" t="s">
        <v>513</v>
      </c>
      <c r="D238" s="35">
        <v>35</v>
      </c>
      <c r="E238" s="176" t="s">
        <v>60</v>
      </c>
      <c r="F238" s="35">
        <v>35</v>
      </c>
      <c r="G238" s="34" t="s">
        <v>60</v>
      </c>
      <c r="H238" s="333">
        <v>335</v>
      </c>
      <c r="I238" s="305">
        <v>20976</v>
      </c>
      <c r="J238" s="305">
        <v>7460</v>
      </c>
      <c r="K238" s="178">
        <v>1188</v>
      </c>
      <c r="L238" s="305">
        <f t="shared" si="11"/>
        <v>29624</v>
      </c>
      <c r="M238" s="34"/>
      <c r="N238" s="178">
        <f t="shared" si="9"/>
        <v>6198.431777007343</v>
      </c>
      <c r="O238" s="178">
        <f t="shared" si="10"/>
        <v>8804.0716920588748</v>
      </c>
      <c r="P238" s="179"/>
    </row>
    <row r="239" spans="1:16">
      <c r="A239" s="35">
        <v>438</v>
      </c>
      <c r="B239" s="35">
        <v>438035044</v>
      </c>
      <c r="C239" s="34" t="s">
        <v>513</v>
      </c>
      <c r="D239" s="35">
        <v>35</v>
      </c>
      <c r="E239" s="176" t="s">
        <v>60</v>
      </c>
      <c r="F239" s="35">
        <v>44</v>
      </c>
      <c r="G239" s="34" t="s">
        <v>69</v>
      </c>
      <c r="H239" s="333">
        <v>5</v>
      </c>
      <c r="I239" s="305">
        <v>21777</v>
      </c>
      <c r="J239" s="305">
        <v>0</v>
      </c>
      <c r="K239" s="178">
        <v>1188</v>
      </c>
      <c r="L239" s="305">
        <f t="shared" si="11"/>
        <v>22965</v>
      </c>
      <c r="M239" s="34"/>
      <c r="N239" s="178">
        <f t="shared" si="9"/>
        <v>0</v>
      </c>
      <c r="O239" s="178">
        <f t="shared" si="10"/>
        <v>1434.4072647641478</v>
      </c>
      <c r="P239" s="179"/>
    </row>
    <row r="240" spans="1:16">
      <c r="A240" s="35">
        <v>438</v>
      </c>
      <c r="B240" s="35">
        <v>438035057</v>
      </c>
      <c r="C240" s="34" t="s">
        <v>513</v>
      </c>
      <c r="D240" s="35">
        <v>35</v>
      </c>
      <c r="E240" s="176" t="s">
        <v>60</v>
      </c>
      <c r="F240" s="35">
        <v>57</v>
      </c>
      <c r="G240" s="34" t="s">
        <v>82</v>
      </c>
      <c r="H240" s="333">
        <v>1</v>
      </c>
      <c r="I240" s="305">
        <v>22168.796604329207</v>
      </c>
      <c r="J240" s="305">
        <v>1111</v>
      </c>
      <c r="K240" s="178">
        <v>1188</v>
      </c>
      <c r="L240" s="305">
        <f t="shared" si="11"/>
        <v>24467.796604329207</v>
      </c>
      <c r="M240" s="34"/>
      <c r="N240" s="178">
        <f t="shared" si="9"/>
        <v>385.85322982061189</v>
      </c>
      <c r="O240" s="178">
        <f t="shared" si="10"/>
        <v>1167.9986390175072</v>
      </c>
      <c r="P240" s="179"/>
    </row>
    <row r="241" spans="1:16">
      <c r="A241" s="35">
        <v>438</v>
      </c>
      <c r="B241" s="35">
        <v>438035243</v>
      </c>
      <c r="C241" s="34" t="s">
        <v>513</v>
      </c>
      <c r="D241" s="35">
        <v>35</v>
      </c>
      <c r="E241" s="176" t="s">
        <v>60</v>
      </c>
      <c r="F241" s="35">
        <v>243</v>
      </c>
      <c r="G241" s="34" t="s">
        <v>268</v>
      </c>
      <c r="H241" s="333">
        <v>1</v>
      </c>
      <c r="I241" s="305">
        <v>12151</v>
      </c>
      <c r="J241" s="305">
        <v>1582</v>
      </c>
      <c r="K241" s="178">
        <v>1188</v>
      </c>
      <c r="L241" s="305">
        <f t="shared" si="11"/>
        <v>14921</v>
      </c>
      <c r="M241" s="34"/>
      <c r="N241" s="178">
        <f t="shared" si="9"/>
        <v>1304.9113949560906</v>
      </c>
      <c r="O241" s="178">
        <f t="shared" si="10"/>
        <v>2960.1427123609756</v>
      </c>
      <c r="P241" s="179"/>
    </row>
    <row r="242" spans="1:16">
      <c r="A242" s="35">
        <v>438</v>
      </c>
      <c r="B242" s="35">
        <v>438035244</v>
      </c>
      <c r="C242" s="34" t="s">
        <v>513</v>
      </c>
      <c r="D242" s="35">
        <v>35</v>
      </c>
      <c r="E242" s="176" t="s">
        <v>60</v>
      </c>
      <c r="F242" s="35">
        <v>244</v>
      </c>
      <c r="G242" s="34" t="s">
        <v>269</v>
      </c>
      <c r="H242" s="333">
        <v>3</v>
      </c>
      <c r="I242" s="305">
        <v>19628</v>
      </c>
      <c r="J242" s="305">
        <v>4745</v>
      </c>
      <c r="K242" s="178">
        <v>1188</v>
      </c>
      <c r="L242" s="305">
        <f t="shared" si="11"/>
        <v>25561</v>
      </c>
      <c r="M242" s="34"/>
      <c r="N242" s="178">
        <f t="shared" si="9"/>
        <v>4744.7800984647401</v>
      </c>
      <c r="O242" s="178">
        <f t="shared" si="10"/>
        <v>7953.0576506821708</v>
      </c>
      <c r="P242" s="179"/>
    </row>
    <row r="243" spans="1:16">
      <c r="A243" s="35">
        <v>439</v>
      </c>
      <c r="B243" s="35">
        <v>439035035</v>
      </c>
      <c r="C243" s="34" t="s">
        <v>514</v>
      </c>
      <c r="D243" s="35">
        <v>35</v>
      </c>
      <c r="E243" s="176" t="s">
        <v>60</v>
      </c>
      <c r="F243" s="35">
        <v>35</v>
      </c>
      <c r="G243" s="34" t="s">
        <v>60</v>
      </c>
      <c r="H243" s="333">
        <v>451</v>
      </c>
      <c r="I243" s="305">
        <v>19672</v>
      </c>
      <c r="J243" s="305">
        <v>6997</v>
      </c>
      <c r="K243" s="178">
        <v>1188</v>
      </c>
      <c r="L243" s="305">
        <f t="shared" si="11"/>
        <v>27857</v>
      </c>
      <c r="M243" s="34"/>
      <c r="N243" s="178">
        <f t="shared" si="9"/>
        <v>5813.0982988791184</v>
      </c>
      <c r="O243" s="178">
        <f t="shared" si="10"/>
        <v>8256.7552596387395</v>
      </c>
      <c r="P243" s="179"/>
    </row>
    <row r="244" spans="1:16">
      <c r="A244" s="35">
        <v>439</v>
      </c>
      <c r="B244" s="35">
        <v>439035044</v>
      </c>
      <c r="C244" s="34" t="s">
        <v>514</v>
      </c>
      <c r="D244" s="35">
        <v>35</v>
      </c>
      <c r="E244" s="176" t="s">
        <v>60</v>
      </c>
      <c r="F244" s="35">
        <v>44</v>
      </c>
      <c r="G244" s="34" t="s">
        <v>69</v>
      </c>
      <c r="H244" s="333">
        <v>4</v>
      </c>
      <c r="I244" s="305">
        <v>15317</v>
      </c>
      <c r="J244" s="305">
        <v>0</v>
      </c>
      <c r="K244" s="178">
        <v>1188</v>
      </c>
      <c r="L244" s="305">
        <f t="shared" si="11"/>
        <v>16505</v>
      </c>
      <c r="M244" s="34"/>
      <c r="N244" s="178">
        <f t="shared" si="9"/>
        <v>0</v>
      </c>
      <c r="O244" s="178">
        <f t="shared" si="10"/>
        <v>1008.9000355601056</v>
      </c>
      <c r="P244" s="179"/>
    </row>
    <row r="245" spans="1:16">
      <c r="A245" s="35">
        <v>439</v>
      </c>
      <c r="B245" s="35">
        <v>439035073</v>
      </c>
      <c r="C245" s="34" t="s">
        <v>514</v>
      </c>
      <c r="D245" s="35">
        <v>35</v>
      </c>
      <c r="E245" s="176" t="s">
        <v>60</v>
      </c>
      <c r="F245" s="35">
        <v>73</v>
      </c>
      <c r="G245" s="34" t="s">
        <v>98</v>
      </c>
      <c r="H245" s="333">
        <v>1</v>
      </c>
      <c r="I245" s="305">
        <v>14811.5092497488</v>
      </c>
      <c r="J245" s="305">
        <v>10704</v>
      </c>
      <c r="K245" s="178">
        <v>1188</v>
      </c>
      <c r="L245" s="305">
        <f t="shared" si="11"/>
        <v>26703.5092497488</v>
      </c>
      <c r="M245" s="34"/>
      <c r="N245" s="178">
        <f t="shared" si="9"/>
        <v>9676.4742406736186</v>
      </c>
      <c r="O245" s="178">
        <f t="shared" si="10"/>
        <v>11525.158243255992</v>
      </c>
      <c r="P245" s="179"/>
    </row>
    <row r="246" spans="1:16">
      <c r="A246" s="35">
        <v>439</v>
      </c>
      <c r="B246" s="35">
        <v>439035088</v>
      </c>
      <c r="C246" s="34" t="s">
        <v>514</v>
      </c>
      <c r="D246" s="35">
        <v>35</v>
      </c>
      <c r="E246" s="176" t="s">
        <v>60</v>
      </c>
      <c r="F246" s="35">
        <v>88</v>
      </c>
      <c r="G246" s="34" t="s">
        <v>113</v>
      </c>
      <c r="H246" s="333">
        <v>3</v>
      </c>
      <c r="I246" s="305">
        <v>15675</v>
      </c>
      <c r="J246" s="305">
        <v>4621</v>
      </c>
      <c r="K246" s="178">
        <v>1188</v>
      </c>
      <c r="L246" s="305">
        <f t="shared" si="11"/>
        <v>21484</v>
      </c>
      <c r="M246" s="34"/>
      <c r="N246" s="178">
        <f t="shared" si="9"/>
        <v>4479.5690832642649</v>
      </c>
      <c r="O246" s="178">
        <f t="shared" si="10"/>
        <v>5305.3451806244557</v>
      </c>
      <c r="P246" s="179"/>
    </row>
    <row r="247" spans="1:16">
      <c r="A247" s="35">
        <v>439</v>
      </c>
      <c r="B247" s="35">
        <v>439035243</v>
      </c>
      <c r="C247" s="34" t="s">
        <v>514</v>
      </c>
      <c r="D247" s="35">
        <v>35</v>
      </c>
      <c r="E247" s="176" t="s">
        <v>60</v>
      </c>
      <c r="F247" s="35">
        <v>243</v>
      </c>
      <c r="G247" s="34" t="s">
        <v>268</v>
      </c>
      <c r="H247" s="333">
        <v>1</v>
      </c>
      <c r="I247" s="305">
        <v>18004.222899734039</v>
      </c>
      <c r="J247" s="305">
        <v>2345</v>
      </c>
      <c r="K247" s="178">
        <v>1188</v>
      </c>
      <c r="L247" s="305">
        <f t="shared" si="11"/>
        <v>21537.222899734039</v>
      </c>
      <c r="M247" s="34"/>
      <c r="N247" s="178">
        <f t="shared" si="9"/>
        <v>1933.4964710058703</v>
      </c>
      <c r="O247" s="178">
        <f t="shared" si="10"/>
        <v>4386.0644562892194</v>
      </c>
      <c r="P247" s="179"/>
    </row>
    <row r="248" spans="1:16">
      <c r="A248" s="35">
        <v>439</v>
      </c>
      <c r="B248" s="35">
        <v>439035244</v>
      </c>
      <c r="C248" s="34" t="s">
        <v>514</v>
      </c>
      <c r="D248" s="35">
        <v>35</v>
      </c>
      <c r="E248" s="176" t="s">
        <v>60</v>
      </c>
      <c r="F248" s="35">
        <v>244</v>
      </c>
      <c r="G248" s="34" t="s">
        <v>269</v>
      </c>
      <c r="H248" s="333">
        <v>6</v>
      </c>
      <c r="I248" s="305">
        <v>15657</v>
      </c>
      <c r="J248" s="305">
        <v>3785</v>
      </c>
      <c r="K248" s="178">
        <v>1188</v>
      </c>
      <c r="L248" s="305">
        <f t="shared" si="11"/>
        <v>20630</v>
      </c>
      <c r="M248" s="34"/>
      <c r="N248" s="178">
        <f t="shared" si="9"/>
        <v>3784.8492970074585</v>
      </c>
      <c r="O248" s="178">
        <f t="shared" si="10"/>
        <v>6344.0505215371304</v>
      </c>
      <c r="P248" s="179"/>
    </row>
    <row r="249" spans="1:16">
      <c r="A249" s="35">
        <v>439</v>
      </c>
      <c r="B249" s="35">
        <v>439035285</v>
      </c>
      <c r="C249" s="34" t="s">
        <v>514</v>
      </c>
      <c r="D249" s="35">
        <v>35</v>
      </c>
      <c r="E249" s="176" t="s">
        <v>60</v>
      </c>
      <c r="F249" s="35">
        <v>285</v>
      </c>
      <c r="G249" s="34" t="s">
        <v>310</v>
      </c>
      <c r="H249" s="333">
        <v>1</v>
      </c>
      <c r="I249" s="305">
        <v>12002</v>
      </c>
      <c r="J249" s="305">
        <v>2654</v>
      </c>
      <c r="K249" s="178">
        <v>1188</v>
      </c>
      <c r="L249" s="305">
        <f t="shared" si="11"/>
        <v>15844</v>
      </c>
      <c r="M249" s="34"/>
      <c r="N249" s="178">
        <f t="shared" si="9"/>
        <v>2268.9744658920208</v>
      </c>
      <c r="O249" s="178">
        <f t="shared" si="10"/>
        <v>3675.889036246168</v>
      </c>
      <c r="P249" s="179"/>
    </row>
    <row r="250" spans="1:16">
      <c r="A250" s="35">
        <v>440</v>
      </c>
      <c r="B250" s="35">
        <v>440149009</v>
      </c>
      <c r="C250" s="34" t="s">
        <v>611</v>
      </c>
      <c r="D250" s="35">
        <v>149</v>
      </c>
      <c r="E250" s="176" t="s">
        <v>174</v>
      </c>
      <c r="F250" s="35">
        <v>9</v>
      </c>
      <c r="G250" s="34" t="s">
        <v>34</v>
      </c>
      <c r="H250" s="333">
        <v>1</v>
      </c>
      <c r="I250" s="305">
        <v>13596</v>
      </c>
      <c r="J250" s="305">
        <v>9195</v>
      </c>
      <c r="K250" s="178">
        <v>1188</v>
      </c>
      <c r="L250" s="305">
        <f t="shared" si="11"/>
        <v>23979</v>
      </c>
      <c r="M250" s="34"/>
      <c r="N250" s="178">
        <f t="shared" si="9"/>
        <v>6858.0600960422198</v>
      </c>
      <c r="O250" s="178">
        <f t="shared" si="10"/>
        <v>9894.3727838828854</v>
      </c>
      <c r="P250" s="179"/>
    </row>
    <row r="251" spans="1:16">
      <c r="A251" s="35">
        <v>440</v>
      </c>
      <c r="B251" s="35">
        <v>440149079</v>
      </c>
      <c r="C251" s="34" t="s">
        <v>611</v>
      </c>
      <c r="D251" s="35">
        <v>149</v>
      </c>
      <c r="E251" s="176" t="s">
        <v>174</v>
      </c>
      <c r="F251" s="35">
        <v>79</v>
      </c>
      <c r="G251" s="34" t="s">
        <v>104</v>
      </c>
      <c r="H251" s="333">
        <v>2</v>
      </c>
      <c r="I251" s="305">
        <v>11275</v>
      </c>
      <c r="J251" s="305">
        <v>563</v>
      </c>
      <c r="K251" s="178">
        <v>1188</v>
      </c>
      <c r="L251" s="305">
        <f t="shared" si="11"/>
        <v>13026</v>
      </c>
      <c r="M251" s="34"/>
      <c r="N251" s="178">
        <f t="shared" si="9"/>
        <v>29.890918142380542</v>
      </c>
      <c r="O251" s="178">
        <f t="shared" si="10"/>
        <v>1142.2470580435511</v>
      </c>
      <c r="P251" s="179"/>
    </row>
    <row r="252" spans="1:16">
      <c r="A252" s="35">
        <v>440</v>
      </c>
      <c r="B252" s="35">
        <v>440149128</v>
      </c>
      <c r="C252" s="34" t="s">
        <v>611</v>
      </c>
      <c r="D252" s="35">
        <v>149</v>
      </c>
      <c r="E252" s="176" t="s">
        <v>174</v>
      </c>
      <c r="F252" s="35">
        <v>128</v>
      </c>
      <c r="G252" s="34" t="s">
        <v>153</v>
      </c>
      <c r="H252" s="333">
        <v>36</v>
      </c>
      <c r="I252" s="305">
        <v>18689</v>
      </c>
      <c r="J252" s="305">
        <v>1019</v>
      </c>
      <c r="K252" s="178">
        <v>1188</v>
      </c>
      <c r="L252" s="305">
        <f t="shared" si="11"/>
        <v>20896</v>
      </c>
      <c r="M252" s="34"/>
      <c r="N252" s="178">
        <f t="shared" si="9"/>
        <v>674.14095083081702</v>
      </c>
      <c r="O252" s="178">
        <f t="shared" si="10"/>
        <v>1941.2213141065113</v>
      </c>
      <c r="P252" s="179"/>
    </row>
    <row r="253" spans="1:16">
      <c r="A253" s="35">
        <v>440</v>
      </c>
      <c r="B253" s="35">
        <v>440149149</v>
      </c>
      <c r="C253" s="34" t="s">
        <v>611</v>
      </c>
      <c r="D253" s="35">
        <v>149</v>
      </c>
      <c r="E253" s="176" t="s">
        <v>174</v>
      </c>
      <c r="F253" s="35">
        <v>149</v>
      </c>
      <c r="G253" s="34" t="s">
        <v>174</v>
      </c>
      <c r="H253" s="333">
        <v>1121</v>
      </c>
      <c r="I253" s="305">
        <v>19716</v>
      </c>
      <c r="J253" s="305">
        <v>450</v>
      </c>
      <c r="K253" s="178">
        <v>1188</v>
      </c>
      <c r="L253" s="305">
        <f t="shared" si="11"/>
        <v>21354</v>
      </c>
      <c r="M253" s="34"/>
      <c r="N253" s="178">
        <f t="shared" si="9"/>
        <v>0</v>
      </c>
      <c r="O253" s="178">
        <f t="shared" si="10"/>
        <v>728.63831910575755</v>
      </c>
      <c r="P253" s="179"/>
    </row>
    <row r="254" spans="1:16">
      <c r="A254" s="35">
        <v>440</v>
      </c>
      <c r="B254" s="35">
        <v>440149151</v>
      </c>
      <c r="C254" s="34" t="s">
        <v>611</v>
      </c>
      <c r="D254" s="35">
        <v>149</v>
      </c>
      <c r="E254" s="176" t="s">
        <v>174</v>
      </c>
      <c r="F254" s="35">
        <v>151</v>
      </c>
      <c r="G254" s="34" t="s">
        <v>176</v>
      </c>
      <c r="H254" s="333">
        <v>2</v>
      </c>
      <c r="I254" s="305">
        <v>15945.112823529416</v>
      </c>
      <c r="J254" s="305">
        <v>3582</v>
      </c>
      <c r="K254" s="178">
        <v>1188</v>
      </c>
      <c r="L254" s="305">
        <f t="shared" si="11"/>
        <v>20715.112823529416</v>
      </c>
      <c r="M254" s="34"/>
      <c r="N254" s="178">
        <f t="shared" si="9"/>
        <v>1257.3206408951992</v>
      </c>
      <c r="O254" s="178">
        <f t="shared" si="10"/>
        <v>3582.2399484710077</v>
      </c>
      <c r="P254" s="179"/>
    </row>
    <row r="255" spans="1:16">
      <c r="A255" s="35">
        <v>440</v>
      </c>
      <c r="B255" s="35">
        <v>440149160</v>
      </c>
      <c r="C255" s="34" t="s">
        <v>611</v>
      </c>
      <c r="D255" s="35">
        <v>149</v>
      </c>
      <c r="E255" s="176" t="s">
        <v>174</v>
      </c>
      <c r="F255" s="35">
        <v>160</v>
      </c>
      <c r="G255" s="34" t="s">
        <v>185</v>
      </c>
      <c r="H255" s="333">
        <v>3</v>
      </c>
      <c r="I255" s="305">
        <v>18570</v>
      </c>
      <c r="J255" s="305">
        <v>424</v>
      </c>
      <c r="K255" s="178">
        <v>1188</v>
      </c>
      <c r="L255" s="305">
        <f t="shared" si="11"/>
        <v>20182</v>
      </c>
      <c r="M255" s="34"/>
      <c r="N255" s="178">
        <f t="shared" si="9"/>
        <v>38.609042132724426</v>
      </c>
      <c r="O255" s="178">
        <f t="shared" si="10"/>
        <v>748.79941798394429</v>
      </c>
      <c r="P255" s="179"/>
    </row>
    <row r="256" spans="1:16">
      <c r="A256" s="35">
        <v>440</v>
      </c>
      <c r="B256" s="35">
        <v>440149181</v>
      </c>
      <c r="C256" s="34" t="s">
        <v>611</v>
      </c>
      <c r="D256" s="35">
        <v>149</v>
      </c>
      <c r="E256" s="176" t="s">
        <v>174</v>
      </c>
      <c r="F256" s="35">
        <v>181</v>
      </c>
      <c r="G256" s="34" t="s">
        <v>206</v>
      </c>
      <c r="H256" s="333">
        <v>31</v>
      </c>
      <c r="I256" s="305">
        <v>15849</v>
      </c>
      <c r="J256" s="305">
        <v>178</v>
      </c>
      <c r="K256" s="178">
        <v>1188</v>
      </c>
      <c r="L256" s="305">
        <f t="shared" si="11"/>
        <v>17215</v>
      </c>
      <c r="M256" s="34"/>
      <c r="N256" s="178">
        <f t="shared" si="9"/>
        <v>135.30956909552333</v>
      </c>
      <c r="O256" s="178">
        <f t="shared" si="10"/>
        <v>1068.9351072742393</v>
      </c>
      <c r="P256" s="179"/>
    </row>
    <row r="257" spans="1:16">
      <c r="A257" s="35">
        <v>440</v>
      </c>
      <c r="B257" s="35">
        <v>440149211</v>
      </c>
      <c r="C257" s="34" t="s">
        <v>611</v>
      </c>
      <c r="D257" s="35">
        <v>149</v>
      </c>
      <c r="E257" s="176" t="s">
        <v>174</v>
      </c>
      <c r="F257" s="35">
        <v>211</v>
      </c>
      <c r="G257" s="34" t="s">
        <v>236</v>
      </c>
      <c r="H257" s="333">
        <v>1</v>
      </c>
      <c r="I257" s="305">
        <v>11462</v>
      </c>
      <c r="J257" s="305">
        <v>3509</v>
      </c>
      <c r="K257" s="178">
        <v>1188</v>
      </c>
      <c r="L257" s="305">
        <f t="shared" si="11"/>
        <v>16159</v>
      </c>
      <c r="M257" s="34"/>
      <c r="N257" s="178">
        <f t="shared" si="9"/>
        <v>1945.356712138775</v>
      </c>
      <c r="O257" s="178">
        <f t="shared" si="10"/>
        <v>3509.0148230575542</v>
      </c>
      <c r="P257" s="179"/>
    </row>
    <row r="258" spans="1:16">
      <c r="A258" s="35">
        <v>440</v>
      </c>
      <c r="B258" s="35">
        <v>440149745</v>
      </c>
      <c r="C258" s="34" t="s">
        <v>611</v>
      </c>
      <c r="D258" s="35">
        <v>149</v>
      </c>
      <c r="E258" s="176" t="s">
        <v>174</v>
      </c>
      <c r="F258" s="35">
        <v>745</v>
      </c>
      <c r="G258" s="34" t="s">
        <v>422</v>
      </c>
      <c r="H258" s="333">
        <v>1</v>
      </c>
      <c r="I258" s="305">
        <v>11091</v>
      </c>
      <c r="J258" s="305">
        <v>4538</v>
      </c>
      <c r="K258" s="178">
        <v>1188</v>
      </c>
      <c r="L258" s="305">
        <f t="shared" si="11"/>
        <v>16817</v>
      </c>
      <c r="M258" s="34"/>
      <c r="N258" s="178">
        <f t="shared" si="9"/>
        <v>4538.0367879858404</v>
      </c>
      <c r="O258" s="178">
        <f t="shared" si="10"/>
        <v>5240.8292878083921</v>
      </c>
      <c r="P258" s="179"/>
    </row>
    <row r="259" spans="1:16">
      <c r="A259" s="35">
        <v>441</v>
      </c>
      <c r="B259" s="35">
        <v>441281061</v>
      </c>
      <c r="C259" s="34" t="s">
        <v>605</v>
      </c>
      <c r="D259" s="35">
        <v>281</v>
      </c>
      <c r="E259" s="176" t="s">
        <v>306</v>
      </c>
      <c r="F259" s="35">
        <v>61</v>
      </c>
      <c r="G259" s="34" t="s">
        <v>86</v>
      </c>
      <c r="H259" s="333">
        <v>3</v>
      </c>
      <c r="I259" s="305">
        <v>19770</v>
      </c>
      <c r="J259" s="305">
        <v>2057</v>
      </c>
      <c r="K259" s="178">
        <v>1188</v>
      </c>
      <c r="L259" s="305">
        <f t="shared" si="11"/>
        <v>23015</v>
      </c>
      <c r="M259" s="34"/>
      <c r="N259" s="178">
        <f t="shared" si="9"/>
        <v>562.97006066340691</v>
      </c>
      <c r="O259" s="178">
        <f t="shared" si="10"/>
        <v>2057.0742903116989</v>
      </c>
      <c r="P259" s="179"/>
    </row>
    <row r="260" spans="1:16">
      <c r="A260" s="35">
        <v>441</v>
      </c>
      <c r="B260" s="35">
        <v>441281087</v>
      </c>
      <c r="C260" s="34" t="s">
        <v>605</v>
      </c>
      <c r="D260" s="35">
        <v>281</v>
      </c>
      <c r="E260" s="176" t="s">
        <v>306</v>
      </c>
      <c r="F260" s="35">
        <v>87</v>
      </c>
      <c r="G260" s="34" t="s">
        <v>112</v>
      </c>
      <c r="H260" s="333">
        <v>4</v>
      </c>
      <c r="I260" s="305">
        <v>14568</v>
      </c>
      <c r="J260" s="305">
        <v>4529</v>
      </c>
      <c r="K260" s="178">
        <v>1188</v>
      </c>
      <c r="L260" s="305">
        <f t="shared" si="11"/>
        <v>20285</v>
      </c>
      <c r="M260" s="34"/>
      <c r="N260" s="178">
        <f t="shared" si="9"/>
        <v>4529.3753421774709</v>
      </c>
      <c r="O260" s="178">
        <f t="shared" si="10"/>
        <v>6300.6954858954559</v>
      </c>
      <c r="P260" s="179"/>
    </row>
    <row r="261" spans="1:16">
      <c r="A261" s="35">
        <v>441</v>
      </c>
      <c r="B261" s="35">
        <v>441281137</v>
      </c>
      <c r="C261" s="34" t="s">
        <v>605</v>
      </c>
      <c r="D261" s="35">
        <v>281</v>
      </c>
      <c r="E261" s="176" t="s">
        <v>306</v>
      </c>
      <c r="F261" s="35">
        <v>137</v>
      </c>
      <c r="G261" s="34" t="s">
        <v>162</v>
      </c>
      <c r="H261" s="333">
        <v>3</v>
      </c>
      <c r="I261" s="305">
        <v>23422</v>
      </c>
      <c r="J261" s="305">
        <v>720</v>
      </c>
      <c r="K261" s="178">
        <v>1188</v>
      </c>
      <c r="L261" s="305">
        <f t="shared" si="11"/>
        <v>25330</v>
      </c>
      <c r="M261" s="34"/>
      <c r="N261" s="178">
        <f t="shared" si="9"/>
        <v>0</v>
      </c>
      <c r="O261" s="178">
        <f t="shared" si="10"/>
        <v>720.06619639925339</v>
      </c>
      <c r="P261" s="179"/>
    </row>
    <row r="262" spans="1:16">
      <c r="A262" s="35">
        <v>441</v>
      </c>
      <c r="B262" s="35">
        <v>441281161</v>
      </c>
      <c r="C262" s="34" t="s">
        <v>605</v>
      </c>
      <c r="D262" s="35">
        <v>281</v>
      </c>
      <c r="E262" s="176" t="s">
        <v>306</v>
      </c>
      <c r="F262" s="35">
        <v>161</v>
      </c>
      <c r="G262" s="34" t="s">
        <v>186</v>
      </c>
      <c r="H262" s="333">
        <v>5</v>
      </c>
      <c r="I262" s="305">
        <v>12989</v>
      </c>
      <c r="J262" s="305">
        <v>4575</v>
      </c>
      <c r="K262" s="178">
        <v>1188</v>
      </c>
      <c r="L262" s="305">
        <f t="shared" si="11"/>
        <v>18752</v>
      </c>
      <c r="M262" s="34"/>
      <c r="N262" s="178">
        <f t="shared" si="9"/>
        <v>4534.4329639057505</v>
      </c>
      <c r="O262" s="178">
        <f t="shared" si="10"/>
        <v>5541.2491504559475</v>
      </c>
      <c r="P262" s="179"/>
    </row>
    <row r="263" spans="1:16">
      <c r="A263" s="35">
        <v>441</v>
      </c>
      <c r="B263" s="35">
        <v>441281191</v>
      </c>
      <c r="C263" s="34" t="s">
        <v>605</v>
      </c>
      <c r="D263" s="35">
        <v>281</v>
      </c>
      <c r="E263" s="176" t="s">
        <v>306</v>
      </c>
      <c r="F263" s="35">
        <v>191</v>
      </c>
      <c r="G263" s="34" t="s">
        <v>216</v>
      </c>
      <c r="H263" s="333">
        <v>1</v>
      </c>
      <c r="I263" s="305">
        <v>18201</v>
      </c>
      <c r="J263" s="305">
        <v>5692</v>
      </c>
      <c r="K263" s="178">
        <v>1188</v>
      </c>
      <c r="L263" s="305">
        <f t="shared" si="11"/>
        <v>25081</v>
      </c>
      <c r="M263" s="34"/>
      <c r="N263" s="178">
        <f t="shared" si="9"/>
        <v>5253.3551458783077</v>
      </c>
      <c r="O263" s="178">
        <f t="shared" si="10"/>
        <v>6950.3580578846704</v>
      </c>
      <c r="P263" s="179"/>
    </row>
    <row r="264" spans="1:16">
      <c r="A264" s="35">
        <v>441</v>
      </c>
      <c r="B264" s="35">
        <v>441281210</v>
      </c>
      <c r="C264" s="34" t="s">
        <v>605</v>
      </c>
      <c r="D264" s="35">
        <v>281</v>
      </c>
      <c r="E264" s="176" t="s">
        <v>306</v>
      </c>
      <c r="F264" s="35">
        <v>210</v>
      </c>
      <c r="G264" s="34" t="s">
        <v>235</v>
      </c>
      <c r="H264" s="333">
        <v>1</v>
      </c>
      <c r="I264" s="305">
        <v>14386.485299769405</v>
      </c>
      <c r="J264" s="305">
        <v>6849</v>
      </c>
      <c r="K264" s="178">
        <v>1188</v>
      </c>
      <c r="L264" s="305">
        <f t="shared" si="11"/>
        <v>22423.485299769403</v>
      </c>
      <c r="M264" s="34"/>
      <c r="N264" s="178">
        <f t="shared" si="9"/>
        <v>4482.9037989515291</v>
      </c>
      <c r="O264" s="178">
        <f t="shared" si="10"/>
        <v>6849.0877681857473</v>
      </c>
      <c r="P264" s="179"/>
    </row>
    <row r="265" spans="1:16">
      <c r="A265" s="35">
        <v>441</v>
      </c>
      <c r="B265" s="35">
        <v>441281227</v>
      </c>
      <c r="C265" s="34" t="s">
        <v>605</v>
      </c>
      <c r="D265" s="35">
        <v>281</v>
      </c>
      <c r="E265" s="176" t="s">
        <v>306</v>
      </c>
      <c r="F265" s="35">
        <v>227</v>
      </c>
      <c r="G265" s="34" t="s">
        <v>252</v>
      </c>
      <c r="H265" s="333">
        <v>1</v>
      </c>
      <c r="I265" s="305">
        <v>20039</v>
      </c>
      <c r="J265" s="305">
        <v>4030</v>
      </c>
      <c r="K265" s="178">
        <v>1188</v>
      </c>
      <c r="L265" s="305">
        <f t="shared" si="11"/>
        <v>25257</v>
      </c>
      <c r="M265" s="34"/>
      <c r="N265" s="178">
        <f t="shared" si="9"/>
        <v>4030.1304565273203</v>
      </c>
      <c r="O265" s="178">
        <f t="shared" si="10"/>
        <v>6037.4894926235611</v>
      </c>
      <c r="P265" s="179"/>
    </row>
    <row r="266" spans="1:16">
      <c r="A266" s="35">
        <v>441</v>
      </c>
      <c r="B266" s="35">
        <v>441281281</v>
      </c>
      <c r="C266" s="34" t="s">
        <v>605</v>
      </c>
      <c r="D266" s="35">
        <v>281</v>
      </c>
      <c r="E266" s="176" t="s">
        <v>306</v>
      </c>
      <c r="F266" s="35">
        <v>281</v>
      </c>
      <c r="G266" s="34" t="s">
        <v>306</v>
      </c>
      <c r="H266" s="333">
        <v>1502</v>
      </c>
      <c r="I266" s="305">
        <v>18767</v>
      </c>
      <c r="J266" s="305">
        <v>2</v>
      </c>
      <c r="K266" s="178">
        <v>1188</v>
      </c>
      <c r="L266" s="305">
        <f t="shared" si="11"/>
        <v>19957</v>
      </c>
      <c r="M266" s="34"/>
      <c r="N266" s="178">
        <f t="shared" ref="N266:N329" si="12">IF(VLOOKUP($F266,abvfndpcts,17)&lt;100,0,((VLOOKUP($F266,abvfndpcts,17)/100*$I266)-$I266))</f>
        <v>0</v>
      </c>
      <c r="O266" s="178">
        <f t="shared" ref="O266:O329" si="13">IF(VLOOKUP($F266,abvfndpcts,18)&lt;100,0,((VLOOKUP($F266,abvfndpcts,18)/100*$I266)-$I266))</f>
        <v>852.67595465619888</v>
      </c>
      <c r="P266" s="179"/>
    </row>
    <row r="267" spans="1:16">
      <c r="A267" s="35">
        <v>441</v>
      </c>
      <c r="B267" s="35">
        <v>441281680</v>
      </c>
      <c r="C267" s="34" t="s">
        <v>605</v>
      </c>
      <c r="D267" s="35">
        <v>281</v>
      </c>
      <c r="E267" s="176" t="s">
        <v>306</v>
      </c>
      <c r="F267" s="35">
        <v>680</v>
      </c>
      <c r="G267" s="34" t="s">
        <v>404</v>
      </c>
      <c r="H267" s="333">
        <v>4</v>
      </c>
      <c r="I267" s="305">
        <v>13725</v>
      </c>
      <c r="J267" s="305">
        <v>4458</v>
      </c>
      <c r="K267" s="178">
        <v>1188</v>
      </c>
      <c r="L267" s="305">
        <f t="shared" ref="L267:L330" si="14">SUM(I267:K267)</f>
        <v>19371</v>
      </c>
      <c r="M267" s="34"/>
      <c r="N267" s="178">
        <f t="shared" si="12"/>
        <v>4058.3760922648835</v>
      </c>
      <c r="O267" s="178">
        <f t="shared" si="13"/>
        <v>5208.7606112586764</v>
      </c>
      <c r="P267" s="179"/>
    </row>
    <row r="268" spans="1:16">
      <c r="A268" s="35">
        <v>444</v>
      </c>
      <c r="B268" s="35">
        <v>444035016</v>
      </c>
      <c r="C268" s="34" t="s">
        <v>515</v>
      </c>
      <c r="D268" s="35">
        <v>35</v>
      </c>
      <c r="E268" s="176" t="s">
        <v>60</v>
      </c>
      <c r="F268" s="35">
        <v>16</v>
      </c>
      <c r="G268" s="34" t="s">
        <v>41</v>
      </c>
      <c r="H268" s="333">
        <v>1</v>
      </c>
      <c r="I268" s="305">
        <v>13239</v>
      </c>
      <c r="J268" s="305">
        <v>189</v>
      </c>
      <c r="K268" s="178">
        <v>1188</v>
      </c>
      <c r="L268" s="305">
        <f t="shared" si="14"/>
        <v>14616</v>
      </c>
      <c r="M268" s="34"/>
      <c r="N268" s="178">
        <f t="shared" si="12"/>
        <v>143.86100809932941</v>
      </c>
      <c r="O268" s="178">
        <f t="shared" si="13"/>
        <v>748.43399162022251</v>
      </c>
      <c r="P268" s="179"/>
    </row>
    <row r="269" spans="1:16">
      <c r="A269" s="35">
        <v>444</v>
      </c>
      <c r="B269" s="35">
        <v>444035035</v>
      </c>
      <c r="C269" s="34" t="s">
        <v>515</v>
      </c>
      <c r="D269" s="35">
        <v>35</v>
      </c>
      <c r="E269" s="176" t="s">
        <v>60</v>
      </c>
      <c r="F269" s="35">
        <v>35</v>
      </c>
      <c r="G269" s="34" t="s">
        <v>60</v>
      </c>
      <c r="H269" s="333">
        <v>729</v>
      </c>
      <c r="I269" s="305">
        <v>19837</v>
      </c>
      <c r="J269" s="305">
        <v>7055</v>
      </c>
      <c r="K269" s="178">
        <v>1188</v>
      </c>
      <c r="L269" s="305">
        <f t="shared" si="14"/>
        <v>28080</v>
      </c>
      <c r="M269" s="34"/>
      <c r="N269" s="178">
        <f t="shared" si="12"/>
        <v>5861.8559859122142</v>
      </c>
      <c r="O269" s="178">
        <f t="shared" si="13"/>
        <v>8326.009256072266</v>
      </c>
      <c r="P269" s="179"/>
    </row>
    <row r="270" spans="1:16">
      <c r="A270" s="35">
        <v>444</v>
      </c>
      <c r="B270" s="35">
        <v>444035040</v>
      </c>
      <c r="C270" s="34" t="s">
        <v>515</v>
      </c>
      <c r="D270" s="35">
        <v>35</v>
      </c>
      <c r="E270" s="176" t="s">
        <v>60</v>
      </c>
      <c r="F270" s="35">
        <v>40</v>
      </c>
      <c r="G270" s="34" t="s">
        <v>65</v>
      </c>
      <c r="H270" s="333">
        <v>2</v>
      </c>
      <c r="I270" s="305">
        <v>15861</v>
      </c>
      <c r="J270" s="305">
        <v>5297</v>
      </c>
      <c r="K270" s="178">
        <v>1188</v>
      </c>
      <c r="L270" s="305">
        <f t="shared" si="14"/>
        <v>22346</v>
      </c>
      <c r="M270" s="34"/>
      <c r="N270" s="178">
        <f t="shared" si="12"/>
        <v>3788.6237825845128</v>
      </c>
      <c r="O270" s="178">
        <f t="shared" si="13"/>
        <v>5297.4029386775219</v>
      </c>
      <c r="P270" s="179"/>
    </row>
    <row r="271" spans="1:16">
      <c r="A271" s="35">
        <v>444</v>
      </c>
      <c r="B271" s="35">
        <v>444035044</v>
      </c>
      <c r="C271" s="34" t="s">
        <v>515</v>
      </c>
      <c r="D271" s="35">
        <v>35</v>
      </c>
      <c r="E271" s="176" t="s">
        <v>60</v>
      </c>
      <c r="F271" s="35">
        <v>44</v>
      </c>
      <c r="G271" s="34" t="s">
        <v>69</v>
      </c>
      <c r="H271" s="333">
        <v>9</v>
      </c>
      <c r="I271" s="305">
        <v>14413</v>
      </c>
      <c r="J271" s="305">
        <v>0</v>
      </c>
      <c r="K271" s="178">
        <v>1188</v>
      </c>
      <c r="L271" s="305">
        <f t="shared" si="14"/>
        <v>15601</v>
      </c>
      <c r="M271" s="34"/>
      <c r="N271" s="178">
        <f t="shared" si="12"/>
        <v>0</v>
      </c>
      <c r="O271" s="178">
        <f t="shared" si="13"/>
        <v>949.35537066839606</v>
      </c>
      <c r="P271" s="179"/>
    </row>
    <row r="272" spans="1:16">
      <c r="A272" s="35">
        <v>444</v>
      </c>
      <c r="B272" s="35">
        <v>444035046</v>
      </c>
      <c r="C272" s="34" t="s">
        <v>515</v>
      </c>
      <c r="D272" s="35">
        <v>35</v>
      </c>
      <c r="E272" s="176" t="s">
        <v>60</v>
      </c>
      <c r="F272" s="35">
        <v>46</v>
      </c>
      <c r="G272" s="34" t="s">
        <v>71</v>
      </c>
      <c r="H272" s="333">
        <v>1</v>
      </c>
      <c r="I272" s="305">
        <v>18014</v>
      </c>
      <c r="J272" s="305">
        <v>17926</v>
      </c>
      <c r="K272" s="178">
        <v>1188</v>
      </c>
      <c r="L272" s="305">
        <f t="shared" si="14"/>
        <v>37128</v>
      </c>
      <c r="M272" s="34"/>
      <c r="N272" s="178">
        <f t="shared" si="12"/>
        <v>13210.564745109354</v>
      </c>
      <c r="O272" s="178">
        <f t="shared" si="13"/>
        <v>18760.938511298096</v>
      </c>
      <c r="P272" s="179"/>
    </row>
    <row r="273" spans="1:16">
      <c r="A273" s="35">
        <v>444</v>
      </c>
      <c r="B273" s="35">
        <v>444035057</v>
      </c>
      <c r="C273" s="34" t="s">
        <v>515</v>
      </c>
      <c r="D273" s="35">
        <v>35</v>
      </c>
      <c r="E273" s="176" t="s">
        <v>60</v>
      </c>
      <c r="F273" s="35">
        <v>57</v>
      </c>
      <c r="G273" s="34" t="s">
        <v>82</v>
      </c>
      <c r="H273" s="333">
        <v>2</v>
      </c>
      <c r="I273" s="305">
        <v>22168.796604329207</v>
      </c>
      <c r="J273" s="305">
        <v>1111</v>
      </c>
      <c r="K273" s="178">
        <v>1188</v>
      </c>
      <c r="L273" s="305">
        <f t="shared" si="14"/>
        <v>24467.796604329207</v>
      </c>
      <c r="M273" s="34"/>
      <c r="N273" s="178">
        <f t="shared" si="12"/>
        <v>385.85322982061189</v>
      </c>
      <c r="O273" s="178">
        <f t="shared" si="13"/>
        <v>1167.9986390175072</v>
      </c>
      <c r="P273" s="179"/>
    </row>
    <row r="274" spans="1:16">
      <c r="A274" s="35">
        <v>444</v>
      </c>
      <c r="B274" s="35">
        <v>444035100</v>
      </c>
      <c r="C274" s="34" t="s">
        <v>515</v>
      </c>
      <c r="D274" s="35">
        <v>35</v>
      </c>
      <c r="E274" s="176" t="s">
        <v>60</v>
      </c>
      <c r="F274" s="35">
        <v>100</v>
      </c>
      <c r="G274" s="34" t="s">
        <v>125</v>
      </c>
      <c r="H274" s="333">
        <v>1</v>
      </c>
      <c r="I274" s="305">
        <v>22241</v>
      </c>
      <c r="J274" s="305">
        <v>6006</v>
      </c>
      <c r="K274" s="178">
        <v>1188</v>
      </c>
      <c r="L274" s="305">
        <f t="shared" si="14"/>
        <v>29435</v>
      </c>
      <c r="M274" s="34"/>
      <c r="N274" s="178">
        <f t="shared" si="12"/>
        <v>5614.8963513771814</v>
      </c>
      <c r="O274" s="178">
        <f t="shared" si="13"/>
        <v>11429.899351408851</v>
      </c>
      <c r="P274" s="179"/>
    </row>
    <row r="275" spans="1:16">
      <c r="A275" s="35">
        <v>444</v>
      </c>
      <c r="B275" s="35">
        <v>444035101</v>
      </c>
      <c r="C275" s="34" t="s">
        <v>515</v>
      </c>
      <c r="D275" s="35">
        <v>35</v>
      </c>
      <c r="E275" s="176" t="s">
        <v>60</v>
      </c>
      <c r="F275" s="35">
        <v>101</v>
      </c>
      <c r="G275" s="34" t="s">
        <v>126</v>
      </c>
      <c r="H275" s="333">
        <v>1</v>
      </c>
      <c r="I275" s="305">
        <v>13736.514107150075</v>
      </c>
      <c r="J275" s="305">
        <v>4878</v>
      </c>
      <c r="K275" s="178">
        <v>1188</v>
      </c>
      <c r="L275" s="305">
        <f t="shared" si="14"/>
        <v>19802.514107150077</v>
      </c>
      <c r="M275" s="34"/>
      <c r="N275" s="178">
        <f t="shared" si="12"/>
        <v>2685.2335906564203</v>
      </c>
      <c r="O275" s="178">
        <f t="shared" si="13"/>
        <v>5342.4626210033111</v>
      </c>
      <c r="P275" s="179"/>
    </row>
    <row r="276" spans="1:16">
      <c r="A276" s="35">
        <v>444</v>
      </c>
      <c r="B276" s="35">
        <v>444035163</v>
      </c>
      <c r="C276" s="34" t="s">
        <v>515</v>
      </c>
      <c r="D276" s="35">
        <v>35</v>
      </c>
      <c r="E276" s="176" t="s">
        <v>60</v>
      </c>
      <c r="F276" s="35">
        <v>163</v>
      </c>
      <c r="G276" s="34" t="s">
        <v>188</v>
      </c>
      <c r="H276" s="333">
        <v>1</v>
      </c>
      <c r="I276" s="305">
        <v>13846</v>
      </c>
      <c r="J276" s="305">
        <v>2</v>
      </c>
      <c r="K276" s="178">
        <v>1188</v>
      </c>
      <c r="L276" s="305">
        <f t="shared" si="14"/>
        <v>15036</v>
      </c>
      <c r="M276" s="34"/>
      <c r="N276" s="178">
        <f t="shared" si="12"/>
        <v>0</v>
      </c>
      <c r="O276" s="178">
        <f t="shared" si="13"/>
        <v>584.83522582924888</v>
      </c>
      <c r="P276" s="179"/>
    </row>
    <row r="277" spans="1:16">
      <c r="A277" s="35">
        <v>444</v>
      </c>
      <c r="B277" s="35">
        <v>444035171</v>
      </c>
      <c r="C277" s="34" t="s">
        <v>515</v>
      </c>
      <c r="D277" s="35">
        <v>35</v>
      </c>
      <c r="E277" s="176" t="s">
        <v>60</v>
      </c>
      <c r="F277" s="35">
        <v>171</v>
      </c>
      <c r="G277" s="34" t="s">
        <v>196</v>
      </c>
      <c r="H277" s="333">
        <v>1</v>
      </c>
      <c r="I277" s="305">
        <v>14162.475853171269</v>
      </c>
      <c r="J277" s="305">
        <v>4132</v>
      </c>
      <c r="K277" s="178">
        <v>1188</v>
      </c>
      <c r="L277" s="305">
        <f t="shared" si="14"/>
        <v>19482.475853171269</v>
      </c>
      <c r="M277" s="34"/>
      <c r="N277" s="178">
        <f t="shared" si="12"/>
        <v>2986.1575371741528</v>
      </c>
      <c r="O277" s="178">
        <f t="shared" si="13"/>
        <v>4732.7763796323125</v>
      </c>
      <c r="P277" s="179"/>
    </row>
    <row r="278" spans="1:16">
      <c r="A278" s="35">
        <v>444</v>
      </c>
      <c r="B278" s="35">
        <v>444035189</v>
      </c>
      <c r="C278" s="34" t="s">
        <v>515</v>
      </c>
      <c r="D278" s="35">
        <v>35</v>
      </c>
      <c r="E278" s="176" t="s">
        <v>60</v>
      </c>
      <c r="F278" s="35">
        <v>189</v>
      </c>
      <c r="G278" s="34" t="s">
        <v>214</v>
      </c>
      <c r="H278" s="333">
        <v>3</v>
      </c>
      <c r="I278" s="305">
        <v>17807</v>
      </c>
      <c r="J278" s="305">
        <v>8110</v>
      </c>
      <c r="K278" s="178">
        <v>1188</v>
      </c>
      <c r="L278" s="305">
        <f t="shared" si="14"/>
        <v>27105</v>
      </c>
      <c r="M278" s="34"/>
      <c r="N278" s="178">
        <f t="shared" si="12"/>
        <v>6000.2922664566395</v>
      </c>
      <c r="O278" s="178">
        <f t="shared" si="13"/>
        <v>8110.1992389413099</v>
      </c>
      <c r="P278" s="179"/>
    </row>
    <row r="279" spans="1:16">
      <c r="A279" s="35">
        <v>444</v>
      </c>
      <c r="B279" s="35">
        <v>444035220</v>
      </c>
      <c r="C279" s="34" t="s">
        <v>515</v>
      </c>
      <c r="D279" s="35">
        <v>35</v>
      </c>
      <c r="E279" s="176" t="s">
        <v>60</v>
      </c>
      <c r="F279" s="35">
        <v>220</v>
      </c>
      <c r="G279" s="34" t="s">
        <v>245</v>
      </c>
      <c r="H279" s="333">
        <v>1</v>
      </c>
      <c r="I279" s="305">
        <v>12210</v>
      </c>
      <c r="J279" s="305">
        <v>4354</v>
      </c>
      <c r="K279" s="178">
        <v>1188</v>
      </c>
      <c r="L279" s="305">
        <f t="shared" si="14"/>
        <v>17752</v>
      </c>
      <c r="M279" s="34"/>
      <c r="N279" s="178">
        <f t="shared" si="12"/>
        <v>4025.0540999581044</v>
      </c>
      <c r="O279" s="178">
        <f t="shared" si="13"/>
        <v>5542.2442597884183</v>
      </c>
      <c r="P279" s="179"/>
    </row>
    <row r="280" spans="1:16">
      <c r="A280" s="35">
        <v>444</v>
      </c>
      <c r="B280" s="35">
        <v>444035243</v>
      </c>
      <c r="C280" s="34" t="s">
        <v>515</v>
      </c>
      <c r="D280" s="35">
        <v>35</v>
      </c>
      <c r="E280" s="176" t="s">
        <v>60</v>
      </c>
      <c r="F280" s="35">
        <v>243</v>
      </c>
      <c r="G280" s="34" t="s">
        <v>268</v>
      </c>
      <c r="H280" s="333">
        <v>2</v>
      </c>
      <c r="I280" s="305">
        <v>20637</v>
      </c>
      <c r="J280" s="305">
        <v>2687</v>
      </c>
      <c r="K280" s="178">
        <v>1188</v>
      </c>
      <c r="L280" s="305">
        <f t="shared" si="14"/>
        <v>24512</v>
      </c>
      <c r="M280" s="34"/>
      <c r="N280" s="178">
        <f t="shared" si="12"/>
        <v>2216.2337632877025</v>
      </c>
      <c r="O280" s="178">
        <f t="shared" si="13"/>
        <v>5027.4434330502409</v>
      </c>
      <c r="P280" s="179"/>
    </row>
    <row r="281" spans="1:16">
      <c r="A281" s="35">
        <v>444</v>
      </c>
      <c r="B281" s="35">
        <v>444035244</v>
      </c>
      <c r="C281" s="34" t="s">
        <v>515</v>
      </c>
      <c r="D281" s="35">
        <v>35</v>
      </c>
      <c r="E281" s="176" t="s">
        <v>60</v>
      </c>
      <c r="F281" s="35">
        <v>244</v>
      </c>
      <c r="G281" s="34" t="s">
        <v>269</v>
      </c>
      <c r="H281" s="333">
        <v>8</v>
      </c>
      <c r="I281" s="305">
        <v>18965</v>
      </c>
      <c r="J281" s="305">
        <v>4585</v>
      </c>
      <c r="K281" s="178">
        <v>1188</v>
      </c>
      <c r="L281" s="305">
        <f t="shared" si="14"/>
        <v>24738</v>
      </c>
      <c r="M281" s="34"/>
      <c r="N281" s="178">
        <f t="shared" si="12"/>
        <v>4584.5096070605141</v>
      </c>
      <c r="O281" s="178">
        <f t="shared" si="13"/>
        <v>7684.417074851608</v>
      </c>
      <c r="P281" s="179"/>
    </row>
    <row r="282" spans="1:16">
      <c r="A282" s="35">
        <v>444</v>
      </c>
      <c r="B282" s="35">
        <v>444035285</v>
      </c>
      <c r="C282" s="34" t="s">
        <v>515</v>
      </c>
      <c r="D282" s="35">
        <v>35</v>
      </c>
      <c r="E282" s="176" t="s">
        <v>60</v>
      </c>
      <c r="F282" s="35">
        <v>285</v>
      </c>
      <c r="G282" s="34" t="s">
        <v>310</v>
      </c>
      <c r="H282" s="333">
        <v>2</v>
      </c>
      <c r="I282" s="305">
        <v>12002</v>
      </c>
      <c r="J282" s="305">
        <v>2654</v>
      </c>
      <c r="K282" s="178">
        <v>1188</v>
      </c>
      <c r="L282" s="305">
        <f t="shared" si="14"/>
        <v>15844</v>
      </c>
      <c r="M282" s="34"/>
      <c r="N282" s="178">
        <f t="shared" si="12"/>
        <v>2268.9744658920208</v>
      </c>
      <c r="O282" s="178">
        <f t="shared" si="13"/>
        <v>3675.889036246168</v>
      </c>
      <c r="P282" s="179"/>
    </row>
    <row r="283" spans="1:16">
      <c r="A283" s="35">
        <v>444</v>
      </c>
      <c r="B283" s="35">
        <v>444035293</v>
      </c>
      <c r="C283" s="34" t="s">
        <v>515</v>
      </c>
      <c r="D283" s="35">
        <v>35</v>
      </c>
      <c r="E283" s="176" t="s">
        <v>60</v>
      </c>
      <c r="F283" s="35">
        <v>293</v>
      </c>
      <c r="G283" s="34" t="s">
        <v>318</v>
      </c>
      <c r="H283" s="333">
        <v>1</v>
      </c>
      <c r="I283" s="305">
        <v>12210</v>
      </c>
      <c r="J283" s="305">
        <v>230</v>
      </c>
      <c r="K283" s="178">
        <v>1188</v>
      </c>
      <c r="L283" s="305">
        <f t="shared" si="14"/>
        <v>13628</v>
      </c>
      <c r="M283" s="34"/>
      <c r="N283" s="178">
        <f t="shared" si="12"/>
        <v>230.08625121424484</v>
      </c>
      <c r="O283" s="178">
        <f t="shared" si="13"/>
        <v>1048.5399917361101</v>
      </c>
      <c r="P283" s="179"/>
    </row>
    <row r="284" spans="1:16">
      <c r="A284" s="35">
        <v>444</v>
      </c>
      <c r="B284" s="35">
        <v>444035336</v>
      </c>
      <c r="C284" s="34" t="s">
        <v>515</v>
      </c>
      <c r="D284" s="35">
        <v>35</v>
      </c>
      <c r="E284" s="176" t="s">
        <v>60</v>
      </c>
      <c r="F284" s="35">
        <v>336</v>
      </c>
      <c r="G284" s="34" t="s">
        <v>361</v>
      </c>
      <c r="H284" s="333">
        <v>3</v>
      </c>
      <c r="I284" s="305">
        <v>13846</v>
      </c>
      <c r="J284" s="305">
        <v>3034</v>
      </c>
      <c r="K284" s="178">
        <v>1188</v>
      </c>
      <c r="L284" s="305">
        <f t="shared" si="14"/>
        <v>18068</v>
      </c>
      <c r="M284" s="34"/>
      <c r="N284" s="178">
        <f t="shared" si="12"/>
        <v>1846.7194667647964</v>
      </c>
      <c r="O284" s="178">
        <f t="shared" si="13"/>
        <v>3659.7577910857945</v>
      </c>
      <c r="P284" s="179"/>
    </row>
    <row r="285" spans="1:16">
      <c r="A285" s="35">
        <v>445</v>
      </c>
      <c r="B285" s="35">
        <v>445348017</v>
      </c>
      <c r="C285" s="34" t="s">
        <v>516</v>
      </c>
      <c r="D285" s="35">
        <v>348</v>
      </c>
      <c r="E285" s="176" t="s">
        <v>373</v>
      </c>
      <c r="F285" s="35">
        <v>17</v>
      </c>
      <c r="G285" s="34" t="s">
        <v>42</v>
      </c>
      <c r="H285" s="333">
        <v>5</v>
      </c>
      <c r="I285" s="305">
        <v>15577</v>
      </c>
      <c r="J285" s="305">
        <v>3005</v>
      </c>
      <c r="K285" s="178">
        <v>1188</v>
      </c>
      <c r="L285" s="305">
        <f t="shared" si="14"/>
        <v>19770</v>
      </c>
      <c r="M285" s="34"/>
      <c r="N285" s="178">
        <f t="shared" si="12"/>
        <v>2855.1513590729592</v>
      </c>
      <c r="O285" s="178">
        <f t="shared" si="13"/>
        <v>4574.7132572349401</v>
      </c>
      <c r="P285" s="179"/>
    </row>
    <row r="286" spans="1:16">
      <c r="A286" s="35">
        <v>445</v>
      </c>
      <c r="B286" s="35">
        <v>445348110</v>
      </c>
      <c r="C286" s="34" t="s">
        <v>516</v>
      </c>
      <c r="D286" s="35">
        <v>348</v>
      </c>
      <c r="E286" s="176" t="s">
        <v>373</v>
      </c>
      <c r="F286" s="35">
        <v>110</v>
      </c>
      <c r="G286" s="34" t="s">
        <v>135</v>
      </c>
      <c r="H286" s="333">
        <v>6</v>
      </c>
      <c r="I286" s="305">
        <v>13639</v>
      </c>
      <c r="J286" s="305">
        <v>4472</v>
      </c>
      <c r="K286" s="178">
        <v>1188</v>
      </c>
      <c r="L286" s="305">
        <f t="shared" si="14"/>
        <v>19299</v>
      </c>
      <c r="M286" s="34"/>
      <c r="N286" s="178">
        <f t="shared" si="12"/>
        <v>2016.2536915404398</v>
      </c>
      <c r="O286" s="178">
        <f t="shared" si="13"/>
        <v>4472.3576240519615</v>
      </c>
      <c r="P286" s="179"/>
    </row>
    <row r="287" spans="1:16">
      <c r="A287" s="35">
        <v>445</v>
      </c>
      <c r="B287" s="35">
        <v>445348141</v>
      </c>
      <c r="C287" s="34" t="s">
        <v>516</v>
      </c>
      <c r="D287" s="35">
        <v>348</v>
      </c>
      <c r="E287" s="176" t="s">
        <v>373</v>
      </c>
      <c r="F287" s="35">
        <v>141</v>
      </c>
      <c r="G287" s="34" t="s">
        <v>166</v>
      </c>
      <c r="H287" s="333">
        <v>1</v>
      </c>
      <c r="I287" s="305">
        <v>15471.961817481362</v>
      </c>
      <c r="J287" s="305">
        <v>8188</v>
      </c>
      <c r="K287" s="178">
        <v>1188</v>
      </c>
      <c r="L287" s="305">
        <f t="shared" si="14"/>
        <v>24847.961817481362</v>
      </c>
      <c r="M287" s="34"/>
      <c r="N287" s="178">
        <f t="shared" si="12"/>
        <v>6893.575527736044</v>
      </c>
      <c r="O287" s="178">
        <f t="shared" si="13"/>
        <v>8862.0683219572566</v>
      </c>
      <c r="P287" s="179"/>
    </row>
    <row r="288" spans="1:16">
      <c r="A288" s="35">
        <v>445</v>
      </c>
      <c r="B288" s="35">
        <v>445348151</v>
      </c>
      <c r="C288" s="34" t="s">
        <v>516</v>
      </c>
      <c r="D288" s="35">
        <v>348</v>
      </c>
      <c r="E288" s="176" t="s">
        <v>373</v>
      </c>
      <c r="F288" s="35">
        <v>151</v>
      </c>
      <c r="G288" s="34" t="s">
        <v>176</v>
      </c>
      <c r="H288" s="333">
        <v>27</v>
      </c>
      <c r="I288" s="305">
        <v>15526</v>
      </c>
      <c r="J288" s="305">
        <v>3488</v>
      </c>
      <c r="K288" s="178">
        <v>1188</v>
      </c>
      <c r="L288" s="305">
        <f t="shared" si="14"/>
        <v>20202</v>
      </c>
      <c r="M288" s="34"/>
      <c r="N288" s="178">
        <f t="shared" si="12"/>
        <v>1224.2723200887267</v>
      </c>
      <c r="O288" s="178">
        <f t="shared" si="13"/>
        <v>3488.0817749930466</v>
      </c>
      <c r="P288" s="179"/>
    </row>
    <row r="289" spans="1:16">
      <c r="A289" s="35">
        <v>445</v>
      </c>
      <c r="B289" s="35">
        <v>445348153</v>
      </c>
      <c r="C289" s="34" t="s">
        <v>516</v>
      </c>
      <c r="D289" s="35">
        <v>348</v>
      </c>
      <c r="E289" s="176" t="s">
        <v>373</v>
      </c>
      <c r="F289" s="35">
        <v>153</v>
      </c>
      <c r="G289" s="34" t="s">
        <v>178</v>
      </c>
      <c r="H289" s="333">
        <v>6</v>
      </c>
      <c r="I289" s="305">
        <v>14532</v>
      </c>
      <c r="J289" s="305">
        <v>1</v>
      </c>
      <c r="K289" s="178">
        <v>1188</v>
      </c>
      <c r="L289" s="305">
        <f t="shared" si="14"/>
        <v>15721</v>
      </c>
      <c r="M289" s="34"/>
      <c r="N289" s="178">
        <f t="shared" si="12"/>
        <v>4.9869309277710272E-3</v>
      </c>
      <c r="O289" s="178">
        <f t="shared" si="13"/>
        <v>768.90896872404483</v>
      </c>
      <c r="P289" s="179"/>
    </row>
    <row r="290" spans="1:16">
      <c r="A290" s="35">
        <v>445</v>
      </c>
      <c r="B290" s="35">
        <v>445348186</v>
      </c>
      <c r="C290" s="34" t="s">
        <v>516</v>
      </c>
      <c r="D290" s="35">
        <v>348</v>
      </c>
      <c r="E290" s="176" t="s">
        <v>373</v>
      </c>
      <c r="F290" s="35">
        <v>186</v>
      </c>
      <c r="G290" s="34" t="s">
        <v>211</v>
      </c>
      <c r="H290" s="333">
        <v>8</v>
      </c>
      <c r="I290" s="305">
        <v>15121</v>
      </c>
      <c r="J290" s="305">
        <v>5566</v>
      </c>
      <c r="K290" s="178">
        <v>1188</v>
      </c>
      <c r="L290" s="305">
        <f t="shared" si="14"/>
        <v>21875</v>
      </c>
      <c r="M290" s="34"/>
      <c r="N290" s="178">
        <f t="shared" si="12"/>
        <v>4724.8084484114479</v>
      </c>
      <c r="O290" s="178">
        <f t="shared" si="13"/>
        <v>6607.0802806070569</v>
      </c>
      <c r="P290" s="179"/>
    </row>
    <row r="291" spans="1:16">
      <c r="A291" s="35">
        <v>445</v>
      </c>
      <c r="B291" s="35">
        <v>445348226</v>
      </c>
      <c r="C291" s="34" t="s">
        <v>516</v>
      </c>
      <c r="D291" s="35">
        <v>348</v>
      </c>
      <c r="E291" s="176" t="s">
        <v>373</v>
      </c>
      <c r="F291" s="35">
        <v>226</v>
      </c>
      <c r="G291" s="34" t="s">
        <v>251</v>
      </c>
      <c r="H291" s="333">
        <v>26</v>
      </c>
      <c r="I291" s="305">
        <v>16760</v>
      </c>
      <c r="J291" s="305">
        <v>1419</v>
      </c>
      <c r="K291" s="178">
        <v>1188</v>
      </c>
      <c r="L291" s="305">
        <f t="shared" si="14"/>
        <v>19367</v>
      </c>
      <c r="M291" s="34"/>
      <c r="N291" s="178">
        <f t="shared" si="12"/>
        <v>1029.8480049149548</v>
      </c>
      <c r="O291" s="178">
        <f t="shared" si="13"/>
        <v>3056.8906416359932</v>
      </c>
      <c r="P291" s="179"/>
    </row>
    <row r="292" spans="1:16">
      <c r="A292" s="35">
        <v>445</v>
      </c>
      <c r="B292" s="35">
        <v>445348227</v>
      </c>
      <c r="C292" s="34" t="s">
        <v>516</v>
      </c>
      <c r="D292" s="35">
        <v>348</v>
      </c>
      <c r="E292" s="176" t="s">
        <v>373</v>
      </c>
      <c r="F292" s="35">
        <v>227</v>
      </c>
      <c r="G292" s="34" t="s">
        <v>252</v>
      </c>
      <c r="H292" s="333">
        <v>1</v>
      </c>
      <c r="I292" s="305">
        <v>22219</v>
      </c>
      <c r="J292" s="305">
        <v>4469</v>
      </c>
      <c r="K292" s="178">
        <v>1188</v>
      </c>
      <c r="L292" s="305">
        <f t="shared" si="14"/>
        <v>27876</v>
      </c>
      <c r="M292" s="34"/>
      <c r="N292" s="178">
        <f t="shared" si="12"/>
        <v>4468.5597391876108</v>
      </c>
      <c r="O292" s="178">
        <f t="shared" si="13"/>
        <v>6694.2950764311063</v>
      </c>
      <c r="P292" s="179"/>
    </row>
    <row r="293" spans="1:16">
      <c r="A293" s="35">
        <v>445</v>
      </c>
      <c r="B293" s="35">
        <v>445348271</v>
      </c>
      <c r="C293" s="34" t="s">
        <v>516</v>
      </c>
      <c r="D293" s="35">
        <v>348</v>
      </c>
      <c r="E293" s="176" t="s">
        <v>373</v>
      </c>
      <c r="F293" s="35">
        <v>271</v>
      </c>
      <c r="G293" s="34" t="s">
        <v>296</v>
      </c>
      <c r="H293" s="333">
        <v>4</v>
      </c>
      <c r="I293" s="305">
        <v>18091</v>
      </c>
      <c r="J293" s="305">
        <v>6292</v>
      </c>
      <c r="K293" s="178">
        <v>1188</v>
      </c>
      <c r="L293" s="305">
        <f t="shared" si="14"/>
        <v>25571</v>
      </c>
      <c r="M293" s="34"/>
      <c r="N293" s="178">
        <f t="shared" si="12"/>
        <v>4182.925098674812</v>
      </c>
      <c r="O293" s="178">
        <f t="shared" si="13"/>
        <v>6291.8103717030644</v>
      </c>
      <c r="P293" s="179"/>
    </row>
    <row r="294" spans="1:16">
      <c r="A294" s="35">
        <v>445</v>
      </c>
      <c r="B294" s="35">
        <v>445348316</v>
      </c>
      <c r="C294" s="34" t="s">
        <v>516</v>
      </c>
      <c r="D294" s="35">
        <v>348</v>
      </c>
      <c r="E294" s="176" t="s">
        <v>373</v>
      </c>
      <c r="F294" s="35">
        <v>316</v>
      </c>
      <c r="G294" s="34" t="s">
        <v>341</v>
      </c>
      <c r="H294" s="333">
        <v>7</v>
      </c>
      <c r="I294" s="305">
        <v>20725</v>
      </c>
      <c r="J294" s="305">
        <v>625</v>
      </c>
      <c r="K294" s="178">
        <v>1188</v>
      </c>
      <c r="L294" s="305">
        <f t="shared" si="14"/>
        <v>22538</v>
      </c>
      <c r="M294" s="34"/>
      <c r="N294" s="178">
        <f t="shared" si="12"/>
        <v>625.25594202303546</v>
      </c>
      <c r="O294" s="178">
        <f t="shared" si="13"/>
        <v>2884.9868567025806</v>
      </c>
      <c r="P294" s="179"/>
    </row>
    <row r="295" spans="1:16">
      <c r="A295" s="35">
        <v>445</v>
      </c>
      <c r="B295" s="35">
        <v>445348322</v>
      </c>
      <c r="C295" s="34" t="s">
        <v>516</v>
      </c>
      <c r="D295" s="35">
        <v>348</v>
      </c>
      <c r="E295" s="176" t="s">
        <v>373</v>
      </c>
      <c r="F295" s="35">
        <v>322</v>
      </c>
      <c r="G295" s="34" t="s">
        <v>347</v>
      </c>
      <c r="H295" s="333">
        <v>3</v>
      </c>
      <c r="I295" s="305">
        <v>18652</v>
      </c>
      <c r="J295" s="305">
        <v>7827</v>
      </c>
      <c r="K295" s="178">
        <v>1188</v>
      </c>
      <c r="L295" s="305">
        <f t="shared" si="14"/>
        <v>27667</v>
      </c>
      <c r="M295" s="34"/>
      <c r="N295" s="178">
        <f t="shared" si="12"/>
        <v>7826.9234068522637</v>
      </c>
      <c r="O295" s="178">
        <f t="shared" si="13"/>
        <v>10782.024628924886</v>
      </c>
      <c r="P295" s="179"/>
    </row>
    <row r="296" spans="1:16">
      <c r="A296" s="35">
        <v>445</v>
      </c>
      <c r="B296" s="35">
        <v>445348348</v>
      </c>
      <c r="C296" s="34" t="s">
        <v>516</v>
      </c>
      <c r="D296" s="35">
        <v>348</v>
      </c>
      <c r="E296" s="176" t="s">
        <v>373</v>
      </c>
      <c r="F296" s="35">
        <v>348</v>
      </c>
      <c r="G296" s="34" t="s">
        <v>373</v>
      </c>
      <c r="H296" s="333">
        <v>1307</v>
      </c>
      <c r="I296" s="305">
        <v>18323</v>
      </c>
      <c r="J296" s="305">
        <v>239</v>
      </c>
      <c r="K296" s="178">
        <v>1188</v>
      </c>
      <c r="L296" s="305">
        <f t="shared" si="14"/>
        <v>19750</v>
      </c>
      <c r="M296" s="34"/>
      <c r="N296" s="178">
        <f t="shared" si="12"/>
        <v>0</v>
      </c>
      <c r="O296" s="178">
        <f t="shared" si="13"/>
        <v>358.78506866998941</v>
      </c>
      <c r="P296" s="179"/>
    </row>
    <row r="297" spans="1:16">
      <c r="A297" s="35">
        <v>445</v>
      </c>
      <c r="B297" s="35">
        <v>445348620</v>
      </c>
      <c r="C297" s="34" t="s">
        <v>516</v>
      </c>
      <c r="D297" s="35">
        <v>348</v>
      </c>
      <c r="E297" s="176" t="s">
        <v>373</v>
      </c>
      <c r="F297" s="35">
        <v>620</v>
      </c>
      <c r="G297" s="34" t="s">
        <v>386</v>
      </c>
      <c r="H297" s="333">
        <v>1</v>
      </c>
      <c r="I297" s="305">
        <v>12038</v>
      </c>
      <c r="J297" s="305">
        <v>7373</v>
      </c>
      <c r="K297" s="178">
        <v>1188</v>
      </c>
      <c r="L297" s="305">
        <f t="shared" si="14"/>
        <v>20599</v>
      </c>
      <c r="M297" s="34"/>
      <c r="N297" s="178">
        <f t="shared" si="12"/>
        <v>4836.5645915425011</v>
      </c>
      <c r="O297" s="178">
        <f t="shared" si="13"/>
        <v>7743.5157408917985</v>
      </c>
      <c r="P297" s="179"/>
    </row>
    <row r="298" spans="1:16">
      <c r="A298" s="35">
        <v>445</v>
      </c>
      <c r="B298" s="35">
        <v>445348658</v>
      </c>
      <c r="C298" s="34" t="s">
        <v>516</v>
      </c>
      <c r="D298" s="35">
        <v>348</v>
      </c>
      <c r="E298" s="176" t="s">
        <v>373</v>
      </c>
      <c r="F298" s="35">
        <v>658</v>
      </c>
      <c r="G298" s="34" t="s">
        <v>395</v>
      </c>
      <c r="H298" s="333">
        <v>4</v>
      </c>
      <c r="I298" s="305">
        <v>16307</v>
      </c>
      <c r="J298" s="305">
        <v>2539</v>
      </c>
      <c r="K298" s="178">
        <v>1188</v>
      </c>
      <c r="L298" s="305">
        <f t="shared" si="14"/>
        <v>20034</v>
      </c>
      <c r="M298" s="34"/>
      <c r="N298" s="178">
        <f t="shared" si="12"/>
        <v>1641.7209481940336</v>
      </c>
      <c r="O298" s="178">
        <f t="shared" si="13"/>
        <v>3924.6530234141464</v>
      </c>
      <c r="P298" s="179"/>
    </row>
    <row r="299" spans="1:16">
      <c r="A299" s="35">
        <v>445</v>
      </c>
      <c r="B299" s="35">
        <v>445348753</v>
      </c>
      <c r="C299" s="34" t="s">
        <v>516</v>
      </c>
      <c r="D299" s="35">
        <v>348</v>
      </c>
      <c r="E299" s="176" t="s">
        <v>373</v>
      </c>
      <c r="F299" s="35">
        <v>753</v>
      </c>
      <c r="G299" s="34" t="s">
        <v>424</v>
      </c>
      <c r="H299" s="333">
        <v>1</v>
      </c>
      <c r="I299" s="305">
        <v>12989</v>
      </c>
      <c r="J299" s="305">
        <v>3928</v>
      </c>
      <c r="K299" s="178">
        <v>1188</v>
      </c>
      <c r="L299" s="305">
        <f t="shared" si="14"/>
        <v>18105</v>
      </c>
      <c r="M299" s="34"/>
      <c r="N299" s="178">
        <f t="shared" si="12"/>
        <v>3470.7594769403004</v>
      </c>
      <c r="O299" s="178">
        <f t="shared" si="13"/>
        <v>5365.0949455211521</v>
      </c>
      <c r="P299" s="179"/>
    </row>
    <row r="300" spans="1:16">
      <c r="A300" s="35">
        <v>445</v>
      </c>
      <c r="B300" s="35">
        <v>445348767</v>
      </c>
      <c r="C300" s="34" t="s">
        <v>516</v>
      </c>
      <c r="D300" s="35">
        <v>348</v>
      </c>
      <c r="E300" s="176" t="s">
        <v>373</v>
      </c>
      <c r="F300" s="35">
        <v>767</v>
      </c>
      <c r="G300" s="34" t="s">
        <v>430</v>
      </c>
      <c r="H300" s="333">
        <v>1</v>
      </c>
      <c r="I300" s="305">
        <v>16104</v>
      </c>
      <c r="J300" s="305">
        <v>1140</v>
      </c>
      <c r="K300" s="178">
        <v>1188</v>
      </c>
      <c r="L300" s="305">
        <f t="shared" si="14"/>
        <v>18432</v>
      </c>
      <c r="M300" s="34"/>
      <c r="N300" s="178">
        <f t="shared" si="12"/>
        <v>1139.8904081236105</v>
      </c>
      <c r="O300" s="178">
        <f t="shared" si="13"/>
        <v>4070.9265608144487</v>
      </c>
      <c r="P300" s="179"/>
    </row>
    <row r="301" spans="1:16">
      <c r="A301" s="35">
        <v>445</v>
      </c>
      <c r="B301" s="35">
        <v>445348775</v>
      </c>
      <c r="C301" s="34" t="s">
        <v>516</v>
      </c>
      <c r="D301" s="35">
        <v>348</v>
      </c>
      <c r="E301" s="176" t="s">
        <v>373</v>
      </c>
      <c r="F301" s="35">
        <v>775</v>
      </c>
      <c r="G301" s="34" t="s">
        <v>434</v>
      </c>
      <c r="H301" s="333">
        <v>18</v>
      </c>
      <c r="I301" s="305">
        <v>13413</v>
      </c>
      <c r="J301" s="305">
        <v>4189</v>
      </c>
      <c r="K301" s="178">
        <v>1188</v>
      </c>
      <c r="L301" s="305">
        <f t="shared" si="14"/>
        <v>18790</v>
      </c>
      <c r="M301" s="34"/>
      <c r="N301" s="178">
        <f t="shared" si="12"/>
        <v>1494.9574641229156</v>
      </c>
      <c r="O301" s="178">
        <f t="shared" si="13"/>
        <v>4189.4141068785466</v>
      </c>
      <c r="P301" s="179"/>
    </row>
    <row r="302" spans="1:16">
      <c r="A302" s="35">
        <v>446</v>
      </c>
      <c r="B302" s="35">
        <v>446099001</v>
      </c>
      <c r="C302" s="34" t="s">
        <v>517</v>
      </c>
      <c r="D302" s="35">
        <v>99</v>
      </c>
      <c r="E302" s="176" t="s">
        <v>124</v>
      </c>
      <c r="F302" s="35">
        <v>1</v>
      </c>
      <c r="G302" s="34" t="s">
        <v>26</v>
      </c>
      <c r="H302" s="333">
        <v>2</v>
      </c>
      <c r="I302" s="305">
        <v>20131</v>
      </c>
      <c r="J302" s="305">
        <v>2916</v>
      </c>
      <c r="K302" s="178">
        <v>1188</v>
      </c>
      <c r="L302" s="305">
        <f t="shared" si="14"/>
        <v>24235</v>
      </c>
      <c r="M302" s="34"/>
      <c r="N302" s="178">
        <f t="shared" si="12"/>
        <v>2018.7749253535476</v>
      </c>
      <c r="O302" s="178">
        <f t="shared" si="13"/>
        <v>5702.1073997215426</v>
      </c>
      <c r="P302" s="179"/>
    </row>
    <row r="303" spans="1:16">
      <c r="A303" s="35">
        <v>446</v>
      </c>
      <c r="B303" s="35">
        <v>446099016</v>
      </c>
      <c r="C303" s="34" t="s">
        <v>517</v>
      </c>
      <c r="D303" s="35">
        <v>99</v>
      </c>
      <c r="E303" s="176" t="s">
        <v>124</v>
      </c>
      <c r="F303" s="35">
        <v>16</v>
      </c>
      <c r="G303" s="34" t="s">
        <v>41</v>
      </c>
      <c r="H303" s="333">
        <v>129</v>
      </c>
      <c r="I303" s="305">
        <v>15304</v>
      </c>
      <c r="J303" s="305">
        <v>218</v>
      </c>
      <c r="K303" s="178">
        <v>1188</v>
      </c>
      <c r="L303" s="305">
        <f t="shared" si="14"/>
        <v>16710</v>
      </c>
      <c r="M303" s="34"/>
      <c r="N303" s="178">
        <f t="shared" si="12"/>
        <v>166.30023928938317</v>
      </c>
      <c r="O303" s="178">
        <f t="shared" si="13"/>
        <v>865.17363907816798</v>
      </c>
      <c r="P303" s="179"/>
    </row>
    <row r="304" spans="1:16">
      <c r="A304" s="35">
        <v>446</v>
      </c>
      <c r="B304" s="35">
        <v>446099018</v>
      </c>
      <c r="C304" s="34" t="s">
        <v>517</v>
      </c>
      <c r="D304" s="35">
        <v>99</v>
      </c>
      <c r="E304" s="176" t="s">
        <v>124</v>
      </c>
      <c r="F304" s="35">
        <v>18</v>
      </c>
      <c r="G304" s="34" t="s">
        <v>43</v>
      </c>
      <c r="H304" s="333">
        <v>9</v>
      </c>
      <c r="I304" s="305">
        <v>14616</v>
      </c>
      <c r="J304" s="305">
        <v>7827</v>
      </c>
      <c r="K304" s="178">
        <v>1188</v>
      </c>
      <c r="L304" s="305">
        <f t="shared" si="14"/>
        <v>23631</v>
      </c>
      <c r="M304" s="34"/>
      <c r="N304" s="178">
        <f t="shared" si="12"/>
        <v>4811.5829710971557</v>
      </c>
      <c r="O304" s="178">
        <f t="shared" si="13"/>
        <v>13895.610382363033</v>
      </c>
      <c r="P304" s="179"/>
    </row>
    <row r="305" spans="1:16">
      <c r="A305" s="35">
        <v>446</v>
      </c>
      <c r="B305" s="35">
        <v>446099025</v>
      </c>
      <c r="C305" s="34" t="s">
        <v>517</v>
      </c>
      <c r="D305" s="35">
        <v>99</v>
      </c>
      <c r="E305" s="176" t="s">
        <v>124</v>
      </c>
      <c r="F305" s="35">
        <v>25</v>
      </c>
      <c r="G305" s="34" t="s">
        <v>50</v>
      </c>
      <c r="H305" s="333">
        <v>3</v>
      </c>
      <c r="I305" s="305">
        <v>12931</v>
      </c>
      <c r="J305" s="305">
        <v>5432</v>
      </c>
      <c r="K305" s="178">
        <v>1188</v>
      </c>
      <c r="L305" s="305">
        <f t="shared" si="14"/>
        <v>19551</v>
      </c>
      <c r="M305" s="34"/>
      <c r="N305" s="178">
        <f t="shared" si="12"/>
        <v>4331.4413539784546</v>
      </c>
      <c r="O305" s="178">
        <f t="shared" si="13"/>
        <v>6289.6921728023262</v>
      </c>
      <c r="P305" s="179"/>
    </row>
    <row r="306" spans="1:16">
      <c r="A306" s="35">
        <v>446</v>
      </c>
      <c r="B306" s="35">
        <v>446099040</v>
      </c>
      <c r="C306" s="34" t="s">
        <v>517</v>
      </c>
      <c r="D306" s="35">
        <v>99</v>
      </c>
      <c r="E306" s="176" t="s">
        <v>124</v>
      </c>
      <c r="F306" s="35">
        <v>40</v>
      </c>
      <c r="G306" s="34" t="s">
        <v>65</v>
      </c>
      <c r="H306" s="333">
        <v>2</v>
      </c>
      <c r="I306" s="305">
        <v>14790.241687186099</v>
      </c>
      <c r="J306" s="305">
        <v>4940</v>
      </c>
      <c r="K306" s="178">
        <v>1188</v>
      </c>
      <c r="L306" s="305">
        <f t="shared" si="14"/>
        <v>20918.241687186099</v>
      </c>
      <c r="M306" s="34"/>
      <c r="N306" s="178">
        <f t="shared" si="12"/>
        <v>3532.8580421314</v>
      </c>
      <c r="O306" s="178">
        <f t="shared" si="13"/>
        <v>4939.7812103556171</v>
      </c>
      <c r="P306" s="179"/>
    </row>
    <row r="307" spans="1:16">
      <c r="A307" s="35">
        <v>446</v>
      </c>
      <c r="B307" s="35">
        <v>446099044</v>
      </c>
      <c r="C307" s="34" t="s">
        <v>517</v>
      </c>
      <c r="D307" s="35">
        <v>99</v>
      </c>
      <c r="E307" s="176" t="s">
        <v>124</v>
      </c>
      <c r="F307" s="35">
        <v>44</v>
      </c>
      <c r="G307" s="34" t="s">
        <v>69</v>
      </c>
      <c r="H307" s="333">
        <v>755</v>
      </c>
      <c r="I307" s="305">
        <v>18379</v>
      </c>
      <c r="J307" s="305">
        <v>0</v>
      </c>
      <c r="K307" s="178">
        <v>1188</v>
      </c>
      <c r="L307" s="305">
        <f t="shared" si="14"/>
        <v>19567</v>
      </c>
      <c r="M307" s="34"/>
      <c r="N307" s="178">
        <f t="shared" si="12"/>
        <v>0</v>
      </c>
      <c r="O307" s="178">
        <f t="shared" si="13"/>
        <v>1210.5878274831375</v>
      </c>
      <c r="P307" s="179"/>
    </row>
    <row r="308" spans="1:16">
      <c r="A308" s="35">
        <v>446</v>
      </c>
      <c r="B308" s="35">
        <v>446099050</v>
      </c>
      <c r="C308" s="34" t="s">
        <v>517</v>
      </c>
      <c r="D308" s="35">
        <v>99</v>
      </c>
      <c r="E308" s="176" t="s">
        <v>124</v>
      </c>
      <c r="F308" s="35">
        <v>50</v>
      </c>
      <c r="G308" s="34" t="s">
        <v>75</v>
      </c>
      <c r="H308" s="333">
        <v>8</v>
      </c>
      <c r="I308" s="305">
        <v>15478</v>
      </c>
      <c r="J308" s="305">
        <v>6761</v>
      </c>
      <c r="K308" s="178">
        <v>1188</v>
      </c>
      <c r="L308" s="305">
        <f t="shared" si="14"/>
        <v>23427</v>
      </c>
      <c r="M308" s="34"/>
      <c r="N308" s="178">
        <f t="shared" si="12"/>
        <v>6477.2961114343234</v>
      </c>
      <c r="O308" s="178">
        <f t="shared" si="13"/>
        <v>7291.7865486828596</v>
      </c>
      <c r="P308" s="179"/>
    </row>
    <row r="309" spans="1:16">
      <c r="A309" s="35">
        <v>446</v>
      </c>
      <c r="B309" s="35">
        <v>446099057</v>
      </c>
      <c r="C309" s="34" t="s">
        <v>517</v>
      </c>
      <c r="D309" s="35">
        <v>99</v>
      </c>
      <c r="E309" s="176" t="s">
        <v>124</v>
      </c>
      <c r="F309" s="35">
        <v>57</v>
      </c>
      <c r="G309" s="34" t="s">
        <v>82</v>
      </c>
      <c r="H309" s="333">
        <v>1</v>
      </c>
      <c r="I309" s="305">
        <v>22168.796604329207</v>
      </c>
      <c r="J309" s="305">
        <v>1111</v>
      </c>
      <c r="K309" s="178">
        <v>1188</v>
      </c>
      <c r="L309" s="305">
        <f t="shared" si="14"/>
        <v>24467.796604329207</v>
      </c>
      <c r="M309" s="34"/>
      <c r="N309" s="178">
        <f t="shared" si="12"/>
        <v>385.85322982061189</v>
      </c>
      <c r="O309" s="178">
        <f t="shared" si="13"/>
        <v>1167.9986390175072</v>
      </c>
      <c r="P309" s="179"/>
    </row>
    <row r="310" spans="1:16">
      <c r="A310" s="35">
        <v>446</v>
      </c>
      <c r="B310" s="35">
        <v>446099073</v>
      </c>
      <c r="C310" s="34" t="s">
        <v>517</v>
      </c>
      <c r="D310" s="35">
        <v>99</v>
      </c>
      <c r="E310" s="176" t="s">
        <v>124</v>
      </c>
      <c r="F310" s="35">
        <v>73</v>
      </c>
      <c r="G310" s="34" t="s">
        <v>98</v>
      </c>
      <c r="H310" s="333">
        <v>1</v>
      </c>
      <c r="I310" s="305">
        <v>14811.5092497488</v>
      </c>
      <c r="J310" s="305">
        <v>10704</v>
      </c>
      <c r="K310" s="178">
        <v>1188</v>
      </c>
      <c r="L310" s="305">
        <f t="shared" si="14"/>
        <v>26703.5092497488</v>
      </c>
      <c r="M310" s="34"/>
      <c r="N310" s="178">
        <f t="shared" si="12"/>
        <v>9676.4742406736186</v>
      </c>
      <c r="O310" s="178">
        <f t="shared" si="13"/>
        <v>11525.158243255992</v>
      </c>
      <c r="P310" s="179"/>
    </row>
    <row r="311" spans="1:16">
      <c r="A311" s="35">
        <v>446</v>
      </c>
      <c r="B311" s="35">
        <v>446099078</v>
      </c>
      <c r="C311" s="34" t="s">
        <v>517</v>
      </c>
      <c r="D311" s="35">
        <v>99</v>
      </c>
      <c r="E311" s="176" t="s">
        <v>124</v>
      </c>
      <c r="F311" s="35">
        <v>78</v>
      </c>
      <c r="G311" s="34" t="s">
        <v>103</v>
      </c>
      <c r="H311" s="333">
        <v>2</v>
      </c>
      <c r="I311" s="305">
        <v>12684.800229388187</v>
      </c>
      <c r="J311" s="305">
        <v>13158</v>
      </c>
      <c r="K311" s="178">
        <v>1188</v>
      </c>
      <c r="L311" s="305">
        <f t="shared" si="14"/>
        <v>27030.800229388187</v>
      </c>
      <c r="M311" s="34"/>
      <c r="N311" s="178">
        <f t="shared" si="12"/>
        <v>12494.101315180014</v>
      </c>
      <c r="O311" s="178">
        <f t="shared" si="13"/>
        <v>17210.446516734348</v>
      </c>
      <c r="P311" s="179"/>
    </row>
    <row r="312" spans="1:16">
      <c r="A312" s="35">
        <v>446</v>
      </c>
      <c r="B312" s="35">
        <v>446099083</v>
      </c>
      <c r="C312" s="34" t="s">
        <v>517</v>
      </c>
      <c r="D312" s="35">
        <v>99</v>
      </c>
      <c r="E312" s="176" t="s">
        <v>124</v>
      </c>
      <c r="F312" s="35">
        <v>83</v>
      </c>
      <c r="G312" s="34" t="s">
        <v>108</v>
      </c>
      <c r="H312" s="333">
        <v>3</v>
      </c>
      <c r="I312" s="305">
        <v>15779</v>
      </c>
      <c r="J312" s="305">
        <v>3125</v>
      </c>
      <c r="K312" s="178">
        <v>1188</v>
      </c>
      <c r="L312" s="305">
        <f t="shared" si="14"/>
        <v>20092</v>
      </c>
      <c r="M312" s="34"/>
      <c r="N312" s="178">
        <f t="shared" si="12"/>
        <v>1513.4749877064351</v>
      </c>
      <c r="O312" s="178">
        <f t="shared" si="13"/>
        <v>3124.5072529622084</v>
      </c>
      <c r="P312" s="179"/>
    </row>
    <row r="313" spans="1:16">
      <c r="A313" s="35">
        <v>446</v>
      </c>
      <c r="B313" s="35">
        <v>446099088</v>
      </c>
      <c r="C313" s="34" t="s">
        <v>517</v>
      </c>
      <c r="D313" s="35">
        <v>99</v>
      </c>
      <c r="E313" s="176" t="s">
        <v>124</v>
      </c>
      <c r="F313" s="35">
        <v>88</v>
      </c>
      <c r="G313" s="34" t="s">
        <v>113</v>
      </c>
      <c r="H313" s="333">
        <v>14</v>
      </c>
      <c r="I313" s="305">
        <v>15735</v>
      </c>
      <c r="J313" s="305">
        <v>4639</v>
      </c>
      <c r="K313" s="178">
        <v>1188</v>
      </c>
      <c r="L313" s="305">
        <f t="shared" si="14"/>
        <v>21562</v>
      </c>
      <c r="M313" s="34"/>
      <c r="N313" s="178">
        <f t="shared" si="12"/>
        <v>4496.7157591810646</v>
      </c>
      <c r="O313" s="178">
        <f t="shared" si="13"/>
        <v>5325.652721985698</v>
      </c>
      <c r="P313" s="179"/>
    </row>
    <row r="314" spans="1:16">
      <c r="A314" s="35">
        <v>446</v>
      </c>
      <c r="B314" s="35">
        <v>446099095</v>
      </c>
      <c r="C314" s="34" t="s">
        <v>517</v>
      </c>
      <c r="D314" s="35">
        <v>99</v>
      </c>
      <c r="E314" s="176" t="s">
        <v>124</v>
      </c>
      <c r="F314" s="35">
        <v>95</v>
      </c>
      <c r="G314" s="34" t="s">
        <v>120</v>
      </c>
      <c r="H314" s="333">
        <v>2</v>
      </c>
      <c r="I314" s="305">
        <v>22331</v>
      </c>
      <c r="J314" s="305">
        <v>131</v>
      </c>
      <c r="K314" s="178">
        <v>1188</v>
      </c>
      <c r="L314" s="305">
        <f t="shared" si="14"/>
        <v>23650</v>
      </c>
      <c r="M314" s="34"/>
      <c r="N314" s="178">
        <f t="shared" si="12"/>
        <v>0</v>
      </c>
      <c r="O314" s="178">
        <f t="shared" si="13"/>
        <v>277.03169883884766</v>
      </c>
      <c r="P314" s="179"/>
    </row>
    <row r="315" spans="1:16">
      <c r="A315" s="35">
        <v>446</v>
      </c>
      <c r="B315" s="35">
        <v>446099099</v>
      </c>
      <c r="C315" s="34" t="s">
        <v>517</v>
      </c>
      <c r="D315" s="35">
        <v>99</v>
      </c>
      <c r="E315" s="176" t="s">
        <v>124</v>
      </c>
      <c r="F315" s="35">
        <v>99</v>
      </c>
      <c r="G315" s="34" t="s">
        <v>124</v>
      </c>
      <c r="H315" s="333">
        <v>63</v>
      </c>
      <c r="I315" s="305">
        <v>15134</v>
      </c>
      <c r="J315" s="305">
        <v>6755</v>
      </c>
      <c r="K315" s="178">
        <v>1188</v>
      </c>
      <c r="L315" s="305">
        <f t="shared" si="14"/>
        <v>23077</v>
      </c>
      <c r="M315" s="34"/>
      <c r="N315" s="178">
        <f t="shared" si="12"/>
        <v>6755.3164211865515</v>
      </c>
      <c r="O315" s="178">
        <f t="shared" si="13"/>
        <v>8734.6774739141365</v>
      </c>
      <c r="P315" s="179"/>
    </row>
    <row r="316" spans="1:16">
      <c r="A316" s="35">
        <v>446</v>
      </c>
      <c r="B316" s="35">
        <v>446099101</v>
      </c>
      <c r="C316" s="34" t="s">
        <v>517</v>
      </c>
      <c r="D316" s="35">
        <v>99</v>
      </c>
      <c r="E316" s="176" t="s">
        <v>124</v>
      </c>
      <c r="F316" s="35">
        <v>101</v>
      </c>
      <c r="G316" s="34" t="s">
        <v>126</v>
      </c>
      <c r="H316" s="333">
        <v>2</v>
      </c>
      <c r="I316" s="305">
        <v>17893</v>
      </c>
      <c r="J316" s="305">
        <v>6354</v>
      </c>
      <c r="K316" s="178">
        <v>1188</v>
      </c>
      <c r="L316" s="305">
        <f t="shared" si="14"/>
        <v>25435</v>
      </c>
      <c r="M316" s="34"/>
      <c r="N316" s="178">
        <f t="shared" si="12"/>
        <v>3497.7494481373687</v>
      </c>
      <c r="O316" s="178">
        <f t="shared" si="13"/>
        <v>6959.0205296593231</v>
      </c>
      <c r="P316" s="179"/>
    </row>
    <row r="317" spans="1:16">
      <c r="A317" s="35">
        <v>446</v>
      </c>
      <c r="B317" s="35">
        <v>446099133</v>
      </c>
      <c r="C317" s="34" t="s">
        <v>517</v>
      </c>
      <c r="D317" s="35">
        <v>99</v>
      </c>
      <c r="E317" s="176" t="s">
        <v>124</v>
      </c>
      <c r="F317" s="35">
        <v>133</v>
      </c>
      <c r="G317" s="34" t="s">
        <v>158</v>
      </c>
      <c r="H317" s="333">
        <v>6</v>
      </c>
      <c r="I317" s="305">
        <v>17698</v>
      </c>
      <c r="J317" s="305">
        <v>0</v>
      </c>
      <c r="K317" s="178">
        <v>1188</v>
      </c>
      <c r="L317" s="305">
        <f t="shared" si="14"/>
        <v>18886</v>
      </c>
      <c r="M317" s="34"/>
      <c r="N317" s="178">
        <f t="shared" si="12"/>
        <v>0</v>
      </c>
      <c r="O317" s="178">
        <f t="shared" si="13"/>
        <v>5546.6446755865472</v>
      </c>
      <c r="P317" s="179"/>
    </row>
    <row r="318" spans="1:16">
      <c r="A318" s="35">
        <v>446</v>
      </c>
      <c r="B318" s="35">
        <v>446099136</v>
      </c>
      <c r="C318" s="34" t="s">
        <v>517</v>
      </c>
      <c r="D318" s="35">
        <v>99</v>
      </c>
      <c r="E318" s="176" t="s">
        <v>124</v>
      </c>
      <c r="F318" s="35">
        <v>136</v>
      </c>
      <c r="G318" s="34" t="s">
        <v>161</v>
      </c>
      <c r="H318" s="333">
        <v>1</v>
      </c>
      <c r="I318" s="305">
        <v>13601</v>
      </c>
      <c r="J318" s="305">
        <v>4981</v>
      </c>
      <c r="K318" s="178">
        <v>1188</v>
      </c>
      <c r="L318" s="305">
        <f t="shared" si="14"/>
        <v>19770</v>
      </c>
      <c r="M318" s="34"/>
      <c r="N318" s="178">
        <f t="shared" si="12"/>
        <v>4056.3261125322715</v>
      </c>
      <c r="O318" s="178">
        <f t="shared" si="13"/>
        <v>5283.8744160953502</v>
      </c>
      <c r="P318" s="179"/>
    </row>
    <row r="319" spans="1:16">
      <c r="A319" s="35">
        <v>446</v>
      </c>
      <c r="B319" s="35">
        <v>446099139</v>
      </c>
      <c r="C319" s="34" t="s">
        <v>517</v>
      </c>
      <c r="D319" s="35">
        <v>99</v>
      </c>
      <c r="E319" s="176" t="s">
        <v>124</v>
      </c>
      <c r="F319" s="35">
        <v>139</v>
      </c>
      <c r="G319" s="34" t="s">
        <v>164</v>
      </c>
      <c r="H319" s="333">
        <v>2</v>
      </c>
      <c r="I319" s="305">
        <v>13171.358643873575</v>
      </c>
      <c r="J319" s="305">
        <v>4159</v>
      </c>
      <c r="K319" s="178">
        <v>1188</v>
      </c>
      <c r="L319" s="305">
        <f t="shared" si="14"/>
        <v>18518.358643873573</v>
      </c>
      <c r="M319" s="34"/>
      <c r="N319" s="178">
        <f t="shared" si="12"/>
        <v>4105.1266497787237</v>
      </c>
      <c r="O319" s="178">
        <f t="shared" si="13"/>
        <v>5253.9763851671614</v>
      </c>
      <c r="P319" s="179"/>
    </row>
    <row r="320" spans="1:16">
      <c r="A320" s="35">
        <v>446</v>
      </c>
      <c r="B320" s="35">
        <v>446099167</v>
      </c>
      <c r="C320" s="34" t="s">
        <v>517</v>
      </c>
      <c r="D320" s="35">
        <v>99</v>
      </c>
      <c r="E320" s="176" t="s">
        <v>124</v>
      </c>
      <c r="F320" s="35">
        <v>167</v>
      </c>
      <c r="G320" s="34" t="s">
        <v>192</v>
      </c>
      <c r="H320" s="333">
        <v>30</v>
      </c>
      <c r="I320" s="305">
        <v>15463</v>
      </c>
      <c r="J320" s="305">
        <v>8644</v>
      </c>
      <c r="K320" s="178">
        <v>1188</v>
      </c>
      <c r="L320" s="305">
        <f t="shared" si="14"/>
        <v>25295</v>
      </c>
      <c r="M320" s="34"/>
      <c r="N320" s="178">
        <f t="shared" si="12"/>
        <v>5140.9476150880982</v>
      </c>
      <c r="O320" s="178">
        <f t="shared" si="13"/>
        <v>8644.1887269334402</v>
      </c>
      <c r="P320" s="179"/>
    </row>
    <row r="321" spans="1:16">
      <c r="A321" s="35">
        <v>446</v>
      </c>
      <c r="B321" s="35">
        <v>446099182</v>
      </c>
      <c r="C321" s="34" t="s">
        <v>517</v>
      </c>
      <c r="D321" s="35">
        <v>99</v>
      </c>
      <c r="E321" s="176" t="s">
        <v>124</v>
      </c>
      <c r="F321" s="35">
        <v>182</v>
      </c>
      <c r="G321" s="34" t="s">
        <v>207</v>
      </c>
      <c r="H321" s="333">
        <v>1</v>
      </c>
      <c r="I321" s="305">
        <v>15431</v>
      </c>
      <c r="J321" s="305">
        <v>3187</v>
      </c>
      <c r="K321" s="178">
        <v>1188</v>
      </c>
      <c r="L321" s="305">
        <f t="shared" si="14"/>
        <v>19806</v>
      </c>
      <c r="M321" s="34"/>
      <c r="N321" s="178">
        <f t="shared" si="12"/>
        <v>2557.0377956300763</v>
      </c>
      <c r="O321" s="178">
        <f t="shared" si="13"/>
        <v>4729.7873265121998</v>
      </c>
      <c r="P321" s="179"/>
    </row>
    <row r="322" spans="1:16">
      <c r="A322" s="35">
        <v>446</v>
      </c>
      <c r="B322" s="35">
        <v>446099185</v>
      </c>
      <c r="C322" s="34" t="s">
        <v>517</v>
      </c>
      <c r="D322" s="35">
        <v>99</v>
      </c>
      <c r="E322" s="176" t="s">
        <v>124</v>
      </c>
      <c r="F322" s="35">
        <v>185</v>
      </c>
      <c r="G322" s="34" t="s">
        <v>210</v>
      </c>
      <c r="H322" s="333">
        <v>1</v>
      </c>
      <c r="I322" s="305">
        <v>18027.192382909623</v>
      </c>
      <c r="J322" s="305">
        <v>2578</v>
      </c>
      <c r="K322" s="178">
        <v>1188</v>
      </c>
      <c r="L322" s="305">
        <f t="shared" si="14"/>
        <v>21793.192382909623</v>
      </c>
      <c r="M322" s="34"/>
      <c r="N322" s="178">
        <f t="shared" si="12"/>
        <v>2274.910635817072</v>
      </c>
      <c r="O322" s="178">
        <f t="shared" si="13"/>
        <v>3378.1464674624513</v>
      </c>
      <c r="P322" s="179"/>
    </row>
    <row r="323" spans="1:16">
      <c r="A323" s="35">
        <v>446</v>
      </c>
      <c r="B323" s="35">
        <v>446099187</v>
      </c>
      <c r="C323" s="34" t="s">
        <v>517</v>
      </c>
      <c r="D323" s="35">
        <v>99</v>
      </c>
      <c r="E323" s="176" t="s">
        <v>124</v>
      </c>
      <c r="F323" s="35">
        <v>187</v>
      </c>
      <c r="G323" s="34" t="s">
        <v>212</v>
      </c>
      <c r="H323" s="333">
        <v>2</v>
      </c>
      <c r="I323" s="305">
        <v>13711.160182127662</v>
      </c>
      <c r="J323" s="305">
        <v>8501</v>
      </c>
      <c r="K323" s="178">
        <v>1188</v>
      </c>
      <c r="L323" s="305">
        <f t="shared" si="14"/>
        <v>23400.160182127664</v>
      </c>
      <c r="M323" s="34"/>
      <c r="N323" s="178">
        <f t="shared" si="12"/>
        <v>5288.8227938638975</v>
      </c>
      <c r="O323" s="178">
        <f t="shared" si="13"/>
        <v>9285.2033243836868</v>
      </c>
      <c r="P323" s="179"/>
    </row>
    <row r="324" spans="1:16">
      <c r="A324" s="35">
        <v>446</v>
      </c>
      <c r="B324" s="35">
        <v>446099189</v>
      </c>
      <c r="C324" s="34" t="s">
        <v>517</v>
      </c>
      <c r="D324" s="35">
        <v>99</v>
      </c>
      <c r="E324" s="176" t="s">
        <v>124</v>
      </c>
      <c r="F324" s="35">
        <v>189</v>
      </c>
      <c r="G324" s="34" t="s">
        <v>214</v>
      </c>
      <c r="H324" s="333">
        <v>1</v>
      </c>
      <c r="I324" s="305">
        <v>13400.966829428246</v>
      </c>
      <c r="J324" s="305">
        <v>6103</v>
      </c>
      <c r="K324" s="178">
        <v>1188</v>
      </c>
      <c r="L324" s="305">
        <f t="shared" si="14"/>
        <v>20691.966829428246</v>
      </c>
      <c r="M324" s="34"/>
      <c r="N324" s="178">
        <f t="shared" si="12"/>
        <v>4515.6240596203897</v>
      </c>
      <c r="O324" s="178">
        <f t="shared" si="13"/>
        <v>6103.4711619647751</v>
      </c>
      <c r="P324" s="179"/>
    </row>
    <row r="325" spans="1:16">
      <c r="A325" s="35">
        <v>446</v>
      </c>
      <c r="B325" s="35">
        <v>446099208</v>
      </c>
      <c r="C325" s="34" t="s">
        <v>517</v>
      </c>
      <c r="D325" s="35">
        <v>99</v>
      </c>
      <c r="E325" s="176" t="s">
        <v>124</v>
      </c>
      <c r="F325" s="35">
        <v>208</v>
      </c>
      <c r="G325" s="34" t="s">
        <v>233</v>
      </c>
      <c r="H325" s="333">
        <v>3</v>
      </c>
      <c r="I325" s="305">
        <v>16127</v>
      </c>
      <c r="J325" s="305">
        <v>7266</v>
      </c>
      <c r="K325" s="178">
        <v>1188</v>
      </c>
      <c r="L325" s="305">
        <f t="shared" si="14"/>
        <v>24581</v>
      </c>
      <c r="M325" s="34"/>
      <c r="N325" s="178">
        <f t="shared" si="12"/>
        <v>7092.7774082510405</v>
      </c>
      <c r="O325" s="178">
        <f t="shared" si="13"/>
        <v>9964.5465458804756</v>
      </c>
      <c r="P325" s="179"/>
    </row>
    <row r="326" spans="1:16">
      <c r="A326" s="35">
        <v>446</v>
      </c>
      <c r="B326" s="35">
        <v>446099212</v>
      </c>
      <c r="C326" s="34" t="s">
        <v>517</v>
      </c>
      <c r="D326" s="35">
        <v>99</v>
      </c>
      <c r="E326" s="176" t="s">
        <v>124</v>
      </c>
      <c r="F326" s="35">
        <v>212</v>
      </c>
      <c r="G326" s="34" t="s">
        <v>237</v>
      </c>
      <c r="H326" s="333">
        <v>35</v>
      </c>
      <c r="I326" s="305">
        <v>15096</v>
      </c>
      <c r="J326" s="305">
        <v>3122</v>
      </c>
      <c r="K326" s="178">
        <v>1188</v>
      </c>
      <c r="L326" s="305">
        <f t="shared" si="14"/>
        <v>19406</v>
      </c>
      <c r="M326" s="34"/>
      <c r="N326" s="178">
        <f t="shared" si="12"/>
        <v>2111.7361254156749</v>
      </c>
      <c r="O326" s="178">
        <f t="shared" si="13"/>
        <v>3851.5989605709001</v>
      </c>
      <c r="P326" s="179"/>
    </row>
    <row r="327" spans="1:16">
      <c r="A327" s="35">
        <v>446</v>
      </c>
      <c r="B327" s="35">
        <v>446099218</v>
      </c>
      <c r="C327" s="34" t="s">
        <v>517</v>
      </c>
      <c r="D327" s="35">
        <v>99</v>
      </c>
      <c r="E327" s="176" t="s">
        <v>124</v>
      </c>
      <c r="F327" s="35">
        <v>218</v>
      </c>
      <c r="G327" s="34" t="s">
        <v>243</v>
      </c>
      <c r="H327" s="333">
        <v>38</v>
      </c>
      <c r="I327" s="305">
        <v>14360</v>
      </c>
      <c r="J327" s="305">
        <v>6326</v>
      </c>
      <c r="K327" s="178">
        <v>1188</v>
      </c>
      <c r="L327" s="305">
        <f t="shared" si="14"/>
        <v>21874</v>
      </c>
      <c r="M327" s="34"/>
      <c r="N327" s="178">
        <f t="shared" si="12"/>
        <v>3829.5498265961796</v>
      </c>
      <c r="O327" s="178">
        <f t="shared" si="13"/>
        <v>6326.022116230306</v>
      </c>
      <c r="P327" s="179"/>
    </row>
    <row r="328" spans="1:16">
      <c r="A328" s="35">
        <v>446</v>
      </c>
      <c r="B328" s="35">
        <v>446099220</v>
      </c>
      <c r="C328" s="34" t="s">
        <v>517</v>
      </c>
      <c r="D328" s="35">
        <v>99</v>
      </c>
      <c r="E328" s="176" t="s">
        <v>124</v>
      </c>
      <c r="F328" s="35">
        <v>220</v>
      </c>
      <c r="G328" s="34" t="s">
        <v>245</v>
      </c>
      <c r="H328" s="333">
        <v>33</v>
      </c>
      <c r="I328" s="305">
        <v>18183</v>
      </c>
      <c r="J328" s="305">
        <v>6484</v>
      </c>
      <c r="K328" s="178">
        <v>1188</v>
      </c>
      <c r="L328" s="305">
        <f t="shared" si="14"/>
        <v>25855</v>
      </c>
      <c r="M328" s="34"/>
      <c r="N328" s="178">
        <f t="shared" si="12"/>
        <v>5994.0670515592319</v>
      </c>
      <c r="O328" s="178">
        <f t="shared" si="13"/>
        <v>8253.450235522756</v>
      </c>
      <c r="P328" s="179"/>
    </row>
    <row r="329" spans="1:16">
      <c r="A329" s="35">
        <v>446</v>
      </c>
      <c r="B329" s="35">
        <v>446099238</v>
      </c>
      <c r="C329" s="34" t="s">
        <v>517</v>
      </c>
      <c r="D329" s="35">
        <v>99</v>
      </c>
      <c r="E329" s="176" t="s">
        <v>124</v>
      </c>
      <c r="F329" s="35">
        <v>238</v>
      </c>
      <c r="G329" s="34" t="s">
        <v>263</v>
      </c>
      <c r="H329" s="333">
        <v>5</v>
      </c>
      <c r="I329" s="305">
        <v>13328</v>
      </c>
      <c r="J329" s="305">
        <v>5006</v>
      </c>
      <c r="K329" s="178">
        <v>1188</v>
      </c>
      <c r="L329" s="305">
        <f t="shared" si="14"/>
        <v>19522</v>
      </c>
      <c r="M329" s="34"/>
      <c r="N329" s="178">
        <f t="shared" si="12"/>
        <v>4251.1443861696025</v>
      </c>
      <c r="O329" s="178">
        <f t="shared" si="13"/>
        <v>8970.0766137429237</v>
      </c>
      <c r="P329" s="179"/>
    </row>
    <row r="330" spans="1:16">
      <c r="A330" s="35">
        <v>446</v>
      </c>
      <c r="B330" s="35">
        <v>446099244</v>
      </c>
      <c r="C330" s="34" t="s">
        <v>517</v>
      </c>
      <c r="D330" s="35">
        <v>99</v>
      </c>
      <c r="E330" s="176" t="s">
        <v>124</v>
      </c>
      <c r="F330" s="35">
        <v>244</v>
      </c>
      <c r="G330" s="34" t="s">
        <v>269</v>
      </c>
      <c r="H330" s="333">
        <v>13</v>
      </c>
      <c r="I330" s="305">
        <v>14182</v>
      </c>
      <c r="J330" s="305">
        <v>3428</v>
      </c>
      <c r="K330" s="178">
        <v>1188</v>
      </c>
      <c r="L330" s="305">
        <f t="shared" si="14"/>
        <v>18798</v>
      </c>
      <c r="M330" s="34"/>
      <c r="N330" s="178">
        <f t="shared" ref="N330:N393" si="15">IF(VLOOKUP($F330,abvfndpcts,17)&lt;100,0,((VLOOKUP($F330,abvfndpcts,17)/100*$I330)-$I330))</f>
        <v>3428.2897573072623</v>
      </c>
      <c r="O330" s="178">
        <f t="shared" ref="O330:O393" si="16">IF(VLOOKUP($F330,abvfndpcts,18)&lt;100,0,((VLOOKUP($F330,abvfndpcts,18)/100*$I330)-$I330))</f>
        <v>5746.3961484600877</v>
      </c>
      <c r="P330" s="179"/>
    </row>
    <row r="331" spans="1:16">
      <c r="A331" s="35">
        <v>446</v>
      </c>
      <c r="B331" s="35">
        <v>446099265</v>
      </c>
      <c r="C331" s="34" t="s">
        <v>517</v>
      </c>
      <c r="D331" s="35">
        <v>99</v>
      </c>
      <c r="E331" s="176" t="s">
        <v>124</v>
      </c>
      <c r="F331" s="35">
        <v>265</v>
      </c>
      <c r="G331" s="34" t="s">
        <v>290</v>
      </c>
      <c r="H331" s="333">
        <v>1</v>
      </c>
      <c r="I331" s="305">
        <v>11997</v>
      </c>
      <c r="J331" s="305">
        <v>4610</v>
      </c>
      <c r="K331" s="178">
        <v>1188</v>
      </c>
      <c r="L331" s="305">
        <f t="shared" ref="L331:L394" si="17">SUM(I331:K331)</f>
        <v>17795</v>
      </c>
      <c r="M331" s="34"/>
      <c r="N331" s="178">
        <f t="shared" si="15"/>
        <v>4583.4576162320955</v>
      </c>
      <c r="O331" s="178">
        <f t="shared" si="16"/>
        <v>6647.8260094301659</v>
      </c>
      <c r="P331" s="179"/>
    </row>
    <row r="332" spans="1:16">
      <c r="A332" s="35">
        <v>446</v>
      </c>
      <c r="B332" s="35">
        <v>446099266</v>
      </c>
      <c r="C332" s="34" t="s">
        <v>517</v>
      </c>
      <c r="D332" s="35">
        <v>99</v>
      </c>
      <c r="E332" s="176" t="s">
        <v>124</v>
      </c>
      <c r="F332" s="35">
        <v>266</v>
      </c>
      <c r="G332" s="34" t="s">
        <v>291</v>
      </c>
      <c r="H332" s="333">
        <v>6</v>
      </c>
      <c r="I332" s="305">
        <v>16050</v>
      </c>
      <c r="J332" s="305">
        <v>8770</v>
      </c>
      <c r="K332" s="178">
        <v>1188</v>
      </c>
      <c r="L332" s="305">
        <f t="shared" si="17"/>
        <v>26008</v>
      </c>
      <c r="M332" s="34"/>
      <c r="N332" s="178">
        <f t="shared" si="15"/>
        <v>7042.8722451806061</v>
      </c>
      <c r="O332" s="178">
        <f t="shared" si="16"/>
        <v>8770.2815335352134</v>
      </c>
      <c r="P332" s="179"/>
    </row>
    <row r="333" spans="1:16">
      <c r="A333" s="35">
        <v>446</v>
      </c>
      <c r="B333" s="35">
        <v>446099285</v>
      </c>
      <c r="C333" s="34" t="s">
        <v>517</v>
      </c>
      <c r="D333" s="35">
        <v>99</v>
      </c>
      <c r="E333" s="176" t="s">
        <v>124</v>
      </c>
      <c r="F333" s="35">
        <v>285</v>
      </c>
      <c r="G333" s="34" t="s">
        <v>310</v>
      </c>
      <c r="H333" s="333">
        <v>67</v>
      </c>
      <c r="I333" s="305">
        <v>15640</v>
      </c>
      <c r="J333" s="305">
        <v>3458</v>
      </c>
      <c r="K333" s="178">
        <v>1188</v>
      </c>
      <c r="L333" s="305">
        <f t="shared" si="17"/>
        <v>20286</v>
      </c>
      <c r="M333" s="34"/>
      <c r="N333" s="178">
        <f t="shared" si="15"/>
        <v>2956.7372643352101</v>
      </c>
      <c r="O333" s="178">
        <f t="shared" si="16"/>
        <v>4790.1103588476981</v>
      </c>
      <c r="P333" s="179"/>
    </row>
    <row r="334" spans="1:16">
      <c r="A334" s="35">
        <v>446</v>
      </c>
      <c r="B334" s="35">
        <v>446099293</v>
      </c>
      <c r="C334" s="34" t="s">
        <v>517</v>
      </c>
      <c r="D334" s="35">
        <v>99</v>
      </c>
      <c r="E334" s="176" t="s">
        <v>124</v>
      </c>
      <c r="F334" s="35">
        <v>293</v>
      </c>
      <c r="G334" s="34" t="s">
        <v>318</v>
      </c>
      <c r="H334" s="333">
        <v>114</v>
      </c>
      <c r="I334" s="305">
        <v>18130</v>
      </c>
      <c r="J334" s="305">
        <v>342</v>
      </c>
      <c r="K334" s="178">
        <v>1188</v>
      </c>
      <c r="L334" s="305">
        <f t="shared" si="17"/>
        <v>19660</v>
      </c>
      <c r="M334" s="34"/>
      <c r="N334" s="178">
        <f t="shared" si="15"/>
        <v>341.64322149994041</v>
      </c>
      <c r="O334" s="178">
        <f t="shared" si="16"/>
        <v>1556.9230180324048</v>
      </c>
      <c r="P334" s="179"/>
    </row>
    <row r="335" spans="1:16">
      <c r="A335" s="35">
        <v>446</v>
      </c>
      <c r="B335" s="35">
        <v>446099307</v>
      </c>
      <c r="C335" s="34" t="s">
        <v>517</v>
      </c>
      <c r="D335" s="35">
        <v>99</v>
      </c>
      <c r="E335" s="176" t="s">
        <v>124</v>
      </c>
      <c r="F335" s="35">
        <v>307</v>
      </c>
      <c r="G335" s="34" t="s">
        <v>332</v>
      </c>
      <c r="H335" s="333">
        <v>8</v>
      </c>
      <c r="I335" s="305">
        <v>14638</v>
      </c>
      <c r="J335" s="305">
        <v>5722</v>
      </c>
      <c r="K335" s="178">
        <v>1188</v>
      </c>
      <c r="L335" s="305">
        <f t="shared" si="17"/>
        <v>21548</v>
      </c>
      <c r="M335" s="34"/>
      <c r="N335" s="178">
        <f t="shared" si="15"/>
        <v>4925.9325652141051</v>
      </c>
      <c r="O335" s="178">
        <f t="shared" si="16"/>
        <v>6608.4204014222923</v>
      </c>
      <c r="P335" s="179"/>
    </row>
    <row r="336" spans="1:16">
      <c r="A336" s="35">
        <v>446</v>
      </c>
      <c r="B336" s="35">
        <v>446099323</v>
      </c>
      <c r="C336" s="34" t="s">
        <v>517</v>
      </c>
      <c r="D336" s="35">
        <v>99</v>
      </c>
      <c r="E336" s="176" t="s">
        <v>124</v>
      </c>
      <c r="F336" s="35">
        <v>323</v>
      </c>
      <c r="G336" s="34" t="s">
        <v>348</v>
      </c>
      <c r="H336" s="333">
        <v>6</v>
      </c>
      <c r="I336" s="305">
        <v>12155</v>
      </c>
      <c r="J336" s="305">
        <v>4591</v>
      </c>
      <c r="K336" s="178">
        <v>1188</v>
      </c>
      <c r="L336" s="305">
        <f t="shared" si="17"/>
        <v>17934</v>
      </c>
      <c r="M336" s="34"/>
      <c r="N336" s="178">
        <f t="shared" si="15"/>
        <v>2927.5465626910154</v>
      </c>
      <c r="O336" s="178">
        <f t="shared" si="16"/>
        <v>4612.1167890539982</v>
      </c>
      <c r="P336" s="179"/>
    </row>
    <row r="337" spans="1:16">
      <c r="A337" s="35">
        <v>446</v>
      </c>
      <c r="B337" s="35">
        <v>446099336</v>
      </c>
      <c r="C337" s="34" t="s">
        <v>517</v>
      </c>
      <c r="D337" s="35">
        <v>99</v>
      </c>
      <c r="E337" s="176" t="s">
        <v>124</v>
      </c>
      <c r="F337" s="35">
        <v>336</v>
      </c>
      <c r="G337" s="34" t="s">
        <v>361</v>
      </c>
      <c r="H337" s="333">
        <v>1</v>
      </c>
      <c r="I337" s="305">
        <v>16410.426652716051</v>
      </c>
      <c r="J337" s="305">
        <v>3596</v>
      </c>
      <c r="K337" s="178">
        <v>1188</v>
      </c>
      <c r="L337" s="305">
        <f t="shared" si="17"/>
        <v>21194.426652716051</v>
      </c>
      <c r="M337" s="34"/>
      <c r="N337" s="178">
        <f t="shared" si="15"/>
        <v>2188.7515786137919</v>
      </c>
      <c r="O337" s="178">
        <f t="shared" si="16"/>
        <v>4337.5839085165062</v>
      </c>
      <c r="P337" s="179"/>
    </row>
    <row r="338" spans="1:16">
      <c r="A338" s="35">
        <v>446</v>
      </c>
      <c r="B338" s="35">
        <v>446099350</v>
      </c>
      <c r="C338" s="34" t="s">
        <v>517</v>
      </c>
      <c r="D338" s="35">
        <v>99</v>
      </c>
      <c r="E338" s="176" t="s">
        <v>124</v>
      </c>
      <c r="F338" s="35">
        <v>350</v>
      </c>
      <c r="G338" s="34" t="s">
        <v>375</v>
      </c>
      <c r="H338" s="333">
        <v>3</v>
      </c>
      <c r="I338" s="305">
        <v>14439</v>
      </c>
      <c r="J338" s="305">
        <v>7325</v>
      </c>
      <c r="K338" s="178">
        <v>1188</v>
      </c>
      <c r="L338" s="305">
        <f t="shared" si="17"/>
        <v>22952</v>
      </c>
      <c r="M338" s="34"/>
      <c r="N338" s="178">
        <f t="shared" si="15"/>
        <v>6701.8863001425561</v>
      </c>
      <c r="O338" s="178">
        <f t="shared" si="16"/>
        <v>12318.242072421275</v>
      </c>
      <c r="P338" s="179"/>
    </row>
    <row r="339" spans="1:16">
      <c r="A339" s="35">
        <v>446</v>
      </c>
      <c r="B339" s="35">
        <v>446099625</v>
      </c>
      <c r="C339" s="34" t="s">
        <v>517</v>
      </c>
      <c r="D339" s="35">
        <v>99</v>
      </c>
      <c r="E339" s="176" t="s">
        <v>124</v>
      </c>
      <c r="F339" s="35">
        <v>625</v>
      </c>
      <c r="G339" s="34" t="s">
        <v>388</v>
      </c>
      <c r="H339" s="333">
        <v>20</v>
      </c>
      <c r="I339" s="305">
        <v>15291</v>
      </c>
      <c r="J339" s="305">
        <v>1044</v>
      </c>
      <c r="K339" s="178">
        <v>1188</v>
      </c>
      <c r="L339" s="305">
        <f t="shared" si="17"/>
        <v>17523</v>
      </c>
      <c r="M339" s="34"/>
      <c r="N339" s="178">
        <f t="shared" si="15"/>
        <v>1044.0107787736251</v>
      </c>
      <c r="O339" s="178">
        <f t="shared" si="16"/>
        <v>2886.5891548239088</v>
      </c>
      <c r="P339" s="179"/>
    </row>
    <row r="340" spans="1:16">
      <c r="A340" s="35">
        <v>446</v>
      </c>
      <c r="B340" s="35">
        <v>446099665</v>
      </c>
      <c r="C340" s="34" t="s">
        <v>517</v>
      </c>
      <c r="D340" s="35">
        <v>99</v>
      </c>
      <c r="E340" s="176" t="s">
        <v>124</v>
      </c>
      <c r="F340" s="35">
        <v>665</v>
      </c>
      <c r="G340" s="34" t="s">
        <v>398</v>
      </c>
      <c r="H340" s="333">
        <v>2</v>
      </c>
      <c r="I340" s="305">
        <v>13431.230297709923</v>
      </c>
      <c r="J340" s="305">
        <v>2559</v>
      </c>
      <c r="K340" s="178">
        <v>1188</v>
      </c>
      <c r="L340" s="305">
        <f t="shared" si="17"/>
        <v>17178.230297709924</v>
      </c>
      <c r="M340" s="34"/>
      <c r="N340" s="178">
        <f t="shared" si="15"/>
        <v>1648.8016594634173</v>
      </c>
      <c r="O340" s="178">
        <f t="shared" si="16"/>
        <v>2714.9585768901834</v>
      </c>
      <c r="P340" s="179"/>
    </row>
    <row r="341" spans="1:16">
      <c r="A341" s="35">
        <v>446</v>
      </c>
      <c r="B341" s="35">
        <v>446099690</v>
      </c>
      <c r="C341" s="34" t="s">
        <v>517</v>
      </c>
      <c r="D341" s="35">
        <v>99</v>
      </c>
      <c r="E341" s="176" t="s">
        <v>124</v>
      </c>
      <c r="F341" s="35">
        <v>690</v>
      </c>
      <c r="G341" s="34" t="s">
        <v>407</v>
      </c>
      <c r="H341" s="333">
        <v>10</v>
      </c>
      <c r="I341" s="305">
        <v>13079</v>
      </c>
      <c r="J341" s="305">
        <v>5188</v>
      </c>
      <c r="K341" s="178">
        <v>1188</v>
      </c>
      <c r="L341" s="305">
        <f t="shared" si="17"/>
        <v>19455</v>
      </c>
      <c r="M341" s="34"/>
      <c r="N341" s="178">
        <f t="shared" si="15"/>
        <v>3397.3745325095879</v>
      </c>
      <c r="O341" s="178">
        <f t="shared" si="16"/>
        <v>6618.3618512163448</v>
      </c>
      <c r="P341" s="179"/>
    </row>
    <row r="342" spans="1:16">
      <c r="A342" s="35">
        <v>446</v>
      </c>
      <c r="B342" s="35">
        <v>446099780</v>
      </c>
      <c r="C342" s="34" t="s">
        <v>517</v>
      </c>
      <c r="D342" s="35">
        <v>99</v>
      </c>
      <c r="E342" s="176" t="s">
        <v>124</v>
      </c>
      <c r="F342" s="35">
        <v>780</v>
      </c>
      <c r="G342" s="34" t="s">
        <v>436</v>
      </c>
      <c r="H342" s="333">
        <v>6</v>
      </c>
      <c r="I342" s="305">
        <v>18244</v>
      </c>
      <c r="J342" s="305">
        <v>3339</v>
      </c>
      <c r="K342" s="178">
        <v>1188</v>
      </c>
      <c r="L342" s="305">
        <f t="shared" si="17"/>
        <v>22771</v>
      </c>
      <c r="M342" s="34"/>
      <c r="N342" s="178">
        <f t="shared" si="15"/>
        <v>2231.6182764084042</v>
      </c>
      <c r="O342" s="178">
        <f t="shared" si="16"/>
        <v>5101.8751171641961</v>
      </c>
      <c r="P342" s="179"/>
    </row>
    <row r="343" spans="1:16">
      <c r="A343" s="35">
        <v>447</v>
      </c>
      <c r="B343" s="35">
        <v>447101025</v>
      </c>
      <c r="C343" s="34" t="s">
        <v>518</v>
      </c>
      <c r="D343" s="35">
        <v>101</v>
      </c>
      <c r="E343" s="176" t="s">
        <v>126</v>
      </c>
      <c r="F343" s="35">
        <v>25</v>
      </c>
      <c r="G343" s="34" t="s">
        <v>50</v>
      </c>
      <c r="H343" s="333">
        <v>171</v>
      </c>
      <c r="I343" s="305">
        <v>13436</v>
      </c>
      <c r="J343" s="305">
        <v>5645</v>
      </c>
      <c r="K343" s="178">
        <v>1188</v>
      </c>
      <c r="L343" s="305">
        <f t="shared" si="17"/>
        <v>20269</v>
      </c>
      <c r="M343" s="34"/>
      <c r="N343" s="178">
        <f t="shared" si="15"/>
        <v>4500.599028076289</v>
      </c>
      <c r="O343" s="178">
        <f t="shared" si="16"/>
        <v>6535.3262728151021</v>
      </c>
      <c r="P343" s="179"/>
    </row>
    <row r="344" spans="1:16">
      <c r="A344" s="35">
        <v>447</v>
      </c>
      <c r="B344" s="35">
        <v>447101099</v>
      </c>
      <c r="C344" s="34" t="s">
        <v>518</v>
      </c>
      <c r="D344" s="35">
        <v>101</v>
      </c>
      <c r="E344" s="176" t="s">
        <v>126</v>
      </c>
      <c r="F344" s="35">
        <v>99</v>
      </c>
      <c r="G344" s="34" t="s">
        <v>124</v>
      </c>
      <c r="H344" s="333">
        <v>1</v>
      </c>
      <c r="I344" s="305">
        <v>14407.752651937981</v>
      </c>
      <c r="J344" s="305">
        <v>6431</v>
      </c>
      <c r="K344" s="178">
        <v>1188</v>
      </c>
      <c r="L344" s="305">
        <f t="shared" si="17"/>
        <v>22026.752651937983</v>
      </c>
      <c r="M344" s="34"/>
      <c r="N344" s="178">
        <f t="shared" si="15"/>
        <v>6431.1436554797638</v>
      </c>
      <c r="O344" s="178">
        <f t="shared" si="16"/>
        <v>8315.5195281227261</v>
      </c>
      <c r="P344" s="179"/>
    </row>
    <row r="345" spans="1:16">
      <c r="A345" s="35">
        <v>447</v>
      </c>
      <c r="B345" s="35">
        <v>447101101</v>
      </c>
      <c r="C345" s="34" t="s">
        <v>518</v>
      </c>
      <c r="D345" s="35">
        <v>101</v>
      </c>
      <c r="E345" s="176" t="s">
        <v>126</v>
      </c>
      <c r="F345" s="35">
        <v>101</v>
      </c>
      <c r="G345" s="34" t="s">
        <v>126</v>
      </c>
      <c r="H345" s="333">
        <v>312</v>
      </c>
      <c r="I345" s="305">
        <v>12479</v>
      </c>
      <c r="J345" s="305">
        <v>4431</v>
      </c>
      <c r="K345" s="178">
        <v>1188</v>
      </c>
      <c r="L345" s="305">
        <f t="shared" si="17"/>
        <v>18098</v>
      </c>
      <c r="M345" s="34"/>
      <c r="N345" s="178">
        <f t="shared" si="15"/>
        <v>2439.412919203387</v>
      </c>
      <c r="O345" s="178">
        <f t="shared" si="16"/>
        <v>4853.3849656077073</v>
      </c>
      <c r="P345" s="179"/>
    </row>
    <row r="346" spans="1:16">
      <c r="A346" s="35">
        <v>447</v>
      </c>
      <c r="B346" s="35">
        <v>447101136</v>
      </c>
      <c r="C346" s="34" t="s">
        <v>518</v>
      </c>
      <c r="D346" s="35">
        <v>101</v>
      </c>
      <c r="E346" s="176" t="s">
        <v>126</v>
      </c>
      <c r="F346" s="35">
        <v>136</v>
      </c>
      <c r="G346" s="34" t="s">
        <v>161</v>
      </c>
      <c r="H346" s="333">
        <v>5</v>
      </c>
      <c r="I346" s="305">
        <v>15626</v>
      </c>
      <c r="J346" s="305">
        <v>5723</v>
      </c>
      <c r="K346" s="178">
        <v>1188</v>
      </c>
      <c r="L346" s="305">
        <f t="shared" si="17"/>
        <v>22537</v>
      </c>
      <c r="M346" s="34"/>
      <c r="N346" s="178">
        <f t="shared" si="15"/>
        <v>4660.2567336540887</v>
      </c>
      <c r="O346" s="178">
        <f t="shared" si="16"/>
        <v>6070.5699305864255</v>
      </c>
      <c r="P346" s="179"/>
    </row>
    <row r="347" spans="1:16">
      <c r="A347" s="35">
        <v>447</v>
      </c>
      <c r="B347" s="35">
        <v>447101138</v>
      </c>
      <c r="C347" s="34" t="s">
        <v>518</v>
      </c>
      <c r="D347" s="35">
        <v>101</v>
      </c>
      <c r="E347" s="176" t="s">
        <v>126</v>
      </c>
      <c r="F347" s="35">
        <v>138</v>
      </c>
      <c r="G347" s="34" t="s">
        <v>163</v>
      </c>
      <c r="H347" s="333">
        <v>13</v>
      </c>
      <c r="I347" s="305">
        <v>13201</v>
      </c>
      <c r="J347" s="305">
        <v>7258</v>
      </c>
      <c r="K347" s="178">
        <v>1188</v>
      </c>
      <c r="L347" s="305">
        <f t="shared" si="17"/>
        <v>21647</v>
      </c>
      <c r="M347" s="34"/>
      <c r="N347" s="178">
        <f t="shared" si="15"/>
        <v>4408.9203796716647</v>
      </c>
      <c r="O347" s="178">
        <f t="shared" si="16"/>
        <v>7258.4402835851724</v>
      </c>
      <c r="P347" s="179"/>
    </row>
    <row r="348" spans="1:16">
      <c r="A348" s="35">
        <v>447</v>
      </c>
      <c r="B348" s="35">
        <v>447101167</v>
      </c>
      <c r="C348" s="34" t="s">
        <v>518</v>
      </c>
      <c r="D348" s="35">
        <v>101</v>
      </c>
      <c r="E348" s="176" t="s">
        <v>126</v>
      </c>
      <c r="F348" s="35">
        <v>167</v>
      </c>
      <c r="G348" s="34" t="s">
        <v>192</v>
      </c>
      <c r="H348" s="333">
        <v>1</v>
      </c>
      <c r="I348" s="305">
        <v>14005.069355085574</v>
      </c>
      <c r="J348" s="305">
        <v>7829</v>
      </c>
      <c r="K348" s="178">
        <v>1188</v>
      </c>
      <c r="L348" s="305">
        <f t="shared" si="17"/>
        <v>23022.069355085572</v>
      </c>
      <c r="M348" s="34"/>
      <c r="N348" s="178">
        <f t="shared" si="15"/>
        <v>4656.2328073576009</v>
      </c>
      <c r="O348" s="178">
        <f t="shared" si="16"/>
        <v>7829.1704481117322</v>
      </c>
      <c r="P348" s="179"/>
    </row>
    <row r="349" spans="1:16">
      <c r="A349" s="35">
        <v>447</v>
      </c>
      <c r="B349" s="35">
        <v>447101177</v>
      </c>
      <c r="C349" s="34" t="s">
        <v>518</v>
      </c>
      <c r="D349" s="35">
        <v>101</v>
      </c>
      <c r="E349" s="176" t="s">
        <v>126</v>
      </c>
      <c r="F349" s="35">
        <v>177</v>
      </c>
      <c r="G349" s="34" t="s">
        <v>202</v>
      </c>
      <c r="H349" s="333">
        <v>32</v>
      </c>
      <c r="I349" s="305">
        <v>12190</v>
      </c>
      <c r="J349" s="305">
        <v>4640</v>
      </c>
      <c r="K349" s="178">
        <v>1188</v>
      </c>
      <c r="L349" s="305">
        <f t="shared" si="17"/>
        <v>18018</v>
      </c>
      <c r="M349" s="34"/>
      <c r="N349" s="178">
        <f t="shared" si="15"/>
        <v>4159.5334994454588</v>
      </c>
      <c r="O349" s="178">
        <f t="shared" si="16"/>
        <v>6114.4003590869834</v>
      </c>
      <c r="P349" s="179"/>
    </row>
    <row r="350" spans="1:16">
      <c r="A350" s="35">
        <v>447</v>
      </c>
      <c r="B350" s="35">
        <v>447101185</v>
      </c>
      <c r="C350" s="34" t="s">
        <v>518</v>
      </c>
      <c r="D350" s="35">
        <v>101</v>
      </c>
      <c r="E350" s="176" t="s">
        <v>126</v>
      </c>
      <c r="F350" s="35">
        <v>185</v>
      </c>
      <c r="G350" s="34" t="s">
        <v>210</v>
      </c>
      <c r="H350" s="333">
        <v>164</v>
      </c>
      <c r="I350" s="305">
        <v>15564</v>
      </c>
      <c r="J350" s="305">
        <v>2225</v>
      </c>
      <c r="K350" s="178">
        <v>1188</v>
      </c>
      <c r="L350" s="305">
        <f t="shared" si="17"/>
        <v>18977</v>
      </c>
      <c r="M350" s="34"/>
      <c r="N350" s="178">
        <f t="shared" si="15"/>
        <v>1964.0722961066131</v>
      </c>
      <c r="O350" s="178">
        <f t="shared" si="16"/>
        <v>2916.5646265266914</v>
      </c>
      <c r="P350" s="179"/>
    </row>
    <row r="351" spans="1:16">
      <c r="A351" s="35">
        <v>447</v>
      </c>
      <c r="B351" s="35">
        <v>447101208</v>
      </c>
      <c r="C351" s="34" t="s">
        <v>518</v>
      </c>
      <c r="D351" s="35">
        <v>101</v>
      </c>
      <c r="E351" s="176" t="s">
        <v>126</v>
      </c>
      <c r="F351" s="35">
        <v>208</v>
      </c>
      <c r="G351" s="34" t="s">
        <v>233</v>
      </c>
      <c r="H351" s="333">
        <v>12</v>
      </c>
      <c r="I351" s="305">
        <v>12161</v>
      </c>
      <c r="J351" s="305">
        <v>5479</v>
      </c>
      <c r="K351" s="178">
        <v>1188</v>
      </c>
      <c r="L351" s="305">
        <f t="shared" si="17"/>
        <v>18828</v>
      </c>
      <c r="M351" s="34"/>
      <c r="N351" s="178">
        <f t="shared" si="15"/>
        <v>5348.5004068792041</v>
      </c>
      <c r="O351" s="178">
        <f t="shared" si="16"/>
        <v>7514.0355022293334</v>
      </c>
      <c r="P351" s="179"/>
    </row>
    <row r="352" spans="1:16">
      <c r="A352" s="35">
        <v>447</v>
      </c>
      <c r="B352" s="35">
        <v>447101212</v>
      </c>
      <c r="C352" s="34" t="s">
        <v>518</v>
      </c>
      <c r="D352" s="35">
        <v>101</v>
      </c>
      <c r="E352" s="176" t="s">
        <v>126</v>
      </c>
      <c r="F352" s="35">
        <v>212</v>
      </c>
      <c r="G352" s="34" t="s">
        <v>237</v>
      </c>
      <c r="H352" s="333">
        <v>3</v>
      </c>
      <c r="I352" s="305">
        <v>11906</v>
      </c>
      <c r="J352" s="305">
        <v>2462</v>
      </c>
      <c r="K352" s="178">
        <v>1188</v>
      </c>
      <c r="L352" s="305">
        <f t="shared" si="17"/>
        <v>15556</v>
      </c>
      <c r="M352" s="34"/>
      <c r="N352" s="178">
        <f t="shared" si="15"/>
        <v>1665.4961784048101</v>
      </c>
      <c r="O352" s="178">
        <f t="shared" si="16"/>
        <v>3037.7011939955719</v>
      </c>
      <c r="P352" s="179"/>
    </row>
    <row r="353" spans="1:16">
      <c r="A353" s="35">
        <v>447</v>
      </c>
      <c r="B353" s="35">
        <v>447101214</v>
      </c>
      <c r="C353" s="34" t="s">
        <v>518</v>
      </c>
      <c r="D353" s="35">
        <v>101</v>
      </c>
      <c r="E353" s="176" t="s">
        <v>126</v>
      </c>
      <c r="F353" s="35">
        <v>214</v>
      </c>
      <c r="G353" s="34" t="s">
        <v>239</v>
      </c>
      <c r="H353" s="333">
        <v>3</v>
      </c>
      <c r="I353" s="305">
        <v>16598</v>
      </c>
      <c r="J353" s="305">
        <v>1932</v>
      </c>
      <c r="K353" s="178">
        <v>1188</v>
      </c>
      <c r="L353" s="305">
        <f t="shared" si="17"/>
        <v>19718</v>
      </c>
      <c r="M353" s="34"/>
      <c r="N353" s="178">
        <f t="shared" si="15"/>
        <v>1523.8113964317417</v>
      </c>
      <c r="O353" s="178">
        <f t="shared" si="16"/>
        <v>4019.8562514628757</v>
      </c>
      <c r="P353" s="179"/>
    </row>
    <row r="354" spans="1:16">
      <c r="A354" s="35">
        <v>447</v>
      </c>
      <c r="B354" s="35">
        <v>447101218</v>
      </c>
      <c r="C354" s="34" t="s">
        <v>518</v>
      </c>
      <c r="D354" s="35">
        <v>101</v>
      </c>
      <c r="E354" s="176" t="s">
        <v>126</v>
      </c>
      <c r="F354" s="35">
        <v>218</v>
      </c>
      <c r="G354" s="34" t="s">
        <v>243</v>
      </c>
      <c r="H354" s="333">
        <v>1</v>
      </c>
      <c r="I354" s="305">
        <v>11707</v>
      </c>
      <c r="J354" s="305">
        <v>5157</v>
      </c>
      <c r="K354" s="178">
        <v>1188</v>
      </c>
      <c r="L354" s="305">
        <f t="shared" si="17"/>
        <v>18052</v>
      </c>
      <c r="M354" s="34"/>
      <c r="N354" s="178">
        <f t="shared" si="15"/>
        <v>3122.0431629499617</v>
      </c>
      <c r="O354" s="178">
        <f t="shared" si="16"/>
        <v>5157.2939355646376</v>
      </c>
      <c r="P354" s="179"/>
    </row>
    <row r="355" spans="1:16">
      <c r="A355" s="35">
        <v>447</v>
      </c>
      <c r="B355" s="35">
        <v>447101238</v>
      </c>
      <c r="C355" s="34" t="s">
        <v>518</v>
      </c>
      <c r="D355" s="35">
        <v>101</v>
      </c>
      <c r="E355" s="176" t="s">
        <v>126</v>
      </c>
      <c r="F355" s="35">
        <v>238</v>
      </c>
      <c r="G355" s="34" t="s">
        <v>263</v>
      </c>
      <c r="H355" s="333">
        <v>12</v>
      </c>
      <c r="I355" s="305">
        <v>12972</v>
      </c>
      <c r="J355" s="305">
        <v>4872</v>
      </c>
      <c r="K355" s="178">
        <v>1188</v>
      </c>
      <c r="L355" s="305">
        <f t="shared" si="17"/>
        <v>19032</v>
      </c>
      <c r="M355" s="34"/>
      <c r="N355" s="178">
        <f t="shared" si="15"/>
        <v>4137.5934106686727</v>
      </c>
      <c r="O355" s="178">
        <f t="shared" si="16"/>
        <v>8730.4797294022501</v>
      </c>
      <c r="P355" s="179"/>
    </row>
    <row r="356" spans="1:16">
      <c r="A356" s="35">
        <v>447</v>
      </c>
      <c r="B356" s="35">
        <v>447101290</v>
      </c>
      <c r="C356" s="34" t="s">
        <v>518</v>
      </c>
      <c r="D356" s="35">
        <v>101</v>
      </c>
      <c r="E356" s="176" t="s">
        <v>126</v>
      </c>
      <c r="F356" s="35">
        <v>290</v>
      </c>
      <c r="G356" s="34" t="s">
        <v>315</v>
      </c>
      <c r="H356" s="333">
        <v>1</v>
      </c>
      <c r="I356" s="305">
        <v>11850</v>
      </c>
      <c r="J356" s="305">
        <v>4773</v>
      </c>
      <c r="K356" s="178">
        <v>1188</v>
      </c>
      <c r="L356" s="305">
        <f t="shared" si="17"/>
        <v>17811</v>
      </c>
      <c r="M356" s="34"/>
      <c r="N356" s="178">
        <f t="shared" si="15"/>
        <v>3365.2288008305932</v>
      </c>
      <c r="O356" s="178">
        <f t="shared" si="16"/>
        <v>5607.7690756606498</v>
      </c>
      <c r="P356" s="179"/>
    </row>
    <row r="357" spans="1:16">
      <c r="A357" s="35">
        <v>447</v>
      </c>
      <c r="B357" s="35">
        <v>447101307</v>
      </c>
      <c r="C357" s="34" t="s">
        <v>518</v>
      </c>
      <c r="D357" s="35">
        <v>101</v>
      </c>
      <c r="E357" s="176" t="s">
        <v>126</v>
      </c>
      <c r="F357" s="35">
        <v>307</v>
      </c>
      <c r="G357" s="34" t="s">
        <v>332</v>
      </c>
      <c r="H357" s="333">
        <v>14</v>
      </c>
      <c r="I357" s="305">
        <v>12326</v>
      </c>
      <c r="J357" s="305">
        <v>4818</v>
      </c>
      <c r="K357" s="178">
        <v>1188</v>
      </c>
      <c r="L357" s="305">
        <f t="shared" si="17"/>
        <v>18332</v>
      </c>
      <c r="M357" s="34"/>
      <c r="N357" s="178">
        <f t="shared" si="15"/>
        <v>4147.9057793980792</v>
      </c>
      <c r="O357" s="178">
        <f t="shared" si="16"/>
        <v>5564.6529490320499</v>
      </c>
      <c r="P357" s="179"/>
    </row>
    <row r="358" spans="1:16">
      <c r="A358" s="35">
        <v>447</v>
      </c>
      <c r="B358" s="35">
        <v>447101350</v>
      </c>
      <c r="C358" s="34" t="s">
        <v>518</v>
      </c>
      <c r="D358" s="35">
        <v>101</v>
      </c>
      <c r="E358" s="176" t="s">
        <v>126</v>
      </c>
      <c r="F358" s="35">
        <v>350</v>
      </c>
      <c r="G358" s="34" t="s">
        <v>375</v>
      </c>
      <c r="H358" s="333">
        <v>42</v>
      </c>
      <c r="I358" s="305">
        <v>12933</v>
      </c>
      <c r="J358" s="305">
        <v>6561</v>
      </c>
      <c r="K358" s="178">
        <v>1188</v>
      </c>
      <c r="L358" s="305">
        <f t="shared" si="17"/>
        <v>20682</v>
      </c>
      <c r="M358" s="34"/>
      <c r="N358" s="178">
        <f t="shared" si="15"/>
        <v>6002.8738499718602</v>
      </c>
      <c r="O358" s="178">
        <f t="shared" si="16"/>
        <v>11033.438930855624</v>
      </c>
      <c r="P358" s="179"/>
    </row>
    <row r="359" spans="1:16">
      <c r="A359" s="35">
        <v>447</v>
      </c>
      <c r="B359" s="35">
        <v>447101622</v>
      </c>
      <c r="C359" s="34" t="s">
        <v>518</v>
      </c>
      <c r="D359" s="35">
        <v>101</v>
      </c>
      <c r="E359" s="176" t="s">
        <v>126</v>
      </c>
      <c r="F359" s="35">
        <v>622</v>
      </c>
      <c r="G359" s="34" t="s">
        <v>387</v>
      </c>
      <c r="H359" s="333">
        <v>83</v>
      </c>
      <c r="I359" s="305">
        <v>12892</v>
      </c>
      <c r="J359" s="305">
        <v>2475</v>
      </c>
      <c r="K359" s="178">
        <v>1188</v>
      </c>
      <c r="L359" s="305">
        <f t="shared" si="17"/>
        <v>16555</v>
      </c>
      <c r="M359" s="34"/>
      <c r="N359" s="178">
        <f t="shared" si="15"/>
        <v>1593.7248066374577</v>
      </c>
      <c r="O359" s="178">
        <f t="shared" si="16"/>
        <v>2874.5648333804747</v>
      </c>
      <c r="P359" s="179"/>
    </row>
    <row r="360" spans="1:16">
      <c r="A360" s="35">
        <v>447</v>
      </c>
      <c r="B360" s="35">
        <v>447101690</v>
      </c>
      <c r="C360" s="34" t="s">
        <v>518</v>
      </c>
      <c r="D360" s="35">
        <v>101</v>
      </c>
      <c r="E360" s="176" t="s">
        <v>126</v>
      </c>
      <c r="F360" s="35">
        <v>690</v>
      </c>
      <c r="G360" s="34" t="s">
        <v>407</v>
      </c>
      <c r="H360" s="333">
        <v>13</v>
      </c>
      <c r="I360" s="305">
        <v>13687</v>
      </c>
      <c r="J360" s="305">
        <v>5429</v>
      </c>
      <c r="K360" s="178">
        <v>1188</v>
      </c>
      <c r="L360" s="305">
        <f t="shared" si="17"/>
        <v>20304</v>
      </c>
      <c r="M360" s="34"/>
      <c r="N360" s="178">
        <f t="shared" si="15"/>
        <v>3555.3073802629187</v>
      </c>
      <c r="O360" s="178">
        <f t="shared" si="16"/>
        <v>6926.0278811528478</v>
      </c>
      <c r="P360" s="179"/>
    </row>
    <row r="361" spans="1:16">
      <c r="A361" s="35">
        <v>447</v>
      </c>
      <c r="B361" s="35">
        <v>447101710</v>
      </c>
      <c r="C361" s="34" t="s">
        <v>518</v>
      </c>
      <c r="D361" s="35">
        <v>101</v>
      </c>
      <c r="E361" s="176" t="s">
        <v>126</v>
      </c>
      <c r="F361" s="35">
        <v>710</v>
      </c>
      <c r="G361" s="34" t="s">
        <v>412</v>
      </c>
      <c r="H361" s="333">
        <v>16</v>
      </c>
      <c r="I361" s="305">
        <v>12019</v>
      </c>
      <c r="J361" s="305">
        <v>6121</v>
      </c>
      <c r="K361" s="178">
        <v>1188</v>
      </c>
      <c r="L361" s="305">
        <f t="shared" si="17"/>
        <v>19328</v>
      </c>
      <c r="M361" s="34"/>
      <c r="N361" s="178">
        <f t="shared" si="15"/>
        <v>4869.6499490845526</v>
      </c>
      <c r="O361" s="178">
        <f t="shared" si="16"/>
        <v>6121.2290911561067</v>
      </c>
      <c r="P361" s="179"/>
    </row>
    <row r="362" spans="1:16">
      <c r="A362" s="35">
        <v>449</v>
      </c>
      <c r="B362" s="35">
        <v>449035001</v>
      </c>
      <c r="C362" s="34" t="s">
        <v>519</v>
      </c>
      <c r="D362" s="35">
        <v>35</v>
      </c>
      <c r="E362" s="176" t="s">
        <v>60</v>
      </c>
      <c r="F362" s="35">
        <v>1</v>
      </c>
      <c r="G362" s="34" t="s">
        <v>26</v>
      </c>
      <c r="H362" s="333">
        <v>1</v>
      </c>
      <c r="I362" s="305">
        <v>13846</v>
      </c>
      <c r="J362" s="305">
        <v>2006</v>
      </c>
      <c r="K362" s="178">
        <v>1188</v>
      </c>
      <c r="L362" s="305">
        <f t="shared" si="17"/>
        <v>17040</v>
      </c>
      <c r="M362" s="34"/>
      <c r="N362" s="178">
        <f t="shared" si="15"/>
        <v>1388.5031849607676</v>
      </c>
      <c r="O362" s="178">
        <f t="shared" si="16"/>
        <v>3921.8806346701349</v>
      </c>
      <c r="P362" s="179"/>
    </row>
    <row r="363" spans="1:16">
      <c r="A363" s="35">
        <v>449</v>
      </c>
      <c r="B363" s="35">
        <v>449035035</v>
      </c>
      <c r="C363" s="34" t="s">
        <v>519</v>
      </c>
      <c r="D363" s="35">
        <v>35</v>
      </c>
      <c r="E363" s="176" t="s">
        <v>60</v>
      </c>
      <c r="F363" s="35">
        <v>35</v>
      </c>
      <c r="G363" s="34" t="s">
        <v>60</v>
      </c>
      <c r="H363" s="333">
        <v>678</v>
      </c>
      <c r="I363" s="305">
        <v>17426</v>
      </c>
      <c r="J363" s="305">
        <v>6198</v>
      </c>
      <c r="K363" s="178">
        <v>1188</v>
      </c>
      <c r="L363" s="305">
        <f t="shared" si="17"/>
        <v>24812</v>
      </c>
      <c r="M363" s="34"/>
      <c r="N363" s="178">
        <f t="shared" si="15"/>
        <v>5149.4027529619525</v>
      </c>
      <c r="O363" s="178">
        <f t="shared" si="16"/>
        <v>7314.0614657617261</v>
      </c>
      <c r="P363" s="179"/>
    </row>
    <row r="364" spans="1:16">
      <c r="A364" s="35">
        <v>449</v>
      </c>
      <c r="B364" s="35">
        <v>449035057</v>
      </c>
      <c r="C364" s="34" t="s">
        <v>519</v>
      </c>
      <c r="D364" s="35">
        <v>35</v>
      </c>
      <c r="E364" s="176" t="s">
        <v>60</v>
      </c>
      <c r="F364" s="35">
        <v>57</v>
      </c>
      <c r="G364" s="34" t="s">
        <v>82</v>
      </c>
      <c r="H364" s="333">
        <v>1</v>
      </c>
      <c r="I364" s="305">
        <v>22168.796604329207</v>
      </c>
      <c r="J364" s="305">
        <v>1111</v>
      </c>
      <c r="K364" s="178">
        <v>1188</v>
      </c>
      <c r="L364" s="305">
        <f t="shared" si="17"/>
        <v>24467.796604329207</v>
      </c>
      <c r="M364" s="34"/>
      <c r="N364" s="178">
        <f t="shared" si="15"/>
        <v>385.85322982061189</v>
      </c>
      <c r="O364" s="178">
        <f t="shared" si="16"/>
        <v>1167.9986390175072</v>
      </c>
      <c r="P364" s="179"/>
    </row>
    <row r="365" spans="1:16">
      <c r="A365" s="35">
        <v>449</v>
      </c>
      <c r="B365" s="35">
        <v>449035163</v>
      </c>
      <c r="C365" s="34" t="s">
        <v>519</v>
      </c>
      <c r="D365" s="35">
        <v>35</v>
      </c>
      <c r="E365" s="176" t="s">
        <v>60</v>
      </c>
      <c r="F365" s="35">
        <v>163</v>
      </c>
      <c r="G365" s="34" t="s">
        <v>188</v>
      </c>
      <c r="H365" s="333">
        <v>1</v>
      </c>
      <c r="I365" s="305">
        <v>23170</v>
      </c>
      <c r="J365" s="305">
        <v>3</v>
      </c>
      <c r="K365" s="178">
        <v>1188</v>
      </c>
      <c r="L365" s="305">
        <f t="shared" si="17"/>
        <v>24361</v>
      </c>
      <c r="M365" s="34"/>
      <c r="N365" s="178">
        <f t="shared" si="15"/>
        <v>0</v>
      </c>
      <c r="O365" s="178">
        <f t="shared" si="16"/>
        <v>978.66764281840733</v>
      </c>
      <c r="P365" s="179"/>
    </row>
    <row r="366" spans="1:16">
      <c r="A366" s="35">
        <v>449</v>
      </c>
      <c r="B366" s="35">
        <v>449035243</v>
      </c>
      <c r="C366" s="34" t="s">
        <v>519</v>
      </c>
      <c r="D366" s="35">
        <v>35</v>
      </c>
      <c r="E366" s="176" t="s">
        <v>60</v>
      </c>
      <c r="F366" s="35">
        <v>243</v>
      </c>
      <c r="G366" s="34" t="s">
        <v>268</v>
      </c>
      <c r="H366" s="333">
        <v>2</v>
      </c>
      <c r="I366" s="305">
        <v>16728</v>
      </c>
      <c r="J366" s="305">
        <v>2178</v>
      </c>
      <c r="K366" s="178">
        <v>1188</v>
      </c>
      <c r="L366" s="305">
        <f t="shared" si="17"/>
        <v>20094</v>
      </c>
      <c r="M366" s="34"/>
      <c r="N366" s="178">
        <f t="shared" si="15"/>
        <v>1796.4412653135951</v>
      </c>
      <c r="O366" s="178">
        <f t="shared" si="16"/>
        <v>4075.1598462986112</v>
      </c>
      <c r="P366" s="179"/>
    </row>
    <row r="367" spans="1:16">
      <c r="A367" s="35">
        <v>449</v>
      </c>
      <c r="B367" s="35">
        <v>449035244</v>
      </c>
      <c r="C367" s="34" t="s">
        <v>519</v>
      </c>
      <c r="D367" s="35">
        <v>35</v>
      </c>
      <c r="E367" s="176" t="s">
        <v>60</v>
      </c>
      <c r="F367" s="35">
        <v>244</v>
      </c>
      <c r="G367" s="34" t="s">
        <v>269</v>
      </c>
      <c r="H367" s="333">
        <v>4</v>
      </c>
      <c r="I367" s="305">
        <v>15415</v>
      </c>
      <c r="J367" s="305">
        <v>3726</v>
      </c>
      <c r="K367" s="178">
        <v>1188</v>
      </c>
      <c r="L367" s="305">
        <f t="shared" si="17"/>
        <v>20329</v>
      </c>
      <c r="M367" s="34"/>
      <c r="N367" s="178">
        <f t="shared" si="15"/>
        <v>3726.3493589685131</v>
      </c>
      <c r="O367" s="178">
        <f t="shared" si="16"/>
        <v>6245.994685411948</v>
      </c>
      <c r="P367" s="179"/>
    </row>
    <row r="368" spans="1:16">
      <c r="A368" s="35">
        <v>449</v>
      </c>
      <c r="B368" s="35">
        <v>449035285</v>
      </c>
      <c r="C368" s="34" t="s">
        <v>519</v>
      </c>
      <c r="D368" s="35">
        <v>35</v>
      </c>
      <c r="E368" s="176" t="s">
        <v>60</v>
      </c>
      <c r="F368" s="35">
        <v>285</v>
      </c>
      <c r="G368" s="34" t="s">
        <v>310</v>
      </c>
      <c r="H368" s="333">
        <v>1</v>
      </c>
      <c r="I368" s="305">
        <v>13846</v>
      </c>
      <c r="J368" s="305">
        <v>3062</v>
      </c>
      <c r="K368" s="178">
        <v>1188</v>
      </c>
      <c r="L368" s="305">
        <f t="shared" si="17"/>
        <v>18096</v>
      </c>
      <c r="M368" s="34"/>
      <c r="N368" s="178">
        <f t="shared" si="15"/>
        <v>2617.582107543818</v>
      </c>
      <c r="O368" s="178">
        <f t="shared" si="16"/>
        <v>4240.6565235681082</v>
      </c>
      <c r="P368" s="179"/>
    </row>
    <row r="369" spans="1:16">
      <c r="A369" s="35">
        <v>450</v>
      </c>
      <c r="B369" s="35">
        <v>450086008</v>
      </c>
      <c r="C369" s="34" t="s">
        <v>520</v>
      </c>
      <c r="D369" s="35">
        <v>86</v>
      </c>
      <c r="E369" s="176" t="s">
        <v>111</v>
      </c>
      <c r="F369" s="35">
        <v>8</v>
      </c>
      <c r="G369" s="34" t="s">
        <v>33</v>
      </c>
      <c r="H369" s="333">
        <v>1</v>
      </c>
      <c r="I369" s="305">
        <v>11275</v>
      </c>
      <c r="J369" s="305">
        <v>11354</v>
      </c>
      <c r="K369" s="178">
        <v>1188</v>
      </c>
      <c r="L369" s="305">
        <f t="shared" si="17"/>
        <v>23817</v>
      </c>
      <c r="M369" s="34"/>
      <c r="N369" s="178">
        <f t="shared" si="15"/>
        <v>10423.955309669062</v>
      </c>
      <c r="O369" s="178">
        <f t="shared" si="16"/>
        <v>11887.034924564377</v>
      </c>
      <c r="P369" s="179"/>
    </row>
    <row r="370" spans="1:16">
      <c r="A370" s="35">
        <v>450</v>
      </c>
      <c r="B370" s="35">
        <v>450086074</v>
      </c>
      <c r="C370" s="34" t="s">
        <v>520</v>
      </c>
      <c r="D370" s="35">
        <v>86</v>
      </c>
      <c r="E370" s="176" t="s">
        <v>111</v>
      </c>
      <c r="F370" s="35">
        <v>74</v>
      </c>
      <c r="G370" s="34" t="s">
        <v>99</v>
      </c>
      <c r="H370" s="333">
        <v>1</v>
      </c>
      <c r="I370" s="305">
        <v>11462</v>
      </c>
      <c r="J370" s="305">
        <v>11451</v>
      </c>
      <c r="K370" s="178">
        <v>1188</v>
      </c>
      <c r="L370" s="305">
        <f t="shared" si="17"/>
        <v>24101</v>
      </c>
      <c r="M370" s="34"/>
      <c r="N370" s="178">
        <f t="shared" si="15"/>
        <v>7445.4165319660024</v>
      </c>
      <c r="O370" s="178">
        <f t="shared" si="16"/>
        <v>11451.022457960069</v>
      </c>
      <c r="P370" s="179"/>
    </row>
    <row r="371" spans="1:16">
      <c r="A371" s="35">
        <v>450</v>
      </c>
      <c r="B371" s="35">
        <v>450086086</v>
      </c>
      <c r="C371" s="34" t="s">
        <v>520</v>
      </c>
      <c r="D371" s="35">
        <v>86</v>
      </c>
      <c r="E371" s="176" t="s">
        <v>111</v>
      </c>
      <c r="F371" s="35">
        <v>86</v>
      </c>
      <c r="G371" s="34" t="s">
        <v>111</v>
      </c>
      <c r="H371" s="333">
        <v>82</v>
      </c>
      <c r="I371" s="305">
        <v>12813</v>
      </c>
      <c r="J371" s="305">
        <v>1980</v>
      </c>
      <c r="K371" s="178">
        <v>1188</v>
      </c>
      <c r="L371" s="305">
        <f t="shared" si="17"/>
        <v>15981</v>
      </c>
      <c r="M371" s="34"/>
      <c r="N371" s="178">
        <f t="shared" si="15"/>
        <v>1304.2100914939911</v>
      </c>
      <c r="O371" s="178">
        <f t="shared" si="16"/>
        <v>2419.2053742787884</v>
      </c>
      <c r="P371" s="179"/>
    </row>
    <row r="372" spans="1:16">
      <c r="A372" s="35">
        <v>450</v>
      </c>
      <c r="B372" s="35">
        <v>450086114</v>
      </c>
      <c r="C372" s="34" t="s">
        <v>520</v>
      </c>
      <c r="D372" s="35">
        <v>86</v>
      </c>
      <c r="E372" s="176" t="s">
        <v>111</v>
      </c>
      <c r="F372" s="35">
        <v>114</v>
      </c>
      <c r="G372" s="34" t="s">
        <v>139</v>
      </c>
      <c r="H372" s="333">
        <v>2</v>
      </c>
      <c r="I372" s="305">
        <v>15182</v>
      </c>
      <c r="J372" s="305">
        <v>3364</v>
      </c>
      <c r="K372" s="178">
        <v>1188</v>
      </c>
      <c r="L372" s="305">
        <f t="shared" si="17"/>
        <v>19734</v>
      </c>
      <c r="M372" s="34"/>
      <c r="N372" s="178">
        <f t="shared" si="15"/>
        <v>2476.3042782265948</v>
      </c>
      <c r="O372" s="178">
        <f t="shared" si="16"/>
        <v>4175.7862216501999</v>
      </c>
      <c r="P372" s="179"/>
    </row>
    <row r="373" spans="1:16">
      <c r="A373" s="35">
        <v>450</v>
      </c>
      <c r="B373" s="35">
        <v>450086117</v>
      </c>
      <c r="C373" s="34" t="s">
        <v>520</v>
      </c>
      <c r="D373" s="35">
        <v>86</v>
      </c>
      <c r="E373" s="176" t="s">
        <v>111</v>
      </c>
      <c r="F373" s="35">
        <v>117</v>
      </c>
      <c r="G373" s="34" t="s">
        <v>142</v>
      </c>
      <c r="H373" s="333">
        <v>1</v>
      </c>
      <c r="I373" s="305">
        <v>17070</v>
      </c>
      <c r="J373" s="305">
        <v>5313</v>
      </c>
      <c r="K373" s="178">
        <v>1188</v>
      </c>
      <c r="L373" s="305">
        <f t="shared" si="17"/>
        <v>23571</v>
      </c>
      <c r="M373" s="34"/>
      <c r="N373" s="178">
        <f t="shared" si="15"/>
        <v>5313.0271517526089</v>
      </c>
      <c r="O373" s="178">
        <f t="shared" si="16"/>
        <v>8989.0690287458419</v>
      </c>
      <c r="P373" s="179"/>
    </row>
    <row r="374" spans="1:16">
      <c r="A374" s="35">
        <v>450</v>
      </c>
      <c r="B374" s="35">
        <v>450086127</v>
      </c>
      <c r="C374" s="34" t="s">
        <v>520</v>
      </c>
      <c r="D374" s="35">
        <v>86</v>
      </c>
      <c r="E374" s="176" t="s">
        <v>111</v>
      </c>
      <c r="F374" s="35">
        <v>127</v>
      </c>
      <c r="G374" s="34" t="s">
        <v>152</v>
      </c>
      <c r="H374" s="333">
        <v>4</v>
      </c>
      <c r="I374" s="305">
        <v>11275</v>
      </c>
      <c r="J374" s="305">
        <v>11634</v>
      </c>
      <c r="K374" s="178">
        <v>1188</v>
      </c>
      <c r="L374" s="305">
        <f t="shared" si="17"/>
        <v>24097</v>
      </c>
      <c r="M374" s="34"/>
      <c r="N374" s="178">
        <f t="shared" si="15"/>
        <v>4739.4009575207565</v>
      </c>
      <c r="O374" s="178">
        <f t="shared" si="16"/>
        <v>11633.974371453809</v>
      </c>
      <c r="P374" s="179"/>
    </row>
    <row r="375" spans="1:16">
      <c r="A375" s="35">
        <v>450</v>
      </c>
      <c r="B375" s="35">
        <v>450086137</v>
      </c>
      <c r="C375" s="34" t="s">
        <v>520</v>
      </c>
      <c r="D375" s="35">
        <v>86</v>
      </c>
      <c r="E375" s="176" t="s">
        <v>111</v>
      </c>
      <c r="F375" s="35">
        <v>137</v>
      </c>
      <c r="G375" s="34" t="s">
        <v>162</v>
      </c>
      <c r="H375" s="333">
        <v>4</v>
      </c>
      <c r="I375" s="305">
        <v>20881</v>
      </c>
      <c r="J375" s="305">
        <v>642</v>
      </c>
      <c r="K375" s="178">
        <v>1188</v>
      </c>
      <c r="L375" s="305">
        <f t="shared" si="17"/>
        <v>22711</v>
      </c>
      <c r="M375" s="34"/>
      <c r="N375" s="178">
        <f t="shared" si="15"/>
        <v>0</v>
      </c>
      <c r="O375" s="178">
        <f t="shared" si="16"/>
        <v>641.94783737566468</v>
      </c>
      <c r="P375" s="179"/>
    </row>
    <row r="376" spans="1:16">
      <c r="A376" s="35">
        <v>450</v>
      </c>
      <c r="B376" s="35">
        <v>450086210</v>
      </c>
      <c r="C376" s="34" t="s">
        <v>520</v>
      </c>
      <c r="D376" s="35">
        <v>86</v>
      </c>
      <c r="E376" s="176" t="s">
        <v>111</v>
      </c>
      <c r="F376" s="35">
        <v>210</v>
      </c>
      <c r="G376" s="34" t="s">
        <v>235</v>
      </c>
      <c r="H376" s="333">
        <v>84</v>
      </c>
      <c r="I376" s="305">
        <v>12120</v>
      </c>
      <c r="J376" s="305">
        <v>5770</v>
      </c>
      <c r="K376" s="178">
        <v>1188</v>
      </c>
      <c r="L376" s="305">
        <f t="shared" si="17"/>
        <v>19078</v>
      </c>
      <c r="M376" s="34"/>
      <c r="N376" s="178">
        <f t="shared" si="15"/>
        <v>3776.6551670659555</v>
      </c>
      <c r="O376" s="178">
        <f t="shared" si="16"/>
        <v>5770.0641971073928</v>
      </c>
      <c r="P376" s="179"/>
    </row>
    <row r="377" spans="1:16">
      <c r="A377" s="35">
        <v>450</v>
      </c>
      <c r="B377" s="35">
        <v>450086275</v>
      </c>
      <c r="C377" s="34" t="s">
        <v>520</v>
      </c>
      <c r="D377" s="35">
        <v>86</v>
      </c>
      <c r="E377" s="176" t="s">
        <v>111</v>
      </c>
      <c r="F377" s="35">
        <v>275</v>
      </c>
      <c r="G377" s="34" t="s">
        <v>300</v>
      </c>
      <c r="H377" s="333">
        <v>11</v>
      </c>
      <c r="I377" s="305">
        <v>13612</v>
      </c>
      <c r="J377" s="305">
        <v>6599</v>
      </c>
      <c r="K377" s="178">
        <v>1188</v>
      </c>
      <c r="L377" s="305">
        <f t="shared" si="17"/>
        <v>21399</v>
      </c>
      <c r="M377" s="34"/>
      <c r="N377" s="178">
        <f t="shared" si="15"/>
        <v>3070.9353264044948</v>
      </c>
      <c r="O377" s="178">
        <f t="shared" si="16"/>
        <v>6599.2010325818264</v>
      </c>
      <c r="P377" s="179"/>
    </row>
    <row r="378" spans="1:16">
      <c r="A378" s="35">
        <v>450</v>
      </c>
      <c r="B378" s="35">
        <v>450086278</v>
      </c>
      <c r="C378" s="34" t="s">
        <v>520</v>
      </c>
      <c r="D378" s="35">
        <v>86</v>
      </c>
      <c r="E378" s="176" t="s">
        <v>111</v>
      </c>
      <c r="F378" s="35">
        <v>278</v>
      </c>
      <c r="G378" s="34" t="s">
        <v>303</v>
      </c>
      <c r="H378" s="333">
        <v>8</v>
      </c>
      <c r="I378" s="305">
        <v>11943</v>
      </c>
      <c r="J378" s="305">
        <v>2707</v>
      </c>
      <c r="K378" s="178">
        <v>1188</v>
      </c>
      <c r="L378" s="305">
        <f t="shared" si="17"/>
        <v>15838</v>
      </c>
      <c r="M378" s="34"/>
      <c r="N378" s="178">
        <f t="shared" si="15"/>
        <v>1974.670227585626</v>
      </c>
      <c r="O378" s="178">
        <f t="shared" si="16"/>
        <v>3849.0715662000293</v>
      </c>
      <c r="P378" s="179"/>
    </row>
    <row r="379" spans="1:16">
      <c r="A379" s="35">
        <v>450</v>
      </c>
      <c r="B379" s="35">
        <v>450086281</v>
      </c>
      <c r="C379" s="34" t="s">
        <v>520</v>
      </c>
      <c r="D379" s="35">
        <v>86</v>
      </c>
      <c r="E379" s="176" t="s">
        <v>111</v>
      </c>
      <c r="F379" s="35">
        <v>281</v>
      </c>
      <c r="G379" s="34" t="s">
        <v>306</v>
      </c>
      <c r="H379" s="333">
        <v>2</v>
      </c>
      <c r="I379" s="305">
        <v>21147.651529245948</v>
      </c>
      <c r="J379" s="305">
        <v>2</v>
      </c>
      <c r="K379" s="178">
        <v>1188</v>
      </c>
      <c r="L379" s="305">
        <f t="shared" si="17"/>
        <v>22337.651529245948</v>
      </c>
      <c r="M379" s="34"/>
      <c r="N379" s="178">
        <f t="shared" si="15"/>
        <v>0</v>
      </c>
      <c r="O379" s="178">
        <f t="shared" si="16"/>
        <v>960.84051560912121</v>
      </c>
      <c r="P379" s="179"/>
    </row>
    <row r="380" spans="1:16">
      <c r="A380" s="35">
        <v>450</v>
      </c>
      <c r="B380" s="35">
        <v>450086327</v>
      </c>
      <c r="C380" s="34" t="s">
        <v>520</v>
      </c>
      <c r="D380" s="35">
        <v>86</v>
      </c>
      <c r="E380" s="176" t="s">
        <v>111</v>
      </c>
      <c r="F380" s="35">
        <v>327</v>
      </c>
      <c r="G380" s="34" t="s">
        <v>352</v>
      </c>
      <c r="H380" s="333">
        <v>4</v>
      </c>
      <c r="I380" s="305">
        <v>11433</v>
      </c>
      <c r="J380" s="305">
        <v>17885</v>
      </c>
      <c r="K380" s="178">
        <v>1188</v>
      </c>
      <c r="L380" s="305">
        <f t="shared" si="17"/>
        <v>30506</v>
      </c>
      <c r="M380" s="34"/>
      <c r="N380" s="178">
        <f t="shared" si="15"/>
        <v>7693.2655396759001</v>
      </c>
      <c r="O380" s="178">
        <f t="shared" si="16"/>
        <v>17884.642424225589</v>
      </c>
      <c r="P380" s="179"/>
    </row>
    <row r="381" spans="1:16">
      <c r="A381" s="35">
        <v>450</v>
      </c>
      <c r="B381" s="35">
        <v>450086340</v>
      </c>
      <c r="C381" s="34" t="s">
        <v>520</v>
      </c>
      <c r="D381" s="35">
        <v>86</v>
      </c>
      <c r="E381" s="176" t="s">
        <v>111</v>
      </c>
      <c r="F381" s="35">
        <v>340</v>
      </c>
      <c r="G381" s="34" t="s">
        <v>365</v>
      </c>
      <c r="H381" s="333">
        <v>4</v>
      </c>
      <c r="I381" s="305">
        <v>15595</v>
      </c>
      <c r="J381" s="305">
        <v>11918</v>
      </c>
      <c r="K381" s="178">
        <v>1188</v>
      </c>
      <c r="L381" s="305">
        <f t="shared" si="17"/>
        <v>28701</v>
      </c>
      <c r="M381" s="34"/>
      <c r="N381" s="178">
        <f t="shared" si="15"/>
        <v>7392.6926112780711</v>
      </c>
      <c r="O381" s="178">
        <f t="shared" si="16"/>
        <v>12509.252467956067</v>
      </c>
      <c r="P381" s="179"/>
    </row>
    <row r="382" spans="1:16">
      <c r="A382" s="35">
        <v>450</v>
      </c>
      <c r="B382" s="35">
        <v>450086349</v>
      </c>
      <c r="C382" s="34" t="s">
        <v>520</v>
      </c>
      <c r="D382" s="35">
        <v>86</v>
      </c>
      <c r="E382" s="176" t="s">
        <v>111</v>
      </c>
      <c r="F382" s="35">
        <v>349</v>
      </c>
      <c r="G382" s="34" t="s">
        <v>374</v>
      </c>
      <c r="H382" s="333">
        <v>3</v>
      </c>
      <c r="I382" s="305">
        <v>14348</v>
      </c>
      <c r="J382" s="305">
        <v>7522</v>
      </c>
      <c r="K382" s="178">
        <v>1188</v>
      </c>
      <c r="L382" s="305">
        <f t="shared" si="17"/>
        <v>23058</v>
      </c>
      <c r="M382" s="34"/>
      <c r="N382" s="178">
        <f t="shared" si="15"/>
        <v>1878.595280546524</v>
      </c>
      <c r="O382" s="178">
        <f t="shared" si="16"/>
        <v>7923.5114027077616</v>
      </c>
      <c r="P382" s="179"/>
    </row>
    <row r="383" spans="1:16">
      <c r="A383" s="35">
        <v>450</v>
      </c>
      <c r="B383" s="35">
        <v>450086605</v>
      </c>
      <c r="C383" s="34" t="s">
        <v>520</v>
      </c>
      <c r="D383" s="35">
        <v>86</v>
      </c>
      <c r="E383" s="176" t="s">
        <v>111</v>
      </c>
      <c r="F383" s="35">
        <v>605</v>
      </c>
      <c r="G383" s="34" t="s">
        <v>381</v>
      </c>
      <c r="H383" s="333">
        <v>1</v>
      </c>
      <c r="I383" s="305">
        <v>15091.445604483588</v>
      </c>
      <c r="J383" s="305">
        <v>11630</v>
      </c>
      <c r="K383" s="178">
        <v>1188</v>
      </c>
      <c r="L383" s="305">
        <f t="shared" si="17"/>
        <v>27909.44560448359</v>
      </c>
      <c r="M383" s="34"/>
      <c r="N383" s="178">
        <f t="shared" si="15"/>
        <v>9601.5269740928288</v>
      </c>
      <c r="O383" s="178">
        <f t="shared" si="16"/>
        <v>11633.671668894744</v>
      </c>
      <c r="P383" s="179"/>
    </row>
    <row r="384" spans="1:16">
      <c r="A384" s="35">
        <v>450</v>
      </c>
      <c r="B384" s="35">
        <v>450086632</v>
      </c>
      <c r="C384" s="34" t="s">
        <v>520</v>
      </c>
      <c r="D384" s="35">
        <v>86</v>
      </c>
      <c r="E384" s="176" t="s">
        <v>111</v>
      </c>
      <c r="F384" s="35">
        <v>632</v>
      </c>
      <c r="G384" s="34" t="s">
        <v>389</v>
      </c>
      <c r="H384" s="333">
        <v>1</v>
      </c>
      <c r="I384" s="305">
        <v>14446.251634615386</v>
      </c>
      <c r="J384" s="305">
        <v>12355</v>
      </c>
      <c r="K384" s="178">
        <v>1188</v>
      </c>
      <c r="L384" s="305">
        <f t="shared" si="17"/>
        <v>27989.251634615386</v>
      </c>
      <c r="M384" s="34"/>
      <c r="N384" s="178">
        <f t="shared" si="15"/>
        <v>9268.6905639994511</v>
      </c>
      <c r="O384" s="178">
        <f t="shared" si="16"/>
        <v>16714.102801520345</v>
      </c>
      <c r="P384" s="179"/>
    </row>
    <row r="385" spans="1:16">
      <c r="A385" s="35">
        <v>450</v>
      </c>
      <c r="B385" s="35">
        <v>450086670</v>
      </c>
      <c r="C385" s="34" t="s">
        <v>520</v>
      </c>
      <c r="D385" s="35">
        <v>86</v>
      </c>
      <c r="E385" s="176" t="s">
        <v>111</v>
      </c>
      <c r="F385" s="35">
        <v>670</v>
      </c>
      <c r="G385" s="34" t="s">
        <v>399</v>
      </c>
      <c r="H385" s="333">
        <v>1</v>
      </c>
      <c r="I385" s="305">
        <v>16182</v>
      </c>
      <c r="J385" s="305">
        <v>11313</v>
      </c>
      <c r="K385" s="178">
        <v>1188</v>
      </c>
      <c r="L385" s="305">
        <f t="shared" si="17"/>
        <v>28683</v>
      </c>
      <c r="M385" s="34"/>
      <c r="N385" s="178">
        <f t="shared" si="15"/>
        <v>9929.9770925381636</v>
      </c>
      <c r="O385" s="178">
        <f t="shared" si="16"/>
        <v>14629.221103035514</v>
      </c>
      <c r="P385" s="179"/>
    </row>
    <row r="386" spans="1:16">
      <c r="A386" s="35">
        <v>450</v>
      </c>
      <c r="B386" s="35">
        <v>450086672</v>
      </c>
      <c r="C386" s="34" t="s">
        <v>520</v>
      </c>
      <c r="D386" s="35">
        <v>86</v>
      </c>
      <c r="E386" s="176" t="s">
        <v>111</v>
      </c>
      <c r="F386" s="35">
        <v>672</v>
      </c>
      <c r="G386" s="34" t="s">
        <v>400</v>
      </c>
      <c r="H386" s="333">
        <v>2</v>
      </c>
      <c r="I386" s="305">
        <v>11407</v>
      </c>
      <c r="J386" s="305">
        <v>3068</v>
      </c>
      <c r="K386" s="178">
        <v>1188</v>
      </c>
      <c r="L386" s="305">
        <f t="shared" si="17"/>
        <v>15663</v>
      </c>
      <c r="M386" s="34"/>
      <c r="N386" s="178">
        <f t="shared" si="15"/>
        <v>2523.7704730943042</v>
      </c>
      <c r="O386" s="178">
        <f t="shared" si="16"/>
        <v>4592.9622166618738</v>
      </c>
      <c r="P386" s="179"/>
    </row>
    <row r="387" spans="1:16">
      <c r="A387" s="35">
        <v>450</v>
      </c>
      <c r="B387" s="35">
        <v>450086674</v>
      </c>
      <c r="C387" s="34" t="s">
        <v>520</v>
      </c>
      <c r="D387" s="35">
        <v>86</v>
      </c>
      <c r="E387" s="176" t="s">
        <v>111</v>
      </c>
      <c r="F387" s="35">
        <v>674</v>
      </c>
      <c r="G387" s="34" t="s">
        <v>402</v>
      </c>
      <c r="H387" s="333">
        <v>1</v>
      </c>
      <c r="I387" s="305">
        <v>11462</v>
      </c>
      <c r="J387" s="305">
        <v>5605</v>
      </c>
      <c r="K387" s="178">
        <v>1188</v>
      </c>
      <c r="L387" s="305">
        <f t="shared" si="17"/>
        <v>18255</v>
      </c>
      <c r="M387" s="34"/>
      <c r="N387" s="178">
        <f t="shared" si="15"/>
        <v>4056.0332615851312</v>
      </c>
      <c r="O387" s="178">
        <f t="shared" si="16"/>
        <v>6222.2049533038189</v>
      </c>
      <c r="P387" s="179"/>
    </row>
    <row r="388" spans="1:16">
      <c r="A388" s="35">
        <v>450</v>
      </c>
      <c r="B388" s="35">
        <v>450086683</v>
      </c>
      <c r="C388" s="34" t="s">
        <v>520</v>
      </c>
      <c r="D388" s="35">
        <v>86</v>
      </c>
      <c r="E388" s="176" t="s">
        <v>111</v>
      </c>
      <c r="F388" s="35">
        <v>683</v>
      </c>
      <c r="G388" s="34" t="s">
        <v>405</v>
      </c>
      <c r="H388" s="333">
        <v>1</v>
      </c>
      <c r="I388" s="305">
        <v>16182</v>
      </c>
      <c r="J388" s="305">
        <v>13318</v>
      </c>
      <c r="K388" s="178">
        <v>1188</v>
      </c>
      <c r="L388" s="305">
        <f t="shared" si="17"/>
        <v>30688</v>
      </c>
      <c r="M388" s="34"/>
      <c r="N388" s="178">
        <f t="shared" si="15"/>
        <v>9776.4118812759625</v>
      </c>
      <c r="O388" s="178">
        <f t="shared" si="16"/>
        <v>13317.584889194895</v>
      </c>
      <c r="P388" s="179"/>
    </row>
    <row r="389" spans="1:16">
      <c r="A389" s="35">
        <v>453</v>
      </c>
      <c r="B389" s="35">
        <v>453137005</v>
      </c>
      <c r="C389" s="34" t="s">
        <v>521</v>
      </c>
      <c r="D389" s="35">
        <v>137</v>
      </c>
      <c r="E389" s="176" t="s">
        <v>162</v>
      </c>
      <c r="F389" s="35">
        <v>5</v>
      </c>
      <c r="G389" s="34" t="s">
        <v>30</v>
      </c>
      <c r="H389" s="333">
        <v>3</v>
      </c>
      <c r="I389" s="305">
        <v>14723</v>
      </c>
      <c r="J389" s="305">
        <v>5022</v>
      </c>
      <c r="K389" s="178">
        <v>1188</v>
      </c>
      <c r="L389" s="305">
        <f t="shared" si="17"/>
        <v>20933</v>
      </c>
      <c r="M389" s="34"/>
      <c r="N389" s="178">
        <f t="shared" si="15"/>
        <v>5022.0307923842593</v>
      </c>
      <c r="O389" s="178">
        <f t="shared" si="16"/>
        <v>7271.4979634246411</v>
      </c>
      <c r="P389" s="179"/>
    </row>
    <row r="390" spans="1:16">
      <c r="A390" s="35">
        <v>453</v>
      </c>
      <c r="B390" s="35">
        <v>453137061</v>
      </c>
      <c r="C390" s="34" t="s">
        <v>521</v>
      </c>
      <c r="D390" s="35">
        <v>137</v>
      </c>
      <c r="E390" s="176" t="s">
        <v>162</v>
      </c>
      <c r="F390" s="35">
        <v>61</v>
      </c>
      <c r="G390" s="34" t="s">
        <v>86</v>
      </c>
      <c r="H390" s="333">
        <v>76</v>
      </c>
      <c r="I390" s="305">
        <v>18473</v>
      </c>
      <c r="J390" s="305">
        <v>1922</v>
      </c>
      <c r="K390" s="178">
        <v>1188</v>
      </c>
      <c r="L390" s="305">
        <f t="shared" si="17"/>
        <v>21583</v>
      </c>
      <c r="M390" s="34"/>
      <c r="N390" s="178">
        <f t="shared" si="15"/>
        <v>526.03671879793183</v>
      </c>
      <c r="O390" s="178">
        <f t="shared" si="16"/>
        <v>1922.1210604414773</v>
      </c>
      <c r="P390" s="179"/>
    </row>
    <row r="391" spans="1:16">
      <c r="A391" s="35">
        <v>453</v>
      </c>
      <c r="B391" s="35">
        <v>453137127</v>
      </c>
      <c r="C391" s="34" t="s">
        <v>521</v>
      </c>
      <c r="D391" s="35">
        <v>137</v>
      </c>
      <c r="E391" s="176" t="s">
        <v>162</v>
      </c>
      <c r="F391" s="35">
        <v>127</v>
      </c>
      <c r="G391" s="34" t="s">
        <v>152</v>
      </c>
      <c r="H391" s="333">
        <v>1</v>
      </c>
      <c r="I391" s="305">
        <v>14323.451942446043</v>
      </c>
      <c r="J391" s="305">
        <v>14779</v>
      </c>
      <c r="K391" s="178">
        <v>1188</v>
      </c>
      <c r="L391" s="305">
        <f t="shared" si="17"/>
        <v>30290.451942446045</v>
      </c>
      <c r="M391" s="34"/>
      <c r="N391" s="178">
        <f t="shared" si="15"/>
        <v>6020.8054856790532</v>
      </c>
      <c r="O391" s="178">
        <f t="shared" si="16"/>
        <v>14779.483175979383</v>
      </c>
      <c r="P391" s="179"/>
    </row>
    <row r="392" spans="1:16">
      <c r="A392" s="35">
        <v>453</v>
      </c>
      <c r="B392" s="35">
        <v>453137137</v>
      </c>
      <c r="C392" s="34" t="s">
        <v>521</v>
      </c>
      <c r="D392" s="35">
        <v>137</v>
      </c>
      <c r="E392" s="176" t="s">
        <v>162</v>
      </c>
      <c r="F392" s="35">
        <v>137</v>
      </c>
      <c r="G392" s="34" t="s">
        <v>162</v>
      </c>
      <c r="H392" s="333">
        <v>472</v>
      </c>
      <c r="I392" s="305">
        <v>20219</v>
      </c>
      <c r="J392" s="305">
        <v>622</v>
      </c>
      <c r="K392" s="178">
        <v>1188</v>
      </c>
      <c r="L392" s="305">
        <f t="shared" si="17"/>
        <v>22029</v>
      </c>
      <c r="M392" s="34"/>
      <c r="N392" s="178">
        <f t="shared" si="15"/>
        <v>0</v>
      </c>
      <c r="O392" s="178">
        <f t="shared" si="16"/>
        <v>621.59586820068944</v>
      </c>
      <c r="P392" s="179"/>
    </row>
    <row r="393" spans="1:16">
      <c r="A393" s="35">
        <v>453</v>
      </c>
      <c r="B393" s="35">
        <v>453137161</v>
      </c>
      <c r="C393" s="34" t="s">
        <v>521</v>
      </c>
      <c r="D393" s="35">
        <v>137</v>
      </c>
      <c r="E393" s="176" t="s">
        <v>162</v>
      </c>
      <c r="F393" s="35">
        <v>161</v>
      </c>
      <c r="G393" s="34" t="s">
        <v>186</v>
      </c>
      <c r="H393" s="333">
        <v>1</v>
      </c>
      <c r="I393" s="305">
        <v>18014</v>
      </c>
      <c r="J393" s="305">
        <v>6345</v>
      </c>
      <c r="K393" s="178">
        <v>1188</v>
      </c>
      <c r="L393" s="305">
        <f t="shared" si="17"/>
        <v>25547</v>
      </c>
      <c r="M393" s="34"/>
      <c r="N393" s="178">
        <f t="shared" si="15"/>
        <v>6288.6500432518442</v>
      </c>
      <c r="O393" s="178">
        <f t="shared" si="16"/>
        <v>7684.9689888608373</v>
      </c>
      <c r="P393" s="179"/>
    </row>
    <row r="394" spans="1:16">
      <c r="A394" s="35">
        <v>453</v>
      </c>
      <c r="B394" s="35">
        <v>453137253</v>
      </c>
      <c r="C394" s="34" t="s">
        <v>521</v>
      </c>
      <c r="D394" s="35">
        <v>137</v>
      </c>
      <c r="E394" s="176" t="s">
        <v>162</v>
      </c>
      <c r="F394" s="35">
        <v>253</v>
      </c>
      <c r="G394" s="34" t="s">
        <v>278</v>
      </c>
      <c r="H394" s="333">
        <v>1</v>
      </c>
      <c r="I394" s="305">
        <v>17180.604390243905</v>
      </c>
      <c r="J394" s="305">
        <v>35191</v>
      </c>
      <c r="K394" s="178">
        <v>1188</v>
      </c>
      <c r="L394" s="305">
        <f t="shared" si="17"/>
        <v>53559.604390243905</v>
      </c>
      <c r="M394" s="34"/>
      <c r="N394" s="178">
        <f t="shared" ref="N394:N457" si="18">IF(VLOOKUP($F394,abvfndpcts,17)&lt;100,0,((VLOOKUP($F394,abvfndpcts,17)/100*$I394)-$I394))</f>
        <v>32211.589428606094</v>
      </c>
      <c r="O394" s="178">
        <f t="shared" ref="O394:O457" si="19">IF(VLOOKUP($F394,abvfndpcts,18)&lt;100,0,((VLOOKUP($F394,abvfndpcts,18)/100*$I394)-$I394))</f>
        <v>44983.200596715615</v>
      </c>
      <c r="P394" s="179"/>
    </row>
    <row r="395" spans="1:16">
      <c r="A395" s="35">
        <v>453</v>
      </c>
      <c r="B395" s="35">
        <v>453137278</v>
      </c>
      <c r="C395" s="34" t="s">
        <v>521</v>
      </c>
      <c r="D395" s="35">
        <v>137</v>
      </c>
      <c r="E395" s="176" t="s">
        <v>162</v>
      </c>
      <c r="F395" s="35">
        <v>278</v>
      </c>
      <c r="G395" s="34" t="s">
        <v>303</v>
      </c>
      <c r="H395" s="333">
        <v>4</v>
      </c>
      <c r="I395" s="305">
        <v>15912</v>
      </c>
      <c r="J395" s="305">
        <v>3607</v>
      </c>
      <c r="K395" s="178">
        <v>1188</v>
      </c>
      <c r="L395" s="305">
        <f t="shared" ref="L395:L458" si="20">SUM(I395:K395)</f>
        <v>20707</v>
      </c>
      <c r="M395" s="34"/>
      <c r="N395" s="178">
        <f t="shared" si="18"/>
        <v>2630.9095421035308</v>
      </c>
      <c r="O395" s="178">
        <f t="shared" si="19"/>
        <v>5128.2279796847397</v>
      </c>
      <c r="P395" s="179"/>
    </row>
    <row r="396" spans="1:16">
      <c r="A396" s="35">
        <v>453</v>
      </c>
      <c r="B396" s="35">
        <v>453137281</v>
      </c>
      <c r="C396" s="34" t="s">
        <v>521</v>
      </c>
      <c r="D396" s="35">
        <v>137</v>
      </c>
      <c r="E396" s="176" t="s">
        <v>162</v>
      </c>
      <c r="F396" s="35">
        <v>281</v>
      </c>
      <c r="G396" s="34" t="s">
        <v>306</v>
      </c>
      <c r="H396" s="333">
        <v>119</v>
      </c>
      <c r="I396" s="305">
        <v>19957</v>
      </c>
      <c r="J396" s="305">
        <v>2</v>
      </c>
      <c r="K396" s="178">
        <v>1188</v>
      </c>
      <c r="L396" s="305">
        <f t="shared" si="20"/>
        <v>21147</v>
      </c>
      <c r="M396" s="34"/>
      <c r="N396" s="178">
        <f t="shared" si="18"/>
        <v>0</v>
      </c>
      <c r="O396" s="178">
        <f t="shared" si="19"/>
        <v>906.74343406371554</v>
      </c>
      <c r="P396" s="179"/>
    </row>
    <row r="397" spans="1:16">
      <c r="A397" s="35">
        <v>453</v>
      </c>
      <c r="B397" s="35">
        <v>453137325</v>
      </c>
      <c r="C397" s="34" t="s">
        <v>521</v>
      </c>
      <c r="D397" s="35">
        <v>137</v>
      </c>
      <c r="E397" s="176" t="s">
        <v>162</v>
      </c>
      <c r="F397" s="35">
        <v>325</v>
      </c>
      <c r="G397" s="34" t="s">
        <v>350</v>
      </c>
      <c r="H397" s="333">
        <v>1</v>
      </c>
      <c r="I397" s="305">
        <v>11091</v>
      </c>
      <c r="J397" s="305">
        <v>750</v>
      </c>
      <c r="K397" s="178">
        <v>1188</v>
      </c>
      <c r="L397" s="305">
        <f t="shared" si="20"/>
        <v>13029</v>
      </c>
      <c r="M397" s="34"/>
      <c r="N397" s="178">
        <f t="shared" si="18"/>
        <v>749.55677809816916</v>
      </c>
      <c r="O397" s="178">
        <f t="shared" si="19"/>
        <v>1613.5593182949615</v>
      </c>
      <c r="P397" s="179"/>
    </row>
    <row r="398" spans="1:16">
      <c r="A398" s="35">
        <v>453</v>
      </c>
      <c r="B398" s="35">
        <v>453137332</v>
      </c>
      <c r="C398" s="34" t="s">
        <v>521</v>
      </c>
      <c r="D398" s="35">
        <v>137</v>
      </c>
      <c r="E398" s="176" t="s">
        <v>162</v>
      </c>
      <c r="F398" s="35">
        <v>332</v>
      </c>
      <c r="G398" s="34" t="s">
        <v>357</v>
      </c>
      <c r="H398" s="333">
        <v>8</v>
      </c>
      <c r="I398" s="305">
        <v>16547</v>
      </c>
      <c r="J398" s="305">
        <v>489</v>
      </c>
      <c r="K398" s="178">
        <v>1188</v>
      </c>
      <c r="L398" s="305">
        <f t="shared" si="20"/>
        <v>18224</v>
      </c>
      <c r="M398" s="34"/>
      <c r="N398" s="178">
        <f t="shared" si="18"/>
        <v>489.39536157877956</v>
      </c>
      <c r="O398" s="178">
        <f t="shared" si="19"/>
        <v>1626.7233836060441</v>
      </c>
      <c r="P398" s="179"/>
    </row>
    <row r="399" spans="1:16">
      <c r="A399" s="35">
        <v>453</v>
      </c>
      <c r="B399" s="35">
        <v>453137672</v>
      </c>
      <c r="C399" s="34" t="s">
        <v>521</v>
      </c>
      <c r="D399" s="35">
        <v>137</v>
      </c>
      <c r="E399" s="176" t="s">
        <v>162</v>
      </c>
      <c r="F399" s="35">
        <v>672</v>
      </c>
      <c r="G399" s="34" t="s">
        <v>400</v>
      </c>
      <c r="H399" s="333">
        <v>1</v>
      </c>
      <c r="I399" s="305">
        <v>15912.070455764073</v>
      </c>
      <c r="J399" s="305">
        <v>4280</v>
      </c>
      <c r="K399" s="178">
        <v>1188</v>
      </c>
      <c r="L399" s="305">
        <f t="shared" si="20"/>
        <v>21380.070455764071</v>
      </c>
      <c r="M399" s="34"/>
      <c r="N399" s="178">
        <f t="shared" si="18"/>
        <v>3520.5061437760651</v>
      </c>
      <c r="O399" s="178">
        <f t="shared" si="19"/>
        <v>6406.9026380455925</v>
      </c>
      <c r="P399" s="179"/>
    </row>
    <row r="400" spans="1:16">
      <c r="A400" s="35">
        <v>454</v>
      </c>
      <c r="B400" s="35">
        <v>454149009</v>
      </c>
      <c r="C400" s="34" t="s">
        <v>522</v>
      </c>
      <c r="D400" s="35">
        <v>149</v>
      </c>
      <c r="E400" s="176" t="s">
        <v>174</v>
      </c>
      <c r="F400" s="35">
        <v>9</v>
      </c>
      <c r="G400" s="34" t="s">
        <v>34</v>
      </c>
      <c r="H400" s="333">
        <v>1</v>
      </c>
      <c r="I400" s="305">
        <v>17941</v>
      </c>
      <c r="J400" s="305">
        <v>12133</v>
      </c>
      <c r="K400" s="178">
        <v>1188</v>
      </c>
      <c r="L400" s="305">
        <f t="shared" si="20"/>
        <v>31262</v>
      </c>
      <c r="M400" s="34"/>
      <c r="N400" s="178">
        <f t="shared" si="18"/>
        <v>9049.7540587741569</v>
      </c>
      <c r="O400" s="178">
        <f t="shared" si="19"/>
        <v>13056.409393618924</v>
      </c>
      <c r="P400" s="179"/>
    </row>
    <row r="401" spans="1:16">
      <c r="A401" s="35">
        <v>454</v>
      </c>
      <c r="B401" s="35">
        <v>454149056</v>
      </c>
      <c r="C401" s="34" t="s">
        <v>522</v>
      </c>
      <c r="D401" s="35">
        <v>149</v>
      </c>
      <c r="E401" s="176" t="s">
        <v>174</v>
      </c>
      <c r="F401" s="35">
        <v>56</v>
      </c>
      <c r="G401" s="34" t="s">
        <v>81</v>
      </c>
      <c r="H401" s="333">
        <v>1</v>
      </c>
      <c r="I401" s="305">
        <v>11407</v>
      </c>
      <c r="J401" s="305">
        <v>3628</v>
      </c>
      <c r="K401" s="178">
        <v>1188</v>
      </c>
      <c r="L401" s="305">
        <f t="shared" si="20"/>
        <v>16223</v>
      </c>
      <c r="M401" s="34"/>
      <c r="N401" s="178">
        <f t="shared" si="18"/>
        <v>3348.0389845767095</v>
      </c>
      <c r="O401" s="178">
        <f t="shared" si="19"/>
        <v>4431.4650425767868</v>
      </c>
      <c r="P401" s="179"/>
    </row>
    <row r="402" spans="1:16">
      <c r="A402" s="35">
        <v>454</v>
      </c>
      <c r="B402" s="35">
        <v>454149103</v>
      </c>
      <c r="C402" s="34" t="s">
        <v>522</v>
      </c>
      <c r="D402" s="35">
        <v>149</v>
      </c>
      <c r="E402" s="176" t="s">
        <v>174</v>
      </c>
      <c r="F402" s="35">
        <v>103</v>
      </c>
      <c r="G402" s="34" t="s">
        <v>128</v>
      </c>
      <c r="H402" s="333">
        <v>4</v>
      </c>
      <c r="I402" s="305">
        <v>18015.364007999997</v>
      </c>
      <c r="J402" s="305">
        <v>82</v>
      </c>
      <c r="K402" s="178">
        <v>1188</v>
      </c>
      <c r="L402" s="305">
        <f t="shared" si="20"/>
        <v>19285.364007999997</v>
      </c>
      <c r="M402" s="34"/>
      <c r="N402" s="178">
        <f t="shared" si="18"/>
        <v>0</v>
      </c>
      <c r="O402" s="178">
        <f t="shared" si="19"/>
        <v>730.85554139906526</v>
      </c>
      <c r="P402" s="179"/>
    </row>
    <row r="403" spans="1:16">
      <c r="A403" s="35">
        <v>454</v>
      </c>
      <c r="B403" s="35">
        <v>454149128</v>
      </c>
      <c r="C403" s="34" t="s">
        <v>522</v>
      </c>
      <c r="D403" s="35">
        <v>149</v>
      </c>
      <c r="E403" s="176" t="s">
        <v>174</v>
      </c>
      <c r="F403" s="35">
        <v>128</v>
      </c>
      <c r="G403" s="34" t="s">
        <v>153</v>
      </c>
      <c r="H403" s="333">
        <v>19</v>
      </c>
      <c r="I403" s="305">
        <v>18325</v>
      </c>
      <c r="J403" s="305">
        <v>999</v>
      </c>
      <c r="K403" s="178">
        <v>1188</v>
      </c>
      <c r="L403" s="305">
        <f t="shared" si="20"/>
        <v>20512</v>
      </c>
      <c r="M403" s="34"/>
      <c r="N403" s="178">
        <f t="shared" si="18"/>
        <v>661.01091144388192</v>
      </c>
      <c r="O403" s="178">
        <f t="shared" si="19"/>
        <v>1903.41273374722</v>
      </c>
      <c r="P403" s="179"/>
    </row>
    <row r="404" spans="1:16">
      <c r="A404" s="35">
        <v>454</v>
      </c>
      <c r="B404" s="35">
        <v>454149149</v>
      </c>
      <c r="C404" s="34" t="s">
        <v>522</v>
      </c>
      <c r="D404" s="35">
        <v>149</v>
      </c>
      <c r="E404" s="176" t="s">
        <v>174</v>
      </c>
      <c r="F404" s="35">
        <v>149</v>
      </c>
      <c r="G404" s="34" t="s">
        <v>174</v>
      </c>
      <c r="H404" s="333">
        <v>841</v>
      </c>
      <c r="I404" s="305">
        <v>20242</v>
      </c>
      <c r="J404" s="305">
        <v>462</v>
      </c>
      <c r="K404" s="178">
        <v>1188</v>
      </c>
      <c r="L404" s="305">
        <f t="shared" si="20"/>
        <v>21892</v>
      </c>
      <c r="M404" s="34"/>
      <c r="N404" s="178">
        <f t="shared" si="18"/>
        <v>0</v>
      </c>
      <c r="O404" s="178">
        <f t="shared" si="19"/>
        <v>748.07754389017646</v>
      </c>
      <c r="P404" s="179"/>
    </row>
    <row r="405" spans="1:16">
      <c r="A405" s="35">
        <v>454</v>
      </c>
      <c r="B405" s="35">
        <v>454149181</v>
      </c>
      <c r="C405" s="34" t="s">
        <v>522</v>
      </c>
      <c r="D405" s="35">
        <v>149</v>
      </c>
      <c r="E405" s="176" t="s">
        <v>174</v>
      </c>
      <c r="F405" s="35">
        <v>181</v>
      </c>
      <c r="G405" s="34" t="s">
        <v>206</v>
      </c>
      <c r="H405" s="333">
        <v>53</v>
      </c>
      <c r="I405" s="305">
        <v>17378</v>
      </c>
      <c r="J405" s="305">
        <v>195</v>
      </c>
      <c r="K405" s="178">
        <v>1188</v>
      </c>
      <c r="L405" s="305">
        <f t="shared" si="20"/>
        <v>18761</v>
      </c>
      <c r="M405" s="34"/>
      <c r="N405" s="178">
        <f t="shared" si="18"/>
        <v>148.36328422878432</v>
      </c>
      <c r="O405" s="178">
        <f t="shared" si="19"/>
        <v>1172.058444962564</v>
      </c>
      <c r="P405" s="179"/>
    </row>
    <row r="406" spans="1:16">
      <c r="A406" s="35">
        <v>454</v>
      </c>
      <c r="B406" s="35">
        <v>454149211</v>
      </c>
      <c r="C406" s="34" t="s">
        <v>522</v>
      </c>
      <c r="D406" s="35">
        <v>149</v>
      </c>
      <c r="E406" s="176" t="s">
        <v>174</v>
      </c>
      <c r="F406" s="35">
        <v>211</v>
      </c>
      <c r="G406" s="34" t="s">
        <v>236</v>
      </c>
      <c r="H406" s="333">
        <v>1</v>
      </c>
      <c r="I406" s="305">
        <v>13820</v>
      </c>
      <c r="J406" s="305">
        <v>4231</v>
      </c>
      <c r="K406" s="178">
        <v>1188</v>
      </c>
      <c r="L406" s="305">
        <f t="shared" si="20"/>
        <v>19239</v>
      </c>
      <c r="M406" s="34"/>
      <c r="N406" s="178">
        <f t="shared" si="18"/>
        <v>2345.5618357841449</v>
      </c>
      <c r="O406" s="178">
        <f t="shared" si="19"/>
        <v>4230.900789971678</v>
      </c>
      <c r="P406" s="179"/>
    </row>
    <row r="407" spans="1:16">
      <c r="A407" s="35">
        <v>455</v>
      </c>
      <c r="B407" s="35">
        <v>455128128</v>
      </c>
      <c r="C407" s="34" t="s">
        <v>523</v>
      </c>
      <c r="D407" s="35">
        <v>128</v>
      </c>
      <c r="E407" s="176" t="s">
        <v>153</v>
      </c>
      <c r="F407" s="35">
        <v>128</v>
      </c>
      <c r="G407" s="34" t="s">
        <v>153</v>
      </c>
      <c r="H407" s="333">
        <v>292</v>
      </c>
      <c r="I407" s="305">
        <v>15252</v>
      </c>
      <c r="J407" s="305">
        <v>832</v>
      </c>
      <c r="K407" s="178">
        <v>1188</v>
      </c>
      <c r="L407" s="305">
        <f t="shared" si="20"/>
        <v>17272</v>
      </c>
      <c r="M407" s="34"/>
      <c r="N407" s="178">
        <f t="shared" si="18"/>
        <v>550.16307892726218</v>
      </c>
      <c r="O407" s="178">
        <f t="shared" si="19"/>
        <v>1584.2210649447552</v>
      </c>
      <c r="P407" s="179"/>
    </row>
    <row r="408" spans="1:16">
      <c r="A408" s="35">
        <v>455</v>
      </c>
      <c r="B408" s="35">
        <v>455128149</v>
      </c>
      <c r="C408" s="34" t="s">
        <v>523</v>
      </c>
      <c r="D408" s="35">
        <v>128</v>
      </c>
      <c r="E408" s="176" t="s">
        <v>153</v>
      </c>
      <c r="F408" s="35">
        <v>149</v>
      </c>
      <c r="G408" s="34" t="s">
        <v>174</v>
      </c>
      <c r="H408" s="333">
        <v>2</v>
      </c>
      <c r="I408" s="305">
        <v>15954</v>
      </c>
      <c r="J408" s="305">
        <v>364</v>
      </c>
      <c r="K408" s="178">
        <v>1188</v>
      </c>
      <c r="L408" s="305">
        <f t="shared" si="20"/>
        <v>17506</v>
      </c>
      <c r="M408" s="34"/>
      <c r="N408" s="178">
        <f t="shared" si="18"/>
        <v>0</v>
      </c>
      <c r="O408" s="178">
        <f t="shared" si="19"/>
        <v>589.60720952592965</v>
      </c>
      <c r="P408" s="179"/>
    </row>
    <row r="409" spans="1:16">
      <c r="A409" s="35">
        <v>455</v>
      </c>
      <c r="B409" s="35">
        <v>455128181</v>
      </c>
      <c r="C409" s="34" t="s">
        <v>523</v>
      </c>
      <c r="D409" s="35">
        <v>128</v>
      </c>
      <c r="E409" s="176" t="s">
        <v>153</v>
      </c>
      <c r="F409" s="35">
        <v>181</v>
      </c>
      <c r="G409" s="34" t="s">
        <v>206</v>
      </c>
      <c r="H409" s="333">
        <v>2</v>
      </c>
      <c r="I409" s="305">
        <v>18906</v>
      </c>
      <c r="J409" s="305">
        <v>212</v>
      </c>
      <c r="K409" s="178">
        <v>1188</v>
      </c>
      <c r="L409" s="305">
        <f t="shared" si="20"/>
        <v>20306</v>
      </c>
      <c r="M409" s="34"/>
      <c r="N409" s="178">
        <f t="shared" si="18"/>
        <v>161.40846194207552</v>
      </c>
      <c r="O409" s="178">
        <f t="shared" si="19"/>
        <v>1275.1143376949149</v>
      </c>
      <c r="P409" s="179"/>
    </row>
    <row r="410" spans="1:16">
      <c r="A410" s="35">
        <v>455</v>
      </c>
      <c r="B410" s="35">
        <v>455128204</v>
      </c>
      <c r="C410" s="34" t="s">
        <v>523</v>
      </c>
      <c r="D410" s="35">
        <v>128</v>
      </c>
      <c r="E410" s="176" t="s">
        <v>153</v>
      </c>
      <c r="F410" s="35">
        <v>204</v>
      </c>
      <c r="G410" s="34" t="s">
        <v>229</v>
      </c>
      <c r="H410" s="333">
        <v>1</v>
      </c>
      <c r="I410" s="305">
        <v>13123.456961217476</v>
      </c>
      <c r="J410" s="305">
        <v>10526</v>
      </c>
      <c r="K410" s="178">
        <v>1188</v>
      </c>
      <c r="L410" s="305">
        <f t="shared" si="20"/>
        <v>24837.456961217475</v>
      </c>
      <c r="M410" s="34"/>
      <c r="N410" s="178">
        <f t="shared" si="18"/>
        <v>7164.2406868141497</v>
      </c>
      <c r="O410" s="178">
        <f t="shared" si="19"/>
        <v>10525.701380757399</v>
      </c>
      <c r="P410" s="179"/>
    </row>
    <row r="411" spans="1:16">
      <c r="A411" s="35">
        <v>455</v>
      </c>
      <c r="B411" s="35">
        <v>455128745</v>
      </c>
      <c r="C411" s="34" t="s">
        <v>523</v>
      </c>
      <c r="D411" s="35">
        <v>128</v>
      </c>
      <c r="E411" s="176" t="s">
        <v>153</v>
      </c>
      <c r="F411" s="35">
        <v>745</v>
      </c>
      <c r="G411" s="34" t="s">
        <v>422</v>
      </c>
      <c r="H411" s="333">
        <v>6</v>
      </c>
      <c r="I411" s="305">
        <v>11337</v>
      </c>
      <c r="J411" s="305">
        <v>4639</v>
      </c>
      <c r="K411" s="178">
        <v>1188</v>
      </c>
      <c r="L411" s="305">
        <f t="shared" si="20"/>
        <v>17164</v>
      </c>
      <c r="M411" s="34"/>
      <c r="N411" s="178">
        <f t="shared" si="18"/>
        <v>4638.6911067888814</v>
      </c>
      <c r="O411" s="178">
        <f t="shared" si="19"/>
        <v>5357.0716469104445</v>
      </c>
      <c r="P411" s="179"/>
    </row>
    <row r="412" spans="1:16">
      <c r="A412" s="35">
        <v>455</v>
      </c>
      <c r="B412" s="35">
        <v>455128773</v>
      </c>
      <c r="C412" s="34" t="s">
        <v>523</v>
      </c>
      <c r="D412" s="35">
        <v>128</v>
      </c>
      <c r="E412" s="176" t="s">
        <v>153</v>
      </c>
      <c r="F412" s="35">
        <v>773</v>
      </c>
      <c r="G412" s="34" t="s">
        <v>432</v>
      </c>
      <c r="H412" s="333">
        <v>3</v>
      </c>
      <c r="I412" s="305">
        <v>11089</v>
      </c>
      <c r="J412" s="305">
        <v>7197</v>
      </c>
      <c r="K412" s="178">
        <v>1188</v>
      </c>
      <c r="L412" s="305">
        <f t="shared" si="20"/>
        <v>19474</v>
      </c>
      <c r="M412" s="34"/>
      <c r="N412" s="178">
        <f t="shared" si="18"/>
        <v>4300.7524107158024</v>
      </c>
      <c r="O412" s="178">
        <f t="shared" si="19"/>
        <v>7197.3982926887911</v>
      </c>
      <c r="P412" s="179"/>
    </row>
    <row r="413" spans="1:16">
      <c r="A413" s="35">
        <v>456</v>
      </c>
      <c r="B413" s="35">
        <v>456160007</v>
      </c>
      <c r="C413" s="34" t="s">
        <v>524</v>
      </c>
      <c r="D413" s="35">
        <v>160</v>
      </c>
      <c r="E413" s="176" t="s">
        <v>185</v>
      </c>
      <c r="F413" s="35">
        <v>7</v>
      </c>
      <c r="G413" s="34" t="s">
        <v>32</v>
      </c>
      <c r="H413" s="333">
        <v>1</v>
      </c>
      <c r="I413" s="305">
        <v>14647.883809275663</v>
      </c>
      <c r="J413" s="305">
        <v>6754</v>
      </c>
      <c r="K413" s="178">
        <v>1188</v>
      </c>
      <c r="L413" s="305">
        <f t="shared" si="20"/>
        <v>22589.883809275663</v>
      </c>
      <c r="M413" s="34"/>
      <c r="N413" s="178">
        <f t="shared" si="18"/>
        <v>4816.8221976714631</v>
      </c>
      <c r="O413" s="178">
        <f t="shared" si="19"/>
        <v>7673.0520327544727</v>
      </c>
      <c r="P413" s="179"/>
    </row>
    <row r="414" spans="1:16">
      <c r="A414" s="35">
        <v>456</v>
      </c>
      <c r="B414" s="35">
        <v>456160009</v>
      </c>
      <c r="C414" s="34" t="s">
        <v>524</v>
      </c>
      <c r="D414" s="35">
        <v>160</v>
      </c>
      <c r="E414" s="176" t="s">
        <v>185</v>
      </c>
      <c r="F414" s="35">
        <v>9</v>
      </c>
      <c r="G414" s="34" t="s">
        <v>34</v>
      </c>
      <c r="H414" s="333">
        <v>1</v>
      </c>
      <c r="I414" s="305">
        <v>11462</v>
      </c>
      <c r="J414" s="305">
        <v>7752</v>
      </c>
      <c r="K414" s="178">
        <v>1188</v>
      </c>
      <c r="L414" s="305">
        <f t="shared" si="20"/>
        <v>20402</v>
      </c>
      <c r="M414" s="34"/>
      <c r="N414" s="178">
        <f t="shared" si="18"/>
        <v>5781.6331877637458</v>
      </c>
      <c r="O414" s="178">
        <f t="shared" si="19"/>
        <v>8341.3725249239214</v>
      </c>
      <c r="P414" s="179"/>
    </row>
    <row r="415" spans="1:16">
      <c r="A415" s="35">
        <v>456</v>
      </c>
      <c r="B415" s="35">
        <v>456160031</v>
      </c>
      <c r="C415" s="34" t="s">
        <v>524</v>
      </c>
      <c r="D415" s="35">
        <v>160</v>
      </c>
      <c r="E415" s="176" t="s">
        <v>185</v>
      </c>
      <c r="F415" s="35">
        <v>31</v>
      </c>
      <c r="G415" s="34" t="s">
        <v>56</v>
      </c>
      <c r="H415" s="333">
        <v>3</v>
      </c>
      <c r="I415" s="305">
        <v>15836</v>
      </c>
      <c r="J415" s="305">
        <v>6152</v>
      </c>
      <c r="K415" s="178">
        <v>1188</v>
      </c>
      <c r="L415" s="305">
        <f t="shared" si="20"/>
        <v>23176</v>
      </c>
      <c r="M415" s="34"/>
      <c r="N415" s="178">
        <f t="shared" si="18"/>
        <v>6152.1273462415484</v>
      </c>
      <c r="O415" s="178">
        <f t="shared" si="19"/>
        <v>8467.9148792427695</v>
      </c>
      <c r="P415" s="179"/>
    </row>
    <row r="416" spans="1:16">
      <c r="A416" s="35">
        <v>456</v>
      </c>
      <c r="B416" s="35">
        <v>456160056</v>
      </c>
      <c r="C416" s="34" t="s">
        <v>524</v>
      </c>
      <c r="D416" s="35">
        <v>160</v>
      </c>
      <c r="E416" s="176" t="s">
        <v>185</v>
      </c>
      <c r="F416" s="35">
        <v>56</v>
      </c>
      <c r="G416" s="34" t="s">
        <v>81</v>
      </c>
      <c r="H416" s="333">
        <v>4</v>
      </c>
      <c r="I416" s="305">
        <v>16204</v>
      </c>
      <c r="J416" s="305">
        <v>5153</v>
      </c>
      <c r="K416" s="178">
        <v>1188</v>
      </c>
      <c r="L416" s="305">
        <f t="shared" si="20"/>
        <v>22545</v>
      </c>
      <c r="M416" s="34"/>
      <c r="N416" s="178">
        <f t="shared" si="18"/>
        <v>4755.9940129815877</v>
      </c>
      <c r="O416" s="178">
        <f t="shared" si="19"/>
        <v>6295.0345884031085</v>
      </c>
      <c r="P416" s="179"/>
    </row>
    <row r="417" spans="1:16">
      <c r="A417" s="35">
        <v>456</v>
      </c>
      <c r="B417" s="35">
        <v>456160079</v>
      </c>
      <c r="C417" s="34" t="s">
        <v>524</v>
      </c>
      <c r="D417" s="35">
        <v>160</v>
      </c>
      <c r="E417" s="176" t="s">
        <v>185</v>
      </c>
      <c r="F417" s="35">
        <v>79</v>
      </c>
      <c r="G417" s="34" t="s">
        <v>104</v>
      </c>
      <c r="H417" s="333">
        <v>41</v>
      </c>
      <c r="I417" s="305">
        <v>17180</v>
      </c>
      <c r="J417" s="305">
        <v>857</v>
      </c>
      <c r="K417" s="178">
        <v>1188</v>
      </c>
      <c r="L417" s="305">
        <f t="shared" si="20"/>
        <v>19225</v>
      </c>
      <c r="M417" s="34"/>
      <c r="N417" s="178">
        <f t="shared" si="18"/>
        <v>45.545540903425717</v>
      </c>
      <c r="O417" s="178">
        <f t="shared" si="19"/>
        <v>1740.4704618348733</v>
      </c>
      <c r="P417" s="179"/>
    </row>
    <row r="418" spans="1:16">
      <c r="A418" s="35">
        <v>456</v>
      </c>
      <c r="B418" s="35">
        <v>456160149</v>
      </c>
      <c r="C418" s="34" t="s">
        <v>524</v>
      </c>
      <c r="D418" s="35">
        <v>160</v>
      </c>
      <c r="E418" s="176" t="s">
        <v>185</v>
      </c>
      <c r="F418" s="35">
        <v>149</v>
      </c>
      <c r="G418" s="34" t="s">
        <v>174</v>
      </c>
      <c r="H418" s="333">
        <v>4</v>
      </c>
      <c r="I418" s="305">
        <v>18618</v>
      </c>
      <c r="J418" s="305">
        <v>425</v>
      </c>
      <c r="K418" s="178">
        <v>1188</v>
      </c>
      <c r="L418" s="305">
        <f t="shared" si="20"/>
        <v>20231</v>
      </c>
      <c r="M418" s="34"/>
      <c r="N418" s="178">
        <f t="shared" si="18"/>
        <v>0</v>
      </c>
      <c r="O418" s="178">
        <f t="shared" si="19"/>
        <v>688.05986128580844</v>
      </c>
      <c r="P418" s="179"/>
    </row>
    <row r="419" spans="1:16">
      <c r="A419" s="35">
        <v>456</v>
      </c>
      <c r="B419" s="35">
        <v>456160160</v>
      </c>
      <c r="C419" s="34" t="s">
        <v>524</v>
      </c>
      <c r="D419" s="35">
        <v>160</v>
      </c>
      <c r="E419" s="176" t="s">
        <v>185</v>
      </c>
      <c r="F419" s="35">
        <v>160</v>
      </c>
      <c r="G419" s="34" t="s">
        <v>185</v>
      </c>
      <c r="H419" s="333">
        <v>745</v>
      </c>
      <c r="I419" s="305">
        <v>18770</v>
      </c>
      <c r="J419" s="305">
        <v>428</v>
      </c>
      <c r="K419" s="178">
        <v>1188</v>
      </c>
      <c r="L419" s="305">
        <f t="shared" si="20"/>
        <v>20386</v>
      </c>
      <c r="M419" s="34"/>
      <c r="N419" s="178">
        <f t="shared" si="18"/>
        <v>39.024863803511835</v>
      </c>
      <c r="O419" s="178">
        <f t="shared" si="19"/>
        <v>756.86403207100739</v>
      </c>
      <c r="P419" s="179"/>
    </row>
    <row r="420" spans="1:16">
      <c r="A420" s="35">
        <v>456</v>
      </c>
      <c r="B420" s="35">
        <v>456160170</v>
      </c>
      <c r="C420" s="34" t="s">
        <v>524</v>
      </c>
      <c r="D420" s="35">
        <v>160</v>
      </c>
      <c r="E420" s="176" t="s">
        <v>185</v>
      </c>
      <c r="F420" s="35">
        <v>170</v>
      </c>
      <c r="G420" s="34" t="s">
        <v>195</v>
      </c>
      <c r="H420" s="333">
        <v>1</v>
      </c>
      <c r="I420" s="305">
        <v>12746</v>
      </c>
      <c r="J420" s="305">
        <v>1430</v>
      </c>
      <c r="K420" s="178">
        <v>1188</v>
      </c>
      <c r="L420" s="305">
        <f t="shared" si="20"/>
        <v>15364</v>
      </c>
      <c r="M420" s="34"/>
      <c r="N420" s="178">
        <f t="shared" si="18"/>
        <v>705.07793521015628</v>
      </c>
      <c r="O420" s="178">
        <f t="shared" si="19"/>
        <v>4979.0474149593574</v>
      </c>
      <c r="P420" s="179"/>
    </row>
    <row r="421" spans="1:16">
      <c r="A421" s="35">
        <v>456</v>
      </c>
      <c r="B421" s="35">
        <v>456160181</v>
      </c>
      <c r="C421" s="34" t="s">
        <v>524</v>
      </c>
      <c r="D421" s="35">
        <v>160</v>
      </c>
      <c r="E421" s="176" t="s">
        <v>185</v>
      </c>
      <c r="F421" s="35">
        <v>181</v>
      </c>
      <c r="G421" s="34" t="s">
        <v>206</v>
      </c>
      <c r="H421" s="333">
        <v>3</v>
      </c>
      <c r="I421" s="305">
        <v>15182</v>
      </c>
      <c r="J421" s="305">
        <v>170</v>
      </c>
      <c r="K421" s="178">
        <v>1188</v>
      </c>
      <c r="L421" s="305">
        <f t="shared" si="20"/>
        <v>16540</v>
      </c>
      <c r="M421" s="34"/>
      <c r="N421" s="178">
        <f t="shared" si="18"/>
        <v>129.61510997591176</v>
      </c>
      <c r="O421" s="178">
        <f t="shared" si="19"/>
        <v>1023.9493216377996</v>
      </c>
      <c r="P421" s="179"/>
    </row>
    <row r="422" spans="1:16">
      <c r="A422" s="35">
        <v>456</v>
      </c>
      <c r="B422" s="35">
        <v>456160295</v>
      </c>
      <c r="C422" s="34" t="s">
        <v>524</v>
      </c>
      <c r="D422" s="35">
        <v>160</v>
      </c>
      <c r="E422" s="176" t="s">
        <v>185</v>
      </c>
      <c r="F422" s="35">
        <v>295</v>
      </c>
      <c r="G422" s="34" t="s">
        <v>320</v>
      </c>
      <c r="H422" s="333">
        <v>7</v>
      </c>
      <c r="I422" s="305">
        <v>13990</v>
      </c>
      <c r="J422" s="305">
        <v>6845</v>
      </c>
      <c r="K422" s="178">
        <v>1188</v>
      </c>
      <c r="L422" s="305">
        <f t="shared" si="20"/>
        <v>22023</v>
      </c>
      <c r="M422" s="34"/>
      <c r="N422" s="178">
        <f t="shared" si="18"/>
        <v>6537.9140645084153</v>
      </c>
      <c r="O422" s="178">
        <f t="shared" si="19"/>
        <v>8638.544106367277</v>
      </c>
      <c r="P422" s="179"/>
    </row>
    <row r="423" spans="1:16">
      <c r="A423" s="35">
        <v>456</v>
      </c>
      <c r="B423" s="35">
        <v>456160301</v>
      </c>
      <c r="C423" s="34" t="s">
        <v>524</v>
      </c>
      <c r="D423" s="35">
        <v>160</v>
      </c>
      <c r="E423" s="176" t="s">
        <v>185</v>
      </c>
      <c r="F423" s="35">
        <v>301</v>
      </c>
      <c r="G423" s="34" t="s">
        <v>326</v>
      </c>
      <c r="H423" s="333">
        <v>2</v>
      </c>
      <c r="I423" s="305">
        <v>18457</v>
      </c>
      <c r="J423" s="305">
        <v>5880</v>
      </c>
      <c r="K423" s="178">
        <v>1188</v>
      </c>
      <c r="L423" s="305">
        <f t="shared" si="20"/>
        <v>25525</v>
      </c>
      <c r="M423" s="34"/>
      <c r="N423" s="178">
        <f t="shared" si="18"/>
        <v>5215.1576149079701</v>
      </c>
      <c r="O423" s="178">
        <f t="shared" si="19"/>
        <v>8071.5238725459458</v>
      </c>
      <c r="P423" s="179"/>
    </row>
    <row r="424" spans="1:16">
      <c r="A424" s="35">
        <v>456</v>
      </c>
      <c r="B424" s="35">
        <v>456160616</v>
      </c>
      <c r="C424" s="34" t="s">
        <v>524</v>
      </c>
      <c r="D424" s="35">
        <v>160</v>
      </c>
      <c r="E424" s="176" t="s">
        <v>185</v>
      </c>
      <c r="F424" s="35">
        <v>616</v>
      </c>
      <c r="G424" s="34" t="s">
        <v>384</v>
      </c>
      <c r="H424" s="333">
        <v>2</v>
      </c>
      <c r="I424" s="305">
        <v>17291</v>
      </c>
      <c r="J424" s="305">
        <v>2899</v>
      </c>
      <c r="K424" s="178">
        <v>1188</v>
      </c>
      <c r="L424" s="305">
        <f t="shared" si="20"/>
        <v>21378</v>
      </c>
      <c r="M424" s="34"/>
      <c r="N424" s="178">
        <f t="shared" si="18"/>
        <v>2898.8280576456709</v>
      </c>
      <c r="O424" s="178">
        <f t="shared" si="19"/>
        <v>6717.8721677850517</v>
      </c>
      <c r="P424" s="179"/>
    </row>
    <row r="425" spans="1:16">
      <c r="A425" s="35">
        <v>456</v>
      </c>
      <c r="B425" s="35">
        <v>456160735</v>
      </c>
      <c r="C425" s="34" t="s">
        <v>524</v>
      </c>
      <c r="D425" s="35">
        <v>160</v>
      </c>
      <c r="E425" s="176" t="s">
        <v>185</v>
      </c>
      <c r="F425" s="35">
        <v>735</v>
      </c>
      <c r="G425" s="34" t="s">
        <v>420</v>
      </c>
      <c r="H425" s="333">
        <v>1</v>
      </c>
      <c r="I425" s="305">
        <v>20067</v>
      </c>
      <c r="J425" s="305">
        <v>6566</v>
      </c>
      <c r="K425" s="178">
        <v>1188</v>
      </c>
      <c r="L425" s="305">
        <f t="shared" si="20"/>
        <v>27821</v>
      </c>
      <c r="M425" s="34"/>
      <c r="N425" s="178">
        <f t="shared" si="18"/>
        <v>6014.0430393447859</v>
      </c>
      <c r="O425" s="178">
        <f t="shared" si="19"/>
        <v>9461.2725708780818</v>
      </c>
      <c r="P425" s="179"/>
    </row>
    <row r="426" spans="1:16">
      <c r="A426" s="35">
        <v>458</v>
      </c>
      <c r="B426" s="35">
        <v>458160031</v>
      </c>
      <c r="C426" s="34" t="s">
        <v>525</v>
      </c>
      <c r="D426" s="35">
        <v>160</v>
      </c>
      <c r="E426" s="176" t="s">
        <v>185</v>
      </c>
      <c r="F426" s="35">
        <v>31</v>
      </c>
      <c r="G426" s="34" t="s">
        <v>56</v>
      </c>
      <c r="H426" s="333">
        <v>2</v>
      </c>
      <c r="I426" s="305">
        <v>13785.015331066217</v>
      </c>
      <c r="J426" s="305">
        <v>5355</v>
      </c>
      <c r="K426" s="178">
        <v>1188</v>
      </c>
      <c r="L426" s="305">
        <f t="shared" si="20"/>
        <v>20328.015331066217</v>
      </c>
      <c r="M426" s="34"/>
      <c r="N426" s="178">
        <f t="shared" si="18"/>
        <v>5355.3403502533147</v>
      </c>
      <c r="O426" s="178">
        <f t="shared" si="19"/>
        <v>7371.2008355977086</v>
      </c>
      <c r="P426" s="179"/>
    </row>
    <row r="427" spans="1:16">
      <c r="A427" s="35">
        <v>458</v>
      </c>
      <c r="B427" s="35">
        <v>458160056</v>
      </c>
      <c r="C427" s="34" t="s">
        <v>525</v>
      </c>
      <c r="D427" s="35">
        <v>160</v>
      </c>
      <c r="E427" s="176" t="s">
        <v>185</v>
      </c>
      <c r="F427" s="35">
        <v>56</v>
      </c>
      <c r="G427" s="34" t="s">
        <v>81</v>
      </c>
      <c r="H427" s="333">
        <v>2</v>
      </c>
      <c r="I427" s="305">
        <v>15421</v>
      </c>
      <c r="J427" s="305">
        <v>4904</v>
      </c>
      <c r="K427" s="178">
        <v>1188</v>
      </c>
      <c r="L427" s="305">
        <f t="shared" si="20"/>
        <v>21513</v>
      </c>
      <c r="M427" s="34"/>
      <c r="N427" s="178">
        <f t="shared" si="18"/>
        <v>4526.1777137860445</v>
      </c>
      <c r="O427" s="178">
        <f t="shared" si="19"/>
        <v>5990.8496906791115</v>
      </c>
      <c r="P427" s="179"/>
    </row>
    <row r="428" spans="1:16">
      <c r="A428" s="35">
        <v>458</v>
      </c>
      <c r="B428" s="35">
        <v>458160079</v>
      </c>
      <c r="C428" s="34" t="s">
        <v>525</v>
      </c>
      <c r="D428" s="35">
        <v>160</v>
      </c>
      <c r="E428" s="176" t="s">
        <v>185</v>
      </c>
      <c r="F428" s="35">
        <v>79</v>
      </c>
      <c r="G428" s="34" t="s">
        <v>104</v>
      </c>
      <c r="H428" s="333">
        <v>14</v>
      </c>
      <c r="I428" s="305">
        <v>16327</v>
      </c>
      <c r="J428" s="305">
        <v>815</v>
      </c>
      <c r="K428" s="178">
        <v>1188</v>
      </c>
      <c r="L428" s="305">
        <f t="shared" si="20"/>
        <v>18330</v>
      </c>
      <c r="M428" s="34"/>
      <c r="N428" s="178">
        <f t="shared" si="18"/>
        <v>43.284170333539805</v>
      </c>
      <c r="O428" s="178">
        <f t="shared" si="19"/>
        <v>1654.0547864015134</v>
      </c>
      <c r="P428" s="179"/>
    </row>
    <row r="429" spans="1:16">
      <c r="A429" s="35">
        <v>458</v>
      </c>
      <c r="B429" s="35">
        <v>458160149</v>
      </c>
      <c r="C429" s="34" t="s">
        <v>525</v>
      </c>
      <c r="D429" s="35">
        <v>160</v>
      </c>
      <c r="E429" s="176" t="s">
        <v>185</v>
      </c>
      <c r="F429" s="35">
        <v>149</v>
      </c>
      <c r="G429" s="34" t="s">
        <v>174</v>
      </c>
      <c r="H429" s="333">
        <v>1</v>
      </c>
      <c r="I429" s="305">
        <v>21948.890829499142</v>
      </c>
      <c r="J429" s="305">
        <v>501</v>
      </c>
      <c r="K429" s="178">
        <v>1188</v>
      </c>
      <c r="L429" s="305">
        <f t="shared" si="20"/>
        <v>23637.890829499142</v>
      </c>
      <c r="M429" s="34"/>
      <c r="N429" s="178">
        <f t="shared" si="18"/>
        <v>0</v>
      </c>
      <c r="O429" s="178">
        <f t="shared" si="19"/>
        <v>811.15859810519396</v>
      </c>
      <c r="P429" s="179"/>
    </row>
    <row r="430" spans="1:16">
      <c r="A430" s="35">
        <v>458</v>
      </c>
      <c r="B430" s="35">
        <v>458160151</v>
      </c>
      <c r="C430" s="34" t="s">
        <v>525</v>
      </c>
      <c r="D430" s="35">
        <v>160</v>
      </c>
      <c r="E430" s="176" t="s">
        <v>185</v>
      </c>
      <c r="F430" s="35">
        <v>151</v>
      </c>
      <c r="G430" s="34" t="s">
        <v>176</v>
      </c>
      <c r="H430" s="333">
        <v>2</v>
      </c>
      <c r="I430" s="305">
        <v>19727</v>
      </c>
      <c r="J430" s="305">
        <v>4432</v>
      </c>
      <c r="K430" s="178">
        <v>1188</v>
      </c>
      <c r="L430" s="305">
        <f t="shared" si="20"/>
        <v>25347</v>
      </c>
      <c r="M430" s="34"/>
      <c r="N430" s="178">
        <f t="shared" si="18"/>
        <v>1555.5339468240563</v>
      </c>
      <c r="O430" s="178">
        <f t="shared" si="19"/>
        <v>4431.8813071807162</v>
      </c>
      <c r="P430" s="179"/>
    </row>
    <row r="431" spans="1:16">
      <c r="A431" s="35">
        <v>458</v>
      </c>
      <c r="B431" s="35">
        <v>458160160</v>
      </c>
      <c r="C431" s="34" t="s">
        <v>525</v>
      </c>
      <c r="D431" s="35">
        <v>160</v>
      </c>
      <c r="E431" s="176" t="s">
        <v>185</v>
      </c>
      <c r="F431" s="35">
        <v>160</v>
      </c>
      <c r="G431" s="34" t="s">
        <v>185</v>
      </c>
      <c r="H431" s="333">
        <v>101</v>
      </c>
      <c r="I431" s="305">
        <v>21252</v>
      </c>
      <c r="J431" s="305">
        <v>485</v>
      </c>
      <c r="K431" s="178">
        <v>1188</v>
      </c>
      <c r="L431" s="305">
        <f t="shared" si="20"/>
        <v>22925</v>
      </c>
      <c r="M431" s="34"/>
      <c r="N431" s="178">
        <f t="shared" si="18"/>
        <v>44.185210738000023</v>
      </c>
      <c r="O431" s="178">
        <f t="shared" si="19"/>
        <v>856.94589289147916</v>
      </c>
      <c r="P431" s="179"/>
    </row>
    <row r="432" spans="1:16">
      <c r="A432" s="35">
        <v>458</v>
      </c>
      <c r="B432" s="35">
        <v>458160176</v>
      </c>
      <c r="C432" s="34" t="s">
        <v>525</v>
      </c>
      <c r="D432" s="35">
        <v>160</v>
      </c>
      <c r="E432" s="176" t="s">
        <v>185</v>
      </c>
      <c r="F432" s="35">
        <v>176</v>
      </c>
      <c r="G432" s="34" t="s">
        <v>201</v>
      </c>
      <c r="H432" s="333">
        <v>1</v>
      </c>
      <c r="I432" s="305">
        <v>12989</v>
      </c>
      <c r="J432" s="305">
        <v>4194</v>
      </c>
      <c r="K432" s="178">
        <v>1188</v>
      </c>
      <c r="L432" s="305">
        <f t="shared" si="20"/>
        <v>18371</v>
      </c>
      <c r="M432" s="34"/>
      <c r="N432" s="178">
        <f t="shared" si="18"/>
        <v>3262.2012356445375</v>
      </c>
      <c r="O432" s="178">
        <f t="shared" si="19"/>
        <v>6460.9673462128158</v>
      </c>
      <c r="P432" s="179"/>
    </row>
    <row r="433" spans="1:16">
      <c r="A433" s="35">
        <v>458</v>
      </c>
      <c r="B433" s="35">
        <v>458160326</v>
      </c>
      <c r="C433" s="34" t="s">
        <v>525</v>
      </c>
      <c r="D433" s="35">
        <v>160</v>
      </c>
      <c r="E433" s="176" t="s">
        <v>185</v>
      </c>
      <c r="F433" s="35">
        <v>326</v>
      </c>
      <c r="G433" s="34" t="s">
        <v>351</v>
      </c>
      <c r="H433" s="333">
        <v>1</v>
      </c>
      <c r="I433" s="305">
        <v>12884.310801281314</v>
      </c>
      <c r="J433" s="305">
        <v>4626</v>
      </c>
      <c r="K433" s="178">
        <v>1188</v>
      </c>
      <c r="L433" s="305">
        <f t="shared" si="20"/>
        <v>18698.310801281314</v>
      </c>
      <c r="M433" s="34"/>
      <c r="N433" s="178">
        <f t="shared" si="18"/>
        <v>4141.1032287149719</v>
      </c>
      <c r="O433" s="178">
        <f t="shared" si="19"/>
        <v>5411.6375418898606</v>
      </c>
      <c r="P433" s="179"/>
    </row>
    <row r="434" spans="1:16">
      <c r="A434" s="35">
        <v>463</v>
      </c>
      <c r="B434" s="35">
        <v>463035018</v>
      </c>
      <c r="C434" s="34" t="s">
        <v>526</v>
      </c>
      <c r="D434" s="35">
        <v>35</v>
      </c>
      <c r="E434" s="176" t="s">
        <v>60</v>
      </c>
      <c r="F434" s="35">
        <v>18</v>
      </c>
      <c r="G434" s="34" t="s">
        <v>43</v>
      </c>
      <c r="H434" s="333">
        <v>1</v>
      </c>
      <c r="I434" s="305">
        <v>17601.171054421768</v>
      </c>
      <c r="J434" s="305">
        <v>9425</v>
      </c>
      <c r="K434" s="178">
        <v>1188</v>
      </c>
      <c r="L434" s="305">
        <f t="shared" si="20"/>
        <v>28214.171054421768</v>
      </c>
      <c r="M434" s="34"/>
      <c r="N434" s="178">
        <f t="shared" si="18"/>
        <v>5794.3004185019126</v>
      </c>
      <c r="O434" s="178">
        <f t="shared" si="19"/>
        <v>16733.649099998005</v>
      </c>
      <c r="P434" s="179"/>
    </row>
    <row r="435" spans="1:16">
      <c r="A435" s="35">
        <v>463</v>
      </c>
      <c r="B435" s="35">
        <v>463035035</v>
      </c>
      <c r="C435" s="34" t="s">
        <v>526</v>
      </c>
      <c r="D435" s="35">
        <v>35</v>
      </c>
      <c r="E435" s="176" t="s">
        <v>60</v>
      </c>
      <c r="F435" s="35">
        <v>35</v>
      </c>
      <c r="G435" s="34" t="s">
        <v>60</v>
      </c>
      <c r="H435" s="333">
        <v>608</v>
      </c>
      <c r="I435" s="305">
        <v>20456</v>
      </c>
      <c r="J435" s="305">
        <v>7275</v>
      </c>
      <c r="K435" s="178">
        <v>1188</v>
      </c>
      <c r="L435" s="305">
        <f t="shared" si="20"/>
        <v>28919</v>
      </c>
      <c r="M435" s="34"/>
      <c r="N435" s="178">
        <f t="shared" si="18"/>
        <v>6044.7711875697059</v>
      </c>
      <c r="O435" s="178">
        <f t="shared" si="19"/>
        <v>8585.8166729956283</v>
      </c>
      <c r="P435" s="179"/>
    </row>
    <row r="436" spans="1:16">
      <c r="A436" s="35">
        <v>463</v>
      </c>
      <c r="B436" s="35">
        <v>463035040</v>
      </c>
      <c r="C436" s="34" t="s">
        <v>526</v>
      </c>
      <c r="D436" s="35">
        <v>35</v>
      </c>
      <c r="E436" s="176" t="s">
        <v>60</v>
      </c>
      <c r="F436" s="35">
        <v>40</v>
      </c>
      <c r="G436" s="34" t="s">
        <v>65</v>
      </c>
      <c r="H436" s="333">
        <v>2</v>
      </c>
      <c r="I436" s="305">
        <v>18262</v>
      </c>
      <c r="J436" s="305">
        <v>6099</v>
      </c>
      <c r="K436" s="178">
        <v>1188</v>
      </c>
      <c r="L436" s="305">
        <f t="shared" si="20"/>
        <v>25549</v>
      </c>
      <c r="M436" s="34"/>
      <c r="N436" s="178">
        <f t="shared" si="18"/>
        <v>4362.1365309601169</v>
      </c>
      <c r="O436" s="178">
        <f t="shared" si="19"/>
        <v>6099.3110438262956</v>
      </c>
      <c r="P436" s="179"/>
    </row>
    <row r="437" spans="1:16">
      <c r="A437" s="35">
        <v>463</v>
      </c>
      <c r="B437" s="35">
        <v>463035044</v>
      </c>
      <c r="C437" s="34" t="s">
        <v>526</v>
      </c>
      <c r="D437" s="35">
        <v>35</v>
      </c>
      <c r="E437" s="176" t="s">
        <v>60</v>
      </c>
      <c r="F437" s="35">
        <v>44</v>
      </c>
      <c r="G437" s="34" t="s">
        <v>69</v>
      </c>
      <c r="H437" s="333">
        <v>5</v>
      </c>
      <c r="I437" s="305">
        <v>19039</v>
      </c>
      <c r="J437" s="305">
        <v>0</v>
      </c>
      <c r="K437" s="178">
        <v>1188</v>
      </c>
      <c r="L437" s="305">
        <f t="shared" si="20"/>
        <v>20227</v>
      </c>
      <c r="M437" s="34"/>
      <c r="N437" s="178">
        <f t="shared" si="18"/>
        <v>0</v>
      </c>
      <c r="O437" s="178">
        <f t="shared" si="19"/>
        <v>1254.0607022934564</v>
      </c>
      <c r="P437" s="179"/>
    </row>
    <row r="438" spans="1:16">
      <c r="A438" s="35">
        <v>463</v>
      </c>
      <c r="B438" s="35">
        <v>463035046</v>
      </c>
      <c r="C438" s="34" t="s">
        <v>526</v>
      </c>
      <c r="D438" s="35">
        <v>35</v>
      </c>
      <c r="E438" s="176" t="s">
        <v>60</v>
      </c>
      <c r="F438" s="35">
        <v>46</v>
      </c>
      <c r="G438" s="34" t="s">
        <v>71</v>
      </c>
      <c r="H438" s="333">
        <v>1</v>
      </c>
      <c r="I438" s="305">
        <v>13851.49874879814</v>
      </c>
      <c r="J438" s="305">
        <v>13784</v>
      </c>
      <c r="K438" s="178">
        <v>1188</v>
      </c>
      <c r="L438" s="305">
        <f t="shared" si="20"/>
        <v>28823.498748798142</v>
      </c>
      <c r="M438" s="34"/>
      <c r="N438" s="178">
        <f t="shared" si="18"/>
        <v>10157.994950471801</v>
      </c>
      <c r="O438" s="178">
        <f t="shared" si="19"/>
        <v>14425.841918259377</v>
      </c>
      <c r="P438" s="179"/>
    </row>
    <row r="439" spans="1:16">
      <c r="A439" s="35">
        <v>463</v>
      </c>
      <c r="B439" s="35">
        <v>463035093</v>
      </c>
      <c r="C439" s="34" t="s">
        <v>526</v>
      </c>
      <c r="D439" s="35">
        <v>35</v>
      </c>
      <c r="E439" s="176" t="s">
        <v>60</v>
      </c>
      <c r="F439" s="35">
        <v>93</v>
      </c>
      <c r="G439" s="34" t="s">
        <v>118</v>
      </c>
      <c r="H439" s="333">
        <v>1</v>
      </c>
      <c r="I439" s="305">
        <v>16664</v>
      </c>
      <c r="J439" s="305">
        <v>68</v>
      </c>
      <c r="K439" s="178">
        <v>1188</v>
      </c>
      <c r="L439" s="305">
        <f t="shared" si="20"/>
        <v>17920</v>
      </c>
      <c r="M439" s="34"/>
      <c r="N439" s="178">
        <f t="shared" si="18"/>
        <v>0</v>
      </c>
      <c r="O439" s="178">
        <f t="shared" si="19"/>
        <v>826.6638670264183</v>
      </c>
      <c r="P439" s="179"/>
    </row>
    <row r="440" spans="1:16">
      <c r="A440" s="35">
        <v>463</v>
      </c>
      <c r="B440" s="35">
        <v>463035207</v>
      </c>
      <c r="C440" s="34" t="s">
        <v>526</v>
      </c>
      <c r="D440" s="35">
        <v>35</v>
      </c>
      <c r="E440" s="176" t="s">
        <v>60</v>
      </c>
      <c r="F440" s="35">
        <v>207</v>
      </c>
      <c r="G440" s="34" t="s">
        <v>232</v>
      </c>
      <c r="H440" s="333">
        <v>1</v>
      </c>
      <c r="I440" s="305">
        <v>11796</v>
      </c>
      <c r="J440" s="305">
        <v>9895</v>
      </c>
      <c r="K440" s="178">
        <v>1188</v>
      </c>
      <c r="L440" s="305">
        <f t="shared" si="20"/>
        <v>22879</v>
      </c>
      <c r="M440" s="34"/>
      <c r="N440" s="178">
        <f t="shared" si="18"/>
        <v>7499.0006390285562</v>
      </c>
      <c r="O440" s="178">
        <f t="shared" si="19"/>
        <v>9894.8458832774777</v>
      </c>
      <c r="P440" s="179"/>
    </row>
    <row r="441" spans="1:16">
      <c r="A441" s="35">
        <v>463</v>
      </c>
      <c r="B441" s="35">
        <v>463035220</v>
      </c>
      <c r="C441" s="34" t="s">
        <v>526</v>
      </c>
      <c r="D441" s="35">
        <v>35</v>
      </c>
      <c r="E441" s="176" t="s">
        <v>60</v>
      </c>
      <c r="F441" s="35">
        <v>220</v>
      </c>
      <c r="G441" s="34" t="s">
        <v>245</v>
      </c>
      <c r="H441" s="333">
        <v>1</v>
      </c>
      <c r="I441" s="305">
        <v>19036</v>
      </c>
      <c r="J441" s="305">
        <v>6788</v>
      </c>
      <c r="K441" s="178">
        <v>1188</v>
      </c>
      <c r="L441" s="305">
        <f t="shared" si="20"/>
        <v>27012</v>
      </c>
      <c r="M441" s="34"/>
      <c r="N441" s="178">
        <f t="shared" si="18"/>
        <v>6275.2604297135549</v>
      </c>
      <c r="O441" s="178">
        <f t="shared" si="19"/>
        <v>8640.6356862680077</v>
      </c>
      <c r="P441" s="179"/>
    </row>
    <row r="442" spans="1:16">
      <c r="A442" s="35">
        <v>463</v>
      </c>
      <c r="B442" s="35">
        <v>463035243</v>
      </c>
      <c r="C442" s="34" t="s">
        <v>526</v>
      </c>
      <c r="D442" s="35">
        <v>35</v>
      </c>
      <c r="E442" s="176" t="s">
        <v>60</v>
      </c>
      <c r="F442" s="35">
        <v>243</v>
      </c>
      <c r="G442" s="34" t="s">
        <v>268</v>
      </c>
      <c r="H442" s="333">
        <v>1</v>
      </c>
      <c r="I442" s="305">
        <v>19819</v>
      </c>
      <c r="J442" s="305">
        <v>2581</v>
      </c>
      <c r="K442" s="178">
        <v>1188</v>
      </c>
      <c r="L442" s="305">
        <f t="shared" si="20"/>
        <v>23588</v>
      </c>
      <c r="M442" s="34"/>
      <c r="N442" s="178">
        <f t="shared" si="18"/>
        <v>2128.3876995008468</v>
      </c>
      <c r="O442" s="178">
        <f t="shared" si="19"/>
        <v>4828.167921675762</v>
      </c>
      <c r="P442" s="179"/>
    </row>
    <row r="443" spans="1:16">
      <c r="A443" s="35">
        <v>463</v>
      </c>
      <c r="B443" s="35">
        <v>463035244</v>
      </c>
      <c r="C443" s="34" t="s">
        <v>526</v>
      </c>
      <c r="D443" s="35">
        <v>35</v>
      </c>
      <c r="E443" s="176" t="s">
        <v>60</v>
      </c>
      <c r="F443" s="35">
        <v>244</v>
      </c>
      <c r="G443" s="34" t="s">
        <v>269</v>
      </c>
      <c r="H443" s="333">
        <v>5</v>
      </c>
      <c r="I443" s="305">
        <v>18028</v>
      </c>
      <c r="J443" s="305">
        <v>4358</v>
      </c>
      <c r="K443" s="178">
        <v>1188</v>
      </c>
      <c r="L443" s="305">
        <f t="shared" si="20"/>
        <v>23574</v>
      </c>
      <c r="M443" s="34"/>
      <c r="N443" s="178">
        <f t="shared" si="18"/>
        <v>4358.0036486204554</v>
      </c>
      <c r="O443" s="178">
        <f t="shared" si="19"/>
        <v>7304.7546019206347</v>
      </c>
      <c r="P443" s="179"/>
    </row>
    <row r="444" spans="1:16">
      <c r="A444" s="35">
        <v>463</v>
      </c>
      <c r="B444" s="35">
        <v>463035251</v>
      </c>
      <c r="C444" s="34" t="s">
        <v>526</v>
      </c>
      <c r="D444" s="35">
        <v>35</v>
      </c>
      <c r="E444" s="176" t="s">
        <v>60</v>
      </c>
      <c r="F444" s="35">
        <v>251</v>
      </c>
      <c r="G444" s="34" t="s">
        <v>276</v>
      </c>
      <c r="H444" s="333">
        <v>1</v>
      </c>
      <c r="I444" s="305">
        <v>11796</v>
      </c>
      <c r="J444" s="305">
        <v>1856</v>
      </c>
      <c r="K444" s="178">
        <v>1188</v>
      </c>
      <c r="L444" s="305">
        <f t="shared" si="20"/>
        <v>14840</v>
      </c>
      <c r="M444" s="34"/>
      <c r="N444" s="178">
        <f t="shared" si="18"/>
        <v>1651.8626474518151</v>
      </c>
      <c r="O444" s="178">
        <f t="shared" si="19"/>
        <v>3272.3745076910836</v>
      </c>
      <c r="P444" s="179"/>
    </row>
    <row r="445" spans="1:16">
      <c r="A445" s="35">
        <v>464</v>
      </c>
      <c r="B445" s="35">
        <v>464168030</v>
      </c>
      <c r="C445" s="34" t="s">
        <v>527</v>
      </c>
      <c r="D445" s="35">
        <v>168</v>
      </c>
      <c r="E445" s="176" t="s">
        <v>193</v>
      </c>
      <c r="F445" s="35">
        <v>30</v>
      </c>
      <c r="G445" s="34" t="s">
        <v>55</v>
      </c>
      <c r="H445" s="333">
        <v>11</v>
      </c>
      <c r="I445" s="305">
        <v>15293</v>
      </c>
      <c r="J445" s="305">
        <v>5511</v>
      </c>
      <c r="K445" s="178">
        <v>1188</v>
      </c>
      <c r="L445" s="305">
        <f t="shared" si="20"/>
        <v>21992</v>
      </c>
      <c r="M445" s="34"/>
      <c r="N445" s="178">
        <f t="shared" si="18"/>
        <v>3108.8959638505985</v>
      </c>
      <c r="O445" s="178">
        <f t="shared" si="19"/>
        <v>5511.0723444189243</v>
      </c>
      <c r="P445" s="179"/>
    </row>
    <row r="446" spans="1:16">
      <c r="A446" s="35">
        <v>464</v>
      </c>
      <c r="B446" s="35">
        <v>464168035</v>
      </c>
      <c r="C446" s="34" t="s">
        <v>527</v>
      </c>
      <c r="D446" s="35">
        <v>168</v>
      </c>
      <c r="E446" s="176" t="s">
        <v>193</v>
      </c>
      <c r="F446" s="35">
        <v>35</v>
      </c>
      <c r="G446" s="34" t="s">
        <v>60</v>
      </c>
      <c r="H446" s="333">
        <v>1</v>
      </c>
      <c r="I446" s="305">
        <v>11462</v>
      </c>
      <c r="J446" s="305">
        <v>4077</v>
      </c>
      <c r="K446" s="178">
        <v>1188</v>
      </c>
      <c r="L446" s="305">
        <f t="shared" si="20"/>
        <v>16727</v>
      </c>
      <c r="M446" s="34"/>
      <c r="N446" s="178">
        <f t="shared" si="18"/>
        <v>3387.0339925657008</v>
      </c>
      <c r="O446" s="178">
        <f t="shared" si="19"/>
        <v>4810.8442855825142</v>
      </c>
      <c r="P446" s="179"/>
    </row>
    <row r="447" spans="1:16">
      <c r="A447" s="35">
        <v>464</v>
      </c>
      <c r="B447" s="35">
        <v>464168071</v>
      </c>
      <c r="C447" s="34" t="s">
        <v>527</v>
      </c>
      <c r="D447" s="35">
        <v>168</v>
      </c>
      <c r="E447" s="176" t="s">
        <v>193</v>
      </c>
      <c r="F447" s="35">
        <v>71</v>
      </c>
      <c r="G447" s="34" t="s">
        <v>96</v>
      </c>
      <c r="H447" s="333">
        <v>3</v>
      </c>
      <c r="I447" s="305">
        <v>11213</v>
      </c>
      <c r="J447" s="305">
        <v>4752</v>
      </c>
      <c r="K447" s="178">
        <v>1188</v>
      </c>
      <c r="L447" s="305">
        <f t="shared" si="20"/>
        <v>17153</v>
      </c>
      <c r="M447" s="34"/>
      <c r="N447" s="178">
        <f t="shared" si="18"/>
        <v>4451.9737076150595</v>
      </c>
      <c r="O447" s="178">
        <f t="shared" si="19"/>
        <v>5826.6329352454304</v>
      </c>
      <c r="P447" s="179"/>
    </row>
    <row r="448" spans="1:16">
      <c r="A448" s="35">
        <v>464</v>
      </c>
      <c r="B448" s="35">
        <v>464168163</v>
      </c>
      <c r="C448" s="34" t="s">
        <v>527</v>
      </c>
      <c r="D448" s="35">
        <v>168</v>
      </c>
      <c r="E448" s="176" t="s">
        <v>193</v>
      </c>
      <c r="F448" s="35">
        <v>163</v>
      </c>
      <c r="G448" s="34" t="s">
        <v>188</v>
      </c>
      <c r="H448" s="333">
        <v>29</v>
      </c>
      <c r="I448" s="305">
        <v>15133</v>
      </c>
      <c r="J448" s="305">
        <v>2</v>
      </c>
      <c r="K448" s="178">
        <v>1188</v>
      </c>
      <c r="L448" s="305">
        <f t="shared" si="20"/>
        <v>16323</v>
      </c>
      <c r="M448" s="34"/>
      <c r="N448" s="178">
        <f t="shared" si="18"/>
        <v>0</v>
      </c>
      <c r="O448" s="178">
        <f t="shared" si="19"/>
        <v>639.19626408161275</v>
      </c>
      <c r="P448" s="179"/>
    </row>
    <row r="449" spans="1:16">
      <c r="A449" s="35">
        <v>464</v>
      </c>
      <c r="B449" s="35">
        <v>464168168</v>
      </c>
      <c r="C449" s="34" t="s">
        <v>527</v>
      </c>
      <c r="D449" s="35">
        <v>168</v>
      </c>
      <c r="E449" s="176" t="s">
        <v>193</v>
      </c>
      <c r="F449" s="35">
        <v>168</v>
      </c>
      <c r="G449" s="34" t="s">
        <v>193</v>
      </c>
      <c r="H449" s="333">
        <v>79</v>
      </c>
      <c r="I449" s="305">
        <v>12471</v>
      </c>
      <c r="J449" s="305">
        <v>8957</v>
      </c>
      <c r="K449" s="178">
        <v>1188</v>
      </c>
      <c r="L449" s="305">
        <f t="shared" si="20"/>
        <v>22616</v>
      </c>
      <c r="M449" s="34"/>
      <c r="N449" s="178">
        <f t="shared" si="18"/>
        <v>5862.286640117607</v>
      </c>
      <c r="O449" s="178">
        <f t="shared" si="19"/>
        <v>9100.1312578817779</v>
      </c>
      <c r="P449" s="179"/>
    </row>
    <row r="450" spans="1:16">
      <c r="A450" s="35">
        <v>464</v>
      </c>
      <c r="B450" s="35">
        <v>464168196</v>
      </c>
      <c r="C450" s="34" t="s">
        <v>527</v>
      </c>
      <c r="D450" s="35">
        <v>168</v>
      </c>
      <c r="E450" s="176" t="s">
        <v>193</v>
      </c>
      <c r="F450" s="35">
        <v>196</v>
      </c>
      <c r="G450" s="34" t="s">
        <v>221</v>
      </c>
      <c r="H450" s="333">
        <v>11</v>
      </c>
      <c r="I450" s="305">
        <v>13040</v>
      </c>
      <c r="J450" s="305">
        <v>8756</v>
      </c>
      <c r="K450" s="178">
        <v>1188</v>
      </c>
      <c r="L450" s="305">
        <f t="shared" si="20"/>
        <v>22984</v>
      </c>
      <c r="M450" s="34"/>
      <c r="N450" s="178">
        <f t="shared" si="18"/>
        <v>6584.9312319221644</v>
      </c>
      <c r="O450" s="178">
        <f t="shared" si="19"/>
        <v>8755.6611359479866</v>
      </c>
      <c r="P450" s="179"/>
    </row>
    <row r="451" spans="1:16">
      <c r="A451" s="35">
        <v>464</v>
      </c>
      <c r="B451" s="35">
        <v>464168229</v>
      </c>
      <c r="C451" s="34" t="s">
        <v>527</v>
      </c>
      <c r="D451" s="35">
        <v>168</v>
      </c>
      <c r="E451" s="176" t="s">
        <v>193</v>
      </c>
      <c r="F451" s="35">
        <v>229</v>
      </c>
      <c r="G451" s="34" t="s">
        <v>254</v>
      </c>
      <c r="H451" s="333">
        <v>32</v>
      </c>
      <c r="I451" s="305">
        <v>16313</v>
      </c>
      <c r="J451" s="305">
        <v>1615</v>
      </c>
      <c r="K451" s="178">
        <v>1188</v>
      </c>
      <c r="L451" s="305">
        <f t="shared" si="20"/>
        <v>19116</v>
      </c>
      <c r="M451" s="34"/>
      <c r="N451" s="178">
        <f t="shared" si="18"/>
        <v>1228.5048588329628</v>
      </c>
      <c r="O451" s="178">
        <f t="shared" si="19"/>
        <v>3124.1497449780873</v>
      </c>
      <c r="P451" s="179"/>
    </row>
    <row r="452" spans="1:16">
      <c r="A452" s="35">
        <v>464</v>
      </c>
      <c r="B452" s="35">
        <v>464168258</v>
      </c>
      <c r="C452" s="34" t="s">
        <v>527</v>
      </c>
      <c r="D452" s="35">
        <v>168</v>
      </c>
      <c r="E452" s="176" t="s">
        <v>193</v>
      </c>
      <c r="F452" s="35">
        <v>258</v>
      </c>
      <c r="G452" s="34" t="s">
        <v>283</v>
      </c>
      <c r="H452" s="333">
        <v>19</v>
      </c>
      <c r="I452" s="305">
        <v>17136</v>
      </c>
      <c r="J452" s="305">
        <v>3746</v>
      </c>
      <c r="K452" s="178">
        <v>1188</v>
      </c>
      <c r="L452" s="305">
        <f t="shared" si="20"/>
        <v>22070</v>
      </c>
      <c r="M452" s="34"/>
      <c r="N452" s="178">
        <f t="shared" si="18"/>
        <v>3699.7511435083361</v>
      </c>
      <c r="O452" s="178">
        <f t="shared" si="19"/>
        <v>6705.7524402666131</v>
      </c>
      <c r="P452" s="179"/>
    </row>
    <row r="453" spans="1:16">
      <c r="A453" s="35">
        <v>464</v>
      </c>
      <c r="B453" s="35">
        <v>464168262</v>
      </c>
      <c r="C453" s="34" t="s">
        <v>527</v>
      </c>
      <c r="D453" s="35">
        <v>168</v>
      </c>
      <c r="E453" s="176" t="s">
        <v>193</v>
      </c>
      <c r="F453" s="35">
        <v>262</v>
      </c>
      <c r="G453" s="34" t="s">
        <v>287</v>
      </c>
      <c r="H453" s="333">
        <v>1</v>
      </c>
      <c r="I453" s="305">
        <v>11462</v>
      </c>
      <c r="J453" s="305">
        <v>120</v>
      </c>
      <c r="K453" s="178">
        <v>1188</v>
      </c>
      <c r="L453" s="305">
        <f t="shared" si="20"/>
        <v>12770</v>
      </c>
      <c r="M453" s="34"/>
      <c r="N453" s="178">
        <f t="shared" si="18"/>
        <v>120.31584415775978</v>
      </c>
      <c r="O453" s="178">
        <f t="shared" si="19"/>
        <v>5371.3528232029239</v>
      </c>
      <c r="P453" s="179"/>
    </row>
    <row r="454" spans="1:16">
      <c r="A454" s="35">
        <v>464</v>
      </c>
      <c r="B454" s="35">
        <v>464168291</v>
      </c>
      <c r="C454" s="34" t="s">
        <v>527</v>
      </c>
      <c r="D454" s="35">
        <v>168</v>
      </c>
      <c r="E454" s="176" t="s">
        <v>193</v>
      </c>
      <c r="F454" s="35">
        <v>291</v>
      </c>
      <c r="G454" s="34" t="s">
        <v>316</v>
      </c>
      <c r="H454" s="333">
        <v>40</v>
      </c>
      <c r="I454" s="305">
        <v>12279</v>
      </c>
      <c r="J454" s="305">
        <v>4971</v>
      </c>
      <c r="K454" s="178">
        <v>1188</v>
      </c>
      <c r="L454" s="305">
        <f t="shared" si="20"/>
        <v>18438</v>
      </c>
      <c r="M454" s="34"/>
      <c r="N454" s="178">
        <f t="shared" si="18"/>
        <v>4142.2163805628115</v>
      </c>
      <c r="O454" s="178">
        <f t="shared" si="19"/>
        <v>7498.2348530488598</v>
      </c>
      <c r="P454" s="179"/>
    </row>
    <row r="455" spans="1:16">
      <c r="A455" s="35">
        <v>466</v>
      </c>
      <c r="B455" s="35">
        <v>466700096</v>
      </c>
      <c r="C455" s="34" t="s">
        <v>528</v>
      </c>
      <c r="D455" s="35">
        <v>700</v>
      </c>
      <c r="E455" s="176" t="s">
        <v>410</v>
      </c>
      <c r="F455" s="35">
        <v>96</v>
      </c>
      <c r="G455" s="34" t="s">
        <v>121</v>
      </c>
      <c r="H455" s="333">
        <v>1</v>
      </c>
      <c r="I455" s="305">
        <v>12988</v>
      </c>
      <c r="J455" s="305">
        <v>9285</v>
      </c>
      <c r="K455" s="178">
        <v>1188</v>
      </c>
      <c r="L455" s="305">
        <f t="shared" si="20"/>
        <v>23461</v>
      </c>
      <c r="M455" s="34"/>
      <c r="N455" s="178">
        <f t="shared" si="18"/>
        <v>6397.2361675175271</v>
      </c>
      <c r="O455" s="178">
        <f t="shared" si="19"/>
        <v>9285.2318471955623</v>
      </c>
      <c r="P455" s="179"/>
    </row>
    <row r="456" spans="1:16">
      <c r="A456" s="35">
        <v>466</v>
      </c>
      <c r="B456" s="35">
        <v>466700700</v>
      </c>
      <c r="C456" s="34" t="s">
        <v>528</v>
      </c>
      <c r="D456" s="35">
        <v>700</v>
      </c>
      <c r="E456" s="176" t="s">
        <v>410</v>
      </c>
      <c r="F456" s="35">
        <v>700</v>
      </c>
      <c r="G456" s="34" t="s">
        <v>410</v>
      </c>
      <c r="H456" s="333">
        <v>38</v>
      </c>
      <c r="I456" s="305">
        <v>16941</v>
      </c>
      <c r="J456" s="305">
        <v>12466</v>
      </c>
      <c r="K456" s="178">
        <v>1188</v>
      </c>
      <c r="L456" s="305">
        <f t="shared" si="20"/>
        <v>30595</v>
      </c>
      <c r="M456" s="34"/>
      <c r="N456" s="178">
        <f t="shared" si="18"/>
        <v>9825.8589666118096</v>
      </c>
      <c r="O456" s="178">
        <f t="shared" si="19"/>
        <v>19820.685740091067</v>
      </c>
      <c r="P456" s="179"/>
    </row>
    <row r="457" spans="1:16">
      <c r="A457" s="35">
        <v>466</v>
      </c>
      <c r="B457" s="35">
        <v>466774089</v>
      </c>
      <c r="C457" s="34" t="s">
        <v>528</v>
      </c>
      <c r="D457" s="35">
        <v>774</v>
      </c>
      <c r="E457" s="176" t="s">
        <v>433</v>
      </c>
      <c r="F457" s="35">
        <v>89</v>
      </c>
      <c r="G457" s="34" t="s">
        <v>114</v>
      </c>
      <c r="H457" s="333">
        <v>30</v>
      </c>
      <c r="I457" s="305">
        <v>14435</v>
      </c>
      <c r="J457" s="305">
        <v>21326</v>
      </c>
      <c r="K457" s="178">
        <v>1188</v>
      </c>
      <c r="L457" s="305">
        <f t="shared" si="20"/>
        <v>36949</v>
      </c>
      <c r="M457" s="34"/>
      <c r="N457" s="178">
        <f t="shared" si="18"/>
        <v>14227.485891866174</v>
      </c>
      <c r="O457" s="178">
        <f t="shared" si="19"/>
        <v>23228.129646205874</v>
      </c>
      <c r="P457" s="179"/>
    </row>
    <row r="458" spans="1:16">
      <c r="A458" s="35">
        <v>466</v>
      </c>
      <c r="B458" s="35">
        <v>466774096</v>
      </c>
      <c r="C458" s="34" t="s">
        <v>528</v>
      </c>
      <c r="D458" s="35">
        <v>774</v>
      </c>
      <c r="E458" s="176" t="s">
        <v>433</v>
      </c>
      <c r="F458" s="35">
        <v>96</v>
      </c>
      <c r="G458" s="34" t="s">
        <v>121</v>
      </c>
      <c r="H458" s="333">
        <v>9</v>
      </c>
      <c r="I458" s="305">
        <v>16369</v>
      </c>
      <c r="J458" s="305">
        <v>11702</v>
      </c>
      <c r="K458" s="178">
        <v>1188</v>
      </c>
      <c r="L458" s="305">
        <f t="shared" si="20"/>
        <v>29259</v>
      </c>
      <c r="M458" s="34"/>
      <c r="N458" s="178">
        <f t="shared" ref="N458:N521" si="21">IF(VLOOKUP($F458,abvfndpcts,17)&lt;100,0,((VLOOKUP($F458,abvfndpcts,17)/100*$I458)-$I458))</f>
        <v>8062.5468760466865</v>
      </c>
      <c r="O458" s="178">
        <f t="shared" ref="O458:O521" si="22">IF(VLOOKUP($F458,abvfndpcts,18)&lt;100,0,((VLOOKUP($F458,abvfndpcts,18)/100*$I458)-$I458))</f>
        <v>11702.337550565455</v>
      </c>
      <c r="P458" s="179"/>
    </row>
    <row r="459" spans="1:16">
      <c r="A459" s="35">
        <v>466</v>
      </c>
      <c r="B459" s="35">
        <v>466774221</v>
      </c>
      <c r="C459" s="34" t="s">
        <v>528</v>
      </c>
      <c r="D459" s="35">
        <v>774</v>
      </c>
      <c r="E459" s="176" t="s">
        <v>433</v>
      </c>
      <c r="F459" s="35">
        <v>221</v>
      </c>
      <c r="G459" s="34" t="s">
        <v>246</v>
      </c>
      <c r="H459" s="333">
        <v>17</v>
      </c>
      <c r="I459" s="305">
        <v>14252</v>
      </c>
      <c r="J459" s="305">
        <v>19997</v>
      </c>
      <c r="K459" s="178">
        <v>1188</v>
      </c>
      <c r="L459" s="305">
        <f t="shared" ref="L459:L522" si="23">SUM(I459:K459)</f>
        <v>35437</v>
      </c>
      <c r="M459" s="34"/>
      <c r="N459" s="178">
        <f t="shared" si="21"/>
        <v>13378.189477341624</v>
      </c>
      <c r="O459" s="178">
        <f t="shared" si="22"/>
        <v>19996.50910286299</v>
      </c>
      <c r="P459" s="179"/>
    </row>
    <row r="460" spans="1:16">
      <c r="A460" s="35">
        <v>466</v>
      </c>
      <c r="B460" s="35">
        <v>466774296</v>
      </c>
      <c r="C460" s="34" t="s">
        <v>528</v>
      </c>
      <c r="D460" s="35">
        <v>774</v>
      </c>
      <c r="E460" s="176" t="s">
        <v>433</v>
      </c>
      <c r="F460" s="35">
        <v>296</v>
      </c>
      <c r="G460" s="34" t="s">
        <v>321</v>
      </c>
      <c r="H460" s="333">
        <v>32</v>
      </c>
      <c r="I460" s="305">
        <v>13616</v>
      </c>
      <c r="J460" s="305">
        <v>16602</v>
      </c>
      <c r="K460" s="178">
        <v>1188</v>
      </c>
      <c r="L460" s="305">
        <f t="shared" si="23"/>
        <v>31406</v>
      </c>
      <c r="M460" s="34"/>
      <c r="N460" s="178">
        <f t="shared" si="21"/>
        <v>14917.048766836408</v>
      </c>
      <c r="O460" s="178">
        <f t="shared" si="22"/>
        <v>20588.6551489466</v>
      </c>
      <c r="P460" s="179"/>
    </row>
    <row r="461" spans="1:16">
      <c r="A461" s="35">
        <v>466</v>
      </c>
      <c r="B461" s="35">
        <v>466774774</v>
      </c>
      <c r="C461" s="34" t="s">
        <v>528</v>
      </c>
      <c r="D461" s="35">
        <v>774</v>
      </c>
      <c r="E461" s="176" t="s">
        <v>433</v>
      </c>
      <c r="F461" s="35">
        <v>774</v>
      </c>
      <c r="G461" s="34" t="s">
        <v>433</v>
      </c>
      <c r="H461" s="333">
        <v>37</v>
      </c>
      <c r="I461" s="305">
        <v>13980</v>
      </c>
      <c r="J461" s="305">
        <v>31623</v>
      </c>
      <c r="K461" s="178">
        <v>1188</v>
      </c>
      <c r="L461" s="305">
        <f t="shared" si="23"/>
        <v>46791</v>
      </c>
      <c r="M461" s="34"/>
      <c r="N461" s="178">
        <f t="shared" si="21"/>
        <v>23082.266934568339</v>
      </c>
      <c r="O461" s="178">
        <f t="shared" si="22"/>
        <v>31623.082610523896</v>
      </c>
      <c r="P461" s="179"/>
    </row>
    <row r="462" spans="1:16">
      <c r="A462" s="35">
        <v>469</v>
      </c>
      <c r="B462" s="35">
        <v>469035018</v>
      </c>
      <c r="C462" s="34" t="s">
        <v>529</v>
      </c>
      <c r="D462" s="35">
        <v>35</v>
      </c>
      <c r="E462" s="176" t="s">
        <v>60</v>
      </c>
      <c r="F462" s="35">
        <v>18</v>
      </c>
      <c r="G462" s="34" t="s">
        <v>43</v>
      </c>
      <c r="H462" s="333">
        <v>2</v>
      </c>
      <c r="I462" s="305">
        <v>13026</v>
      </c>
      <c r="J462" s="305">
        <v>6975</v>
      </c>
      <c r="K462" s="178">
        <v>1188</v>
      </c>
      <c r="L462" s="305">
        <f t="shared" si="23"/>
        <v>21189</v>
      </c>
      <c r="M462" s="34"/>
      <c r="N462" s="178">
        <f t="shared" si="21"/>
        <v>4288.1554311379005</v>
      </c>
      <c r="O462" s="178">
        <f t="shared" si="22"/>
        <v>12383.977890028797</v>
      </c>
      <c r="P462" s="179"/>
    </row>
    <row r="463" spans="1:16">
      <c r="A463" s="35">
        <v>469</v>
      </c>
      <c r="B463" s="35">
        <v>469035035</v>
      </c>
      <c r="C463" s="34" t="s">
        <v>529</v>
      </c>
      <c r="D463" s="35">
        <v>35</v>
      </c>
      <c r="E463" s="176" t="s">
        <v>60</v>
      </c>
      <c r="F463" s="35">
        <v>35</v>
      </c>
      <c r="G463" s="34" t="s">
        <v>60</v>
      </c>
      <c r="H463" s="333">
        <v>1145</v>
      </c>
      <c r="I463" s="305">
        <v>20418</v>
      </c>
      <c r="J463" s="305">
        <v>7262</v>
      </c>
      <c r="K463" s="178">
        <v>1188</v>
      </c>
      <c r="L463" s="305">
        <f t="shared" si="23"/>
        <v>28868</v>
      </c>
      <c r="M463" s="34"/>
      <c r="N463" s="178">
        <f t="shared" si="21"/>
        <v>6033.5421444954191</v>
      </c>
      <c r="O463" s="178">
        <f t="shared" si="22"/>
        <v>8569.8672677563918</v>
      </c>
      <c r="P463" s="179"/>
    </row>
    <row r="464" spans="1:16">
      <c r="A464" s="35">
        <v>469</v>
      </c>
      <c r="B464" s="35">
        <v>469035044</v>
      </c>
      <c r="C464" s="34" t="s">
        <v>529</v>
      </c>
      <c r="D464" s="35">
        <v>35</v>
      </c>
      <c r="E464" s="176" t="s">
        <v>60</v>
      </c>
      <c r="F464" s="35">
        <v>44</v>
      </c>
      <c r="G464" s="34" t="s">
        <v>69</v>
      </c>
      <c r="H464" s="333">
        <v>7</v>
      </c>
      <c r="I464" s="305">
        <v>14741</v>
      </c>
      <c r="J464" s="305">
        <v>0</v>
      </c>
      <c r="K464" s="178">
        <v>1188</v>
      </c>
      <c r="L464" s="305">
        <f t="shared" si="23"/>
        <v>15929</v>
      </c>
      <c r="M464" s="34"/>
      <c r="N464" s="178">
        <f t="shared" si="21"/>
        <v>0</v>
      </c>
      <c r="O464" s="178">
        <f t="shared" si="22"/>
        <v>970.96007208928131</v>
      </c>
      <c r="P464" s="179"/>
    </row>
    <row r="465" spans="1:16">
      <c r="A465" s="35">
        <v>469</v>
      </c>
      <c r="B465" s="35">
        <v>469035048</v>
      </c>
      <c r="C465" s="34" t="s">
        <v>529</v>
      </c>
      <c r="D465" s="35">
        <v>35</v>
      </c>
      <c r="E465" s="176" t="s">
        <v>60</v>
      </c>
      <c r="F465" s="35">
        <v>48</v>
      </c>
      <c r="G465" s="34" t="s">
        <v>73</v>
      </c>
      <c r="H465" s="333">
        <v>1</v>
      </c>
      <c r="I465" s="305">
        <v>19074</v>
      </c>
      <c r="J465" s="305">
        <v>15558</v>
      </c>
      <c r="K465" s="178">
        <v>1188</v>
      </c>
      <c r="L465" s="305">
        <f t="shared" si="23"/>
        <v>35820</v>
      </c>
      <c r="M465" s="34"/>
      <c r="N465" s="178">
        <f t="shared" si="21"/>
        <v>15024.763267396673</v>
      </c>
      <c r="O465" s="178">
        <f t="shared" si="22"/>
        <v>17063.422172662787</v>
      </c>
      <c r="P465" s="179"/>
    </row>
    <row r="466" spans="1:16">
      <c r="A466" s="35">
        <v>469</v>
      </c>
      <c r="B466" s="35">
        <v>469035050</v>
      </c>
      <c r="C466" s="34" t="s">
        <v>529</v>
      </c>
      <c r="D466" s="35">
        <v>35</v>
      </c>
      <c r="E466" s="176" t="s">
        <v>60</v>
      </c>
      <c r="F466" s="35">
        <v>50</v>
      </c>
      <c r="G466" s="34" t="s">
        <v>75</v>
      </c>
      <c r="H466" s="333">
        <v>2</v>
      </c>
      <c r="I466" s="305">
        <v>17680</v>
      </c>
      <c r="J466" s="305">
        <v>7723</v>
      </c>
      <c r="K466" s="178">
        <v>1188</v>
      </c>
      <c r="L466" s="305">
        <f t="shared" si="23"/>
        <v>26591</v>
      </c>
      <c r="M466" s="34"/>
      <c r="N466" s="178">
        <f t="shared" si="21"/>
        <v>7398.7979874763441</v>
      </c>
      <c r="O466" s="178">
        <f t="shared" si="22"/>
        <v>8329.1630818395788</v>
      </c>
      <c r="P466" s="179"/>
    </row>
    <row r="467" spans="1:16">
      <c r="A467" s="35">
        <v>469</v>
      </c>
      <c r="B467" s="35">
        <v>469035073</v>
      </c>
      <c r="C467" s="34" t="s">
        <v>529</v>
      </c>
      <c r="D467" s="35">
        <v>35</v>
      </c>
      <c r="E467" s="176" t="s">
        <v>60</v>
      </c>
      <c r="F467" s="35">
        <v>73</v>
      </c>
      <c r="G467" s="34" t="s">
        <v>98</v>
      </c>
      <c r="H467" s="333">
        <v>5</v>
      </c>
      <c r="I467" s="305">
        <v>19543</v>
      </c>
      <c r="J467" s="305">
        <v>14124</v>
      </c>
      <c r="K467" s="178">
        <v>1188</v>
      </c>
      <c r="L467" s="305">
        <f t="shared" si="23"/>
        <v>34855</v>
      </c>
      <c r="M467" s="34"/>
      <c r="N467" s="178">
        <f t="shared" si="21"/>
        <v>12767.593963369516</v>
      </c>
      <c r="O467" s="178">
        <f t="shared" si="22"/>
        <v>15206.834344161907</v>
      </c>
      <c r="P467" s="179"/>
    </row>
    <row r="468" spans="1:16">
      <c r="A468" s="35">
        <v>469</v>
      </c>
      <c r="B468" s="35">
        <v>469035093</v>
      </c>
      <c r="C468" s="34" t="s">
        <v>529</v>
      </c>
      <c r="D468" s="35">
        <v>35</v>
      </c>
      <c r="E468" s="176" t="s">
        <v>60</v>
      </c>
      <c r="F468" s="35">
        <v>93</v>
      </c>
      <c r="G468" s="34" t="s">
        <v>118</v>
      </c>
      <c r="H468" s="333">
        <v>1</v>
      </c>
      <c r="I468" s="305">
        <v>26995</v>
      </c>
      <c r="J468" s="305">
        <v>109</v>
      </c>
      <c r="K468" s="178">
        <v>1188</v>
      </c>
      <c r="L468" s="305">
        <f t="shared" si="23"/>
        <v>28292</v>
      </c>
      <c r="M468" s="34"/>
      <c r="N468" s="178">
        <f t="shared" si="21"/>
        <v>0</v>
      </c>
      <c r="O468" s="178">
        <f t="shared" si="22"/>
        <v>1339.1617312996968</v>
      </c>
      <c r="P468" s="179"/>
    </row>
    <row r="469" spans="1:16">
      <c r="A469" s="35">
        <v>469</v>
      </c>
      <c r="B469" s="35">
        <v>469035095</v>
      </c>
      <c r="C469" s="34" t="s">
        <v>529</v>
      </c>
      <c r="D469" s="35">
        <v>35</v>
      </c>
      <c r="E469" s="176" t="s">
        <v>60</v>
      </c>
      <c r="F469" s="35">
        <v>95</v>
      </c>
      <c r="G469" s="34" t="s">
        <v>120</v>
      </c>
      <c r="H469" s="333">
        <v>1</v>
      </c>
      <c r="I469" s="305">
        <v>20903.900050358614</v>
      </c>
      <c r="J469" s="305">
        <v>123</v>
      </c>
      <c r="K469" s="178">
        <v>1188</v>
      </c>
      <c r="L469" s="305">
        <f t="shared" si="23"/>
        <v>22214.900050358614</v>
      </c>
      <c r="M469" s="34"/>
      <c r="N469" s="178">
        <f t="shared" si="21"/>
        <v>0</v>
      </c>
      <c r="O469" s="178">
        <f t="shared" si="22"/>
        <v>259.32752421783152</v>
      </c>
      <c r="P469" s="179"/>
    </row>
    <row r="470" spans="1:16">
      <c r="A470" s="35">
        <v>469</v>
      </c>
      <c r="B470" s="35">
        <v>469035133</v>
      </c>
      <c r="C470" s="34" t="s">
        <v>529</v>
      </c>
      <c r="D470" s="35">
        <v>35</v>
      </c>
      <c r="E470" s="176" t="s">
        <v>60</v>
      </c>
      <c r="F470" s="35">
        <v>133</v>
      </c>
      <c r="G470" s="34" t="s">
        <v>158</v>
      </c>
      <c r="H470" s="333">
        <v>1</v>
      </c>
      <c r="I470" s="305">
        <v>13846</v>
      </c>
      <c r="J470" s="305">
        <v>0</v>
      </c>
      <c r="K470" s="178">
        <v>1188</v>
      </c>
      <c r="L470" s="305">
        <f t="shared" si="23"/>
        <v>15034</v>
      </c>
      <c r="M470" s="34"/>
      <c r="N470" s="178">
        <f t="shared" si="21"/>
        <v>0</v>
      </c>
      <c r="O470" s="178">
        <f t="shared" si="22"/>
        <v>4339.4079657685252</v>
      </c>
      <c r="P470" s="179"/>
    </row>
    <row r="471" spans="1:16">
      <c r="A471" s="35">
        <v>469</v>
      </c>
      <c r="B471" s="35">
        <v>469035163</v>
      </c>
      <c r="C471" s="34" t="s">
        <v>529</v>
      </c>
      <c r="D471" s="35">
        <v>35</v>
      </c>
      <c r="E471" s="176" t="s">
        <v>60</v>
      </c>
      <c r="F471" s="35">
        <v>163</v>
      </c>
      <c r="G471" s="34" t="s">
        <v>188</v>
      </c>
      <c r="H471" s="333">
        <v>1</v>
      </c>
      <c r="I471" s="305">
        <v>13846</v>
      </c>
      <c r="J471" s="305">
        <v>2</v>
      </c>
      <c r="K471" s="178">
        <v>1188</v>
      </c>
      <c r="L471" s="305">
        <f t="shared" si="23"/>
        <v>15036</v>
      </c>
      <c r="M471" s="34"/>
      <c r="N471" s="178">
        <f t="shared" si="21"/>
        <v>0</v>
      </c>
      <c r="O471" s="178">
        <f t="shared" si="22"/>
        <v>584.83522582924888</v>
      </c>
      <c r="P471" s="179"/>
    </row>
    <row r="472" spans="1:16">
      <c r="A472" s="35">
        <v>469</v>
      </c>
      <c r="B472" s="35">
        <v>469035165</v>
      </c>
      <c r="C472" s="34" t="s">
        <v>529</v>
      </c>
      <c r="D472" s="35">
        <v>35</v>
      </c>
      <c r="E472" s="176" t="s">
        <v>60</v>
      </c>
      <c r="F472" s="35">
        <v>165</v>
      </c>
      <c r="G472" s="34" t="s">
        <v>190</v>
      </c>
      <c r="H472" s="333">
        <v>1</v>
      </c>
      <c r="I472" s="305">
        <v>22241</v>
      </c>
      <c r="J472" s="305">
        <v>0</v>
      </c>
      <c r="K472" s="178">
        <v>1188</v>
      </c>
      <c r="L472" s="305">
        <f t="shared" si="23"/>
        <v>23429</v>
      </c>
      <c r="M472" s="34"/>
      <c r="N472" s="178">
        <f t="shared" si="21"/>
        <v>0</v>
      </c>
      <c r="O472" s="178">
        <f t="shared" si="22"/>
        <v>1231.0590994687736</v>
      </c>
      <c r="P472" s="179"/>
    </row>
    <row r="473" spans="1:16">
      <c r="A473" s="35">
        <v>469</v>
      </c>
      <c r="B473" s="35">
        <v>469035177</v>
      </c>
      <c r="C473" s="34" t="s">
        <v>529</v>
      </c>
      <c r="D473" s="35">
        <v>35</v>
      </c>
      <c r="E473" s="176" t="s">
        <v>60</v>
      </c>
      <c r="F473" s="35">
        <v>177</v>
      </c>
      <c r="G473" s="34" t="s">
        <v>202</v>
      </c>
      <c r="H473" s="333">
        <v>1</v>
      </c>
      <c r="I473" s="305">
        <v>13613.126167496504</v>
      </c>
      <c r="J473" s="305">
        <v>5182</v>
      </c>
      <c r="K473" s="178">
        <v>1188</v>
      </c>
      <c r="L473" s="305">
        <f t="shared" si="23"/>
        <v>19983.126167496506</v>
      </c>
      <c r="M473" s="34"/>
      <c r="N473" s="178">
        <f t="shared" si="21"/>
        <v>4645.1398134437459</v>
      </c>
      <c r="O473" s="178">
        <f t="shared" si="22"/>
        <v>6828.2283451055828</v>
      </c>
      <c r="P473" s="179"/>
    </row>
    <row r="474" spans="1:16">
      <c r="A474" s="35">
        <v>469</v>
      </c>
      <c r="B474" s="35">
        <v>469035189</v>
      </c>
      <c r="C474" s="34" t="s">
        <v>529</v>
      </c>
      <c r="D474" s="35">
        <v>35</v>
      </c>
      <c r="E474" s="176" t="s">
        <v>60</v>
      </c>
      <c r="F474" s="35">
        <v>189</v>
      </c>
      <c r="G474" s="34" t="s">
        <v>214</v>
      </c>
      <c r="H474" s="333">
        <v>1</v>
      </c>
      <c r="I474" s="305">
        <v>18563</v>
      </c>
      <c r="J474" s="305">
        <v>8455</v>
      </c>
      <c r="K474" s="178">
        <v>1188</v>
      </c>
      <c r="L474" s="305">
        <f t="shared" si="23"/>
        <v>28206</v>
      </c>
      <c r="M474" s="34"/>
      <c r="N474" s="178">
        <f t="shared" si="21"/>
        <v>6255.0359601412165</v>
      </c>
      <c r="O474" s="178">
        <f t="shared" si="22"/>
        <v>8454.51948517255</v>
      </c>
      <c r="P474" s="179"/>
    </row>
    <row r="475" spans="1:16">
      <c r="A475" s="35">
        <v>469</v>
      </c>
      <c r="B475" s="35">
        <v>469035207</v>
      </c>
      <c r="C475" s="34" t="s">
        <v>529</v>
      </c>
      <c r="D475" s="35">
        <v>35</v>
      </c>
      <c r="E475" s="176" t="s">
        <v>60</v>
      </c>
      <c r="F475" s="35">
        <v>207</v>
      </c>
      <c r="G475" s="34" t="s">
        <v>232</v>
      </c>
      <c r="H475" s="333">
        <v>2</v>
      </c>
      <c r="I475" s="305">
        <v>14088.946050313845</v>
      </c>
      <c r="J475" s="305">
        <v>11818</v>
      </c>
      <c r="K475" s="178">
        <v>1188</v>
      </c>
      <c r="L475" s="305">
        <f t="shared" si="23"/>
        <v>27094.946050313847</v>
      </c>
      <c r="M475" s="34"/>
      <c r="N475" s="178">
        <f t="shared" si="21"/>
        <v>8956.6815390422471</v>
      </c>
      <c r="O475" s="178">
        <f t="shared" si="22"/>
        <v>11818.23921885948</v>
      </c>
      <c r="P475" s="179"/>
    </row>
    <row r="476" spans="1:16">
      <c r="A476" s="35">
        <v>469</v>
      </c>
      <c r="B476" s="35">
        <v>469035220</v>
      </c>
      <c r="C476" s="34" t="s">
        <v>529</v>
      </c>
      <c r="D476" s="35">
        <v>35</v>
      </c>
      <c r="E476" s="176" t="s">
        <v>60</v>
      </c>
      <c r="F476" s="35">
        <v>220</v>
      </c>
      <c r="G476" s="34" t="s">
        <v>245</v>
      </c>
      <c r="H476" s="333">
        <v>3</v>
      </c>
      <c r="I476" s="305">
        <v>17615</v>
      </c>
      <c r="J476" s="305">
        <v>6281</v>
      </c>
      <c r="K476" s="178">
        <v>1188</v>
      </c>
      <c r="L476" s="305">
        <f t="shared" si="23"/>
        <v>25084</v>
      </c>
      <c r="M476" s="34"/>
      <c r="N476" s="178">
        <f t="shared" si="21"/>
        <v>5806.8245676299775</v>
      </c>
      <c r="O476" s="178">
        <f t="shared" si="22"/>
        <v>7995.62920853178</v>
      </c>
      <c r="P476" s="179"/>
    </row>
    <row r="477" spans="1:16">
      <c r="A477" s="35">
        <v>469</v>
      </c>
      <c r="B477" s="35">
        <v>469035243</v>
      </c>
      <c r="C477" s="34" t="s">
        <v>529</v>
      </c>
      <c r="D477" s="35">
        <v>35</v>
      </c>
      <c r="E477" s="176" t="s">
        <v>60</v>
      </c>
      <c r="F477" s="35">
        <v>243</v>
      </c>
      <c r="G477" s="34" t="s">
        <v>268</v>
      </c>
      <c r="H477" s="333">
        <v>4</v>
      </c>
      <c r="I477" s="305">
        <v>17478</v>
      </c>
      <c r="J477" s="305">
        <v>2276</v>
      </c>
      <c r="K477" s="178">
        <v>1188</v>
      </c>
      <c r="L477" s="305">
        <f t="shared" si="23"/>
        <v>20942</v>
      </c>
      <c r="M477" s="34"/>
      <c r="N477" s="178">
        <f t="shared" si="21"/>
        <v>1876.9847223308825</v>
      </c>
      <c r="O477" s="178">
        <f t="shared" si="22"/>
        <v>4257.8696672409787</v>
      </c>
      <c r="P477" s="179"/>
    </row>
    <row r="478" spans="1:16">
      <c r="A478" s="35">
        <v>469</v>
      </c>
      <c r="B478" s="35">
        <v>469035244</v>
      </c>
      <c r="C478" s="34" t="s">
        <v>529</v>
      </c>
      <c r="D478" s="35">
        <v>35</v>
      </c>
      <c r="E478" s="176" t="s">
        <v>60</v>
      </c>
      <c r="F478" s="35">
        <v>244</v>
      </c>
      <c r="G478" s="34" t="s">
        <v>269</v>
      </c>
      <c r="H478" s="333">
        <v>9</v>
      </c>
      <c r="I478" s="305">
        <v>16466</v>
      </c>
      <c r="J478" s="305">
        <v>3980</v>
      </c>
      <c r="K478" s="178">
        <v>1188</v>
      </c>
      <c r="L478" s="305">
        <f t="shared" si="23"/>
        <v>21634</v>
      </c>
      <c r="M478" s="34"/>
      <c r="N478" s="178">
        <f t="shared" si="21"/>
        <v>3980.4131394599754</v>
      </c>
      <c r="O478" s="178">
        <f t="shared" si="22"/>
        <v>6671.8487505671837</v>
      </c>
      <c r="P478" s="179"/>
    </row>
    <row r="479" spans="1:16">
      <c r="A479" s="35">
        <v>469</v>
      </c>
      <c r="B479" s="35">
        <v>469035248</v>
      </c>
      <c r="C479" s="34" t="s">
        <v>529</v>
      </c>
      <c r="D479" s="35">
        <v>35</v>
      </c>
      <c r="E479" s="176" t="s">
        <v>60</v>
      </c>
      <c r="F479" s="35">
        <v>248</v>
      </c>
      <c r="G479" s="34" t="s">
        <v>273</v>
      </c>
      <c r="H479" s="333">
        <v>1</v>
      </c>
      <c r="I479" s="305">
        <v>23170</v>
      </c>
      <c r="J479" s="305">
        <v>873</v>
      </c>
      <c r="K479" s="178">
        <v>1188</v>
      </c>
      <c r="L479" s="305">
        <f t="shared" si="23"/>
        <v>25231</v>
      </c>
      <c r="M479" s="34"/>
      <c r="N479" s="178">
        <f t="shared" si="21"/>
        <v>747.54326464407495</v>
      </c>
      <c r="O479" s="178">
        <f t="shared" si="22"/>
        <v>2513.6253420612666</v>
      </c>
      <c r="P479" s="179"/>
    </row>
    <row r="480" spans="1:16">
      <c r="A480" s="35">
        <v>469</v>
      </c>
      <c r="B480" s="35">
        <v>469035274</v>
      </c>
      <c r="C480" s="34" t="s">
        <v>529</v>
      </c>
      <c r="D480" s="35">
        <v>35</v>
      </c>
      <c r="E480" s="176" t="s">
        <v>60</v>
      </c>
      <c r="F480" s="35">
        <v>274</v>
      </c>
      <c r="G480" s="34" t="s">
        <v>299</v>
      </c>
      <c r="H480" s="333">
        <v>1</v>
      </c>
      <c r="I480" s="305">
        <v>13846</v>
      </c>
      <c r="J480" s="305">
        <v>7121</v>
      </c>
      <c r="K480" s="178">
        <v>1188</v>
      </c>
      <c r="L480" s="305">
        <f t="shared" si="23"/>
        <v>22155</v>
      </c>
      <c r="M480" s="34"/>
      <c r="N480" s="178">
        <f t="shared" si="21"/>
        <v>5600.6531964776914</v>
      </c>
      <c r="O480" s="178">
        <f t="shared" si="22"/>
        <v>7120.5847881969239</v>
      </c>
      <c r="P480" s="179"/>
    </row>
    <row r="481" spans="1:16">
      <c r="A481" s="35">
        <v>469</v>
      </c>
      <c r="B481" s="35">
        <v>469035308</v>
      </c>
      <c r="C481" s="34" t="s">
        <v>529</v>
      </c>
      <c r="D481" s="35">
        <v>35</v>
      </c>
      <c r="E481" s="176" t="s">
        <v>60</v>
      </c>
      <c r="F481" s="35">
        <v>308</v>
      </c>
      <c r="G481" s="34" t="s">
        <v>333</v>
      </c>
      <c r="H481" s="333">
        <v>2</v>
      </c>
      <c r="I481" s="305">
        <v>24152</v>
      </c>
      <c r="J481" s="305">
        <v>9342</v>
      </c>
      <c r="K481" s="178">
        <v>1188</v>
      </c>
      <c r="L481" s="305">
        <f t="shared" si="23"/>
        <v>34682</v>
      </c>
      <c r="M481" s="34"/>
      <c r="N481" s="178">
        <f t="shared" si="21"/>
        <v>6476.0279625039148</v>
      </c>
      <c r="O481" s="178">
        <f t="shared" si="22"/>
        <v>14273.512110483658</v>
      </c>
      <c r="P481" s="179"/>
    </row>
    <row r="482" spans="1:16">
      <c r="A482" s="35">
        <v>469</v>
      </c>
      <c r="B482" s="35">
        <v>469035336</v>
      </c>
      <c r="C482" s="34" t="s">
        <v>529</v>
      </c>
      <c r="D482" s="35">
        <v>35</v>
      </c>
      <c r="E482" s="176" t="s">
        <v>60</v>
      </c>
      <c r="F482" s="35">
        <v>336</v>
      </c>
      <c r="G482" s="34" t="s">
        <v>361</v>
      </c>
      <c r="H482" s="333">
        <v>1</v>
      </c>
      <c r="I482" s="305">
        <v>16410.426652716051</v>
      </c>
      <c r="J482" s="305">
        <v>3596</v>
      </c>
      <c r="K482" s="178">
        <v>1188</v>
      </c>
      <c r="L482" s="305">
        <f t="shared" si="23"/>
        <v>21194.426652716051</v>
      </c>
      <c r="M482" s="34"/>
      <c r="N482" s="178">
        <f t="shared" si="21"/>
        <v>2188.7515786137919</v>
      </c>
      <c r="O482" s="178">
        <f t="shared" si="22"/>
        <v>4337.5839085165062</v>
      </c>
      <c r="P482" s="179"/>
    </row>
    <row r="483" spans="1:16">
      <c r="A483" s="35">
        <v>470</v>
      </c>
      <c r="B483" s="35">
        <v>470165010</v>
      </c>
      <c r="C483" s="34" t="s">
        <v>530</v>
      </c>
      <c r="D483" s="35">
        <v>165</v>
      </c>
      <c r="E483" s="176" t="s">
        <v>190</v>
      </c>
      <c r="F483" s="35">
        <v>10</v>
      </c>
      <c r="G483" s="34" t="s">
        <v>35</v>
      </c>
      <c r="H483" s="333">
        <v>2</v>
      </c>
      <c r="I483" s="305">
        <v>11799</v>
      </c>
      <c r="J483" s="305">
        <v>6067</v>
      </c>
      <c r="K483" s="178">
        <v>1188</v>
      </c>
      <c r="L483" s="305">
        <f t="shared" si="23"/>
        <v>19054</v>
      </c>
      <c r="M483" s="34"/>
      <c r="N483" s="178">
        <f t="shared" si="21"/>
        <v>3528.0827660227787</v>
      </c>
      <c r="O483" s="178">
        <f t="shared" si="22"/>
        <v>6067.2814881633676</v>
      </c>
      <c r="P483" s="179"/>
    </row>
    <row r="484" spans="1:16">
      <c r="A484" s="35">
        <v>470</v>
      </c>
      <c r="B484" s="35">
        <v>470165031</v>
      </c>
      <c r="C484" s="34" t="s">
        <v>530</v>
      </c>
      <c r="D484" s="35">
        <v>165</v>
      </c>
      <c r="E484" s="176" t="s">
        <v>190</v>
      </c>
      <c r="F484" s="35">
        <v>31</v>
      </c>
      <c r="G484" s="34" t="s">
        <v>56</v>
      </c>
      <c r="H484" s="333">
        <v>1</v>
      </c>
      <c r="I484" s="305">
        <v>12587</v>
      </c>
      <c r="J484" s="305">
        <v>4890</v>
      </c>
      <c r="K484" s="178">
        <v>1188</v>
      </c>
      <c r="L484" s="305">
        <f t="shared" si="23"/>
        <v>18665</v>
      </c>
      <c r="M484" s="34"/>
      <c r="N484" s="178">
        <f t="shared" si="21"/>
        <v>4889.9233965106323</v>
      </c>
      <c r="O484" s="178">
        <f t="shared" si="22"/>
        <v>6730.5913478800685</v>
      </c>
      <c r="P484" s="179"/>
    </row>
    <row r="485" spans="1:16">
      <c r="A485" s="35">
        <v>470</v>
      </c>
      <c r="B485" s="35">
        <v>470165035</v>
      </c>
      <c r="C485" s="34" t="s">
        <v>530</v>
      </c>
      <c r="D485" s="35">
        <v>165</v>
      </c>
      <c r="E485" s="176" t="s">
        <v>190</v>
      </c>
      <c r="F485" s="35">
        <v>35</v>
      </c>
      <c r="G485" s="34" t="s">
        <v>60</v>
      </c>
      <c r="H485" s="333">
        <v>4</v>
      </c>
      <c r="I485" s="305">
        <v>15184</v>
      </c>
      <c r="J485" s="305">
        <v>5400</v>
      </c>
      <c r="K485" s="178">
        <v>1188</v>
      </c>
      <c r="L485" s="305">
        <f t="shared" si="23"/>
        <v>21772</v>
      </c>
      <c r="M485" s="34"/>
      <c r="N485" s="178">
        <f t="shared" si="21"/>
        <v>4486.889211578924</v>
      </c>
      <c r="O485" s="178">
        <f t="shared" si="22"/>
        <v>6373.0465566467356</v>
      </c>
      <c r="P485" s="179"/>
    </row>
    <row r="486" spans="1:16">
      <c r="A486" s="35">
        <v>470</v>
      </c>
      <c r="B486" s="35">
        <v>470165057</v>
      </c>
      <c r="C486" s="34" t="s">
        <v>530</v>
      </c>
      <c r="D486" s="35">
        <v>165</v>
      </c>
      <c r="E486" s="176" t="s">
        <v>190</v>
      </c>
      <c r="F486" s="35">
        <v>57</v>
      </c>
      <c r="G486" s="34" t="s">
        <v>82</v>
      </c>
      <c r="H486" s="333">
        <v>3</v>
      </c>
      <c r="I486" s="305">
        <v>16731</v>
      </c>
      <c r="J486" s="305">
        <v>839</v>
      </c>
      <c r="K486" s="178">
        <v>1188</v>
      </c>
      <c r="L486" s="305">
        <f t="shared" si="23"/>
        <v>18758</v>
      </c>
      <c r="M486" s="34"/>
      <c r="N486" s="178">
        <f t="shared" si="21"/>
        <v>291.20707376908103</v>
      </c>
      <c r="O486" s="178">
        <f t="shared" si="22"/>
        <v>881.49959504728758</v>
      </c>
      <c r="P486" s="179"/>
    </row>
    <row r="487" spans="1:16">
      <c r="A487" s="35">
        <v>470</v>
      </c>
      <c r="B487" s="35">
        <v>470165071</v>
      </c>
      <c r="C487" s="34" t="s">
        <v>530</v>
      </c>
      <c r="D487" s="35">
        <v>165</v>
      </c>
      <c r="E487" s="176" t="s">
        <v>190</v>
      </c>
      <c r="F487" s="35">
        <v>71</v>
      </c>
      <c r="G487" s="34" t="s">
        <v>96</v>
      </c>
      <c r="H487" s="333">
        <v>2</v>
      </c>
      <c r="I487" s="305">
        <v>12392</v>
      </c>
      <c r="J487" s="305">
        <v>5252</v>
      </c>
      <c r="K487" s="178">
        <v>1188</v>
      </c>
      <c r="L487" s="305">
        <f t="shared" si="23"/>
        <v>18832</v>
      </c>
      <c r="M487" s="34"/>
      <c r="N487" s="178">
        <f t="shared" si="21"/>
        <v>4920.080102092732</v>
      </c>
      <c r="O487" s="178">
        <f t="shared" si="22"/>
        <v>6439.278991666939</v>
      </c>
      <c r="P487" s="179"/>
    </row>
    <row r="488" spans="1:16">
      <c r="A488" s="35">
        <v>470</v>
      </c>
      <c r="B488" s="35">
        <v>470165093</v>
      </c>
      <c r="C488" s="34" t="s">
        <v>530</v>
      </c>
      <c r="D488" s="35">
        <v>165</v>
      </c>
      <c r="E488" s="176" t="s">
        <v>190</v>
      </c>
      <c r="F488" s="35">
        <v>93</v>
      </c>
      <c r="G488" s="34" t="s">
        <v>118</v>
      </c>
      <c r="H488" s="333">
        <v>269</v>
      </c>
      <c r="I488" s="305">
        <v>17135</v>
      </c>
      <c r="J488" s="305">
        <v>69</v>
      </c>
      <c r="K488" s="178">
        <v>1188</v>
      </c>
      <c r="L488" s="305">
        <f t="shared" si="23"/>
        <v>18392</v>
      </c>
      <c r="M488" s="34"/>
      <c r="N488" s="178">
        <f t="shared" si="21"/>
        <v>0</v>
      </c>
      <c r="O488" s="178">
        <f t="shared" si="22"/>
        <v>850.02912635007669</v>
      </c>
      <c r="P488" s="179"/>
    </row>
    <row r="489" spans="1:16">
      <c r="A489" s="35">
        <v>470</v>
      </c>
      <c r="B489" s="35">
        <v>470165128</v>
      </c>
      <c r="C489" s="34" t="s">
        <v>530</v>
      </c>
      <c r="D489" s="35">
        <v>165</v>
      </c>
      <c r="E489" s="176" t="s">
        <v>190</v>
      </c>
      <c r="F489" s="35">
        <v>128</v>
      </c>
      <c r="G489" s="34" t="s">
        <v>153</v>
      </c>
      <c r="H489" s="333">
        <v>7</v>
      </c>
      <c r="I489" s="305">
        <v>14606</v>
      </c>
      <c r="J489" s="305">
        <v>796</v>
      </c>
      <c r="K489" s="178">
        <v>1188</v>
      </c>
      <c r="L489" s="305">
        <f t="shared" si="23"/>
        <v>16590</v>
      </c>
      <c r="M489" s="34"/>
      <c r="N489" s="178">
        <f t="shared" si="21"/>
        <v>526.86086616913235</v>
      </c>
      <c r="O489" s="178">
        <f t="shared" si="22"/>
        <v>1517.1212217796401</v>
      </c>
      <c r="P489" s="179"/>
    </row>
    <row r="490" spans="1:16">
      <c r="A490" s="35">
        <v>470</v>
      </c>
      <c r="B490" s="35">
        <v>470165163</v>
      </c>
      <c r="C490" s="34" t="s">
        <v>530</v>
      </c>
      <c r="D490" s="35">
        <v>165</v>
      </c>
      <c r="E490" s="176" t="s">
        <v>190</v>
      </c>
      <c r="F490" s="35">
        <v>163</v>
      </c>
      <c r="G490" s="34" t="s">
        <v>188</v>
      </c>
      <c r="H490" s="333">
        <v>49</v>
      </c>
      <c r="I490" s="305">
        <v>16418</v>
      </c>
      <c r="J490" s="305">
        <v>2</v>
      </c>
      <c r="K490" s="178">
        <v>1188</v>
      </c>
      <c r="L490" s="305">
        <f t="shared" si="23"/>
        <v>17608</v>
      </c>
      <c r="M490" s="34"/>
      <c r="N490" s="178">
        <f t="shared" si="21"/>
        <v>0</v>
      </c>
      <c r="O490" s="178">
        <f t="shared" si="22"/>
        <v>693.47282519605506</v>
      </c>
      <c r="P490" s="179"/>
    </row>
    <row r="491" spans="1:16">
      <c r="A491" s="35">
        <v>470</v>
      </c>
      <c r="B491" s="35">
        <v>470165164</v>
      </c>
      <c r="C491" s="34" t="s">
        <v>530</v>
      </c>
      <c r="D491" s="35">
        <v>165</v>
      </c>
      <c r="E491" s="176" t="s">
        <v>190</v>
      </c>
      <c r="F491" s="35">
        <v>164</v>
      </c>
      <c r="G491" s="34" t="s">
        <v>189</v>
      </c>
      <c r="H491" s="333">
        <v>2</v>
      </c>
      <c r="I491" s="305">
        <v>16959</v>
      </c>
      <c r="J491" s="305">
        <v>8860</v>
      </c>
      <c r="K491" s="178">
        <v>1188</v>
      </c>
      <c r="L491" s="305">
        <f t="shared" si="23"/>
        <v>27007</v>
      </c>
      <c r="M491" s="34"/>
      <c r="N491" s="178">
        <f t="shared" si="21"/>
        <v>7041.5937394952525</v>
      </c>
      <c r="O491" s="178">
        <f t="shared" si="22"/>
        <v>8860.2958498079097</v>
      </c>
      <c r="P491" s="179"/>
    </row>
    <row r="492" spans="1:16">
      <c r="A492" s="35">
        <v>470</v>
      </c>
      <c r="B492" s="35">
        <v>470165165</v>
      </c>
      <c r="C492" s="34" t="s">
        <v>530</v>
      </c>
      <c r="D492" s="35">
        <v>165</v>
      </c>
      <c r="E492" s="176" t="s">
        <v>190</v>
      </c>
      <c r="F492" s="35">
        <v>165</v>
      </c>
      <c r="G492" s="34" t="s">
        <v>190</v>
      </c>
      <c r="H492" s="333">
        <v>475</v>
      </c>
      <c r="I492" s="305">
        <v>15849</v>
      </c>
      <c r="J492" s="305">
        <v>0</v>
      </c>
      <c r="K492" s="178">
        <v>1188</v>
      </c>
      <c r="L492" s="305">
        <f t="shared" si="23"/>
        <v>17037</v>
      </c>
      <c r="M492" s="34"/>
      <c r="N492" s="178">
        <f t="shared" si="21"/>
        <v>0</v>
      </c>
      <c r="O492" s="178">
        <f t="shared" si="22"/>
        <v>877.25622352774735</v>
      </c>
      <c r="P492" s="179"/>
    </row>
    <row r="493" spans="1:16">
      <c r="A493" s="35">
        <v>470</v>
      </c>
      <c r="B493" s="35">
        <v>470165176</v>
      </c>
      <c r="C493" s="34" t="s">
        <v>530</v>
      </c>
      <c r="D493" s="35">
        <v>165</v>
      </c>
      <c r="E493" s="176" t="s">
        <v>190</v>
      </c>
      <c r="F493" s="35">
        <v>176</v>
      </c>
      <c r="G493" s="34" t="s">
        <v>201</v>
      </c>
      <c r="H493" s="333">
        <v>202</v>
      </c>
      <c r="I493" s="305">
        <v>14124</v>
      </c>
      <c r="J493" s="305">
        <v>4561</v>
      </c>
      <c r="K493" s="178">
        <v>1188</v>
      </c>
      <c r="L493" s="305">
        <f t="shared" si="23"/>
        <v>19873</v>
      </c>
      <c r="M493" s="34"/>
      <c r="N493" s="178">
        <f t="shared" si="21"/>
        <v>3547.2576989947993</v>
      </c>
      <c r="O493" s="178">
        <f t="shared" si="22"/>
        <v>7025.5372082461945</v>
      </c>
      <c r="P493" s="179"/>
    </row>
    <row r="494" spans="1:16">
      <c r="A494" s="35">
        <v>470</v>
      </c>
      <c r="B494" s="35">
        <v>470165178</v>
      </c>
      <c r="C494" s="34" t="s">
        <v>530</v>
      </c>
      <c r="D494" s="35">
        <v>165</v>
      </c>
      <c r="E494" s="176" t="s">
        <v>190</v>
      </c>
      <c r="F494" s="35">
        <v>178</v>
      </c>
      <c r="G494" s="34" t="s">
        <v>203</v>
      </c>
      <c r="H494" s="333">
        <v>281</v>
      </c>
      <c r="I494" s="305">
        <v>13009</v>
      </c>
      <c r="J494" s="305">
        <v>1699</v>
      </c>
      <c r="K494" s="178">
        <v>1188</v>
      </c>
      <c r="L494" s="305">
        <f t="shared" si="23"/>
        <v>15896</v>
      </c>
      <c r="M494" s="34"/>
      <c r="N494" s="178">
        <f t="shared" si="21"/>
        <v>678.85992087266823</v>
      </c>
      <c r="O494" s="178">
        <f t="shared" si="22"/>
        <v>2796.5994926539297</v>
      </c>
      <c r="P494" s="179"/>
    </row>
    <row r="495" spans="1:16">
      <c r="A495" s="35">
        <v>470</v>
      </c>
      <c r="B495" s="35">
        <v>470165181</v>
      </c>
      <c r="C495" s="34" t="s">
        <v>530</v>
      </c>
      <c r="D495" s="35">
        <v>165</v>
      </c>
      <c r="E495" s="176" t="s">
        <v>190</v>
      </c>
      <c r="F495" s="35">
        <v>181</v>
      </c>
      <c r="G495" s="34" t="s">
        <v>206</v>
      </c>
      <c r="H495" s="333">
        <v>9</v>
      </c>
      <c r="I495" s="305">
        <v>20257</v>
      </c>
      <c r="J495" s="305">
        <v>227</v>
      </c>
      <c r="K495" s="178">
        <v>1188</v>
      </c>
      <c r="L495" s="305">
        <f t="shared" si="23"/>
        <v>21672</v>
      </c>
      <c r="M495" s="34"/>
      <c r="N495" s="178">
        <f t="shared" si="21"/>
        <v>172.94251632077794</v>
      </c>
      <c r="O495" s="178">
        <f t="shared" si="22"/>
        <v>1366.2324732193956</v>
      </c>
      <c r="P495" s="179"/>
    </row>
    <row r="496" spans="1:16">
      <c r="A496" s="35">
        <v>470</v>
      </c>
      <c r="B496" s="35">
        <v>470165217</v>
      </c>
      <c r="C496" s="34" t="s">
        <v>530</v>
      </c>
      <c r="D496" s="35">
        <v>165</v>
      </c>
      <c r="E496" s="176" t="s">
        <v>190</v>
      </c>
      <c r="F496" s="35">
        <v>217</v>
      </c>
      <c r="G496" s="34" t="s">
        <v>242</v>
      </c>
      <c r="H496" s="333">
        <v>3</v>
      </c>
      <c r="I496" s="305">
        <v>16600</v>
      </c>
      <c r="J496" s="305">
        <v>9579</v>
      </c>
      <c r="K496" s="178">
        <v>1188</v>
      </c>
      <c r="L496" s="305">
        <f t="shared" si="23"/>
        <v>27367</v>
      </c>
      <c r="M496" s="34"/>
      <c r="N496" s="178">
        <f t="shared" si="21"/>
        <v>6886.4694470499307</v>
      </c>
      <c r="O496" s="178">
        <f t="shared" si="22"/>
        <v>10003.908890930292</v>
      </c>
      <c r="P496" s="179"/>
    </row>
    <row r="497" spans="1:16">
      <c r="A497" s="35">
        <v>470</v>
      </c>
      <c r="B497" s="35">
        <v>470165229</v>
      </c>
      <c r="C497" s="34" t="s">
        <v>530</v>
      </c>
      <c r="D497" s="35">
        <v>165</v>
      </c>
      <c r="E497" s="176" t="s">
        <v>190</v>
      </c>
      <c r="F497" s="35">
        <v>229</v>
      </c>
      <c r="G497" s="34" t="s">
        <v>254</v>
      </c>
      <c r="H497" s="333">
        <v>11</v>
      </c>
      <c r="I497" s="305">
        <v>14440</v>
      </c>
      <c r="J497" s="305">
        <v>1429</v>
      </c>
      <c r="K497" s="178">
        <v>1188</v>
      </c>
      <c r="L497" s="305">
        <f t="shared" si="23"/>
        <v>17057</v>
      </c>
      <c r="M497" s="34"/>
      <c r="N497" s="178">
        <f t="shared" si="21"/>
        <v>1087.4523485286572</v>
      </c>
      <c r="O497" s="178">
        <f t="shared" si="22"/>
        <v>2765.4461054057247</v>
      </c>
      <c r="P497" s="179"/>
    </row>
    <row r="498" spans="1:16">
      <c r="A498" s="35">
        <v>470</v>
      </c>
      <c r="B498" s="35">
        <v>470165246</v>
      </c>
      <c r="C498" s="34" t="s">
        <v>530</v>
      </c>
      <c r="D498" s="35">
        <v>165</v>
      </c>
      <c r="E498" s="176" t="s">
        <v>190</v>
      </c>
      <c r="F498" s="35">
        <v>246</v>
      </c>
      <c r="G498" s="34" t="s">
        <v>271</v>
      </c>
      <c r="H498" s="333">
        <v>1</v>
      </c>
      <c r="I498" s="305">
        <v>11410</v>
      </c>
      <c r="J498" s="305">
        <v>4693</v>
      </c>
      <c r="K498" s="178">
        <v>1188</v>
      </c>
      <c r="L498" s="305">
        <f t="shared" si="23"/>
        <v>17291</v>
      </c>
      <c r="M498" s="34"/>
      <c r="N498" s="178">
        <f t="shared" si="21"/>
        <v>3108.7931188059611</v>
      </c>
      <c r="O498" s="178">
        <f t="shared" si="22"/>
        <v>4692.5933721392121</v>
      </c>
      <c r="P498" s="179"/>
    </row>
    <row r="499" spans="1:16">
      <c r="A499" s="35">
        <v>470</v>
      </c>
      <c r="B499" s="35">
        <v>470165248</v>
      </c>
      <c r="C499" s="34" t="s">
        <v>530</v>
      </c>
      <c r="D499" s="35">
        <v>165</v>
      </c>
      <c r="E499" s="176" t="s">
        <v>190</v>
      </c>
      <c r="F499" s="35">
        <v>248</v>
      </c>
      <c r="G499" s="34" t="s">
        <v>273</v>
      </c>
      <c r="H499" s="333">
        <v>45</v>
      </c>
      <c r="I499" s="305">
        <v>16592</v>
      </c>
      <c r="J499" s="305">
        <v>625</v>
      </c>
      <c r="K499" s="178">
        <v>1188</v>
      </c>
      <c r="L499" s="305">
        <f t="shared" si="23"/>
        <v>18405</v>
      </c>
      <c r="M499" s="34"/>
      <c r="N499" s="178">
        <f t="shared" si="21"/>
        <v>535.31453806536229</v>
      </c>
      <c r="O499" s="178">
        <f t="shared" si="22"/>
        <v>1800.0030934605311</v>
      </c>
      <c r="P499" s="179"/>
    </row>
    <row r="500" spans="1:16">
      <c r="A500" s="35">
        <v>470</v>
      </c>
      <c r="B500" s="35">
        <v>470165262</v>
      </c>
      <c r="C500" s="34" t="s">
        <v>530</v>
      </c>
      <c r="D500" s="35">
        <v>165</v>
      </c>
      <c r="E500" s="176" t="s">
        <v>190</v>
      </c>
      <c r="F500" s="35">
        <v>262</v>
      </c>
      <c r="G500" s="34" t="s">
        <v>287</v>
      </c>
      <c r="H500" s="333">
        <v>89</v>
      </c>
      <c r="I500" s="305">
        <v>14727</v>
      </c>
      <c r="J500" s="305">
        <v>155</v>
      </c>
      <c r="K500" s="178">
        <v>1188</v>
      </c>
      <c r="L500" s="305">
        <f t="shared" si="23"/>
        <v>16070</v>
      </c>
      <c r="M500" s="34"/>
      <c r="N500" s="178">
        <f t="shared" si="21"/>
        <v>154.58832986488778</v>
      </c>
      <c r="O500" s="178">
        <f t="shared" si="22"/>
        <v>6901.405777988959</v>
      </c>
      <c r="P500" s="179"/>
    </row>
    <row r="501" spans="1:16">
      <c r="A501" s="35">
        <v>470</v>
      </c>
      <c r="B501" s="35">
        <v>470165274</v>
      </c>
      <c r="C501" s="34" t="s">
        <v>530</v>
      </c>
      <c r="D501" s="35">
        <v>165</v>
      </c>
      <c r="E501" s="176" t="s">
        <v>190</v>
      </c>
      <c r="F501" s="35">
        <v>274</v>
      </c>
      <c r="G501" s="34" t="s">
        <v>299</v>
      </c>
      <c r="H501" s="333">
        <v>3</v>
      </c>
      <c r="I501" s="305">
        <v>11801</v>
      </c>
      <c r="J501" s="305">
        <v>6069</v>
      </c>
      <c r="K501" s="178">
        <v>1188</v>
      </c>
      <c r="L501" s="305">
        <f t="shared" si="23"/>
        <v>19058</v>
      </c>
      <c r="M501" s="34"/>
      <c r="N501" s="178">
        <f t="shared" si="21"/>
        <v>4773.4586430473209</v>
      </c>
      <c r="O501" s="178">
        <f t="shared" si="22"/>
        <v>6068.9022884235092</v>
      </c>
      <c r="P501" s="179"/>
    </row>
    <row r="502" spans="1:16">
      <c r="A502" s="35">
        <v>470</v>
      </c>
      <c r="B502" s="35">
        <v>470165284</v>
      </c>
      <c r="C502" s="34" t="s">
        <v>530</v>
      </c>
      <c r="D502" s="35">
        <v>165</v>
      </c>
      <c r="E502" s="176" t="s">
        <v>190</v>
      </c>
      <c r="F502" s="35">
        <v>284</v>
      </c>
      <c r="G502" s="34" t="s">
        <v>309</v>
      </c>
      <c r="H502" s="333">
        <v>198</v>
      </c>
      <c r="I502" s="305">
        <v>13159</v>
      </c>
      <c r="J502" s="305">
        <v>6390</v>
      </c>
      <c r="K502" s="178">
        <v>1188</v>
      </c>
      <c r="L502" s="305">
        <f t="shared" si="23"/>
        <v>20737</v>
      </c>
      <c r="M502" s="34"/>
      <c r="N502" s="178">
        <f t="shared" si="21"/>
        <v>4251.83711395301</v>
      </c>
      <c r="O502" s="178">
        <f t="shared" si="22"/>
        <v>6390.4254020565495</v>
      </c>
      <c r="P502" s="179"/>
    </row>
    <row r="503" spans="1:16">
      <c r="A503" s="35">
        <v>470</v>
      </c>
      <c r="B503" s="35">
        <v>470165295</v>
      </c>
      <c r="C503" s="34" t="s">
        <v>530</v>
      </c>
      <c r="D503" s="35">
        <v>165</v>
      </c>
      <c r="E503" s="176" t="s">
        <v>190</v>
      </c>
      <c r="F503" s="35">
        <v>295</v>
      </c>
      <c r="G503" s="34" t="s">
        <v>320</v>
      </c>
      <c r="H503" s="333">
        <v>1</v>
      </c>
      <c r="I503" s="305">
        <v>17063</v>
      </c>
      <c r="J503" s="305">
        <v>8349</v>
      </c>
      <c r="K503" s="178">
        <v>1188</v>
      </c>
      <c r="L503" s="305">
        <f t="shared" si="23"/>
        <v>26600</v>
      </c>
      <c r="M503" s="34"/>
      <c r="N503" s="178">
        <f t="shared" si="21"/>
        <v>7974.0119858975777</v>
      </c>
      <c r="O503" s="178">
        <f t="shared" si="22"/>
        <v>10536.059906143306</v>
      </c>
      <c r="P503" s="179"/>
    </row>
    <row r="504" spans="1:16">
      <c r="A504" s="35">
        <v>470</v>
      </c>
      <c r="B504" s="35">
        <v>470165305</v>
      </c>
      <c r="C504" s="34" t="s">
        <v>530</v>
      </c>
      <c r="D504" s="35">
        <v>165</v>
      </c>
      <c r="E504" s="176" t="s">
        <v>190</v>
      </c>
      <c r="F504" s="35">
        <v>305</v>
      </c>
      <c r="G504" s="34" t="s">
        <v>330</v>
      </c>
      <c r="H504" s="333">
        <v>94</v>
      </c>
      <c r="I504" s="305">
        <v>13163</v>
      </c>
      <c r="J504" s="305">
        <v>5948</v>
      </c>
      <c r="K504" s="178">
        <v>1188</v>
      </c>
      <c r="L504" s="305">
        <f t="shared" si="23"/>
        <v>20299</v>
      </c>
      <c r="M504" s="34"/>
      <c r="N504" s="178">
        <f t="shared" si="21"/>
        <v>4271.6413403939441</v>
      </c>
      <c r="O504" s="178">
        <f t="shared" si="22"/>
        <v>5947.9278650051892</v>
      </c>
      <c r="P504" s="179"/>
    </row>
    <row r="505" spans="1:16">
      <c r="A505" s="35">
        <v>470</v>
      </c>
      <c r="B505" s="35">
        <v>470165342</v>
      </c>
      <c r="C505" s="34" t="s">
        <v>530</v>
      </c>
      <c r="D505" s="35">
        <v>165</v>
      </c>
      <c r="E505" s="176" t="s">
        <v>190</v>
      </c>
      <c r="F505" s="35">
        <v>342</v>
      </c>
      <c r="G505" s="34" t="s">
        <v>367</v>
      </c>
      <c r="H505" s="333">
        <v>2</v>
      </c>
      <c r="I505" s="305">
        <v>14791</v>
      </c>
      <c r="J505" s="305">
        <v>11891</v>
      </c>
      <c r="K505" s="178">
        <v>1188</v>
      </c>
      <c r="L505" s="305">
        <f t="shared" si="23"/>
        <v>27870</v>
      </c>
      <c r="M505" s="34"/>
      <c r="N505" s="178">
        <f t="shared" si="21"/>
        <v>8055.2149042772398</v>
      </c>
      <c r="O505" s="178">
        <f t="shared" si="22"/>
        <v>12138.775467431235</v>
      </c>
      <c r="P505" s="179"/>
    </row>
    <row r="506" spans="1:16">
      <c r="A506" s="35">
        <v>470</v>
      </c>
      <c r="B506" s="35">
        <v>470165346</v>
      </c>
      <c r="C506" s="34" t="s">
        <v>530</v>
      </c>
      <c r="D506" s="35">
        <v>165</v>
      </c>
      <c r="E506" s="176" t="s">
        <v>190</v>
      </c>
      <c r="F506" s="35">
        <v>346</v>
      </c>
      <c r="G506" s="34" t="s">
        <v>371</v>
      </c>
      <c r="H506" s="333">
        <v>6</v>
      </c>
      <c r="I506" s="305">
        <v>17455</v>
      </c>
      <c r="J506" s="305">
        <v>2749</v>
      </c>
      <c r="K506" s="178">
        <v>1188</v>
      </c>
      <c r="L506" s="305">
        <f t="shared" si="23"/>
        <v>21392</v>
      </c>
      <c r="M506" s="34"/>
      <c r="N506" s="178">
        <f t="shared" si="21"/>
        <v>1654.5708899954916</v>
      </c>
      <c r="O506" s="178">
        <f t="shared" si="22"/>
        <v>3401.1591883423644</v>
      </c>
      <c r="P506" s="179"/>
    </row>
    <row r="507" spans="1:16">
      <c r="A507" s="35">
        <v>470</v>
      </c>
      <c r="B507" s="35">
        <v>470165347</v>
      </c>
      <c r="C507" s="34" t="s">
        <v>530</v>
      </c>
      <c r="D507" s="35">
        <v>165</v>
      </c>
      <c r="E507" s="176" t="s">
        <v>190</v>
      </c>
      <c r="F507" s="35">
        <v>347</v>
      </c>
      <c r="G507" s="34" t="s">
        <v>372</v>
      </c>
      <c r="H507" s="333">
        <v>12</v>
      </c>
      <c r="I507" s="305">
        <v>15648</v>
      </c>
      <c r="J507" s="305">
        <v>7165</v>
      </c>
      <c r="K507" s="178">
        <v>1188</v>
      </c>
      <c r="L507" s="305">
        <f t="shared" si="23"/>
        <v>24001</v>
      </c>
      <c r="M507" s="34"/>
      <c r="N507" s="178">
        <f t="shared" si="21"/>
        <v>6391.433460267348</v>
      </c>
      <c r="O507" s="178">
        <f t="shared" si="22"/>
        <v>8076.8293110909945</v>
      </c>
      <c r="P507" s="179"/>
    </row>
    <row r="508" spans="1:16">
      <c r="A508" s="35">
        <v>470</v>
      </c>
      <c r="B508" s="35">
        <v>470165705</v>
      </c>
      <c r="C508" s="34" t="s">
        <v>530</v>
      </c>
      <c r="D508" s="35">
        <v>165</v>
      </c>
      <c r="E508" s="176" t="s">
        <v>190</v>
      </c>
      <c r="F508" s="35">
        <v>705</v>
      </c>
      <c r="G508" s="34" t="s">
        <v>411</v>
      </c>
      <c r="H508" s="333">
        <v>2</v>
      </c>
      <c r="I508" s="305">
        <v>12392</v>
      </c>
      <c r="J508" s="305">
        <v>10678</v>
      </c>
      <c r="K508" s="178">
        <v>1188</v>
      </c>
      <c r="L508" s="305">
        <f t="shared" si="23"/>
        <v>24258</v>
      </c>
      <c r="M508" s="34"/>
      <c r="N508" s="178">
        <f t="shared" si="21"/>
        <v>5922.6086792319729</v>
      </c>
      <c r="O508" s="178">
        <f t="shared" si="22"/>
        <v>10678.303523012168</v>
      </c>
      <c r="P508" s="179"/>
    </row>
    <row r="509" spans="1:16">
      <c r="A509" s="35">
        <v>474</v>
      </c>
      <c r="B509" s="35">
        <v>474097064</v>
      </c>
      <c r="C509" s="34" t="s">
        <v>531</v>
      </c>
      <c r="D509" s="35">
        <v>97</v>
      </c>
      <c r="E509" s="176" t="s">
        <v>122</v>
      </c>
      <c r="F509" s="35">
        <v>64</v>
      </c>
      <c r="G509" s="34" t="s">
        <v>89</v>
      </c>
      <c r="H509" s="333">
        <v>5</v>
      </c>
      <c r="I509" s="305">
        <v>12355</v>
      </c>
      <c r="J509" s="305">
        <v>1351</v>
      </c>
      <c r="K509" s="178">
        <v>1188</v>
      </c>
      <c r="L509" s="305">
        <f t="shared" si="23"/>
        <v>14894</v>
      </c>
      <c r="M509" s="34"/>
      <c r="N509" s="178">
        <f t="shared" si="21"/>
        <v>1179.0106908638718</v>
      </c>
      <c r="O509" s="178">
        <f t="shared" si="22"/>
        <v>2048.3682724767314</v>
      </c>
      <c r="P509" s="179"/>
    </row>
    <row r="510" spans="1:16">
      <c r="A510" s="35">
        <v>474</v>
      </c>
      <c r="B510" s="35">
        <v>474097091</v>
      </c>
      <c r="C510" s="34" t="s">
        <v>531</v>
      </c>
      <c r="D510" s="35">
        <v>97</v>
      </c>
      <c r="E510" s="176" t="s">
        <v>122</v>
      </c>
      <c r="F510" s="35">
        <v>91</v>
      </c>
      <c r="G510" s="34" t="s">
        <v>116</v>
      </c>
      <c r="H510" s="333">
        <v>1</v>
      </c>
      <c r="I510" s="305">
        <v>12038</v>
      </c>
      <c r="J510" s="305">
        <v>14858</v>
      </c>
      <c r="K510" s="178">
        <v>1188</v>
      </c>
      <c r="L510" s="305">
        <f t="shared" si="23"/>
        <v>28084</v>
      </c>
      <c r="M510" s="34"/>
      <c r="N510" s="178">
        <f t="shared" si="21"/>
        <v>10394.826159805376</v>
      </c>
      <c r="O510" s="178">
        <f t="shared" si="22"/>
        <v>16699.019831742124</v>
      </c>
      <c r="P510" s="179"/>
    </row>
    <row r="511" spans="1:16">
      <c r="A511" s="35">
        <v>474</v>
      </c>
      <c r="B511" s="35">
        <v>474097097</v>
      </c>
      <c r="C511" s="34" t="s">
        <v>531</v>
      </c>
      <c r="D511" s="35">
        <v>97</v>
      </c>
      <c r="E511" s="176" t="s">
        <v>122</v>
      </c>
      <c r="F511" s="35">
        <v>97</v>
      </c>
      <c r="G511" s="34" t="s">
        <v>122</v>
      </c>
      <c r="H511" s="333">
        <v>185</v>
      </c>
      <c r="I511" s="305">
        <v>18068</v>
      </c>
      <c r="J511" s="305">
        <v>131</v>
      </c>
      <c r="K511" s="178">
        <v>1188</v>
      </c>
      <c r="L511" s="305">
        <f t="shared" si="23"/>
        <v>19387</v>
      </c>
      <c r="M511" s="34"/>
      <c r="N511" s="178">
        <f t="shared" si="21"/>
        <v>0</v>
      </c>
      <c r="O511" s="178">
        <f t="shared" si="22"/>
        <v>130.53275578871035</v>
      </c>
      <c r="P511" s="179"/>
    </row>
    <row r="512" spans="1:16">
      <c r="A512" s="35">
        <v>474</v>
      </c>
      <c r="B512" s="35">
        <v>474097103</v>
      </c>
      <c r="C512" s="34" t="s">
        <v>531</v>
      </c>
      <c r="D512" s="35">
        <v>97</v>
      </c>
      <c r="E512" s="176" t="s">
        <v>122</v>
      </c>
      <c r="F512" s="35">
        <v>103</v>
      </c>
      <c r="G512" s="34" t="s">
        <v>128</v>
      </c>
      <c r="H512" s="333">
        <v>9</v>
      </c>
      <c r="I512" s="305">
        <v>16597</v>
      </c>
      <c r="J512" s="305">
        <v>76</v>
      </c>
      <c r="K512" s="178">
        <v>1188</v>
      </c>
      <c r="L512" s="305">
        <f t="shared" si="23"/>
        <v>17861</v>
      </c>
      <c r="M512" s="34"/>
      <c r="N512" s="178">
        <f t="shared" si="21"/>
        <v>0</v>
      </c>
      <c r="O512" s="178">
        <f t="shared" si="22"/>
        <v>673.31470045311289</v>
      </c>
      <c r="P512" s="179"/>
    </row>
    <row r="513" spans="1:16">
      <c r="A513" s="35">
        <v>474</v>
      </c>
      <c r="B513" s="35">
        <v>474097153</v>
      </c>
      <c r="C513" s="34" t="s">
        <v>531</v>
      </c>
      <c r="D513" s="35">
        <v>97</v>
      </c>
      <c r="E513" s="176" t="s">
        <v>122</v>
      </c>
      <c r="F513" s="35">
        <v>153</v>
      </c>
      <c r="G513" s="34" t="s">
        <v>178</v>
      </c>
      <c r="H513" s="333">
        <v>27</v>
      </c>
      <c r="I513" s="305">
        <v>16504</v>
      </c>
      <c r="J513" s="305">
        <v>1</v>
      </c>
      <c r="K513" s="178">
        <v>1188</v>
      </c>
      <c r="L513" s="305">
        <f t="shared" si="23"/>
        <v>17693</v>
      </c>
      <c r="M513" s="34"/>
      <c r="N513" s="178">
        <f t="shared" si="21"/>
        <v>5.6636600638739765E-3</v>
      </c>
      <c r="O513" s="178">
        <f t="shared" si="22"/>
        <v>873.25031790680077</v>
      </c>
      <c r="P513" s="179"/>
    </row>
    <row r="514" spans="1:16">
      <c r="A514" s="35">
        <v>474</v>
      </c>
      <c r="B514" s="35">
        <v>474097162</v>
      </c>
      <c r="C514" s="34" t="s">
        <v>531</v>
      </c>
      <c r="D514" s="35">
        <v>97</v>
      </c>
      <c r="E514" s="176" t="s">
        <v>122</v>
      </c>
      <c r="F514" s="35">
        <v>162</v>
      </c>
      <c r="G514" s="34" t="s">
        <v>187</v>
      </c>
      <c r="H514" s="333">
        <v>7</v>
      </c>
      <c r="I514" s="305">
        <v>13908</v>
      </c>
      <c r="J514" s="305">
        <v>2839</v>
      </c>
      <c r="K514" s="178">
        <v>1188</v>
      </c>
      <c r="L514" s="305">
        <f t="shared" si="23"/>
        <v>17935</v>
      </c>
      <c r="M514" s="34"/>
      <c r="N514" s="178">
        <f t="shared" si="21"/>
        <v>2793.9136088487539</v>
      </c>
      <c r="O514" s="178">
        <f t="shared" si="22"/>
        <v>3694.7672561682739</v>
      </c>
      <c r="P514" s="179"/>
    </row>
    <row r="515" spans="1:16">
      <c r="A515" s="35">
        <v>474</v>
      </c>
      <c r="B515" s="35">
        <v>474097343</v>
      </c>
      <c r="C515" s="34" t="s">
        <v>531</v>
      </c>
      <c r="D515" s="35">
        <v>97</v>
      </c>
      <c r="E515" s="176" t="s">
        <v>122</v>
      </c>
      <c r="F515" s="35">
        <v>343</v>
      </c>
      <c r="G515" s="34" t="s">
        <v>368</v>
      </c>
      <c r="H515" s="333">
        <v>6</v>
      </c>
      <c r="I515" s="305">
        <v>16421</v>
      </c>
      <c r="J515" s="305">
        <v>650</v>
      </c>
      <c r="K515" s="178">
        <v>1188</v>
      </c>
      <c r="L515" s="305">
        <f t="shared" si="23"/>
        <v>18259</v>
      </c>
      <c r="M515" s="34"/>
      <c r="N515" s="178">
        <f t="shared" si="21"/>
        <v>190.45993343275404</v>
      </c>
      <c r="O515" s="178">
        <f t="shared" si="22"/>
        <v>1725.4467145247472</v>
      </c>
      <c r="P515" s="179"/>
    </row>
    <row r="516" spans="1:16">
      <c r="A516" s="35">
        <v>474</v>
      </c>
      <c r="B516" s="35">
        <v>474097348</v>
      </c>
      <c r="C516" s="34" t="s">
        <v>531</v>
      </c>
      <c r="D516" s="35">
        <v>97</v>
      </c>
      <c r="E516" s="176" t="s">
        <v>122</v>
      </c>
      <c r="F516" s="35">
        <v>348</v>
      </c>
      <c r="G516" s="34" t="s">
        <v>373</v>
      </c>
      <c r="H516" s="333">
        <v>1</v>
      </c>
      <c r="I516" s="305">
        <v>19770</v>
      </c>
      <c r="J516" s="305">
        <v>258</v>
      </c>
      <c r="K516" s="178">
        <v>1188</v>
      </c>
      <c r="L516" s="305">
        <f t="shared" si="23"/>
        <v>21216</v>
      </c>
      <c r="M516" s="34"/>
      <c r="N516" s="178">
        <f t="shared" si="21"/>
        <v>0</v>
      </c>
      <c r="O516" s="178">
        <f t="shared" si="22"/>
        <v>387.11896565003917</v>
      </c>
      <c r="P516" s="179"/>
    </row>
    <row r="517" spans="1:16">
      <c r="A517" s="35">
        <v>474</v>
      </c>
      <c r="B517" s="35">
        <v>474097610</v>
      </c>
      <c r="C517" s="34" t="s">
        <v>531</v>
      </c>
      <c r="D517" s="35">
        <v>97</v>
      </c>
      <c r="E517" s="176" t="s">
        <v>122</v>
      </c>
      <c r="F517" s="35">
        <v>610</v>
      </c>
      <c r="G517" s="34" t="s">
        <v>382</v>
      </c>
      <c r="H517" s="333">
        <v>6</v>
      </c>
      <c r="I517" s="305">
        <v>14821</v>
      </c>
      <c r="J517" s="305">
        <v>2420</v>
      </c>
      <c r="K517" s="178">
        <v>1188</v>
      </c>
      <c r="L517" s="305">
        <f t="shared" si="23"/>
        <v>18429</v>
      </c>
      <c r="M517" s="34"/>
      <c r="N517" s="178">
        <f t="shared" si="21"/>
        <v>1917.5832479802339</v>
      </c>
      <c r="O517" s="178">
        <f t="shared" si="22"/>
        <v>3437.7717089137259</v>
      </c>
      <c r="P517" s="179"/>
    </row>
    <row r="518" spans="1:16">
      <c r="A518" s="35">
        <v>474</v>
      </c>
      <c r="B518" s="35">
        <v>474097615</v>
      </c>
      <c r="C518" s="34" t="s">
        <v>531</v>
      </c>
      <c r="D518" s="35">
        <v>97</v>
      </c>
      <c r="E518" s="176" t="s">
        <v>122</v>
      </c>
      <c r="F518" s="35">
        <v>615</v>
      </c>
      <c r="G518" s="34" t="s">
        <v>383</v>
      </c>
      <c r="H518" s="333">
        <v>3</v>
      </c>
      <c r="I518" s="305">
        <v>19538</v>
      </c>
      <c r="J518" s="305">
        <v>823</v>
      </c>
      <c r="K518" s="178">
        <v>1188</v>
      </c>
      <c r="L518" s="305">
        <f t="shared" si="23"/>
        <v>21549</v>
      </c>
      <c r="M518" s="34"/>
      <c r="N518" s="178">
        <f t="shared" si="21"/>
        <v>23.191277353507758</v>
      </c>
      <c r="O518" s="178">
        <f t="shared" si="22"/>
        <v>2742.6537912625172</v>
      </c>
      <c r="P518" s="179"/>
    </row>
    <row r="519" spans="1:16">
      <c r="A519" s="35">
        <v>474</v>
      </c>
      <c r="B519" s="35">
        <v>474097616</v>
      </c>
      <c r="C519" s="34" t="s">
        <v>531</v>
      </c>
      <c r="D519" s="35">
        <v>97</v>
      </c>
      <c r="E519" s="176" t="s">
        <v>122</v>
      </c>
      <c r="F519" s="35">
        <v>616</v>
      </c>
      <c r="G519" s="34" t="s">
        <v>384</v>
      </c>
      <c r="H519" s="333">
        <v>1</v>
      </c>
      <c r="I519" s="305">
        <v>17291</v>
      </c>
      <c r="J519" s="305">
        <v>2899</v>
      </c>
      <c r="K519" s="178">
        <v>1188</v>
      </c>
      <c r="L519" s="305">
        <f t="shared" si="23"/>
        <v>21378</v>
      </c>
      <c r="M519" s="34"/>
      <c r="N519" s="178">
        <f t="shared" si="21"/>
        <v>2898.8280576456709</v>
      </c>
      <c r="O519" s="178">
        <f t="shared" si="22"/>
        <v>6717.8721677850517</v>
      </c>
      <c r="P519" s="179"/>
    </row>
    <row r="520" spans="1:16">
      <c r="A520" s="35">
        <v>474</v>
      </c>
      <c r="B520" s="35">
        <v>474097620</v>
      </c>
      <c r="C520" s="34" t="s">
        <v>531</v>
      </c>
      <c r="D520" s="35">
        <v>97</v>
      </c>
      <c r="E520" s="176" t="s">
        <v>122</v>
      </c>
      <c r="F520" s="35">
        <v>620</v>
      </c>
      <c r="G520" s="34" t="s">
        <v>386</v>
      </c>
      <c r="H520" s="333">
        <v>2</v>
      </c>
      <c r="I520" s="305">
        <v>15421</v>
      </c>
      <c r="J520" s="305">
        <v>9445</v>
      </c>
      <c r="K520" s="178">
        <v>1188</v>
      </c>
      <c r="L520" s="305">
        <f t="shared" si="23"/>
        <v>26054</v>
      </c>
      <c r="M520" s="34"/>
      <c r="N520" s="178">
        <f t="shared" si="21"/>
        <v>6195.7686132394847</v>
      </c>
      <c r="O520" s="178">
        <f t="shared" si="22"/>
        <v>9919.650792514738</v>
      </c>
      <c r="P520" s="179"/>
    </row>
    <row r="521" spans="1:16">
      <c r="A521" s="35">
        <v>474</v>
      </c>
      <c r="B521" s="35">
        <v>474097720</v>
      </c>
      <c r="C521" s="34" t="s">
        <v>531</v>
      </c>
      <c r="D521" s="35">
        <v>97</v>
      </c>
      <c r="E521" s="176" t="s">
        <v>122</v>
      </c>
      <c r="F521" s="35">
        <v>720</v>
      </c>
      <c r="G521" s="34" t="s">
        <v>416</v>
      </c>
      <c r="H521" s="333">
        <v>6</v>
      </c>
      <c r="I521" s="305">
        <v>19094</v>
      </c>
      <c r="J521" s="305">
        <v>2303</v>
      </c>
      <c r="K521" s="178">
        <v>1188</v>
      </c>
      <c r="L521" s="305">
        <f t="shared" si="23"/>
        <v>22585</v>
      </c>
      <c r="M521" s="34"/>
      <c r="N521" s="178">
        <f t="shared" si="21"/>
        <v>1941.3094541842875</v>
      </c>
      <c r="O521" s="178">
        <f t="shared" si="22"/>
        <v>4350.0753562599966</v>
      </c>
      <c r="P521" s="179"/>
    </row>
    <row r="522" spans="1:16">
      <c r="A522" s="35">
        <v>474</v>
      </c>
      <c r="B522" s="35">
        <v>474097725</v>
      </c>
      <c r="C522" s="34" t="s">
        <v>531</v>
      </c>
      <c r="D522" s="35">
        <v>97</v>
      </c>
      <c r="E522" s="176" t="s">
        <v>122</v>
      </c>
      <c r="F522" s="35">
        <v>725</v>
      </c>
      <c r="G522" s="34" t="s">
        <v>417</v>
      </c>
      <c r="H522" s="333">
        <v>2</v>
      </c>
      <c r="I522" s="305">
        <v>11091</v>
      </c>
      <c r="J522" s="305">
        <v>3324</v>
      </c>
      <c r="K522" s="178">
        <v>1188</v>
      </c>
      <c r="L522" s="305">
        <f t="shared" si="23"/>
        <v>15603</v>
      </c>
      <c r="M522" s="34"/>
      <c r="N522" s="178">
        <f t="shared" ref="N522:N585" si="24">IF(VLOOKUP($F522,abvfndpcts,17)&lt;100,0,((VLOOKUP($F522,abvfndpcts,17)/100*$I522)-$I522))</f>
        <v>2471.1369365629216</v>
      </c>
      <c r="O522" s="178">
        <f t="shared" ref="O522:O585" si="25">IF(VLOOKUP($F522,abvfndpcts,18)&lt;100,0,((VLOOKUP($F522,abvfndpcts,18)/100*$I522)-$I522))</f>
        <v>4014.0407790109512</v>
      </c>
      <c r="P522" s="179"/>
    </row>
    <row r="523" spans="1:16">
      <c r="A523" s="35">
        <v>474</v>
      </c>
      <c r="B523" s="35">
        <v>474097735</v>
      </c>
      <c r="C523" s="34" t="s">
        <v>531</v>
      </c>
      <c r="D523" s="35">
        <v>97</v>
      </c>
      <c r="E523" s="176" t="s">
        <v>122</v>
      </c>
      <c r="F523" s="35">
        <v>735</v>
      </c>
      <c r="G523" s="34" t="s">
        <v>420</v>
      </c>
      <c r="H523" s="333">
        <v>3</v>
      </c>
      <c r="I523" s="305">
        <v>16130</v>
      </c>
      <c r="J523" s="305">
        <v>5278</v>
      </c>
      <c r="K523" s="178">
        <v>1188</v>
      </c>
      <c r="L523" s="305">
        <f t="shared" ref="L523:L586" si="26">SUM(I523:K523)</f>
        <v>22596</v>
      </c>
      <c r="M523" s="34"/>
      <c r="N523" s="178">
        <f t="shared" si="24"/>
        <v>4834.1313711382572</v>
      </c>
      <c r="O523" s="178">
        <f t="shared" si="25"/>
        <v>7605.0394462681725</v>
      </c>
      <c r="P523" s="179"/>
    </row>
    <row r="524" spans="1:16">
      <c r="A524" s="35">
        <v>474</v>
      </c>
      <c r="B524" s="35">
        <v>474097753</v>
      </c>
      <c r="C524" s="34" t="s">
        <v>531</v>
      </c>
      <c r="D524" s="35">
        <v>97</v>
      </c>
      <c r="E524" s="176" t="s">
        <v>122</v>
      </c>
      <c r="F524" s="35">
        <v>753</v>
      </c>
      <c r="G524" s="34" t="s">
        <v>424</v>
      </c>
      <c r="H524" s="333">
        <v>4</v>
      </c>
      <c r="I524" s="305">
        <v>13789</v>
      </c>
      <c r="J524" s="305">
        <v>4170</v>
      </c>
      <c r="K524" s="178">
        <v>1188</v>
      </c>
      <c r="L524" s="305">
        <f t="shared" si="26"/>
        <v>19147</v>
      </c>
      <c r="M524" s="34"/>
      <c r="N524" s="178">
        <f t="shared" si="24"/>
        <v>3684.5255545099535</v>
      </c>
      <c r="O524" s="178">
        <f t="shared" si="25"/>
        <v>5695.5342369536666</v>
      </c>
      <c r="P524" s="179"/>
    </row>
    <row r="525" spans="1:16">
      <c r="A525" s="35">
        <v>474</v>
      </c>
      <c r="B525" s="35">
        <v>474097755</v>
      </c>
      <c r="C525" s="34" t="s">
        <v>531</v>
      </c>
      <c r="D525" s="35">
        <v>97</v>
      </c>
      <c r="E525" s="176" t="s">
        <v>122</v>
      </c>
      <c r="F525" s="35">
        <v>755</v>
      </c>
      <c r="G525" s="34" t="s">
        <v>425</v>
      </c>
      <c r="H525" s="333">
        <v>1</v>
      </c>
      <c r="I525" s="305">
        <v>17505.90450729927</v>
      </c>
      <c r="J525" s="305">
        <v>7103</v>
      </c>
      <c r="K525" s="178">
        <v>1188</v>
      </c>
      <c r="L525" s="305">
        <f t="shared" si="26"/>
        <v>25796.90450729927</v>
      </c>
      <c r="M525" s="34"/>
      <c r="N525" s="178">
        <f t="shared" si="24"/>
        <v>6715.2829434650157</v>
      </c>
      <c r="O525" s="178">
        <f t="shared" si="25"/>
        <v>9079.8432265801021</v>
      </c>
      <c r="P525" s="179"/>
    </row>
    <row r="526" spans="1:16">
      <c r="A526" s="35">
        <v>474</v>
      </c>
      <c r="B526" s="35">
        <v>474097775</v>
      </c>
      <c r="C526" s="34" t="s">
        <v>531</v>
      </c>
      <c r="D526" s="35">
        <v>97</v>
      </c>
      <c r="E526" s="176" t="s">
        <v>122</v>
      </c>
      <c r="F526" s="35">
        <v>775</v>
      </c>
      <c r="G526" s="34" t="s">
        <v>434</v>
      </c>
      <c r="H526" s="333">
        <v>1</v>
      </c>
      <c r="I526" s="305">
        <v>12988</v>
      </c>
      <c r="J526" s="305">
        <v>4057</v>
      </c>
      <c r="K526" s="178">
        <v>1188</v>
      </c>
      <c r="L526" s="305">
        <f t="shared" si="26"/>
        <v>18233</v>
      </c>
      <c r="M526" s="34"/>
      <c r="N526" s="178">
        <f t="shared" si="24"/>
        <v>1447.5887231811248</v>
      </c>
      <c r="O526" s="178">
        <f t="shared" si="25"/>
        <v>4056.6696801713697</v>
      </c>
      <c r="P526" s="179"/>
    </row>
    <row r="527" spans="1:16">
      <c r="A527" s="35">
        <v>478</v>
      </c>
      <c r="B527" s="35">
        <v>478352056</v>
      </c>
      <c r="C527" s="34" t="s">
        <v>532</v>
      </c>
      <c r="D527" s="35">
        <v>352</v>
      </c>
      <c r="E527" s="176" t="s">
        <v>377</v>
      </c>
      <c r="F527" s="35">
        <v>56</v>
      </c>
      <c r="G527" s="34" t="s">
        <v>81</v>
      </c>
      <c r="H527" s="333">
        <v>5</v>
      </c>
      <c r="I527" s="305">
        <v>11723</v>
      </c>
      <c r="J527" s="305">
        <v>3728</v>
      </c>
      <c r="K527" s="178">
        <v>1188</v>
      </c>
      <c r="L527" s="305">
        <f t="shared" si="26"/>
        <v>16639</v>
      </c>
      <c r="M527" s="34"/>
      <c r="N527" s="178">
        <f t="shared" si="24"/>
        <v>3440.7873249927907</v>
      </c>
      <c r="O527" s="178">
        <f t="shared" si="25"/>
        <v>4554.2267637527548</v>
      </c>
      <c r="P527" s="179"/>
    </row>
    <row r="528" spans="1:16">
      <c r="A528" s="35">
        <v>478</v>
      </c>
      <c r="B528" s="35">
        <v>478352097</v>
      </c>
      <c r="C528" s="34" t="s">
        <v>532</v>
      </c>
      <c r="D528" s="35">
        <v>352</v>
      </c>
      <c r="E528" s="176" t="s">
        <v>377</v>
      </c>
      <c r="F528" s="35">
        <v>97</v>
      </c>
      <c r="G528" s="34" t="s">
        <v>122</v>
      </c>
      <c r="H528" s="333">
        <v>10</v>
      </c>
      <c r="I528" s="305">
        <v>14495</v>
      </c>
      <c r="J528" s="305">
        <v>105</v>
      </c>
      <c r="K528" s="178">
        <v>1188</v>
      </c>
      <c r="L528" s="305">
        <f t="shared" si="26"/>
        <v>15788</v>
      </c>
      <c r="M528" s="34"/>
      <c r="N528" s="178">
        <f t="shared" si="24"/>
        <v>0</v>
      </c>
      <c r="O528" s="178">
        <f t="shared" si="25"/>
        <v>104.71952043155397</v>
      </c>
      <c r="P528" s="179"/>
    </row>
    <row r="529" spans="1:16">
      <c r="A529" s="35">
        <v>478</v>
      </c>
      <c r="B529" s="35">
        <v>478352100</v>
      </c>
      <c r="C529" s="34" t="s">
        <v>532</v>
      </c>
      <c r="D529" s="35">
        <v>352</v>
      </c>
      <c r="E529" s="176" t="s">
        <v>377</v>
      </c>
      <c r="F529" s="35">
        <v>100</v>
      </c>
      <c r="G529" s="34" t="s">
        <v>125</v>
      </c>
      <c r="H529" s="333">
        <v>1</v>
      </c>
      <c r="I529" s="305">
        <v>12989</v>
      </c>
      <c r="J529" s="305">
        <v>3508</v>
      </c>
      <c r="K529" s="178">
        <v>1188</v>
      </c>
      <c r="L529" s="305">
        <f t="shared" si="26"/>
        <v>17685</v>
      </c>
      <c r="M529" s="34"/>
      <c r="N529" s="178">
        <f t="shared" si="24"/>
        <v>3279.1640981987421</v>
      </c>
      <c r="O529" s="178">
        <f t="shared" si="25"/>
        <v>6675.1927824940212</v>
      </c>
      <c r="P529" s="179"/>
    </row>
    <row r="530" spans="1:16">
      <c r="A530" s="35">
        <v>478</v>
      </c>
      <c r="B530" s="35">
        <v>478352103</v>
      </c>
      <c r="C530" s="34" t="s">
        <v>532</v>
      </c>
      <c r="D530" s="35">
        <v>352</v>
      </c>
      <c r="E530" s="176" t="s">
        <v>377</v>
      </c>
      <c r="F530" s="35">
        <v>103</v>
      </c>
      <c r="G530" s="34" t="s">
        <v>128</v>
      </c>
      <c r="H530" s="333">
        <v>3</v>
      </c>
      <c r="I530" s="305">
        <v>18904</v>
      </c>
      <c r="J530" s="305">
        <v>86</v>
      </c>
      <c r="K530" s="178">
        <v>1188</v>
      </c>
      <c r="L530" s="305">
        <f t="shared" si="26"/>
        <v>20178</v>
      </c>
      <c r="M530" s="34"/>
      <c r="N530" s="178">
        <f t="shared" si="24"/>
        <v>0</v>
      </c>
      <c r="O530" s="178">
        <f t="shared" si="25"/>
        <v>766.90613347988256</v>
      </c>
      <c r="P530" s="179"/>
    </row>
    <row r="531" spans="1:16">
      <c r="A531" s="35">
        <v>478</v>
      </c>
      <c r="B531" s="35">
        <v>478352125</v>
      </c>
      <c r="C531" s="34" t="s">
        <v>532</v>
      </c>
      <c r="D531" s="35">
        <v>352</v>
      </c>
      <c r="E531" s="176" t="s">
        <v>377</v>
      </c>
      <c r="F531" s="35">
        <v>125</v>
      </c>
      <c r="G531" s="34" t="s">
        <v>150</v>
      </c>
      <c r="H531" s="333">
        <v>21</v>
      </c>
      <c r="I531" s="305">
        <v>13018</v>
      </c>
      <c r="J531" s="305">
        <v>7270</v>
      </c>
      <c r="K531" s="178">
        <v>1188</v>
      </c>
      <c r="L531" s="305">
        <f t="shared" si="26"/>
        <v>21476</v>
      </c>
      <c r="M531" s="34"/>
      <c r="N531" s="178">
        <f t="shared" si="24"/>
        <v>6142.6047267313261</v>
      </c>
      <c r="O531" s="178">
        <f t="shared" si="25"/>
        <v>8094.4732875854825</v>
      </c>
      <c r="P531" s="179"/>
    </row>
    <row r="532" spans="1:16">
      <c r="A532" s="35">
        <v>478</v>
      </c>
      <c r="B532" s="35">
        <v>478352141</v>
      </c>
      <c r="C532" s="34" t="s">
        <v>532</v>
      </c>
      <c r="D532" s="35">
        <v>352</v>
      </c>
      <c r="E532" s="176" t="s">
        <v>377</v>
      </c>
      <c r="F532" s="35">
        <v>141</v>
      </c>
      <c r="G532" s="34" t="s">
        <v>166</v>
      </c>
      <c r="H532" s="333">
        <v>6</v>
      </c>
      <c r="I532" s="305">
        <v>13331</v>
      </c>
      <c r="J532" s="305">
        <v>7055</v>
      </c>
      <c r="K532" s="178">
        <v>1188</v>
      </c>
      <c r="L532" s="305">
        <f t="shared" si="26"/>
        <v>21574</v>
      </c>
      <c r="M532" s="34"/>
      <c r="N532" s="178">
        <f t="shared" si="24"/>
        <v>5939.6640480598762</v>
      </c>
      <c r="O532" s="178">
        <f t="shared" si="25"/>
        <v>7635.7629493713357</v>
      </c>
      <c r="P532" s="179"/>
    </row>
    <row r="533" spans="1:16">
      <c r="A533" s="35">
        <v>478</v>
      </c>
      <c r="B533" s="35">
        <v>478352153</v>
      </c>
      <c r="C533" s="34" t="s">
        <v>532</v>
      </c>
      <c r="D533" s="35">
        <v>352</v>
      </c>
      <c r="E533" s="176" t="s">
        <v>377</v>
      </c>
      <c r="F533" s="35">
        <v>153</v>
      </c>
      <c r="G533" s="34" t="s">
        <v>178</v>
      </c>
      <c r="H533" s="333">
        <v>43</v>
      </c>
      <c r="I533" s="305">
        <v>15597</v>
      </c>
      <c r="J533" s="305">
        <v>1</v>
      </c>
      <c r="K533" s="178">
        <v>1188</v>
      </c>
      <c r="L533" s="305">
        <f t="shared" si="26"/>
        <v>16786</v>
      </c>
      <c r="M533" s="34"/>
      <c r="N533" s="178">
        <f t="shared" si="24"/>
        <v>5.3524058421317022E-3</v>
      </c>
      <c r="O533" s="178">
        <f t="shared" si="25"/>
        <v>825.25964665489664</v>
      </c>
      <c r="P533" s="179"/>
    </row>
    <row r="534" spans="1:16">
      <c r="A534" s="35">
        <v>478</v>
      </c>
      <c r="B534" s="35">
        <v>478352158</v>
      </c>
      <c r="C534" s="34" t="s">
        <v>532</v>
      </c>
      <c r="D534" s="35">
        <v>352</v>
      </c>
      <c r="E534" s="176" t="s">
        <v>377</v>
      </c>
      <c r="F534" s="35">
        <v>158</v>
      </c>
      <c r="G534" s="34" t="s">
        <v>183</v>
      </c>
      <c r="H534" s="333">
        <v>42</v>
      </c>
      <c r="I534" s="305">
        <v>13059</v>
      </c>
      <c r="J534" s="305">
        <v>5641</v>
      </c>
      <c r="K534" s="178">
        <v>1188</v>
      </c>
      <c r="L534" s="305">
        <f t="shared" si="26"/>
        <v>19888</v>
      </c>
      <c r="M534" s="34"/>
      <c r="N534" s="178">
        <f t="shared" si="24"/>
        <v>5607.0559223153141</v>
      </c>
      <c r="O534" s="178">
        <f t="shared" si="25"/>
        <v>7900.0591137878473</v>
      </c>
      <c r="P534" s="179"/>
    </row>
    <row r="535" spans="1:16">
      <c r="A535" s="35">
        <v>478</v>
      </c>
      <c r="B535" s="35">
        <v>478352160</v>
      </c>
      <c r="C535" s="34" t="s">
        <v>532</v>
      </c>
      <c r="D535" s="35">
        <v>352</v>
      </c>
      <c r="E535" s="176" t="s">
        <v>377</v>
      </c>
      <c r="F535" s="35">
        <v>160</v>
      </c>
      <c r="G535" s="34" t="s">
        <v>185</v>
      </c>
      <c r="H535" s="333">
        <v>3</v>
      </c>
      <c r="I535" s="305">
        <v>15249</v>
      </c>
      <c r="J535" s="305">
        <v>348</v>
      </c>
      <c r="K535" s="178">
        <v>1188</v>
      </c>
      <c r="L535" s="305">
        <f t="shared" si="26"/>
        <v>16785</v>
      </c>
      <c r="M535" s="34"/>
      <c r="N535" s="178">
        <f t="shared" si="24"/>
        <v>31.704323289277454</v>
      </c>
      <c r="O535" s="178">
        <f t="shared" si="25"/>
        <v>614.88650106823661</v>
      </c>
      <c r="P535" s="179"/>
    </row>
    <row r="536" spans="1:16">
      <c r="A536" s="35">
        <v>478</v>
      </c>
      <c r="B536" s="35">
        <v>478352162</v>
      </c>
      <c r="C536" s="34" t="s">
        <v>532</v>
      </c>
      <c r="D536" s="35">
        <v>352</v>
      </c>
      <c r="E536" s="176" t="s">
        <v>377</v>
      </c>
      <c r="F536" s="35">
        <v>162</v>
      </c>
      <c r="G536" s="34" t="s">
        <v>187</v>
      </c>
      <c r="H536" s="333">
        <v>15</v>
      </c>
      <c r="I536" s="305">
        <v>12556</v>
      </c>
      <c r="J536" s="305">
        <v>2563</v>
      </c>
      <c r="K536" s="178">
        <v>1188</v>
      </c>
      <c r="L536" s="305">
        <f t="shared" si="26"/>
        <v>16307</v>
      </c>
      <c r="M536" s="34"/>
      <c r="N536" s="178">
        <f t="shared" si="24"/>
        <v>2522.3165999931643</v>
      </c>
      <c r="O536" s="178">
        <f t="shared" si="25"/>
        <v>3335.5980492126</v>
      </c>
      <c r="P536" s="179"/>
    </row>
    <row r="537" spans="1:16">
      <c r="A537" s="35">
        <v>478</v>
      </c>
      <c r="B537" s="35">
        <v>478352170</v>
      </c>
      <c r="C537" s="34" t="s">
        <v>532</v>
      </c>
      <c r="D537" s="35">
        <v>352</v>
      </c>
      <c r="E537" s="176" t="s">
        <v>377</v>
      </c>
      <c r="F537" s="35">
        <v>170</v>
      </c>
      <c r="G537" s="34" t="s">
        <v>195</v>
      </c>
      <c r="H537" s="333">
        <v>2</v>
      </c>
      <c r="I537" s="305">
        <v>12988</v>
      </c>
      <c r="J537" s="305">
        <v>1457</v>
      </c>
      <c r="K537" s="178">
        <v>1188</v>
      </c>
      <c r="L537" s="305">
        <f t="shared" si="26"/>
        <v>15633</v>
      </c>
      <c r="M537" s="34"/>
      <c r="N537" s="178">
        <f t="shared" si="24"/>
        <v>718.46479071940303</v>
      </c>
      <c r="O537" s="178">
        <f t="shared" si="25"/>
        <v>5073.5813451664944</v>
      </c>
      <c r="P537" s="179"/>
    </row>
    <row r="538" spans="1:16">
      <c r="A538" s="35">
        <v>478</v>
      </c>
      <c r="B538" s="35">
        <v>478352174</v>
      </c>
      <c r="C538" s="34" t="s">
        <v>532</v>
      </c>
      <c r="D538" s="35">
        <v>352</v>
      </c>
      <c r="E538" s="176" t="s">
        <v>377</v>
      </c>
      <c r="F538" s="35">
        <v>174</v>
      </c>
      <c r="G538" s="34" t="s">
        <v>199</v>
      </c>
      <c r="H538" s="333">
        <v>14</v>
      </c>
      <c r="I538" s="305">
        <v>13343</v>
      </c>
      <c r="J538" s="305">
        <v>8128</v>
      </c>
      <c r="K538" s="178">
        <v>1188</v>
      </c>
      <c r="L538" s="305">
        <f t="shared" si="26"/>
        <v>22659</v>
      </c>
      <c r="M538" s="34"/>
      <c r="N538" s="178">
        <f t="shared" si="24"/>
        <v>5294.3513953203837</v>
      </c>
      <c r="O538" s="178">
        <f t="shared" si="25"/>
        <v>9556.3188908991287</v>
      </c>
      <c r="P538" s="179"/>
    </row>
    <row r="539" spans="1:16">
      <c r="A539" s="35">
        <v>478</v>
      </c>
      <c r="B539" s="35">
        <v>478352271</v>
      </c>
      <c r="C539" s="34" t="s">
        <v>532</v>
      </c>
      <c r="D539" s="35">
        <v>352</v>
      </c>
      <c r="E539" s="176" t="s">
        <v>377</v>
      </c>
      <c r="F539" s="35">
        <v>271</v>
      </c>
      <c r="G539" s="34" t="s">
        <v>296</v>
      </c>
      <c r="H539" s="333">
        <v>2</v>
      </c>
      <c r="I539" s="305">
        <v>12038</v>
      </c>
      <c r="J539" s="305">
        <v>4187</v>
      </c>
      <c r="K539" s="178">
        <v>1188</v>
      </c>
      <c r="L539" s="305">
        <f t="shared" si="26"/>
        <v>17413</v>
      </c>
      <c r="M539" s="34"/>
      <c r="N539" s="178">
        <f t="shared" si="24"/>
        <v>2783.3758409069378</v>
      </c>
      <c r="O539" s="178">
        <f t="shared" si="25"/>
        <v>4186.6570811210822</v>
      </c>
      <c r="P539" s="179"/>
    </row>
    <row r="540" spans="1:16">
      <c r="A540" s="35">
        <v>478</v>
      </c>
      <c r="B540" s="35">
        <v>478352288</v>
      </c>
      <c r="C540" s="34" t="s">
        <v>532</v>
      </c>
      <c r="D540" s="35">
        <v>352</v>
      </c>
      <c r="E540" s="176" t="s">
        <v>377</v>
      </c>
      <c r="F540" s="35">
        <v>288</v>
      </c>
      <c r="G540" s="34" t="s">
        <v>313</v>
      </c>
      <c r="H540" s="333">
        <v>2</v>
      </c>
      <c r="I540" s="305">
        <v>11090</v>
      </c>
      <c r="J540" s="305">
        <v>8503</v>
      </c>
      <c r="K540" s="178">
        <v>1188</v>
      </c>
      <c r="L540" s="305">
        <f t="shared" si="26"/>
        <v>20781</v>
      </c>
      <c r="M540" s="34"/>
      <c r="N540" s="178">
        <f t="shared" si="24"/>
        <v>6254.397581349378</v>
      </c>
      <c r="O540" s="178">
        <f t="shared" si="25"/>
        <v>8947.9610167252322</v>
      </c>
      <c r="P540" s="179"/>
    </row>
    <row r="541" spans="1:16">
      <c r="A541" s="35">
        <v>478</v>
      </c>
      <c r="B541" s="35">
        <v>478352301</v>
      </c>
      <c r="C541" s="34" t="s">
        <v>532</v>
      </c>
      <c r="D541" s="35">
        <v>352</v>
      </c>
      <c r="E541" s="176" t="s">
        <v>377</v>
      </c>
      <c r="F541" s="35">
        <v>301</v>
      </c>
      <c r="G541" s="34" t="s">
        <v>326</v>
      </c>
      <c r="H541" s="333">
        <v>1</v>
      </c>
      <c r="I541" s="305">
        <v>11091</v>
      </c>
      <c r="J541" s="305">
        <v>3533</v>
      </c>
      <c r="K541" s="178">
        <v>1188</v>
      </c>
      <c r="L541" s="305">
        <f t="shared" si="26"/>
        <v>15812</v>
      </c>
      <c r="M541" s="34"/>
      <c r="N541" s="178">
        <f t="shared" si="24"/>
        <v>3133.8415293354446</v>
      </c>
      <c r="O541" s="178">
        <f t="shared" si="25"/>
        <v>4850.2612163627382</v>
      </c>
      <c r="P541" s="179"/>
    </row>
    <row r="542" spans="1:16">
      <c r="A542" s="35">
        <v>478</v>
      </c>
      <c r="B542" s="35">
        <v>478352321</v>
      </c>
      <c r="C542" s="34" t="s">
        <v>532</v>
      </c>
      <c r="D542" s="35">
        <v>352</v>
      </c>
      <c r="E542" s="176" t="s">
        <v>377</v>
      </c>
      <c r="F542" s="35">
        <v>321</v>
      </c>
      <c r="G542" s="34" t="s">
        <v>346</v>
      </c>
      <c r="H542" s="333">
        <v>1</v>
      </c>
      <c r="I542" s="305">
        <v>11091</v>
      </c>
      <c r="J542" s="305">
        <v>5904</v>
      </c>
      <c r="K542" s="178">
        <v>1188</v>
      </c>
      <c r="L542" s="305">
        <f t="shared" si="26"/>
        <v>18183</v>
      </c>
      <c r="M542" s="34"/>
      <c r="N542" s="178">
        <f t="shared" si="24"/>
        <v>5449.0675499099161</v>
      </c>
      <c r="O542" s="178">
        <f t="shared" si="25"/>
        <v>6113.5531671203207</v>
      </c>
      <c r="P542" s="179"/>
    </row>
    <row r="543" spans="1:16">
      <c r="A543" s="35">
        <v>478</v>
      </c>
      <c r="B543" s="35">
        <v>478352322</v>
      </c>
      <c r="C543" s="34" t="s">
        <v>532</v>
      </c>
      <c r="D543" s="35">
        <v>352</v>
      </c>
      <c r="E543" s="176" t="s">
        <v>377</v>
      </c>
      <c r="F543" s="35">
        <v>322</v>
      </c>
      <c r="G543" s="34" t="s">
        <v>347</v>
      </c>
      <c r="H543" s="333">
        <v>3</v>
      </c>
      <c r="I543" s="305">
        <v>14243</v>
      </c>
      <c r="J543" s="305">
        <v>5977</v>
      </c>
      <c r="K543" s="178">
        <v>1188</v>
      </c>
      <c r="L543" s="305">
        <f t="shared" si="26"/>
        <v>21408</v>
      </c>
      <c r="M543" s="34"/>
      <c r="N543" s="178">
        <f t="shared" si="24"/>
        <v>5976.7783660624482</v>
      </c>
      <c r="O543" s="178">
        <f t="shared" si="25"/>
        <v>8233.3463858984105</v>
      </c>
      <c r="P543" s="179"/>
    </row>
    <row r="544" spans="1:16">
      <c r="A544" s="35">
        <v>478</v>
      </c>
      <c r="B544" s="35">
        <v>478352326</v>
      </c>
      <c r="C544" s="34" t="s">
        <v>532</v>
      </c>
      <c r="D544" s="35">
        <v>352</v>
      </c>
      <c r="E544" s="176" t="s">
        <v>377</v>
      </c>
      <c r="F544" s="35">
        <v>326</v>
      </c>
      <c r="G544" s="34" t="s">
        <v>351</v>
      </c>
      <c r="H544" s="333">
        <v>5</v>
      </c>
      <c r="I544" s="305">
        <v>11849</v>
      </c>
      <c r="J544" s="305">
        <v>4254</v>
      </c>
      <c r="K544" s="178">
        <v>1188</v>
      </c>
      <c r="L544" s="305">
        <f t="shared" si="26"/>
        <v>17291</v>
      </c>
      <c r="M544" s="34"/>
      <c r="N544" s="178">
        <f t="shared" si="24"/>
        <v>3808.3474478249937</v>
      </c>
      <c r="O544" s="178">
        <f t="shared" si="25"/>
        <v>4976.7887644775001</v>
      </c>
      <c r="P544" s="179"/>
    </row>
    <row r="545" spans="1:16">
      <c r="A545" s="35">
        <v>478</v>
      </c>
      <c r="B545" s="35">
        <v>478352343</v>
      </c>
      <c r="C545" s="34" t="s">
        <v>532</v>
      </c>
      <c r="D545" s="35">
        <v>352</v>
      </c>
      <c r="E545" s="176" t="s">
        <v>377</v>
      </c>
      <c r="F545" s="35">
        <v>343</v>
      </c>
      <c r="G545" s="34" t="s">
        <v>368</v>
      </c>
      <c r="H545" s="333">
        <v>1</v>
      </c>
      <c r="I545" s="305">
        <v>16520.646391912906</v>
      </c>
      <c r="J545" s="305">
        <v>654</v>
      </c>
      <c r="K545" s="178">
        <v>1188</v>
      </c>
      <c r="L545" s="305">
        <f t="shared" si="26"/>
        <v>18362.646391912906</v>
      </c>
      <c r="M545" s="34"/>
      <c r="N545" s="178">
        <f t="shared" si="24"/>
        <v>191.61568796478605</v>
      </c>
      <c r="O545" s="178">
        <f t="shared" si="25"/>
        <v>1735.9171206839565</v>
      </c>
      <c r="P545" s="179"/>
    </row>
    <row r="546" spans="1:16">
      <c r="A546" s="35">
        <v>478</v>
      </c>
      <c r="B546" s="35">
        <v>478352348</v>
      </c>
      <c r="C546" s="34" t="s">
        <v>532</v>
      </c>
      <c r="D546" s="35">
        <v>352</v>
      </c>
      <c r="E546" s="176" t="s">
        <v>377</v>
      </c>
      <c r="F546" s="35">
        <v>348</v>
      </c>
      <c r="G546" s="34" t="s">
        <v>373</v>
      </c>
      <c r="H546" s="333">
        <v>5</v>
      </c>
      <c r="I546" s="305">
        <v>11903</v>
      </c>
      <c r="J546" s="305">
        <v>155</v>
      </c>
      <c r="K546" s="178">
        <v>1188</v>
      </c>
      <c r="L546" s="305">
        <f t="shared" si="26"/>
        <v>13246</v>
      </c>
      <c r="M546" s="34"/>
      <c r="N546" s="178">
        <f t="shared" si="24"/>
        <v>0</v>
      </c>
      <c r="O546" s="178">
        <f t="shared" si="25"/>
        <v>233.07420577301127</v>
      </c>
      <c r="P546" s="179"/>
    </row>
    <row r="547" spans="1:16">
      <c r="A547" s="35">
        <v>478</v>
      </c>
      <c r="B547" s="35">
        <v>478352352</v>
      </c>
      <c r="C547" s="34" t="s">
        <v>532</v>
      </c>
      <c r="D547" s="35">
        <v>352</v>
      </c>
      <c r="E547" s="176" t="s">
        <v>377</v>
      </c>
      <c r="F547" s="35">
        <v>352</v>
      </c>
      <c r="G547" s="34" t="s">
        <v>377</v>
      </c>
      <c r="H547" s="333">
        <v>5</v>
      </c>
      <c r="I547" s="305">
        <v>16033</v>
      </c>
      <c r="J547" s="305">
        <v>8954</v>
      </c>
      <c r="K547" s="178">
        <v>1188</v>
      </c>
      <c r="L547" s="305">
        <f t="shared" si="26"/>
        <v>26175</v>
      </c>
      <c r="M547" s="34"/>
      <c r="N547" s="178">
        <f t="shared" si="24"/>
        <v>0</v>
      </c>
      <c r="O547" s="178">
        <f t="shared" si="25"/>
        <v>8519.2571333634878</v>
      </c>
      <c r="P547" s="179"/>
    </row>
    <row r="548" spans="1:16">
      <c r="A548" s="35">
        <v>478</v>
      </c>
      <c r="B548" s="35">
        <v>478352600</v>
      </c>
      <c r="C548" s="34" t="s">
        <v>532</v>
      </c>
      <c r="D548" s="35">
        <v>352</v>
      </c>
      <c r="E548" s="176" t="s">
        <v>377</v>
      </c>
      <c r="F548" s="35">
        <v>600</v>
      </c>
      <c r="G548" s="34" t="s">
        <v>379</v>
      </c>
      <c r="H548" s="333">
        <v>29</v>
      </c>
      <c r="I548" s="305">
        <v>12892</v>
      </c>
      <c r="J548" s="305">
        <v>6335</v>
      </c>
      <c r="K548" s="178">
        <v>1188</v>
      </c>
      <c r="L548" s="305">
        <f t="shared" si="26"/>
        <v>20415</v>
      </c>
      <c r="M548" s="34"/>
      <c r="N548" s="178">
        <f t="shared" si="24"/>
        <v>4899.8553514965424</v>
      </c>
      <c r="O548" s="178">
        <f t="shared" si="25"/>
        <v>6335.3666292013113</v>
      </c>
      <c r="P548" s="179"/>
    </row>
    <row r="549" spans="1:16">
      <c r="A549" s="35">
        <v>478</v>
      </c>
      <c r="B549" s="35">
        <v>478352610</v>
      </c>
      <c r="C549" s="34" t="s">
        <v>532</v>
      </c>
      <c r="D549" s="35">
        <v>352</v>
      </c>
      <c r="E549" s="176" t="s">
        <v>377</v>
      </c>
      <c r="F549" s="35">
        <v>610</v>
      </c>
      <c r="G549" s="34" t="s">
        <v>382</v>
      </c>
      <c r="H549" s="333">
        <v>10</v>
      </c>
      <c r="I549" s="305">
        <v>12499</v>
      </c>
      <c r="J549" s="305">
        <v>2041</v>
      </c>
      <c r="K549" s="178">
        <v>1188</v>
      </c>
      <c r="L549" s="305">
        <f t="shared" si="26"/>
        <v>15728</v>
      </c>
      <c r="M549" s="34"/>
      <c r="N549" s="178">
        <f t="shared" si="24"/>
        <v>1617.15626587308</v>
      </c>
      <c r="O549" s="178">
        <f t="shared" si="25"/>
        <v>2899.1774232314056</v>
      </c>
      <c r="P549" s="179"/>
    </row>
    <row r="550" spans="1:16">
      <c r="A550" s="35">
        <v>478</v>
      </c>
      <c r="B550" s="35">
        <v>478352616</v>
      </c>
      <c r="C550" s="34" t="s">
        <v>532</v>
      </c>
      <c r="D550" s="35">
        <v>352</v>
      </c>
      <c r="E550" s="176" t="s">
        <v>377</v>
      </c>
      <c r="F550" s="35">
        <v>616</v>
      </c>
      <c r="G550" s="34" t="s">
        <v>384</v>
      </c>
      <c r="H550" s="333">
        <v>52</v>
      </c>
      <c r="I550" s="305">
        <v>13229</v>
      </c>
      <c r="J550" s="305">
        <v>2218</v>
      </c>
      <c r="K550" s="178">
        <v>1188</v>
      </c>
      <c r="L550" s="305">
        <f t="shared" si="26"/>
        <v>16635</v>
      </c>
      <c r="M550" s="34"/>
      <c r="N550" s="178">
        <f t="shared" si="24"/>
        <v>2217.8356587007438</v>
      </c>
      <c r="O550" s="178">
        <f t="shared" si="25"/>
        <v>5139.7103063806862</v>
      </c>
      <c r="P550" s="179"/>
    </row>
    <row r="551" spans="1:16">
      <c r="A551" s="35">
        <v>478</v>
      </c>
      <c r="B551" s="35">
        <v>478352640</v>
      </c>
      <c r="C551" s="34" t="s">
        <v>532</v>
      </c>
      <c r="D551" s="35">
        <v>352</v>
      </c>
      <c r="E551" s="176" t="s">
        <v>377</v>
      </c>
      <c r="F551" s="35">
        <v>640</v>
      </c>
      <c r="G551" s="34" t="s">
        <v>391</v>
      </c>
      <c r="H551" s="333">
        <v>4</v>
      </c>
      <c r="I551" s="305">
        <v>12988</v>
      </c>
      <c r="J551" s="305">
        <v>11221</v>
      </c>
      <c r="K551" s="178">
        <v>1188</v>
      </c>
      <c r="L551" s="305">
        <f t="shared" si="26"/>
        <v>25397</v>
      </c>
      <c r="M551" s="34"/>
      <c r="N551" s="178">
        <f t="shared" si="24"/>
        <v>8166.8519196897687</v>
      </c>
      <c r="O551" s="178">
        <f t="shared" si="25"/>
        <v>11220.753957090594</v>
      </c>
      <c r="P551" s="179"/>
    </row>
    <row r="552" spans="1:16">
      <c r="A552" s="35">
        <v>478</v>
      </c>
      <c r="B552" s="35">
        <v>478352673</v>
      </c>
      <c r="C552" s="34" t="s">
        <v>532</v>
      </c>
      <c r="D552" s="35">
        <v>352</v>
      </c>
      <c r="E552" s="176" t="s">
        <v>377</v>
      </c>
      <c r="F552" s="35">
        <v>673</v>
      </c>
      <c r="G552" s="34" t="s">
        <v>401</v>
      </c>
      <c r="H552" s="333">
        <v>26</v>
      </c>
      <c r="I552" s="305">
        <v>12480</v>
      </c>
      <c r="J552" s="305">
        <v>7609</v>
      </c>
      <c r="K552" s="178">
        <v>1188</v>
      </c>
      <c r="L552" s="305">
        <f t="shared" si="26"/>
        <v>21277</v>
      </c>
      <c r="M552" s="34"/>
      <c r="N552" s="178">
        <f t="shared" si="24"/>
        <v>5899.1490829603536</v>
      </c>
      <c r="O552" s="178">
        <f t="shared" si="25"/>
        <v>8013.0430789837519</v>
      </c>
      <c r="P552" s="179"/>
    </row>
    <row r="553" spans="1:16">
      <c r="A553" s="35">
        <v>478</v>
      </c>
      <c r="B553" s="35">
        <v>478352695</v>
      </c>
      <c r="C553" s="34" t="s">
        <v>532</v>
      </c>
      <c r="D553" s="35">
        <v>352</v>
      </c>
      <c r="E553" s="176" t="s">
        <v>377</v>
      </c>
      <c r="F553" s="35">
        <v>695</v>
      </c>
      <c r="G553" s="34" t="s">
        <v>408</v>
      </c>
      <c r="H553" s="333">
        <v>4</v>
      </c>
      <c r="I553" s="305">
        <v>12988</v>
      </c>
      <c r="J553" s="305">
        <v>8905</v>
      </c>
      <c r="K553" s="178">
        <v>1188</v>
      </c>
      <c r="L553" s="305">
        <f t="shared" si="26"/>
        <v>23081</v>
      </c>
      <c r="M553" s="34"/>
      <c r="N553" s="178">
        <f t="shared" si="24"/>
        <v>6426.5279675733946</v>
      </c>
      <c r="O553" s="178">
        <f t="shared" si="25"/>
        <v>8904.5348254442506</v>
      </c>
      <c r="P553" s="179"/>
    </row>
    <row r="554" spans="1:16">
      <c r="A554" s="35">
        <v>478</v>
      </c>
      <c r="B554" s="35">
        <v>478352720</v>
      </c>
      <c r="C554" s="34" t="s">
        <v>532</v>
      </c>
      <c r="D554" s="35">
        <v>352</v>
      </c>
      <c r="E554" s="176" t="s">
        <v>377</v>
      </c>
      <c r="F554" s="35">
        <v>720</v>
      </c>
      <c r="G554" s="34" t="s">
        <v>416</v>
      </c>
      <c r="H554" s="333">
        <v>1</v>
      </c>
      <c r="I554" s="305">
        <v>12989</v>
      </c>
      <c r="J554" s="305">
        <v>1567</v>
      </c>
      <c r="K554" s="178">
        <v>1188</v>
      </c>
      <c r="L554" s="305">
        <f t="shared" si="26"/>
        <v>15744</v>
      </c>
      <c r="M554" s="34"/>
      <c r="N554" s="178">
        <f t="shared" si="24"/>
        <v>1320.6069184246226</v>
      </c>
      <c r="O554" s="178">
        <f t="shared" si="25"/>
        <v>2959.2085892144696</v>
      </c>
      <c r="P554" s="179"/>
    </row>
    <row r="555" spans="1:16">
      <c r="A555" s="35">
        <v>478</v>
      </c>
      <c r="B555" s="35">
        <v>478352725</v>
      </c>
      <c r="C555" s="34" t="s">
        <v>532</v>
      </c>
      <c r="D555" s="35">
        <v>352</v>
      </c>
      <c r="E555" s="176" t="s">
        <v>377</v>
      </c>
      <c r="F555" s="35">
        <v>725</v>
      </c>
      <c r="G555" s="34" t="s">
        <v>417</v>
      </c>
      <c r="H555" s="333">
        <v>30</v>
      </c>
      <c r="I555" s="305">
        <v>13002</v>
      </c>
      <c r="J555" s="305">
        <v>3896</v>
      </c>
      <c r="K555" s="178">
        <v>1188</v>
      </c>
      <c r="L555" s="305">
        <f t="shared" si="26"/>
        <v>18086</v>
      </c>
      <c r="M555" s="34"/>
      <c r="N555" s="178">
        <f t="shared" si="24"/>
        <v>2896.9184428086828</v>
      </c>
      <c r="O555" s="178">
        <f t="shared" si="25"/>
        <v>4705.6674969525193</v>
      </c>
      <c r="P555" s="179"/>
    </row>
    <row r="556" spans="1:16">
      <c r="A556" s="35">
        <v>478</v>
      </c>
      <c r="B556" s="35">
        <v>478352735</v>
      </c>
      <c r="C556" s="34" t="s">
        <v>532</v>
      </c>
      <c r="D556" s="35">
        <v>352</v>
      </c>
      <c r="E556" s="176" t="s">
        <v>377</v>
      </c>
      <c r="F556" s="35">
        <v>735</v>
      </c>
      <c r="G556" s="34" t="s">
        <v>420</v>
      </c>
      <c r="H556" s="333">
        <v>35</v>
      </c>
      <c r="I556" s="305">
        <v>12908</v>
      </c>
      <c r="J556" s="305">
        <v>4223</v>
      </c>
      <c r="K556" s="178">
        <v>1188</v>
      </c>
      <c r="L556" s="305">
        <f t="shared" si="26"/>
        <v>18319</v>
      </c>
      <c r="M556" s="34"/>
      <c r="N556" s="178">
        <f t="shared" si="24"/>
        <v>3868.5038895630896</v>
      </c>
      <c r="O556" s="178">
        <f t="shared" si="25"/>
        <v>6085.9174936410163</v>
      </c>
      <c r="P556" s="179"/>
    </row>
    <row r="557" spans="1:16">
      <c r="A557" s="35">
        <v>478</v>
      </c>
      <c r="B557" s="35">
        <v>478352753</v>
      </c>
      <c r="C557" s="34" t="s">
        <v>532</v>
      </c>
      <c r="D557" s="35">
        <v>352</v>
      </c>
      <c r="E557" s="176" t="s">
        <v>377</v>
      </c>
      <c r="F557" s="35">
        <v>753</v>
      </c>
      <c r="G557" s="34" t="s">
        <v>424</v>
      </c>
      <c r="H557" s="333">
        <v>1</v>
      </c>
      <c r="I557" s="305">
        <v>12988</v>
      </c>
      <c r="J557" s="305">
        <v>3928</v>
      </c>
      <c r="K557" s="178">
        <v>1188</v>
      </c>
      <c r="L557" s="305">
        <f t="shared" si="26"/>
        <v>18104</v>
      </c>
      <c r="M557" s="34"/>
      <c r="N557" s="178">
        <f t="shared" si="24"/>
        <v>3470.49226934334</v>
      </c>
      <c r="O557" s="178">
        <f t="shared" si="25"/>
        <v>5364.6818964068625</v>
      </c>
      <c r="P557" s="179"/>
    </row>
    <row r="558" spans="1:16">
      <c r="A558" s="35">
        <v>478</v>
      </c>
      <c r="B558" s="35">
        <v>478352775</v>
      </c>
      <c r="C558" s="34" t="s">
        <v>532</v>
      </c>
      <c r="D558" s="35">
        <v>352</v>
      </c>
      <c r="E558" s="176" t="s">
        <v>377</v>
      </c>
      <c r="F558" s="35">
        <v>775</v>
      </c>
      <c r="G558" s="34" t="s">
        <v>434</v>
      </c>
      <c r="H558" s="333">
        <v>13</v>
      </c>
      <c r="I558" s="305">
        <v>12355</v>
      </c>
      <c r="J558" s="305">
        <v>3859</v>
      </c>
      <c r="K558" s="178">
        <v>1188</v>
      </c>
      <c r="L558" s="305">
        <f t="shared" si="26"/>
        <v>17402</v>
      </c>
      <c r="M558" s="34"/>
      <c r="N558" s="178">
        <f t="shared" si="24"/>
        <v>1377.0371631431153</v>
      </c>
      <c r="O558" s="178">
        <f t="shared" si="25"/>
        <v>3858.9585693345598</v>
      </c>
      <c r="P558" s="179"/>
    </row>
    <row r="559" spans="1:16">
      <c r="A559" s="35">
        <v>479</v>
      </c>
      <c r="B559" s="35">
        <v>479278005</v>
      </c>
      <c r="C559" s="34" t="s">
        <v>533</v>
      </c>
      <c r="D559" s="35">
        <v>278</v>
      </c>
      <c r="E559" s="176" t="s">
        <v>303</v>
      </c>
      <c r="F559" s="35">
        <v>5</v>
      </c>
      <c r="G559" s="34" t="s">
        <v>30</v>
      </c>
      <c r="H559" s="333">
        <v>10</v>
      </c>
      <c r="I559" s="305">
        <v>14673</v>
      </c>
      <c r="J559" s="305">
        <v>5005</v>
      </c>
      <c r="K559" s="178">
        <v>1188</v>
      </c>
      <c r="L559" s="305">
        <f t="shared" si="26"/>
        <v>20866</v>
      </c>
      <c r="M559" s="34"/>
      <c r="N559" s="178">
        <f t="shared" si="24"/>
        <v>5004.9757397713947</v>
      </c>
      <c r="O559" s="178">
        <f t="shared" si="25"/>
        <v>7246.8036145710648</v>
      </c>
      <c r="P559" s="179"/>
    </row>
    <row r="560" spans="1:16">
      <c r="A560" s="35">
        <v>479</v>
      </c>
      <c r="B560" s="35">
        <v>479278024</v>
      </c>
      <c r="C560" s="34" t="s">
        <v>533</v>
      </c>
      <c r="D560" s="35">
        <v>278</v>
      </c>
      <c r="E560" s="176" t="s">
        <v>303</v>
      </c>
      <c r="F560" s="35">
        <v>24</v>
      </c>
      <c r="G560" s="34" t="s">
        <v>49</v>
      </c>
      <c r="H560" s="333">
        <v>21</v>
      </c>
      <c r="I560" s="305">
        <v>13764</v>
      </c>
      <c r="J560" s="305">
        <v>3986</v>
      </c>
      <c r="K560" s="178">
        <v>1188</v>
      </c>
      <c r="L560" s="305">
        <f t="shared" si="26"/>
        <v>18938</v>
      </c>
      <c r="M560" s="34"/>
      <c r="N560" s="178">
        <f t="shared" si="24"/>
        <v>2658.3293916952571</v>
      </c>
      <c r="O560" s="178">
        <f t="shared" si="25"/>
        <v>3986.0963705429858</v>
      </c>
      <c r="P560" s="179"/>
    </row>
    <row r="561" spans="1:16">
      <c r="A561" s="35">
        <v>479</v>
      </c>
      <c r="B561" s="35">
        <v>479278061</v>
      </c>
      <c r="C561" s="34" t="s">
        <v>533</v>
      </c>
      <c r="D561" s="35">
        <v>278</v>
      </c>
      <c r="E561" s="176" t="s">
        <v>303</v>
      </c>
      <c r="F561" s="35">
        <v>61</v>
      </c>
      <c r="G561" s="34" t="s">
        <v>86</v>
      </c>
      <c r="H561" s="333">
        <v>38</v>
      </c>
      <c r="I561" s="305">
        <v>18288</v>
      </c>
      <c r="J561" s="305">
        <v>1903</v>
      </c>
      <c r="K561" s="178">
        <v>1188</v>
      </c>
      <c r="L561" s="305">
        <f t="shared" si="26"/>
        <v>21379</v>
      </c>
      <c r="M561" s="34"/>
      <c r="N561" s="178">
        <f t="shared" si="24"/>
        <v>520.76866309622346</v>
      </c>
      <c r="O561" s="178">
        <f t="shared" si="25"/>
        <v>1902.8717562579841</v>
      </c>
      <c r="P561" s="179"/>
    </row>
    <row r="562" spans="1:16">
      <c r="A562" s="35">
        <v>479</v>
      </c>
      <c r="B562" s="35">
        <v>479278086</v>
      </c>
      <c r="C562" s="34" t="s">
        <v>533</v>
      </c>
      <c r="D562" s="35">
        <v>278</v>
      </c>
      <c r="E562" s="176" t="s">
        <v>303</v>
      </c>
      <c r="F562" s="35">
        <v>86</v>
      </c>
      <c r="G562" s="34" t="s">
        <v>111</v>
      </c>
      <c r="H562" s="333">
        <v>23</v>
      </c>
      <c r="I562" s="305">
        <v>14162</v>
      </c>
      <c r="J562" s="305">
        <v>2188</v>
      </c>
      <c r="K562" s="178">
        <v>1188</v>
      </c>
      <c r="L562" s="305">
        <f t="shared" si="26"/>
        <v>17538</v>
      </c>
      <c r="M562" s="34"/>
      <c r="N562" s="178">
        <f t="shared" si="24"/>
        <v>1441.5221506078124</v>
      </c>
      <c r="O562" s="178">
        <f t="shared" si="25"/>
        <v>2673.9082580610484</v>
      </c>
      <c r="P562" s="179"/>
    </row>
    <row r="563" spans="1:16">
      <c r="A563" s="35">
        <v>479</v>
      </c>
      <c r="B563" s="35">
        <v>479278087</v>
      </c>
      <c r="C563" s="34" t="s">
        <v>533</v>
      </c>
      <c r="D563" s="35">
        <v>278</v>
      </c>
      <c r="E563" s="176" t="s">
        <v>303</v>
      </c>
      <c r="F563" s="35">
        <v>87</v>
      </c>
      <c r="G563" s="34" t="s">
        <v>112</v>
      </c>
      <c r="H563" s="333">
        <v>7</v>
      </c>
      <c r="I563" s="305">
        <v>14242</v>
      </c>
      <c r="J563" s="305">
        <v>4428</v>
      </c>
      <c r="K563" s="178">
        <v>1188</v>
      </c>
      <c r="L563" s="305">
        <f t="shared" si="26"/>
        <v>19858</v>
      </c>
      <c r="M563" s="34"/>
      <c r="N563" s="178">
        <f t="shared" si="24"/>
        <v>4428.0178214780026</v>
      </c>
      <c r="O563" s="178">
        <f t="shared" si="25"/>
        <v>6159.6996917986726</v>
      </c>
      <c r="P563" s="179"/>
    </row>
    <row r="564" spans="1:16">
      <c r="A564" s="35">
        <v>479</v>
      </c>
      <c r="B564" s="35">
        <v>479278111</v>
      </c>
      <c r="C564" s="34" t="s">
        <v>533</v>
      </c>
      <c r="D564" s="35">
        <v>278</v>
      </c>
      <c r="E564" s="176" t="s">
        <v>303</v>
      </c>
      <c r="F564" s="35">
        <v>111</v>
      </c>
      <c r="G564" s="34" t="s">
        <v>136</v>
      </c>
      <c r="H564" s="333">
        <v>5</v>
      </c>
      <c r="I564" s="305">
        <v>15076</v>
      </c>
      <c r="J564" s="305">
        <v>4945</v>
      </c>
      <c r="K564" s="178">
        <v>1188</v>
      </c>
      <c r="L564" s="305">
        <f t="shared" si="26"/>
        <v>21209</v>
      </c>
      <c r="M564" s="34"/>
      <c r="N564" s="178">
        <f t="shared" si="24"/>
        <v>3078.0667463708596</v>
      </c>
      <c r="O564" s="178">
        <f t="shared" si="25"/>
        <v>5302.2824454177135</v>
      </c>
      <c r="P564" s="179"/>
    </row>
    <row r="565" spans="1:16">
      <c r="A565" s="35">
        <v>479</v>
      </c>
      <c r="B565" s="35">
        <v>479278117</v>
      </c>
      <c r="C565" s="34" t="s">
        <v>533</v>
      </c>
      <c r="D565" s="35">
        <v>278</v>
      </c>
      <c r="E565" s="176" t="s">
        <v>303</v>
      </c>
      <c r="F565" s="35">
        <v>117</v>
      </c>
      <c r="G565" s="34" t="s">
        <v>142</v>
      </c>
      <c r="H565" s="333">
        <v>5</v>
      </c>
      <c r="I565" s="305">
        <v>16006</v>
      </c>
      <c r="J565" s="305">
        <v>4982</v>
      </c>
      <c r="K565" s="178">
        <v>1188</v>
      </c>
      <c r="L565" s="305">
        <f t="shared" si="26"/>
        <v>22176</v>
      </c>
      <c r="M565" s="34"/>
      <c r="N565" s="178">
        <f t="shared" si="24"/>
        <v>4981.8577967751735</v>
      </c>
      <c r="O565" s="178">
        <f t="shared" si="25"/>
        <v>8428.7661906330395</v>
      </c>
      <c r="P565" s="179"/>
    </row>
    <row r="566" spans="1:16">
      <c r="A566" s="35">
        <v>479</v>
      </c>
      <c r="B566" s="35">
        <v>479278127</v>
      </c>
      <c r="C566" s="34" t="s">
        <v>533</v>
      </c>
      <c r="D566" s="35">
        <v>278</v>
      </c>
      <c r="E566" s="176" t="s">
        <v>303</v>
      </c>
      <c r="F566" s="35">
        <v>127</v>
      </c>
      <c r="G566" s="34" t="s">
        <v>152</v>
      </c>
      <c r="H566" s="333">
        <v>7</v>
      </c>
      <c r="I566" s="305">
        <v>17352</v>
      </c>
      <c r="J566" s="305">
        <v>17904</v>
      </c>
      <c r="K566" s="178">
        <v>1188</v>
      </c>
      <c r="L566" s="305">
        <f t="shared" si="26"/>
        <v>36444</v>
      </c>
      <c r="M566" s="34"/>
      <c r="N566" s="178">
        <f t="shared" si="24"/>
        <v>7293.8434957782847</v>
      </c>
      <c r="O566" s="178">
        <f t="shared" si="25"/>
        <v>17904.454394099019</v>
      </c>
      <c r="P566" s="179"/>
    </row>
    <row r="567" spans="1:16">
      <c r="A567" s="35">
        <v>479</v>
      </c>
      <c r="B567" s="35">
        <v>479278137</v>
      </c>
      <c r="C567" s="34" t="s">
        <v>533</v>
      </c>
      <c r="D567" s="35">
        <v>278</v>
      </c>
      <c r="E567" s="176" t="s">
        <v>303</v>
      </c>
      <c r="F567" s="35">
        <v>137</v>
      </c>
      <c r="G567" s="34" t="s">
        <v>162</v>
      </c>
      <c r="H567" s="333">
        <v>37</v>
      </c>
      <c r="I567" s="305">
        <v>18186</v>
      </c>
      <c r="J567" s="305">
        <v>559</v>
      </c>
      <c r="K567" s="178">
        <v>1188</v>
      </c>
      <c r="L567" s="305">
        <f t="shared" si="26"/>
        <v>19933</v>
      </c>
      <c r="M567" s="34"/>
      <c r="N567" s="178">
        <f t="shared" si="24"/>
        <v>0</v>
      </c>
      <c r="O567" s="178">
        <f t="shared" si="25"/>
        <v>559.09503235064403</v>
      </c>
      <c r="P567" s="179"/>
    </row>
    <row r="568" spans="1:16">
      <c r="A568" s="35">
        <v>479</v>
      </c>
      <c r="B568" s="35">
        <v>479278161</v>
      </c>
      <c r="C568" s="34" t="s">
        <v>533</v>
      </c>
      <c r="D568" s="35">
        <v>278</v>
      </c>
      <c r="E568" s="176" t="s">
        <v>303</v>
      </c>
      <c r="F568" s="35">
        <v>161</v>
      </c>
      <c r="G568" s="34" t="s">
        <v>186</v>
      </c>
      <c r="H568" s="333">
        <v>13</v>
      </c>
      <c r="I568" s="305">
        <v>15598</v>
      </c>
      <c r="J568" s="305">
        <v>5494</v>
      </c>
      <c r="K568" s="178">
        <v>1188</v>
      </c>
      <c r="L568" s="305">
        <f t="shared" si="26"/>
        <v>22280</v>
      </c>
      <c r="M568" s="34"/>
      <c r="N568" s="178">
        <f t="shared" si="24"/>
        <v>5445.2294534607681</v>
      </c>
      <c r="O568" s="178">
        <f t="shared" si="25"/>
        <v>6654.2770227740293</v>
      </c>
      <c r="P568" s="179"/>
    </row>
    <row r="569" spans="1:16">
      <c r="A569" s="35">
        <v>479</v>
      </c>
      <c r="B569" s="35">
        <v>479278191</v>
      </c>
      <c r="C569" s="34" t="s">
        <v>533</v>
      </c>
      <c r="D569" s="35">
        <v>278</v>
      </c>
      <c r="E569" s="176" t="s">
        <v>303</v>
      </c>
      <c r="F569" s="35">
        <v>191</v>
      </c>
      <c r="G569" s="34" t="s">
        <v>216</v>
      </c>
      <c r="H569" s="333">
        <v>2</v>
      </c>
      <c r="I569" s="305">
        <v>12989</v>
      </c>
      <c r="J569" s="305">
        <v>4062</v>
      </c>
      <c r="K569" s="178">
        <v>1188</v>
      </c>
      <c r="L569" s="305">
        <f t="shared" si="26"/>
        <v>18239</v>
      </c>
      <c r="M569" s="34"/>
      <c r="N569" s="178">
        <f t="shared" si="24"/>
        <v>3749.0154381524844</v>
      </c>
      <c r="O569" s="178">
        <f t="shared" si="25"/>
        <v>4960.0681728401723</v>
      </c>
      <c r="P569" s="179"/>
    </row>
    <row r="570" spans="1:16">
      <c r="A570" s="35">
        <v>479</v>
      </c>
      <c r="B570" s="35">
        <v>479278210</v>
      </c>
      <c r="C570" s="34" t="s">
        <v>533</v>
      </c>
      <c r="D570" s="35">
        <v>278</v>
      </c>
      <c r="E570" s="176" t="s">
        <v>303</v>
      </c>
      <c r="F570" s="35">
        <v>210</v>
      </c>
      <c r="G570" s="34" t="s">
        <v>235</v>
      </c>
      <c r="H570" s="333">
        <v>23</v>
      </c>
      <c r="I570" s="305">
        <v>14616</v>
      </c>
      <c r="J570" s="305">
        <v>6958</v>
      </c>
      <c r="K570" s="178">
        <v>1188</v>
      </c>
      <c r="L570" s="305">
        <f t="shared" si="26"/>
        <v>22762</v>
      </c>
      <c r="M570" s="34"/>
      <c r="N570" s="178">
        <f t="shared" si="24"/>
        <v>4554.4217757290426</v>
      </c>
      <c r="O570" s="178">
        <f t="shared" si="25"/>
        <v>6958.3546456205986</v>
      </c>
      <c r="P570" s="179"/>
    </row>
    <row r="571" spans="1:16">
      <c r="A571" s="35">
        <v>479</v>
      </c>
      <c r="B571" s="35">
        <v>479278227</v>
      </c>
      <c r="C571" s="34" t="s">
        <v>533</v>
      </c>
      <c r="D571" s="35">
        <v>278</v>
      </c>
      <c r="E571" s="176" t="s">
        <v>303</v>
      </c>
      <c r="F571" s="35">
        <v>227</v>
      </c>
      <c r="G571" s="34" t="s">
        <v>252</v>
      </c>
      <c r="H571" s="333">
        <v>2</v>
      </c>
      <c r="I571" s="305">
        <v>14960</v>
      </c>
      <c r="J571" s="305">
        <v>3009</v>
      </c>
      <c r="K571" s="178">
        <v>1188</v>
      </c>
      <c r="L571" s="305">
        <f t="shared" si="26"/>
        <v>19157</v>
      </c>
      <c r="M571" s="34"/>
      <c r="N571" s="178">
        <f t="shared" si="24"/>
        <v>3008.6706736687811</v>
      </c>
      <c r="O571" s="178">
        <f t="shared" si="25"/>
        <v>4507.2529971380063</v>
      </c>
      <c r="P571" s="179"/>
    </row>
    <row r="572" spans="1:16">
      <c r="A572" s="35">
        <v>479</v>
      </c>
      <c r="B572" s="35">
        <v>479278278</v>
      </c>
      <c r="C572" s="34" t="s">
        <v>533</v>
      </c>
      <c r="D572" s="35">
        <v>278</v>
      </c>
      <c r="E572" s="176" t="s">
        <v>303</v>
      </c>
      <c r="F572" s="35">
        <v>278</v>
      </c>
      <c r="G572" s="34" t="s">
        <v>303</v>
      </c>
      <c r="H572" s="333">
        <v>44</v>
      </c>
      <c r="I572" s="305">
        <v>13882</v>
      </c>
      <c r="J572" s="305">
        <v>3147</v>
      </c>
      <c r="K572" s="178">
        <v>1188</v>
      </c>
      <c r="L572" s="305">
        <f t="shared" si="26"/>
        <v>18217</v>
      </c>
      <c r="M572" s="34"/>
      <c r="N572" s="178">
        <f t="shared" si="24"/>
        <v>2295.2668591931379</v>
      </c>
      <c r="O572" s="178">
        <f t="shared" si="25"/>
        <v>4473.9857223468825</v>
      </c>
      <c r="P572" s="179"/>
    </row>
    <row r="573" spans="1:16">
      <c r="A573" s="35">
        <v>479</v>
      </c>
      <c r="B573" s="35">
        <v>479278281</v>
      </c>
      <c r="C573" s="34" t="s">
        <v>533</v>
      </c>
      <c r="D573" s="35">
        <v>278</v>
      </c>
      <c r="E573" s="176" t="s">
        <v>303</v>
      </c>
      <c r="F573" s="35">
        <v>281</v>
      </c>
      <c r="G573" s="34" t="s">
        <v>306</v>
      </c>
      <c r="H573" s="333">
        <v>73</v>
      </c>
      <c r="I573" s="305">
        <v>18404</v>
      </c>
      <c r="J573" s="305">
        <v>2</v>
      </c>
      <c r="K573" s="178">
        <v>1188</v>
      </c>
      <c r="L573" s="305">
        <f t="shared" si="26"/>
        <v>19594</v>
      </c>
      <c r="M573" s="34"/>
      <c r="N573" s="178">
        <f t="shared" si="24"/>
        <v>0</v>
      </c>
      <c r="O573" s="178">
        <f t="shared" si="25"/>
        <v>836.18310169407414</v>
      </c>
      <c r="P573" s="179"/>
    </row>
    <row r="574" spans="1:16">
      <c r="A574" s="35">
        <v>479</v>
      </c>
      <c r="B574" s="35">
        <v>479278309</v>
      </c>
      <c r="C574" s="34" t="s">
        <v>533</v>
      </c>
      <c r="D574" s="35">
        <v>278</v>
      </c>
      <c r="E574" s="176" t="s">
        <v>303</v>
      </c>
      <c r="F574" s="35">
        <v>309</v>
      </c>
      <c r="G574" s="34" t="s">
        <v>334</v>
      </c>
      <c r="H574" s="333">
        <v>1</v>
      </c>
      <c r="I574" s="305">
        <v>11091</v>
      </c>
      <c r="J574" s="305">
        <v>0</v>
      </c>
      <c r="K574" s="178">
        <v>1188</v>
      </c>
      <c r="L574" s="305">
        <f t="shared" si="26"/>
        <v>12279</v>
      </c>
      <c r="M574" s="34"/>
      <c r="N574" s="178">
        <f t="shared" si="24"/>
        <v>0</v>
      </c>
      <c r="O574" s="178">
        <f t="shared" si="25"/>
        <v>1566.1395384487623</v>
      </c>
      <c r="P574" s="179"/>
    </row>
    <row r="575" spans="1:16">
      <c r="A575" s="35">
        <v>479</v>
      </c>
      <c r="B575" s="35">
        <v>479278312</v>
      </c>
      <c r="C575" s="34" t="s">
        <v>533</v>
      </c>
      <c r="D575" s="35">
        <v>278</v>
      </c>
      <c r="E575" s="176" t="s">
        <v>303</v>
      </c>
      <c r="F575" s="35">
        <v>312</v>
      </c>
      <c r="G575" s="34" t="s">
        <v>337</v>
      </c>
      <c r="H575" s="333">
        <v>1</v>
      </c>
      <c r="I575" s="305">
        <v>11091</v>
      </c>
      <c r="J575" s="305">
        <v>18406</v>
      </c>
      <c r="K575" s="178">
        <v>1188</v>
      </c>
      <c r="L575" s="305">
        <f t="shared" si="26"/>
        <v>30685</v>
      </c>
      <c r="M575" s="34"/>
      <c r="N575" s="178">
        <f t="shared" si="24"/>
        <v>0</v>
      </c>
      <c r="O575" s="178">
        <f t="shared" si="25"/>
        <v>18406.183150139175</v>
      </c>
      <c r="P575" s="179"/>
    </row>
    <row r="576" spans="1:16">
      <c r="A576" s="35">
        <v>479</v>
      </c>
      <c r="B576" s="35">
        <v>479278325</v>
      </c>
      <c r="C576" s="34" t="s">
        <v>533</v>
      </c>
      <c r="D576" s="35">
        <v>278</v>
      </c>
      <c r="E576" s="176" t="s">
        <v>303</v>
      </c>
      <c r="F576" s="35">
        <v>325</v>
      </c>
      <c r="G576" s="34" t="s">
        <v>350</v>
      </c>
      <c r="H576" s="333">
        <v>19</v>
      </c>
      <c r="I576" s="305">
        <v>14926</v>
      </c>
      <c r="J576" s="305">
        <v>1009</v>
      </c>
      <c r="K576" s="178">
        <v>1188</v>
      </c>
      <c r="L576" s="305">
        <f t="shared" si="26"/>
        <v>17123</v>
      </c>
      <c r="M576" s="34"/>
      <c r="N576" s="178">
        <f t="shared" si="24"/>
        <v>1008.7354133886274</v>
      </c>
      <c r="O576" s="178">
        <f t="shared" si="25"/>
        <v>2171.4891700361186</v>
      </c>
      <c r="P576" s="179"/>
    </row>
    <row r="577" spans="1:16">
      <c r="A577" s="35">
        <v>479</v>
      </c>
      <c r="B577" s="35">
        <v>479278332</v>
      </c>
      <c r="C577" s="34" t="s">
        <v>533</v>
      </c>
      <c r="D577" s="35">
        <v>278</v>
      </c>
      <c r="E577" s="176" t="s">
        <v>303</v>
      </c>
      <c r="F577" s="35">
        <v>332</v>
      </c>
      <c r="G577" s="34" t="s">
        <v>357</v>
      </c>
      <c r="H577" s="333">
        <v>7</v>
      </c>
      <c r="I577" s="305">
        <v>13833</v>
      </c>
      <c r="J577" s="305">
        <v>409</v>
      </c>
      <c r="K577" s="178">
        <v>1188</v>
      </c>
      <c r="L577" s="305">
        <f t="shared" si="26"/>
        <v>15430</v>
      </c>
      <c r="M577" s="34"/>
      <c r="N577" s="178">
        <f t="shared" si="24"/>
        <v>409.12588606510326</v>
      </c>
      <c r="O577" s="178">
        <f t="shared" si="25"/>
        <v>1359.912042389702</v>
      </c>
      <c r="P577" s="179"/>
    </row>
    <row r="578" spans="1:16">
      <c r="A578" s="35">
        <v>479</v>
      </c>
      <c r="B578" s="35">
        <v>479278605</v>
      </c>
      <c r="C578" s="34" t="s">
        <v>533</v>
      </c>
      <c r="D578" s="35">
        <v>278</v>
      </c>
      <c r="E578" s="176" t="s">
        <v>303</v>
      </c>
      <c r="F578" s="35">
        <v>605</v>
      </c>
      <c r="G578" s="34" t="s">
        <v>381</v>
      </c>
      <c r="H578" s="333">
        <v>34</v>
      </c>
      <c r="I578" s="305">
        <v>14240</v>
      </c>
      <c r="J578" s="305">
        <v>10974</v>
      </c>
      <c r="K578" s="178">
        <v>1188</v>
      </c>
      <c r="L578" s="305">
        <f t="shared" si="26"/>
        <v>26402</v>
      </c>
      <c r="M578" s="34"/>
      <c r="N578" s="178">
        <f t="shared" si="24"/>
        <v>9059.8175744317959</v>
      </c>
      <c r="O578" s="178">
        <f t="shared" si="25"/>
        <v>10977.310517942919</v>
      </c>
      <c r="P578" s="179"/>
    </row>
    <row r="579" spans="1:16">
      <c r="A579" s="35">
        <v>479</v>
      </c>
      <c r="B579" s="35">
        <v>479278670</v>
      </c>
      <c r="C579" s="34" t="s">
        <v>533</v>
      </c>
      <c r="D579" s="35">
        <v>278</v>
      </c>
      <c r="E579" s="176" t="s">
        <v>303</v>
      </c>
      <c r="F579" s="35">
        <v>670</v>
      </c>
      <c r="G579" s="34" t="s">
        <v>399</v>
      </c>
      <c r="H579" s="333">
        <v>2</v>
      </c>
      <c r="I579" s="305">
        <v>14685</v>
      </c>
      <c r="J579" s="305">
        <v>10267</v>
      </c>
      <c r="K579" s="178">
        <v>1188</v>
      </c>
      <c r="L579" s="305">
        <f t="shared" si="26"/>
        <v>26140</v>
      </c>
      <c r="M579" s="34"/>
      <c r="N579" s="178">
        <f t="shared" si="24"/>
        <v>9011.3529603215284</v>
      </c>
      <c r="O579" s="178">
        <f t="shared" si="25"/>
        <v>13275.868983937493</v>
      </c>
      <c r="P579" s="179"/>
    </row>
    <row r="580" spans="1:16">
      <c r="A580" s="35">
        <v>479</v>
      </c>
      <c r="B580" s="35">
        <v>479278672</v>
      </c>
      <c r="C580" s="34" t="s">
        <v>533</v>
      </c>
      <c r="D580" s="35">
        <v>278</v>
      </c>
      <c r="E580" s="176" t="s">
        <v>303</v>
      </c>
      <c r="F580" s="35">
        <v>672</v>
      </c>
      <c r="G580" s="34" t="s">
        <v>400</v>
      </c>
      <c r="H580" s="333">
        <v>3</v>
      </c>
      <c r="I580" s="305">
        <v>17971</v>
      </c>
      <c r="J580" s="305">
        <v>4834</v>
      </c>
      <c r="K580" s="178">
        <v>1188</v>
      </c>
      <c r="L580" s="305">
        <f t="shared" si="26"/>
        <v>23993</v>
      </c>
      <c r="M580" s="34"/>
      <c r="N580" s="178">
        <f t="shared" si="24"/>
        <v>3976.0392015409598</v>
      </c>
      <c r="O580" s="178">
        <f t="shared" si="25"/>
        <v>7235.9186460621131</v>
      </c>
      <c r="P580" s="179"/>
    </row>
    <row r="581" spans="1:16">
      <c r="A581" s="35">
        <v>479</v>
      </c>
      <c r="B581" s="35">
        <v>479278674</v>
      </c>
      <c r="C581" s="34" t="s">
        <v>533</v>
      </c>
      <c r="D581" s="35">
        <v>278</v>
      </c>
      <c r="E581" s="176" t="s">
        <v>303</v>
      </c>
      <c r="F581" s="35">
        <v>674</v>
      </c>
      <c r="G581" s="34" t="s">
        <v>402</v>
      </c>
      <c r="H581" s="333">
        <v>2</v>
      </c>
      <c r="I581" s="305">
        <v>11091</v>
      </c>
      <c r="J581" s="305">
        <v>5424</v>
      </c>
      <c r="K581" s="178">
        <v>1188</v>
      </c>
      <c r="L581" s="305">
        <f t="shared" si="26"/>
        <v>17703</v>
      </c>
      <c r="M581" s="34"/>
      <c r="N581" s="178">
        <f t="shared" si="24"/>
        <v>3924.7482903717246</v>
      </c>
      <c r="O581" s="178">
        <f t="shared" si="25"/>
        <v>6020.8057177711271</v>
      </c>
      <c r="P581" s="179"/>
    </row>
    <row r="582" spans="1:16">
      <c r="A582" s="35">
        <v>479</v>
      </c>
      <c r="B582" s="35">
        <v>479278680</v>
      </c>
      <c r="C582" s="34" t="s">
        <v>533</v>
      </c>
      <c r="D582" s="35">
        <v>278</v>
      </c>
      <c r="E582" s="176" t="s">
        <v>303</v>
      </c>
      <c r="F582" s="35">
        <v>680</v>
      </c>
      <c r="G582" s="34" t="s">
        <v>404</v>
      </c>
      <c r="H582" s="333">
        <v>8</v>
      </c>
      <c r="I582" s="305">
        <v>13173</v>
      </c>
      <c r="J582" s="305">
        <v>4279</v>
      </c>
      <c r="K582" s="178">
        <v>1188</v>
      </c>
      <c r="L582" s="305">
        <f t="shared" si="26"/>
        <v>18640</v>
      </c>
      <c r="M582" s="34"/>
      <c r="N582" s="178">
        <f t="shared" si="24"/>
        <v>3895.1539718328095</v>
      </c>
      <c r="O582" s="178">
        <f t="shared" si="25"/>
        <v>4999.2716598987645</v>
      </c>
      <c r="P582" s="179"/>
    </row>
    <row r="583" spans="1:16">
      <c r="A583" s="35">
        <v>479</v>
      </c>
      <c r="B583" s="35">
        <v>479278683</v>
      </c>
      <c r="C583" s="34" t="s">
        <v>533</v>
      </c>
      <c r="D583" s="35">
        <v>278</v>
      </c>
      <c r="E583" s="176" t="s">
        <v>303</v>
      </c>
      <c r="F583" s="35">
        <v>683</v>
      </c>
      <c r="G583" s="34" t="s">
        <v>405</v>
      </c>
      <c r="H583" s="333">
        <v>2</v>
      </c>
      <c r="I583" s="305">
        <v>11849</v>
      </c>
      <c r="J583" s="305">
        <v>9752</v>
      </c>
      <c r="K583" s="178">
        <v>1188</v>
      </c>
      <c r="L583" s="305">
        <f t="shared" si="26"/>
        <v>22789</v>
      </c>
      <c r="M583" s="34"/>
      <c r="N583" s="178">
        <f t="shared" si="24"/>
        <v>7158.6147806970002</v>
      </c>
      <c r="O583" s="178">
        <f t="shared" si="25"/>
        <v>9751.5797399623225</v>
      </c>
      <c r="P583" s="179"/>
    </row>
    <row r="584" spans="1:16">
      <c r="A584" s="35">
        <v>479</v>
      </c>
      <c r="B584" s="35">
        <v>479278755</v>
      </c>
      <c r="C584" s="34" t="s">
        <v>533</v>
      </c>
      <c r="D584" s="35">
        <v>278</v>
      </c>
      <c r="E584" s="176" t="s">
        <v>303</v>
      </c>
      <c r="F584" s="35">
        <v>755</v>
      </c>
      <c r="G584" s="34" t="s">
        <v>425</v>
      </c>
      <c r="H584" s="333">
        <v>2</v>
      </c>
      <c r="I584" s="305">
        <v>17565</v>
      </c>
      <c r="J584" s="305">
        <v>7127</v>
      </c>
      <c r="K584" s="178">
        <v>1188</v>
      </c>
      <c r="L584" s="305">
        <f t="shared" si="26"/>
        <v>25880</v>
      </c>
      <c r="M584" s="34"/>
      <c r="N584" s="178">
        <f t="shared" si="24"/>
        <v>6737.9520351422507</v>
      </c>
      <c r="O584" s="178">
        <f t="shared" si="25"/>
        <v>9110.4944739290404</v>
      </c>
      <c r="P584" s="179"/>
    </row>
    <row r="585" spans="1:16">
      <c r="A585" s="35">
        <v>479</v>
      </c>
      <c r="B585" s="35">
        <v>479278766</v>
      </c>
      <c r="C585" s="34" t="s">
        <v>533</v>
      </c>
      <c r="D585" s="35">
        <v>278</v>
      </c>
      <c r="E585" s="176" t="s">
        <v>303</v>
      </c>
      <c r="F585" s="35">
        <v>766</v>
      </c>
      <c r="G585" s="34" t="s">
        <v>429</v>
      </c>
      <c r="H585" s="333">
        <v>3</v>
      </c>
      <c r="I585" s="305">
        <v>14664</v>
      </c>
      <c r="J585" s="305">
        <v>4993</v>
      </c>
      <c r="K585" s="178">
        <v>1188</v>
      </c>
      <c r="L585" s="305">
        <f t="shared" si="26"/>
        <v>20845</v>
      </c>
      <c r="M585" s="34"/>
      <c r="N585" s="178">
        <f t="shared" si="24"/>
        <v>4139.4190259481802</v>
      </c>
      <c r="O585" s="178">
        <f t="shared" si="25"/>
        <v>5174.9193571579781</v>
      </c>
      <c r="P585" s="179"/>
    </row>
    <row r="586" spans="1:16">
      <c r="A586" s="35">
        <v>479</v>
      </c>
      <c r="B586" s="35">
        <v>479278770</v>
      </c>
      <c r="C586" s="34" t="s">
        <v>533</v>
      </c>
      <c r="D586" s="35">
        <v>278</v>
      </c>
      <c r="E586" s="176" t="s">
        <v>303</v>
      </c>
      <c r="F586" s="35">
        <v>770</v>
      </c>
      <c r="G586" s="34" t="s">
        <v>431</v>
      </c>
      <c r="H586" s="333">
        <v>1</v>
      </c>
      <c r="I586" s="305">
        <v>12989</v>
      </c>
      <c r="J586" s="305">
        <v>1861</v>
      </c>
      <c r="K586" s="178">
        <v>1188</v>
      </c>
      <c r="L586" s="305">
        <f t="shared" si="26"/>
        <v>16038</v>
      </c>
      <c r="M586" s="34"/>
      <c r="N586" s="178">
        <f t="shared" ref="N586:N649" si="27">IF(VLOOKUP($F586,abvfndpcts,17)&lt;100,0,((VLOOKUP($F586,abvfndpcts,17)/100*$I586)-$I586))</f>
        <v>1475.7443730980085</v>
      </c>
      <c r="O586" s="178">
        <f t="shared" ref="O586:O649" si="28">IF(VLOOKUP($F586,abvfndpcts,18)&lt;100,0,((VLOOKUP($F586,abvfndpcts,18)/100*$I586)-$I586))</f>
        <v>2319.1712966136638</v>
      </c>
      <c r="P586" s="179"/>
    </row>
    <row r="587" spans="1:16">
      <c r="A587" s="35">
        <v>481</v>
      </c>
      <c r="B587" s="35">
        <v>481035001</v>
      </c>
      <c r="C587" s="34" t="s">
        <v>534</v>
      </c>
      <c r="D587" s="35">
        <v>35</v>
      </c>
      <c r="E587" s="176" t="s">
        <v>60</v>
      </c>
      <c r="F587" s="35">
        <v>1</v>
      </c>
      <c r="G587" s="34" t="s">
        <v>26</v>
      </c>
      <c r="H587" s="333">
        <v>1</v>
      </c>
      <c r="I587" s="305">
        <v>12210</v>
      </c>
      <c r="J587" s="305">
        <v>1769</v>
      </c>
      <c r="K587" s="178">
        <v>1188</v>
      </c>
      <c r="L587" s="305">
        <f t="shared" ref="L587:L650" si="29">SUM(I587:K587)</f>
        <v>15167</v>
      </c>
      <c r="M587" s="34"/>
      <c r="N587" s="178">
        <f t="shared" si="27"/>
        <v>1224.4419968489801</v>
      </c>
      <c r="O587" s="178">
        <f t="shared" si="28"/>
        <v>3458.4835006010635</v>
      </c>
      <c r="P587" s="179"/>
    </row>
    <row r="588" spans="1:16">
      <c r="A588" s="35">
        <v>481</v>
      </c>
      <c r="B588" s="35">
        <v>481035018</v>
      </c>
      <c r="C588" s="34" t="s">
        <v>534</v>
      </c>
      <c r="D588" s="35">
        <v>35</v>
      </c>
      <c r="E588" s="176" t="s">
        <v>60</v>
      </c>
      <c r="F588" s="35">
        <v>18</v>
      </c>
      <c r="G588" s="34" t="s">
        <v>43</v>
      </c>
      <c r="H588" s="333">
        <v>1</v>
      </c>
      <c r="I588" s="305">
        <v>17601.171054421768</v>
      </c>
      <c r="J588" s="305">
        <v>9425</v>
      </c>
      <c r="K588" s="178">
        <v>1188</v>
      </c>
      <c r="L588" s="305">
        <f t="shared" si="29"/>
        <v>28214.171054421768</v>
      </c>
      <c r="M588" s="34"/>
      <c r="N588" s="178">
        <f t="shared" si="27"/>
        <v>5794.3004185019126</v>
      </c>
      <c r="O588" s="178">
        <f t="shared" si="28"/>
        <v>16733.649099998005</v>
      </c>
      <c r="P588" s="179"/>
    </row>
    <row r="589" spans="1:16">
      <c r="A589" s="35">
        <v>481</v>
      </c>
      <c r="B589" s="35">
        <v>481035025</v>
      </c>
      <c r="C589" s="34" t="s">
        <v>534</v>
      </c>
      <c r="D589" s="35">
        <v>35</v>
      </c>
      <c r="E589" s="176" t="s">
        <v>60</v>
      </c>
      <c r="F589" s="35">
        <v>25</v>
      </c>
      <c r="G589" s="34" t="s">
        <v>50</v>
      </c>
      <c r="H589" s="333">
        <v>2</v>
      </c>
      <c r="I589" s="305">
        <v>12210</v>
      </c>
      <c r="J589" s="305">
        <v>5130</v>
      </c>
      <c r="K589" s="178">
        <v>1188</v>
      </c>
      <c r="L589" s="305">
        <f t="shared" si="29"/>
        <v>18528</v>
      </c>
      <c r="M589" s="34"/>
      <c r="N589" s="178">
        <f t="shared" si="27"/>
        <v>4089.931090563523</v>
      </c>
      <c r="O589" s="178">
        <f t="shared" si="28"/>
        <v>5938.9947745662685</v>
      </c>
      <c r="P589" s="179"/>
    </row>
    <row r="590" spans="1:16">
      <c r="A590" s="35">
        <v>481</v>
      </c>
      <c r="B590" s="35">
        <v>481035030</v>
      </c>
      <c r="C590" s="34" t="s">
        <v>534</v>
      </c>
      <c r="D590" s="35">
        <v>35</v>
      </c>
      <c r="E590" s="176" t="s">
        <v>60</v>
      </c>
      <c r="F590" s="35">
        <v>30</v>
      </c>
      <c r="G590" s="34" t="s">
        <v>55</v>
      </c>
      <c r="H590" s="333">
        <v>2</v>
      </c>
      <c r="I590" s="305">
        <v>19866</v>
      </c>
      <c r="J590" s="305">
        <v>7159</v>
      </c>
      <c r="K590" s="178">
        <v>1188</v>
      </c>
      <c r="L590" s="305">
        <f t="shared" si="29"/>
        <v>28213</v>
      </c>
      <c r="M590" s="34"/>
      <c r="N590" s="178">
        <f t="shared" si="27"/>
        <v>4038.5357495492026</v>
      </c>
      <c r="O590" s="178">
        <f t="shared" si="28"/>
        <v>7159.0245991124248</v>
      </c>
      <c r="P590" s="179"/>
    </row>
    <row r="591" spans="1:16">
      <c r="A591" s="35">
        <v>481</v>
      </c>
      <c r="B591" s="35">
        <v>481035035</v>
      </c>
      <c r="C591" s="34" t="s">
        <v>534</v>
      </c>
      <c r="D591" s="35">
        <v>35</v>
      </c>
      <c r="E591" s="176" t="s">
        <v>60</v>
      </c>
      <c r="F591" s="35">
        <v>35</v>
      </c>
      <c r="G591" s="34" t="s">
        <v>60</v>
      </c>
      <c r="H591" s="333">
        <v>903</v>
      </c>
      <c r="I591" s="305">
        <v>20182</v>
      </c>
      <c r="J591" s="305">
        <v>7178</v>
      </c>
      <c r="K591" s="178">
        <v>1188</v>
      </c>
      <c r="L591" s="305">
        <f t="shared" si="29"/>
        <v>28548</v>
      </c>
      <c r="M591" s="34"/>
      <c r="N591" s="178">
        <f t="shared" si="27"/>
        <v>5963.8038769814157</v>
      </c>
      <c r="O591" s="178">
        <f t="shared" si="28"/>
        <v>8470.8130667969199</v>
      </c>
      <c r="P591" s="179"/>
    </row>
    <row r="592" spans="1:16">
      <c r="A592" s="35">
        <v>481</v>
      </c>
      <c r="B592" s="35">
        <v>481035040</v>
      </c>
      <c r="C592" s="34" t="s">
        <v>534</v>
      </c>
      <c r="D592" s="35">
        <v>35</v>
      </c>
      <c r="E592" s="176" t="s">
        <v>60</v>
      </c>
      <c r="F592" s="35">
        <v>40</v>
      </c>
      <c r="G592" s="34" t="s">
        <v>65</v>
      </c>
      <c r="H592" s="333">
        <v>2</v>
      </c>
      <c r="I592" s="305">
        <v>18234</v>
      </c>
      <c r="J592" s="305">
        <v>6090</v>
      </c>
      <c r="K592" s="178">
        <v>1188</v>
      </c>
      <c r="L592" s="305">
        <f t="shared" si="29"/>
        <v>25512</v>
      </c>
      <c r="M592" s="34"/>
      <c r="N592" s="178">
        <f t="shared" si="27"/>
        <v>4355.4483356437813</v>
      </c>
      <c r="O592" s="178">
        <f t="shared" si="28"/>
        <v>6089.9593458070703</v>
      </c>
      <c r="P592" s="179"/>
    </row>
    <row r="593" spans="1:16">
      <c r="A593" s="35">
        <v>481</v>
      </c>
      <c r="B593" s="35">
        <v>481035044</v>
      </c>
      <c r="C593" s="34" t="s">
        <v>534</v>
      </c>
      <c r="D593" s="35">
        <v>35</v>
      </c>
      <c r="E593" s="176" t="s">
        <v>60</v>
      </c>
      <c r="F593" s="35">
        <v>44</v>
      </c>
      <c r="G593" s="34" t="s">
        <v>69</v>
      </c>
      <c r="H593" s="333">
        <v>7</v>
      </c>
      <c r="I593" s="305">
        <v>16767</v>
      </c>
      <c r="J593" s="305">
        <v>0</v>
      </c>
      <c r="K593" s="178">
        <v>1188</v>
      </c>
      <c r="L593" s="305">
        <f t="shared" si="29"/>
        <v>17955</v>
      </c>
      <c r="M593" s="34"/>
      <c r="N593" s="178">
        <f t="shared" si="27"/>
        <v>0</v>
      </c>
      <c r="O593" s="178">
        <f t="shared" si="28"/>
        <v>1104.4086241585355</v>
      </c>
      <c r="P593" s="179"/>
    </row>
    <row r="594" spans="1:16">
      <c r="A594" s="35">
        <v>481</v>
      </c>
      <c r="B594" s="35">
        <v>481035073</v>
      </c>
      <c r="C594" s="34" t="s">
        <v>534</v>
      </c>
      <c r="D594" s="35">
        <v>35</v>
      </c>
      <c r="E594" s="176" t="s">
        <v>60</v>
      </c>
      <c r="F594" s="35">
        <v>73</v>
      </c>
      <c r="G594" s="34" t="s">
        <v>98</v>
      </c>
      <c r="H594" s="333">
        <v>2</v>
      </c>
      <c r="I594" s="305">
        <v>16647</v>
      </c>
      <c r="J594" s="305">
        <v>12031</v>
      </c>
      <c r="K594" s="178">
        <v>1188</v>
      </c>
      <c r="L594" s="305">
        <f t="shared" si="29"/>
        <v>29866</v>
      </c>
      <c r="M594" s="34"/>
      <c r="N594" s="178">
        <f t="shared" si="27"/>
        <v>10875.614629699245</v>
      </c>
      <c r="O594" s="178">
        <f t="shared" si="28"/>
        <v>12953.393610359886</v>
      </c>
      <c r="P594" s="179"/>
    </row>
    <row r="595" spans="1:16">
      <c r="A595" s="35">
        <v>481</v>
      </c>
      <c r="B595" s="35">
        <v>481035088</v>
      </c>
      <c r="C595" s="34" t="s">
        <v>534</v>
      </c>
      <c r="D595" s="35">
        <v>35</v>
      </c>
      <c r="E595" s="176" t="s">
        <v>60</v>
      </c>
      <c r="F595" s="35">
        <v>88</v>
      </c>
      <c r="G595" s="34" t="s">
        <v>113</v>
      </c>
      <c r="H595" s="333">
        <v>1</v>
      </c>
      <c r="I595" s="305">
        <v>13522.748360704687</v>
      </c>
      <c r="J595" s="305">
        <v>3987</v>
      </c>
      <c r="K595" s="178">
        <v>1188</v>
      </c>
      <c r="L595" s="305">
        <f t="shared" si="29"/>
        <v>18697.748360704689</v>
      </c>
      <c r="M595" s="34"/>
      <c r="N595" s="178">
        <f t="shared" si="27"/>
        <v>3864.5030607575918</v>
      </c>
      <c r="O595" s="178">
        <f t="shared" si="28"/>
        <v>4576.8961942112855</v>
      </c>
      <c r="P595" s="179"/>
    </row>
    <row r="596" spans="1:16">
      <c r="A596" s="35">
        <v>481</v>
      </c>
      <c r="B596" s="35">
        <v>481035133</v>
      </c>
      <c r="C596" s="34" t="s">
        <v>534</v>
      </c>
      <c r="D596" s="35">
        <v>35</v>
      </c>
      <c r="E596" s="176" t="s">
        <v>60</v>
      </c>
      <c r="F596" s="35">
        <v>133</v>
      </c>
      <c r="G596" s="34" t="s">
        <v>158</v>
      </c>
      <c r="H596" s="333">
        <v>1</v>
      </c>
      <c r="I596" s="305">
        <v>16795.984380602582</v>
      </c>
      <c r="J596" s="305">
        <v>0</v>
      </c>
      <c r="K596" s="178">
        <v>1188</v>
      </c>
      <c r="L596" s="305">
        <f t="shared" si="29"/>
        <v>17983.984380602582</v>
      </c>
      <c r="M596" s="34"/>
      <c r="N596" s="178">
        <f t="shared" si="27"/>
        <v>0</v>
      </c>
      <c r="O596" s="178">
        <f t="shared" si="28"/>
        <v>5263.9483182226322</v>
      </c>
      <c r="P596" s="179"/>
    </row>
    <row r="597" spans="1:16">
      <c r="A597" s="35">
        <v>481</v>
      </c>
      <c r="B597" s="35">
        <v>481035175</v>
      </c>
      <c r="C597" s="34" t="s">
        <v>534</v>
      </c>
      <c r="D597" s="35">
        <v>35</v>
      </c>
      <c r="E597" s="176" t="s">
        <v>60</v>
      </c>
      <c r="F597" s="35">
        <v>175</v>
      </c>
      <c r="G597" s="34" t="s">
        <v>200</v>
      </c>
      <c r="H597" s="333">
        <v>1</v>
      </c>
      <c r="I597" s="305">
        <v>13090.713280606573</v>
      </c>
      <c r="J597" s="305">
        <v>7629</v>
      </c>
      <c r="K597" s="178">
        <v>1188</v>
      </c>
      <c r="L597" s="305">
        <f t="shared" si="29"/>
        <v>21907.713280606571</v>
      </c>
      <c r="M597" s="34"/>
      <c r="N597" s="178">
        <f t="shared" si="27"/>
        <v>6171.0692865522196</v>
      </c>
      <c r="O597" s="178">
        <f t="shared" si="28"/>
        <v>7628.6527315488256</v>
      </c>
      <c r="P597" s="179"/>
    </row>
    <row r="598" spans="1:16">
      <c r="A598" s="35">
        <v>481</v>
      </c>
      <c r="B598" s="35">
        <v>481035189</v>
      </c>
      <c r="C598" s="34" t="s">
        <v>534</v>
      </c>
      <c r="D598" s="35">
        <v>35</v>
      </c>
      <c r="E598" s="176" t="s">
        <v>60</v>
      </c>
      <c r="F598" s="35">
        <v>189</v>
      </c>
      <c r="G598" s="34" t="s">
        <v>214</v>
      </c>
      <c r="H598" s="333">
        <v>4</v>
      </c>
      <c r="I598" s="305">
        <v>14246</v>
      </c>
      <c r="J598" s="305">
        <v>6488</v>
      </c>
      <c r="K598" s="178">
        <v>1188</v>
      </c>
      <c r="L598" s="305">
        <f t="shared" si="29"/>
        <v>21922</v>
      </c>
      <c r="M598" s="34"/>
      <c r="N598" s="178">
        <f t="shared" si="27"/>
        <v>4800.3685981884264</v>
      </c>
      <c r="O598" s="178">
        <f t="shared" si="28"/>
        <v>6488.3415711775087</v>
      </c>
      <c r="P598" s="179"/>
    </row>
    <row r="599" spans="1:16">
      <c r="A599" s="35">
        <v>481</v>
      </c>
      <c r="B599" s="35">
        <v>481035199</v>
      </c>
      <c r="C599" s="34" t="s">
        <v>534</v>
      </c>
      <c r="D599" s="35">
        <v>35</v>
      </c>
      <c r="E599" s="176" t="s">
        <v>60</v>
      </c>
      <c r="F599" s="35">
        <v>199</v>
      </c>
      <c r="G599" s="34" t="s">
        <v>224</v>
      </c>
      <c r="H599" s="333">
        <v>1</v>
      </c>
      <c r="I599" s="305">
        <v>13510.509526206772</v>
      </c>
      <c r="J599" s="305">
        <v>12254</v>
      </c>
      <c r="K599" s="178">
        <v>1188</v>
      </c>
      <c r="L599" s="305">
        <f t="shared" si="29"/>
        <v>26952.50952620677</v>
      </c>
      <c r="M599" s="34"/>
      <c r="N599" s="178">
        <f t="shared" si="27"/>
        <v>8318.6435768131141</v>
      </c>
      <c r="O599" s="178">
        <f t="shared" si="28"/>
        <v>12254.380689630076</v>
      </c>
      <c r="P599" s="179"/>
    </row>
    <row r="600" spans="1:16">
      <c r="A600" s="35">
        <v>481</v>
      </c>
      <c r="B600" s="35">
        <v>481035220</v>
      </c>
      <c r="C600" s="34" t="s">
        <v>534</v>
      </c>
      <c r="D600" s="35">
        <v>35</v>
      </c>
      <c r="E600" s="176" t="s">
        <v>60</v>
      </c>
      <c r="F600" s="35">
        <v>220</v>
      </c>
      <c r="G600" s="34" t="s">
        <v>245</v>
      </c>
      <c r="H600" s="333">
        <v>5</v>
      </c>
      <c r="I600" s="305">
        <v>14458</v>
      </c>
      <c r="J600" s="305">
        <v>5156</v>
      </c>
      <c r="K600" s="178">
        <v>1188</v>
      </c>
      <c r="L600" s="305">
        <f t="shared" si="29"/>
        <v>20802</v>
      </c>
      <c r="M600" s="34"/>
      <c r="N600" s="178">
        <f t="shared" si="27"/>
        <v>4766.1123814245911</v>
      </c>
      <c r="O600" s="178">
        <f t="shared" si="28"/>
        <v>6562.6345215414403</v>
      </c>
      <c r="P600" s="179"/>
    </row>
    <row r="601" spans="1:16">
      <c r="A601" s="35">
        <v>481</v>
      </c>
      <c r="B601" s="35">
        <v>481035243</v>
      </c>
      <c r="C601" s="34" t="s">
        <v>534</v>
      </c>
      <c r="D601" s="35">
        <v>35</v>
      </c>
      <c r="E601" s="176" t="s">
        <v>60</v>
      </c>
      <c r="F601" s="35">
        <v>243</v>
      </c>
      <c r="G601" s="34" t="s">
        <v>268</v>
      </c>
      <c r="H601" s="333">
        <v>5</v>
      </c>
      <c r="I601" s="305">
        <v>18004.222899734039</v>
      </c>
      <c r="J601" s="305">
        <v>2345</v>
      </c>
      <c r="K601" s="178">
        <v>1188</v>
      </c>
      <c r="L601" s="305">
        <f t="shared" si="29"/>
        <v>21537.222899734039</v>
      </c>
      <c r="M601" s="34"/>
      <c r="N601" s="178">
        <f t="shared" si="27"/>
        <v>1933.4964710058703</v>
      </c>
      <c r="O601" s="178">
        <f t="shared" si="28"/>
        <v>4386.0644562892194</v>
      </c>
      <c r="P601" s="179"/>
    </row>
    <row r="602" spans="1:16">
      <c r="A602" s="35">
        <v>481</v>
      </c>
      <c r="B602" s="35">
        <v>481035244</v>
      </c>
      <c r="C602" s="34" t="s">
        <v>534</v>
      </c>
      <c r="D602" s="35">
        <v>35</v>
      </c>
      <c r="E602" s="176" t="s">
        <v>60</v>
      </c>
      <c r="F602" s="35">
        <v>244</v>
      </c>
      <c r="G602" s="34" t="s">
        <v>269</v>
      </c>
      <c r="H602" s="333">
        <v>9</v>
      </c>
      <c r="I602" s="305">
        <v>17257</v>
      </c>
      <c r="J602" s="305">
        <v>4172</v>
      </c>
      <c r="K602" s="178">
        <v>1188</v>
      </c>
      <c r="L602" s="305">
        <f t="shared" si="29"/>
        <v>22617</v>
      </c>
      <c r="M602" s="34"/>
      <c r="N602" s="178">
        <f t="shared" si="27"/>
        <v>4171.6257468517433</v>
      </c>
      <c r="O602" s="178">
        <f t="shared" si="28"/>
        <v>6992.3535702986665</v>
      </c>
      <c r="P602" s="179"/>
    </row>
    <row r="603" spans="1:16">
      <c r="A603" s="35">
        <v>481</v>
      </c>
      <c r="B603" s="35">
        <v>481035285</v>
      </c>
      <c r="C603" s="34" t="s">
        <v>534</v>
      </c>
      <c r="D603" s="35">
        <v>35</v>
      </c>
      <c r="E603" s="176" t="s">
        <v>60</v>
      </c>
      <c r="F603" s="35">
        <v>285</v>
      </c>
      <c r="G603" s="34" t="s">
        <v>310</v>
      </c>
      <c r="H603" s="333">
        <v>2</v>
      </c>
      <c r="I603" s="305">
        <v>20027</v>
      </c>
      <c r="J603" s="305">
        <v>4429</v>
      </c>
      <c r="K603" s="178">
        <v>1188</v>
      </c>
      <c r="L603" s="305">
        <f t="shared" si="29"/>
        <v>25644</v>
      </c>
      <c r="M603" s="34"/>
      <c r="N603" s="178">
        <f t="shared" si="27"/>
        <v>3786.0982859872929</v>
      </c>
      <c r="O603" s="178">
        <f t="shared" si="28"/>
        <v>6133.7301890436611</v>
      </c>
      <c r="P603" s="179"/>
    </row>
    <row r="604" spans="1:16">
      <c r="A604" s="35">
        <v>481</v>
      </c>
      <c r="B604" s="35">
        <v>481035336</v>
      </c>
      <c r="C604" s="34" t="s">
        <v>534</v>
      </c>
      <c r="D604" s="35">
        <v>35</v>
      </c>
      <c r="E604" s="176" t="s">
        <v>60</v>
      </c>
      <c r="F604" s="35">
        <v>336</v>
      </c>
      <c r="G604" s="34" t="s">
        <v>361</v>
      </c>
      <c r="H604" s="333">
        <v>1</v>
      </c>
      <c r="I604" s="305">
        <v>15812</v>
      </c>
      <c r="J604" s="305">
        <v>3465</v>
      </c>
      <c r="K604" s="178">
        <v>1188</v>
      </c>
      <c r="L604" s="305">
        <f t="shared" si="29"/>
        <v>20465</v>
      </c>
      <c r="M604" s="34"/>
      <c r="N604" s="178">
        <f t="shared" si="27"/>
        <v>2108.9360254575295</v>
      </c>
      <c r="O604" s="178">
        <f t="shared" si="28"/>
        <v>4179.4085073413698</v>
      </c>
      <c r="P604" s="179"/>
    </row>
    <row r="605" spans="1:16">
      <c r="A605" s="35">
        <v>481</v>
      </c>
      <c r="B605" s="35">
        <v>481035347</v>
      </c>
      <c r="C605" s="34" t="s">
        <v>534</v>
      </c>
      <c r="D605" s="35">
        <v>35</v>
      </c>
      <c r="E605" s="176" t="s">
        <v>60</v>
      </c>
      <c r="F605" s="35">
        <v>347</v>
      </c>
      <c r="G605" s="34" t="s">
        <v>372</v>
      </c>
      <c r="H605" s="333">
        <v>1</v>
      </c>
      <c r="I605" s="305">
        <v>12632</v>
      </c>
      <c r="J605" s="305">
        <v>5784</v>
      </c>
      <c r="K605" s="178">
        <v>1188</v>
      </c>
      <c r="L605" s="305">
        <f t="shared" si="29"/>
        <v>19604</v>
      </c>
      <c r="M605" s="34"/>
      <c r="N605" s="178">
        <f t="shared" si="27"/>
        <v>5159.5467452771663</v>
      </c>
      <c r="O605" s="178">
        <f t="shared" si="28"/>
        <v>6520.0989172866466</v>
      </c>
      <c r="P605" s="179"/>
    </row>
    <row r="606" spans="1:16">
      <c r="A606" s="35">
        <v>482</v>
      </c>
      <c r="B606" s="35">
        <v>482204007</v>
      </c>
      <c r="C606" s="34" t="s">
        <v>535</v>
      </c>
      <c r="D606" s="35">
        <v>204</v>
      </c>
      <c r="E606" s="176" t="s">
        <v>229</v>
      </c>
      <c r="F606" s="35">
        <v>7</v>
      </c>
      <c r="G606" s="34" t="s">
        <v>32</v>
      </c>
      <c r="H606" s="333">
        <v>116</v>
      </c>
      <c r="I606" s="305">
        <v>11832</v>
      </c>
      <c r="J606" s="305">
        <v>5456</v>
      </c>
      <c r="K606" s="178">
        <v>1188</v>
      </c>
      <c r="L606" s="305">
        <f t="shared" si="29"/>
        <v>18476</v>
      </c>
      <c r="M606" s="34"/>
      <c r="N606" s="178">
        <f t="shared" si="27"/>
        <v>3890.8446424703743</v>
      </c>
      <c r="O606" s="178">
        <f t="shared" si="28"/>
        <v>6197.9978018435941</v>
      </c>
      <c r="P606" s="179"/>
    </row>
    <row r="607" spans="1:16">
      <c r="A607" s="35">
        <v>482</v>
      </c>
      <c r="B607" s="35">
        <v>482204038</v>
      </c>
      <c r="C607" s="34" t="s">
        <v>535</v>
      </c>
      <c r="D607" s="35">
        <v>204</v>
      </c>
      <c r="E607" s="176" t="s">
        <v>229</v>
      </c>
      <c r="F607" s="35">
        <v>38</v>
      </c>
      <c r="G607" s="34" t="s">
        <v>63</v>
      </c>
      <c r="H607" s="333">
        <v>3</v>
      </c>
      <c r="I607" s="305">
        <v>11462</v>
      </c>
      <c r="J607" s="305">
        <v>8853</v>
      </c>
      <c r="K607" s="178">
        <v>1188</v>
      </c>
      <c r="L607" s="305">
        <f t="shared" si="29"/>
        <v>21503</v>
      </c>
      <c r="M607" s="34"/>
      <c r="N607" s="178">
        <f t="shared" si="27"/>
        <v>7880.4935530856128</v>
      </c>
      <c r="O607" s="178">
        <f t="shared" si="28"/>
        <v>10240.304900402007</v>
      </c>
      <c r="P607" s="179"/>
    </row>
    <row r="608" spans="1:16">
      <c r="A608" s="35">
        <v>482</v>
      </c>
      <c r="B608" s="35">
        <v>482204105</v>
      </c>
      <c r="C608" s="34" t="s">
        <v>535</v>
      </c>
      <c r="D608" s="35">
        <v>204</v>
      </c>
      <c r="E608" s="176" t="s">
        <v>229</v>
      </c>
      <c r="F608" s="35">
        <v>105</v>
      </c>
      <c r="G608" s="34" t="s">
        <v>130</v>
      </c>
      <c r="H608" s="333">
        <v>3</v>
      </c>
      <c r="I608" s="305">
        <v>11462</v>
      </c>
      <c r="J608" s="305">
        <v>6666</v>
      </c>
      <c r="K608" s="178">
        <v>1188</v>
      </c>
      <c r="L608" s="305">
        <f t="shared" si="29"/>
        <v>19316</v>
      </c>
      <c r="M608" s="34"/>
      <c r="N608" s="178">
        <f t="shared" si="27"/>
        <v>3816.6049060711412</v>
      </c>
      <c r="O608" s="178">
        <f t="shared" si="28"/>
        <v>6665.6151914463735</v>
      </c>
      <c r="P608" s="179"/>
    </row>
    <row r="609" spans="1:16">
      <c r="A609" s="35">
        <v>482</v>
      </c>
      <c r="B609" s="35">
        <v>482204204</v>
      </c>
      <c r="C609" s="34" t="s">
        <v>535</v>
      </c>
      <c r="D609" s="35">
        <v>204</v>
      </c>
      <c r="E609" s="176" t="s">
        <v>229</v>
      </c>
      <c r="F609" s="35">
        <v>204</v>
      </c>
      <c r="G609" s="34" t="s">
        <v>229</v>
      </c>
      <c r="H609" s="333">
        <v>86</v>
      </c>
      <c r="I609" s="305">
        <v>11738</v>
      </c>
      <c r="J609" s="305">
        <v>9414</v>
      </c>
      <c r="K609" s="178">
        <v>1188</v>
      </c>
      <c r="L609" s="305">
        <f t="shared" si="29"/>
        <v>22340</v>
      </c>
      <c r="M609" s="34"/>
      <c r="N609" s="178">
        <f t="shared" si="27"/>
        <v>6407.9043677545633</v>
      </c>
      <c r="O609" s="178">
        <f t="shared" si="28"/>
        <v>9414.4921701993699</v>
      </c>
      <c r="P609" s="179"/>
    </row>
    <row r="610" spans="1:16">
      <c r="A610" s="35">
        <v>482</v>
      </c>
      <c r="B610" s="35">
        <v>482204705</v>
      </c>
      <c r="C610" s="34" t="s">
        <v>535</v>
      </c>
      <c r="D610" s="35">
        <v>204</v>
      </c>
      <c r="E610" s="176" t="s">
        <v>229</v>
      </c>
      <c r="F610" s="35">
        <v>705</v>
      </c>
      <c r="G610" s="34" t="s">
        <v>411</v>
      </c>
      <c r="H610" s="333">
        <v>1</v>
      </c>
      <c r="I610" s="305">
        <v>11091</v>
      </c>
      <c r="J610" s="305">
        <v>9557</v>
      </c>
      <c r="K610" s="178">
        <v>1188</v>
      </c>
      <c r="L610" s="305">
        <f t="shared" si="29"/>
        <v>21836</v>
      </c>
      <c r="M610" s="34"/>
      <c r="N610" s="178">
        <f t="shared" si="27"/>
        <v>5300.8112380053099</v>
      </c>
      <c r="O610" s="178">
        <f t="shared" si="28"/>
        <v>9557.2195266081326</v>
      </c>
      <c r="P610" s="179"/>
    </row>
    <row r="611" spans="1:16">
      <c r="A611" s="35">
        <v>482</v>
      </c>
      <c r="B611" s="35">
        <v>482204745</v>
      </c>
      <c r="C611" s="34" t="s">
        <v>535</v>
      </c>
      <c r="D611" s="35">
        <v>204</v>
      </c>
      <c r="E611" s="176" t="s">
        <v>229</v>
      </c>
      <c r="F611" s="35">
        <v>745</v>
      </c>
      <c r="G611" s="34" t="s">
        <v>422</v>
      </c>
      <c r="H611" s="333">
        <v>33</v>
      </c>
      <c r="I611" s="305">
        <v>12135</v>
      </c>
      <c r="J611" s="305">
        <v>4965</v>
      </c>
      <c r="K611" s="178">
        <v>1188</v>
      </c>
      <c r="L611" s="305">
        <f t="shared" si="29"/>
        <v>18288</v>
      </c>
      <c r="M611" s="34"/>
      <c r="N611" s="178">
        <f t="shared" si="27"/>
        <v>4965.2038970524009</v>
      </c>
      <c r="O611" s="178">
        <f t="shared" si="28"/>
        <v>5734.1505191195392</v>
      </c>
      <c r="P611" s="179"/>
    </row>
    <row r="612" spans="1:16">
      <c r="A612" s="35">
        <v>482</v>
      </c>
      <c r="B612" s="35">
        <v>482204773</v>
      </c>
      <c r="C612" s="34" t="s">
        <v>535</v>
      </c>
      <c r="D612" s="35">
        <v>204</v>
      </c>
      <c r="E612" s="176" t="s">
        <v>229</v>
      </c>
      <c r="F612" s="35">
        <v>773</v>
      </c>
      <c r="G612" s="34" t="s">
        <v>432</v>
      </c>
      <c r="H612" s="333">
        <v>46</v>
      </c>
      <c r="I612" s="305">
        <v>12551</v>
      </c>
      <c r="J612" s="305">
        <v>8146</v>
      </c>
      <c r="K612" s="178">
        <v>1188</v>
      </c>
      <c r="L612" s="305">
        <f t="shared" si="29"/>
        <v>21885</v>
      </c>
      <c r="M612" s="34"/>
      <c r="N612" s="178">
        <f t="shared" si="27"/>
        <v>4867.7737854535153</v>
      </c>
      <c r="O612" s="178">
        <f t="shared" si="28"/>
        <v>8146.3203148649118</v>
      </c>
      <c r="P612" s="179"/>
    </row>
    <row r="613" spans="1:16">
      <c r="A613" s="35">
        <v>483</v>
      </c>
      <c r="B613" s="35">
        <v>483239020</v>
      </c>
      <c r="C613" s="34" t="s">
        <v>536</v>
      </c>
      <c r="D613" s="35">
        <v>239</v>
      </c>
      <c r="E613" s="176" t="s">
        <v>264</v>
      </c>
      <c r="F613" s="35">
        <v>20</v>
      </c>
      <c r="G613" s="34" t="s">
        <v>45</v>
      </c>
      <c r="H613" s="333">
        <v>17</v>
      </c>
      <c r="I613" s="305">
        <v>15725</v>
      </c>
      <c r="J613" s="305">
        <v>3651</v>
      </c>
      <c r="K613" s="178">
        <v>1188</v>
      </c>
      <c r="L613" s="305">
        <f t="shared" si="29"/>
        <v>20564</v>
      </c>
      <c r="M613" s="34"/>
      <c r="N613" s="178">
        <f t="shared" si="27"/>
        <v>2595.438505892871</v>
      </c>
      <c r="O613" s="178">
        <f t="shared" si="28"/>
        <v>4914.5220672622127</v>
      </c>
      <c r="P613" s="179"/>
    </row>
    <row r="614" spans="1:16">
      <c r="A614" s="35">
        <v>483</v>
      </c>
      <c r="B614" s="35">
        <v>483239036</v>
      </c>
      <c r="C614" s="34" t="s">
        <v>536</v>
      </c>
      <c r="D614" s="35">
        <v>239</v>
      </c>
      <c r="E614" s="176" t="s">
        <v>264</v>
      </c>
      <c r="F614" s="35">
        <v>36</v>
      </c>
      <c r="G614" s="34" t="s">
        <v>61</v>
      </c>
      <c r="H614" s="333">
        <v>26</v>
      </c>
      <c r="I614" s="305">
        <v>13710</v>
      </c>
      <c r="J614" s="305">
        <v>7100</v>
      </c>
      <c r="K614" s="178">
        <v>1188</v>
      </c>
      <c r="L614" s="305">
        <f t="shared" si="29"/>
        <v>21998</v>
      </c>
      <c r="M614" s="34"/>
      <c r="N614" s="178">
        <f t="shared" si="27"/>
        <v>4481.9916020105629</v>
      </c>
      <c r="O614" s="178">
        <f t="shared" si="28"/>
        <v>7100.4878069287442</v>
      </c>
      <c r="P614" s="179"/>
    </row>
    <row r="615" spans="1:16">
      <c r="A615" s="35">
        <v>483</v>
      </c>
      <c r="B615" s="35">
        <v>483239044</v>
      </c>
      <c r="C615" s="34" t="s">
        <v>536</v>
      </c>
      <c r="D615" s="35">
        <v>239</v>
      </c>
      <c r="E615" s="176" t="s">
        <v>264</v>
      </c>
      <c r="F615" s="35">
        <v>44</v>
      </c>
      <c r="G615" s="34" t="s">
        <v>69</v>
      </c>
      <c r="H615" s="333">
        <v>1</v>
      </c>
      <c r="I615" s="305">
        <v>20038.414549206529</v>
      </c>
      <c r="J615" s="305">
        <v>0</v>
      </c>
      <c r="K615" s="178">
        <v>1188</v>
      </c>
      <c r="L615" s="305">
        <f t="shared" si="29"/>
        <v>21226.414549206529</v>
      </c>
      <c r="M615" s="34"/>
      <c r="N615" s="178">
        <f t="shared" si="27"/>
        <v>0</v>
      </c>
      <c r="O615" s="178">
        <f t="shared" si="28"/>
        <v>1319.8901319620418</v>
      </c>
      <c r="P615" s="179"/>
    </row>
    <row r="616" spans="1:16">
      <c r="A616" s="35">
        <v>483</v>
      </c>
      <c r="B616" s="35">
        <v>483239052</v>
      </c>
      <c r="C616" s="34" t="s">
        <v>536</v>
      </c>
      <c r="D616" s="35">
        <v>239</v>
      </c>
      <c r="E616" s="176" t="s">
        <v>264</v>
      </c>
      <c r="F616" s="35">
        <v>52</v>
      </c>
      <c r="G616" s="34" t="s">
        <v>77</v>
      </c>
      <c r="H616" s="333">
        <v>56</v>
      </c>
      <c r="I616" s="305">
        <v>13698</v>
      </c>
      <c r="J616" s="305">
        <v>7279</v>
      </c>
      <c r="K616" s="178">
        <v>1188</v>
      </c>
      <c r="L616" s="305">
        <f t="shared" si="29"/>
        <v>22165</v>
      </c>
      <c r="M616" s="34"/>
      <c r="N616" s="178">
        <f t="shared" si="27"/>
        <v>4062.6627956819211</v>
      </c>
      <c r="O616" s="178">
        <f t="shared" si="28"/>
        <v>7278.5929794585973</v>
      </c>
      <c r="P616" s="179"/>
    </row>
    <row r="617" spans="1:16">
      <c r="A617" s="35">
        <v>483</v>
      </c>
      <c r="B617" s="35">
        <v>483239057</v>
      </c>
      <c r="C617" s="34" t="s">
        <v>536</v>
      </c>
      <c r="D617" s="35">
        <v>239</v>
      </c>
      <c r="E617" s="176" t="s">
        <v>264</v>
      </c>
      <c r="F617" s="35">
        <v>57</v>
      </c>
      <c r="G617" s="34" t="s">
        <v>82</v>
      </c>
      <c r="H617" s="333">
        <v>1</v>
      </c>
      <c r="I617" s="305">
        <v>21613</v>
      </c>
      <c r="J617" s="305">
        <v>1083</v>
      </c>
      <c r="K617" s="178">
        <v>1188</v>
      </c>
      <c r="L617" s="305">
        <f t="shared" si="29"/>
        <v>23884</v>
      </c>
      <c r="M617" s="34"/>
      <c r="N617" s="178">
        <f t="shared" si="27"/>
        <v>376.17945642048653</v>
      </c>
      <c r="O617" s="178">
        <f t="shared" si="28"/>
        <v>1138.7156026392367</v>
      </c>
      <c r="P617" s="179"/>
    </row>
    <row r="618" spans="1:16">
      <c r="A618" s="35">
        <v>483</v>
      </c>
      <c r="B618" s="35">
        <v>483239082</v>
      </c>
      <c r="C618" s="34" t="s">
        <v>536</v>
      </c>
      <c r="D618" s="35">
        <v>239</v>
      </c>
      <c r="E618" s="176" t="s">
        <v>264</v>
      </c>
      <c r="F618" s="35">
        <v>82</v>
      </c>
      <c r="G618" s="34" t="s">
        <v>107</v>
      </c>
      <c r="H618" s="333">
        <v>6</v>
      </c>
      <c r="I618" s="305">
        <v>12982</v>
      </c>
      <c r="J618" s="305">
        <v>6090</v>
      </c>
      <c r="K618" s="178">
        <v>1188</v>
      </c>
      <c r="L618" s="305">
        <f t="shared" si="29"/>
        <v>20260</v>
      </c>
      <c r="M618" s="34"/>
      <c r="N618" s="178">
        <f t="shared" si="27"/>
        <v>3345.6750368483445</v>
      </c>
      <c r="O618" s="178">
        <f t="shared" si="28"/>
        <v>6300.5577026385763</v>
      </c>
      <c r="P618" s="179"/>
    </row>
    <row r="619" spans="1:16">
      <c r="A619" s="35">
        <v>483</v>
      </c>
      <c r="B619" s="35">
        <v>483239083</v>
      </c>
      <c r="C619" s="34" t="s">
        <v>536</v>
      </c>
      <c r="D619" s="35">
        <v>239</v>
      </c>
      <c r="E619" s="176" t="s">
        <v>264</v>
      </c>
      <c r="F619" s="35">
        <v>83</v>
      </c>
      <c r="G619" s="34" t="s">
        <v>108</v>
      </c>
      <c r="H619" s="333">
        <v>3</v>
      </c>
      <c r="I619" s="305">
        <v>19182</v>
      </c>
      <c r="J619" s="305">
        <v>3798</v>
      </c>
      <c r="K619" s="178">
        <v>1188</v>
      </c>
      <c r="L619" s="305">
        <f t="shared" si="29"/>
        <v>24168</v>
      </c>
      <c r="M619" s="34"/>
      <c r="N619" s="178">
        <f t="shared" si="27"/>
        <v>1839.8806777479476</v>
      </c>
      <c r="O619" s="178">
        <f t="shared" si="28"/>
        <v>3798.3584591115468</v>
      </c>
      <c r="P619" s="179"/>
    </row>
    <row r="620" spans="1:16">
      <c r="A620" s="35">
        <v>483</v>
      </c>
      <c r="B620" s="35">
        <v>483239095</v>
      </c>
      <c r="C620" s="34" t="s">
        <v>536</v>
      </c>
      <c r="D620" s="35">
        <v>239</v>
      </c>
      <c r="E620" s="176" t="s">
        <v>264</v>
      </c>
      <c r="F620" s="35">
        <v>95</v>
      </c>
      <c r="G620" s="34" t="s">
        <v>120</v>
      </c>
      <c r="H620" s="333">
        <v>3</v>
      </c>
      <c r="I620" s="305">
        <v>22203</v>
      </c>
      <c r="J620" s="305">
        <v>131</v>
      </c>
      <c r="K620" s="178">
        <v>1188</v>
      </c>
      <c r="L620" s="305">
        <f t="shared" si="29"/>
        <v>23522</v>
      </c>
      <c r="M620" s="34"/>
      <c r="N620" s="178">
        <f t="shared" si="27"/>
        <v>0</v>
      </c>
      <c r="O620" s="178">
        <f t="shared" si="28"/>
        <v>275.44376916926922</v>
      </c>
      <c r="P620" s="179"/>
    </row>
    <row r="621" spans="1:16">
      <c r="A621" s="35">
        <v>483</v>
      </c>
      <c r="B621" s="35">
        <v>483239096</v>
      </c>
      <c r="C621" s="34" t="s">
        <v>536</v>
      </c>
      <c r="D621" s="35">
        <v>239</v>
      </c>
      <c r="E621" s="176" t="s">
        <v>264</v>
      </c>
      <c r="F621" s="35">
        <v>96</v>
      </c>
      <c r="G621" s="34" t="s">
        <v>121</v>
      </c>
      <c r="H621" s="333">
        <v>8</v>
      </c>
      <c r="I621" s="305">
        <v>16962</v>
      </c>
      <c r="J621" s="305">
        <v>12126</v>
      </c>
      <c r="K621" s="178">
        <v>1188</v>
      </c>
      <c r="L621" s="305">
        <f t="shared" si="29"/>
        <v>30276</v>
      </c>
      <c r="M621" s="34"/>
      <c r="N621" s="178">
        <f t="shared" si="27"/>
        <v>8354.6288784595235</v>
      </c>
      <c r="O621" s="178">
        <f t="shared" si="28"/>
        <v>12126.278302443108</v>
      </c>
      <c r="P621" s="179"/>
    </row>
    <row r="622" spans="1:16">
      <c r="A622" s="35">
        <v>483</v>
      </c>
      <c r="B622" s="35">
        <v>483239118</v>
      </c>
      <c r="C622" s="34" t="s">
        <v>536</v>
      </c>
      <c r="D622" s="35">
        <v>239</v>
      </c>
      <c r="E622" s="176" t="s">
        <v>264</v>
      </c>
      <c r="F622" s="35">
        <v>118</v>
      </c>
      <c r="G622" s="34" t="s">
        <v>143</v>
      </c>
      <c r="H622" s="333">
        <v>1</v>
      </c>
      <c r="I622" s="305">
        <v>12940</v>
      </c>
      <c r="J622" s="305">
        <v>788</v>
      </c>
      <c r="K622" s="178">
        <v>1188</v>
      </c>
      <c r="L622" s="305">
        <f t="shared" si="29"/>
        <v>14916</v>
      </c>
      <c r="M622" s="34"/>
      <c r="N622" s="178">
        <f t="shared" si="27"/>
        <v>788.2843315603368</v>
      </c>
      <c r="O622" s="178">
        <f t="shared" si="28"/>
        <v>3893.4888508648837</v>
      </c>
      <c r="P622" s="179"/>
    </row>
    <row r="623" spans="1:16">
      <c r="A623" s="35">
        <v>483</v>
      </c>
      <c r="B623" s="35">
        <v>483239122</v>
      </c>
      <c r="C623" s="34" t="s">
        <v>536</v>
      </c>
      <c r="D623" s="35">
        <v>239</v>
      </c>
      <c r="E623" s="176" t="s">
        <v>264</v>
      </c>
      <c r="F623" s="35">
        <v>122</v>
      </c>
      <c r="G623" s="34" t="s">
        <v>147</v>
      </c>
      <c r="H623" s="333">
        <v>1</v>
      </c>
      <c r="I623" s="305">
        <v>13167.095746747573</v>
      </c>
      <c r="J623" s="305">
        <v>4727</v>
      </c>
      <c r="K623" s="178">
        <v>1188</v>
      </c>
      <c r="L623" s="305">
        <f t="shared" si="29"/>
        <v>19082.095746747575</v>
      </c>
      <c r="M623" s="34"/>
      <c r="N623" s="178">
        <f t="shared" si="27"/>
        <v>3549.5563491683006</v>
      </c>
      <c r="O623" s="178">
        <f t="shared" si="28"/>
        <v>4727.3536745958863</v>
      </c>
      <c r="P623" s="179"/>
    </row>
    <row r="624" spans="1:16">
      <c r="A624" s="35">
        <v>483</v>
      </c>
      <c r="B624" s="35">
        <v>483239131</v>
      </c>
      <c r="C624" s="34" t="s">
        <v>536</v>
      </c>
      <c r="D624" s="35">
        <v>239</v>
      </c>
      <c r="E624" s="176" t="s">
        <v>264</v>
      </c>
      <c r="F624" s="35">
        <v>131</v>
      </c>
      <c r="G624" s="34" t="s">
        <v>156</v>
      </c>
      <c r="H624" s="333">
        <v>1</v>
      </c>
      <c r="I624" s="305">
        <v>15728</v>
      </c>
      <c r="J624" s="305">
        <v>10157</v>
      </c>
      <c r="K624" s="178">
        <v>1188</v>
      </c>
      <c r="L624" s="305">
        <f t="shared" si="29"/>
        <v>27073</v>
      </c>
      <c r="M624" s="34"/>
      <c r="N624" s="178">
        <f t="shared" si="27"/>
        <v>3567.9443213485793</v>
      </c>
      <c r="O624" s="178">
        <f t="shared" si="28"/>
        <v>10156.761236108243</v>
      </c>
      <c r="P624" s="179"/>
    </row>
    <row r="625" spans="1:16">
      <c r="A625" s="35">
        <v>483</v>
      </c>
      <c r="B625" s="35">
        <v>483239145</v>
      </c>
      <c r="C625" s="34" t="s">
        <v>536</v>
      </c>
      <c r="D625" s="35">
        <v>239</v>
      </c>
      <c r="E625" s="176" t="s">
        <v>264</v>
      </c>
      <c r="F625" s="35">
        <v>145</v>
      </c>
      <c r="G625" s="34" t="s">
        <v>170</v>
      </c>
      <c r="H625" s="333">
        <v>11</v>
      </c>
      <c r="I625" s="305">
        <v>13392</v>
      </c>
      <c r="J625" s="305">
        <v>1127</v>
      </c>
      <c r="K625" s="178">
        <v>1188</v>
      </c>
      <c r="L625" s="305">
        <f t="shared" si="29"/>
        <v>15707</v>
      </c>
      <c r="M625" s="34"/>
      <c r="N625" s="178">
        <f t="shared" si="27"/>
        <v>1126.7929287470124</v>
      </c>
      <c r="O625" s="178">
        <f t="shared" si="28"/>
        <v>4101.2964682317906</v>
      </c>
      <c r="P625" s="179"/>
    </row>
    <row r="626" spans="1:16">
      <c r="A626" s="35">
        <v>483</v>
      </c>
      <c r="B626" s="35">
        <v>483239171</v>
      </c>
      <c r="C626" s="34" t="s">
        <v>536</v>
      </c>
      <c r="D626" s="35">
        <v>239</v>
      </c>
      <c r="E626" s="176" t="s">
        <v>264</v>
      </c>
      <c r="F626" s="35">
        <v>171</v>
      </c>
      <c r="G626" s="34" t="s">
        <v>196</v>
      </c>
      <c r="H626" s="333">
        <v>18</v>
      </c>
      <c r="I626" s="305">
        <v>14340</v>
      </c>
      <c r="J626" s="305">
        <v>4184</v>
      </c>
      <c r="K626" s="178">
        <v>1188</v>
      </c>
      <c r="L626" s="305">
        <f t="shared" si="29"/>
        <v>19712</v>
      </c>
      <c r="M626" s="34"/>
      <c r="N626" s="178">
        <f t="shared" si="27"/>
        <v>3023.5884973098619</v>
      </c>
      <c r="O626" s="178">
        <f t="shared" si="28"/>
        <v>4792.1009001212369</v>
      </c>
      <c r="P626" s="179"/>
    </row>
    <row r="627" spans="1:16">
      <c r="A627" s="35">
        <v>483</v>
      </c>
      <c r="B627" s="35">
        <v>483239172</v>
      </c>
      <c r="C627" s="34" t="s">
        <v>536</v>
      </c>
      <c r="D627" s="35">
        <v>239</v>
      </c>
      <c r="E627" s="176" t="s">
        <v>264</v>
      </c>
      <c r="F627" s="35">
        <v>172</v>
      </c>
      <c r="G627" s="34" t="s">
        <v>197</v>
      </c>
      <c r="H627" s="333">
        <v>10</v>
      </c>
      <c r="I627" s="305">
        <v>17042</v>
      </c>
      <c r="J627" s="305">
        <v>11223</v>
      </c>
      <c r="K627" s="178">
        <v>1188</v>
      </c>
      <c r="L627" s="305">
        <f t="shared" si="29"/>
        <v>29453</v>
      </c>
      <c r="M627" s="34"/>
      <c r="N627" s="178">
        <f t="shared" si="27"/>
        <v>9879.525395672812</v>
      </c>
      <c r="O627" s="178">
        <f t="shared" si="28"/>
        <v>14454.73193912557</v>
      </c>
      <c r="P627" s="179"/>
    </row>
    <row r="628" spans="1:16">
      <c r="A628" s="35">
        <v>483</v>
      </c>
      <c r="B628" s="35">
        <v>483239182</v>
      </c>
      <c r="C628" s="34" t="s">
        <v>536</v>
      </c>
      <c r="D628" s="35">
        <v>239</v>
      </c>
      <c r="E628" s="176" t="s">
        <v>264</v>
      </c>
      <c r="F628" s="35">
        <v>182</v>
      </c>
      <c r="G628" s="34" t="s">
        <v>207</v>
      </c>
      <c r="H628" s="333">
        <v>53</v>
      </c>
      <c r="I628" s="305">
        <v>14122</v>
      </c>
      <c r="J628" s="305">
        <v>2917</v>
      </c>
      <c r="K628" s="178">
        <v>1188</v>
      </c>
      <c r="L628" s="305">
        <f t="shared" si="29"/>
        <v>18227</v>
      </c>
      <c r="M628" s="34"/>
      <c r="N628" s="178">
        <f t="shared" si="27"/>
        <v>2340.1262231798282</v>
      </c>
      <c r="O628" s="178">
        <f t="shared" si="28"/>
        <v>4328.5630629904263</v>
      </c>
      <c r="P628" s="179"/>
    </row>
    <row r="629" spans="1:16">
      <c r="A629" s="35">
        <v>483</v>
      </c>
      <c r="B629" s="35">
        <v>483239231</v>
      </c>
      <c r="C629" s="34" t="s">
        <v>536</v>
      </c>
      <c r="D629" s="35">
        <v>239</v>
      </c>
      <c r="E629" s="176" t="s">
        <v>264</v>
      </c>
      <c r="F629" s="35">
        <v>231</v>
      </c>
      <c r="G629" s="34" t="s">
        <v>256</v>
      </c>
      <c r="H629" s="333">
        <v>10</v>
      </c>
      <c r="I629" s="305">
        <v>14078</v>
      </c>
      <c r="J629" s="305">
        <v>5119</v>
      </c>
      <c r="K629" s="178">
        <v>1188</v>
      </c>
      <c r="L629" s="305">
        <f t="shared" si="29"/>
        <v>20385</v>
      </c>
      <c r="M629" s="34"/>
      <c r="N629" s="178">
        <f t="shared" si="27"/>
        <v>2360.7425832184927</v>
      </c>
      <c r="O629" s="178">
        <f t="shared" si="28"/>
        <v>5118.5104967466432</v>
      </c>
      <c r="P629" s="179"/>
    </row>
    <row r="630" spans="1:16">
      <c r="A630" s="35">
        <v>483</v>
      </c>
      <c r="B630" s="35">
        <v>483239239</v>
      </c>
      <c r="C630" s="34" t="s">
        <v>536</v>
      </c>
      <c r="D630" s="35">
        <v>239</v>
      </c>
      <c r="E630" s="176" t="s">
        <v>264</v>
      </c>
      <c r="F630" s="35">
        <v>239</v>
      </c>
      <c r="G630" s="34" t="s">
        <v>264</v>
      </c>
      <c r="H630" s="333">
        <v>202</v>
      </c>
      <c r="I630" s="305">
        <v>13738</v>
      </c>
      <c r="J630" s="305">
        <v>4907</v>
      </c>
      <c r="K630" s="178">
        <v>1188</v>
      </c>
      <c r="L630" s="305">
        <f t="shared" si="29"/>
        <v>19833</v>
      </c>
      <c r="M630" s="34"/>
      <c r="N630" s="178">
        <f t="shared" si="27"/>
        <v>4014.1918472645593</v>
      </c>
      <c r="O630" s="178">
        <f t="shared" si="28"/>
        <v>5413.5208853170225</v>
      </c>
      <c r="P630" s="179"/>
    </row>
    <row r="631" spans="1:16">
      <c r="A631" s="35">
        <v>483</v>
      </c>
      <c r="B631" s="35">
        <v>483239240</v>
      </c>
      <c r="C631" s="34" t="s">
        <v>536</v>
      </c>
      <c r="D631" s="35">
        <v>239</v>
      </c>
      <c r="E631" s="176" t="s">
        <v>264</v>
      </c>
      <c r="F631" s="35">
        <v>240</v>
      </c>
      <c r="G631" s="34" t="s">
        <v>265</v>
      </c>
      <c r="H631" s="333">
        <v>2</v>
      </c>
      <c r="I631" s="305">
        <v>11578</v>
      </c>
      <c r="J631" s="305">
        <v>3000</v>
      </c>
      <c r="K631" s="178">
        <v>1188</v>
      </c>
      <c r="L631" s="305">
        <f t="shared" si="29"/>
        <v>15766</v>
      </c>
      <c r="M631" s="34"/>
      <c r="N631" s="178">
        <f t="shared" si="27"/>
        <v>2999.6849124000491</v>
      </c>
      <c r="O631" s="178">
        <f t="shared" si="28"/>
        <v>7622.5341589826785</v>
      </c>
      <c r="P631" s="179"/>
    </row>
    <row r="632" spans="1:16">
      <c r="A632" s="35">
        <v>483</v>
      </c>
      <c r="B632" s="35">
        <v>483239250</v>
      </c>
      <c r="C632" s="34" t="s">
        <v>536</v>
      </c>
      <c r="D632" s="35">
        <v>239</v>
      </c>
      <c r="E632" s="176" t="s">
        <v>264</v>
      </c>
      <c r="F632" s="35">
        <v>250</v>
      </c>
      <c r="G632" s="34" t="s">
        <v>275</v>
      </c>
      <c r="H632" s="333">
        <v>2</v>
      </c>
      <c r="I632" s="305">
        <v>16402</v>
      </c>
      <c r="J632" s="305">
        <v>3983</v>
      </c>
      <c r="K632" s="178">
        <v>1188</v>
      </c>
      <c r="L632" s="305">
        <f t="shared" si="29"/>
        <v>21573</v>
      </c>
      <c r="M632" s="34"/>
      <c r="N632" s="178">
        <f t="shared" si="27"/>
        <v>3814.9949710579895</v>
      </c>
      <c r="O632" s="178">
        <f t="shared" si="28"/>
        <v>8229.909750119743</v>
      </c>
      <c r="P632" s="179"/>
    </row>
    <row r="633" spans="1:16">
      <c r="A633" s="35">
        <v>483</v>
      </c>
      <c r="B633" s="35">
        <v>483239251</v>
      </c>
      <c r="C633" s="34" t="s">
        <v>536</v>
      </c>
      <c r="D633" s="35">
        <v>239</v>
      </c>
      <c r="E633" s="176" t="s">
        <v>264</v>
      </c>
      <c r="F633" s="35">
        <v>251</v>
      </c>
      <c r="G633" s="34" t="s">
        <v>276</v>
      </c>
      <c r="H633" s="333">
        <v>1</v>
      </c>
      <c r="I633" s="305">
        <v>13346</v>
      </c>
      <c r="J633" s="305">
        <v>2100</v>
      </c>
      <c r="K633" s="178">
        <v>1188</v>
      </c>
      <c r="L633" s="305">
        <f t="shared" si="29"/>
        <v>16634</v>
      </c>
      <c r="M633" s="34"/>
      <c r="N633" s="178">
        <f t="shared" si="27"/>
        <v>1868.9181835276304</v>
      </c>
      <c r="O633" s="178">
        <f t="shared" si="28"/>
        <v>3702.3660715195983</v>
      </c>
      <c r="P633" s="179"/>
    </row>
    <row r="634" spans="1:16">
      <c r="A634" s="35">
        <v>483</v>
      </c>
      <c r="B634" s="35">
        <v>483239261</v>
      </c>
      <c r="C634" s="34" t="s">
        <v>536</v>
      </c>
      <c r="D634" s="35">
        <v>239</v>
      </c>
      <c r="E634" s="176" t="s">
        <v>264</v>
      </c>
      <c r="F634" s="35">
        <v>261</v>
      </c>
      <c r="G634" s="34" t="s">
        <v>286</v>
      </c>
      <c r="H634" s="333">
        <v>11</v>
      </c>
      <c r="I634" s="305">
        <v>13271</v>
      </c>
      <c r="J634" s="305">
        <v>11724</v>
      </c>
      <c r="K634" s="178">
        <v>1188</v>
      </c>
      <c r="L634" s="305">
        <f t="shared" si="29"/>
        <v>26183</v>
      </c>
      <c r="M634" s="34"/>
      <c r="N634" s="178">
        <f t="shared" si="27"/>
        <v>6695.4244697592039</v>
      </c>
      <c r="O634" s="178">
        <f t="shared" si="28"/>
        <v>11724.000195388282</v>
      </c>
      <c r="P634" s="179"/>
    </row>
    <row r="635" spans="1:16">
      <c r="A635" s="35">
        <v>483</v>
      </c>
      <c r="B635" s="35">
        <v>483239293</v>
      </c>
      <c r="C635" s="34" t="s">
        <v>536</v>
      </c>
      <c r="D635" s="35">
        <v>239</v>
      </c>
      <c r="E635" s="176" t="s">
        <v>264</v>
      </c>
      <c r="F635" s="35">
        <v>293</v>
      </c>
      <c r="G635" s="34" t="s">
        <v>318</v>
      </c>
      <c r="H635" s="333">
        <v>1</v>
      </c>
      <c r="I635" s="305">
        <v>18150.523254109023</v>
      </c>
      <c r="J635" s="305">
        <v>342</v>
      </c>
      <c r="K635" s="178">
        <v>1188</v>
      </c>
      <c r="L635" s="305">
        <f t="shared" si="29"/>
        <v>19680.523254109023</v>
      </c>
      <c r="M635" s="34"/>
      <c r="N635" s="178">
        <f t="shared" si="27"/>
        <v>342.02996340007667</v>
      </c>
      <c r="O635" s="178">
        <f t="shared" si="28"/>
        <v>1558.6854629704794</v>
      </c>
      <c r="P635" s="179"/>
    </row>
    <row r="636" spans="1:16">
      <c r="A636" s="35">
        <v>483</v>
      </c>
      <c r="B636" s="35">
        <v>483239310</v>
      </c>
      <c r="C636" s="34" t="s">
        <v>536</v>
      </c>
      <c r="D636" s="35">
        <v>239</v>
      </c>
      <c r="E636" s="176" t="s">
        <v>264</v>
      </c>
      <c r="F636" s="35">
        <v>310</v>
      </c>
      <c r="G636" s="34" t="s">
        <v>335</v>
      </c>
      <c r="H636" s="333">
        <v>98</v>
      </c>
      <c r="I636" s="305">
        <v>16353</v>
      </c>
      <c r="J636" s="305">
        <v>3619</v>
      </c>
      <c r="K636" s="178">
        <v>1188</v>
      </c>
      <c r="L636" s="305">
        <f t="shared" si="29"/>
        <v>21160</v>
      </c>
      <c r="M636" s="34"/>
      <c r="N636" s="178">
        <f t="shared" si="27"/>
        <v>1692.014442434127</v>
      </c>
      <c r="O636" s="178">
        <f t="shared" si="28"/>
        <v>5320.8347884094655</v>
      </c>
      <c r="P636" s="179"/>
    </row>
    <row r="637" spans="1:16">
      <c r="A637" s="35">
        <v>483</v>
      </c>
      <c r="B637" s="35">
        <v>483239625</v>
      </c>
      <c r="C637" s="34" t="s">
        <v>536</v>
      </c>
      <c r="D637" s="35">
        <v>239</v>
      </c>
      <c r="E637" s="176" t="s">
        <v>264</v>
      </c>
      <c r="F637" s="35">
        <v>625</v>
      </c>
      <c r="G637" s="34" t="s">
        <v>388</v>
      </c>
      <c r="H637" s="333">
        <v>1</v>
      </c>
      <c r="I637" s="305">
        <v>19184</v>
      </c>
      <c r="J637" s="305">
        <v>1310</v>
      </c>
      <c r="K637" s="178">
        <v>1188</v>
      </c>
      <c r="L637" s="305">
        <f t="shared" si="29"/>
        <v>21682</v>
      </c>
      <c r="M637" s="34"/>
      <c r="N637" s="178">
        <f t="shared" si="27"/>
        <v>1309.8098737815199</v>
      </c>
      <c r="O637" s="178">
        <f t="shared" si="28"/>
        <v>3621.4980279996016</v>
      </c>
      <c r="P637" s="179"/>
    </row>
    <row r="638" spans="1:16">
      <c r="A638" s="35">
        <v>483</v>
      </c>
      <c r="B638" s="35">
        <v>483239665</v>
      </c>
      <c r="C638" s="34" t="s">
        <v>536</v>
      </c>
      <c r="D638" s="35">
        <v>239</v>
      </c>
      <c r="E638" s="176" t="s">
        <v>264</v>
      </c>
      <c r="F638" s="35">
        <v>665</v>
      </c>
      <c r="G638" s="34" t="s">
        <v>398</v>
      </c>
      <c r="H638" s="333">
        <v>8</v>
      </c>
      <c r="I638" s="305">
        <v>14004</v>
      </c>
      <c r="J638" s="305">
        <v>2669</v>
      </c>
      <c r="K638" s="178">
        <v>1188</v>
      </c>
      <c r="L638" s="305">
        <f t="shared" si="29"/>
        <v>17861</v>
      </c>
      <c r="M638" s="34"/>
      <c r="N638" s="178">
        <f t="shared" si="27"/>
        <v>1719.1141784727333</v>
      </c>
      <c r="O638" s="178">
        <f t="shared" si="28"/>
        <v>2830.7369517186162</v>
      </c>
      <c r="P638" s="179"/>
    </row>
    <row r="639" spans="1:16">
      <c r="A639" s="35">
        <v>483</v>
      </c>
      <c r="B639" s="35">
        <v>483239740</v>
      </c>
      <c r="C639" s="34" t="s">
        <v>536</v>
      </c>
      <c r="D639" s="35">
        <v>239</v>
      </c>
      <c r="E639" s="176" t="s">
        <v>264</v>
      </c>
      <c r="F639" s="35">
        <v>740</v>
      </c>
      <c r="G639" s="34" t="s">
        <v>421</v>
      </c>
      <c r="H639" s="333">
        <v>9</v>
      </c>
      <c r="I639" s="305">
        <v>14767</v>
      </c>
      <c r="J639" s="305">
        <v>7763</v>
      </c>
      <c r="K639" s="178">
        <v>1188</v>
      </c>
      <c r="L639" s="305">
        <f t="shared" si="29"/>
        <v>23718</v>
      </c>
      <c r="M639" s="34"/>
      <c r="N639" s="178">
        <f t="shared" si="27"/>
        <v>5873.9590428674164</v>
      </c>
      <c r="O639" s="178">
        <f t="shared" si="28"/>
        <v>7862.596096305675</v>
      </c>
      <c r="P639" s="179"/>
    </row>
    <row r="640" spans="1:16">
      <c r="A640" s="35">
        <v>483</v>
      </c>
      <c r="B640" s="35">
        <v>483239760</v>
      </c>
      <c r="C640" s="34" t="s">
        <v>536</v>
      </c>
      <c r="D640" s="35">
        <v>239</v>
      </c>
      <c r="E640" s="176" t="s">
        <v>264</v>
      </c>
      <c r="F640" s="35">
        <v>760</v>
      </c>
      <c r="G640" s="34" t="s">
        <v>426</v>
      </c>
      <c r="H640" s="333">
        <v>47</v>
      </c>
      <c r="I640" s="305">
        <v>14129</v>
      </c>
      <c r="J640" s="305">
        <v>4519</v>
      </c>
      <c r="K640" s="178">
        <v>1188</v>
      </c>
      <c r="L640" s="305">
        <f t="shared" si="29"/>
        <v>19836</v>
      </c>
      <c r="M640" s="34"/>
      <c r="N640" s="178">
        <f t="shared" si="27"/>
        <v>2190.1606957737386</v>
      </c>
      <c r="O640" s="178">
        <f t="shared" si="28"/>
        <v>4518.5408553472771</v>
      </c>
      <c r="P640" s="179"/>
    </row>
    <row r="641" spans="1:16">
      <c r="A641" s="35">
        <v>483</v>
      </c>
      <c r="B641" s="35">
        <v>483239780</v>
      </c>
      <c r="C641" s="34" t="s">
        <v>536</v>
      </c>
      <c r="D641" s="35">
        <v>239</v>
      </c>
      <c r="E641" s="176" t="s">
        <v>264</v>
      </c>
      <c r="F641" s="35">
        <v>780</v>
      </c>
      <c r="G641" s="34" t="s">
        <v>436</v>
      </c>
      <c r="H641" s="333">
        <v>2</v>
      </c>
      <c r="I641" s="305">
        <v>13346</v>
      </c>
      <c r="J641" s="305">
        <v>2443</v>
      </c>
      <c r="K641" s="178">
        <v>1188</v>
      </c>
      <c r="L641" s="305">
        <f t="shared" si="29"/>
        <v>16977</v>
      </c>
      <c r="M641" s="34"/>
      <c r="N641" s="178">
        <f t="shared" si="27"/>
        <v>1632.4916420163663</v>
      </c>
      <c r="O641" s="178">
        <f t="shared" si="28"/>
        <v>3732.1653866297602</v>
      </c>
      <c r="P641" s="179"/>
    </row>
    <row r="642" spans="1:16">
      <c r="A642" s="35">
        <v>484</v>
      </c>
      <c r="B642" s="35">
        <v>484035035</v>
      </c>
      <c r="C642" s="34" t="s">
        <v>537</v>
      </c>
      <c r="D642" s="35">
        <v>35</v>
      </c>
      <c r="E642" s="176" t="s">
        <v>60</v>
      </c>
      <c r="F642" s="35">
        <v>35</v>
      </c>
      <c r="G642" s="34" t="s">
        <v>60</v>
      </c>
      <c r="H642" s="333">
        <v>1205</v>
      </c>
      <c r="I642" s="305">
        <v>21494</v>
      </c>
      <c r="J642" s="305">
        <v>7645</v>
      </c>
      <c r="K642" s="178">
        <v>1188</v>
      </c>
      <c r="L642" s="305">
        <f t="shared" si="29"/>
        <v>30327</v>
      </c>
      <c r="M642" s="34"/>
      <c r="N642" s="178">
        <f t="shared" si="27"/>
        <v>6351.5013641779078</v>
      </c>
      <c r="O642" s="178">
        <f t="shared" si="28"/>
        <v>9021.487268741108</v>
      </c>
      <c r="P642" s="179"/>
    </row>
    <row r="643" spans="1:16">
      <c r="A643" s="35">
        <v>484</v>
      </c>
      <c r="B643" s="35">
        <v>484035044</v>
      </c>
      <c r="C643" s="34" t="s">
        <v>537</v>
      </c>
      <c r="D643" s="35">
        <v>35</v>
      </c>
      <c r="E643" s="176" t="s">
        <v>60</v>
      </c>
      <c r="F643" s="35">
        <v>44</v>
      </c>
      <c r="G643" s="34" t="s">
        <v>69</v>
      </c>
      <c r="H643" s="333">
        <v>5</v>
      </c>
      <c r="I643" s="305">
        <v>16754</v>
      </c>
      <c r="J643" s="305">
        <v>0</v>
      </c>
      <c r="K643" s="178">
        <v>1188</v>
      </c>
      <c r="L643" s="305">
        <f t="shared" si="29"/>
        <v>17942</v>
      </c>
      <c r="M643" s="34"/>
      <c r="N643" s="178">
        <f t="shared" si="27"/>
        <v>0</v>
      </c>
      <c r="O643" s="178">
        <f t="shared" si="28"/>
        <v>1103.5523402607578</v>
      </c>
      <c r="P643" s="179"/>
    </row>
    <row r="644" spans="1:16">
      <c r="A644" s="35">
        <v>484</v>
      </c>
      <c r="B644" s="35">
        <v>484035046</v>
      </c>
      <c r="C644" s="34" t="s">
        <v>537</v>
      </c>
      <c r="D644" s="35">
        <v>35</v>
      </c>
      <c r="E644" s="176" t="s">
        <v>60</v>
      </c>
      <c r="F644" s="35">
        <v>46</v>
      </c>
      <c r="G644" s="34" t="s">
        <v>71</v>
      </c>
      <c r="H644" s="333">
        <v>1</v>
      </c>
      <c r="I644" s="305">
        <v>18834</v>
      </c>
      <c r="J644" s="305">
        <v>18742</v>
      </c>
      <c r="K644" s="178">
        <v>1188</v>
      </c>
      <c r="L644" s="305">
        <f t="shared" si="29"/>
        <v>38764</v>
      </c>
      <c r="M644" s="34"/>
      <c r="N644" s="178">
        <f t="shared" si="27"/>
        <v>13811.911647018405</v>
      </c>
      <c r="O644" s="178">
        <f t="shared" si="28"/>
        <v>19614.939265115376</v>
      </c>
      <c r="P644" s="179"/>
    </row>
    <row r="645" spans="1:16">
      <c r="A645" s="35">
        <v>484</v>
      </c>
      <c r="B645" s="35">
        <v>484035163</v>
      </c>
      <c r="C645" s="34" t="s">
        <v>537</v>
      </c>
      <c r="D645" s="35">
        <v>35</v>
      </c>
      <c r="E645" s="176" t="s">
        <v>60</v>
      </c>
      <c r="F645" s="35">
        <v>163</v>
      </c>
      <c r="G645" s="34" t="s">
        <v>188</v>
      </c>
      <c r="H645" s="333">
        <v>2</v>
      </c>
      <c r="I645" s="305">
        <v>11796</v>
      </c>
      <c r="J645" s="305">
        <v>2</v>
      </c>
      <c r="K645" s="178">
        <v>1188</v>
      </c>
      <c r="L645" s="305">
        <f t="shared" si="29"/>
        <v>12986</v>
      </c>
      <c r="M645" s="34"/>
      <c r="N645" s="178">
        <f t="shared" si="27"/>
        <v>0</v>
      </c>
      <c r="O645" s="178">
        <f t="shared" si="28"/>
        <v>498.24615945990263</v>
      </c>
      <c r="P645" s="179"/>
    </row>
    <row r="646" spans="1:16">
      <c r="A646" s="35">
        <v>484</v>
      </c>
      <c r="B646" s="35">
        <v>484035165</v>
      </c>
      <c r="C646" s="34" t="s">
        <v>537</v>
      </c>
      <c r="D646" s="35">
        <v>35</v>
      </c>
      <c r="E646" s="176" t="s">
        <v>60</v>
      </c>
      <c r="F646" s="35">
        <v>165</v>
      </c>
      <c r="G646" s="34" t="s">
        <v>190</v>
      </c>
      <c r="H646" s="333">
        <v>2</v>
      </c>
      <c r="I646" s="305">
        <v>17017</v>
      </c>
      <c r="J646" s="305">
        <v>0</v>
      </c>
      <c r="K646" s="178">
        <v>1188</v>
      </c>
      <c r="L646" s="305">
        <f t="shared" si="29"/>
        <v>18205</v>
      </c>
      <c r="M646" s="34"/>
      <c r="N646" s="178">
        <f t="shared" si="27"/>
        <v>0</v>
      </c>
      <c r="O646" s="178">
        <f t="shared" si="28"/>
        <v>941.90606068342822</v>
      </c>
      <c r="P646" s="179"/>
    </row>
    <row r="647" spans="1:16">
      <c r="A647" s="35">
        <v>484</v>
      </c>
      <c r="B647" s="35">
        <v>484035198</v>
      </c>
      <c r="C647" s="34" t="s">
        <v>537</v>
      </c>
      <c r="D647" s="35">
        <v>35</v>
      </c>
      <c r="E647" s="176" t="s">
        <v>60</v>
      </c>
      <c r="F647" s="35">
        <v>198</v>
      </c>
      <c r="G647" s="34" t="s">
        <v>223</v>
      </c>
      <c r="H647" s="333">
        <v>2</v>
      </c>
      <c r="I647" s="305">
        <v>18834</v>
      </c>
      <c r="J647" s="305">
        <v>10154</v>
      </c>
      <c r="K647" s="178">
        <v>1188</v>
      </c>
      <c r="L647" s="305">
        <f t="shared" si="29"/>
        <v>30176</v>
      </c>
      <c r="M647" s="34"/>
      <c r="N647" s="178">
        <f t="shared" si="27"/>
        <v>5771.3239002053269</v>
      </c>
      <c r="O647" s="178">
        <f t="shared" si="28"/>
        <v>10154.456485974311</v>
      </c>
      <c r="P647" s="179"/>
    </row>
    <row r="648" spans="1:16">
      <c r="A648" s="35">
        <v>484</v>
      </c>
      <c r="B648" s="35">
        <v>484035220</v>
      </c>
      <c r="C648" s="34" t="s">
        <v>537</v>
      </c>
      <c r="D648" s="35">
        <v>35</v>
      </c>
      <c r="E648" s="176" t="s">
        <v>60</v>
      </c>
      <c r="F648" s="35">
        <v>220</v>
      </c>
      <c r="G648" s="34" t="s">
        <v>245</v>
      </c>
      <c r="H648" s="333">
        <v>1</v>
      </c>
      <c r="I648" s="305">
        <v>16449.08014628815</v>
      </c>
      <c r="J648" s="305">
        <v>5866</v>
      </c>
      <c r="K648" s="178">
        <v>1188</v>
      </c>
      <c r="L648" s="305">
        <f t="shared" si="29"/>
        <v>23503.08014628815</v>
      </c>
      <c r="M648" s="34"/>
      <c r="N648" s="178">
        <f t="shared" si="27"/>
        <v>5422.4764523633567</v>
      </c>
      <c r="O648" s="178">
        <f t="shared" si="28"/>
        <v>7466.4062260086139</v>
      </c>
      <c r="P648" s="179"/>
    </row>
    <row r="649" spans="1:16">
      <c r="A649" s="35">
        <v>484</v>
      </c>
      <c r="B649" s="35">
        <v>484035243</v>
      </c>
      <c r="C649" s="34" t="s">
        <v>537</v>
      </c>
      <c r="D649" s="35">
        <v>35</v>
      </c>
      <c r="E649" s="176" t="s">
        <v>60</v>
      </c>
      <c r="F649" s="35">
        <v>243</v>
      </c>
      <c r="G649" s="34" t="s">
        <v>268</v>
      </c>
      <c r="H649" s="333">
        <v>1</v>
      </c>
      <c r="I649" s="305">
        <v>18004.222899734039</v>
      </c>
      <c r="J649" s="305">
        <v>2345</v>
      </c>
      <c r="K649" s="178">
        <v>1188</v>
      </c>
      <c r="L649" s="305">
        <f t="shared" si="29"/>
        <v>21537.222899734039</v>
      </c>
      <c r="M649" s="34"/>
      <c r="N649" s="178">
        <f t="shared" si="27"/>
        <v>1933.4964710058703</v>
      </c>
      <c r="O649" s="178">
        <f t="shared" si="28"/>
        <v>4386.0644562892194</v>
      </c>
      <c r="P649" s="179"/>
    </row>
    <row r="650" spans="1:16">
      <c r="A650" s="35">
        <v>484</v>
      </c>
      <c r="B650" s="35">
        <v>484035244</v>
      </c>
      <c r="C650" s="34" t="s">
        <v>537</v>
      </c>
      <c r="D650" s="35">
        <v>35</v>
      </c>
      <c r="E650" s="176" t="s">
        <v>60</v>
      </c>
      <c r="F650" s="35">
        <v>244</v>
      </c>
      <c r="G650" s="34" t="s">
        <v>269</v>
      </c>
      <c r="H650" s="333">
        <v>1</v>
      </c>
      <c r="I650" s="305">
        <v>20717</v>
      </c>
      <c r="J650" s="305">
        <v>5008</v>
      </c>
      <c r="K650" s="178">
        <v>1188</v>
      </c>
      <c r="L650" s="305">
        <f t="shared" si="29"/>
        <v>26913</v>
      </c>
      <c r="M650" s="34"/>
      <c r="N650" s="178">
        <f t="shared" ref="N650:N713" si="30">IF(VLOOKUP($F650,abvfndpcts,17)&lt;100,0,((VLOOKUP($F650,abvfndpcts,17)/100*$I650)-$I650))</f>
        <v>5008.0298196400036</v>
      </c>
      <c r="O650" s="178">
        <f t="shared" ref="O650:O713" si="31">IF(VLOOKUP($F650,abvfndpcts,18)&lt;100,0,((VLOOKUP($F650,abvfndpcts,18)/100*$I650)-$I650))</f>
        <v>8394.3089132454952</v>
      </c>
      <c r="P650" s="179"/>
    </row>
    <row r="651" spans="1:16">
      <c r="A651" s="35">
        <v>484</v>
      </c>
      <c r="B651" s="35">
        <v>484035262</v>
      </c>
      <c r="C651" s="34" t="s">
        <v>537</v>
      </c>
      <c r="D651" s="35">
        <v>35</v>
      </c>
      <c r="E651" s="176" t="s">
        <v>60</v>
      </c>
      <c r="F651" s="35">
        <v>262</v>
      </c>
      <c r="G651" s="34" t="s">
        <v>287</v>
      </c>
      <c r="H651" s="333">
        <v>1</v>
      </c>
      <c r="I651" s="305">
        <v>23555</v>
      </c>
      <c r="J651" s="305">
        <v>247</v>
      </c>
      <c r="K651" s="178">
        <v>1188</v>
      </c>
      <c r="L651" s="305">
        <f t="shared" ref="L651:L714" si="32">SUM(I651:K651)</f>
        <v>24990</v>
      </c>
      <c r="M651" s="34"/>
      <c r="N651" s="178">
        <f t="shared" si="30"/>
        <v>247.25525293457031</v>
      </c>
      <c r="O651" s="178">
        <f t="shared" si="31"/>
        <v>11038.406539045965</v>
      </c>
      <c r="P651" s="179"/>
    </row>
    <row r="652" spans="1:16">
      <c r="A652" s="35">
        <v>484</v>
      </c>
      <c r="B652" s="35">
        <v>484035285</v>
      </c>
      <c r="C652" s="34" t="s">
        <v>537</v>
      </c>
      <c r="D652" s="35">
        <v>35</v>
      </c>
      <c r="E652" s="176" t="s">
        <v>60</v>
      </c>
      <c r="F652" s="35">
        <v>285</v>
      </c>
      <c r="G652" s="34" t="s">
        <v>310</v>
      </c>
      <c r="H652" s="333">
        <v>1</v>
      </c>
      <c r="I652" s="305">
        <v>19666</v>
      </c>
      <c r="J652" s="305">
        <v>4349</v>
      </c>
      <c r="K652" s="178">
        <v>1188</v>
      </c>
      <c r="L652" s="305">
        <f t="shared" si="32"/>
        <v>25203</v>
      </c>
      <c r="M652" s="34"/>
      <c r="N652" s="178">
        <f t="shared" si="30"/>
        <v>3717.8513452951556</v>
      </c>
      <c r="O652" s="178">
        <f t="shared" si="31"/>
        <v>6023.1656212978814</v>
      </c>
      <c r="P652" s="179"/>
    </row>
    <row r="653" spans="1:16">
      <c r="A653" s="35">
        <v>484</v>
      </c>
      <c r="B653" s="35">
        <v>484035308</v>
      </c>
      <c r="C653" s="34" t="s">
        <v>537</v>
      </c>
      <c r="D653" s="35">
        <v>35</v>
      </c>
      <c r="E653" s="176" t="s">
        <v>60</v>
      </c>
      <c r="F653" s="35">
        <v>308</v>
      </c>
      <c r="G653" s="34" t="s">
        <v>333</v>
      </c>
      <c r="H653" s="333">
        <v>1</v>
      </c>
      <c r="I653" s="305">
        <v>22241</v>
      </c>
      <c r="J653" s="305">
        <v>8603</v>
      </c>
      <c r="K653" s="178">
        <v>1188</v>
      </c>
      <c r="L653" s="305">
        <f t="shared" si="32"/>
        <v>32032</v>
      </c>
      <c r="M653" s="34"/>
      <c r="N653" s="178">
        <f t="shared" si="30"/>
        <v>5963.6194896509405</v>
      </c>
      <c r="O653" s="178">
        <f t="shared" si="31"/>
        <v>13144.136421384028</v>
      </c>
      <c r="P653" s="179"/>
    </row>
    <row r="654" spans="1:16">
      <c r="A654" s="35">
        <v>484</v>
      </c>
      <c r="B654" s="35">
        <v>484035336</v>
      </c>
      <c r="C654" s="34" t="s">
        <v>537</v>
      </c>
      <c r="D654" s="35">
        <v>35</v>
      </c>
      <c r="E654" s="176" t="s">
        <v>60</v>
      </c>
      <c r="F654" s="35">
        <v>336</v>
      </c>
      <c r="G654" s="34" t="s">
        <v>361</v>
      </c>
      <c r="H654" s="333">
        <v>1</v>
      </c>
      <c r="I654" s="305">
        <v>16410.426652716051</v>
      </c>
      <c r="J654" s="305">
        <v>3596</v>
      </c>
      <c r="K654" s="178">
        <v>1188</v>
      </c>
      <c r="L654" s="305">
        <f t="shared" si="32"/>
        <v>21194.426652716051</v>
      </c>
      <c r="M654" s="34"/>
      <c r="N654" s="178">
        <f t="shared" si="30"/>
        <v>2188.7515786137919</v>
      </c>
      <c r="O654" s="178">
        <f t="shared" si="31"/>
        <v>4337.5839085165062</v>
      </c>
      <c r="P654" s="179"/>
    </row>
    <row r="655" spans="1:16">
      <c r="A655" s="35">
        <v>484</v>
      </c>
      <c r="B655" s="35">
        <v>484035690</v>
      </c>
      <c r="C655" s="34" t="s">
        <v>537</v>
      </c>
      <c r="D655" s="35">
        <v>35</v>
      </c>
      <c r="E655" s="176" t="s">
        <v>60</v>
      </c>
      <c r="F655" s="35">
        <v>690</v>
      </c>
      <c r="G655" s="34" t="s">
        <v>407</v>
      </c>
      <c r="H655" s="333">
        <v>1</v>
      </c>
      <c r="I655" s="305">
        <v>13977.940112033109</v>
      </c>
      <c r="J655" s="305">
        <v>5544</v>
      </c>
      <c r="K655" s="178">
        <v>1188</v>
      </c>
      <c r="L655" s="305">
        <f t="shared" si="32"/>
        <v>20709.940112033109</v>
      </c>
      <c r="M655" s="34"/>
      <c r="N655" s="178">
        <f t="shared" si="30"/>
        <v>3630.8813941100598</v>
      </c>
      <c r="O655" s="178">
        <f t="shared" si="31"/>
        <v>7073.2522055253939</v>
      </c>
      <c r="P655" s="179"/>
    </row>
    <row r="656" spans="1:16">
      <c r="A656" s="35">
        <v>485</v>
      </c>
      <c r="B656" s="35">
        <v>485258030</v>
      </c>
      <c r="C656" s="34" t="s">
        <v>538</v>
      </c>
      <c r="D656" s="35">
        <v>258</v>
      </c>
      <c r="E656" s="176" t="s">
        <v>283</v>
      </c>
      <c r="F656" s="35">
        <v>30</v>
      </c>
      <c r="G656" s="34" t="s">
        <v>55</v>
      </c>
      <c r="H656" s="333">
        <v>4</v>
      </c>
      <c r="I656" s="305">
        <v>18652</v>
      </c>
      <c r="J656" s="305">
        <v>6722</v>
      </c>
      <c r="K656" s="178">
        <v>1188</v>
      </c>
      <c r="L656" s="305">
        <f t="shared" si="32"/>
        <v>26562</v>
      </c>
      <c r="M656" s="34"/>
      <c r="N656" s="178">
        <f t="shared" si="30"/>
        <v>3791.7431189263953</v>
      </c>
      <c r="O656" s="178">
        <f t="shared" si="31"/>
        <v>6721.5406635782238</v>
      </c>
      <c r="P656" s="179"/>
    </row>
    <row r="657" spans="1:16">
      <c r="A657" s="35">
        <v>485</v>
      </c>
      <c r="B657" s="35">
        <v>485258079</v>
      </c>
      <c r="C657" s="34" t="s">
        <v>538</v>
      </c>
      <c r="D657" s="35">
        <v>258</v>
      </c>
      <c r="E657" s="176" t="s">
        <v>283</v>
      </c>
      <c r="F657" s="35">
        <v>79</v>
      </c>
      <c r="G657" s="34" t="s">
        <v>104</v>
      </c>
      <c r="H657" s="333">
        <v>1</v>
      </c>
      <c r="I657" s="305">
        <v>16088</v>
      </c>
      <c r="J657" s="305">
        <v>803</v>
      </c>
      <c r="K657" s="178">
        <v>1188</v>
      </c>
      <c r="L657" s="305">
        <f t="shared" si="32"/>
        <v>18079</v>
      </c>
      <c r="M657" s="34"/>
      <c r="N657" s="178">
        <f t="shared" si="30"/>
        <v>42.650562401297066</v>
      </c>
      <c r="O657" s="178">
        <f t="shared" si="31"/>
        <v>1629.8421880092828</v>
      </c>
      <c r="P657" s="179"/>
    </row>
    <row r="658" spans="1:16">
      <c r="A658" s="35">
        <v>485</v>
      </c>
      <c r="B658" s="35">
        <v>485258107</v>
      </c>
      <c r="C658" s="34" t="s">
        <v>538</v>
      </c>
      <c r="D658" s="35">
        <v>258</v>
      </c>
      <c r="E658" s="176" t="s">
        <v>283</v>
      </c>
      <c r="F658" s="35">
        <v>107</v>
      </c>
      <c r="G658" s="34" t="s">
        <v>132</v>
      </c>
      <c r="H658" s="333">
        <v>1</v>
      </c>
      <c r="I658" s="305">
        <v>12989</v>
      </c>
      <c r="J658" s="305">
        <v>3759</v>
      </c>
      <c r="K658" s="178">
        <v>1188</v>
      </c>
      <c r="L658" s="305">
        <f t="shared" si="32"/>
        <v>17936</v>
      </c>
      <c r="M658" s="34"/>
      <c r="N658" s="178">
        <f t="shared" si="30"/>
        <v>3758.6378992202699</v>
      </c>
      <c r="O658" s="178">
        <f t="shared" si="31"/>
        <v>4863.6420337679228</v>
      </c>
      <c r="P658" s="179"/>
    </row>
    <row r="659" spans="1:16">
      <c r="A659" s="35">
        <v>485</v>
      </c>
      <c r="B659" s="35">
        <v>485258128</v>
      </c>
      <c r="C659" s="34" t="s">
        <v>538</v>
      </c>
      <c r="D659" s="35">
        <v>258</v>
      </c>
      <c r="E659" s="176" t="s">
        <v>283</v>
      </c>
      <c r="F659" s="35">
        <v>128</v>
      </c>
      <c r="G659" s="34" t="s">
        <v>153</v>
      </c>
      <c r="H659" s="333">
        <v>1</v>
      </c>
      <c r="I659" s="305">
        <v>20804</v>
      </c>
      <c r="J659" s="305">
        <v>1134</v>
      </c>
      <c r="K659" s="178">
        <v>1188</v>
      </c>
      <c r="L659" s="305">
        <f t="shared" si="32"/>
        <v>23126</v>
      </c>
      <c r="M659" s="34"/>
      <c r="N659" s="178">
        <f t="shared" si="30"/>
        <v>750.43225111479114</v>
      </c>
      <c r="O659" s="178">
        <f t="shared" si="31"/>
        <v>2160.9057851501857</v>
      </c>
      <c r="P659" s="179"/>
    </row>
    <row r="660" spans="1:16">
      <c r="A660" s="35">
        <v>485</v>
      </c>
      <c r="B660" s="35">
        <v>485258149</v>
      </c>
      <c r="C660" s="34" t="s">
        <v>538</v>
      </c>
      <c r="D660" s="35">
        <v>258</v>
      </c>
      <c r="E660" s="176" t="s">
        <v>283</v>
      </c>
      <c r="F660" s="35">
        <v>149</v>
      </c>
      <c r="G660" s="34" t="s">
        <v>174</v>
      </c>
      <c r="H660" s="333">
        <v>1</v>
      </c>
      <c r="I660" s="305">
        <v>21948.890829499142</v>
      </c>
      <c r="J660" s="305">
        <v>501</v>
      </c>
      <c r="K660" s="178">
        <v>1188</v>
      </c>
      <c r="L660" s="305">
        <f t="shared" si="32"/>
        <v>23637.890829499142</v>
      </c>
      <c r="M660" s="34"/>
      <c r="N660" s="178">
        <f t="shared" si="30"/>
        <v>0</v>
      </c>
      <c r="O660" s="178">
        <f t="shared" si="31"/>
        <v>811.15859810519396</v>
      </c>
      <c r="P660" s="179"/>
    </row>
    <row r="661" spans="1:16">
      <c r="A661" s="35">
        <v>485</v>
      </c>
      <c r="B661" s="35">
        <v>485258163</v>
      </c>
      <c r="C661" s="34" t="s">
        <v>538</v>
      </c>
      <c r="D661" s="35">
        <v>258</v>
      </c>
      <c r="E661" s="176" t="s">
        <v>283</v>
      </c>
      <c r="F661" s="35">
        <v>163</v>
      </c>
      <c r="G661" s="34" t="s">
        <v>188</v>
      </c>
      <c r="H661" s="333">
        <v>14</v>
      </c>
      <c r="I661" s="305">
        <v>18783</v>
      </c>
      <c r="J661" s="305">
        <v>3</v>
      </c>
      <c r="K661" s="178">
        <v>1188</v>
      </c>
      <c r="L661" s="305">
        <f t="shared" si="32"/>
        <v>19974</v>
      </c>
      <c r="M661" s="34"/>
      <c r="N661" s="178">
        <f t="shared" si="30"/>
        <v>0</v>
      </c>
      <c r="O661" s="178">
        <f t="shared" si="31"/>
        <v>793.36704078800904</v>
      </c>
      <c r="P661" s="179"/>
    </row>
    <row r="662" spans="1:16">
      <c r="A662" s="35">
        <v>485</v>
      </c>
      <c r="B662" s="35">
        <v>485258168</v>
      </c>
      <c r="C662" s="34" t="s">
        <v>538</v>
      </c>
      <c r="D662" s="35">
        <v>258</v>
      </c>
      <c r="E662" s="176" t="s">
        <v>283</v>
      </c>
      <c r="F662" s="35">
        <v>168</v>
      </c>
      <c r="G662" s="34" t="s">
        <v>193</v>
      </c>
      <c r="H662" s="333">
        <v>2</v>
      </c>
      <c r="I662" s="305">
        <v>13105.436308777429</v>
      </c>
      <c r="J662" s="305">
        <v>9413</v>
      </c>
      <c r="K662" s="178">
        <v>1188</v>
      </c>
      <c r="L662" s="305">
        <f t="shared" si="32"/>
        <v>23706.436308777429</v>
      </c>
      <c r="M662" s="34"/>
      <c r="N662" s="178">
        <f t="shared" si="30"/>
        <v>6160.5183374114458</v>
      </c>
      <c r="O662" s="178">
        <f t="shared" si="31"/>
        <v>9563.0815974408069</v>
      </c>
      <c r="P662" s="179"/>
    </row>
    <row r="663" spans="1:16">
      <c r="A663" s="35">
        <v>485</v>
      </c>
      <c r="B663" s="35">
        <v>485258229</v>
      </c>
      <c r="C663" s="34" t="s">
        <v>538</v>
      </c>
      <c r="D663" s="35">
        <v>258</v>
      </c>
      <c r="E663" s="176" t="s">
        <v>283</v>
      </c>
      <c r="F663" s="35">
        <v>229</v>
      </c>
      <c r="G663" s="34" t="s">
        <v>254</v>
      </c>
      <c r="H663" s="333">
        <v>14</v>
      </c>
      <c r="I663" s="305">
        <v>16198</v>
      </c>
      <c r="J663" s="305">
        <v>1603</v>
      </c>
      <c r="K663" s="178">
        <v>1188</v>
      </c>
      <c r="L663" s="305">
        <f t="shared" si="32"/>
        <v>18989</v>
      </c>
      <c r="M663" s="34"/>
      <c r="N663" s="178">
        <f t="shared" si="30"/>
        <v>1219.8444003786135</v>
      </c>
      <c r="O663" s="178">
        <f t="shared" si="31"/>
        <v>3102.1257628366984</v>
      </c>
      <c r="P663" s="179"/>
    </row>
    <row r="664" spans="1:16">
      <c r="A664" s="35">
        <v>485</v>
      </c>
      <c r="B664" s="35">
        <v>485258258</v>
      </c>
      <c r="C664" s="34" t="s">
        <v>538</v>
      </c>
      <c r="D664" s="35">
        <v>258</v>
      </c>
      <c r="E664" s="176" t="s">
        <v>283</v>
      </c>
      <c r="F664" s="35">
        <v>258</v>
      </c>
      <c r="G664" s="34" t="s">
        <v>283</v>
      </c>
      <c r="H664" s="333">
        <v>436</v>
      </c>
      <c r="I664" s="305">
        <v>16945</v>
      </c>
      <c r="J664" s="305">
        <v>3704</v>
      </c>
      <c r="K664" s="178">
        <v>1188</v>
      </c>
      <c r="L664" s="305">
        <f t="shared" si="32"/>
        <v>21837</v>
      </c>
      <c r="M664" s="34"/>
      <c r="N664" s="178">
        <f t="shared" si="30"/>
        <v>3658.5132543620894</v>
      </c>
      <c r="O664" s="178">
        <f t="shared" si="31"/>
        <v>6631.0092845656945</v>
      </c>
      <c r="P664" s="179"/>
    </row>
    <row r="665" spans="1:16">
      <c r="A665" s="35">
        <v>485</v>
      </c>
      <c r="B665" s="35">
        <v>485258291</v>
      </c>
      <c r="C665" s="34" t="s">
        <v>538</v>
      </c>
      <c r="D665" s="35">
        <v>258</v>
      </c>
      <c r="E665" s="176" t="s">
        <v>283</v>
      </c>
      <c r="F665" s="35">
        <v>291</v>
      </c>
      <c r="G665" s="34" t="s">
        <v>316</v>
      </c>
      <c r="H665" s="333">
        <v>2</v>
      </c>
      <c r="I665" s="305">
        <v>18079</v>
      </c>
      <c r="J665" s="305">
        <v>7319</v>
      </c>
      <c r="K665" s="178">
        <v>1188</v>
      </c>
      <c r="L665" s="305">
        <f t="shared" si="32"/>
        <v>26586</v>
      </c>
      <c r="M665" s="34"/>
      <c r="N665" s="178">
        <f t="shared" si="30"/>
        <v>6098.7971287722976</v>
      </c>
      <c r="O665" s="178">
        <f t="shared" si="31"/>
        <v>11040.034848788204</v>
      </c>
      <c r="P665" s="179"/>
    </row>
    <row r="666" spans="1:16">
      <c r="A666" s="35">
        <v>485</v>
      </c>
      <c r="B666" s="35">
        <v>485258295</v>
      </c>
      <c r="C666" s="34" t="s">
        <v>538</v>
      </c>
      <c r="D666" s="35">
        <v>258</v>
      </c>
      <c r="E666" s="176" t="s">
        <v>283</v>
      </c>
      <c r="F666" s="35">
        <v>295</v>
      </c>
      <c r="G666" s="34" t="s">
        <v>320</v>
      </c>
      <c r="H666" s="333">
        <v>1</v>
      </c>
      <c r="I666" s="305">
        <v>18081</v>
      </c>
      <c r="J666" s="305">
        <v>8847</v>
      </c>
      <c r="K666" s="178">
        <v>1188</v>
      </c>
      <c r="L666" s="305">
        <f t="shared" si="32"/>
        <v>28116</v>
      </c>
      <c r="M666" s="34"/>
      <c r="N666" s="178">
        <f t="shared" si="30"/>
        <v>8449.7515511348574</v>
      </c>
      <c r="O666" s="178">
        <f t="shared" si="31"/>
        <v>11164.654466563741</v>
      </c>
      <c r="P666" s="179"/>
    </row>
    <row r="667" spans="1:16">
      <c r="A667" s="35">
        <v>486</v>
      </c>
      <c r="B667" s="35">
        <v>486348110</v>
      </c>
      <c r="C667" s="34" t="s">
        <v>559</v>
      </c>
      <c r="D667" s="35">
        <v>348</v>
      </c>
      <c r="E667" s="176" t="s">
        <v>373</v>
      </c>
      <c r="F667" s="35">
        <v>110</v>
      </c>
      <c r="G667" s="34" t="s">
        <v>135</v>
      </c>
      <c r="H667" s="333">
        <v>1</v>
      </c>
      <c r="I667" s="305">
        <v>13329.613102165089</v>
      </c>
      <c r="J667" s="305">
        <v>4371</v>
      </c>
      <c r="K667" s="178">
        <v>1188</v>
      </c>
      <c r="L667" s="305">
        <f t="shared" si="32"/>
        <v>18888.613102165087</v>
      </c>
      <c r="M667" s="34"/>
      <c r="N667" s="178">
        <f t="shared" si="30"/>
        <v>1970.5170191396865</v>
      </c>
      <c r="O667" s="178">
        <f t="shared" si="31"/>
        <v>4370.9067221299902</v>
      </c>
      <c r="P667" s="179"/>
    </row>
    <row r="668" spans="1:16">
      <c r="A668" s="35">
        <v>486</v>
      </c>
      <c r="B668" s="35">
        <v>486348151</v>
      </c>
      <c r="C668" s="34" t="s">
        <v>559</v>
      </c>
      <c r="D668" s="35">
        <v>348</v>
      </c>
      <c r="E668" s="176" t="s">
        <v>373</v>
      </c>
      <c r="F668" s="35">
        <v>151</v>
      </c>
      <c r="G668" s="34" t="s">
        <v>176</v>
      </c>
      <c r="H668" s="333">
        <v>6</v>
      </c>
      <c r="I668" s="305">
        <v>18201</v>
      </c>
      <c r="J668" s="305">
        <v>4089</v>
      </c>
      <c r="K668" s="178">
        <v>1188</v>
      </c>
      <c r="L668" s="305">
        <f t="shared" si="32"/>
        <v>23478</v>
      </c>
      <c r="M668" s="34"/>
      <c r="N668" s="178">
        <f t="shared" si="30"/>
        <v>1435.2042057152466</v>
      </c>
      <c r="O668" s="178">
        <f t="shared" si="31"/>
        <v>4089.0491038676046</v>
      </c>
      <c r="P668" s="179"/>
    </row>
    <row r="669" spans="1:16">
      <c r="A669" s="35">
        <v>486</v>
      </c>
      <c r="B669" s="35">
        <v>486348153</v>
      </c>
      <c r="C669" s="34" t="s">
        <v>559</v>
      </c>
      <c r="D669" s="35">
        <v>348</v>
      </c>
      <c r="E669" s="176" t="s">
        <v>373</v>
      </c>
      <c r="F669" s="35">
        <v>153</v>
      </c>
      <c r="G669" s="34" t="s">
        <v>178</v>
      </c>
      <c r="H669" s="333">
        <v>1</v>
      </c>
      <c r="I669" s="305">
        <v>11091</v>
      </c>
      <c r="J669" s="305">
        <v>0</v>
      </c>
      <c r="K669" s="178">
        <v>1188</v>
      </c>
      <c r="L669" s="305">
        <f t="shared" si="32"/>
        <v>12279</v>
      </c>
      <c r="M669" s="34"/>
      <c r="N669" s="178">
        <f t="shared" si="30"/>
        <v>3.8060866318119224E-3</v>
      </c>
      <c r="O669" s="178">
        <f t="shared" si="31"/>
        <v>586.84072200099035</v>
      </c>
      <c r="P669" s="179"/>
    </row>
    <row r="670" spans="1:16">
      <c r="A670" s="35">
        <v>486</v>
      </c>
      <c r="B670" s="35">
        <v>486348226</v>
      </c>
      <c r="C670" s="34" t="s">
        <v>559</v>
      </c>
      <c r="D670" s="35">
        <v>348</v>
      </c>
      <c r="E670" s="176" t="s">
        <v>373</v>
      </c>
      <c r="F670" s="35">
        <v>226</v>
      </c>
      <c r="G670" s="34" t="s">
        <v>251</v>
      </c>
      <c r="H670" s="333">
        <v>3</v>
      </c>
      <c r="I670" s="305">
        <v>15867.94508207485</v>
      </c>
      <c r="J670" s="305">
        <v>1343</v>
      </c>
      <c r="K670" s="178">
        <v>1188</v>
      </c>
      <c r="L670" s="305">
        <f t="shared" si="32"/>
        <v>18398.94508207485</v>
      </c>
      <c r="M670" s="34"/>
      <c r="N670" s="178">
        <f t="shared" si="30"/>
        <v>975.03410410947617</v>
      </c>
      <c r="O670" s="178">
        <f t="shared" si="31"/>
        <v>2894.1869226365452</v>
      </c>
      <c r="P670" s="179"/>
    </row>
    <row r="671" spans="1:16">
      <c r="A671" s="35">
        <v>486</v>
      </c>
      <c r="B671" s="35">
        <v>486348271</v>
      </c>
      <c r="C671" s="34" t="s">
        <v>559</v>
      </c>
      <c r="D671" s="35">
        <v>348</v>
      </c>
      <c r="E671" s="176" t="s">
        <v>373</v>
      </c>
      <c r="F671" s="35">
        <v>271</v>
      </c>
      <c r="G671" s="34" t="s">
        <v>296</v>
      </c>
      <c r="H671" s="333">
        <v>3</v>
      </c>
      <c r="I671" s="305">
        <v>16080</v>
      </c>
      <c r="J671" s="305">
        <v>5592</v>
      </c>
      <c r="K671" s="178">
        <v>1188</v>
      </c>
      <c r="L671" s="305">
        <f t="shared" si="32"/>
        <v>22860</v>
      </c>
      <c r="M671" s="34"/>
      <c r="N671" s="178">
        <f t="shared" si="30"/>
        <v>3717.950118107954</v>
      </c>
      <c r="O671" s="178">
        <f t="shared" si="31"/>
        <v>5592.4111866113162</v>
      </c>
      <c r="P671" s="179"/>
    </row>
    <row r="672" spans="1:16">
      <c r="A672" s="35">
        <v>486</v>
      </c>
      <c r="B672" s="35">
        <v>486348277</v>
      </c>
      <c r="C672" s="34" t="s">
        <v>559</v>
      </c>
      <c r="D672" s="35">
        <v>348</v>
      </c>
      <c r="E672" s="176" t="s">
        <v>373</v>
      </c>
      <c r="F672" s="35">
        <v>277</v>
      </c>
      <c r="G672" s="34" t="s">
        <v>302</v>
      </c>
      <c r="H672" s="333">
        <v>7</v>
      </c>
      <c r="I672" s="305">
        <v>21947</v>
      </c>
      <c r="J672" s="305">
        <v>64</v>
      </c>
      <c r="K672" s="178">
        <v>1188</v>
      </c>
      <c r="L672" s="305">
        <f t="shared" si="32"/>
        <v>23199</v>
      </c>
      <c r="M672" s="34"/>
      <c r="N672" s="178">
        <f t="shared" si="30"/>
        <v>63.638803291960357</v>
      </c>
      <c r="O672" s="178">
        <f t="shared" si="31"/>
        <v>2115.8368367885632</v>
      </c>
      <c r="P672" s="179"/>
    </row>
    <row r="673" spans="1:16">
      <c r="A673" s="35">
        <v>486</v>
      </c>
      <c r="B673" s="35">
        <v>486348316</v>
      </c>
      <c r="C673" s="34" t="s">
        <v>559</v>
      </c>
      <c r="D673" s="35">
        <v>348</v>
      </c>
      <c r="E673" s="176" t="s">
        <v>373</v>
      </c>
      <c r="F673" s="35">
        <v>316</v>
      </c>
      <c r="G673" s="34" t="s">
        <v>341</v>
      </c>
      <c r="H673" s="333">
        <v>5</v>
      </c>
      <c r="I673" s="305">
        <v>16443</v>
      </c>
      <c r="J673" s="305">
        <v>496</v>
      </c>
      <c r="K673" s="178">
        <v>1188</v>
      </c>
      <c r="L673" s="305">
        <f t="shared" si="32"/>
        <v>18127</v>
      </c>
      <c r="M673" s="34"/>
      <c r="N673" s="178">
        <f t="shared" si="30"/>
        <v>496.07157803062728</v>
      </c>
      <c r="O673" s="178">
        <f t="shared" si="31"/>
        <v>2288.9186434142612</v>
      </c>
      <c r="P673" s="179"/>
    </row>
    <row r="674" spans="1:16">
      <c r="A674" s="35">
        <v>486</v>
      </c>
      <c r="B674" s="35">
        <v>486348322</v>
      </c>
      <c r="C674" s="34" t="s">
        <v>559</v>
      </c>
      <c r="D674" s="35">
        <v>348</v>
      </c>
      <c r="E674" s="176" t="s">
        <v>373</v>
      </c>
      <c r="F674" s="35">
        <v>322</v>
      </c>
      <c r="G674" s="34" t="s">
        <v>347</v>
      </c>
      <c r="H674" s="333">
        <v>1</v>
      </c>
      <c r="I674" s="305">
        <v>14622.48923718713</v>
      </c>
      <c r="J674" s="305">
        <v>6136</v>
      </c>
      <c r="K674" s="178">
        <v>1188</v>
      </c>
      <c r="L674" s="305">
        <f t="shared" si="32"/>
        <v>21946.489237187132</v>
      </c>
      <c r="M674" s="34"/>
      <c r="N674" s="178">
        <f t="shared" si="30"/>
        <v>6136.0231222917264</v>
      </c>
      <c r="O674" s="178">
        <f t="shared" si="31"/>
        <v>8452.7149416438278</v>
      </c>
      <c r="P674" s="179"/>
    </row>
    <row r="675" spans="1:16">
      <c r="A675" s="35">
        <v>486</v>
      </c>
      <c r="B675" s="35">
        <v>486348348</v>
      </c>
      <c r="C675" s="34" t="s">
        <v>559</v>
      </c>
      <c r="D675" s="35">
        <v>348</v>
      </c>
      <c r="E675" s="176" t="s">
        <v>373</v>
      </c>
      <c r="F675" s="35">
        <v>348</v>
      </c>
      <c r="G675" s="34" t="s">
        <v>373</v>
      </c>
      <c r="H675" s="333">
        <v>630</v>
      </c>
      <c r="I675" s="305">
        <v>19659</v>
      </c>
      <c r="J675" s="305">
        <v>256</v>
      </c>
      <c r="K675" s="178">
        <v>1188</v>
      </c>
      <c r="L675" s="305">
        <f t="shared" si="32"/>
        <v>21103</v>
      </c>
      <c r="M675" s="34"/>
      <c r="N675" s="178">
        <f t="shared" si="30"/>
        <v>0</v>
      </c>
      <c r="O675" s="178">
        <f t="shared" si="31"/>
        <v>384.94546007658573</v>
      </c>
      <c r="P675" s="179"/>
    </row>
    <row r="676" spans="1:16">
      <c r="A676" s="35">
        <v>486</v>
      </c>
      <c r="B676" s="35">
        <v>486348710</v>
      </c>
      <c r="C676" s="34" t="s">
        <v>559</v>
      </c>
      <c r="D676" s="35">
        <v>348</v>
      </c>
      <c r="E676" s="176" t="s">
        <v>373</v>
      </c>
      <c r="F676" s="35">
        <v>710</v>
      </c>
      <c r="G676" s="34" t="s">
        <v>412</v>
      </c>
      <c r="H676" s="333">
        <v>1</v>
      </c>
      <c r="I676" s="305">
        <v>13148.815919003118</v>
      </c>
      <c r="J676" s="305">
        <v>6697</v>
      </c>
      <c r="K676" s="178">
        <v>1188</v>
      </c>
      <c r="L676" s="305">
        <f t="shared" si="32"/>
        <v>21033.815919003118</v>
      </c>
      <c r="M676" s="34"/>
      <c r="N676" s="178">
        <f t="shared" si="30"/>
        <v>5327.4091663612344</v>
      </c>
      <c r="O676" s="178">
        <f t="shared" si="31"/>
        <v>6696.6398633545541</v>
      </c>
      <c r="P676" s="179"/>
    </row>
    <row r="677" spans="1:16">
      <c r="A677" s="35">
        <v>486</v>
      </c>
      <c r="B677" s="35">
        <v>486348753</v>
      </c>
      <c r="C677" s="34" t="s">
        <v>559</v>
      </c>
      <c r="D677" s="35">
        <v>348</v>
      </c>
      <c r="E677" s="176" t="s">
        <v>373</v>
      </c>
      <c r="F677" s="35">
        <v>753</v>
      </c>
      <c r="G677" s="34" t="s">
        <v>424</v>
      </c>
      <c r="H677" s="333">
        <v>2</v>
      </c>
      <c r="I677" s="305">
        <v>11091</v>
      </c>
      <c r="J677" s="305">
        <v>3354</v>
      </c>
      <c r="K677" s="178">
        <v>1188</v>
      </c>
      <c r="L677" s="305">
        <f t="shared" si="32"/>
        <v>15633</v>
      </c>
      <c r="M677" s="34"/>
      <c r="N677" s="178">
        <f t="shared" si="30"/>
        <v>2963.5994579062954</v>
      </c>
      <c r="O677" s="178">
        <f t="shared" si="31"/>
        <v>4581.1277265975132</v>
      </c>
      <c r="P677" s="179"/>
    </row>
    <row r="678" spans="1:16">
      <c r="A678" s="35">
        <v>486</v>
      </c>
      <c r="B678" s="35">
        <v>486348767</v>
      </c>
      <c r="C678" s="34" t="s">
        <v>559</v>
      </c>
      <c r="D678" s="35">
        <v>348</v>
      </c>
      <c r="E678" s="176" t="s">
        <v>373</v>
      </c>
      <c r="F678" s="35">
        <v>767</v>
      </c>
      <c r="G678" s="34" t="s">
        <v>430</v>
      </c>
      <c r="H678" s="333">
        <v>6</v>
      </c>
      <c r="I678" s="305">
        <v>19076</v>
      </c>
      <c r="J678" s="305">
        <v>1350</v>
      </c>
      <c r="K678" s="178">
        <v>1188</v>
      </c>
      <c r="L678" s="305">
        <f t="shared" si="32"/>
        <v>21614</v>
      </c>
      <c r="M678" s="34"/>
      <c r="N678" s="178">
        <f t="shared" si="30"/>
        <v>1350.2576642676322</v>
      </c>
      <c r="O678" s="178">
        <f t="shared" si="31"/>
        <v>4822.2177765832384</v>
      </c>
      <c r="P678" s="179"/>
    </row>
    <row r="679" spans="1:16">
      <c r="A679" s="35">
        <v>487</v>
      </c>
      <c r="B679" s="35">
        <v>487049010</v>
      </c>
      <c r="C679" s="34" t="s">
        <v>539</v>
      </c>
      <c r="D679" s="35">
        <v>49</v>
      </c>
      <c r="E679" s="176" t="s">
        <v>74</v>
      </c>
      <c r="F679" s="35">
        <v>10</v>
      </c>
      <c r="G679" s="34" t="s">
        <v>35</v>
      </c>
      <c r="H679" s="333">
        <v>2</v>
      </c>
      <c r="I679" s="305">
        <v>18122</v>
      </c>
      <c r="J679" s="305">
        <v>9319</v>
      </c>
      <c r="K679" s="178">
        <v>1188</v>
      </c>
      <c r="L679" s="305">
        <f t="shared" si="32"/>
        <v>28629</v>
      </c>
      <c r="M679" s="34"/>
      <c r="N679" s="178">
        <f t="shared" si="30"/>
        <v>5418.7571731388089</v>
      </c>
      <c r="O679" s="178">
        <f t="shared" si="31"/>
        <v>9318.6943917701974</v>
      </c>
      <c r="P679" s="179"/>
    </row>
    <row r="680" spans="1:16">
      <c r="A680" s="35">
        <v>487</v>
      </c>
      <c r="B680" s="35">
        <v>487049031</v>
      </c>
      <c r="C680" s="34" t="s">
        <v>539</v>
      </c>
      <c r="D680" s="35">
        <v>49</v>
      </c>
      <c r="E680" s="176" t="s">
        <v>74</v>
      </c>
      <c r="F680" s="35">
        <v>31</v>
      </c>
      <c r="G680" s="34" t="s">
        <v>56</v>
      </c>
      <c r="H680" s="333">
        <v>2</v>
      </c>
      <c r="I680" s="305">
        <v>17614</v>
      </c>
      <c r="J680" s="305">
        <v>6843</v>
      </c>
      <c r="K680" s="178">
        <v>1188</v>
      </c>
      <c r="L680" s="305">
        <f t="shared" si="32"/>
        <v>25645</v>
      </c>
      <c r="M680" s="34"/>
      <c r="N680" s="178">
        <f t="shared" si="30"/>
        <v>6842.8625332595766</v>
      </c>
      <c r="O680" s="178">
        <f t="shared" si="31"/>
        <v>9418.6570272153403</v>
      </c>
      <c r="P680" s="179"/>
    </row>
    <row r="681" spans="1:16">
      <c r="A681" s="35">
        <v>487</v>
      </c>
      <c r="B681" s="35">
        <v>487049035</v>
      </c>
      <c r="C681" s="34" t="s">
        <v>539</v>
      </c>
      <c r="D681" s="35">
        <v>49</v>
      </c>
      <c r="E681" s="176" t="s">
        <v>74</v>
      </c>
      <c r="F681" s="35">
        <v>35</v>
      </c>
      <c r="G681" s="34" t="s">
        <v>60</v>
      </c>
      <c r="H681" s="333">
        <v>9</v>
      </c>
      <c r="I681" s="305">
        <v>18667</v>
      </c>
      <c r="J681" s="305">
        <v>6639</v>
      </c>
      <c r="K681" s="178">
        <v>1188</v>
      </c>
      <c r="L681" s="305">
        <f t="shared" si="32"/>
        <v>26494</v>
      </c>
      <c r="M681" s="34"/>
      <c r="N681" s="178">
        <f t="shared" si="30"/>
        <v>5516.1196596775371</v>
      </c>
      <c r="O681" s="178">
        <f t="shared" si="31"/>
        <v>7834.9354631799688</v>
      </c>
      <c r="P681" s="179"/>
    </row>
    <row r="682" spans="1:16">
      <c r="A682" s="35">
        <v>487</v>
      </c>
      <c r="B682" s="35">
        <v>487049044</v>
      </c>
      <c r="C682" s="34" t="s">
        <v>539</v>
      </c>
      <c r="D682" s="35">
        <v>49</v>
      </c>
      <c r="E682" s="176" t="s">
        <v>74</v>
      </c>
      <c r="F682" s="35">
        <v>44</v>
      </c>
      <c r="G682" s="34" t="s">
        <v>69</v>
      </c>
      <c r="H682" s="333">
        <v>1</v>
      </c>
      <c r="I682" s="305">
        <v>15978</v>
      </c>
      <c r="J682" s="305">
        <v>0</v>
      </c>
      <c r="K682" s="178">
        <v>1188</v>
      </c>
      <c r="L682" s="305">
        <f t="shared" si="32"/>
        <v>17166</v>
      </c>
      <c r="M682" s="34"/>
      <c r="N682" s="178">
        <f t="shared" si="30"/>
        <v>0</v>
      </c>
      <c r="O682" s="178">
        <f t="shared" si="31"/>
        <v>1052.4387783625643</v>
      </c>
      <c r="P682" s="179"/>
    </row>
    <row r="683" spans="1:16">
      <c r="A683" s="35">
        <v>487</v>
      </c>
      <c r="B683" s="35">
        <v>487049049</v>
      </c>
      <c r="C683" s="34" t="s">
        <v>539</v>
      </c>
      <c r="D683" s="35">
        <v>49</v>
      </c>
      <c r="E683" s="176" t="s">
        <v>74</v>
      </c>
      <c r="F683" s="35">
        <v>49</v>
      </c>
      <c r="G683" s="34" t="s">
        <v>74</v>
      </c>
      <c r="H683" s="333">
        <v>41</v>
      </c>
      <c r="I683" s="305">
        <v>18889</v>
      </c>
      <c r="J683" s="305">
        <v>23480</v>
      </c>
      <c r="K683" s="178">
        <v>1188</v>
      </c>
      <c r="L683" s="305">
        <f t="shared" si="32"/>
        <v>43557</v>
      </c>
      <c r="M683" s="34"/>
      <c r="N683" s="178">
        <f t="shared" si="30"/>
        <v>22483.190770457251</v>
      </c>
      <c r="O683" s="178">
        <f t="shared" si="31"/>
        <v>23904.84173677014</v>
      </c>
      <c r="P683" s="179"/>
    </row>
    <row r="684" spans="1:16">
      <c r="A684" s="35">
        <v>487</v>
      </c>
      <c r="B684" s="35">
        <v>487049057</v>
      </c>
      <c r="C684" s="34" t="s">
        <v>539</v>
      </c>
      <c r="D684" s="35">
        <v>49</v>
      </c>
      <c r="E684" s="176" t="s">
        <v>74</v>
      </c>
      <c r="F684" s="35">
        <v>57</v>
      </c>
      <c r="G684" s="34" t="s">
        <v>82</v>
      </c>
      <c r="H684" s="333">
        <v>11</v>
      </c>
      <c r="I684" s="305">
        <v>18727</v>
      </c>
      <c r="J684" s="305">
        <v>939</v>
      </c>
      <c r="K684" s="178">
        <v>1188</v>
      </c>
      <c r="L684" s="305">
        <f t="shared" si="32"/>
        <v>20854</v>
      </c>
      <c r="M684" s="34"/>
      <c r="N684" s="178">
        <f t="shared" si="30"/>
        <v>325.94793320624012</v>
      </c>
      <c r="O684" s="178">
        <f t="shared" si="31"/>
        <v>986.6620594376036</v>
      </c>
      <c r="P684" s="179"/>
    </row>
    <row r="685" spans="1:16">
      <c r="A685" s="35">
        <v>487</v>
      </c>
      <c r="B685" s="35">
        <v>487049079</v>
      </c>
      <c r="C685" s="34" t="s">
        <v>539</v>
      </c>
      <c r="D685" s="35">
        <v>49</v>
      </c>
      <c r="E685" s="176" t="s">
        <v>74</v>
      </c>
      <c r="F685" s="35">
        <v>79</v>
      </c>
      <c r="G685" s="34" t="s">
        <v>104</v>
      </c>
      <c r="H685" s="333">
        <v>1</v>
      </c>
      <c r="I685" s="305">
        <v>14121</v>
      </c>
      <c r="J685" s="305">
        <v>705</v>
      </c>
      <c r="K685" s="178">
        <v>1188</v>
      </c>
      <c r="L685" s="305">
        <f t="shared" si="32"/>
        <v>16014</v>
      </c>
      <c r="M685" s="34"/>
      <c r="N685" s="178">
        <f t="shared" si="30"/>
        <v>37.435889586569829</v>
      </c>
      <c r="O685" s="178">
        <f t="shared" si="31"/>
        <v>1430.5694640029251</v>
      </c>
      <c r="P685" s="179"/>
    </row>
    <row r="686" spans="1:16">
      <c r="A686" s="35">
        <v>487</v>
      </c>
      <c r="B686" s="35">
        <v>487049093</v>
      </c>
      <c r="C686" s="34" t="s">
        <v>539</v>
      </c>
      <c r="D686" s="35">
        <v>49</v>
      </c>
      <c r="E686" s="176" t="s">
        <v>74</v>
      </c>
      <c r="F686" s="35">
        <v>93</v>
      </c>
      <c r="G686" s="34" t="s">
        <v>118</v>
      </c>
      <c r="H686" s="333">
        <v>47</v>
      </c>
      <c r="I686" s="305">
        <v>20643</v>
      </c>
      <c r="J686" s="305">
        <v>84</v>
      </c>
      <c r="K686" s="178">
        <v>1188</v>
      </c>
      <c r="L686" s="305">
        <f t="shared" si="32"/>
        <v>21915</v>
      </c>
      <c r="M686" s="34"/>
      <c r="N686" s="178">
        <f t="shared" si="30"/>
        <v>0</v>
      </c>
      <c r="O686" s="178">
        <f t="shared" si="31"/>
        <v>1024.0531809305321</v>
      </c>
      <c r="P686" s="179"/>
    </row>
    <row r="687" spans="1:16">
      <c r="A687" s="35">
        <v>487</v>
      </c>
      <c r="B687" s="35">
        <v>487049095</v>
      </c>
      <c r="C687" s="34" t="s">
        <v>539</v>
      </c>
      <c r="D687" s="35">
        <v>49</v>
      </c>
      <c r="E687" s="176" t="s">
        <v>74</v>
      </c>
      <c r="F687" s="35">
        <v>95</v>
      </c>
      <c r="G687" s="34" t="s">
        <v>120</v>
      </c>
      <c r="H687" s="333">
        <v>1</v>
      </c>
      <c r="I687" s="305">
        <v>20903.900050358614</v>
      </c>
      <c r="J687" s="305">
        <v>123</v>
      </c>
      <c r="K687" s="178">
        <v>1188</v>
      </c>
      <c r="L687" s="305">
        <f t="shared" si="32"/>
        <v>22214.900050358614</v>
      </c>
      <c r="M687" s="34"/>
      <c r="N687" s="178">
        <f t="shared" si="30"/>
        <v>0</v>
      </c>
      <c r="O687" s="178">
        <f t="shared" si="31"/>
        <v>259.32752421783152</v>
      </c>
      <c r="P687" s="179"/>
    </row>
    <row r="688" spans="1:16">
      <c r="A688" s="35">
        <v>487</v>
      </c>
      <c r="B688" s="35">
        <v>487049097</v>
      </c>
      <c r="C688" s="34" t="s">
        <v>539</v>
      </c>
      <c r="D688" s="35">
        <v>49</v>
      </c>
      <c r="E688" s="176" t="s">
        <v>74</v>
      </c>
      <c r="F688" s="35">
        <v>97</v>
      </c>
      <c r="G688" s="34" t="s">
        <v>122</v>
      </c>
      <c r="H688" s="333">
        <v>2</v>
      </c>
      <c r="I688" s="305">
        <v>14121</v>
      </c>
      <c r="J688" s="305">
        <v>102</v>
      </c>
      <c r="K688" s="178">
        <v>1188</v>
      </c>
      <c r="L688" s="305">
        <f t="shared" si="32"/>
        <v>15411</v>
      </c>
      <c r="M688" s="34"/>
      <c r="N688" s="178">
        <f t="shared" si="30"/>
        <v>0</v>
      </c>
      <c r="O688" s="178">
        <f t="shared" si="31"/>
        <v>102.01754729313507</v>
      </c>
      <c r="P688" s="179"/>
    </row>
    <row r="689" spans="1:16">
      <c r="A689" s="35">
        <v>487</v>
      </c>
      <c r="B689" s="35">
        <v>487049100</v>
      </c>
      <c r="C689" s="34" t="s">
        <v>539</v>
      </c>
      <c r="D689" s="35">
        <v>49</v>
      </c>
      <c r="E689" s="176" t="s">
        <v>74</v>
      </c>
      <c r="F689" s="35">
        <v>100</v>
      </c>
      <c r="G689" s="34" t="s">
        <v>125</v>
      </c>
      <c r="H689" s="333">
        <v>1</v>
      </c>
      <c r="I689" s="305">
        <v>18250.951534425098</v>
      </c>
      <c r="J689" s="305">
        <v>4929</v>
      </c>
      <c r="K689" s="178">
        <v>1188</v>
      </c>
      <c r="L689" s="305">
        <f t="shared" si="32"/>
        <v>24367.951534425098</v>
      </c>
      <c r="M689" s="34"/>
      <c r="N689" s="178">
        <f t="shared" si="30"/>
        <v>4607.5806474441451</v>
      </c>
      <c r="O689" s="178">
        <f t="shared" si="31"/>
        <v>9379.3686932206183</v>
      </c>
      <c r="P689" s="179"/>
    </row>
    <row r="690" spans="1:16">
      <c r="A690" s="35">
        <v>487</v>
      </c>
      <c r="B690" s="35">
        <v>487049128</v>
      </c>
      <c r="C690" s="34" t="s">
        <v>539</v>
      </c>
      <c r="D690" s="35">
        <v>49</v>
      </c>
      <c r="E690" s="176" t="s">
        <v>74</v>
      </c>
      <c r="F690" s="35">
        <v>128</v>
      </c>
      <c r="G690" s="34" t="s">
        <v>153</v>
      </c>
      <c r="H690" s="333">
        <v>1</v>
      </c>
      <c r="I690" s="305">
        <v>17749.036710136341</v>
      </c>
      <c r="J690" s="305">
        <v>968</v>
      </c>
      <c r="K690" s="178">
        <v>1188</v>
      </c>
      <c r="L690" s="305">
        <f t="shared" si="32"/>
        <v>19905.036710136341</v>
      </c>
      <c r="M690" s="34"/>
      <c r="N690" s="178">
        <f t="shared" si="30"/>
        <v>640.23503045119651</v>
      </c>
      <c r="O690" s="178">
        <f t="shared" si="31"/>
        <v>1843.5875844922448</v>
      </c>
      <c r="P690" s="179"/>
    </row>
    <row r="691" spans="1:16">
      <c r="A691" s="35">
        <v>487</v>
      </c>
      <c r="B691" s="35">
        <v>487049149</v>
      </c>
      <c r="C691" s="34" t="s">
        <v>539</v>
      </c>
      <c r="D691" s="35">
        <v>49</v>
      </c>
      <c r="E691" s="176" t="s">
        <v>74</v>
      </c>
      <c r="F691" s="35">
        <v>149</v>
      </c>
      <c r="G691" s="34" t="s">
        <v>174</v>
      </c>
      <c r="H691" s="333">
        <v>2</v>
      </c>
      <c r="I691" s="305">
        <v>14119</v>
      </c>
      <c r="J691" s="305">
        <v>323</v>
      </c>
      <c r="K691" s="178">
        <v>1188</v>
      </c>
      <c r="L691" s="305">
        <f t="shared" si="32"/>
        <v>15630</v>
      </c>
      <c r="M691" s="34"/>
      <c r="N691" s="178">
        <f t="shared" si="30"/>
        <v>0</v>
      </c>
      <c r="O691" s="178">
        <f t="shared" si="31"/>
        <v>521.79166298712698</v>
      </c>
      <c r="P691" s="179"/>
    </row>
    <row r="692" spans="1:16">
      <c r="A692" s="35">
        <v>487</v>
      </c>
      <c r="B692" s="35">
        <v>487049160</v>
      </c>
      <c r="C692" s="34" t="s">
        <v>539</v>
      </c>
      <c r="D692" s="35">
        <v>49</v>
      </c>
      <c r="E692" s="176" t="s">
        <v>74</v>
      </c>
      <c r="F692" s="35">
        <v>160</v>
      </c>
      <c r="G692" s="34" t="s">
        <v>185</v>
      </c>
      <c r="H692" s="333">
        <v>1</v>
      </c>
      <c r="I692" s="305">
        <v>21553</v>
      </c>
      <c r="J692" s="305">
        <v>492</v>
      </c>
      <c r="K692" s="178">
        <v>1188</v>
      </c>
      <c r="L692" s="305">
        <f t="shared" si="32"/>
        <v>23233</v>
      </c>
      <c r="M692" s="34"/>
      <c r="N692" s="178">
        <f t="shared" si="30"/>
        <v>44.811022352536384</v>
      </c>
      <c r="O692" s="178">
        <f t="shared" si="31"/>
        <v>869.08313709251161</v>
      </c>
      <c r="P692" s="179"/>
    </row>
    <row r="693" spans="1:16">
      <c r="A693" s="35">
        <v>487</v>
      </c>
      <c r="B693" s="35">
        <v>487049163</v>
      </c>
      <c r="C693" s="34" t="s">
        <v>539</v>
      </c>
      <c r="D693" s="35">
        <v>49</v>
      </c>
      <c r="E693" s="176" t="s">
        <v>74</v>
      </c>
      <c r="F693" s="35">
        <v>163</v>
      </c>
      <c r="G693" s="34" t="s">
        <v>188</v>
      </c>
      <c r="H693" s="333">
        <v>16</v>
      </c>
      <c r="I693" s="305">
        <v>18826</v>
      </c>
      <c r="J693" s="305">
        <v>3</v>
      </c>
      <c r="K693" s="178">
        <v>1188</v>
      </c>
      <c r="L693" s="305">
        <f t="shared" si="32"/>
        <v>20017</v>
      </c>
      <c r="M693" s="34"/>
      <c r="N693" s="178">
        <f t="shared" si="30"/>
        <v>0</v>
      </c>
      <c r="O693" s="178">
        <f t="shared" si="31"/>
        <v>795.18329925331636</v>
      </c>
      <c r="P693" s="179"/>
    </row>
    <row r="694" spans="1:16">
      <c r="A694" s="35">
        <v>487</v>
      </c>
      <c r="B694" s="35">
        <v>487049165</v>
      </c>
      <c r="C694" s="34" t="s">
        <v>539</v>
      </c>
      <c r="D694" s="35">
        <v>49</v>
      </c>
      <c r="E694" s="176" t="s">
        <v>74</v>
      </c>
      <c r="F694" s="35">
        <v>165</v>
      </c>
      <c r="G694" s="34" t="s">
        <v>190</v>
      </c>
      <c r="H694" s="333">
        <v>29</v>
      </c>
      <c r="I694" s="305">
        <v>18529</v>
      </c>
      <c r="J694" s="305">
        <v>0</v>
      </c>
      <c r="K694" s="178">
        <v>1188</v>
      </c>
      <c r="L694" s="305">
        <f t="shared" si="32"/>
        <v>19717</v>
      </c>
      <c r="M694" s="34"/>
      <c r="N694" s="178">
        <f t="shared" si="30"/>
        <v>0</v>
      </c>
      <c r="O694" s="178">
        <f t="shared" si="31"/>
        <v>1025.5966033027726</v>
      </c>
      <c r="P694" s="179"/>
    </row>
    <row r="695" spans="1:16">
      <c r="A695" s="35">
        <v>487</v>
      </c>
      <c r="B695" s="35">
        <v>487049176</v>
      </c>
      <c r="C695" s="34" t="s">
        <v>539</v>
      </c>
      <c r="D695" s="35">
        <v>49</v>
      </c>
      <c r="E695" s="176" t="s">
        <v>74</v>
      </c>
      <c r="F695" s="35">
        <v>176</v>
      </c>
      <c r="G695" s="34" t="s">
        <v>201</v>
      </c>
      <c r="H695" s="333">
        <v>50</v>
      </c>
      <c r="I695" s="305">
        <v>18521</v>
      </c>
      <c r="J695" s="305">
        <v>5981</v>
      </c>
      <c r="K695" s="178">
        <v>1188</v>
      </c>
      <c r="L695" s="305">
        <f t="shared" si="32"/>
        <v>25690</v>
      </c>
      <c r="M695" s="34"/>
      <c r="N695" s="178">
        <f t="shared" si="30"/>
        <v>4651.5689495244042</v>
      </c>
      <c r="O695" s="178">
        <f t="shared" si="31"/>
        <v>9212.685827947309</v>
      </c>
      <c r="P695" s="179"/>
    </row>
    <row r="696" spans="1:16">
      <c r="A696" s="35">
        <v>487</v>
      </c>
      <c r="B696" s="35">
        <v>487049178</v>
      </c>
      <c r="C696" s="34" t="s">
        <v>539</v>
      </c>
      <c r="D696" s="35">
        <v>49</v>
      </c>
      <c r="E696" s="176" t="s">
        <v>74</v>
      </c>
      <c r="F696" s="35">
        <v>178</v>
      </c>
      <c r="G696" s="34" t="s">
        <v>203</v>
      </c>
      <c r="H696" s="333">
        <v>1</v>
      </c>
      <c r="I696" s="305">
        <v>19464</v>
      </c>
      <c r="J696" s="305">
        <v>2542</v>
      </c>
      <c r="K696" s="178">
        <v>1188</v>
      </c>
      <c r="L696" s="305">
        <f t="shared" si="32"/>
        <v>23194</v>
      </c>
      <c r="M696" s="34"/>
      <c r="N696" s="178">
        <f t="shared" si="30"/>
        <v>1015.7067799112629</v>
      </c>
      <c r="O696" s="178">
        <f t="shared" si="31"/>
        <v>4184.2580156058175</v>
      </c>
      <c r="P696" s="179"/>
    </row>
    <row r="697" spans="1:16">
      <c r="A697" s="35">
        <v>487</v>
      </c>
      <c r="B697" s="35">
        <v>487049181</v>
      </c>
      <c r="C697" s="34" t="s">
        <v>539</v>
      </c>
      <c r="D697" s="35">
        <v>49</v>
      </c>
      <c r="E697" s="176" t="s">
        <v>74</v>
      </c>
      <c r="F697" s="35">
        <v>181</v>
      </c>
      <c r="G697" s="34" t="s">
        <v>206</v>
      </c>
      <c r="H697" s="333">
        <v>3</v>
      </c>
      <c r="I697" s="305">
        <v>18410</v>
      </c>
      <c r="J697" s="305">
        <v>207</v>
      </c>
      <c r="K697" s="178">
        <v>1188</v>
      </c>
      <c r="L697" s="305">
        <f t="shared" si="32"/>
        <v>19805</v>
      </c>
      <c r="M697" s="34"/>
      <c r="N697" s="178">
        <f t="shared" si="30"/>
        <v>157.17390163723758</v>
      </c>
      <c r="O697" s="178">
        <f t="shared" si="31"/>
        <v>1241.6616395304882</v>
      </c>
      <c r="P697" s="179"/>
    </row>
    <row r="698" spans="1:16">
      <c r="A698" s="35">
        <v>487</v>
      </c>
      <c r="B698" s="35">
        <v>487049182</v>
      </c>
      <c r="C698" s="34" t="s">
        <v>539</v>
      </c>
      <c r="D698" s="35">
        <v>49</v>
      </c>
      <c r="E698" s="176" t="s">
        <v>74</v>
      </c>
      <c r="F698" s="35">
        <v>182</v>
      </c>
      <c r="G698" s="34" t="s">
        <v>207</v>
      </c>
      <c r="H698" s="333">
        <v>2</v>
      </c>
      <c r="I698" s="305">
        <v>14120</v>
      </c>
      <c r="J698" s="305">
        <v>2917</v>
      </c>
      <c r="K698" s="178">
        <v>1188</v>
      </c>
      <c r="L698" s="305">
        <f t="shared" si="32"/>
        <v>18225</v>
      </c>
      <c r="M698" s="34"/>
      <c r="N698" s="178">
        <f t="shared" si="30"/>
        <v>2339.7948074847191</v>
      </c>
      <c r="O698" s="178">
        <f t="shared" si="31"/>
        <v>4327.9500389055938</v>
      </c>
      <c r="P698" s="179"/>
    </row>
    <row r="699" spans="1:16">
      <c r="A699" s="35">
        <v>487</v>
      </c>
      <c r="B699" s="35">
        <v>487049244</v>
      </c>
      <c r="C699" s="34" t="s">
        <v>539</v>
      </c>
      <c r="D699" s="35">
        <v>49</v>
      </c>
      <c r="E699" s="176" t="s">
        <v>74</v>
      </c>
      <c r="F699" s="35">
        <v>244</v>
      </c>
      <c r="G699" s="34" t="s">
        <v>269</v>
      </c>
      <c r="H699" s="333">
        <v>4</v>
      </c>
      <c r="I699" s="305">
        <v>17886</v>
      </c>
      <c r="J699" s="305">
        <v>4324</v>
      </c>
      <c r="K699" s="178">
        <v>1188</v>
      </c>
      <c r="L699" s="305">
        <f t="shared" si="32"/>
        <v>23398</v>
      </c>
      <c r="M699" s="34"/>
      <c r="N699" s="178">
        <f t="shared" si="30"/>
        <v>4323.677238696775</v>
      </c>
      <c r="O699" s="178">
        <f t="shared" si="31"/>
        <v>7247.2177063430463</v>
      </c>
      <c r="P699" s="179"/>
    </row>
    <row r="700" spans="1:16">
      <c r="A700" s="35">
        <v>487</v>
      </c>
      <c r="B700" s="35">
        <v>487049248</v>
      </c>
      <c r="C700" s="34" t="s">
        <v>539</v>
      </c>
      <c r="D700" s="35">
        <v>49</v>
      </c>
      <c r="E700" s="176" t="s">
        <v>74</v>
      </c>
      <c r="F700" s="35">
        <v>248</v>
      </c>
      <c r="G700" s="34" t="s">
        <v>273</v>
      </c>
      <c r="H700" s="333">
        <v>16</v>
      </c>
      <c r="I700" s="305">
        <v>16240</v>
      </c>
      <c r="J700" s="305">
        <v>612</v>
      </c>
      <c r="K700" s="178">
        <v>1188</v>
      </c>
      <c r="L700" s="305">
        <f t="shared" si="32"/>
        <v>18040</v>
      </c>
      <c r="M700" s="34"/>
      <c r="N700" s="178">
        <f t="shared" si="30"/>
        <v>523.95781691064985</v>
      </c>
      <c r="O700" s="178">
        <f t="shared" si="31"/>
        <v>1761.8159497226989</v>
      </c>
      <c r="P700" s="179"/>
    </row>
    <row r="701" spans="1:16">
      <c r="A701" s="35">
        <v>487</v>
      </c>
      <c r="B701" s="35">
        <v>487049262</v>
      </c>
      <c r="C701" s="34" t="s">
        <v>539</v>
      </c>
      <c r="D701" s="35">
        <v>49</v>
      </c>
      <c r="E701" s="176" t="s">
        <v>74</v>
      </c>
      <c r="F701" s="35">
        <v>262</v>
      </c>
      <c r="G701" s="34" t="s">
        <v>287</v>
      </c>
      <c r="H701" s="333">
        <v>7</v>
      </c>
      <c r="I701" s="305">
        <v>18430</v>
      </c>
      <c r="J701" s="305">
        <v>193</v>
      </c>
      <c r="K701" s="178">
        <v>1188</v>
      </c>
      <c r="L701" s="305">
        <f t="shared" si="32"/>
        <v>19811</v>
      </c>
      <c r="M701" s="34"/>
      <c r="N701" s="178">
        <f t="shared" si="30"/>
        <v>193.45847215385947</v>
      </c>
      <c r="O701" s="178">
        <f t="shared" si="31"/>
        <v>8636.7154538152063</v>
      </c>
      <c r="P701" s="179"/>
    </row>
    <row r="702" spans="1:16">
      <c r="A702" s="35">
        <v>487</v>
      </c>
      <c r="B702" s="35">
        <v>487049274</v>
      </c>
      <c r="C702" s="34" t="s">
        <v>539</v>
      </c>
      <c r="D702" s="35">
        <v>49</v>
      </c>
      <c r="E702" s="176" t="s">
        <v>74</v>
      </c>
      <c r="F702" s="35">
        <v>274</v>
      </c>
      <c r="G702" s="34" t="s">
        <v>299</v>
      </c>
      <c r="H702" s="333">
        <v>98</v>
      </c>
      <c r="I702" s="305">
        <v>19184</v>
      </c>
      <c r="J702" s="305">
        <v>9866</v>
      </c>
      <c r="K702" s="178">
        <v>1188</v>
      </c>
      <c r="L702" s="305">
        <f t="shared" si="32"/>
        <v>30238</v>
      </c>
      <c r="M702" s="34"/>
      <c r="N702" s="178">
        <f t="shared" si="30"/>
        <v>7759.8534537937303</v>
      </c>
      <c r="O702" s="178">
        <f t="shared" si="31"/>
        <v>9865.7589611996118</v>
      </c>
      <c r="P702" s="179"/>
    </row>
    <row r="703" spans="1:16">
      <c r="A703" s="35">
        <v>487</v>
      </c>
      <c r="B703" s="35">
        <v>487049284</v>
      </c>
      <c r="C703" s="34" t="s">
        <v>539</v>
      </c>
      <c r="D703" s="35">
        <v>49</v>
      </c>
      <c r="E703" s="176" t="s">
        <v>74</v>
      </c>
      <c r="F703" s="35">
        <v>284</v>
      </c>
      <c r="G703" s="34" t="s">
        <v>309</v>
      </c>
      <c r="H703" s="333">
        <v>1</v>
      </c>
      <c r="I703" s="305">
        <v>17614</v>
      </c>
      <c r="J703" s="305">
        <v>8554</v>
      </c>
      <c r="K703" s="178">
        <v>1188</v>
      </c>
      <c r="L703" s="305">
        <f t="shared" si="32"/>
        <v>27356</v>
      </c>
      <c r="M703" s="34"/>
      <c r="N703" s="178">
        <f t="shared" si="30"/>
        <v>5691.3032088432483</v>
      </c>
      <c r="O703" s="178">
        <f t="shared" si="31"/>
        <v>8553.9139016508889</v>
      </c>
      <c r="P703" s="179"/>
    </row>
    <row r="704" spans="1:16">
      <c r="A704" s="35">
        <v>487</v>
      </c>
      <c r="B704" s="35">
        <v>487049285</v>
      </c>
      <c r="C704" s="34" t="s">
        <v>539</v>
      </c>
      <c r="D704" s="35">
        <v>49</v>
      </c>
      <c r="E704" s="176" t="s">
        <v>74</v>
      </c>
      <c r="F704" s="35">
        <v>285</v>
      </c>
      <c r="G704" s="34" t="s">
        <v>310</v>
      </c>
      <c r="H704" s="333">
        <v>2</v>
      </c>
      <c r="I704" s="305">
        <v>14119</v>
      </c>
      <c r="J704" s="305">
        <v>3122</v>
      </c>
      <c r="K704" s="178">
        <v>1188</v>
      </c>
      <c r="L704" s="305">
        <f t="shared" si="32"/>
        <v>18429</v>
      </c>
      <c r="M704" s="34"/>
      <c r="N704" s="178">
        <f t="shared" si="30"/>
        <v>2669.1926748816404</v>
      </c>
      <c r="O704" s="178">
        <f t="shared" si="31"/>
        <v>4324.2690637193518</v>
      </c>
      <c r="P704" s="179"/>
    </row>
    <row r="705" spans="1:16">
      <c r="A705" s="35">
        <v>487</v>
      </c>
      <c r="B705" s="35">
        <v>487049295</v>
      </c>
      <c r="C705" s="34" t="s">
        <v>539</v>
      </c>
      <c r="D705" s="35">
        <v>49</v>
      </c>
      <c r="E705" s="176" t="s">
        <v>74</v>
      </c>
      <c r="F705" s="35">
        <v>295</v>
      </c>
      <c r="G705" s="34" t="s">
        <v>320</v>
      </c>
      <c r="H705" s="333">
        <v>2</v>
      </c>
      <c r="I705" s="305">
        <v>17614</v>
      </c>
      <c r="J705" s="305">
        <v>8618</v>
      </c>
      <c r="K705" s="178">
        <v>1188</v>
      </c>
      <c r="L705" s="305">
        <f t="shared" si="32"/>
        <v>27420</v>
      </c>
      <c r="M705" s="34"/>
      <c r="N705" s="178">
        <f t="shared" si="30"/>
        <v>8231.509530539759</v>
      </c>
      <c r="O705" s="178">
        <f t="shared" si="31"/>
        <v>10876.291343070283</v>
      </c>
      <c r="P705" s="179"/>
    </row>
    <row r="706" spans="1:16">
      <c r="A706" s="35">
        <v>487</v>
      </c>
      <c r="B706" s="35">
        <v>487049308</v>
      </c>
      <c r="C706" s="34" t="s">
        <v>539</v>
      </c>
      <c r="D706" s="35">
        <v>49</v>
      </c>
      <c r="E706" s="176" t="s">
        <v>74</v>
      </c>
      <c r="F706" s="35">
        <v>308</v>
      </c>
      <c r="G706" s="34" t="s">
        <v>333</v>
      </c>
      <c r="H706" s="333">
        <v>1</v>
      </c>
      <c r="I706" s="305">
        <v>14119</v>
      </c>
      <c r="J706" s="305">
        <v>5461</v>
      </c>
      <c r="K706" s="178">
        <v>1188</v>
      </c>
      <c r="L706" s="305">
        <f t="shared" si="32"/>
        <v>20768</v>
      </c>
      <c r="M706" s="34"/>
      <c r="N706" s="178">
        <f t="shared" si="30"/>
        <v>3785.816445950346</v>
      </c>
      <c r="O706" s="178">
        <f t="shared" si="31"/>
        <v>8344.1419960218082</v>
      </c>
      <c r="P706" s="179"/>
    </row>
    <row r="707" spans="1:16">
      <c r="A707" s="35">
        <v>487</v>
      </c>
      <c r="B707" s="35">
        <v>487049347</v>
      </c>
      <c r="C707" s="34" t="s">
        <v>539</v>
      </c>
      <c r="D707" s="35">
        <v>49</v>
      </c>
      <c r="E707" s="176" t="s">
        <v>74</v>
      </c>
      <c r="F707" s="35">
        <v>347</v>
      </c>
      <c r="G707" s="34" t="s">
        <v>372</v>
      </c>
      <c r="H707" s="333">
        <v>9</v>
      </c>
      <c r="I707" s="305">
        <v>17190</v>
      </c>
      <c r="J707" s="305">
        <v>7871</v>
      </c>
      <c r="K707" s="178">
        <v>1188</v>
      </c>
      <c r="L707" s="305">
        <f t="shared" si="32"/>
        <v>26249</v>
      </c>
      <c r="M707" s="34"/>
      <c r="N707" s="178">
        <f t="shared" si="30"/>
        <v>7021.2641348412362</v>
      </c>
      <c r="O707" s="178">
        <f t="shared" si="31"/>
        <v>8872.7438559339316</v>
      </c>
      <c r="P707" s="179"/>
    </row>
    <row r="708" spans="1:16">
      <c r="A708" s="35">
        <v>487</v>
      </c>
      <c r="B708" s="35">
        <v>487274010</v>
      </c>
      <c r="C708" s="34" t="s">
        <v>539</v>
      </c>
      <c r="D708" s="35">
        <v>274</v>
      </c>
      <c r="E708" s="176" t="s">
        <v>299</v>
      </c>
      <c r="F708" s="35">
        <v>10</v>
      </c>
      <c r="G708" s="34" t="s">
        <v>35</v>
      </c>
      <c r="H708" s="333">
        <v>5</v>
      </c>
      <c r="I708" s="305">
        <v>17431</v>
      </c>
      <c r="J708" s="305">
        <v>8963</v>
      </c>
      <c r="K708" s="178">
        <v>1188</v>
      </c>
      <c r="L708" s="305">
        <f t="shared" si="32"/>
        <v>27582</v>
      </c>
      <c r="M708" s="34"/>
      <c r="N708" s="178">
        <f t="shared" si="30"/>
        <v>5212.1375281416258</v>
      </c>
      <c r="O708" s="178">
        <f t="shared" si="31"/>
        <v>8963.3683888613996</v>
      </c>
      <c r="P708" s="179"/>
    </row>
    <row r="709" spans="1:16">
      <c r="A709" s="35">
        <v>487</v>
      </c>
      <c r="B709" s="35">
        <v>487274031</v>
      </c>
      <c r="C709" s="34" t="s">
        <v>539</v>
      </c>
      <c r="D709" s="35">
        <v>274</v>
      </c>
      <c r="E709" s="176" t="s">
        <v>299</v>
      </c>
      <c r="F709" s="35">
        <v>31</v>
      </c>
      <c r="G709" s="34" t="s">
        <v>56</v>
      </c>
      <c r="H709" s="333">
        <v>4</v>
      </c>
      <c r="I709" s="305">
        <v>14045</v>
      </c>
      <c r="J709" s="305">
        <v>5456</v>
      </c>
      <c r="K709" s="178">
        <v>1188</v>
      </c>
      <c r="L709" s="305">
        <f t="shared" si="32"/>
        <v>20689</v>
      </c>
      <c r="M709" s="34"/>
      <c r="N709" s="178">
        <f t="shared" si="30"/>
        <v>5456.3417894646736</v>
      </c>
      <c r="O709" s="178">
        <f t="shared" si="31"/>
        <v>7510.2212982422789</v>
      </c>
      <c r="P709" s="179"/>
    </row>
    <row r="710" spans="1:16">
      <c r="A710" s="35">
        <v>487</v>
      </c>
      <c r="B710" s="35">
        <v>487274035</v>
      </c>
      <c r="C710" s="34" t="s">
        <v>539</v>
      </c>
      <c r="D710" s="35">
        <v>274</v>
      </c>
      <c r="E710" s="176" t="s">
        <v>299</v>
      </c>
      <c r="F710" s="35">
        <v>35</v>
      </c>
      <c r="G710" s="34" t="s">
        <v>60</v>
      </c>
      <c r="H710" s="333">
        <v>7</v>
      </c>
      <c r="I710" s="305">
        <v>19508</v>
      </c>
      <c r="J710" s="305">
        <v>6938</v>
      </c>
      <c r="K710" s="178">
        <v>1188</v>
      </c>
      <c r="L710" s="305">
        <f t="shared" si="32"/>
        <v>27634</v>
      </c>
      <c r="M710" s="34"/>
      <c r="N710" s="178">
        <f t="shared" si="30"/>
        <v>5764.6361129795587</v>
      </c>
      <c r="O710" s="178">
        <f t="shared" si="31"/>
        <v>8187.9209843957142</v>
      </c>
      <c r="P710" s="179"/>
    </row>
    <row r="711" spans="1:16">
      <c r="A711" s="35">
        <v>487</v>
      </c>
      <c r="B711" s="35">
        <v>487274044</v>
      </c>
      <c r="C711" s="34" t="s">
        <v>539</v>
      </c>
      <c r="D711" s="35">
        <v>274</v>
      </c>
      <c r="E711" s="176" t="s">
        <v>299</v>
      </c>
      <c r="F711" s="35">
        <v>44</v>
      </c>
      <c r="G711" s="34" t="s">
        <v>69</v>
      </c>
      <c r="H711" s="333">
        <v>1</v>
      </c>
      <c r="I711" s="305">
        <v>15017</v>
      </c>
      <c r="J711" s="305">
        <v>0</v>
      </c>
      <c r="K711" s="178">
        <v>1188</v>
      </c>
      <c r="L711" s="305">
        <f t="shared" si="32"/>
        <v>16205</v>
      </c>
      <c r="M711" s="34"/>
      <c r="N711" s="178">
        <f t="shared" si="30"/>
        <v>0</v>
      </c>
      <c r="O711" s="178">
        <f t="shared" si="31"/>
        <v>989.13963791905189</v>
      </c>
      <c r="P711" s="179"/>
    </row>
    <row r="712" spans="1:16">
      <c r="A712" s="35">
        <v>487</v>
      </c>
      <c r="B712" s="35">
        <v>487274048</v>
      </c>
      <c r="C712" s="34" t="s">
        <v>539</v>
      </c>
      <c r="D712" s="35">
        <v>274</v>
      </c>
      <c r="E712" s="176" t="s">
        <v>299</v>
      </c>
      <c r="F712" s="35">
        <v>48</v>
      </c>
      <c r="G712" s="34" t="s">
        <v>73</v>
      </c>
      <c r="H712" s="333">
        <v>4</v>
      </c>
      <c r="I712" s="305">
        <v>14521</v>
      </c>
      <c r="J712" s="305">
        <v>11845</v>
      </c>
      <c r="K712" s="178">
        <v>1188</v>
      </c>
      <c r="L712" s="305">
        <f t="shared" si="32"/>
        <v>27554</v>
      </c>
      <c r="M712" s="34"/>
      <c r="N712" s="178">
        <f t="shared" si="30"/>
        <v>11438.323760399864</v>
      </c>
      <c r="O712" s="178">
        <f t="shared" si="31"/>
        <v>12990.350915866435</v>
      </c>
      <c r="P712" s="179"/>
    </row>
    <row r="713" spans="1:16">
      <c r="A713" s="35">
        <v>487</v>
      </c>
      <c r="B713" s="35">
        <v>487274049</v>
      </c>
      <c r="C713" s="34" t="s">
        <v>539</v>
      </c>
      <c r="D713" s="35">
        <v>274</v>
      </c>
      <c r="E713" s="176" t="s">
        <v>299</v>
      </c>
      <c r="F713" s="35">
        <v>49</v>
      </c>
      <c r="G713" s="34" t="s">
        <v>74</v>
      </c>
      <c r="H713" s="333">
        <v>40</v>
      </c>
      <c r="I713" s="305">
        <v>19107</v>
      </c>
      <c r="J713" s="305">
        <v>23751</v>
      </c>
      <c r="K713" s="178">
        <v>1188</v>
      </c>
      <c r="L713" s="305">
        <f t="shared" si="32"/>
        <v>44046</v>
      </c>
      <c r="M713" s="34"/>
      <c r="N713" s="178">
        <f t="shared" si="30"/>
        <v>22742.671716402496</v>
      </c>
      <c r="O713" s="178">
        <f t="shared" si="31"/>
        <v>24180.730110882898</v>
      </c>
      <c r="P713" s="179"/>
    </row>
    <row r="714" spans="1:16">
      <c r="A714" s="35">
        <v>487</v>
      </c>
      <c r="B714" s="35">
        <v>487274056</v>
      </c>
      <c r="C714" s="34" t="s">
        <v>539</v>
      </c>
      <c r="D714" s="35">
        <v>274</v>
      </c>
      <c r="E714" s="176" t="s">
        <v>299</v>
      </c>
      <c r="F714" s="35">
        <v>56</v>
      </c>
      <c r="G714" s="34" t="s">
        <v>81</v>
      </c>
      <c r="H714" s="333">
        <v>1</v>
      </c>
      <c r="I714" s="305">
        <v>13370.827640296182</v>
      </c>
      <c r="J714" s="305">
        <v>4252</v>
      </c>
      <c r="K714" s="178">
        <v>1188</v>
      </c>
      <c r="L714" s="305">
        <f t="shared" si="32"/>
        <v>18810.827640296182</v>
      </c>
      <c r="M714" s="34"/>
      <c r="N714" s="178">
        <f t="shared" ref="N714:N777" si="33">IF(VLOOKUP($F714,abvfndpcts,17)&lt;100,0,((VLOOKUP($F714,abvfndpcts,17)/100*$I714)-$I714))</f>
        <v>3924.4369418574061</v>
      </c>
      <c r="O714" s="178">
        <f t="shared" ref="O714:O777" si="34">IF(VLOOKUP($F714,abvfndpcts,18)&lt;100,0,((VLOOKUP($F714,abvfndpcts,18)/100*$I714)-$I714))</f>
        <v>5194.3854894619108</v>
      </c>
      <c r="P714" s="179"/>
    </row>
    <row r="715" spans="1:16">
      <c r="A715" s="35">
        <v>487</v>
      </c>
      <c r="B715" s="35">
        <v>487274057</v>
      </c>
      <c r="C715" s="34" t="s">
        <v>539</v>
      </c>
      <c r="D715" s="35">
        <v>274</v>
      </c>
      <c r="E715" s="176" t="s">
        <v>299</v>
      </c>
      <c r="F715" s="35">
        <v>57</v>
      </c>
      <c r="G715" s="34" t="s">
        <v>82</v>
      </c>
      <c r="H715" s="333">
        <v>20</v>
      </c>
      <c r="I715" s="305">
        <v>19362</v>
      </c>
      <c r="J715" s="305">
        <v>971</v>
      </c>
      <c r="K715" s="178">
        <v>1188</v>
      </c>
      <c r="L715" s="305">
        <f t="shared" ref="L715:L778" si="35">SUM(I715:K715)</f>
        <v>21521</v>
      </c>
      <c r="M715" s="34"/>
      <c r="N715" s="178">
        <f t="shared" si="33"/>
        <v>337.00026073258778</v>
      </c>
      <c r="O715" s="178">
        <f t="shared" si="34"/>
        <v>1020.1180538703957</v>
      </c>
      <c r="P715" s="179"/>
    </row>
    <row r="716" spans="1:16">
      <c r="A716" s="35">
        <v>487</v>
      </c>
      <c r="B716" s="35">
        <v>487274093</v>
      </c>
      <c r="C716" s="34" t="s">
        <v>539</v>
      </c>
      <c r="D716" s="35">
        <v>274</v>
      </c>
      <c r="E716" s="176" t="s">
        <v>299</v>
      </c>
      <c r="F716" s="35">
        <v>93</v>
      </c>
      <c r="G716" s="34" t="s">
        <v>118</v>
      </c>
      <c r="H716" s="333">
        <v>69</v>
      </c>
      <c r="I716" s="305">
        <v>19347</v>
      </c>
      <c r="J716" s="305">
        <v>78</v>
      </c>
      <c r="K716" s="178">
        <v>1188</v>
      </c>
      <c r="L716" s="305">
        <f t="shared" si="35"/>
        <v>20613</v>
      </c>
      <c r="M716" s="34"/>
      <c r="N716" s="178">
        <f t="shared" si="33"/>
        <v>0</v>
      </c>
      <c r="O716" s="178">
        <f t="shared" si="34"/>
        <v>959.76151196352293</v>
      </c>
      <c r="P716" s="179"/>
    </row>
    <row r="717" spans="1:16">
      <c r="A717" s="35">
        <v>487</v>
      </c>
      <c r="B717" s="35">
        <v>487274095</v>
      </c>
      <c r="C717" s="34" t="s">
        <v>539</v>
      </c>
      <c r="D717" s="35">
        <v>274</v>
      </c>
      <c r="E717" s="176" t="s">
        <v>299</v>
      </c>
      <c r="F717" s="35">
        <v>95</v>
      </c>
      <c r="G717" s="34" t="s">
        <v>120</v>
      </c>
      <c r="H717" s="333">
        <v>1</v>
      </c>
      <c r="I717" s="305">
        <v>20903.900050358614</v>
      </c>
      <c r="J717" s="305">
        <v>123</v>
      </c>
      <c r="K717" s="178">
        <v>1188</v>
      </c>
      <c r="L717" s="305">
        <f t="shared" si="35"/>
        <v>22214.900050358614</v>
      </c>
      <c r="M717" s="34"/>
      <c r="N717" s="178">
        <f t="shared" si="33"/>
        <v>0</v>
      </c>
      <c r="O717" s="178">
        <f t="shared" si="34"/>
        <v>259.32752421783152</v>
      </c>
      <c r="P717" s="179"/>
    </row>
    <row r="718" spans="1:16">
      <c r="A718" s="35">
        <v>487</v>
      </c>
      <c r="B718" s="35">
        <v>487274097</v>
      </c>
      <c r="C718" s="34" t="s">
        <v>539</v>
      </c>
      <c r="D718" s="35">
        <v>274</v>
      </c>
      <c r="E718" s="176" t="s">
        <v>299</v>
      </c>
      <c r="F718" s="35">
        <v>97</v>
      </c>
      <c r="G718" s="34" t="s">
        <v>122</v>
      </c>
      <c r="H718" s="333">
        <v>4</v>
      </c>
      <c r="I718" s="305">
        <v>14101</v>
      </c>
      <c r="J718" s="305">
        <v>102</v>
      </c>
      <c r="K718" s="178">
        <v>1188</v>
      </c>
      <c r="L718" s="305">
        <f t="shared" si="35"/>
        <v>15391</v>
      </c>
      <c r="M718" s="34"/>
      <c r="N718" s="178">
        <f t="shared" si="33"/>
        <v>0</v>
      </c>
      <c r="O718" s="178">
        <f t="shared" si="34"/>
        <v>101.87305675097377</v>
      </c>
      <c r="P718" s="179"/>
    </row>
    <row r="719" spans="1:16">
      <c r="A719" s="35">
        <v>487</v>
      </c>
      <c r="B719" s="35">
        <v>487274100</v>
      </c>
      <c r="C719" s="34" t="s">
        <v>539</v>
      </c>
      <c r="D719" s="35">
        <v>274</v>
      </c>
      <c r="E719" s="176" t="s">
        <v>299</v>
      </c>
      <c r="F719" s="35">
        <v>100</v>
      </c>
      <c r="G719" s="34" t="s">
        <v>125</v>
      </c>
      <c r="H719" s="333">
        <v>1</v>
      </c>
      <c r="I719" s="305">
        <v>11943</v>
      </c>
      <c r="J719" s="305">
        <v>3225</v>
      </c>
      <c r="K719" s="178">
        <v>1188</v>
      </c>
      <c r="L719" s="305">
        <f t="shared" si="35"/>
        <v>16356</v>
      </c>
      <c r="M719" s="34"/>
      <c r="N719" s="178">
        <f t="shared" si="33"/>
        <v>3015.0940661165259</v>
      </c>
      <c r="O719" s="178">
        <f t="shared" si="34"/>
        <v>6137.6416507295507</v>
      </c>
      <c r="P719" s="179"/>
    </row>
    <row r="720" spans="1:16">
      <c r="A720" s="35">
        <v>487</v>
      </c>
      <c r="B720" s="35">
        <v>487274128</v>
      </c>
      <c r="C720" s="34" t="s">
        <v>539</v>
      </c>
      <c r="D720" s="35">
        <v>274</v>
      </c>
      <c r="E720" s="176" t="s">
        <v>299</v>
      </c>
      <c r="F720" s="35">
        <v>128</v>
      </c>
      <c r="G720" s="34" t="s">
        <v>153</v>
      </c>
      <c r="H720" s="333">
        <v>1</v>
      </c>
      <c r="I720" s="305">
        <v>11544</v>
      </c>
      <c r="J720" s="305">
        <v>629</v>
      </c>
      <c r="K720" s="178">
        <v>1188</v>
      </c>
      <c r="L720" s="305">
        <f t="shared" si="35"/>
        <v>13361</v>
      </c>
      <c r="M720" s="34"/>
      <c r="N720" s="178">
        <f t="shared" si="33"/>
        <v>416.40982055706263</v>
      </c>
      <c r="O720" s="178">
        <f t="shared" si="34"/>
        <v>1199.0721199660529</v>
      </c>
      <c r="P720" s="179"/>
    </row>
    <row r="721" spans="1:16">
      <c r="A721" s="35">
        <v>487</v>
      </c>
      <c r="B721" s="35">
        <v>487274149</v>
      </c>
      <c r="C721" s="34" t="s">
        <v>539</v>
      </c>
      <c r="D721" s="35">
        <v>274</v>
      </c>
      <c r="E721" s="176" t="s">
        <v>299</v>
      </c>
      <c r="F721" s="35">
        <v>149</v>
      </c>
      <c r="G721" s="34" t="s">
        <v>174</v>
      </c>
      <c r="H721" s="333">
        <v>6</v>
      </c>
      <c r="I721" s="305">
        <v>23159</v>
      </c>
      <c r="J721" s="305">
        <v>529</v>
      </c>
      <c r="K721" s="178">
        <v>1188</v>
      </c>
      <c r="L721" s="305">
        <f t="shared" si="35"/>
        <v>24876</v>
      </c>
      <c r="M721" s="34"/>
      <c r="N721" s="178">
        <f t="shared" si="33"/>
        <v>0</v>
      </c>
      <c r="O721" s="178">
        <f t="shared" si="34"/>
        <v>855.88024103115458</v>
      </c>
      <c r="P721" s="179"/>
    </row>
    <row r="722" spans="1:16">
      <c r="A722" s="35">
        <v>487</v>
      </c>
      <c r="B722" s="35">
        <v>487274160</v>
      </c>
      <c r="C722" s="34" t="s">
        <v>539</v>
      </c>
      <c r="D722" s="35">
        <v>274</v>
      </c>
      <c r="E722" s="176" t="s">
        <v>299</v>
      </c>
      <c r="F722" s="35">
        <v>160</v>
      </c>
      <c r="G722" s="34" t="s">
        <v>185</v>
      </c>
      <c r="H722" s="333">
        <v>5</v>
      </c>
      <c r="I722" s="305">
        <v>20674</v>
      </c>
      <c r="J722" s="305">
        <v>472</v>
      </c>
      <c r="K722" s="178">
        <v>1188</v>
      </c>
      <c r="L722" s="305">
        <f t="shared" si="35"/>
        <v>22334</v>
      </c>
      <c r="M722" s="34"/>
      <c r="N722" s="178">
        <f t="shared" si="33"/>
        <v>42.983486109420483</v>
      </c>
      <c r="O722" s="178">
        <f t="shared" si="34"/>
        <v>833.63915817986344</v>
      </c>
      <c r="P722" s="179"/>
    </row>
    <row r="723" spans="1:16">
      <c r="A723" s="35">
        <v>487</v>
      </c>
      <c r="B723" s="35">
        <v>487274163</v>
      </c>
      <c r="C723" s="34" t="s">
        <v>539</v>
      </c>
      <c r="D723" s="35">
        <v>274</v>
      </c>
      <c r="E723" s="176" t="s">
        <v>299</v>
      </c>
      <c r="F723" s="35">
        <v>163</v>
      </c>
      <c r="G723" s="34" t="s">
        <v>188</v>
      </c>
      <c r="H723" s="333">
        <v>10</v>
      </c>
      <c r="I723" s="305">
        <v>15919</v>
      </c>
      <c r="J723" s="305">
        <v>2</v>
      </c>
      <c r="K723" s="178">
        <v>1188</v>
      </c>
      <c r="L723" s="305">
        <f t="shared" si="35"/>
        <v>17109</v>
      </c>
      <c r="M723" s="34"/>
      <c r="N723" s="178">
        <f t="shared" si="33"/>
        <v>0</v>
      </c>
      <c r="O723" s="178">
        <f t="shared" si="34"/>
        <v>672.39577928468862</v>
      </c>
      <c r="P723" s="179"/>
    </row>
    <row r="724" spans="1:16">
      <c r="A724" s="35">
        <v>487</v>
      </c>
      <c r="B724" s="35">
        <v>487274164</v>
      </c>
      <c r="C724" s="34" t="s">
        <v>539</v>
      </c>
      <c r="D724" s="35">
        <v>274</v>
      </c>
      <c r="E724" s="176" t="s">
        <v>299</v>
      </c>
      <c r="F724" s="35">
        <v>164</v>
      </c>
      <c r="G724" s="34" t="s">
        <v>189</v>
      </c>
      <c r="H724" s="333">
        <v>3</v>
      </c>
      <c r="I724" s="305">
        <v>19626</v>
      </c>
      <c r="J724" s="305">
        <v>10254</v>
      </c>
      <c r="K724" s="178">
        <v>1188</v>
      </c>
      <c r="L724" s="305">
        <f t="shared" si="35"/>
        <v>31068</v>
      </c>
      <c r="M724" s="34"/>
      <c r="N724" s="178">
        <f t="shared" si="33"/>
        <v>8148.9662557541014</v>
      </c>
      <c r="O724" s="178">
        <f t="shared" si="34"/>
        <v>10253.680426223837</v>
      </c>
      <c r="P724" s="179"/>
    </row>
    <row r="725" spans="1:16">
      <c r="A725" s="35">
        <v>487</v>
      </c>
      <c r="B725" s="35">
        <v>487274165</v>
      </c>
      <c r="C725" s="34" t="s">
        <v>539</v>
      </c>
      <c r="D725" s="35">
        <v>274</v>
      </c>
      <c r="E725" s="176" t="s">
        <v>299</v>
      </c>
      <c r="F725" s="35">
        <v>165</v>
      </c>
      <c r="G725" s="34" t="s">
        <v>190</v>
      </c>
      <c r="H725" s="333">
        <v>25</v>
      </c>
      <c r="I725" s="305">
        <v>18882</v>
      </c>
      <c r="J725" s="305">
        <v>0</v>
      </c>
      <c r="K725" s="178">
        <v>1188</v>
      </c>
      <c r="L725" s="305">
        <f t="shared" si="35"/>
        <v>20070</v>
      </c>
      <c r="M725" s="34"/>
      <c r="N725" s="178">
        <f t="shared" si="33"/>
        <v>0</v>
      </c>
      <c r="O725" s="178">
        <f t="shared" si="34"/>
        <v>1045.1354667582127</v>
      </c>
      <c r="P725" s="179"/>
    </row>
    <row r="726" spans="1:16">
      <c r="A726" s="35">
        <v>487</v>
      </c>
      <c r="B726" s="35">
        <v>487274176</v>
      </c>
      <c r="C726" s="34" t="s">
        <v>539</v>
      </c>
      <c r="D726" s="35">
        <v>274</v>
      </c>
      <c r="E726" s="176" t="s">
        <v>299</v>
      </c>
      <c r="F726" s="35">
        <v>176</v>
      </c>
      <c r="G726" s="34" t="s">
        <v>201</v>
      </c>
      <c r="H726" s="333">
        <v>81</v>
      </c>
      <c r="I726" s="305">
        <v>17895</v>
      </c>
      <c r="J726" s="305">
        <v>5778</v>
      </c>
      <c r="K726" s="178">
        <v>1188</v>
      </c>
      <c r="L726" s="305">
        <f t="shared" si="35"/>
        <v>24861</v>
      </c>
      <c r="M726" s="34"/>
      <c r="N726" s="178">
        <f t="shared" si="33"/>
        <v>4494.3483803109557</v>
      </c>
      <c r="O726" s="178">
        <f t="shared" si="34"/>
        <v>8901.30192166282</v>
      </c>
      <c r="P726" s="179"/>
    </row>
    <row r="727" spans="1:16">
      <c r="A727" s="35">
        <v>487</v>
      </c>
      <c r="B727" s="35">
        <v>487274178</v>
      </c>
      <c r="C727" s="34" t="s">
        <v>539</v>
      </c>
      <c r="D727" s="35">
        <v>274</v>
      </c>
      <c r="E727" s="176" t="s">
        <v>299</v>
      </c>
      <c r="F727" s="35">
        <v>178</v>
      </c>
      <c r="G727" s="34" t="s">
        <v>203</v>
      </c>
      <c r="H727" s="333">
        <v>2</v>
      </c>
      <c r="I727" s="305">
        <v>15334</v>
      </c>
      <c r="J727" s="305">
        <v>2003</v>
      </c>
      <c r="K727" s="178">
        <v>1188</v>
      </c>
      <c r="L727" s="305">
        <f t="shared" si="35"/>
        <v>18525</v>
      </c>
      <c r="M727" s="34"/>
      <c r="N727" s="178">
        <f t="shared" si="33"/>
        <v>800.18741076650804</v>
      </c>
      <c r="O727" s="178">
        <f t="shared" si="34"/>
        <v>3296.4145299681259</v>
      </c>
      <c r="P727" s="179"/>
    </row>
    <row r="728" spans="1:16">
      <c r="A728" s="35">
        <v>487</v>
      </c>
      <c r="B728" s="35">
        <v>487274181</v>
      </c>
      <c r="C728" s="34" t="s">
        <v>539</v>
      </c>
      <c r="D728" s="35">
        <v>274</v>
      </c>
      <c r="E728" s="176" t="s">
        <v>299</v>
      </c>
      <c r="F728" s="35">
        <v>181</v>
      </c>
      <c r="G728" s="34" t="s">
        <v>206</v>
      </c>
      <c r="H728" s="333">
        <v>3</v>
      </c>
      <c r="I728" s="305">
        <v>16355</v>
      </c>
      <c r="J728" s="305">
        <v>183</v>
      </c>
      <c r="K728" s="178">
        <v>1188</v>
      </c>
      <c r="L728" s="305">
        <f t="shared" si="35"/>
        <v>17726</v>
      </c>
      <c r="M728" s="34"/>
      <c r="N728" s="178">
        <f t="shared" si="33"/>
        <v>139.62950360005561</v>
      </c>
      <c r="O728" s="178">
        <f t="shared" si="34"/>
        <v>1103.0622549984328</v>
      </c>
      <c r="P728" s="179"/>
    </row>
    <row r="729" spans="1:16">
      <c r="A729" s="35">
        <v>487</v>
      </c>
      <c r="B729" s="35">
        <v>487274189</v>
      </c>
      <c r="C729" s="34" t="s">
        <v>539</v>
      </c>
      <c r="D729" s="35">
        <v>274</v>
      </c>
      <c r="E729" s="176" t="s">
        <v>299</v>
      </c>
      <c r="F729" s="35">
        <v>189</v>
      </c>
      <c r="G729" s="34" t="s">
        <v>214</v>
      </c>
      <c r="H729" s="333">
        <v>2</v>
      </c>
      <c r="I729" s="305">
        <v>16777</v>
      </c>
      <c r="J729" s="305">
        <v>7641</v>
      </c>
      <c r="K729" s="178">
        <v>1188</v>
      </c>
      <c r="L729" s="305">
        <f t="shared" si="35"/>
        <v>25606</v>
      </c>
      <c r="M729" s="34"/>
      <c r="N729" s="178">
        <f t="shared" si="33"/>
        <v>5653.2208319392957</v>
      </c>
      <c r="O729" s="178">
        <f t="shared" si="34"/>
        <v>7641.0856759543094</v>
      </c>
      <c r="P729" s="179"/>
    </row>
    <row r="730" spans="1:16">
      <c r="A730" s="35">
        <v>487</v>
      </c>
      <c r="B730" s="35">
        <v>487274201</v>
      </c>
      <c r="C730" s="34" t="s">
        <v>539</v>
      </c>
      <c r="D730" s="35">
        <v>274</v>
      </c>
      <c r="E730" s="176" t="s">
        <v>299</v>
      </c>
      <c r="F730" s="35">
        <v>201</v>
      </c>
      <c r="G730" s="34" t="s">
        <v>226</v>
      </c>
      <c r="H730" s="333">
        <v>2</v>
      </c>
      <c r="I730" s="305">
        <v>15015</v>
      </c>
      <c r="J730" s="305">
        <v>0</v>
      </c>
      <c r="K730" s="178">
        <v>1188</v>
      </c>
      <c r="L730" s="305">
        <f t="shared" si="35"/>
        <v>16203</v>
      </c>
      <c r="M730" s="34"/>
      <c r="N730" s="178">
        <f t="shared" si="33"/>
        <v>0</v>
      </c>
      <c r="O730" s="178">
        <f t="shared" si="34"/>
        <v>525.88219607946849</v>
      </c>
      <c r="P730" s="179"/>
    </row>
    <row r="731" spans="1:16">
      <c r="A731" s="35">
        <v>487</v>
      </c>
      <c r="B731" s="35">
        <v>487274229</v>
      </c>
      <c r="C731" s="34" t="s">
        <v>539</v>
      </c>
      <c r="D731" s="35">
        <v>274</v>
      </c>
      <c r="E731" s="176" t="s">
        <v>299</v>
      </c>
      <c r="F731" s="35">
        <v>229</v>
      </c>
      <c r="G731" s="34" t="s">
        <v>254</v>
      </c>
      <c r="H731" s="333">
        <v>2</v>
      </c>
      <c r="I731" s="305">
        <v>16234</v>
      </c>
      <c r="J731" s="305">
        <v>1607</v>
      </c>
      <c r="K731" s="178">
        <v>1188</v>
      </c>
      <c r="L731" s="305">
        <f t="shared" si="35"/>
        <v>19029</v>
      </c>
      <c r="M731" s="34"/>
      <c r="N731" s="178">
        <f t="shared" si="33"/>
        <v>1222.5555004164962</v>
      </c>
      <c r="O731" s="178">
        <f t="shared" si="34"/>
        <v>3109.0202268113935</v>
      </c>
      <c r="P731" s="179"/>
    </row>
    <row r="732" spans="1:16">
      <c r="A732" s="35">
        <v>487</v>
      </c>
      <c r="B732" s="35">
        <v>487274243</v>
      </c>
      <c r="C732" s="34" t="s">
        <v>539</v>
      </c>
      <c r="D732" s="35">
        <v>274</v>
      </c>
      <c r="E732" s="176" t="s">
        <v>299</v>
      </c>
      <c r="F732" s="35">
        <v>243</v>
      </c>
      <c r="G732" s="34" t="s">
        <v>268</v>
      </c>
      <c r="H732" s="333">
        <v>1</v>
      </c>
      <c r="I732" s="305">
        <v>19568</v>
      </c>
      <c r="J732" s="305">
        <v>2548</v>
      </c>
      <c r="K732" s="178">
        <v>1188</v>
      </c>
      <c r="L732" s="305">
        <f t="shared" si="35"/>
        <v>23304</v>
      </c>
      <c r="M732" s="34"/>
      <c r="N732" s="178">
        <f t="shared" si="33"/>
        <v>2101.4324892190598</v>
      </c>
      <c r="O732" s="178">
        <f t="shared" si="34"/>
        <v>4767.0210349337176</v>
      </c>
      <c r="P732" s="179"/>
    </row>
    <row r="733" spans="1:16">
      <c r="A733" s="35">
        <v>487</v>
      </c>
      <c r="B733" s="35">
        <v>487274248</v>
      </c>
      <c r="C733" s="34" t="s">
        <v>539</v>
      </c>
      <c r="D733" s="35">
        <v>274</v>
      </c>
      <c r="E733" s="176" t="s">
        <v>299</v>
      </c>
      <c r="F733" s="35">
        <v>248</v>
      </c>
      <c r="G733" s="34" t="s">
        <v>273</v>
      </c>
      <c r="H733" s="333">
        <v>28</v>
      </c>
      <c r="I733" s="305">
        <v>18951</v>
      </c>
      <c r="J733" s="305">
        <v>714</v>
      </c>
      <c r="K733" s="178">
        <v>1188</v>
      </c>
      <c r="L733" s="305">
        <f t="shared" si="35"/>
        <v>20853</v>
      </c>
      <c r="M733" s="34"/>
      <c r="N733" s="178">
        <f t="shared" si="33"/>
        <v>611.42392784936601</v>
      </c>
      <c r="O733" s="178">
        <f t="shared" si="34"/>
        <v>2055.9220482262863</v>
      </c>
      <c r="P733" s="179"/>
    </row>
    <row r="734" spans="1:16">
      <c r="A734" s="35">
        <v>487</v>
      </c>
      <c r="B734" s="35">
        <v>487274262</v>
      </c>
      <c r="C734" s="34" t="s">
        <v>539</v>
      </c>
      <c r="D734" s="35">
        <v>274</v>
      </c>
      <c r="E734" s="176" t="s">
        <v>299</v>
      </c>
      <c r="F734" s="35">
        <v>262</v>
      </c>
      <c r="G734" s="34" t="s">
        <v>287</v>
      </c>
      <c r="H734" s="333">
        <v>11</v>
      </c>
      <c r="I734" s="305">
        <v>16391</v>
      </c>
      <c r="J734" s="305">
        <v>172</v>
      </c>
      <c r="K734" s="178">
        <v>1188</v>
      </c>
      <c r="L734" s="305">
        <f t="shared" si="35"/>
        <v>17751</v>
      </c>
      <c r="M734" s="34"/>
      <c r="N734" s="178">
        <f t="shared" si="33"/>
        <v>172.05522610276239</v>
      </c>
      <c r="O734" s="178">
        <f t="shared" si="34"/>
        <v>7681.1938688814444</v>
      </c>
      <c r="P734" s="179"/>
    </row>
    <row r="735" spans="1:16">
      <c r="A735" s="35">
        <v>487</v>
      </c>
      <c r="B735" s="35">
        <v>487274274</v>
      </c>
      <c r="C735" s="34" t="s">
        <v>539</v>
      </c>
      <c r="D735" s="35">
        <v>274</v>
      </c>
      <c r="E735" s="176" t="s">
        <v>299</v>
      </c>
      <c r="F735" s="35">
        <v>274</v>
      </c>
      <c r="G735" s="34" t="s">
        <v>299</v>
      </c>
      <c r="H735" s="333">
        <v>143</v>
      </c>
      <c r="I735" s="305">
        <v>18878</v>
      </c>
      <c r="J735" s="305">
        <v>9708</v>
      </c>
      <c r="K735" s="178">
        <v>1188</v>
      </c>
      <c r="L735" s="305">
        <f t="shared" si="35"/>
        <v>29774</v>
      </c>
      <c r="M735" s="34"/>
      <c r="N735" s="178">
        <f t="shared" si="33"/>
        <v>7636.0776428647878</v>
      </c>
      <c r="O735" s="178">
        <f t="shared" si="34"/>
        <v>9708.3922888618763</v>
      </c>
      <c r="P735" s="179"/>
    </row>
    <row r="736" spans="1:16">
      <c r="A736" s="35">
        <v>487</v>
      </c>
      <c r="B736" s="35">
        <v>487274284</v>
      </c>
      <c r="C736" s="34" t="s">
        <v>539</v>
      </c>
      <c r="D736" s="35">
        <v>274</v>
      </c>
      <c r="E736" s="176" t="s">
        <v>299</v>
      </c>
      <c r="F736" s="35">
        <v>284</v>
      </c>
      <c r="G736" s="34" t="s">
        <v>309</v>
      </c>
      <c r="H736" s="333">
        <v>8</v>
      </c>
      <c r="I736" s="305">
        <v>14278</v>
      </c>
      <c r="J736" s="305">
        <v>6934</v>
      </c>
      <c r="K736" s="178">
        <v>1188</v>
      </c>
      <c r="L736" s="305">
        <f t="shared" si="35"/>
        <v>22400</v>
      </c>
      <c r="M736" s="34"/>
      <c r="N736" s="178">
        <f t="shared" si="33"/>
        <v>4613.3999781914317</v>
      </c>
      <c r="O736" s="178">
        <f t="shared" si="34"/>
        <v>6933.8470925270485</v>
      </c>
      <c r="P736" s="179"/>
    </row>
    <row r="737" spans="1:16">
      <c r="A737" s="35">
        <v>487</v>
      </c>
      <c r="B737" s="35">
        <v>487274295</v>
      </c>
      <c r="C737" s="34" t="s">
        <v>539</v>
      </c>
      <c r="D737" s="35">
        <v>274</v>
      </c>
      <c r="E737" s="176" t="s">
        <v>299</v>
      </c>
      <c r="F737" s="35">
        <v>295</v>
      </c>
      <c r="G737" s="34" t="s">
        <v>320</v>
      </c>
      <c r="H737" s="333">
        <v>1</v>
      </c>
      <c r="I737" s="305">
        <v>16879</v>
      </c>
      <c r="J737" s="305">
        <v>8259</v>
      </c>
      <c r="K737" s="178">
        <v>1188</v>
      </c>
      <c r="L737" s="305">
        <f t="shared" si="35"/>
        <v>26326</v>
      </c>
      <c r="M737" s="34"/>
      <c r="N737" s="178">
        <f t="shared" si="33"/>
        <v>7888.023695127773</v>
      </c>
      <c r="O737" s="178">
        <f t="shared" si="34"/>
        <v>10422.44360052704</v>
      </c>
      <c r="P737" s="179"/>
    </row>
    <row r="738" spans="1:16">
      <c r="A738" s="35">
        <v>487</v>
      </c>
      <c r="B738" s="35">
        <v>487274305</v>
      </c>
      <c r="C738" s="34" t="s">
        <v>539</v>
      </c>
      <c r="D738" s="35">
        <v>274</v>
      </c>
      <c r="E738" s="176" t="s">
        <v>299</v>
      </c>
      <c r="F738" s="35">
        <v>305</v>
      </c>
      <c r="G738" s="34" t="s">
        <v>330</v>
      </c>
      <c r="H738" s="333">
        <v>2</v>
      </c>
      <c r="I738" s="305">
        <v>11941</v>
      </c>
      <c r="J738" s="305">
        <v>5396</v>
      </c>
      <c r="K738" s="178">
        <v>1188</v>
      </c>
      <c r="L738" s="305">
        <f t="shared" si="35"/>
        <v>18525</v>
      </c>
      <c r="M738" s="34"/>
      <c r="N738" s="178">
        <f t="shared" si="33"/>
        <v>3875.079331888177</v>
      </c>
      <c r="O738" s="178">
        <f t="shared" si="34"/>
        <v>5395.7461548299761</v>
      </c>
      <c r="P738" s="179"/>
    </row>
    <row r="739" spans="1:16">
      <c r="A739" s="35">
        <v>487</v>
      </c>
      <c r="B739" s="35">
        <v>487274308</v>
      </c>
      <c r="C739" s="34" t="s">
        <v>539</v>
      </c>
      <c r="D739" s="35">
        <v>274</v>
      </c>
      <c r="E739" s="176" t="s">
        <v>299</v>
      </c>
      <c r="F739" s="35">
        <v>308</v>
      </c>
      <c r="G739" s="34" t="s">
        <v>333</v>
      </c>
      <c r="H739" s="333">
        <v>2</v>
      </c>
      <c r="I739" s="305">
        <v>15178</v>
      </c>
      <c r="J739" s="305">
        <v>5871</v>
      </c>
      <c r="K739" s="178">
        <v>1188</v>
      </c>
      <c r="L739" s="305">
        <f t="shared" si="35"/>
        <v>22237</v>
      </c>
      <c r="M739" s="34"/>
      <c r="N739" s="178">
        <f t="shared" si="33"/>
        <v>4069.7727896192628</v>
      </c>
      <c r="O739" s="178">
        <f t="shared" si="34"/>
        <v>8969.9969697300803</v>
      </c>
      <c r="P739" s="179"/>
    </row>
    <row r="740" spans="1:16">
      <c r="A740" s="35">
        <v>487</v>
      </c>
      <c r="B740" s="35">
        <v>487274314</v>
      </c>
      <c r="C740" s="34" t="s">
        <v>539</v>
      </c>
      <c r="D740" s="35">
        <v>274</v>
      </c>
      <c r="E740" s="176" t="s">
        <v>299</v>
      </c>
      <c r="F740" s="35">
        <v>314</v>
      </c>
      <c r="G740" s="34" t="s">
        <v>339</v>
      </c>
      <c r="H740" s="333">
        <v>4</v>
      </c>
      <c r="I740" s="305">
        <v>16273</v>
      </c>
      <c r="J740" s="305">
        <v>8557</v>
      </c>
      <c r="K740" s="178">
        <v>1188</v>
      </c>
      <c r="L740" s="305">
        <f t="shared" si="35"/>
        <v>26018</v>
      </c>
      <c r="M740" s="34"/>
      <c r="N740" s="178">
        <f t="shared" si="33"/>
        <v>8556.9030514117076</v>
      </c>
      <c r="O740" s="178">
        <f t="shared" si="34"/>
        <v>13533.870228965869</v>
      </c>
      <c r="P740" s="179"/>
    </row>
    <row r="741" spans="1:16">
      <c r="A741" s="35">
        <v>487</v>
      </c>
      <c r="B741" s="35">
        <v>487274336</v>
      </c>
      <c r="C741" s="34" t="s">
        <v>539</v>
      </c>
      <c r="D741" s="35">
        <v>274</v>
      </c>
      <c r="E741" s="176" t="s">
        <v>299</v>
      </c>
      <c r="F741" s="35">
        <v>336</v>
      </c>
      <c r="G741" s="34" t="s">
        <v>361</v>
      </c>
      <c r="H741" s="333">
        <v>2</v>
      </c>
      <c r="I741" s="305">
        <v>15670</v>
      </c>
      <c r="J741" s="305">
        <v>3434</v>
      </c>
      <c r="K741" s="178">
        <v>1188</v>
      </c>
      <c r="L741" s="305">
        <f t="shared" si="35"/>
        <v>20292</v>
      </c>
      <c r="M741" s="34"/>
      <c r="N741" s="178">
        <f t="shared" si="33"/>
        <v>2089.9966809334364</v>
      </c>
      <c r="O741" s="178">
        <f t="shared" si="34"/>
        <v>4141.8752409587178</v>
      </c>
      <c r="P741" s="179"/>
    </row>
    <row r="742" spans="1:16">
      <c r="A742" s="35">
        <v>487</v>
      </c>
      <c r="B742" s="35">
        <v>487274342</v>
      </c>
      <c r="C742" s="34" t="s">
        <v>539</v>
      </c>
      <c r="D742" s="35">
        <v>274</v>
      </c>
      <c r="E742" s="176" t="s">
        <v>299</v>
      </c>
      <c r="F742" s="35">
        <v>342</v>
      </c>
      <c r="G742" s="34" t="s">
        <v>367</v>
      </c>
      <c r="H742" s="333">
        <v>4</v>
      </c>
      <c r="I742" s="305">
        <v>16808</v>
      </c>
      <c r="J742" s="305">
        <v>13512</v>
      </c>
      <c r="K742" s="178">
        <v>1188</v>
      </c>
      <c r="L742" s="305">
        <f t="shared" si="35"/>
        <v>31508</v>
      </c>
      <c r="M742" s="34"/>
      <c r="N742" s="178">
        <f t="shared" si="33"/>
        <v>9153.6780549720643</v>
      </c>
      <c r="O742" s="178">
        <f t="shared" si="34"/>
        <v>13794.10033510812</v>
      </c>
      <c r="P742" s="179"/>
    </row>
    <row r="743" spans="1:16">
      <c r="A743" s="35">
        <v>487</v>
      </c>
      <c r="B743" s="35">
        <v>487274344</v>
      </c>
      <c r="C743" s="34" t="s">
        <v>539</v>
      </c>
      <c r="D743" s="35">
        <v>274</v>
      </c>
      <c r="E743" s="176" t="s">
        <v>299</v>
      </c>
      <c r="F743" s="35">
        <v>344</v>
      </c>
      <c r="G743" s="34" t="s">
        <v>369</v>
      </c>
      <c r="H743" s="333">
        <v>1</v>
      </c>
      <c r="I743" s="305">
        <v>16515</v>
      </c>
      <c r="J743" s="305">
        <v>7868</v>
      </c>
      <c r="K743" s="178">
        <v>1188</v>
      </c>
      <c r="L743" s="305">
        <f t="shared" si="35"/>
        <v>25571</v>
      </c>
      <c r="M743" s="34"/>
      <c r="N743" s="178">
        <f t="shared" si="33"/>
        <v>4984.8778510355114</v>
      </c>
      <c r="O743" s="178">
        <f t="shared" si="34"/>
        <v>7867.7609804196181</v>
      </c>
      <c r="P743" s="179"/>
    </row>
    <row r="744" spans="1:16">
      <c r="A744" s="35">
        <v>487</v>
      </c>
      <c r="B744" s="35">
        <v>487274346</v>
      </c>
      <c r="C744" s="34" t="s">
        <v>539</v>
      </c>
      <c r="D744" s="35">
        <v>274</v>
      </c>
      <c r="E744" s="176" t="s">
        <v>299</v>
      </c>
      <c r="F744" s="35">
        <v>346</v>
      </c>
      <c r="G744" s="34" t="s">
        <v>371</v>
      </c>
      <c r="H744" s="333">
        <v>4</v>
      </c>
      <c r="I744" s="305">
        <v>11943</v>
      </c>
      <c r="J744" s="305">
        <v>1881</v>
      </c>
      <c r="K744" s="178">
        <v>1188</v>
      </c>
      <c r="L744" s="305">
        <f t="shared" si="35"/>
        <v>15012</v>
      </c>
      <c r="M744" s="34"/>
      <c r="N744" s="178">
        <f t="shared" si="33"/>
        <v>1132.0847974343269</v>
      </c>
      <c r="O744" s="178">
        <f t="shared" si="34"/>
        <v>2327.1294291820595</v>
      </c>
      <c r="P744" s="179"/>
    </row>
    <row r="745" spans="1:16">
      <c r="A745" s="35">
        <v>487</v>
      </c>
      <c r="B745" s="35">
        <v>487274347</v>
      </c>
      <c r="C745" s="34" t="s">
        <v>539</v>
      </c>
      <c r="D745" s="35">
        <v>274</v>
      </c>
      <c r="E745" s="176" t="s">
        <v>299</v>
      </c>
      <c r="F745" s="35">
        <v>347</v>
      </c>
      <c r="G745" s="34" t="s">
        <v>372</v>
      </c>
      <c r="H745" s="333">
        <v>13</v>
      </c>
      <c r="I745" s="305">
        <v>17025</v>
      </c>
      <c r="J745" s="305">
        <v>7795</v>
      </c>
      <c r="K745" s="178">
        <v>1188</v>
      </c>
      <c r="L745" s="305">
        <f t="shared" si="35"/>
        <v>26008</v>
      </c>
      <c r="M745" s="34"/>
      <c r="N745" s="178">
        <f t="shared" si="33"/>
        <v>6953.8698019588192</v>
      </c>
      <c r="O745" s="178">
        <f t="shared" si="34"/>
        <v>8787.5779026919845</v>
      </c>
      <c r="P745" s="179"/>
    </row>
    <row r="746" spans="1:16">
      <c r="A746" s="35">
        <v>487</v>
      </c>
      <c r="B746" s="35">
        <v>487274665</v>
      </c>
      <c r="C746" s="34" t="s">
        <v>539</v>
      </c>
      <c r="D746" s="35">
        <v>274</v>
      </c>
      <c r="E746" s="176" t="s">
        <v>299</v>
      </c>
      <c r="F746" s="35">
        <v>665</v>
      </c>
      <c r="G746" s="34" t="s">
        <v>398</v>
      </c>
      <c r="H746" s="333">
        <v>2</v>
      </c>
      <c r="I746" s="305">
        <v>8609</v>
      </c>
      <c r="J746" s="305">
        <v>1641</v>
      </c>
      <c r="K746" s="178">
        <v>1188</v>
      </c>
      <c r="L746" s="305">
        <f t="shared" si="35"/>
        <v>11438</v>
      </c>
      <c r="M746" s="34"/>
      <c r="N746" s="178">
        <f t="shared" si="33"/>
        <v>1056.8304743267472</v>
      </c>
      <c r="O746" s="178">
        <f t="shared" si="34"/>
        <v>1740.2038287164796</v>
      </c>
      <c r="P746" s="179"/>
    </row>
    <row r="747" spans="1:16">
      <c r="A747" s="35">
        <v>488</v>
      </c>
      <c r="B747" s="35">
        <v>488219001</v>
      </c>
      <c r="C747" s="34" t="s">
        <v>458</v>
      </c>
      <c r="D747" s="35">
        <v>219</v>
      </c>
      <c r="E747" s="176" t="s">
        <v>244</v>
      </c>
      <c r="F747" s="35">
        <v>1</v>
      </c>
      <c r="G747" s="34" t="s">
        <v>26</v>
      </c>
      <c r="H747" s="333">
        <v>55</v>
      </c>
      <c r="I747" s="305">
        <v>14644</v>
      </c>
      <c r="J747" s="305">
        <v>2122</v>
      </c>
      <c r="K747" s="178">
        <v>1188</v>
      </c>
      <c r="L747" s="305">
        <f t="shared" si="35"/>
        <v>17954</v>
      </c>
      <c r="M747" s="34"/>
      <c r="N747" s="178">
        <f t="shared" si="33"/>
        <v>1468.528141020186</v>
      </c>
      <c r="O747" s="178">
        <f t="shared" si="34"/>
        <v>4147.914200065683</v>
      </c>
      <c r="P747" s="179"/>
    </row>
    <row r="748" spans="1:16">
      <c r="A748" s="35">
        <v>488</v>
      </c>
      <c r="B748" s="35">
        <v>488219016</v>
      </c>
      <c r="C748" s="34" t="s">
        <v>458</v>
      </c>
      <c r="D748" s="35">
        <v>219</v>
      </c>
      <c r="E748" s="176" t="s">
        <v>244</v>
      </c>
      <c r="F748" s="35">
        <v>16</v>
      </c>
      <c r="G748" s="34" t="s">
        <v>41</v>
      </c>
      <c r="H748" s="333">
        <v>2</v>
      </c>
      <c r="I748" s="305">
        <v>19693</v>
      </c>
      <c r="J748" s="305">
        <v>281</v>
      </c>
      <c r="K748" s="178">
        <v>1188</v>
      </c>
      <c r="L748" s="305">
        <f t="shared" si="35"/>
        <v>21162</v>
      </c>
      <c r="M748" s="34"/>
      <c r="N748" s="178">
        <f t="shared" si="33"/>
        <v>213.99311371705335</v>
      </c>
      <c r="O748" s="178">
        <f t="shared" si="34"/>
        <v>1113.2948558786193</v>
      </c>
      <c r="P748" s="179"/>
    </row>
    <row r="749" spans="1:16">
      <c r="A749" s="35">
        <v>488</v>
      </c>
      <c r="B749" s="35">
        <v>488219018</v>
      </c>
      <c r="C749" s="34" t="s">
        <v>458</v>
      </c>
      <c r="D749" s="35">
        <v>219</v>
      </c>
      <c r="E749" s="176" t="s">
        <v>244</v>
      </c>
      <c r="F749" s="35">
        <v>18</v>
      </c>
      <c r="G749" s="34" t="s">
        <v>43</v>
      </c>
      <c r="H749" s="333">
        <v>4</v>
      </c>
      <c r="I749" s="305">
        <v>17601.171054421768</v>
      </c>
      <c r="J749" s="305">
        <v>9425</v>
      </c>
      <c r="K749" s="178">
        <v>1188</v>
      </c>
      <c r="L749" s="305">
        <f t="shared" si="35"/>
        <v>28214.171054421768</v>
      </c>
      <c r="M749" s="34"/>
      <c r="N749" s="178">
        <f t="shared" si="33"/>
        <v>5794.3004185019126</v>
      </c>
      <c r="O749" s="178">
        <f t="shared" si="34"/>
        <v>16733.649099998005</v>
      </c>
      <c r="P749" s="179"/>
    </row>
    <row r="750" spans="1:16">
      <c r="A750" s="35">
        <v>488</v>
      </c>
      <c r="B750" s="35">
        <v>488219035</v>
      </c>
      <c r="C750" s="34" t="s">
        <v>458</v>
      </c>
      <c r="D750" s="35">
        <v>219</v>
      </c>
      <c r="E750" s="176" t="s">
        <v>244</v>
      </c>
      <c r="F750" s="35">
        <v>35</v>
      </c>
      <c r="G750" s="34" t="s">
        <v>60</v>
      </c>
      <c r="H750" s="333">
        <v>2</v>
      </c>
      <c r="I750" s="305">
        <v>21670</v>
      </c>
      <c r="J750" s="305">
        <v>7707</v>
      </c>
      <c r="K750" s="178">
        <v>1188</v>
      </c>
      <c r="L750" s="305">
        <f t="shared" si="35"/>
        <v>30565</v>
      </c>
      <c r="M750" s="34"/>
      <c r="N750" s="178">
        <f t="shared" si="33"/>
        <v>6403.509563679876</v>
      </c>
      <c r="O750" s="178">
        <f t="shared" si="34"/>
        <v>9095.3581982702053</v>
      </c>
      <c r="P750" s="179"/>
    </row>
    <row r="751" spans="1:16">
      <c r="A751" s="35">
        <v>488</v>
      </c>
      <c r="B751" s="35">
        <v>488219040</v>
      </c>
      <c r="C751" s="34" t="s">
        <v>458</v>
      </c>
      <c r="D751" s="35">
        <v>219</v>
      </c>
      <c r="E751" s="176" t="s">
        <v>244</v>
      </c>
      <c r="F751" s="35">
        <v>40</v>
      </c>
      <c r="G751" s="34" t="s">
        <v>65</v>
      </c>
      <c r="H751" s="333">
        <v>31</v>
      </c>
      <c r="I751" s="305">
        <v>15687</v>
      </c>
      <c r="J751" s="305">
        <v>5239</v>
      </c>
      <c r="K751" s="178">
        <v>1188</v>
      </c>
      <c r="L751" s="305">
        <f t="shared" si="35"/>
        <v>22114</v>
      </c>
      <c r="M751" s="34"/>
      <c r="N751" s="178">
        <f t="shared" si="33"/>
        <v>3747.0614259758695</v>
      </c>
      <c r="O751" s="178">
        <f t="shared" si="34"/>
        <v>5239.2888152723208</v>
      </c>
      <c r="P751" s="179"/>
    </row>
    <row r="752" spans="1:16">
      <c r="A752" s="35">
        <v>488</v>
      </c>
      <c r="B752" s="35">
        <v>488219044</v>
      </c>
      <c r="C752" s="34" t="s">
        <v>458</v>
      </c>
      <c r="D752" s="35">
        <v>219</v>
      </c>
      <c r="E752" s="176" t="s">
        <v>244</v>
      </c>
      <c r="F752" s="35">
        <v>44</v>
      </c>
      <c r="G752" s="34" t="s">
        <v>69</v>
      </c>
      <c r="H752" s="333">
        <v>254</v>
      </c>
      <c r="I752" s="305">
        <v>19024</v>
      </c>
      <c r="J752" s="305">
        <v>0</v>
      </c>
      <c r="K752" s="178">
        <v>1188</v>
      </c>
      <c r="L752" s="305">
        <f t="shared" si="35"/>
        <v>20212</v>
      </c>
      <c r="M752" s="34"/>
      <c r="N752" s="178">
        <f t="shared" si="33"/>
        <v>0</v>
      </c>
      <c r="O752" s="178">
        <f t="shared" si="34"/>
        <v>1253.0726824114026</v>
      </c>
      <c r="P752" s="179"/>
    </row>
    <row r="753" spans="1:16">
      <c r="A753" s="35">
        <v>488</v>
      </c>
      <c r="B753" s="35">
        <v>488219050</v>
      </c>
      <c r="C753" s="34" t="s">
        <v>458</v>
      </c>
      <c r="D753" s="35">
        <v>219</v>
      </c>
      <c r="E753" s="176" t="s">
        <v>244</v>
      </c>
      <c r="F753" s="35">
        <v>50</v>
      </c>
      <c r="G753" s="34" t="s">
        <v>75</v>
      </c>
      <c r="H753" s="333">
        <v>1</v>
      </c>
      <c r="I753" s="305">
        <v>14346.738139739473</v>
      </c>
      <c r="J753" s="305">
        <v>6267</v>
      </c>
      <c r="K753" s="178">
        <v>1188</v>
      </c>
      <c r="L753" s="305">
        <f t="shared" si="35"/>
        <v>21801.738139739471</v>
      </c>
      <c r="M753" s="34"/>
      <c r="N753" s="178">
        <f t="shared" si="33"/>
        <v>6003.8810675992372</v>
      </c>
      <c r="O753" s="178">
        <f t="shared" si="34"/>
        <v>6758.8417227566661</v>
      </c>
      <c r="P753" s="179"/>
    </row>
    <row r="754" spans="1:16">
      <c r="A754" s="35">
        <v>488</v>
      </c>
      <c r="B754" s="35">
        <v>488219052</v>
      </c>
      <c r="C754" s="34" t="s">
        <v>458</v>
      </c>
      <c r="D754" s="35">
        <v>219</v>
      </c>
      <c r="E754" s="176" t="s">
        <v>244</v>
      </c>
      <c r="F754" s="35">
        <v>52</v>
      </c>
      <c r="G754" s="34" t="s">
        <v>77</v>
      </c>
      <c r="H754" s="333">
        <v>1</v>
      </c>
      <c r="I754" s="305">
        <v>14579.468685705522</v>
      </c>
      <c r="J754" s="305">
        <v>7747</v>
      </c>
      <c r="K754" s="178">
        <v>1188</v>
      </c>
      <c r="L754" s="305">
        <f t="shared" si="35"/>
        <v>23514.46868570552</v>
      </c>
      <c r="M754" s="34"/>
      <c r="N754" s="178">
        <f t="shared" si="33"/>
        <v>4324.0958541557466</v>
      </c>
      <c r="O754" s="178">
        <f t="shared" si="34"/>
        <v>7746.9717053593686</v>
      </c>
      <c r="P754" s="179"/>
    </row>
    <row r="755" spans="1:16">
      <c r="A755" s="35">
        <v>488</v>
      </c>
      <c r="B755" s="35">
        <v>488219065</v>
      </c>
      <c r="C755" s="34" t="s">
        <v>458</v>
      </c>
      <c r="D755" s="35">
        <v>219</v>
      </c>
      <c r="E755" s="176" t="s">
        <v>244</v>
      </c>
      <c r="F755" s="35">
        <v>65</v>
      </c>
      <c r="G755" s="34" t="s">
        <v>90</v>
      </c>
      <c r="H755" s="333">
        <v>4</v>
      </c>
      <c r="I755" s="305">
        <v>14998</v>
      </c>
      <c r="J755" s="305">
        <v>10678</v>
      </c>
      <c r="K755" s="178">
        <v>1188</v>
      </c>
      <c r="L755" s="305">
        <f t="shared" si="35"/>
        <v>26864</v>
      </c>
      <c r="M755" s="34"/>
      <c r="N755" s="178">
        <f t="shared" si="33"/>
        <v>7098.2336425487265</v>
      </c>
      <c r="O755" s="178">
        <f t="shared" si="34"/>
        <v>11043.135925527189</v>
      </c>
      <c r="P755" s="179"/>
    </row>
    <row r="756" spans="1:16">
      <c r="A756" s="35">
        <v>488</v>
      </c>
      <c r="B756" s="35">
        <v>488219082</v>
      </c>
      <c r="C756" s="34" t="s">
        <v>458</v>
      </c>
      <c r="D756" s="35">
        <v>219</v>
      </c>
      <c r="E756" s="176" t="s">
        <v>244</v>
      </c>
      <c r="F756" s="35">
        <v>82</v>
      </c>
      <c r="G756" s="34" t="s">
        <v>107</v>
      </c>
      <c r="H756" s="333">
        <v>2</v>
      </c>
      <c r="I756" s="305">
        <v>13016.780711919793</v>
      </c>
      <c r="J756" s="305">
        <v>6107</v>
      </c>
      <c r="K756" s="178">
        <v>1188</v>
      </c>
      <c r="L756" s="305">
        <f t="shared" si="35"/>
        <v>20311.780711919793</v>
      </c>
      <c r="M756" s="34"/>
      <c r="N756" s="178">
        <f t="shared" si="33"/>
        <v>3354.6385986750174</v>
      </c>
      <c r="O756" s="178">
        <f t="shared" si="34"/>
        <v>6317.4378353137836</v>
      </c>
      <c r="P756" s="179"/>
    </row>
    <row r="757" spans="1:16">
      <c r="A757" s="35">
        <v>488</v>
      </c>
      <c r="B757" s="35">
        <v>488219083</v>
      </c>
      <c r="C757" s="34" t="s">
        <v>458</v>
      </c>
      <c r="D757" s="35">
        <v>219</v>
      </c>
      <c r="E757" s="176" t="s">
        <v>244</v>
      </c>
      <c r="F757" s="35">
        <v>83</v>
      </c>
      <c r="G757" s="34" t="s">
        <v>108</v>
      </c>
      <c r="H757" s="333">
        <v>4</v>
      </c>
      <c r="I757" s="305">
        <v>14150</v>
      </c>
      <c r="J757" s="305">
        <v>2802</v>
      </c>
      <c r="K757" s="178">
        <v>1188</v>
      </c>
      <c r="L757" s="305">
        <f t="shared" si="35"/>
        <v>18140</v>
      </c>
      <c r="M757" s="34"/>
      <c r="N757" s="178">
        <f t="shared" si="33"/>
        <v>1357.2261281479223</v>
      </c>
      <c r="O757" s="178">
        <f t="shared" si="34"/>
        <v>2801.9378686491727</v>
      </c>
      <c r="P757" s="179"/>
    </row>
    <row r="758" spans="1:16">
      <c r="A758" s="35">
        <v>488</v>
      </c>
      <c r="B758" s="35">
        <v>488219088</v>
      </c>
      <c r="C758" s="34" t="s">
        <v>458</v>
      </c>
      <c r="D758" s="35">
        <v>219</v>
      </c>
      <c r="E758" s="176" t="s">
        <v>244</v>
      </c>
      <c r="F758" s="35">
        <v>88</v>
      </c>
      <c r="G758" s="34" t="s">
        <v>113</v>
      </c>
      <c r="H758" s="333">
        <v>1</v>
      </c>
      <c r="I758" s="305">
        <v>13522.748360704687</v>
      </c>
      <c r="J758" s="305">
        <v>3987</v>
      </c>
      <c r="K758" s="178">
        <v>1188</v>
      </c>
      <c r="L758" s="305">
        <f t="shared" si="35"/>
        <v>18697.748360704689</v>
      </c>
      <c r="M758" s="34"/>
      <c r="N758" s="178">
        <f t="shared" si="33"/>
        <v>3864.5030607575918</v>
      </c>
      <c r="O758" s="178">
        <f t="shared" si="34"/>
        <v>4576.8961942112855</v>
      </c>
      <c r="P758" s="179"/>
    </row>
    <row r="759" spans="1:16">
      <c r="A759" s="35">
        <v>488</v>
      </c>
      <c r="B759" s="35">
        <v>488219122</v>
      </c>
      <c r="C759" s="34" t="s">
        <v>458</v>
      </c>
      <c r="D759" s="35">
        <v>219</v>
      </c>
      <c r="E759" s="176" t="s">
        <v>244</v>
      </c>
      <c r="F759" s="35">
        <v>122</v>
      </c>
      <c r="G759" s="34" t="s">
        <v>147</v>
      </c>
      <c r="H759" s="333">
        <v>23</v>
      </c>
      <c r="I759" s="305">
        <v>13729</v>
      </c>
      <c r="J759" s="305">
        <v>4929</v>
      </c>
      <c r="K759" s="178">
        <v>1188</v>
      </c>
      <c r="L759" s="305">
        <f t="shared" si="35"/>
        <v>19846</v>
      </c>
      <c r="M759" s="34"/>
      <c r="N759" s="178">
        <f t="shared" si="33"/>
        <v>3701.0332464369712</v>
      </c>
      <c r="O759" s="178">
        <f t="shared" si="34"/>
        <v>4929.0929333872591</v>
      </c>
      <c r="P759" s="179"/>
    </row>
    <row r="760" spans="1:16">
      <c r="A760" s="35">
        <v>488</v>
      </c>
      <c r="B760" s="35">
        <v>488219131</v>
      </c>
      <c r="C760" s="34" t="s">
        <v>458</v>
      </c>
      <c r="D760" s="35">
        <v>219</v>
      </c>
      <c r="E760" s="176" t="s">
        <v>244</v>
      </c>
      <c r="F760" s="35">
        <v>131</v>
      </c>
      <c r="G760" s="34" t="s">
        <v>156</v>
      </c>
      <c r="H760" s="333">
        <v>4</v>
      </c>
      <c r="I760" s="305">
        <v>13279</v>
      </c>
      <c r="J760" s="305">
        <v>8575</v>
      </c>
      <c r="K760" s="178">
        <v>1188</v>
      </c>
      <c r="L760" s="305">
        <f t="shared" si="35"/>
        <v>23042</v>
      </c>
      <c r="M760" s="34"/>
      <c r="N760" s="178">
        <f t="shared" si="33"/>
        <v>3012.3812718201789</v>
      </c>
      <c r="O760" s="178">
        <f t="shared" si="34"/>
        <v>8575.2563869710939</v>
      </c>
      <c r="P760" s="179"/>
    </row>
    <row r="761" spans="1:16">
      <c r="A761" s="35">
        <v>488</v>
      </c>
      <c r="B761" s="35">
        <v>488219133</v>
      </c>
      <c r="C761" s="34" t="s">
        <v>458</v>
      </c>
      <c r="D761" s="35">
        <v>219</v>
      </c>
      <c r="E761" s="176" t="s">
        <v>244</v>
      </c>
      <c r="F761" s="35">
        <v>133</v>
      </c>
      <c r="G761" s="34" t="s">
        <v>158</v>
      </c>
      <c r="H761" s="333">
        <v>44</v>
      </c>
      <c r="I761" s="305">
        <v>14974</v>
      </c>
      <c r="J761" s="305">
        <v>0</v>
      </c>
      <c r="K761" s="178">
        <v>1188</v>
      </c>
      <c r="L761" s="305">
        <f t="shared" si="35"/>
        <v>16162</v>
      </c>
      <c r="M761" s="34"/>
      <c r="N761" s="178">
        <f t="shared" si="33"/>
        <v>0</v>
      </c>
      <c r="O761" s="178">
        <f t="shared" si="34"/>
        <v>4692.9289960579154</v>
      </c>
      <c r="P761" s="179"/>
    </row>
    <row r="762" spans="1:16">
      <c r="A762" s="35">
        <v>488</v>
      </c>
      <c r="B762" s="35">
        <v>488219142</v>
      </c>
      <c r="C762" s="34" t="s">
        <v>458</v>
      </c>
      <c r="D762" s="35">
        <v>219</v>
      </c>
      <c r="E762" s="176" t="s">
        <v>244</v>
      </c>
      <c r="F762" s="35">
        <v>142</v>
      </c>
      <c r="G762" s="34" t="s">
        <v>167</v>
      </c>
      <c r="H762" s="333">
        <v>10</v>
      </c>
      <c r="I762" s="305">
        <v>14183</v>
      </c>
      <c r="J762" s="305">
        <v>15029</v>
      </c>
      <c r="K762" s="178">
        <v>1188</v>
      </c>
      <c r="L762" s="305">
        <f t="shared" si="35"/>
        <v>30400</v>
      </c>
      <c r="M762" s="34"/>
      <c r="N762" s="178">
        <f t="shared" si="33"/>
        <v>9199.021880258937</v>
      </c>
      <c r="O762" s="178">
        <f t="shared" si="34"/>
        <v>15029.490902353919</v>
      </c>
      <c r="P762" s="179"/>
    </row>
    <row r="763" spans="1:16">
      <c r="A763" s="35">
        <v>488</v>
      </c>
      <c r="B763" s="35">
        <v>488219145</v>
      </c>
      <c r="C763" s="34" t="s">
        <v>458</v>
      </c>
      <c r="D763" s="35">
        <v>219</v>
      </c>
      <c r="E763" s="176" t="s">
        <v>244</v>
      </c>
      <c r="F763" s="35">
        <v>145</v>
      </c>
      <c r="G763" s="34" t="s">
        <v>170</v>
      </c>
      <c r="H763" s="333">
        <v>4</v>
      </c>
      <c r="I763" s="305">
        <v>13638</v>
      </c>
      <c r="J763" s="305">
        <v>1147</v>
      </c>
      <c r="K763" s="178">
        <v>1188</v>
      </c>
      <c r="L763" s="305">
        <f t="shared" si="35"/>
        <v>15973</v>
      </c>
      <c r="M763" s="34"/>
      <c r="N763" s="178">
        <f t="shared" si="33"/>
        <v>1147.4911859506974</v>
      </c>
      <c r="O763" s="178">
        <f t="shared" si="34"/>
        <v>4176.6339033561198</v>
      </c>
      <c r="P763" s="179"/>
    </row>
    <row r="764" spans="1:16">
      <c r="A764" s="35">
        <v>488</v>
      </c>
      <c r="B764" s="35">
        <v>488219171</v>
      </c>
      <c r="C764" s="34" t="s">
        <v>458</v>
      </c>
      <c r="D764" s="35">
        <v>219</v>
      </c>
      <c r="E764" s="176" t="s">
        <v>244</v>
      </c>
      <c r="F764" s="35">
        <v>171</v>
      </c>
      <c r="G764" s="34" t="s">
        <v>196</v>
      </c>
      <c r="H764" s="333">
        <v>12</v>
      </c>
      <c r="I764" s="305">
        <v>16304</v>
      </c>
      <c r="J764" s="305">
        <v>4757</v>
      </c>
      <c r="K764" s="178">
        <v>1188</v>
      </c>
      <c r="L764" s="305">
        <f t="shared" si="35"/>
        <v>22249</v>
      </c>
      <c r="M764" s="34"/>
      <c r="N764" s="178">
        <f t="shared" si="33"/>
        <v>3437.6978284616453</v>
      </c>
      <c r="O764" s="178">
        <f t="shared" si="34"/>
        <v>5448.4249006678292</v>
      </c>
      <c r="P764" s="179"/>
    </row>
    <row r="765" spans="1:16">
      <c r="A765" s="35">
        <v>488</v>
      </c>
      <c r="B765" s="35">
        <v>488219219</v>
      </c>
      <c r="C765" s="34" t="s">
        <v>458</v>
      </c>
      <c r="D765" s="35">
        <v>219</v>
      </c>
      <c r="E765" s="176" t="s">
        <v>244</v>
      </c>
      <c r="F765" s="35">
        <v>219</v>
      </c>
      <c r="G765" s="34" t="s">
        <v>244</v>
      </c>
      <c r="H765" s="333">
        <v>3</v>
      </c>
      <c r="I765" s="305">
        <v>14381</v>
      </c>
      <c r="J765" s="305">
        <v>6320</v>
      </c>
      <c r="K765" s="178">
        <v>1188</v>
      </c>
      <c r="L765" s="305">
        <f t="shared" si="35"/>
        <v>21889</v>
      </c>
      <c r="M765" s="34"/>
      <c r="N765" s="178">
        <f t="shared" si="33"/>
        <v>6238.6721227404159</v>
      </c>
      <c r="O765" s="178">
        <f t="shared" si="34"/>
        <v>7352.9785821589321</v>
      </c>
      <c r="P765" s="179"/>
    </row>
    <row r="766" spans="1:16">
      <c r="A766" s="35">
        <v>488</v>
      </c>
      <c r="B766" s="35">
        <v>488219231</v>
      </c>
      <c r="C766" s="34" t="s">
        <v>458</v>
      </c>
      <c r="D766" s="35">
        <v>219</v>
      </c>
      <c r="E766" s="176" t="s">
        <v>244</v>
      </c>
      <c r="F766" s="35">
        <v>231</v>
      </c>
      <c r="G766" s="34" t="s">
        <v>256</v>
      </c>
      <c r="H766" s="333">
        <v>15</v>
      </c>
      <c r="I766" s="305">
        <v>14180</v>
      </c>
      <c r="J766" s="305">
        <v>5156</v>
      </c>
      <c r="K766" s="178">
        <v>1188</v>
      </c>
      <c r="L766" s="305">
        <f t="shared" si="35"/>
        <v>20524</v>
      </c>
      <c r="M766" s="34"/>
      <c r="N766" s="178">
        <f t="shared" si="33"/>
        <v>2377.846983238971</v>
      </c>
      <c r="O766" s="178">
        <f t="shared" si="34"/>
        <v>5155.5958832126307</v>
      </c>
      <c r="P766" s="179"/>
    </row>
    <row r="767" spans="1:16">
      <c r="A767" s="35">
        <v>488</v>
      </c>
      <c r="B767" s="35">
        <v>488219239</v>
      </c>
      <c r="C767" s="34" t="s">
        <v>458</v>
      </c>
      <c r="D767" s="35">
        <v>219</v>
      </c>
      <c r="E767" s="176" t="s">
        <v>244</v>
      </c>
      <c r="F767" s="35">
        <v>239</v>
      </c>
      <c r="G767" s="34" t="s">
        <v>264</v>
      </c>
      <c r="H767" s="333">
        <v>9</v>
      </c>
      <c r="I767" s="305">
        <v>16876</v>
      </c>
      <c r="J767" s="305">
        <v>6028</v>
      </c>
      <c r="K767" s="178">
        <v>1188</v>
      </c>
      <c r="L767" s="305">
        <f t="shared" si="35"/>
        <v>24092</v>
      </c>
      <c r="M767" s="34"/>
      <c r="N767" s="178">
        <f t="shared" si="33"/>
        <v>4931.1036260326619</v>
      </c>
      <c r="O767" s="178">
        <f t="shared" si="34"/>
        <v>6650.0639438499129</v>
      </c>
      <c r="P767" s="179"/>
    </row>
    <row r="768" spans="1:16">
      <c r="A768" s="35">
        <v>488</v>
      </c>
      <c r="B768" s="35">
        <v>488219243</v>
      </c>
      <c r="C768" s="34" t="s">
        <v>458</v>
      </c>
      <c r="D768" s="35">
        <v>219</v>
      </c>
      <c r="E768" s="176" t="s">
        <v>244</v>
      </c>
      <c r="F768" s="35">
        <v>243</v>
      </c>
      <c r="G768" s="34" t="s">
        <v>268</v>
      </c>
      <c r="H768" s="333">
        <v>40</v>
      </c>
      <c r="I768" s="305">
        <v>14955</v>
      </c>
      <c r="J768" s="305">
        <v>1947</v>
      </c>
      <c r="K768" s="178">
        <v>1188</v>
      </c>
      <c r="L768" s="305">
        <f t="shared" si="35"/>
        <v>18090</v>
      </c>
      <c r="M768" s="34"/>
      <c r="N768" s="178">
        <f t="shared" si="33"/>
        <v>1606.0365329247252</v>
      </c>
      <c r="O768" s="178">
        <f t="shared" si="34"/>
        <v>3643.2338295908485</v>
      </c>
      <c r="P768" s="179"/>
    </row>
    <row r="769" spans="1:16">
      <c r="A769" s="35">
        <v>488</v>
      </c>
      <c r="B769" s="35">
        <v>488219244</v>
      </c>
      <c r="C769" s="34" t="s">
        <v>458</v>
      </c>
      <c r="D769" s="35">
        <v>219</v>
      </c>
      <c r="E769" s="176" t="s">
        <v>244</v>
      </c>
      <c r="F769" s="35">
        <v>244</v>
      </c>
      <c r="G769" s="34" t="s">
        <v>269</v>
      </c>
      <c r="H769" s="333">
        <v>160</v>
      </c>
      <c r="I769" s="305">
        <v>17239</v>
      </c>
      <c r="J769" s="305">
        <v>4167</v>
      </c>
      <c r="K769" s="178">
        <v>1188</v>
      </c>
      <c r="L769" s="305">
        <f t="shared" si="35"/>
        <v>22594</v>
      </c>
      <c r="M769" s="34"/>
      <c r="N769" s="178">
        <f t="shared" si="33"/>
        <v>4167.2745117909944</v>
      </c>
      <c r="O769" s="178">
        <f t="shared" si="34"/>
        <v>6985.0601610000995</v>
      </c>
      <c r="P769" s="179"/>
    </row>
    <row r="770" spans="1:16">
      <c r="A770" s="35">
        <v>488</v>
      </c>
      <c r="B770" s="35">
        <v>488219251</v>
      </c>
      <c r="C770" s="34" t="s">
        <v>458</v>
      </c>
      <c r="D770" s="35">
        <v>219</v>
      </c>
      <c r="E770" s="176" t="s">
        <v>244</v>
      </c>
      <c r="F770" s="35">
        <v>251</v>
      </c>
      <c r="G770" s="34" t="s">
        <v>276</v>
      </c>
      <c r="H770" s="333">
        <v>103</v>
      </c>
      <c r="I770" s="305">
        <v>15461</v>
      </c>
      <c r="J770" s="305">
        <v>2432</v>
      </c>
      <c r="K770" s="178">
        <v>1188</v>
      </c>
      <c r="L770" s="305">
        <f t="shared" si="35"/>
        <v>19081</v>
      </c>
      <c r="M770" s="34"/>
      <c r="N770" s="178">
        <f t="shared" si="33"/>
        <v>2165.0939633988237</v>
      </c>
      <c r="O770" s="178">
        <f t="shared" si="34"/>
        <v>4289.0964957114156</v>
      </c>
      <c r="P770" s="179"/>
    </row>
    <row r="771" spans="1:16">
      <c r="A771" s="35">
        <v>488</v>
      </c>
      <c r="B771" s="35">
        <v>488219264</v>
      </c>
      <c r="C771" s="34" t="s">
        <v>458</v>
      </c>
      <c r="D771" s="35">
        <v>219</v>
      </c>
      <c r="E771" s="176" t="s">
        <v>244</v>
      </c>
      <c r="F771" s="35">
        <v>264</v>
      </c>
      <c r="G771" s="34" t="s">
        <v>289</v>
      </c>
      <c r="H771" s="333">
        <v>7</v>
      </c>
      <c r="I771" s="305">
        <v>12556</v>
      </c>
      <c r="J771" s="305">
        <v>7662</v>
      </c>
      <c r="K771" s="178">
        <v>1188</v>
      </c>
      <c r="L771" s="305">
        <f t="shared" si="35"/>
        <v>21406</v>
      </c>
      <c r="M771" s="34"/>
      <c r="N771" s="178">
        <f t="shared" si="33"/>
        <v>5061.0927870412343</v>
      </c>
      <c r="O771" s="178">
        <f t="shared" si="34"/>
        <v>7662.4179606660255</v>
      </c>
      <c r="P771" s="179"/>
    </row>
    <row r="772" spans="1:16">
      <c r="A772" s="35">
        <v>488</v>
      </c>
      <c r="B772" s="35">
        <v>488219285</v>
      </c>
      <c r="C772" s="34" t="s">
        <v>458</v>
      </c>
      <c r="D772" s="35">
        <v>219</v>
      </c>
      <c r="E772" s="176" t="s">
        <v>244</v>
      </c>
      <c r="F772" s="35">
        <v>285</v>
      </c>
      <c r="G772" s="34" t="s">
        <v>310</v>
      </c>
      <c r="H772" s="333">
        <v>4</v>
      </c>
      <c r="I772" s="305">
        <v>14713</v>
      </c>
      <c r="J772" s="305">
        <v>3253</v>
      </c>
      <c r="K772" s="178">
        <v>1188</v>
      </c>
      <c r="L772" s="305">
        <f t="shared" si="35"/>
        <v>19154</v>
      </c>
      <c r="M772" s="34"/>
      <c r="N772" s="178">
        <f t="shared" si="33"/>
        <v>2781.4881950232702</v>
      </c>
      <c r="O772" s="178">
        <f t="shared" si="34"/>
        <v>4506.1952499824911</v>
      </c>
      <c r="P772" s="179"/>
    </row>
    <row r="773" spans="1:16">
      <c r="A773" s="35">
        <v>488</v>
      </c>
      <c r="B773" s="35">
        <v>488219293</v>
      </c>
      <c r="C773" s="34" t="s">
        <v>458</v>
      </c>
      <c r="D773" s="35">
        <v>219</v>
      </c>
      <c r="E773" s="176" t="s">
        <v>244</v>
      </c>
      <c r="F773" s="35">
        <v>293</v>
      </c>
      <c r="G773" s="34" t="s">
        <v>318</v>
      </c>
      <c r="H773" s="333">
        <v>4</v>
      </c>
      <c r="I773" s="305">
        <v>21027</v>
      </c>
      <c r="J773" s="305">
        <v>396</v>
      </c>
      <c r="K773" s="178">
        <v>1188</v>
      </c>
      <c r="L773" s="305">
        <f t="shared" si="35"/>
        <v>22611</v>
      </c>
      <c r="M773" s="34"/>
      <c r="N773" s="178">
        <f t="shared" si="33"/>
        <v>396.23452942521908</v>
      </c>
      <c r="O773" s="178">
        <f t="shared" si="34"/>
        <v>1805.704373975037</v>
      </c>
      <c r="P773" s="179"/>
    </row>
    <row r="774" spans="1:16">
      <c r="A774" s="35">
        <v>488</v>
      </c>
      <c r="B774" s="35">
        <v>488219336</v>
      </c>
      <c r="C774" s="34" t="s">
        <v>458</v>
      </c>
      <c r="D774" s="35">
        <v>219</v>
      </c>
      <c r="E774" s="176" t="s">
        <v>244</v>
      </c>
      <c r="F774" s="35">
        <v>336</v>
      </c>
      <c r="G774" s="34" t="s">
        <v>361</v>
      </c>
      <c r="H774" s="333">
        <v>258</v>
      </c>
      <c r="I774" s="305">
        <v>14312</v>
      </c>
      <c r="J774" s="305">
        <v>3136</v>
      </c>
      <c r="K774" s="178">
        <v>1188</v>
      </c>
      <c r="L774" s="305">
        <f t="shared" si="35"/>
        <v>18636</v>
      </c>
      <c r="M774" s="34"/>
      <c r="N774" s="178">
        <f t="shared" si="33"/>
        <v>1908.8725269635815</v>
      </c>
      <c r="O774" s="178">
        <f t="shared" si="34"/>
        <v>3782.9303413274502</v>
      </c>
      <c r="P774" s="179"/>
    </row>
    <row r="775" spans="1:16">
      <c r="A775" s="35">
        <v>488</v>
      </c>
      <c r="B775" s="35">
        <v>488219625</v>
      </c>
      <c r="C775" s="34" t="s">
        <v>458</v>
      </c>
      <c r="D775" s="35">
        <v>219</v>
      </c>
      <c r="E775" s="176" t="s">
        <v>244</v>
      </c>
      <c r="F775" s="35">
        <v>625</v>
      </c>
      <c r="G775" s="34" t="s">
        <v>388</v>
      </c>
      <c r="H775" s="333">
        <v>9</v>
      </c>
      <c r="I775" s="305">
        <v>14374</v>
      </c>
      <c r="J775" s="305">
        <v>981</v>
      </c>
      <c r="K775" s="178">
        <v>1188</v>
      </c>
      <c r="L775" s="305">
        <f t="shared" si="35"/>
        <v>16543</v>
      </c>
      <c r="M775" s="34"/>
      <c r="N775" s="178">
        <f t="shared" si="33"/>
        <v>981.40153908129469</v>
      </c>
      <c r="O775" s="178">
        <f t="shared" si="34"/>
        <v>2713.4806429559139</v>
      </c>
      <c r="P775" s="179"/>
    </row>
    <row r="776" spans="1:16">
      <c r="A776" s="35">
        <v>488</v>
      </c>
      <c r="B776" s="35">
        <v>488219760</v>
      </c>
      <c r="C776" s="34" t="s">
        <v>458</v>
      </c>
      <c r="D776" s="35">
        <v>219</v>
      </c>
      <c r="E776" s="176" t="s">
        <v>244</v>
      </c>
      <c r="F776" s="35">
        <v>760</v>
      </c>
      <c r="G776" s="34" t="s">
        <v>426</v>
      </c>
      <c r="H776" s="333">
        <v>6</v>
      </c>
      <c r="I776" s="305">
        <v>16415</v>
      </c>
      <c r="J776" s="305">
        <v>5250</v>
      </c>
      <c r="K776" s="178">
        <v>1188</v>
      </c>
      <c r="L776" s="305">
        <f t="shared" si="35"/>
        <v>22853</v>
      </c>
      <c r="M776" s="34"/>
      <c r="N776" s="178">
        <f t="shared" si="33"/>
        <v>2544.517504503212</v>
      </c>
      <c r="O776" s="178">
        <f t="shared" si="34"/>
        <v>5249.6176757396534</v>
      </c>
      <c r="P776" s="179"/>
    </row>
    <row r="777" spans="1:16">
      <c r="A777" s="35">
        <v>488</v>
      </c>
      <c r="B777" s="35">
        <v>488219780</v>
      </c>
      <c r="C777" s="34" t="s">
        <v>458</v>
      </c>
      <c r="D777" s="35">
        <v>219</v>
      </c>
      <c r="E777" s="176" t="s">
        <v>244</v>
      </c>
      <c r="F777" s="35">
        <v>780</v>
      </c>
      <c r="G777" s="34" t="s">
        <v>436</v>
      </c>
      <c r="H777" s="333">
        <v>60</v>
      </c>
      <c r="I777" s="305">
        <v>13926</v>
      </c>
      <c r="J777" s="305">
        <v>2549</v>
      </c>
      <c r="K777" s="178">
        <v>1188</v>
      </c>
      <c r="L777" s="305">
        <f t="shared" si="35"/>
        <v>17663</v>
      </c>
      <c r="M777" s="34"/>
      <c r="N777" s="178">
        <f t="shared" si="33"/>
        <v>1703.4376297557246</v>
      </c>
      <c r="O777" s="178">
        <f t="shared" si="34"/>
        <v>3894.3604955946394</v>
      </c>
      <c r="P777" s="179"/>
    </row>
    <row r="778" spans="1:16">
      <c r="A778" s="35">
        <v>489</v>
      </c>
      <c r="B778" s="35">
        <v>489020020</v>
      </c>
      <c r="C778" s="34" t="s">
        <v>540</v>
      </c>
      <c r="D778" s="35">
        <v>20</v>
      </c>
      <c r="E778" s="176" t="s">
        <v>45</v>
      </c>
      <c r="F778" s="35">
        <v>20</v>
      </c>
      <c r="G778" s="34" t="s">
        <v>45</v>
      </c>
      <c r="H778" s="333">
        <v>281</v>
      </c>
      <c r="I778" s="305">
        <v>15654</v>
      </c>
      <c r="J778" s="305">
        <v>3634</v>
      </c>
      <c r="K778" s="178">
        <v>1188</v>
      </c>
      <c r="L778" s="305">
        <f t="shared" si="35"/>
        <v>20476</v>
      </c>
      <c r="M778" s="34"/>
      <c r="N778" s="178">
        <f t="shared" ref="N778:N841" si="36">IF(VLOOKUP($F778,abvfndpcts,17)&lt;100,0,((VLOOKUP($F778,abvfndpcts,17)/100*$I778)-$I778))</f>
        <v>2583.7198328296981</v>
      </c>
      <c r="O778" s="178">
        <f t="shared" ref="O778:O841" si="37">IF(VLOOKUP($F778,abvfndpcts,18)&lt;100,0,((VLOOKUP($F778,abvfndpcts,18)/100*$I778)-$I778))</f>
        <v>4892.3324922685315</v>
      </c>
      <c r="P778" s="179"/>
    </row>
    <row r="779" spans="1:16">
      <c r="A779" s="35">
        <v>489</v>
      </c>
      <c r="B779" s="35">
        <v>489020036</v>
      </c>
      <c r="C779" s="34" t="s">
        <v>540</v>
      </c>
      <c r="D779" s="35">
        <v>20</v>
      </c>
      <c r="E779" s="176" t="s">
        <v>45</v>
      </c>
      <c r="F779" s="35">
        <v>36</v>
      </c>
      <c r="G779" s="34" t="s">
        <v>61</v>
      </c>
      <c r="H779" s="333">
        <v>68</v>
      </c>
      <c r="I779" s="305">
        <v>14437</v>
      </c>
      <c r="J779" s="305">
        <v>7477</v>
      </c>
      <c r="K779" s="178">
        <v>1188</v>
      </c>
      <c r="L779" s="305">
        <f t="shared" ref="L779:L842" si="38">SUM(I779:K779)</f>
        <v>23102</v>
      </c>
      <c r="M779" s="34"/>
      <c r="N779" s="178">
        <f t="shared" si="36"/>
        <v>4719.6581151149876</v>
      </c>
      <c r="O779" s="178">
        <f t="shared" si="37"/>
        <v>7477.0052858227755</v>
      </c>
      <c r="P779" s="179"/>
    </row>
    <row r="780" spans="1:16">
      <c r="A780" s="35">
        <v>489</v>
      </c>
      <c r="B780" s="35">
        <v>489020082</v>
      </c>
      <c r="C780" s="34" t="s">
        <v>540</v>
      </c>
      <c r="D780" s="35">
        <v>20</v>
      </c>
      <c r="E780" s="176" t="s">
        <v>45</v>
      </c>
      <c r="F780" s="35">
        <v>82</v>
      </c>
      <c r="G780" s="34" t="s">
        <v>107</v>
      </c>
      <c r="H780" s="333">
        <v>1</v>
      </c>
      <c r="I780" s="305">
        <v>12989</v>
      </c>
      <c r="J780" s="305">
        <v>6094</v>
      </c>
      <c r="K780" s="178">
        <v>1188</v>
      </c>
      <c r="L780" s="305">
        <f t="shared" si="38"/>
        <v>20271</v>
      </c>
      <c r="M780" s="34"/>
      <c r="N780" s="178">
        <f t="shared" si="36"/>
        <v>3347.4790520430724</v>
      </c>
      <c r="O780" s="178">
        <f t="shared" si="37"/>
        <v>6303.9550146027177</v>
      </c>
      <c r="P780" s="179"/>
    </row>
    <row r="781" spans="1:16">
      <c r="A781" s="35">
        <v>489</v>
      </c>
      <c r="B781" s="35">
        <v>489020096</v>
      </c>
      <c r="C781" s="34" t="s">
        <v>540</v>
      </c>
      <c r="D781" s="35">
        <v>20</v>
      </c>
      <c r="E781" s="176" t="s">
        <v>45</v>
      </c>
      <c r="F781" s="35">
        <v>96</v>
      </c>
      <c r="G781" s="34" t="s">
        <v>121</v>
      </c>
      <c r="H781" s="333">
        <v>90</v>
      </c>
      <c r="I781" s="305">
        <v>14078</v>
      </c>
      <c r="J781" s="305">
        <v>10064</v>
      </c>
      <c r="K781" s="178">
        <v>1188</v>
      </c>
      <c r="L781" s="305">
        <f t="shared" si="38"/>
        <v>25330</v>
      </c>
      <c r="M781" s="34"/>
      <c r="N781" s="178">
        <f t="shared" si="36"/>
        <v>6934.1153962358876</v>
      </c>
      <c r="O781" s="178">
        <f t="shared" si="37"/>
        <v>10064.482133108955</v>
      </c>
      <c r="P781" s="179"/>
    </row>
    <row r="782" spans="1:16">
      <c r="A782" s="35">
        <v>489</v>
      </c>
      <c r="B782" s="35">
        <v>489020122</v>
      </c>
      <c r="C782" s="34" t="s">
        <v>540</v>
      </c>
      <c r="D782" s="35">
        <v>20</v>
      </c>
      <c r="E782" s="176" t="s">
        <v>45</v>
      </c>
      <c r="F782" s="35">
        <v>122</v>
      </c>
      <c r="G782" s="34" t="s">
        <v>147</v>
      </c>
      <c r="H782" s="333">
        <v>1</v>
      </c>
      <c r="I782" s="305">
        <v>12989</v>
      </c>
      <c r="J782" s="305">
        <v>4663</v>
      </c>
      <c r="K782" s="178">
        <v>1188</v>
      </c>
      <c r="L782" s="305">
        <f t="shared" si="38"/>
        <v>18840</v>
      </c>
      <c r="M782" s="34"/>
      <c r="N782" s="178">
        <f t="shared" si="36"/>
        <v>3501.5456943673817</v>
      </c>
      <c r="O782" s="178">
        <f t="shared" si="37"/>
        <v>4663.4123469857332</v>
      </c>
      <c r="P782" s="179"/>
    </row>
    <row r="783" spans="1:16">
      <c r="A783" s="35">
        <v>489</v>
      </c>
      <c r="B783" s="35">
        <v>489020172</v>
      </c>
      <c r="C783" s="34" t="s">
        <v>540</v>
      </c>
      <c r="D783" s="35">
        <v>20</v>
      </c>
      <c r="E783" s="176" t="s">
        <v>45</v>
      </c>
      <c r="F783" s="35">
        <v>172</v>
      </c>
      <c r="G783" s="34" t="s">
        <v>197</v>
      </c>
      <c r="H783" s="333">
        <v>36</v>
      </c>
      <c r="I783" s="305">
        <v>14445</v>
      </c>
      <c r="J783" s="305">
        <v>9512</v>
      </c>
      <c r="K783" s="178">
        <v>1188</v>
      </c>
      <c r="L783" s="305">
        <f t="shared" si="38"/>
        <v>25145</v>
      </c>
      <c r="M783" s="34"/>
      <c r="N783" s="178">
        <f t="shared" si="36"/>
        <v>8374.0021324078043</v>
      </c>
      <c r="O783" s="178">
        <f t="shared" si="37"/>
        <v>12252.001106716867</v>
      </c>
      <c r="P783" s="179"/>
    </row>
    <row r="784" spans="1:16">
      <c r="A784" s="35">
        <v>489</v>
      </c>
      <c r="B784" s="35">
        <v>489020197</v>
      </c>
      <c r="C784" s="34" t="s">
        <v>540</v>
      </c>
      <c r="D784" s="35">
        <v>20</v>
      </c>
      <c r="E784" s="176" t="s">
        <v>45</v>
      </c>
      <c r="F784" s="35">
        <v>197</v>
      </c>
      <c r="G784" s="34" t="s">
        <v>222</v>
      </c>
      <c r="H784" s="333">
        <v>2</v>
      </c>
      <c r="I784" s="305">
        <v>12989</v>
      </c>
      <c r="J784" s="305">
        <v>12050</v>
      </c>
      <c r="K784" s="178">
        <v>1188</v>
      </c>
      <c r="L784" s="305">
        <f t="shared" si="38"/>
        <v>26227</v>
      </c>
      <c r="M784" s="34"/>
      <c r="N784" s="178">
        <f t="shared" si="36"/>
        <v>10844.165437260672</v>
      </c>
      <c r="O784" s="178">
        <f t="shared" si="37"/>
        <v>13068.257184472728</v>
      </c>
      <c r="P784" s="179"/>
    </row>
    <row r="785" spans="1:16">
      <c r="A785" s="35">
        <v>489</v>
      </c>
      <c r="B785" s="35">
        <v>489020231</v>
      </c>
      <c r="C785" s="34" t="s">
        <v>540</v>
      </c>
      <c r="D785" s="35">
        <v>20</v>
      </c>
      <c r="E785" s="176" t="s">
        <v>45</v>
      </c>
      <c r="F785" s="35">
        <v>231</v>
      </c>
      <c r="G785" s="34" t="s">
        <v>256</v>
      </c>
      <c r="H785" s="333">
        <v>1</v>
      </c>
      <c r="I785" s="305">
        <v>13745.654693282724</v>
      </c>
      <c r="J785" s="305">
        <v>4998</v>
      </c>
      <c r="K785" s="178">
        <v>1188</v>
      </c>
      <c r="L785" s="305">
        <f t="shared" si="38"/>
        <v>19931.654693282726</v>
      </c>
      <c r="M785" s="34"/>
      <c r="N785" s="178">
        <f t="shared" si="36"/>
        <v>2305.0115335026021</v>
      </c>
      <c r="O785" s="178">
        <f t="shared" si="37"/>
        <v>4997.6756522391242</v>
      </c>
      <c r="P785" s="179"/>
    </row>
    <row r="786" spans="1:16">
      <c r="A786" s="35">
        <v>489</v>
      </c>
      <c r="B786" s="35">
        <v>489020239</v>
      </c>
      <c r="C786" s="34" t="s">
        <v>540</v>
      </c>
      <c r="D786" s="35">
        <v>20</v>
      </c>
      <c r="E786" s="176" t="s">
        <v>45</v>
      </c>
      <c r="F786" s="35">
        <v>239</v>
      </c>
      <c r="G786" s="34" t="s">
        <v>264</v>
      </c>
      <c r="H786" s="333">
        <v>41</v>
      </c>
      <c r="I786" s="305">
        <v>13942</v>
      </c>
      <c r="J786" s="305">
        <v>4980</v>
      </c>
      <c r="K786" s="178">
        <v>1188</v>
      </c>
      <c r="L786" s="305">
        <f t="shared" si="38"/>
        <v>20110</v>
      </c>
      <c r="M786" s="34"/>
      <c r="N786" s="178">
        <f t="shared" si="36"/>
        <v>4073.7998787714714</v>
      </c>
      <c r="O786" s="178">
        <f t="shared" si="37"/>
        <v>5493.9080057570209</v>
      </c>
      <c r="P786" s="179"/>
    </row>
    <row r="787" spans="1:16">
      <c r="A787" s="35">
        <v>489</v>
      </c>
      <c r="B787" s="35">
        <v>489020261</v>
      </c>
      <c r="C787" s="34" t="s">
        <v>540</v>
      </c>
      <c r="D787" s="35">
        <v>20</v>
      </c>
      <c r="E787" s="176" t="s">
        <v>45</v>
      </c>
      <c r="F787" s="35">
        <v>261</v>
      </c>
      <c r="G787" s="34" t="s">
        <v>286</v>
      </c>
      <c r="H787" s="333">
        <v>130</v>
      </c>
      <c r="I787" s="305">
        <v>13921</v>
      </c>
      <c r="J787" s="305">
        <v>12298</v>
      </c>
      <c r="K787" s="178">
        <v>1188</v>
      </c>
      <c r="L787" s="305">
        <f t="shared" si="38"/>
        <v>27407</v>
      </c>
      <c r="M787" s="34"/>
      <c r="N787" s="178">
        <f t="shared" si="36"/>
        <v>7023.3595089682676</v>
      </c>
      <c r="O787" s="178">
        <f t="shared" si="37"/>
        <v>12298.22972797832</v>
      </c>
      <c r="P787" s="179"/>
    </row>
    <row r="788" spans="1:16">
      <c r="A788" s="35">
        <v>489</v>
      </c>
      <c r="B788" s="35">
        <v>489020310</v>
      </c>
      <c r="C788" s="34" t="s">
        <v>540</v>
      </c>
      <c r="D788" s="35">
        <v>20</v>
      </c>
      <c r="E788" s="176" t="s">
        <v>45</v>
      </c>
      <c r="F788" s="35">
        <v>310</v>
      </c>
      <c r="G788" s="34" t="s">
        <v>335</v>
      </c>
      <c r="H788" s="333">
        <v>16</v>
      </c>
      <c r="I788" s="305">
        <v>14724</v>
      </c>
      <c r="J788" s="305">
        <v>3259</v>
      </c>
      <c r="K788" s="178">
        <v>1188</v>
      </c>
      <c r="L788" s="305">
        <f t="shared" si="38"/>
        <v>19171</v>
      </c>
      <c r="M788" s="34"/>
      <c r="N788" s="178">
        <f t="shared" si="36"/>
        <v>1523.4648474530732</v>
      </c>
      <c r="O788" s="178">
        <f t="shared" si="37"/>
        <v>4790.8011633670249</v>
      </c>
      <c r="P788" s="179"/>
    </row>
    <row r="789" spans="1:16">
      <c r="A789" s="35">
        <v>489</v>
      </c>
      <c r="B789" s="35">
        <v>489020645</v>
      </c>
      <c r="C789" s="34" t="s">
        <v>540</v>
      </c>
      <c r="D789" s="35">
        <v>20</v>
      </c>
      <c r="E789" s="176" t="s">
        <v>45</v>
      </c>
      <c r="F789" s="35">
        <v>645</v>
      </c>
      <c r="G789" s="34" t="s">
        <v>392</v>
      </c>
      <c r="H789" s="333">
        <v>89</v>
      </c>
      <c r="I789" s="305">
        <v>15651</v>
      </c>
      <c r="J789" s="305">
        <v>4065</v>
      </c>
      <c r="K789" s="178">
        <v>1188</v>
      </c>
      <c r="L789" s="305">
        <f t="shared" si="38"/>
        <v>20904</v>
      </c>
      <c r="M789" s="34"/>
      <c r="N789" s="178">
        <f t="shared" si="36"/>
        <v>4065.3834572120977</v>
      </c>
      <c r="O789" s="178">
        <f t="shared" si="37"/>
        <v>7393.116134533353</v>
      </c>
      <c r="P789" s="179"/>
    </row>
    <row r="790" spans="1:16">
      <c r="A790" s="35">
        <v>489</v>
      </c>
      <c r="B790" s="35">
        <v>489020660</v>
      </c>
      <c r="C790" s="34" t="s">
        <v>540</v>
      </c>
      <c r="D790" s="35">
        <v>20</v>
      </c>
      <c r="E790" s="176" t="s">
        <v>45</v>
      </c>
      <c r="F790" s="35">
        <v>660</v>
      </c>
      <c r="G790" s="34" t="s">
        <v>396</v>
      </c>
      <c r="H790" s="333">
        <v>56</v>
      </c>
      <c r="I790" s="305">
        <v>14641</v>
      </c>
      <c r="J790" s="305">
        <v>12260</v>
      </c>
      <c r="K790" s="178">
        <v>1188</v>
      </c>
      <c r="L790" s="305">
        <f t="shared" si="38"/>
        <v>28089</v>
      </c>
      <c r="M790" s="34"/>
      <c r="N790" s="178">
        <f t="shared" si="36"/>
        <v>11559.854350261507</v>
      </c>
      <c r="O790" s="178">
        <f t="shared" si="37"/>
        <v>15644.654960857952</v>
      </c>
      <c r="P790" s="179"/>
    </row>
    <row r="791" spans="1:16">
      <c r="A791" s="35">
        <v>489</v>
      </c>
      <c r="B791" s="35">
        <v>489020712</v>
      </c>
      <c r="C791" s="34" t="s">
        <v>540</v>
      </c>
      <c r="D791" s="35">
        <v>20</v>
      </c>
      <c r="E791" s="176" t="s">
        <v>45</v>
      </c>
      <c r="F791" s="35">
        <v>712</v>
      </c>
      <c r="G791" s="34" t="s">
        <v>413</v>
      </c>
      <c r="H791" s="333">
        <v>17</v>
      </c>
      <c r="I791" s="305">
        <v>14970</v>
      </c>
      <c r="J791" s="305">
        <v>11088</v>
      </c>
      <c r="K791" s="178">
        <v>1188</v>
      </c>
      <c r="L791" s="305">
        <f t="shared" si="38"/>
        <v>27246</v>
      </c>
      <c r="M791" s="34"/>
      <c r="N791" s="178">
        <f t="shared" si="36"/>
        <v>9803.2085891421775</v>
      </c>
      <c r="O791" s="178">
        <f t="shared" si="37"/>
        <v>11088.342731301705</v>
      </c>
      <c r="P791" s="179"/>
    </row>
    <row r="792" spans="1:16">
      <c r="A792" s="35">
        <v>489</v>
      </c>
      <c r="B792" s="35">
        <v>489020740</v>
      </c>
      <c r="C792" s="34" t="s">
        <v>540</v>
      </c>
      <c r="D792" s="35">
        <v>20</v>
      </c>
      <c r="E792" s="176" t="s">
        <v>45</v>
      </c>
      <c r="F792" s="35">
        <v>740</v>
      </c>
      <c r="G792" s="34" t="s">
        <v>421</v>
      </c>
      <c r="H792" s="333">
        <v>2</v>
      </c>
      <c r="I792" s="305">
        <v>14645.316701461375</v>
      </c>
      <c r="J792" s="305">
        <v>7699</v>
      </c>
      <c r="K792" s="178">
        <v>1188</v>
      </c>
      <c r="L792" s="305">
        <f t="shared" si="38"/>
        <v>23532.316701461375</v>
      </c>
      <c r="M792" s="34"/>
      <c r="N792" s="178">
        <f t="shared" si="36"/>
        <v>5825.5563400965839</v>
      </c>
      <c r="O792" s="178">
        <f t="shared" si="37"/>
        <v>7797.8065907815071</v>
      </c>
      <c r="P792" s="179"/>
    </row>
    <row r="793" spans="1:16">
      <c r="A793" s="35">
        <v>489</v>
      </c>
      <c r="B793" s="35">
        <v>489020760</v>
      </c>
      <c r="C793" s="34" t="s">
        <v>540</v>
      </c>
      <c r="D793" s="35">
        <v>20</v>
      </c>
      <c r="E793" s="176" t="s">
        <v>45</v>
      </c>
      <c r="F793" s="35">
        <v>760</v>
      </c>
      <c r="G793" s="34" t="s">
        <v>426</v>
      </c>
      <c r="H793" s="333">
        <v>2</v>
      </c>
      <c r="I793" s="305">
        <v>12989</v>
      </c>
      <c r="J793" s="305">
        <v>4154</v>
      </c>
      <c r="K793" s="178">
        <v>1188</v>
      </c>
      <c r="L793" s="305">
        <f t="shared" si="38"/>
        <v>18331</v>
      </c>
      <c r="M793" s="34"/>
      <c r="N793" s="178">
        <f t="shared" si="36"/>
        <v>2013.4473265910601</v>
      </c>
      <c r="O793" s="178">
        <f t="shared" si="37"/>
        <v>4153.961863550554</v>
      </c>
      <c r="P793" s="179"/>
    </row>
    <row r="794" spans="1:16">
      <c r="A794" s="35">
        <v>491</v>
      </c>
      <c r="B794" s="35">
        <v>491095072</v>
      </c>
      <c r="C794" s="34" t="s">
        <v>541</v>
      </c>
      <c r="D794" s="35">
        <v>95</v>
      </c>
      <c r="E794" s="176" t="s">
        <v>120</v>
      </c>
      <c r="F794" s="35">
        <v>72</v>
      </c>
      <c r="G794" s="34" t="s">
        <v>97</v>
      </c>
      <c r="H794" s="333">
        <v>3</v>
      </c>
      <c r="I794" s="305">
        <v>21060</v>
      </c>
      <c r="J794" s="305">
        <v>6734</v>
      </c>
      <c r="K794" s="178">
        <v>1188</v>
      </c>
      <c r="L794" s="305">
        <f t="shared" si="38"/>
        <v>28982</v>
      </c>
      <c r="M794" s="34"/>
      <c r="N794" s="178">
        <f t="shared" si="36"/>
        <v>4283.6497117736435</v>
      </c>
      <c r="O794" s="178">
        <f t="shared" si="37"/>
        <v>6733.5627243085837</v>
      </c>
      <c r="P794" s="179"/>
    </row>
    <row r="795" spans="1:16">
      <c r="A795" s="35">
        <v>491</v>
      </c>
      <c r="B795" s="35">
        <v>491095095</v>
      </c>
      <c r="C795" s="34" t="s">
        <v>541</v>
      </c>
      <c r="D795" s="35">
        <v>95</v>
      </c>
      <c r="E795" s="176" t="s">
        <v>120</v>
      </c>
      <c r="F795" s="35">
        <v>95</v>
      </c>
      <c r="G795" s="34" t="s">
        <v>120</v>
      </c>
      <c r="H795" s="333">
        <v>1175</v>
      </c>
      <c r="I795" s="305">
        <v>18693</v>
      </c>
      <c r="J795" s="305">
        <v>110</v>
      </c>
      <c r="K795" s="178">
        <v>1188</v>
      </c>
      <c r="L795" s="305">
        <f t="shared" si="38"/>
        <v>19991</v>
      </c>
      <c r="M795" s="34"/>
      <c r="N795" s="178">
        <f t="shared" si="36"/>
        <v>0</v>
      </c>
      <c r="O795" s="178">
        <f t="shared" si="37"/>
        <v>231.89976026127988</v>
      </c>
      <c r="P795" s="179"/>
    </row>
    <row r="796" spans="1:16">
      <c r="A796" s="35">
        <v>491</v>
      </c>
      <c r="B796" s="35">
        <v>491095201</v>
      </c>
      <c r="C796" s="34" t="s">
        <v>541</v>
      </c>
      <c r="D796" s="35">
        <v>95</v>
      </c>
      <c r="E796" s="176" t="s">
        <v>120</v>
      </c>
      <c r="F796" s="35">
        <v>201</v>
      </c>
      <c r="G796" s="34" t="s">
        <v>226</v>
      </c>
      <c r="H796" s="333">
        <v>9</v>
      </c>
      <c r="I796" s="305">
        <v>21868</v>
      </c>
      <c r="J796" s="305">
        <v>0</v>
      </c>
      <c r="K796" s="178">
        <v>1188</v>
      </c>
      <c r="L796" s="305">
        <f t="shared" si="38"/>
        <v>23056</v>
      </c>
      <c r="M796" s="34"/>
      <c r="N796" s="178">
        <f t="shared" si="36"/>
        <v>0</v>
      </c>
      <c r="O796" s="178">
        <f t="shared" si="37"/>
        <v>765.90022403368857</v>
      </c>
      <c r="P796" s="179"/>
    </row>
    <row r="797" spans="1:16">
      <c r="A797" s="35">
        <v>491</v>
      </c>
      <c r="B797" s="35">
        <v>491095244</v>
      </c>
      <c r="C797" s="34" t="s">
        <v>541</v>
      </c>
      <c r="D797" s="35">
        <v>95</v>
      </c>
      <c r="E797" s="176" t="s">
        <v>120</v>
      </c>
      <c r="F797" s="35">
        <v>244</v>
      </c>
      <c r="G797" s="34" t="s">
        <v>269</v>
      </c>
      <c r="H797" s="333">
        <v>1</v>
      </c>
      <c r="I797" s="305">
        <v>18438.649227546706</v>
      </c>
      <c r="J797" s="305">
        <v>4457</v>
      </c>
      <c r="K797" s="178">
        <v>1188</v>
      </c>
      <c r="L797" s="305">
        <f t="shared" si="38"/>
        <v>24083.649227546706</v>
      </c>
      <c r="M797" s="34"/>
      <c r="N797" s="178">
        <f t="shared" si="36"/>
        <v>4457.2720550965896</v>
      </c>
      <c r="O797" s="178">
        <f t="shared" si="37"/>
        <v>7471.1453182894475</v>
      </c>
      <c r="P797" s="179"/>
    </row>
    <row r="798" spans="1:16">
      <c r="A798" s="35">
        <v>491</v>
      </c>
      <c r="B798" s="35">
        <v>491095265</v>
      </c>
      <c r="C798" s="34" t="s">
        <v>541</v>
      </c>
      <c r="D798" s="35">
        <v>95</v>
      </c>
      <c r="E798" s="176" t="s">
        <v>120</v>
      </c>
      <c r="F798" s="35">
        <v>265</v>
      </c>
      <c r="G798" s="34" t="s">
        <v>290</v>
      </c>
      <c r="H798" s="333">
        <v>2</v>
      </c>
      <c r="I798" s="305">
        <v>11091</v>
      </c>
      <c r="J798" s="305">
        <v>4262</v>
      </c>
      <c r="K798" s="178">
        <v>1188</v>
      </c>
      <c r="L798" s="305">
        <f t="shared" si="38"/>
        <v>16541</v>
      </c>
      <c r="M798" s="34"/>
      <c r="N798" s="178">
        <f t="shared" si="36"/>
        <v>4237.3200318104682</v>
      </c>
      <c r="O798" s="178">
        <f t="shared" si="37"/>
        <v>6145.7896366249879</v>
      </c>
      <c r="P798" s="179"/>
    </row>
    <row r="799" spans="1:16">
      <c r="A799" s="35">
        <v>491</v>
      </c>
      <c r="B799" s="35">
        <v>491095273</v>
      </c>
      <c r="C799" s="34" t="s">
        <v>541</v>
      </c>
      <c r="D799" s="35">
        <v>95</v>
      </c>
      <c r="E799" s="176" t="s">
        <v>120</v>
      </c>
      <c r="F799" s="35">
        <v>273</v>
      </c>
      <c r="G799" s="34" t="s">
        <v>298</v>
      </c>
      <c r="H799" s="333">
        <v>13</v>
      </c>
      <c r="I799" s="305">
        <v>13652</v>
      </c>
      <c r="J799" s="305">
        <v>5722</v>
      </c>
      <c r="K799" s="178">
        <v>1188</v>
      </c>
      <c r="L799" s="305">
        <f t="shared" si="38"/>
        <v>20562</v>
      </c>
      <c r="M799" s="34"/>
      <c r="N799" s="178">
        <f t="shared" si="36"/>
        <v>3627.1042935191763</v>
      </c>
      <c r="O799" s="178">
        <f t="shared" si="37"/>
        <v>5779.6996584800763</v>
      </c>
      <c r="P799" s="179"/>
    </row>
    <row r="800" spans="1:16">
      <c r="A800" s="35">
        <v>491</v>
      </c>
      <c r="B800" s="35">
        <v>491095292</v>
      </c>
      <c r="C800" s="34" t="s">
        <v>541</v>
      </c>
      <c r="D800" s="35">
        <v>95</v>
      </c>
      <c r="E800" s="176" t="s">
        <v>120</v>
      </c>
      <c r="F800" s="35">
        <v>292</v>
      </c>
      <c r="G800" s="34" t="s">
        <v>317</v>
      </c>
      <c r="H800" s="333">
        <v>11</v>
      </c>
      <c r="I800" s="305">
        <v>16079</v>
      </c>
      <c r="J800" s="305">
        <v>4632</v>
      </c>
      <c r="K800" s="178">
        <v>1188</v>
      </c>
      <c r="L800" s="305">
        <f t="shared" si="38"/>
        <v>21899</v>
      </c>
      <c r="M800" s="34"/>
      <c r="N800" s="178">
        <f t="shared" si="36"/>
        <v>1884.7921439710335</v>
      </c>
      <c r="O800" s="178">
        <f t="shared" si="37"/>
        <v>4632.3680874525198</v>
      </c>
      <c r="P800" s="179"/>
    </row>
    <row r="801" spans="1:16">
      <c r="A801" s="35">
        <v>491</v>
      </c>
      <c r="B801" s="35">
        <v>491095293</v>
      </c>
      <c r="C801" s="34" t="s">
        <v>541</v>
      </c>
      <c r="D801" s="35">
        <v>95</v>
      </c>
      <c r="E801" s="176" t="s">
        <v>120</v>
      </c>
      <c r="F801" s="35">
        <v>293</v>
      </c>
      <c r="G801" s="34" t="s">
        <v>318</v>
      </c>
      <c r="H801" s="333">
        <v>1</v>
      </c>
      <c r="I801" s="305">
        <v>18150.523254109023</v>
      </c>
      <c r="J801" s="305">
        <v>342</v>
      </c>
      <c r="K801" s="178">
        <v>1188</v>
      </c>
      <c r="L801" s="305">
        <f t="shared" si="38"/>
        <v>19680.523254109023</v>
      </c>
      <c r="M801" s="34"/>
      <c r="N801" s="178">
        <f t="shared" si="36"/>
        <v>342.02996340007667</v>
      </c>
      <c r="O801" s="178">
        <f t="shared" si="37"/>
        <v>1558.6854629704794</v>
      </c>
      <c r="P801" s="179"/>
    </row>
    <row r="802" spans="1:16">
      <c r="A802" s="35">
        <v>491</v>
      </c>
      <c r="B802" s="35">
        <v>491095331</v>
      </c>
      <c r="C802" s="34" t="s">
        <v>541</v>
      </c>
      <c r="D802" s="35">
        <v>95</v>
      </c>
      <c r="E802" s="176" t="s">
        <v>120</v>
      </c>
      <c r="F802" s="35">
        <v>331</v>
      </c>
      <c r="G802" s="34" t="s">
        <v>356</v>
      </c>
      <c r="H802" s="333">
        <v>13</v>
      </c>
      <c r="I802" s="305">
        <v>15178</v>
      </c>
      <c r="J802" s="305">
        <v>2897</v>
      </c>
      <c r="K802" s="178">
        <v>1188</v>
      </c>
      <c r="L802" s="305">
        <f t="shared" si="38"/>
        <v>19263</v>
      </c>
      <c r="M802" s="34"/>
      <c r="N802" s="178">
        <f t="shared" si="36"/>
        <v>2896.1331657055525</v>
      </c>
      <c r="O802" s="178">
        <f t="shared" si="37"/>
        <v>5383.839953242943</v>
      </c>
      <c r="P802" s="179"/>
    </row>
    <row r="803" spans="1:16">
      <c r="A803" s="35">
        <v>491</v>
      </c>
      <c r="B803" s="35">
        <v>491095665</v>
      </c>
      <c r="C803" s="34" t="s">
        <v>541</v>
      </c>
      <c r="D803" s="35">
        <v>95</v>
      </c>
      <c r="E803" s="176" t="s">
        <v>120</v>
      </c>
      <c r="F803" s="35">
        <v>665</v>
      </c>
      <c r="G803" s="34" t="s">
        <v>398</v>
      </c>
      <c r="H803" s="333">
        <v>2</v>
      </c>
      <c r="I803" s="305">
        <v>14176</v>
      </c>
      <c r="J803" s="305">
        <v>2701</v>
      </c>
      <c r="K803" s="178">
        <v>1188</v>
      </c>
      <c r="L803" s="305">
        <f t="shared" si="38"/>
        <v>18065</v>
      </c>
      <c r="M803" s="34"/>
      <c r="N803" s="178">
        <f t="shared" si="36"/>
        <v>1740.2286913759981</v>
      </c>
      <c r="O803" s="178">
        <f t="shared" si="37"/>
        <v>2865.5046434992219</v>
      </c>
      <c r="P803" s="179"/>
    </row>
    <row r="804" spans="1:16">
      <c r="A804" s="35">
        <v>491</v>
      </c>
      <c r="B804" s="35">
        <v>491095763</v>
      </c>
      <c r="C804" s="34" t="s">
        <v>541</v>
      </c>
      <c r="D804" s="35">
        <v>95</v>
      </c>
      <c r="E804" s="176" t="s">
        <v>120</v>
      </c>
      <c r="F804" s="35">
        <v>763</v>
      </c>
      <c r="G804" s="34" t="s">
        <v>427</v>
      </c>
      <c r="H804" s="333">
        <v>4</v>
      </c>
      <c r="I804" s="305">
        <v>14876</v>
      </c>
      <c r="J804" s="305">
        <v>4458</v>
      </c>
      <c r="K804" s="178">
        <v>1188</v>
      </c>
      <c r="L804" s="305">
        <f t="shared" si="38"/>
        <v>20522</v>
      </c>
      <c r="M804" s="34"/>
      <c r="N804" s="178">
        <f t="shared" si="36"/>
        <v>3019.6841527899596</v>
      </c>
      <c r="O804" s="178">
        <f t="shared" si="37"/>
        <v>4512.7052432815981</v>
      </c>
      <c r="P804" s="179"/>
    </row>
    <row r="805" spans="1:16">
      <c r="A805" s="35">
        <v>492</v>
      </c>
      <c r="B805" s="35">
        <v>492281061</v>
      </c>
      <c r="C805" s="34" t="s">
        <v>542</v>
      </c>
      <c r="D805" s="35">
        <v>281</v>
      </c>
      <c r="E805" s="176" t="s">
        <v>306</v>
      </c>
      <c r="F805" s="35">
        <v>61</v>
      </c>
      <c r="G805" s="34" t="s">
        <v>86</v>
      </c>
      <c r="H805" s="333">
        <v>4</v>
      </c>
      <c r="I805" s="305">
        <v>15773</v>
      </c>
      <c r="J805" s="305">
        <v>1641</v>
      </c>
      <c r="K805" s="178">
        <v>1188</v>
      </c>
      <c r="L805" s="305">
        <f t="shared" si="38"/>
        <v>18602</v>
      </c>
      <c r="M805" s="34"/>
      <c r="N805" s="178">
        <f t="shared" si="36"/>
        <v>449.1515815297862</v>
      </c>
      <c r="O805" s="178">
        <f t="shared" si="37"/>
        <v>1641.1852696553578</v>
      </c>
      <c r="P805" s="179"/>
    </row>
    <row r="806" spans="1:16">
      <c r="A806" s="35">
        <v>492</v>
      </c>
      <c r="B806" s="35">
        <v>492281086</v>
      </c>
      <c r="C806" s="34" t="s">
        <v>542</v>
      </c>
      <c r="D806" s="35">
        <v>281</v>
      </c>
      <c r="E806" s="176" t="s">
        <v>306</v>
      </c>
      <c r="F806" s="35">
        <v>86</v>
      </c>
      <c r="G806" s="34" t="s">
        <v>111</v>
      </c>
      <c r="H806" s="333">
        <v>1</v>
      </c>
      <c r="I806" s="305">
        <v>11462</v>
      </c>
      <c r="J806" s="305">
        <v>1771</v>
      </c>
      <c r="K806" s="178">
        <v>1188</v>
      </c>
      <c r="L806" s="305">
        <f t="shared" si="38"/>
        <v>14421</v>
      </c>
      <c r="M806" s="34"/>
      <c r="N806" s="178">
        <f t="shared" si="36"/>
        <v>1166.6944563103189</v>
      </c>
      <c r="O806" s="178">
        <f t="shared" si="37"/>
        <v>2164.1248731743908</v>
      </c>
      <c r="P806" s="179"/>
    </row>
    <row r="807" spans="1:16">
      <c r="A807" s="35">
        <v>492</v>
      </c>
      <c r="B807" s="35">
        <v>492281087</v>
      </c>
      <c r="C807" s="34" t="s">
        <v>542</v>
      </c>
      <c r="D807" s="35">
        <v>281</v>
      </c>
      <c r="E807" s="176" t="s">
        <v>306</v>
      </c>
      <c r="F807" s="35">
        <v>87</v>
      </c>
      <c r="G807" s="34" t="s">
        <v>112</v>
      </c>
      <c r="H807" s="333">
        <v>4</v>
      </c>
      <c r="I807" s="305">
        <v>17096</v>
      </c>
      <c r="J807" s="305">
        <v>5315</v>
      </c>
      <c r="K807" s="178">
        <v>1188</v>
      </c>
      <c r="L807" s="305">
        <f t="shared" si="38"/>
        <v>23599</v>
      </c>
      <c r="M807" s="34"/>
      <c r="N807" s="178">
        <f t="shared" si="36"/>
        <v>5315.3624965586278</v>
      </c>
      <c r="O807" s="178">
        <f t="shared" si="37"/>
        <v>7394.061643799334</v>
      </c>
      <c r="P807" s="179"/>
    </row>
    <row r="808" spans="1:16">
      <c r="A808" s="35">
        <v>492</v>
      </c>
      <c r="B808" s="35">
        <v>492281137</v>
      </c>
      <c r="C808" s="34" t="s">
        <v>542</v>
      </c>
      <c r="D808" s="35">
        <v>281</v>
      </c>
      <c r="E808" s="176" t="s">
        <v>306</v>
      </c>
      <c r="F808" s="35">
        <v>137</v>
      </c>
      <c r="G808" s="34" t="s">
        <v>162</v>
      </c>
      <c r="H808" s="333">
        <v>1</v>
      </c>
      <c r="I808" s="305">
        <v>20986</v>
      </c>
      <c r="J808" s="305">
        <v>645</v>
      </c>
      <c r="K808" s="178">
        <v>1188</v>
      </c>
      <c r="L808" s="305">
        <f t="shared" si="38"/>
        <v>22819</v>
      </c>
      <c r="M808" s="34"/>
      <c r="N808" s="178">
        <f t="shared" si="36"/>
        <v>0</v>
      </c>
      <c r="O808" s="178">
        <f t="shared" si="37"/>
        <v>645.1758687402762</v>
      </c>
      <c r="P808" s="179"/>
    </row>
    <row r="809" spans="1:16">
      <c r="A809" s="35">
        <v>492</v>
      </c>
      <c r="B809" s="35">
        <v>492281281</v>
      </c>
      <c r="C809" s="34" t="s">
        <v>542</v>
      </c>
      <c r="D809" s="35">
        <v>281</v>
      </c>
      <c r="E809" s="176" t="s">
        <v>306</v>
      </c>
      <c r="F809" s="35">
        <v>281</v>
      </c>
      <c r="G809" s="34" t="s">
        <v>306</v>
      </c>
      <c r="H809" s="333">
        <v>341</v>
      </c>
      <c r="I809" s="305">
        <v>20318</v>
      </c>
      <c r="J809" s="305">
        <v>2</v>
      </c>
      <c r="K809" s="178">
        <v>1188</v>
      </c>
      <c r="L809" s="305">
        <f t="shared" si="38"/>
        <v>21508</v>
      </c>
      <c r="M809" s="34"/>
      <c r="N809" s="178">
        <f t="shared" si="36"/>
        <v>0</v>
      </c>
      <c r="O809" s="178">
        <f t="shared" si="37"/>
        <v>923.1454173125494</v>
      </c>
      <c r="P809" s="179"/>
    </row>
    <row r="810" spans="1:16">
      <c r="A810" s="35">
        <v>492</v>
      </c>
      <c r="B810" s="35">
        <v>492281325</v>
      </c>
      <c r="C810" s="34" t="s">
        <v>542</v>
      </c>
      <c r="D810" s="35">
        <v>281</v>
      </c>
      <c r="E810" s="176" t="s">
        <v>306</v>
      </c>
      <c r="F810" s="35">
        <v>325</v>
      </c>
      <c r="G810" s="34" t="s">
        <v>350</v>
      </c>
      <c r="H810" s="333">
        <v>1</v>
      </c>
      <c r="I810" s="305">
        <v>18684</v>
      </c>
      <c r="J810" s="305">
        <v>1263</v>
      </c>
      <c r="K810" s="178">
        <v>1188</v>
      </c>
      <c r="L810" s="305">
        <f t="shared" si="38"/>
        <v>21135</v>
      </c>
      <c r="M810" s="34"/>
      <c r="N810" s="178">
        <f t="shared" si="36"/>
        <v>1262.7102012430078</v>
      </c>
      <c r="O810" s="178">
        <f t="shared" si="37"/>
        <v>2718.2167796432295</v>
      </c>
      <c r="P810" s="179"/>
    </row>
    <row r="811" spans="1:16">
      <c r="A811" s="35">
        <v>492</v>
      </c>
      <c r="B811" s="35">
        <v>492281332</v>
      </c>
      <c r="C811" s="34" t="s">
        <v>542</v>
      </c>
      <c r="D811" s="35">
        <v>281</v>
      </c>
      <c r="E811" s="176" t="s">
        <v>306</v>
      </c>
      <c r="F811" s="35">
        <v>332</v>
      </c>
      <c r="G811" s="34" t="s">
        <v>357</v>
      </c>
      <c r="H811" s="333">
        <v>2</v>
      </c>
      <c r="I811" s="305">
        <v>17633</v>
      </c>
      <c r="J811" s="305">
        <v>522</v>
      </c>
      <c r="K811" s="178">
        <v>1188</v>
      </c>
      <c r="L811" s="305">
        <f t="shared" si="38"/>
        <v>19343</v>
      </c>
      <c r="M811" s="34"/>
      <c r="N811" s="178">
        <f t="shared" si="36"/>
        <v>521.51498221542352</v>
      </c>
      <c r="O811" s="178">
        <f t="shared" si="37"/>
        <v>1733.4872437979902</v>
      </c>
      <c r="P811" s="179"/>
    </row>
    <row r="812" spans="1:16">
      <c r="A812" s="35">
        <v>493</v>
      </c>
      <c r="B812" s="35">
        <v>493057030</v>
      </c>
      <c r="C812" s="34" t="s">
        <v>560</v>
      </c>
      <c r="D812" s="35">
        <v>57</v>
      </c>
      <c r="E812" s="176" t="s">
        <v>82</v>
      </c>
      <c r="F812" s="35">
        <v>30</v>
      </c>
      <c r="G812" s="34" t="s">
        <v>55</v>
      </c>
      <c r="H812" s="333">
        <v>1</v>
      </c>
      <c r="I812" s="305">
        <v>14452.325895875592</v>
      </c>
      <c r="J812" s="305">
        <v>5208</v>
      </c>
      <c r="K812" s="178">
        <v>1188</v>
      </c>
      <c r="L812" s="305">
        <f t="shared" si="38"/>
        <v>20848.325895875591</v>
      </c>
      <c r="M812" s="34"/>
      <c r="N812" s="178">
        <f t="shared" si="36"/>
        <v>2937.99631504225</v>
      </c>
      <c r="O812" s="178">
        <f t="shared" si="37"/>
        <v>5208.1222492179058</v>
      </c>
      <c r="P812" s="179"/>
    </row>
    <row r="813" spans="1:16">
      <c r="A813" s="35">
        <v>493</v>
      </c>
      <c r="B813" s="35">
        <v>493057035</v>
      </c>
      <c r="C813" s="34" t="s">
        <v>560</v>
      </c>
      <c r="D813" s="35">
        <v>57</v>
      </c>
      <c r="E813" s="176" t="s">
        <v>82</v>
      </c>
      <c r="F813" s="35">
        <v>35</v>
      </c>
      <c r="G813" s="34" t="s">
        <v>60</v>
      </c>
      <c r="H813" s="333">
        <v>7</v>
      </c>
      <c r="I813" s="305">
        <v>23718</v>
      </c>
      <c r="J813" s="305">
        <v>8436</v>
      </c>
      <c r="K813" s="178">
        <v>1188</v>
      </c>
      <c r="L813" s="305">
        <f t="shared" si="38"/>
        <v>33342</v>
      </c>
      <c r="M813" s="34"/>
      <c r="N813" s="178">
        <f t="shared" si="36"/>
        <v>7008.695885157329</v>
      </c>
      <c r="O813" s="178">
        <f t="shared" si="37"/>
        <v>9954.9471964269833</v>
      </c>
      <c r="P813" s="179"/>
    </row>
    <row r="814" spans="1:16">
      <c r="A814" s="35">
        <v>493</v>
      </c>
      <c r="B814" s="35">
        <v>493057044</v>
      </c>
      <c r="C814" s="34" t="s">
        <v>560</v>
      </c>
      <c r="D814" s="35">
        <v>57</v>
      </c>
      <c r="E814" s="176" t="s">
        <v>82</v>
      </c>
      <c r="F814" s="35">
        <v>44</v>
      </c>
      <c r="G814" s="34" t="s">
        <v>69</v>
      </c>
      <c r="H814" s="333">
        <v>1</v>
      </c>
      <c r="I814" s="305">
        <v>17077</v>
      </c>
      <c r="J814" s="305">
        <v>0</v>
      </c>
      <c r="K814" s="178">
        <v>1188</v>
      </c>
      <c r="L814" s="305">
        <f t="shared" si="38"/>
        <v>18265</v>
      </c>
      <c r="M814" s="34"/>
      <c r="N814" s="178">
        <f t="shared" si="36"/>
        <v>0</v>
      </c>
      <c r="O814" s="178">
        <f t="shared" si="37"/>
        <v>1124.8277017209584</v>
      </c>
      <c r="P814" s="179"/>
    </row>
    <row r="815" spans="1:16">
      <c r="A815" s="35">
        <v>493</v>
      </c>
      <c r="B815" s="35">
        <v>493057057</v>
      </c>
      <c r="C815" s="34" t="s">
        <v>560</v>
      </c>
      <c r="D815" s="35">
        <v>57</v>
      </c>
      <c r="E815" s="176" t="s">
        <v>82</v>
      </c>
      <c r="F815" s="35">
        <v>57</v>
      </c>
      <c r="G815" s="34" t="s">
        <v>82</v>
      </c>
      <c r="H815" s="333">
        <v>99</v>
      </c>
      <c r="I815" s="305">
        <v>24597</v>
      </c>
      <c r="J815" s="305">
        <v>1233</v>
      </c>
      <c r="K815" s="178">
        <v>1188</v>
      </c>
      <c r="L815" s="305">
        <f t="shared" si="38"/>
        <v>27018</v>
      </c>
      <c r="M815" s="34"/>
      <c r="N815" s="178">
        <f t="shared" si="36"/>
        <v>428.11669317423366</v>
      </c>
      <c r="O815" s="178">
        <f t="shared" si="37"/>
        <v>1295.9324331706521</v>
      </c>
      <c r="P815" s="179"/>
    </row>
    <row r="816" spans="1:16">
      <c r="A816" s="35">
        <v>493</v>
      </c>
      <c r="B816" s="35">
        <v>493057093</v>
      </c>
      <c r="C816" s="34" t="s">
        <v>560</v>
      </c>
      <c r="D816" s="35">
        <v>57</v>
      </c>
      <c r="E816" s="176" t="s">
        <v>82</v>
      </c>
      <c r="F816" s="35">
        <v>93</v>
      </c>
      <c r="G816" s="34" t="s">
        <v>118</v>
      </c>
      <c r="H816" s="333">
        <v>37</v>
      </c>
      <c r="I816" s="305">
        <v>24417</v>
      </c>
      <c r="J816" s="305">
        <v>99</v>
      </c>
      <c r="K816" s="178">
        <v>1188</v>
      </c>
      <c r="L816" s="305">
        <f t="shared" si="38"/>
        <v>25704</v>
      </c>
      <c r="M816" s="34"/>
      <c r="N816" s="178">
        <f t="shared" si="36"/>
        <v>0</v>
      </c>
      <c r="O816" s="178">
        <f t="shared" si="37"/>
        <v>1211.2729021353844</v>
      </c>
      <c r="P816" s="179"/>
    </row>
    <row r="817" spans="1:16">
      <c r="A817" s="35">
        <v>493</v>
      </c>
      <c r="B817" s="35">
        <v>493057163</v>
      </c>
      <c r="C817" s="34" t="s">
        <v>560</v>
      </c>
      <c r="D817" s="35">
        <v>57</v>
      </c>
      <c r="E817" s="176" t="s">
        <v>82</v>
      </c>
      <c r="F817" s="35">
        <v>163</v>
      </c>
      <c r="G817" s="34" t="s">
        <v>188</v>
      </c>
      <c r="H817" s="333">
        <v>4</v>
      </c>
      <c r="I817" s="305">
        <v>20602</v>
      </c>
      <c r="J817" s="305">
        <v>3</v>
      </c>
      <c r="K817" s="178">
        <v>1188</v>
      </c>
      <c r="L817" s="305">
        <f t="shared" si="38"/>
        <v>21793</v>
      </c>
      <c r="M817" s="34"/>
      <c r="N817" s="178">
        <f t="shared" si="36"/>
        <v>0</v>
      </c>
      <c r="O817" s="178">
        <f t="shared" si="37"/>
        <v>870.19899772744247</v>
      </c>
      <c r="P817" s="179"/>
    </row>
    <row r="818" spans="1:16">
      <c r="A818" s="35">
        <v>493</v>
      </c>
      <c r="B818" s="35">
        <v>493057176</v>
      </c>
      <c r="C818" s="34" t="s">
        <v>560</v>
      </c>
      <c r="D818" s="35">
        <v>57</v>
      </c>
      <c r="E818" s="176" t="s">
        <v>82</v>
      </c>
      <c r="F818" s="35">
        <v>176</v>
      </c>
      <c r="G818" s="34" t="s">
        <v>201</v>
      </c>
      <c r="H818" s="333">
        <v>1</v>
      </c>
      <c r="I818" s="305">
        <v>18717</v>
      </c>
      <c r="J818" s="305">
        <v>6044</v>
      </c>
      <c r="K818" s="178">
        <v>1188</v>
      </c>
      <c r="L818" s="305">
        <f t="shared" si="38"/>
        <v>25949</v>
      </c>
      <c r="M818" s="34"/>
      <c r="N818" s="178">
        <f t="shared" si="36"/>
        <v>4700.794559054495</v>
      </c>
      <c r="O818" s="178">
        <f t="shared" si="37"/>
        <v>9310.1798305539523</v>
      </c>
      <c r="P818" s="179"/>
    </row>
    <row r="819" spans="1:16">
      <c r="A819" s="35">
        <v>493</v>
      </c>
      <c r="B819" s="35">
        <v>493057207</v>
      </c>
      <c r="C819" s="34" t="s">
        <v>560</v>
      </c>
      <c r="D819" s="35">
        <v>57</v>
      </c>
      <c r="E819" s="176" t="s">
        <v>82</v>
      </c>
      <c r="F819" s="35">
        <v>207</v>
      </c>
      <c r="G819" s="34" t="s">
        <v>232</v>
      </c>
      <c r="H819" s="333">
        <v>1</v>
      </c>
      <c r="I819" s="305">
        <v>13387</v>
      </c>
      <c r="J819" s="305">
        <v>11229</v>
      </c>
      <c r="K819" s="178">
        <v>1188</v>
      </c>
      <c r="L819" s="305">
        <f t="shared" si="38"/>
        <v>25804</v>
      </c>
      <c r="M819" s="34"/>
      <c r="N819" s="178">
        <f t="shared" si="36"/>
        <v>8510.4375682159443</v>
      </c>
      <c r="O819" s="178">
        <f t="shared" si="37"/>
        <v>11229.425384828384</v>
      </c>
      <c r="P819" s="179"/>
    </row>
    <row r="820" spans="1:16">
      <c r="A820" s="35">
        <v>493</v>
      </c>
      <c r="B820" s="35">
        <v>493057248</v>
      </c>
      <c r="C820" s="34" t="s">
        <v>560</v>
      </c>
      <c r="D820" s="35">
        <v>57</v>
      </c>
      <c r="E820" s="176" t="s">
        <v>82</v>
      </c>
      <c r="F820" s="35">
        <v>248</v>
      </c>
      <c r="G820" s="34" t="s">
        <v>273</v>
      </c>
      <c r="H820" s="333">
        <v>38</v>
      </c>
      <c r="I820" s="305">
        <v>23373</v>
      </c>
      <c r="J820" s="305">
        <v>880</v>
      </c>
      <c r="K820" s="178">
        <v>1188</v>
      </c>
      <c r="L820" s="305">
        <f t="shared" si="38"/>
        <v>25441</v>
      </c>
      <c r="M820" s="34"/>
      <c r="N820" s="178">
        <f t="shared" si="36"/>
        <v>754.09273735545867</v>
      </c>
      <c r="O820" s="178">
        <f t="shared" si="37"/>
        <v>2535.6480414327998</v>
      </c>
      <c r="P820" s="179"/>
    </row>
    <row r="821" spans="1:16">
      <c r="A821" s="35">
        <v>493</v>
      </c>
      <c r="B821" s="35">
        <v>493057262</v>
      </c>
      <c r="C821" s="34" t="s">
        <v>560</v>
      </c>
      <c r="D821" s="35">
        <v>57</v>
      </c>
      <c r="E821" s="176" t="s">
        <v>82</v>
      </c>
      <c r="F821" s="35">
        <v>262</v>
      </c>
      <c r="G821" s="34" t="s">
        <v>287</v>
      </c>
      <c r="H821" s="333">
        <v>1</v>
      </c>
      <c r="I821" s="305">
        <v>21472</v>
      </c>
      <c r="J821" s="305">
        <v>225</v>
      </c>
      <c r="K821" s="178">
        <v>1188</v>
      </c>
      <c r="L821" s="305">
        <f t="shared" si="38"/>
        <v>22885</v>
      </c>
      <c r="M821" s="34"/>
      <c r="N821" s="178">
        <f t="shared" si="36"/>
        <v>225.39014183872132</v>
      </c>
      <c r="O821" s="178">
        <f t="shared" si="37"/>
        <v>10062.265557478029</v>
      </c>
      <c r="P821" s="179"/>
    </row>
    <row r="822" spans="1:16">
      <c r="A822" s="35">
        <v>493</v>
      </c>
      <c r="B822" s="35">
        <v>493057346</v>
      </c>
      <c r="C822" s="34" t="s">
        <v>560</v>
      </c>
      <c r="D822" s="35">
        <v>57</v>
      </c>
      <c r="E822" s="176" t="s">
        <v>82</v>
      </c>
      <c r="F822" s="35">
        <v>346</v>
      </c>
      <c r="G822" s="34" t="s">
        <v>371</v>
      </c>
      <c r="H822" s="333">
        <v>4</v>
      </c>
      <c r="I822" s="305">
        <v>22202</v>
      </c>
      <c r="J822" s="305">
        <v>3497</v>
      </c>
      <c r="K822" s="178">
        <v>1188</v>
      </c>
      <c r="L822" s="305">
        <f t="shared" si="38"/>
        <v>26887</v>
      </c>
      <c r="M822" s="34"/>
      <c r="N822" s="178">
        <f t="shared" si="36"/>
        <v>2104.5421311761638</v>
      </c>
      <c r="O822" s="178">
        <f t="shared" si="37"/>
        <v>4326.1263992882923</v>
      </c>
      <c r="P822" s="179"/>
    </row>
    <row r="823" spans="1:16">
      <c r="A823" s="35">
        <v>494</v>
      </c>
      <c r="B823" s="35">
        <v>494093035</v>
      </c>
      <c r="C823" s="34" t="s">
        <v>543</v>
      </c>
      <c r="D823" s="35">
        <v>93</v>
      </c>
      <c r="E823" s="176" t="s">
        <v>118</v>
      </c>
      <c r="F823" s="35">
        <v>35</v>
      </c>
      <c r="G823" s="34" t="s">
        <v>60</v>
      </c>
      <c r="H823" s="333">
        <v>4</v>
      </c>
      <c r="I823" s="305">
        <v>21999</v>
      </c>
      <c r="J823" s="305">
        <v>7824</v>
      </c>
      <c r="K823" s="178">
        <v>1188</v>
      </c>
      <c r="L823" s="305">
        <f t="shared" si="38"/>
        <v>31011</v>
      </c>
      <c r="M823" s="34"/>
      <c r="N823" s="178">
        <f t="shared" si="36"/>
        <v>6500.7294366125352</v>
      </c>
      <c r="O823" s="178">
        <f t="shared" si="37"/>
        <v>9233.4464699467571</v>
      </c>
      <c r="P823" s="179"/>
    </row>
    <row r="824" spans="1:16">
      <c r="A824" s="35">
        <v>494</v>
      </c>
      <c r="B824" s="35">
        <v>494093049</v>
      </c>
      <c r="C824" s="34" t="s">
        <v>543</v>
      </c>
      <c r="D824" s="35">
        <v>93</v>
      </c>
      <c r="E824" s="176" t="s">
        <v>118</v>
      </c>
      <c r="F824" s="35">
        <v>49</v>
      </c>
      <c r="G824" s="34" t="s">
        <v>74</v>
      </c>
      <c r="H824" s="333">
        <v>4</v>
      </c>
      <c r="I824" s="305">
        <v>20405</v>
      </c>
      <c r="J824" s="305">
        <v>25365</v>
      </c>
      <c r="K824" s="178">
        <v>1188</v>
      </c>
      <c r="L824" s="305">
        <f t="shared" si="38"/>
        <v>46958</v>
      </c>
      <c r="M824" s="34"/>
      <c r="N824" s="178">
        <f t="shared" si="36"/>
        <v>24287.654596388384</v>
      </c>
      <c r="O824" s="178">
        <f t="shared" si="37"/>
        <v>25823.404925554278</v>
      </c>
      <c r="P824" s="179"/>
    </row>
    <row r="825" spans="1:16">
      <c r="A825" s="35">
        <v>494</v>
      </c>
      <c r="B825" s="35">
        <v>494093056</v>
      </c>
      <c r="C825" s="34" t="s">
        <v>543</v>
      </c>
      <c r="D825" s="35">
        <v>93</v>
      </c>
      <c r="E825" s="176" t="s">
        <v>118</v>
      </c>
      <c r="F825" s="35">
        <v>56</v>
      </c>
      <c r="G825" s="34" t="s">
        <v>81</v>
      </c>
      <c r="H825" s="333">
        <v>1</v>
      </c>
      <c r="I825" s="305">
        <v>13418</v>
      </c>
      <c r="J825" s="305">
        <v>4267</v>
      </c>
      <c r="K825" s="178">
        <v>1188</v>
      </c>
      <c r="L825" s="305">
        <f t="shared" si="38"/>
        <v>18873</v>
      </c>
      <c r="M825" s="34"/>
      <c r="N825" s="178">
        <f t="shared" si="36"/>
        <v>3938.2823788068963</v>
      </c>
      <c r="O825" s="178">
        <f t="shared" si="37"/>
        <v>5212.7113124656207</v>
      </c>
      <c r="P825" s="179"/>
    </row>
    <row r="826" spans="1:16">
      <c r="A826" s="35">
        <v>494</v>
      </c>
      <c r="B826" s="35">
        <v>494093057</v>
      </c>
      <c r="C826" s="34" t="s">
        <v>543</v>
      </c>
      <c r="D826" s="35">
        <v>93</v>
      </c>
      <c r="E826" s="176" t="s">
        <v>118</v>
      </c>
      <c r="F826" s="35">
        <v>57</v>
      </c>
      <c r="G826" s="34" t="s">
        <v>82</v>
      </c>
      <c r="H826" s="333">
        <v>79</v>
      </c>
      <c r="I826" s="305">
        <v>19993</v>
      </c>
      <c r="J826" s="305">
        <v>1002</v>
      </c>
      <c r="K826" s="178">
        <v>1188</v>
      </c>
      <c r="L826" s="305">
        <f t="shared" si="38"/>
        <v>22183</v>
      </c>
      <c r="M826" s="34"/>
      <c r="N826" s="178">
        <f t="shared" si="36"/>
        <v>347.98296729814319</v>
      </c>
      <c r="O826" s="178">
        <f t="shared" si="37"/>
        <v>1053.3633018815635</v>
      </c>
      <c r="P826" s="179"/>
    </row>
    <row r="827" spans="1:16">
      <c r="A827" s="35">
        <v>494</v>
      </c>
      <c r="B827" s="35">
        <v>494093071</v>
      </c>
      <c r="C827" s="34" t="s">
        <v>543</v>
      </c>
      <c r="D827" s="35">
        <v>93</v>
      </c>
      <c r="E827" s="176" t="s">
        <v>118</v>
      </c>
      <c r="F827" s="35">
        <v>71</v>
      </c>
      <c r="G827" s="34" t="s">
        <v>96</v>
      </c>
      <c r="H827" s="333">
        <v>2</v>
      </c>
      <c r="I827" s="305">
        <v>12625</v>
      </c>
      <c r="J827" s="305">
        <v>5350</v>
      </c>
      <c r="K827" s="178">
        <v>1188</v>
      </c>
      <c r="L827" s="305">
        <f t="shared" si="38"/>
        <v>19163</v>
      </c>
      <c r="M827" s="34"/>
      <c r="N827" s="178">
        <f t="shared" si="36"/>
        <v>5012.5896779309842</v>
      </c>
      <c r="O827" s="178">
        <f t="shared" si="37"/>
        <v>6560.3532335212331</v>
      </c>
      <c r="P827" s="179"/>
    </row>
    <row r="828" spans="1:16">
      <c r="A828" s="35">
        <v>494</v>
      </c>
      <c r="B828" s="35">
        <v>494093093</v>
      </c>
      <c r="C828" s="34" t="s">
        <v>543</v>
      </c>
      <c r="D828" s="35">
        <v>93</v>
      </c>
      <c r="E828" s="176" t="s">
        <v>118</v>
      </c>
      <c r="F828" s="35">
        <v>93</v>
      </c>
      <c r="G828" s="34" t="s">
        <v>118</v>
      </c>
      <c r="H828" s="333">
        <v>282</v>
      </c>
      <c r="I828" s="305">
        <v>18221</v>
      </c>
      <c r="J828" s="305">
        <v>74</v>
      </c>
      <c r="K828" s="178">
        <v>1188</v>
      </c>
      <c r="L828" s="305">
        <f t="shared" si="38"/>
        <v>19483</v>
      </c>
      <c r="M828" s="34"/>
      <c r="N828" s="178">
        <f t="shared" si="36"/>
        <v>0</v>
      </c>
      <c r="O828" s="178">
        <f t="shared" si="37"/>
        <v>903.90316377150521</v>
      </c>
      <c r="P828" s="179"/>
    </row>
    <row r="829" spans="1:16">
      <c r="A829" s="35">
        <v>494</v>
      </c>
      <c r="B829" s="35">
        <v>494093097</v>
      </c>
      <c r="C829" s="34" t="s">
        <v>543</v>
      </c>
      <c r="D829" s="35">
        <v>93</v>
      </c>
      <c r="E829" s="176" t="s">
        <v>118</v>
      </c>
      <c r="F829" s="35">
        <v>97</v>
      </c>
      <c r="G829" s="34" t="s">
        <v>122</v>
      </c>
      <c r="H829" s="333">
        <v>3</v>
      </c>
      <c r="I829" s="305">
        <v>22674</v>
      </c>
      <c r="J829" s="305">
        <v>164</v>
      </c>
      <c r="K829" s="178">
        <v>1188</v>
      </c>
      <c r="L829" s="305">
        <f t="shared" si="38"/>
        <v>24026</v>
      </c>
      <c r="M829" s="34"/>
      <c r="N829" s="178">
        <f t="shared" si="36"/>
        <v>0</v>
      </c>
      <c r="O829" s="178">
        <f t="shared" si="37"/>
        <v>163.80892764850432</v>
      </c>
      <c r="P829" s="179"/>
    </row>
    <row r="830" spans="1:16">
      <c r="A830" s="35">
        <v>494</v>
      </c>
      <c r="B830" s="35">
        <v>494093128</v>
      </c>
      <c r="C830" s="34" t="s">
        <v>543</v>
      </c>
      <c r="D830" s="35">
        <v>93</v>
      </c>
      <c r="E830" s="176" t="s">
        <v>118</v>
      </c>
      <c r="F830" s="35">
        <v>128</v>
      </c>
      <c r="G830" s="34" t="s">
        <v>153</v>
      </c>
      <c r="H830" s="333">
        <v>1</v>
      </c>
      <c r="I830" s="305">
        <v>11443</v>
      </c>
      <c r="J830" s="305">
        <v>624</v>
      </c>
      <c r="K830" s="178">
        <v>1188</v>
      </c>
      <c r="L830" s="305">
        <f t="shared" si="38"/>
        <v>13255</v>
      </c>
      <c r="M830" s="34"/>
      <c r="N830" s="178">
        <f t="shared" si="36"/>
        <v>412.76659534255668</v>
      </c>
      <c r="O830" s="178">
        <f t="shared" si="37"/>
        <v>1188.5812776136117</v>
      </c>
      <c r="P830" s="179"/>
    </row>
    <row r="831" spans="1:16">
      <c r="A831" s="35">
        <v>494</v>
      </c>
      <c r="B831" s="35">
        <v>494093149</v>
      </c>
      <c r="C831" s="34" t="s">
        <v>543</v>
      </c>
      <c r="D831" s="35">
        <v>93</v>
      </c>
      <c r="E831" s="176" t="s">
        <v>118</v>
      </c>
      <c r="F831" s="35">
        <v>149</v>
      </c>
      <c r="G831" s="34" t="s">
        <v>174</v>
      </c>
      <c r="H831" s="333">
        <v>1</v>
      </c>
      <c r="I831" s="305">
        <v>21340</v>
      </c>
      <c r="J831" s="305">
        <v>487</v>
      </c>
      <c r="K831" s="178">
        <v>1188</v>
      </c>
      <c r="L831" s="305">
        <f t="shared" si="38"/>
        <v>23015</v>
      </c>
      <c r="M831" s="34"/>
      <c r="N831" s="178">
        <f t="shared" si="36"/>
        <v>0</v>
      </c>
      <c r="O831" s="178">
        <f t="shared" si="37"/>
        <v>788.65600171012557</v>
      </c>
      <c r="P831" s="179"/>
    </row>
    <row r="832" spans="1:16">
      <c r="A832" s="35">
        <v>494</v>
      </c>
      <c r="B832" s="35">
        <v>494093163</v>
      </c>
      <c r="C832" s="34" t="s">
        <v>543</v>
      </c>
      <c r="D832" s="35">
        <v>93</v>
      </c>
      <c r="E832" s="176" t="s">
        <v>118</v>
      </c>
      <c r="F832" s="35">
        <v>163</v>
      </c>
      <c r="G832" s="34" t="s">
        <v>188</v>
      </c>
      <c r="H832" s="333">
        <v>14</v>
      </c>
      <c r="I832" s="305">
        <v>19302</v>
      </c>
      <c r="J832" s="305">
        <v>3</v>
      </c>
      <c r="K832" s="178">
        <v>1188</v>
      </c>
      <c r="L832" s="305">
        <f t="shared" si="38"/>
        <v>20493</v>
      </c>
      <c r="M832" s="34"/>
      <c r="N832" s="178">
        <f t="shared" si="36"/>
        <v>0</v>
      </c>
      <c r="O832" s="178">
        <f t="shared" si="37"/>
        <v>815.28885807858751</v>
      </c>
      <c r="P832" s="179"/>
    </row>
    <row r="833" spans="1:16">
      <c r="A833" s="35">
        <v>494</v>
      </c>
      <c r="B833" s="35">
        <v>494093164</v>
      </c>
      <c r="C833" s="34" t="s">
        <v>543</v>
      </c>
      <c r="D833" s="35">
        <v>93</v>
      </c>
      <c r="E833" s="176" t="s">
        <v>118</v>
      </c>
      <c r="F833" s="35">
        <v>164</v>
      </c>
      <c r="G833" s="34" t="s">
        <v>189</v>
      </c>
      <c r="H833" s="333">
        <v>3</v>
      </c>
      <c r="I833" s="305">
        <v>13161.709067176687</v>
      </c>
      <c r="J833" s="305">
        <v>6876</v>
      </c>
      <c r="K833" s="178">
        <v>1188</v>
      </c>
      <c r="L833" s="305">
        <f t="shared" si="38"/>
        <v>21225.709067176685</v>
      </c>
      <c r="M833" s="34"/>
      <c r="N833" s="178">
        <f t="shared" si="36"/>
        <v>5464.9099692487343</v>
      </c>
      <c r="O833" s="178">
        <f t="shared" si="37"/>
        <v>6876.3863567595236</v>
      </c>
      <c r="P833" s="179"/>
    </row>
    <row r="834" spans="1:16">
      <c r="A834" s="35">
        <v>494</v>
      </c>
      <c r="B834" s="35">
        <v>494093165</v>
      </c>
      <c r="C834" s="34" t="s">
        <v>543</v>
      </c>
      <c r="D834" s="35">
        <v>93</v>
      </c>
      <c r="E834" s="176" t="s">
        <v>118</v>
      </c>
      <c r="F834" s="35">
        <v>165</v>
      </c>
      <c r="G834" s="34" t="s">
        <v>190</v>
      </c>
      <c r="H834" s="333">
        <v>32</v>
      </c>
      <c r="I834" s="305">
        <v>17447</v>
      </c>
      <c r="J834" s="305">
        <v>0</v>
      </c>
      <c r="K834" s="178">
        <v>1188</v>
      </c>
      <c r="L834" s="305">
        <f t="shared" si="38"/>
        <v>18635</v>
      </c>
      <c r="M834" s="34"/>
      <c r="N834" s="178">
        <f t="shared" si="36"/>
        <v>0</v>
      </c>
      <c r="O834" s="178">
        <f t="shared" si="37"/>
        <v>965.70694251300301</v>
      </c>
      <c r="P834" s="179"/>
    </row>
    <row r="835" spans="1:16">
      <c r="A835" s="35">
        <v>494</v>
      </c>
      <c r="B835" s="35">
        <v>494093176</v>
      </c>
      <c r="C835" s="34" t="s">
        <v>543</v>
      </c>
      <c r="D835" s="35">
        <v>93</v>
      </c>
      <c r="E835" s="176" t="s">
        <v>118</v>
      </c>
      <c r="F835" s="35">
        <v>176</v>
      </c>
      <c r="G835" s="34" t="s">
        <v>201</v>
      </c>
      <c r="H835" s="333">
        <v>13</v>
      </c>
      <c r="I835" s="305">
        <v>19045</v>
      </c>
      <c r="J835" s="305">
        <v>6150</v>
      </c>
      <c r="K835" s="178">
        <v>1188</v>
      </c>
      <c r="L835" s="305">
        <f t="shared" si="38"/>
        <v>26383</v>
      </c>
      <c r="M835" s="34"/>
      <c r="N835" s="178">
        <f t="shared" si="36"/>
        <v>4783.172109696683</v>
      </c>
      <c r="O835" s="178">
        <f t="shared" si="37"/>
        <v>9473.3330594058898</v>
      </c>
      <c r="P835" s="179"/>
    </row>
    <row r="836" spans="1:16">
      <c r="A836" s="35">
        <v>494</v>
      </c>
      <c r="B836" s="35">
        <v>494093178</v>
      </c>
      <c r="C836" s="34" t="s">
        <v>543</v>
      </c>
      <c r="D836" s="35">
        <v>93</v>
      </c>
      <c r="E836" s="176" t="s">
        <v>118</v>
      </c>
      <c r="F836" s="35">
        <v>178</v>
      </c>
      <c r="G836" s="34" t="s">
        <v>203</v>
      </c>
      <c r="H836" s="333">
        <v>2</v>
      </c>
      <c r="I836" s="305">
        <v>12429</v>
      </c>
      <c r="J836" s="305">
        <v>1623</v>
      </c>
      <c r="K836" s="178">
        <v>1188</v>
      </c>
      <c r="L836" s="305">
        <f t="shared" si="38"/>
        <v>15240</v>
      </c>
      <c r="M836" s="34"/>
      <c r="N836" s="178">
        <f t="shared" si="36"/>
        <v>648.59327823248532</v>
      </c>
      <c r="O836" s="178">
        <f t="shared" si="37"/>
        <v>2671.9144510873775</v>
      </c>
      <c r="P836" s="179"/>
    </row>
    <row r="837" spans="1:16">
      <c r="A837" s="35">
        <v>494</v>
      </c>
      <c r="B837" s="35">
        <v>494093181</v>
      </c>
      <c r="C837" s="34" t="s">
        <v>543</v>
      </c>
      <c r="D837" s="35">
        <v>93</v>
      </c>
      <c r="E837" s="176" t="s">
        <v>118</v>
      </c>
      <c r="F837" s="35">
        <v>181</v>
      </c>
      <c r="G837" s="34" t="s">
        <v>206</v>
      </c>
      <c r="H837" s="333">
        <v>4</v>
      </c>
      <c r="I837" s="305">
        <v>20139</v>
      </c>
      <c r="J837" s="305">
        <v>226</v>
      </c>
      <c r="K837" s="178">
        <v>1188</v>
      </c>
      <c r="L837" s="305">
        <f t="shared" si="38"/>
        <v>21553</v>
      </c>
      <c r="M837" s="34"/>
      <c r="N837" s="178">
        <f t="shared" si="36"/>
        <v>171.93510076438542</v>
      </c>
      <c r="O837" s="178">
        <f t="shared" si="37"/>
        <v>1358.2739684141488</v>
      </c>
      <c r="P837" s="179"/>
    </row>
    <row r="838" spans="1:16">
      <c r="A838" s="35">
        <v>494</v>
      </c>
      <c r="B838" s="35">
        <v>494093229</v>
      </c>
      <c r="C838" s="34" t="s">
        <v>543</v>
      </c>
      <c r="D838" s="35">
        <v>93</v>
      </c>
      <c r="E838" s="176" t="s">
        <v>118</v>
      </c>
      <c r="F838" s="35">
        <v>229</v>
      </c>
      <c r="G838" s="34" t="s">
        <v>254</v>
      </c>
      <c r="H838" s="333">
        <v>5</v>
      </c>
      <c r="I838" s="305">
        <v>12034</v>
      </c>
      <c r="J838" s="305">
        <v>1191</v>
      </c>
      <c r="K838" s="178">
        <v>1188</v>
      </c>
      <c r="L838" s="305">
        <f t="shared" si="38"/>
        <v>14413</v>
      </c>
      <c r="M838" s="34"/>
      <c r="N838" s="178">
        <f t="shared" si="36"/>
        <v>906.26049599680482</v>
      </c>
      <c r="O838" s="178">
        <f t="shared" si="37"/>
        <v>2304.6660964302282</v>
      </c>
      <c r="P838" s="179"/>
    </row>
    <row r="839" spans="1:16">
      <c r="A839" s="35">
        <v>494</v>
      </c>
      <c r="B839" s="35">
        <v>494093248</v>
      </c>
      <c r="C839" s="34" t="s">
        <v>543</v>
      </c>
      <c r="D839" s="35">
        <v>93</v>
      </c>
      <c r="E839" s="176" t="s">
        <v>118</v>
      </c>
      <c r="F839" s="35">
        <v>248</v>
      </c>
      <c r="G839" s="34" t="s">
        <v>273</v>
      </c>
      <c r="H839" s="333">
        <v>307</v>
      </c>
      <c r="I839" s="305">
        <v>18096</v>
      </c>
      <c r="J839" s="305">
        <v>682</v>
      </c>
      <c r="K839" s="178">
        <v>1188</v>
      </c>
      <c r="L839" s="305">
        <f t="shared" si="38"/>
        <v>19966</v>
      </c>
      <c r="M839" s="34"/>
      <c r="N839" s="178">
        <f t="shared" si="36"/>
        <v>583.83871027186615</v>
      </c>
      <c r="O839" s="178">
        <f t="shared" si="37"/>
        <v>1963.1663439767217</v>
      </c>
      <c r="P839" s="179"/>
    </row>
    <row r="840" spans="1:16">
      <c r="A840" s="35">
        <v>494</v>
      </c>
      <c r="B840" s="35">
        <v>494093262</v>
      </c>
      <c r="C840" s="34" t="s">
        <v>543</v>
      </c>
      <c r="D840" s="35">
        <v>93</v>
      </c>
      <c r="E840" s="176" t="s">
        <v>118</v>
      </c>
      <c r="F840" s="35">
        <v>262</v>
      </c>
      <c r="G840" s="34" t="s">
        <v>287</v>
      </c>
      <c r="H840" s="333">
        <v>20</v>
      </c>
      <c r="I840" s="305">
        <v>15498</v>
      </c>
      <c r="J840" s="305">
        <v>163</v>
      </c>
      <c r="K840" s="178">
        <v>1188</v>
      </c>
      <c r="L840" s="305">
        <f t="shared" si="38"/>
        <v>16849</v>
      </c>
      <c r="M840" s="34"/>
      <c r="N840" s="178">
        <f t="shared" si="36"/>
        <v>162.68146508087375</v>
      </c>
      <c r="O840" s="178">
        <f t="shared" si="37"/>
        <v>7262.7138417378228</v>
      </c>
      <c r="P840" s="179"/>
    </row>
    <row r="841" spans="1:16">
      <c r="A841" s="35">
        <v>494</v>
      </c>
      <c r="B841" s="35">
        <v>494093284</v>
      </c>
      <c r="C841" s="34" t="s">
        <v>543</v>
      </c>
      <c r="D841" s="35">
        <v>93</v>
      </c>
      <c r="E841" s="176" t="s">
        <v>118</v>
      </c>
      <c r="F841" s="35">
        <v>284</v>
      </c>
      <c r="G841" s="34" t="s">
        <v>309</v>
      </c>
      <c r="H841" s="333">
        <v>5</v>
      </c>
      <c r="I841" s="305">
        <v>13719</v>
      </c>
      <c r="J841" s="305">
        <v>6662</v>
      </c>
      <c r="K841" s="178">
        <v>1188</v>
      </c>
      <c r="L841" s="305">
        <f t="shared" si="38"/>
        <v>21569</v>
      </c>
      <c r="M841" s="34"/>
      <c r="N841" s="178">
        <f t="shared" si="36"/>
        <v>4432.7801023118263</v>
      </c>
      <c r="O841" s="178">
        <f t="shared" si="37"/>
        <v>6662.3790630605508</v>
      </c>
      <c r="P841" s="179"/>
    </row>
    <row r="842" spans="1:16">
      <c r="A842" s="35">
        <v>494</v>
      </c>
      <c r="B842" s="35">
        <v>494093346</v>
      </c>
      <c r="C842" s="34" t="s">
        <v>543</v>
      </c>
      <c r="D842" s="35">
        <v>93</v>
      </c>
      <c r="E842" s="176" t="s">
        <v>118</v>
      </c>
      <c r="F842" s="35">
        <v>346</v>
      </c>
      <c r="G842" s="34" t="s">
        <v>371</v>
      </c>
      <c r="H842" s="333">
        <v>1</v>
      </c>
      <c r="I842" s="305">
        <v>13418</v>
      </c>
      <c r="J842" s="305">
        <v>2113</v>
      </c>
      <c r="K842" s="178">
        <v>1188</v>
      </c>
      <c r="L842" s="305">
        <f t="shared" si="38"/>
        <v>16719</v>
      </c>
      <c r="M842" s="34"/>
      <c r="N842" s="178">
        <f t="shared" ref="N842:N905" si="39">IF(VLOOKUP($F842,abvfndpcts,17)&lt;100,0,((VLOOKUP($F842,abvfndpcts,17)/100*$I842)-$I842))</f>
        <v>1271.9010141483541</v>
      </c>
      <c r="O842" s="178">
        <f t="shared" ref="O842:O905" si="40">IF(VLOOKUP($F842,abvfndpcts,18)&lt;100,0,((VLOOKUP($F842,abvfndpcts,18)/100*$I842)-$I842))</f>
        <v>2614.5376103797098</v>
      </c>
      <c r="P842" s="179"/>
    </row>
    <row r="843" spans="1:16">
      <c r="A843" s="35">
        <v>494</v>
      </c>
      <c r="B843" s="35">
        <v>494093347</v>
      </c>
      <c r="C843" s="34" t="s">
        <v>543</v>
      </c>
      <c r="D843" s="35">
        <v>93</v>
      </c>
      <c r="E843" s="176" t="s">
        <v>118</v>
      </c>
      <c r="F843" s="35">
        <v>347</v>
      </c>
      <c r="G843" s="34" t="s">
        <v>372</v>
      </c>
      <c r="H843" s="333">
        <v>3</v>
      </c>
      <c r="I843" s="305">
        <v>12889</v>
      </c>
      <c r="J843" s="305">
        <v>5901</v>
      </c>
      <c r="K843" s="178">
        <v>1188</v>
      </c>
      <c r="L843" s="305">
        <f t="shared" ref="L843:L906" si="41">SUM(I843:K843)</f>
        <v>19978</v>
      </c>
      <c r="M843" s="34"/>
      <c r="N843" s="178">
        <f t="shared" si="39"/>
        <v>5264.5185243728156</v>
      </c>
      <c r="O843" s="178">
        <f t="shared" si="40"/>
        <v>6652.7513414271343</v>
      </c>
      <c r="P843" s="179"/>
    </row>
    <row r="844" spans="1:16">
      <c r="A844" s="35">
        <v>496</v>
      </c>
      <c r="B844" s="35">
        <v>496201003</v>
      </c>
      <c r="C844" s="34" t="s">
        <v>544</v>
      </c>
      <c r="D844" s="35">
        <v>201</v>
      </c>
      <c r="E844" s="176" t="s">
        <v>226</v>
      </c>
      <c r="F844" s="35">
        <v>3</v>
      </c>
      <c r="G844" s="34" t="s">
        <v>28</v>
      </c>
      <c r="H844" s="333">
        <v>2</v>
      </c>
      <c r="I844" s="305">
        <v>17291</v>
      </c>
      <c r="J844" s="305">
        <v>2187</v>
      </c>
      <c r="K844" s="178">
        <v>1188</v>
      </c>
      <c r="L844" s="305">
        <f t="shared" si="41"/>
        <v>20666</v>
      </c>
      <c r="M844" s="34"/>
      <c r="N844" s="178">
        <f t="shared" si="39"/>
        <v>1012.3771813375461</v>
      </c>
      <c r="O844" s="178">
        <f t="shared" si="40"/>
        <v>3505.7227471061233</v>
      </c>
      <c r="P844" s="179"/>
    </row>
    <row r="845" spans="1:16">
      <c r="A845" s="35">
        <v>496</v>
      </c>
      <c r="B845" s="35">
        <v>496201072</v>
      </c>
      <c r="C845" s="34" t="s">
        <v>544</v>
      </c>
      <c r="D845" s="35">
        <v>201</v>
      </c>
      <c r="E845" s="176" t="s">
        <v>226</v>
      </c>
      <c r="F845" s="35">
        <v>72</v>
      </c>
      <c r="G845" s="34" t="s">
        <v>97</v>
      </c>
      <c r="H845" s="333">
        <v>2</v>
      </c>
      <c r="I845" s="305">
        <v>12989</v>
      </c>
      <c r="J845" s="305">
        <v>4153</v>
      </c>
      <c r="K845" s="178">
        <v>1188</v>
      </c>
      <c r="L845" s="305">
        <f t="shared" si="41"/>
        <v>18330</v>
      </c>
      <c r="M845" s="34"/>
      <c r="N845" s="178">
        <f t="shared" si="39"/>
        <v>2641.9907932681781</v>
      </c>
      <c r="O845" s="178">
        <f t="shared" si="40"/>
        <v>4153.0031446364774</v>
      </c>
      <c r="P845" s="179"/>
    </row>
    <row r="846" spans="1:16">
      <c r="A846" s="35">
        <v>496</v>
      </c>
      <c r="B846" s="35">
        <v>496201094</v>
      </c>
      <c r="C846" s="34" t="s">
        <v>544</v>
      </c>
      <c r="D846" s="35">
        <v>201</v>
      </c>
      <c r="E846" s="176" t="s">
        <v>226</v>
      </c>
      <c r="F846" s="35">
        <v>94</v>
      </c>
      <c r="G846" s="34" t="s">
        <v>119</v>
      </c>
      <c r="H846" s="333">
        <v>1</v>
      </c>
      <c r="I846" s="305">
        <v>23304</v>
      </c>
      <c r="J846" s="305">
        <v>1826</v>
      </c>
      <c r="K846" s="178">
        <v>1188</v>
      </c>
      <c r="L846" s="305">
        <f t="shared" si="41"/>
        <v>26318</v>
      </c>
      <c r="M846" s="34"/>
      <c r="N846" s="178">
        <f t="shared" si="39"/>
        <v>487.97592286138024</v>
      </c>
      <c r="O846" s="178">
        <f t="shared" si="40"/>
        <v>2939.1997792342881</v>
      </c>
      <c r="P846" s="179"/>
    </row>
    <row r="847" spans="1:16">
      <c r="A847" s="35">
        <v>496</v>
      </c>
      <c r="B847" s="35">
        <v>496201095</v>
      </c>
      <c r="C847" s="34" t="s">
        <v>544</v>
      </c>
      <c r="D847" s="35">
        <v>201</v>
      </c>
      <c r="E847" s="176" t="s">
        <v>226</v>
      </c>
      <c r="F847" s="35">
        <v>95</v>
      </c>
      <c r="G847" s="34" t="s">
        <v>120</v>
      </c>
      <c r="H847" s="333">
        <v>4</v>
      </c>
      <c r="I847" s="305">
        <v>21390</v>
      </c>
      <c r="J847" s="305">
        <v>126</v>
      </c>
      <c r="K847" s="178">
        <v>1188</v>
      </c>
      <c r="L847" s="305">
        <f t="shared" si="41"/>
        <v>22704</v>
      </c>
      <c r="M847" s="34"/>
      <c r="N847" s="178">
        <f t="shared" si="39"/>
        <v>0</v>
      </c>
      <c r="O847" s="178">
        <f t="shared" si="40"/>
        <v>265.35793462733272</v>
      </c>
      <c r="P847" s="179"/>
    </row>
    <row r="848" spans="1:16">
      <c r="A848" s="35">
        <v>496</v>
      </c>
      <c r="B848" s="35">
        <v>496201201</v>
      </c>
      <c r="C848" s="34" t="s">
        <v>544</v>
      </c>
      <c r="D848" s="35">
        <v>201</v>
      </c>
      <c r="E848" s="176" t="s">
        <v>226</v>
      </c>
      <c r="F848" s="35">
        <v>201</v>
      </c>
      <c r="G848" s="34" t="s">
        <v>226</v>
      </c>
      <c r="H848" s="333">
        <v>491</v>
      </c>
      <c r="I848" s="305">
        <v>19801</v>
      </c>
      <c r="J848" s="305">
        <v>0</v>
      </c>
      <c r="K848" s="178">
        <v>1188</v>
      </c>
      <c r="L848" s="305">
        <f t="shared" si="41"/>
        <v>20989</v>
      </c>
      <c r="M848" s="34"/>
      <c r="N848" s="178">
        <f t="shared" si="39"/>
        <v>0</v>
      </c>
      <c r="O848" s="178">
        <f t="shared" si="40"/>
        <v>693.50605158638427</v>
      </c>
      <c r="P848" s="179"/>
    </row>
    <row r="849" spans="1:16">
      <c r="A849" s="35">
        <v>496</v>
      </c>
      <c r="B849" s="35">
        <v>496201665</v>
      </c>
      <c r="C849" s="34" t="s">
        <v>544</v>
      </c>
      <c r="D849" s="35">
        <v>201</v>
      </c>
      <c r="E849" s="176" t="s">
        <v>226</v>
      </c>
      <c r="F849" s="35">
        <v>665</v>
      </c>
      <c r="G849" s="34" t="s">
        <v>398</v>
      </c>
      <c r="H849" s="333">
        <v>1</v>
      </c>
      <c r="I849" s="305">
        <v>13431.230297709923</v>
      </c>
      <c r="J849" s="305">
        <v>2559</v>
      </c>
      <c r="K849" s="178">
        <v>1188</v>
      </c>
      <c r="L849" s="305">
        <f t="shared" si="41"/>
        <v>17178.230297709924</v>
      </c>
      <c r="M849" s="34"/>
      <c r="N849" s="178">
        <f t="shared" si="39"/>
        <v>1648.8016594634173</v>
      </c>
      <c r="O849" s="178">
        <f t="shared" si="40"/>
        <v>2714.9585768901834</v>
      </c>
      <c r="P849" s="179"/>
    </row>
    <row r="850" spans="1:16">
      <c r="A850" s="35">
        <v>497</v>
      </c>
      <c r="B850" s="35">
        <v>497117005</v>
      </c>
      <c r="C850" s="34" t="s">
        <v>545</v>
      </c>
      <c r="D850" s="35">
        <v>117</v>
      </c>
      <c r="E850" s="176" t="s">
        <v>142</v>
      </c>
      <c r="F850" s="35">
        <v>5</v>
      </c>
      <c r="G850" s="34" t="s">
        <v>30</v>
      </c>
      <c r="H850" s="333">
        <v>7</v>
      </c>
      <c r="I850" s="305">
        <v>14163</v>
      </c>
      <c r="J850" s="305">
        <v>4831</v>
      </c>
      <c r="K850" s="178">
        <v>1188</v>
      </c>
      <c r="L850" s="305">
        <f t="shared" si="41"/>
        <v>20182</v>
      </c>
      <c r="M850" s="34"/>
      <c r="N850" s="178">
        <f t="shared" si="39"/>
        <v>4831.0142031201685</v>
      </c>
      <c r="O850" s="178">
        <f t="shared" si="40"/>
        <v>6994.9212562645662</v>
      </c>
      <c r="P850" s="179"/>
    </row>
    <row r="851" spans="1:16">
      <c r="A851" s="35">
        <v>497</v>
      </c>
      <c r="B851" s="35">
        <v>497117008</v>
      </c>
      <c r="C851" s="34" t="s">
        <v>545</v>
      </c>
      <c r="D851" s="35">
        <v>117</v>
      </c>
      <c r="E851" s="176" t="s">
        <v>142</v>
      </c>
      <c r="F851" s="35">
        <v>8</v>
      </c>
      <c r="G851" s="34" t="s">
        <v>33</v>
      </c>
      <c r="H851" s="333">
        <v>71</v>
      </c>
      <c r="I851" s="305">
        <v>11948</v>
      </c>
      <c r="J851" s="305">
        <v>12032</v>
      </c>
      <c r="K851" s="178">
        <v>1188</v>
      </c>
      <c r="L851" s="305">
        <f t="shared" si="41"/>
        <v>25168</v>
      </c>
      <c r="M851" s="34"/>
      <c r="N851" s="178">
        <f t="shared" si="39"/>
        <v>11046.156810636447</v>
      </c>
      <c r="O851" s="178">
        <f t="shared" si="40"/>
        <v>12596.567031369861</v>
      </c>
      <c r="P851" s="179"/>
    </row>
    <row r="852" spans="1:16">
      <c r="A852" s="35">
        <v>497</v>
      </c>
      <c r="B852" s="35">
        <v>497117024</v>
      </c>
      <c r="C852" s="34" t="s">
        <v>545</v>
      </c>
      <c r="D852" s="35">
        <v>117</v>
      </c>
      <c r="E852" s="176" t="s">
        <v>142</v>
      </c>
      <c r="F852" s="35">
        <v>24</v>
      </c>
      <c r="G852" s="34" t="s">
        <v>49</v>
      </c>
      <c r="H852" s="333">
        <v>23</v>
      </c>
      <c r="I852" s="305">
        <v>12960</v>
      </c>
      <c r="J852" s="305">
        <v>3753</v>
      </c>
      <c r="K852" s="178">
        <v>1188</v>
      </c>
      <c r="L852" s="305">
        <f t="shared" si="41"/>
        <v>17901</v>
      </c>
      <c r="M852" s="34"/>
      <c r="N852" s="178">
        <f t="shared" si="39"/>
        <v>2503.0477271411328</v>
      </c>
      <c r="O852" s="178">
        <f t="shared" si="40"/>
        <v>3753.2555189070845</v>
      </c>
      <c r="P852" s="179"/>
    </row>
    <row r="853" spans="1:16">
      <c r="A853" s="35">
        <v>497</v>
      </c>
      <c r="B853" s="35">
        <v>497117061</v>
      </c>
      <c r="C853" s="34" t="s">
        <v>545</v>
      </c>
      <c r="D853" s="35">
        <v>117</v>
      </c>
      <c r="E853" s="176" t="s">
        <v>142</v>
      </c>
      <c r="F853" s="35">
        <v>61</v>
      </c>
      <c r="G853" s="34" t="s">
        <v>86</v>
      </c>
      <c r="H853" s="333">
        <v>29</v>
      </c>
      <c r="I853" s="305">
        <v>16782</v>
      </c>
      <c r="J853" s="305">
        <v>1746</v>
      </c>
      <c r="K853" s="178">
        <v>1188</v>
      </c>
      <c r="L853" s="305">
        <f t="shared" si="41"/>
        <v>19716</v>
      </c>
      <c r="M853" s="34"/>
      <c r="N853" s="178">
        <f t="shared" si="39"/>
        <v>477.88384208665957</v>
      </c>
      <c r="O853" s="178">
        <f t="shared" si="40"/>
        <v>1746.1720151750596</v>
      </c>
      <c r="P853" s="179"/>
    </row>
    <row r="854" spans="1:16">
      <c r="A854" s="35">
        <v>497</v>
      </c>
      <c r="B854" s="35">
        <v>497117074</v>
      </c>
      <c r="C854" s="34" t="s">
        <v>545</v>
      </c>
      <c r="D854" s="35">
        <v>117</v>
      </c>
      <c r="E854" s="176" t="s">
        <v>142</v>
      </c>
      <c r="F854" s="35">
        <v>74</v>
      </c>
      <c r="G854" s="34" t="s">
        <v>99</v>
      </c>
      <c r="H854" s="333">
        <v>3</v>
      </c>
      <c r="I854" s="305">
        <v>11443</v>
      </c>
      <c r="J854" s="305">
        <v>11432</v>
      </c>
      <c r="K854" s="178">
        <v>1188</v>
      </c>
      <c r="L854" s="305">
        <f t="shared" si="41"/>
        <v>24063</v>
      </c>
      <c r="M854" s="34"/>
      <c r="N854" s="178">
        <f t="shared" si="39"/>
        <v>7433.0746270534764</v>
      </c>
      <c r="O854" s="178">
        <f t="shared" si="40"/>
        <v>11432.040654897668</v>
      </c>
      <c r="P854" s="179"/>
    </row>
    <row r="855" spans="1:16">
      <c r="A855" s="35">
        <v>497</v>
      </c>
      <c r="B855" s="35">
        <v>497117086</v>
      </c>
      <c r="C855" s="34" t="s">
        <v>545</v>
      </c>
      <c r="D855" s="35">
        <v>117</v>
      </c>
      <c r="E855" s="176" t="s">
        <v>142</v>
      </c>
      <c r="F855" s="35">
        <v>86</v>
      </c>
      <c r="G855" s="34" t="s">
        <v>111</v>
      </c>
      <c r="H855" s="333">
        <v>18</v>
      </c>
      <c r="I855" s="305">
        <v>12133</v>
      </c>
      <c r="J855" s="305">
        <v>1875</v>
      </c>
      <c r="K855" s="178">
        <v>1188</v>
      </c>
      <c r="L855" s="305">
        <f t="shared" si="41"/>
        <v>15196</v>
      </c>
      <c r="M855" s="34"/>
      <c r="N855" s="178">
        <f t="shared" si="39"/>
        <v>1234.9942277449918</v>
      </c>
      <c r="O855" s="178">
        <f t="shared" si="40"/>
        <v>2290.8154847517781</v>
      </c>
      <c r="P855" s="179"/>
    </row>
    <row r="856" spans="1:16">
      <c r="A856" s="35">
        <v>497</v>
      </c>
      <c r="B856" s="35">
        <v>497117087</v>
      </c>
      <c r="C856" s="34" t="s">
        <v>545</v>
      </c>
      <c r="D856" s="35">
        <v>117</v>
      </c>
      <c r="E856" s="176" t="s">
        <v>142</v>
      </c>
      <c r="F856" s="35">
        <v>87</v>
      </c>
      <c r="G856" s="34" t="s">
        <v>112</v>
      </c>
      <c r="H856" s="333">
        <v>4</v>
      </c>
      <c r="I856" s="305">
        <v>15745</v>
      </c>
      <c r="J856" s="305">
        <v>4895</v>
      </c>
      <c r="K856" s="178">
        <v>1188</v>
      </c>
      <c r="L856" s="305">
        <f t="shared" si="41"/>
        <v>21828</v>
      </c>
      <c r="M856" s="34"/>
      <c r="N856" s="178">
        <f t="shared" si="39"/>
        <v>4895.319519672179</v>
      </c>
      <c r="O856" s="178">
        <f t="shared" si="40"/>
        <v>6809.7508529258594</v>
      </c>
      <c r="P856" s="179"/>
    </row>
    <row r="857" spans="1:16">
      <c r="A857" s="35">
        <v>497</v>
      </c>
      <c r="B857" s="35">
        <v>497117111</v>
      </c>
      <c r="C857" s="34" t="s">
        <v>545</v>
      </c>
      <c r="D857" s="35">
        <v>117</v>
      </c>
      <c r="E857" s="176" t="s">
        <v>142</v>
      </c>
      <c r="F857" s="35">
        <v>111</v>
      </c>
      <c r="G857" s="34" t="s">
        <v>136</v>
      </c>
      <c r="H857" s="333">
        <v>20</v>
      </c>
      <c r="I857" s="305">
        <v>11700</v>
      </c>
      <c r="J857" s="305">
        <v>3838</v>
      </c>
      <c r="K857" s="178">
        <v>1188</v>
      </c>
      <c r="L857" s="305">
        <f t="shared" si="41"/>
        <v>16726</v>
      </c>
      <c r="M857" s="34"/>
      <c r="N857" s="178">
        <f t="shared" si="39"/>
        <v>2388.7888652519923</v>
      </c>
      <c r="O857" s="178">
        <f t="shared" si="40"/>
        <v>4114.9313220607073</v>
      </c>
      <c r="P857" s="179"/>
    </row>
    <row r="858" spans="1:16">
      <c r="A858" s="35">
        <v>497</v>
      </c>
      <c r="B858" s="35">
        <v>497117114</v>
      </c>
      <c r="C858" s="34" t="s">
        <v>545</v>
      </c>
      <c r="D858" s="35">
        <v>117</v>
      </c>
      <c r="E858" s="176" t="s">
        <v>142</v>
      </c>
      <c r="F858" s="35">
        <v>114</v>
      </c>
      <c r="G858" s="34" t="s">
        <v>139</v>
      </c>
      <c r="H858" s="333">
        <v>16</v>
      </c>
      <c r="I858" s="305">
        <v>15899</v>
      </c>
      <c r="J858" s="305">
        <v>3523</v>
      </c>
      <c r="K858" s="178">
        <v>1188</v>
      </c>
      <c r="L858" s="305">
        <f t="shared" si="41"/>
        <v>20610</v>
      </c>
      <c r="M858" s="34"/>
      <c r="N858" s="178">
        <f t="shared" si="39"/>
        <v>2593.2526491585159</v>
      </c>
      <c r="O858" s="178">
        <f t="shared" si="40"/>
        <v>4372.9959911748483</v>
      </c>
      <c r="P858" s="179"/>
    </row>
    <row r="859" spans="1:16">
      <c r="A859" s="35">
        <v>497</v>
      </c>
      <c r="B859" s="35">
        <v>497117117</v>
      </c>
      <c r="C859" s="34" t="s">
        <v>545</v>
      </c>
      <c r="D859" s="35">
        <v>117</v>
      </c>
      <c r="E859" s="176" t="s">
        <v>142</v>
      </c>
      <c r="F859" s="35">
        <v>117</v>
      </c>
      <c r="G859" s="34" t="s">
        <v>142</v>
      </c>
      <c r="H859" s="333">
        <v>32</v>
      </c>
      <c r="I859" s="305">
        <v>12482</v>
      </c>
      <c r="J859" s="305">
        <v>3885</v>
      </c>
      <c r="K859" s="178">
        <v>1188</v>
      </c>
      <c r="L859" s="305">
        <f t="shared" si="41"/>
        <v>17555</v>
      </c>
      <c r="M859" s="34"/>
      <c r="N859" s="178">
        <f t="shared" si="39"/>
        <v>3885.014933109318</v>
      </c>
      <c r="O859" s="178">
        <f t="shared" si="40"/>
        <v>6573.0263395902512</v>
      </c>
      <c r="P859" s="179"/>
    </row>
    <row r="860" spans="1:16">
      <c r="A860" s="35">
        <v>497</v>
      </c>
      <c r="B860" s="35">
        <v>497117127</v>
      </c>
      <c r="C860" s="34" t="s">
        <v>545</v>
      </c>
      <c r="D860" s="35">
        <v>117</v>
      </c>
      <c r="E860" s="176" t="s">
        <v>142</v>
      </c>
      <c r="F860" s="35">
        <v>127</v>
      </c>
      <c r="G860" s="34" t="s">
        <v>152</v>
      </c>
      <c r="H860" s="333">
        <v>5</v>
      </c>
      <c r="I860" s="305">
        <v>11657</v>
      </c>
      <c r="J860" s="305">
        <v>12028</v>
      </c>
      <c r="K860" s="178">
        <v>1188</v>
      </c>
      <c r="L860" s="305">
        <f t="shared" si="41"/>
        <v>24873</v>
      </c>
      <c r="M860" s="34"/>
      <c r="N860" s="178">
        <f t="shared" si="39"/>
        <v>4899.9731229995086</v>
      </c>
      <c r="O860" s="178">
        <f t="shared" si="40"/>
        <v>12028.136518672909</v>
      </c>
      <c r="P860" s="179"/>
    </row>
    <row r="861" spans="1:16">
      <c r="A861" s="35">
        <v>497</v>
      </c>
      <c r="B861" s="35">
        <v>497117137</v>
      </c>
      <c r="C861" s="34" t="s">
        <v>545</v>
      </c>
      <c r="D861" s="35">
        <v>117</v>
      </c>
      <c r="E861" s="176" t="s">
        <v>142</v>
      </c>
      <c r="F861" s="35">
        <v>137</v>
      </c>
      <c r="G861" s="34" t="s">
        <v>162</v>
      </c>
      <c r="H861" s="333">
        <v>30</v>
      </c>
      <c r="I861" s="305">
        <v>14559</v>
      </c>
      <c r="J861" s="305">
        <v>448</v>
      </c>
      <c r="K861" s="178">
        <v>1188</v>
      </c>
      <c r="L861" s="305">
        <f t="shared" si="41"/>
        <v>16195</v>
      </c>
      <c r="M861" s="34"/>
      <c r="N861" s="178">
        <f t="shared" si="39"/>
        <v>0</v>
      </c>
      <c r="O861" s="178">
        <f t="shared" si="40"/>
        <v>447.58960607022163</v>
      </c>
      <c r="P861" s="179"/>
    </row>
    <row r="862" spans="1:16">
      <c r="A862" s="35">
        <v>497</v>
      </c>
      <c r="B862" s="35">
        <v>497117159</v>
      </c>
      <c r="C862" s="34" t="s">
        <v>545</v>
      </c>
      <c r="D862" s="35">
        <v>117</v>
      </c>
      <c r="E862" s="176" t="s">
        <v>142</v>
      </c>
      <c r="F862" s="35">
        <v>159</v>
      </c>
      <c r="G862" s="34" t="s">
        <v>184</v>
      </c>
      <c r="H862" s="333">
        <v>9</v>
      </c>
      <c r="I862" s="305">
        <v>11598</v>
      </c>
      <c r="J862" s="305">
        <v>4683</v>
      </c>
      <c r="K862" s="178">
        <v>1188</v>
      </c>
      <c r="L862" s="305">
        <f t="shared" si="41"/>
        <v>17469</v>
      </c>
      <c r="M862" s="34"/>
      <c r="N862" s="178">
        <f t="shared" si="39"/>
        <v>4683.3977128068545</v>
      </c>
      <c r="O862" s="178">
        <f t="shared" si="40"/>
        <v>5600.1304583633719</v>
      </c>
      <c r="P862" s="179"/>
    </row>
    <row r="863" spans="1:16">
      <c r="A863" s="35">
        <v>497</v>
      </c>
      <c r="B863" s="35">
        <v>497117161</v>
      </c>
      <c r="C863" s="34" t="s">
        <v>545</v>
      </c>
      <c r="D863" s="35">
        <v>117</v>
      </c>
      <c r="E863" s="176" t="s">
        <v>142</v>
      </c>
      <c r="F863" s="35">
        <v>161</v>
      </c>
      <c r="G863" s="34" t="s">
        <v>186</v>
      </c>
      <c r="H863" s="333">
        <v>5</v>
      </c>
      <c r="I863" s="305">
        <v>14647</v>
      </c>
      <c r="J863" s="305">
        <v>5159</v>
      </c>
      <c r="K863" s="178">
        <v>1188</v>
      </c>
      <c r="L863" s="305">
        <f t="shared" si="41"/>
        <v>20994</v>
      </c>
      <c r="M863" s="34"/>
      <c r="N863" s="178">
        <f t="shared" si="39"/>
        <v>5113.2373256084029</v>
      </c>
      <c r="O863" s="178">
        <f t="shared" si="40"/>
        <v>6248.57004440128</v>
      </c>
      <c r="P863" s="179"/>
    </row>
    <row r="864" spans="1:16">
      <c r="A864" s="35">
        <v>497</v>
      </c>
      <c r="B864" s="35">
        <v>497117210</v>
      </c>
      <c r="C864" s="34" t="s">
        <v>545</v>
      </c>
      <c r="D864" s="35">
        <v>117</v>
      </c>
      <c r="E864" s="176" t="s">
        <v>142</v>
      </c>
      <c r="F864" s="35">
        <v>210</v>
      </c>
      <c r="G864" s="34" t="s">
        <v>235</v>
      </c>
      <c r="H864" s="333">
        <v>52</v>
      </c>
      <c r="I864" s="305">
        <v>11916</v>
      </c>
      <c r="J864" s="305">
        <v>5673</v>
      </c>
      <c r="K864" s="178">
        <v>1188</v>
      </c>
      <c r="L864" s="305">
        <f t="shared" si="41"/>
        <v>18777</v>
      </c>
      <c r="M864" s="34"/>
      <c r="N864" s="178">
        <f t="shared" si="39"/>
        <v>3713.0877038579147</v>
      </c>
      <c r="O864" s="178">
        <f t="shared" si="40"/>
        <v>5672.9443046808337</v>
      </c>
      <c r="P864" s="179"/>
    </row>
    <row r="865" spans="1:16">
      <c r="A865" s="35">
        <v>497</v>
      </c>
      <c r="B865" s="35">
        <v>497117223</v>
      </c>
      <c r="C865" s="34" t="s">
        <v>545</v>
      </c>
      <c r="D865" s="35">
        <v>117</v>
      </c>
      <c r="E865" s="176" t="s">
        <v>142</v>
      </c>
      <c r="F865" s="35">
        <v>223</v>
      </c>
      <c r="G865" s="34" t="s">
        <v>248</v>
      </c>
      <c r="H865" s="333">
        <v>1</v>
      </c>
      <c r="I865" s="305">
        <v>11275</v>
      </c>
      <c r="J865" s="305">
        <v>1497</v>
      </c>
      <c r="K865" s="178">
        <v>1188</v>
      </c>
      <c r="L865" s="305">
        <f t="shared" si="41"/>
        <v>13960</v>
      </c>
      <c r="M865" s="34"/>
      <c r="N865" s="178">
        <f t="shared" si="39"/>
        <v>1.6403558152214828</v>
      </c>
      <c r="O865" s="178">
        <f t="shared" si="40"/>
        <v>1499.0589487986617</v>
      </c>
      <c r="P865" s="179"/>
    </row>
    <row r="866" spans="1:16">
      <c r="A866" s="35">
        <v>497</v>
      </c>
      <c r="B866" s="35">
        <v>497117227</v>
      </c>
      <c r="C866" s="34" t="s">
        <v>545</v>
      </c>
      <c r="D866" s="35">
        <v>117</v>
      </c>
      <c r="E866" s="176" t="s">
        <v>142</v>
      </c>
      <c r="F866" s="35">
        <v>227</v>
      </c>
      <c r="G866" s="34" t="s">
        <v>252</v>
      </c>
      <c r="H866" s="333">
        <v>3</v>
      </c>
      <c r="I866" s="305">
        <v>15262</v>
      </c>
      <c r="J866" s="305">
        <v>3069</v>
      </c>
      <c r="K866" s="178">
        <v>1188</v>
      </c>
      <c r="L866" s="305">
        <f t="shared" si="41"/>
        <v>19519</v>
      </c>
      <c r="M866" s="34"/>
      <c r="N866" s="178">
        <f t="shared" si="39"/>
        <v>3069.4072073217212</v>
      </c>
      <c r="O866" s="178">
        <f t="shared" si="40"/>
        <v>4598.2416605829058</v>
      </c>
      <c r="P866" s="179"/>
    </row>
    <row r="867" spans="1:16">
      <c r="A867" s="35">
        <v>497</v>
      </c>
      <c r="B867" s="35">
        <v>497117230</v>
      </c>
      <c r="C867" s="34" t="s">
        <v>545</v>
      </c>
      <c r="D867" s="35">
        <v>117</v>
      </c>
      <c r="E867" s="176" t="s">
        <v>142</v>
      </c>
      <c r="F867" s="35">
        <v>230</v>
      </c>
      <c r="G867" s="34" t="s">
        <v>255</v>
      </c>
      <c r="H867" s="333">
        <v>2</v>
      </c>
      <c r="I867" s="305">
        <v>15392</v>
      </c>
      <c r="J867" s="305">
        <v>27746</v>
      </c>
      <c r="K867" s="178">
        <v>1188</v>
      </c>
      <c r="L867" s="305">
        <f t="shared" si="41"/>
        <v>44326</v>
      </c>
      <c r="M867" s="34"/>
      <c r="N867" s="178">
        <f t="shared" si="39"/>
        <v>14699.123994100541</v>
      </c>
      <c r="O867" s="178">
        <f t="shared" si="40"/>
        <v>28523.837130927233</v>
      </c>
      <c r="P867" s="179"/>
    </row>
    <row r="868" spans="1:16">
      <c r="A868" s="35">
        <v>497</v>
      </c>
      <c r="B868" s="35">
        <v>497117272</v>
      </c>
      <c r="C868" s="34" t="s">
        <v>545</v>
      </c>
      <c r="D868" s="35">
        <v>117</v>
      </c>
      <c r="E868" s="176" t="s">
        <v>142</v>
      </c>
      <c r="F868" s="35">
        <v>272</v>
      </c>
      <c r="G868" s="34" t="s">
        <v>297</v>
      </c>
      <c r="H868" s="333">
        <v>2</v>
      </c>
      <c r="I868" s="305">
        <v>11337</v>
      </c>
      <c r="J868" s="305">
        <v>11640</v>
      </c>
      <c r="K868" s="178">
        <v>1188</v>
      </c>
      <c r="L868" s="305">
        <f t="shared" si="41"/>
        <v>24165</v>
      </c>
      <c r="M868" s="34"/>
      <c r="N868" s="178">
        <f t="shared" si="39"/>
        <v>10996.335321513794</v>
      </c>
      <c r="O868" s="178">
        <f t="shared" si="40"/>
        <v>17428.084209613327</v>
      </c>
      <c r="P868" s="179"/>
    </row>
    <row r="869" spans="1:16">
      <c r="A869" s="35">
        <v>497</v>
      </c>
      <c r="B869" s="35">
        <v>497117275</v>
      </c>
      <c r="C869" s="34" t="s">
        <v>545</v>
      </c>
      <c r="D869" s="35">
        <v>117</v>
      </c>
      <c r="E869" s="176" t="s">
        <v>142</v>
      </c>
      <c r="F869" s="35">
        <v>275</v>
      </c>
      <c r="G869" s="34" t="s">
        <v>300</v>
      </c>
      <c r="H869" s="333">
        <v>3</v>
      </c>
      <c r="I869" s="305">
        <v>11354</v>
      </c>
      <c r="J869" s="305">
        <v>5505</v>
      </c>
      <c r="K869" s="178">
        <v>1188</v>
      </c>
      <c r="L869" s="305">
        <f t="shared" si="41"/>
        <v>18047</v>
      </c>
      <c r="M869" s="34"/>
      <c r="N869" s="178">
        <f t="shared" si="39"/>
        <v>2561.5192253891164</v>
      </c>
      <c r="O869" s="178">
        <f t="shared" si="40"/>
        <v>5504.5054748702678</v>
      </c>
      <c r="P869" s="179"/>
    </row>
    <row r="870" spans="1:16">
      <c r="A870" s="35">
        <v>497</v>
      </c>
      <c r="B870" s="35">
        <v>497117278</v>
      </c>
      <c r="C870" s="34" t="s">
        <v>545</v>
      </c>
      <c r="D870" s="35">
        <v>117</v>
      </c>
      <c r="E870" s="176" t="s">
        <v>142</v>
      </c>
      <c r="F870" s="35">
        <v>278</v>
      </c>
      <c r="G870" s="34" t="s">
        <v>303</v>
      </c>
      <c r="H870" s="333">
        <v>70</v>
      </c>
      <c r="I870" s="305">
        <v>12713</v>
      </c>
      <c r="J870" s="305">
        <v>2882</v>
      </c>
      <c r="K870" s="178">
        <v>1188</v>
      </c>
      <c r="L870" s="305">
        <f t="shared" si="41"/>
        <v>16783</v>
      </c>
      <c r="M870" s="34"/>
      <c r="N870" s="178">
        <f t="shared" si="39"/>
        <v>2101.9829693792217</v>
      </c>
      <c r="O870" s="178">
        <f t="shared" si="40"/>
        <v>4097.2324224316326</v>
      </c>
      <c r="P870" s="179"/>
    </row>
    <row r="871" spans="1:16">
      <c r="A871" s="35">
        <v>497</v>
      </c>
      <c r="B871" s="35">
        <v>497117281</v>
      </c>
      <c r="C871" s="34" t="s">
        <v>545</v>
      </c>
      <c r="D871" s="35">
        <v>117</v>
      </c>
      <c r="E871" s="176" t="s">
        <v>142</v>
      </c>
      <c r="F871" s="35">
        <v>281</v>
      </c>
      <c r="G871" s="34" t="s">
        <v>306</v>
      </c>
      <c r="H871" s="333">
        <v>70</v>
      </c>
      <c r="I871" s="305">
        <v>17954</v>
      </c>
      <c r="J871" s="305">
        <v>2</v>
      </c>
      <c r="K871" s="178">
        <v>1188</v>
      </c>
      <c r="L871" s="305">
        <f t="shared" si="41"/>
        <v>19144</v>
      </c>
      <c r="M871" s="34"/>
      <c r="N871" s="178">
        <f t="shared" si="39"/>
        <v>0</v>
      </c>
      <c r="O871" s="178">
        <f t="shared" si="40"/>
        <v>815.73741620383589</v>
      </c>
      <c r="P871" s="179"/>
    </row>
    <row r="872" spans="1:16">
      <c r="A872" s="35">
        <v>497</v>
      </c>
      <c r="B872" s="35">
        <v>497117325</v>
      </c>
      <c r="C872" s="34" t="s">
        <v>545</v>
      </c>
      <c r="D872" s="35">
        <v>117</v>
      </c>
      <c r="E872" s="176" t="s">
        <v>142</v>
      </c>
      <c r="F872" s="35">
        <v>325</v>
      </c>
      <c r="G872" s="34" t="s">
        <v>350</v>
      </c>
      <c r="H872" s="333">
        <v>13</v>
      </c>
      <c r="I872" s="305">
        <v>12637</v>
      </c>
      <c r="J872" s="305">
        <v>854</v>
      </c>
      <c r="K872" s="178">
        <v>1188</v>
      </c>
      <c r="L872" s="305">
        <f t="shared" si="41"/>
        <v>14679</v>
      </c>
      <c r="M872" s="34"/>
      <c r="N872" s="178">
        <f t="shared" si="39"/>
        <v>854.03922142516967</v>
      </c>
      <c r="O872" s="178">
        <f t="shared" si="40"/>
        <v>1838.4770629603663</v>
      </c>
      <c r="P872" s="179"/>
    </row>
    <row r="873" spans="1:16">
      <c r="A873" s="35">
        <v>497</v>
      </c>
      <c r="B873" s="35">
        <v>497117332</v>
      </c>
      <c r="C873" s="34" t="s">
        <v>545</v>
      </c>
      <c r="D873" s="35">
        <v>117</v>
      </c>
      <c r="E873" s="176" t="s">
        <v>142</v>
      </c>
      <c r="F873" s="35">
        <v>332</v>
      </c>
      <c r="G873" s="34" t="s">
        <v>357</v>
      </c>
      <c r="H873" s="333">
        <v>14</v>
      </c>
      <c r="I873" s="305">
        <v>14103</v>
      </c>
      <c r="J873" s="305">
        <v>417</v>
      </c>
      <c r="K873" s="178">
        <v>1188</v>
      </c>
      <c r="L873" s="305">
        <f t="shared" si="41"/>
        <v>15708</v>
      </c>
      <c r="M873" s="34"/>
      <c r="N873" s="178">
        <f t="shared" si="39"/>
        <v>417.11142710736385</v>
      </c>
      <c r="O873" s="178">
        <f t="shared" si="40"/>
        <v>1386.4555435423972</v>
      </c>
      <c r="P873" s="179"/>
    </row>
    <row r="874" spans="1:16">
      <c r="A874" s="35">
        <v>497</v>
      </c>
      <c r="B874" s="35">
        <v>497117340</v>
      </c>
      <c r="C874" s="34" t="s">
        <v>545</v>
      </c>
      <c r="D874" s="35">
        <v>117</v>
      </c>
      <c r="E874" s="176" t="s">
        <v>142</v>
      </c>
      <c r="F874" s="35">
        <v>340</v>
      </c>
      <c r="G874" s="34" t="s">
        <v>365</v>
      </c>
      <c r="H874" s="333">
        <v>1</v>
      </c>
      <c r="I874" s="305">
        <v>11462</v>
      </c>
      <c r="J874" s="305">
        <v>8759</v>
      </c>
      <c r="K874" s="178">
        <v>1188</v>
      </c>
      <c r="L874" s="305">
        <f t="shared" si="41"/>
        <v>21409</v>
      </c>
      <c r="M874" s="34"/>
      <c r="N874" s="178">
        <f t="shared" si="39"/>
        <v>5433.4750054805554</v>
      </c>
      <c r="O874" s="178">
        <f t="shared" si="40"/>
        <v>9194.0398709658512</v>
      </c>
      <c r="P874" s="179"/>
    </row>
    <row r="875" spans="1:16">
      <c r="A875" s="35">
        <v>497</v>
      </c>
      <c r="B875" s="35">
        <v>497117605</v>
      </c>
      <c r="C875" s="34" t="s">
        <v>545</v>
      </c>
      <c r="D875" s="35">
        <v>117</v>
      </c>
      <c r="E875" s="176" t="s">
        <v>142</v>
      </c>
      <c r="F875" s="35">
        <v>605</v>
      </c>
      <c r="G875" s="34" t="s">
        <v>381</v>
      </c>
      <c r="H875" s="333">
        <v>56</v>
      </c>
      <c r="I875" s="305">
        <v>13575</v>
      </c>
      <c r="J875" s="305">
        <v>10461</v>
      </c>
      <c r="K875" s="178">
        <v>1188</v>
      </c>
      <c r="L875" s="305">
        <f t="shared" si="41"/>
        <v>25224</v>
      </c>
      <c r="M875" s="34"/>
      <c r="N875" s="178">
        <f t="shared" si="39"/>
        <v>8636.7291834909847</v>
      </c>
      <c r="O875" s="178">
        <f t="shared" si="40"/>
        <v>10464.676283783367</v>
      </c>
      <c r="P875" s="179"/>
    </row>
    <row r="876" spans="1:16">
      <c r="A876" s="35">
        <v>497</v>
      </c>
      <c r="B876" s="35">
        <v>497117632</v>
      </c>
      <c r="C876" s="34" t="s">
        <v>545</v>
      </c>
      <c r="D876" s="35">
        <v>117</v>
      </c>
      <c r="E876" s="176" t="s">
        <v>142</v>
      </c>
      <c r="F876" s="35">
        <v>632</v>
      </c>
      <c r="G876" s="34" t="s">
        <v>389</v>
      </c>
      <c r="H876" s="333">
        <v>1</v>
      </c>
      <c r="I876" s="305">
        <v>11462</v>
      </c>
      <c r="J876" s="305">
        <v>9803</v>
      </c>
      <c r="K876" s="178">
        <v>1188</v>
      </c>
      <c r="L876" s="305">
        <f t="shared" si="41"/>
        <v>22453</v>
      </c>
      <c r="M876" s="34"/>
      <c r="N876" s="178">
        <f t="shared" si="39"/>
        <v>7353.9997732006959</v>
      </c>
      <c r="O876" s="178">
        <f t="shared" si="40"/>
        <v>13261.36711145048</v>
      </c>
      <c r="P876" s="179"/>
    </row>
    <row r="877" spans="1:16">
      <c r="A877" s="35">
        <v>497</v>
      </c>
      <c r="B877" s="35">
        <v>497117670</v>
      </c>
      <c r="C877" s="34" t="s">
        <v>545</v>
      </c>
      <c r="D877" s="35">
        <v>117</v>
      </c>
      <c r="E877" s="176" t="s">
        <v>142</v>
      </c>
      <c r="F877" s="35">
        <v>670</v>
      </c>
      <c r="G877" s="34" t="s">
        <v>399</v>
      </c>
      <c r="H877" s="333">
        <v>5</v>
      </c>
      <c r="I877" s="305">
        <v>13311</v>
      </c>
      <c r="J877" s="305">
        <v>9306</v>
      </c>
      <c r="K877" s="178">
        <v>1188</v>
      </c>
      <c r="L877" s="305">
        <f t="shared" si="41"/>
        <v>23805</v>
      </c>
      <c r="M877" s="34"/>
      <c r="N877" s="178">
        <f t="shared" si="39"/>
        <v>8168.2069632168786</v>
      </c>
      <c r="O877" s="178">
        <f t="shared" si="40"/>
        <v>12033.714133142115</v>
      </c>
      <c r="P877" s="179"/>
    </row>
    <row r="878" spans="1:16">
      <c r="A878" s="35">
        <v>497</v>
      </c>
      <c r="B878" s="35">
        <v>497117674</v>
      </c>
      <c r="C878" s="34" t="s">
        <v>545</v>
      </c>
      <c r="D878" s="35">
        <v>117</v>
      </c>
      <c r="E878" s="176" t="s">
        <v>142</v>
      </c>
      <c r="F878" s="35">
        <v>674</v>
      </c>
      <c r="G878" s="34" t="s">
        <v>402</v>
      </c>
      <c r="H878" s="333">
        <v>5</v>
      </c>
      <c r="I878" s="305">
        <v>15182</v>
      </c>
      <c r="J878" s="305">
        <v>7424</v>
      </c>
      <c r="K878" s="178">
        <v>1188</v>
      </c>
      <c r="L878" s="305">
        <f t="shared" si="41"/>
        <v>23794</v>
      </c>
      <c r="M878" s="34"/>
      <c r="N878" s="178">
        <f t="shared" si="39"/>
        <v>5372.4216521885755</v>
      </c>
      <c r="O878" s="178">
        <f t="shared" si="40"/>
        <v>8241.6258594537212</v>
      </c>
      <c r="P878" s="179"/>
    </row>
    <row r="879" spans="1:16">
      <c r="A879" s="35">
        <v>497</v>
      </c>
      <c r="B879" s="35">
        <v>497117680</v>
      </c>
      <c r="C879" s="34" t="s">
        <v>545</v>
      </c>
      <c r="D879" s="35">
        <v>117</v>
      </c>
      <c r="E879" s="176" t="s">
        <v>142</v>
      </c>
      <c r="F879" s="35">
        <v>680</v>
      </c>
      <c r="G879" s="34" t="s">
        <v>404</v>
      </c>
      <c r="H879" s="333">
        <v>4</v>
      </c>
      <c r="I879" s="305">
        <v>11842</v>
      </c>
      <c r="J879" s="305">
        <v>3846</v>
      </c>
      <c r="K879" s="178">
        <v>1188</v>
      </c>
      <c r="L879" s="305">
        <f t="shared" si="41"/>
        <v>16876</v>
      </c>
      <c r="M879" s="34"/>
      <c r="N879" s="178">
        <f t="shared" si="39"/>
        <v>3501.5875908634443</v>
      </c>
      <c r="O879" s="178">
        <f t="shared" si="40"/>
        <v>4494.145221021874</v>
      </c>
      <c r="P879" s="179"/>
    </row>
    <row r="880" spans="1:16">
      <c r="A880" s="35">
        <v>497</v>
      </c>
      <c r="B880" s="35">
        <v>497117683</v>
      </c>
      <c r="C880" s="34" t="s">
        <v>545</v>
      </c>
      <c r="D880" s="35">
        <v>117</v>
      </c>
      <c r="E880" s="176" t="s">
        <v>142</v>
      </c>
      <c r="F880" s="35">
        <v>683</v>
      </c>
      <c r="G880" s="34" t="s">
        <v>405</v>
      </c>
      <c r="H880" s="333">
        <v>5</v>
      </c>
      <c r="I880" s="305">
        <v>15059</v>
      </c>
      <c r="J880" s="305">
        <v>12393</v>
      </c>
      <c r="K880" s="178">
        <v>1188</v>
      </c>
      <c r="L880" s="305">
        <f t="shared" si="41"/>
        <v>28640</v>
      </c>
      <c r="M880" s="34"/>
      <c r="N880" s="178">
        <f t="shared" si="39"/>
        <v>9097.9475046431035</v>
      </c>
      <c r="O880" s="178">
        <f t="shared" si="40"/>
        <v>12393.369845901987</v>
      </c>
      <c r="P880" s="179"/>
    </row>
    <row r="881" spans="1:16">
      <c r="A881" s="35">
        <v>497</v>
      </c>
      <c r="B881" s="35">
        <v>497117717</v>
      </c>
      <c r="C881" s="34" t="s">
        <v>545</v>
      </c>
      <c r="D881" s="35">
        <v>117</v>
      </c>
      <c r="E881" s="176" t="s">
        <v>142</v>
      </c>
      <c r="F881" s="35">
        <v>717</v>
      </c>
      <c r="G881" s="34" t="s">
        <v>415</v>
      </c>
      <c r="H881" s="333">
        <v>2</v>
      </c>
      <c r="I881" s="305">
        <v>15941</v>
      </c>
      <c r="J881" s="305">
        <v>8947</v>
      </c>
      <c r="K881" s="178">
        <v>1188</v>
      </c>
      <c r="L881" s="305">
        <f t="shared" si="41"/>
        <v>26076</v>
      </c>
      <c r="M881" s="34"/>
      <c r="N881" s="178">
        <f t="shared" si="39"/>
        <v>6592.6065262467819</v>
      </c>
      <c r="O881" s="178">
        <f t="shared" si="40"/>
        <v>9967.1210393865331</v>
      </c>
      <c r="P881" s="179"/>
    </row>
    <row r="882" spans="1:16">
      <c r="A882" s="35">
        <v>497</v>
      </c>
      <c r="B882" s="35">
        <v>497117750</v>
      </c>
      <c r="C882" s="34" t="s">
        <v>545</v>
      </c>
      <c r="D882" s="35">
        <v>117</v>
      </c>
      <c r="E882" s="176" t="s">
        <v>142</v>
      </c>
      <c r="F882" s="35">
        <v>750</v>
      </c>
      <c r="G882" s="34" t="s">
        <v>423</v>
      </c>
      <c r="H882" s="333">
        <v>3</v>
      </c>
      <c r="I882" s="305">
        <v>12988</v>
      </c>
      <c r="J882" s="305">
        <v>8213</v>
      </c>
      <c r="K882" s="178">
        <v>1188</v>
      </c>
      <c r="L882" s="305">
        <f t="shared" si="41"/>
        <v>22389</v>
      </c>
      <c r="M882" s="34"/>
      <c r="N882" s="178">
        <f t="shared" si="39"/>
        <v>6415.351575827146</v>
      </c>
      <c r="O882" s="178">
        <f t="shared" si="40"/>
        <v>9446.7687811047035</v>
      </c>
      <c r="P882" s="179"/>
    </row>
    <row r="883" spans="1:16">
      <c r="A883" s="35">
        <v>497</v>
      </c>
      <c r="B883" s="35">
        <v>497117755</v>
      </c>
      <c r="C883" s="34" t="s">
        <v>545</v>
      </c>
      <c r="D883" s="35">
        <v>117</v>
      </c>
      <c r="E883" s="176" t="s">
        <v>142</v>
      </c>
      <c r="F883" s="35">
        <v>755</v>
      </c>
      <c r="G883" s="34" t="s">
        <v>425</v>
      </c>
      <c r="H883" s="333">
        <v>4</v>
      </c>
      <c r="I883" s="305">
        <v>11723</v>
      </c>
      <c r="J883" s="305">
        <v>4756</v>
      </c>
      <c r="K883" s="178">
        <v>1188</v>
      </c>
      <c r="L883" s="305">
        <f t="shared" si="41"/>
        <v>17667</v>
      </c>
      <c r="M883" s="34"/>
      <c r="N883" s="178">
        <f t="shared" si="39"/>
        <v>4496.9548367761236</v>
      </c>
      <c r="O883" s="178">
        <f t="shared" si="40"/>
        <v>6080.4057340091167</v>
      </c>
      <c r="P883" s="179"/>
    </row>
    <row r="884" spans="1:16">
      <c r="A884" s="35">
        <v>497</v>
      </c>
      <c r="B884" s="35">
        <v>497117766</v>
      </c>
      <c r="C884" s="34" t="s">
        <v>545</v>
      </c>
      <c r="D884" s="35">
        <v>117</v>
      </c>
      <c r="E884" s="176" t="s">
        <v>142</v>
      </c>
      <c r="F884" s="35">
        <v>766</v>
      </c>
      <c r="G884" s="34" t="s">
        <v>429</v>
      </c>
      <c r="H884" s="333">
        <v>4</v>
      </c>
      <c r="I884" s="305">
        <v>16104</v>
      </c>
      <c r="J884" s="305">
        <v>5483</v>
      </c>
      <c r="K884" s="178">
        <v>1188</v>
      </c>
      <c r="L884" s="305">
        <f t="shared" si="41"/>
        <v>22775</v>
      </c>
      <c r="M884" s="34"/>
      <c r="N884" s="178">
        <f t="shared" si="39"/>
        <v>4545.9086193309777</v>
      </c>
      <c r="O884" s="178">
        <f t="shared" si="40"/>
        <v>5683.0947441129356</v>
      </c>
      <c r="P884" s="179"/>
    </row>
    <row r="885" spans="1:16">
      <c r="A885" s="35">
        <v>498</v>
      </c>
      <c r="B885" s="35">
        <v>498281005</v>
      </c>
      <c r="C885" s="34" t="s">
        <v>546</v>
      </c>
      <c r="D885" s="35">
        <v>281</v>
      </c>
      <c r="E885" s="176" t="s">
        <v>306</v>
      </c>
      <c r="F885" s="35">
        <v>5</v>
      </c>
      <c r="G885" s="34" t="s">
        <v>30</v>
      </c>
      <c r="H885" s="333">
        <v>1</v>
      </c>
      <c r="I885" s="305">
        <v>19728</v>
      </c>
      <c r="J885" s="305">
        <v>6729</v>
      </c>
      <c r="K885" s="178">
        <v>1188</v>
      </c>
      <c r="L885" s="305">
        <f t="shared" si="41"/>
        <v>27645</v>
      </c>
      <c r="M885" s="34"/>
      <c r="N885" s="178">
        <f t="shared" si="39"/>
        <v>6729.2415589320553</v>
      </c>
      <c r="O885" s="178">
        <f t="shared" si="40"/>
        <v>9743.4022836678232</v>
      </c>
      <c r="P885" s="179"/>
    </row>
    <row r="886" spans="1:16">
      <c r="A886" s="35">
        <v>498</v>
      </c>
      <c r="B886" s="35">
        <v>498281061</v>
      </c>
      <c r="C886" s="34" t="s">
        <v>546</v>
      </c>
      <c r="D886" s="35">
        <v>281</v>
      </c>
      <c r="E886" s="176" t="s">
        <v>306</v>
      </c>
      <c r="F886" s="35">
        <v>61</v>
      </c>
      <c r="G886" s="34" t="s">
        <v>86</v>
      </c>
      <c r="H886" s="333">
        <v>14</v>
      </c>
      <c r="I886" s="305">
        <v>19778</v>
      </c>
      <c r="J886" s="305">
        <v>2058</v>
      </c>
      <c r="K886" s="178">
        <v>1188</v>
      </c>
      <c r="L886" s="305">
        <f t="shared" si="41"/>
        <v>23024</v>
      </c>
      <c r="M886" s="34"/>
      <c r="N886" s="178">
        <f t="shared" si="39"/>
        <v>563.1978684775313</v>
      </c>
      <c r="O886" s="178">
        <f t="shared" si="40"/>
        <v>2057.9066926547712</v>
      </c>
      <c r="P886" s="179"/>
    </row>
    <row r="887" spans="1:16">
      <c r="A887" s="35">
        <v>498</v>
      </c>
      <c r="B887" s="35">
        <v>498281087</v>
      </c>
      <c r="C887" s="34" t="s">
        <v>546</v>
      </c>
      <c r="D887" s="35">
        <v>281</v>
      </c>
      <c r="E887" s="176" t="s">
        <v>306</v>
      </c>
      <c r="F887" s="35">
        <v>87</v>
      </c>
      <c r="G887" s="34" t="s">
        <v>112</v>
      </c>
      <c r="H887" s="333">
        <v>1</v>
      </c>
      <c r="I887" s="305">
        <v>14171.529570502429</v>
      </c>
      <c r="J887" s="305">
        <v>4406</v>
      </c>
      <c r="K887" s="178">
        <v>1188</v>
      </c>
      <c r="L887" s="305">
        <f t="shared" si="41"/>
        <v>19765.529570502429</v>
      </c>
      <c r="M887" s="34"/>
      <c r="N887" s="178">
        <f t="shared" si="39"/>
        <v>4406.1076741881261</v>
      </c>
      <c r="O887" s="178">
        <f t="shared" si="40"/>
        <v>6129.2210593834861</v>
      </c>
      <c r="P887" s="179"/>
    </row>
    <row r="888" spans="1:16">
      <c r="A888" s="35">
        <v>498</v>
      </c>
      <c r="B888" s="35">
        <v>498281137</v>
      </c>
      <c r="C888" s="34" t="s">
        <v>546</v>
      </c>
      <c r="D888" s="35">
        <v>281</v>
      </c>
      <c r="E888" s="176" t="s">
        <v>306</v>
      </c>
      <c r="F888" s="35">
        <v>137</v>
      </c>
      <c r="G888" s="34" t="s">
        <v>162</v>
      </c>
      <c r="H888" s="333">
        <v>4</v>
      </c>
      <c r="I888" s="305">
        <v>21389</v>
      </c>
      <c r="J888" s="305">
        <v>658</v>
      </c>
      <c r="K888" s="178">
        <v>1188</v>
      </c>
      <c r="L888" s="305">
        <f t="shared" si="41"/>
        <v>23235</v>
      </c>
      <c r="M888" s="34"/>
      <c r="N888" s="178">
        <f t="shared" si="39"/>
        <v>0</v>
      </c>
      <c r="O888" s="178">
        <f t="shared" si="40"/>
        <v>657.56536054921162</v>
      </c>
      <c r="P888" s="179"/>
    </row>
    <row r="889" spans="1:16">
      <c r="A889" s="35">
        <v>498</v>
      </c>
      <c r="B889" s="35">
        <v>498281281</v>
      </c>
      <c r="C889" s="34" t="s">
        <v>546</v>
      </c>
      <c r="D889" s="35">
        <v>281</v>
      </c>
      <c r="E889" s="176" t="s">
        <v>306</v>
      </c>
      <c r="F889" s="35">
        <v>281</v>
      </c>
      <c r="G889" s="34" t="s">
        <v>306</v>
      </c>
      <c r="H889" s="333">
        <v>745</v>
      </c>
      <c r="I889" s="305">
        <v>20687</v>
      </c>
      <c r="J889" s="305">
        <v>2</v>
      </c>
      <c r="K889" s="178">
        <v>1188</v>
      </c>
      <c r="L889" s="305">
        <f t="shared" si="41"/>
        <v>21877</v>
      </c>
      <c r="M889" s="34"/>
      <c r="N889" s="178">
        <f t="shared" si="39"/>
        <v>0</v>
      </c>
      <c r="O889" s="178">
        <f t="shared" si="40"/>
        <v>939.9108794145468</v>
      </c>
      <c r="P889" s="179"/>
    </row>
    <row r="890" spans="1:16">
      <c r="A890" s="35">
        <v>498</v>
      </c>
      <c r="B890" s="35">
        <v>498281325</v>
      </c>
      <c r="C890" s="34" t="s">
        <v>546</v>
      </c>
      <c r="D890" s="35">
        <v>281</v>
      </c>
      <c r="E890" s="176" t="s">
        <v>306</v>
      </c>
      <c r="F890" s="35">
        <v>325</v>
      </c>
      <c r="G890" s="34" t="s">
        <v>350</v>
      </c>
      <c r="H890" s="333">
        <v>1</v>
      </c>
      <c r="I890" s="305">
        <v>20266</v>
      </c>
      <c r="J890" s="305">
        <v>1370</v>
      </c>
      <c r="K890" s="178">
        <v>1188</v>
      </c>
      <c r="L890" s="305">
        <f t="shared" si="41"/>
        <v>22824</v>
      </c>
      <c r="M890" s="34"/>
      <c r="N890" s="178">
        <f t="shared" si="39"/>
        <v>1369.6256122024606</v>
      </c>
      <c r="O890" s="178">
        <f t="shared" si="40"/>
        <v>2948.3719362154625</v>
      </c>
      <c r="P890" s="179"/>
    </row>
    <row r="891" spans="1:16">
      <c r="A891" s="35">
        <v>498</v>
      </c>
      <c r="B891" s="35">
        <v>498281332</v>
      </c>
      <c r="C891" s="34" t="s">
        <v>546</v>
      </c>
      <c r="D891" s="35">
        <v>281</v>
      </c>
      <c r="E891" s="176" t="s">
        <v>306</v>
      </c>
      <c r="F891" s="35">
        <v>332</v>
      </c>
      <c r="G891" s="34" t="s">
        <v>357</v>
      </c>
      <c r="H891" s="333">
        <v>3</v>
      </c>
      <c r="I891" s="305">
        <v>17546</v>
      </c>
      <c r="J891" s="305">
        <v>519</v>
      </c>
      <c r="K891" s="178">
        <v>1188</v>
      </c>
      <c r="L891" s="305">
        <f t="shared" si="41"/>
        <v>19253</v>
      </c>
      <c r="M891" s="34"/>
      <c r="N891" s="178">
        <f t="shared" si="39"/>
        <v>518.9418634351423</v>
      </c>
      <c r="O891" s="178">
        <f t="shared" si="40"/>
        <v>1724.9343378710109</v>
      </c>
      <c r="P891" s="179"/>
    </row>
    <row r="892" spans="1:16">
      <c r="A892" s="35">
        <v>499</v>
      </c>
      <c r="B892" s="35">
        <v>499061005</v>
      </c>
      <c r="C892" s="34" t="s">
        <v>986</v>
      </c>
      <c r="D892" s="35">
        <v>61</v>
      </c>
      <c r="E892" s="176" t="s">
        <v>86</v>
      </c>
      <c r="F892" s="35">
        <v>5</v>
      </c>
      <c r="G892" s="34" t="s">
        <v>30</v>
      </c>
      <c r="H892" s="333">
        <v>32</v>
      </c>
      <c r="I892" s="305">
        <v>15673</v>
      </c>
      <c r="J892" s="305">
        <v>5346</v>
      </c>
      <c r="K892" s="178">
        <v>1188</v>
      </c>
      <c r="L892" s="305">
        <f t="shared" si="41"/>
        <v>22207</v>
      </c>
      <c r="M892" s="34"/>
      <c r="N892" s="178">
        <f t="shared" si="39"/>
        <v>5346.0767920286962</v>
      </c>
      <c r="O892" s="178">
        <f t="shared" si="40"/>
        <v>7740.6905916426294</v>
      </c>
      <c r="P892" s="179"/>
    </row>
    <row r="893" spans="1:16">
      <c r="A893" s="35">
        <v>499</v>
      </c>
      <c r="B893" s="35">
        <v>499061024</v>
      </c>
      <c r="C893" s="34" t="s">
        <v>986</v>
      </c>
      <c r="D893" s="35">
        <v>61</v>
      </c>
      <c r="E893" s="176" t="s">
        <v>86</v>
      </c>
      <c r="F893" s="35">
        <v>24</v>
      </c>
      <c r="G893" s="34" t="s">
        <v>49</v>
      </c>
      <c r="H893" s="333">
        <v>1</v>
      </c>
      <c r="I893" s="305">
        <v>18081</v>
      </c>
      <c r="J893" s="305">
        <v>5236</v>
      </c>
      <c r="K893" s="178">
        <v>1188</v>
      </c>
      <c r="L893" s="305">
        <f t="shared" si="41"/>
        <v>24505</v>
      </c>
      <c r="M893" s="34"/>
      <c r="N893" s="178">
        <f t="shared" si="39"/>
        <v>3492.0992248795374</v>
      </c>
      <c r="O893" s="178">
        <f t="shared" si="40"/>
        <v>5236.3127343641172</v>
      </c>
      <c r="P893" s="179"/>
    </row>
    <row r="894" spans="1:16">
      <c r="A894" s="35">
        <v>499</v>
      </c>
      <c r="B894" s="35">
        <v>499061061</v>
      </c>
      <c r="C894" s="34" t="s">
        <v>986</v>
      </c>
      <c r="D894" s="35">
        <v>61</v>
      </c>
      <c r="E894" s="176" t="s">
        <v>86</v>
      </c>
      <c r="F894" s="35">
        <v>61</v>
      </c>
      <c r="G894" s="34" t="s">
        <v>86</v>
      </c>
      <c r="H894" s="333">
        <v>97</v>
      </c>
      <c r="I894" s="305">
        <v>16575</v>
      </c>
      <c r="J894" s="305">
        <v>1725</v>
      </c>
      <c r="K894" s="178">
        <v>1188</v>
      </c>
      <c r="L894" s="305">
        <f t="shared" si="41"/>
        <v>19488</v>
      </c>
      <c r="M894" s="34"/>
      <c r="N894" s="178">
        <f t="shared" si="39"/>
        <v>471.98931489610186</v>
      </c>
      <c r="O894" s="178">
        <f t="shared" si="40"/>
        <v>1724.6336045481257</v>
      </c>
      <c r="P894" s="179"/>
    </row>
    <row r="895" spans="1:16">
      <c r="A895" s="35">
        <v>499</v>
      </c>
      <c r="B895" s="35">
        <v>499061086</v>
      </c>
      <c r="C895" s="34" t="s">
        <v>986</v>
      </c>
      <c r="D895" s="35">
        <v>61</v>
      </c>
      <c r="E895" s="176" t="s">
        <v>86</v>
      </c>
      <c r="F895" s="35">
        <v>86</v>
      </c>
      <c r="G895" s="34" t="s">
        <v>111</v>
      </c>
      <c r="H895" s="333">
        <v>1</v>
      </c>
      <c r="I895" s="305">
        <v>16848</v>
      </c>
      <c r="J895" s="305">
        <v>2603</v>
      </c>
      <c r="K895" s="178">
        <v>1188</v>
      </c>
      <c r="L895" s="305">
        <f t="shared" si="41"/>
        <v>20639</v>
      </c>
      <c r="M895" s="34"/>
      <c r="N895" s="178">
        <f t="shared" si="39"/>
        <v>1714.9248124163532</v>
      </c>
      <c r="O895" s="178">
        <f t="shared" si="40"/>
        <v>3181.048321692735</v>
      </c>
      <c r="P895" s="179"/>
    </row>
    <row r="896" spans="1:16">
      <c r="A896" s="35">
        <v>499</v>
      </c>
      <c r="B896" s="35">
        <v>499061087</v>
      </c>
      <c r="C896" s="34" t="s">
        <v>986</v>
      </c>
      <c r="D896" s="35">
        <v>61</v>
      </c>
      <c r="E896" s="176" t="s">
        <v>86</v>
      </c>
      <c r="F896" s="35">
        <v>87</v>
      </c>
      <c r="G896" s="34" t="s">
        <v>112</v>
      </c>
      <c r="H896" s="333">
        <v>1</v>
      </c>
      <c r="I896" s="305">
        <v>15819</v>
      </c>
      <c r="J896" s="305">
        <v>4918</v>
      </c>
      <c r="K896" s="178">
        <v>1188</v>
      </c>
      <c r="L896" s="305">
        <f t="shared" si="41"/>
        <v>21925</v>
      </c>
      <c r="M896" s="34"/>
      <c r="N896" s="178">
        <f t="shared" si="39"/>
        <v>4918.3270550456764</v>
      </c>
      <c r="O896" s="178">
        <f t="shared" si="40"/>
        <v>6841.7560331809582</v>
      </c>
      <c r="P896" s="179"/>
    </row>
    <row r="897" spans="1:16">
      <c r="A897" s="35">
        <v>499</v>
      </c>
      <c r="B897" s="35">
        <v>499061137</v>
      </c>
      <c r="C897" s="34" t="s">
        <v>986</v>
      </c>
      <c r="D897" s="35">
        <v>61</v>
      </c>
      <c r="E897" s="176" t="s">
        <v>86</v>
      </c>
      <c r="F897" s="35">
        <v>137</v>
      </c>
      <c r="G897" s="34" t="s">
        <v>162</v>
      </c>
      <c r="H897" s="333">
        <v>57</v>
      </c>
      <c r="I897" s="305">
        <v>18592</v>
      </c>
      <c r="J897" s="305">
        <v>572</v>
      </c>
      <c r="K897" s="178">
        <v>1188</v>
      </c>
      <c r="L897" s="305">
        <f t="shared" si="41"/>
        <v>20352</v>
      </c>
      <c r="M897" s="34"/>
      <c r="N897" s="178">
        <f t="shared" si="39"/>
        <v>0</v>
      </c>
      <c r="O897" s="178">
        <f t="shared" si="40"/>
        <v>571.57675362714144</v>
      </c>
      <c r="P897" s="179"/>
    </row>
    <row r="898" spans="1:16">
      <c r="A898" s="35">
        <v>499</v>
      </c>
      <c r="B898" s="35">
        <v>499061159</v>
      </c>
      <c r="C898" s="34" t="s">
        <v>986</v>
      </c>
      <c r="D898" s="35">
        <v>61</v>
      </c>
      <c r="E898" s="176" t="s">
        <v>86</v>
      </c>
      <c r="F898" s="35">
        <v>159</v>
      </c>
      <c r="G898" s="34" t="s">
        <v>184</v>
      </c>
      <c r="H898" s="333">
        <v>1</v>
      </c>
      <c r="I898" s="305">
        <v>13041.036764382559</v>
      </c>
      <c r="J898" s="305">
        <v>5266</v>
      </c>
      <c r="K898" s="178">
        <v>1188</v>
      </c>
      <c r="L898" s="305">
        <f t="shared" si="41"/>
        <v>19495.036764382559</v>
      </c>
      <c r="M898" s="34"/>
      <c r="N898" s="178">
        <f t="shared" si="39"/>
        <v>5266.1115498309518</v>
      </c>
      <c r="O898" s="178">
        <f t="shared" si="40"/>
        <v>6296.9052589114763</v>
      </c>
      <c r="P898" s="179"/>
    </row>
    <row r="899" spans="1:16">
      <c r="A899" s="35">
        <v>499</v>
      </c>
      <c r="B899" s="35">
        <v>499061161</v>
      </c>
      <c r="C899" s="34" t="s">
        <v>986</v>
      </c>
      <c r="D899" s="35">
        <v>61</v>
      </c>
      <c r="E899" s="176" t="s">
        <v>86</v>
      </c>
      <c r="F899" s="35">
        <v>161</v>
      </c>
      <c r="G899" s="34" t="s">
        <v>186</v>
      </c>
      <c r="H899" s="333">
        <v>10</v>
      </c>
      <c r="I899" s="305">
        <v>13828</v>
      </c>
      <c r="J899" s="305">
        <v>4871</v>
      </c>
      <c r="K899" s="178">
        <v>1188</v>
      </c>
      <c r="L899" s="305">
        <f t="shared" si="41"/>
        <v>19887</v>
      </c>
      <c r="M899" s="34"/>
      <c r="N899" s="178">
        <f t="shared" si="39"/>
        <v>4827.3261240194588</v>
      </c>
      <c r="O899" s="178">
        <f t="shared" si="40"/>
        <v>5899.1757065597667</v>
      </c>
      <c r="P899" s="179"/>
    </row>
    <row r="900" spans="1:16">
      <c r="A900" s="35">
        <v>499</v>
      </c>
      <c r="B900" s="35">
        <v>499061191</v>
      </c>
      <c r="C900" s="34" t="s">
        <v>986</v>
      </c>
      <c r="D900" s="35">
        <v>61</v>
      </c>
      <c r="E900" s="176" t="s">
        <v>86</v>
      </c>
      <c r="F900" s="35">
        <v>191</v>
      </c>
      <c r="G900" s="34" t="s">
        <v>216</v>
      </c>
      <c r="H900" s="333">
        <v>1</v>
      </c>
      <c r="I900" s="305">
        <v>16215</v>
      </c>
      <c r="J900" s="305">
        <v>5071</v>
      </c>
      <c r="K900" s="178">
        <v>1188</v>
      </c>
      <c r="L900" s="305">
        <f t="shared" si="41"/>
        <v>22474</v>
      </c>
      <c r="M900" s="34"/>
      <c r="N900" s="178">
        <f t="shared" si="39"/>
        <v>4680.1359095883054</v>
      </c>
      <c r="O900" s="178">
        <f t="shared" si="40"/>
        <v>6191.9705460469195</v>
      </c>
      <c r="P900" s="179"/>
    </row>
    <row r="901" spans="1:16">
      <c r="A901" s="35">
        <v>499</v>
      </c>
      <c r="B901" s="35">
        <v>499061278</v>
      </c>
      <c r="C901" s="34" t="s">
        <v>986</v>
      </c>
      <c r="D901" s="35">
        <v>61</v>
      </c>
      <c r="E901" s="176" t="s">
        <v>86</v>
      </c>
      <c r="F901" s="35">
        <v>278</v>
      </c>
      <c r="G901" s="34" t="s">
        <v>303</v>
      </c>
      <c r="H901" s="333">
        <v>1</v>
      </c>
      <c r="I901" s="305">
        <v>19189</v>
      </c>
      <c r="J901" s="305">
        <v>4350</v>
      </c>
      <c r="K901" s="178">
        <v>1188</v>
      </c>
      <c r="L901" s="305">
        <f t="shared" si="41"/>
        <v>24727</v>
      </c>
      <c r="M901" s="34"/>
      <c r="N901" s="178">
        <f t="shared" si="39"/>
        <v>3172.7327302303092</v>
      </c>
      <c r="O901" s="178">
        <f t="shared" si="40"/>
        <v>6184.3619093872876</v>
      </c>
      <c r="P901" s="179"/>
    </row>
    <row r="902" spans="1:16">
      <c r="A902" s="35">
        <v>499</v>
      </c>
      <c r="B902" s="35">
        <v>499061281</v>
      </c>
      <c r="C902" s="34" t="s">
        <v>986</v>
      </c>
      <c r="D902" s="35">
        <v>61</v>
      </c>
      <c r="E902" s="176" t="s">
        <v>86</v>
      </c>
      <c r="F902" s="35">
        <v>281</v>
      </c>
      <c r="G902" s="34" t="s">
        <v>306</v>
      </c>
      <c r="H902" s="333">
        <v>260</v>
      </c>
      <c r="I902" s="305">
        <v>19323</v>
      </c>
      <c r="J902" s="305">
        <v>2</v>
      </c>
      <c r="K902" s="178">
        <v>1188</v>
      </c>
      <c r="L902" s="305">
        <f t="shared" si="41"/>
        <v>20513</v>
      </c>
      <c r="M902" s="34"/>
      <c r="N902" s="178">
        <f t="shared" si="39"/>
        <v>0</v>
      </c>
      <c r="O902" s="178">
        <f t="shared" si="40"/>
        <v>877.93773495080313</v>
      </c>
      <c r="P902" s="179"/>
    </row>
    <row r="903" spans="1:16">
      <c r="A903" s="35">
        <v>499</v>
      </c>
      <c r="B903" s="35">
        <v>499061325</v>
      </c>
      <c r="C903" s="34" t="s">
        <v>986</v>
      </c>
      <c r="D903" s="35">
        <v>61</v>
      </c>
      <c r="E903" s="176" t="s">
        <v>86</v>
      </c>
      <c r="F903" s="35">
        <v>325</v>
      </c>
      <c r="G903" s="34" t="s">
        <v>350</v>
      </c>
      <c r="H903" s="333">
        <v>15</v>
      </c>
      <c r="I903" s="305">
        <v>14630</v>
      </c>
      <c r="J903" s="305">
        <v>989</v>
      </c>
      <c r="K903" s="178">
        <v>1188</v>
      </c>
      <c r="L903" s="305">
        <f t="shared" si="41"/>
        <v>16807</v>
      </c>
      <c r="M903" s="34"/>
      <c r="N903" s="178">
        <f t="shared" si="39"/>
        <v>988.7310128551253</v>
      </c>
      <c r="O903" s="178">
        <f t="shared" si="40"/>
        <v>2128.4260054688748</v>
      </c>
      <c r="P903" s="179"/>
    </row>
    <row r="904" spans="1:16">
      <c r="A904" s="35">
        <v>499</v>
      </c>
      <c r="B904" s="35">
        <v>499061332</v>
      </c>
      <c r="C904" s="34" t="s">
        <v>986</v>
      </c>
      <c r="D904" s="35">
        <v>61</v>
      </c>
      <c r="E904" s="176" t="s">
        <v>86</v>
      </c>
      <c r="F904" s="35">
        <v>332</v>
      </c>
      <c r="G904" s="34" t="s">
        <v>357</v>
      </c>
      <c r="H904" s="333">
        <v>38</v>
      </c>
      <c r="I904" s="305">
        <v>18694</v>
      </c>
      <c r="J904" s="305">
        <v>553</v>
      </c>
      <c r="K904" s="178">
        <v>1188</v>
      </c>
      <c r="L904" s="305">
        <f t="shared" si="41"/>
        <v>20435</v>
      </c>
      <c r="M904" s="34"/>
      <c r="N904" s="178">
        <f t="shared" si="39"/>
        <v>552.89520090371298</v>
      </c>
      <c r="O904" s="178">
        <f t="shared" si="40"/>
        <v>1837.7933724017275</v>
      </c>
      <c r="P904" s="179"/>
    </row>
    <row r="905" spans="1:16">
      <c r="A905" s="35">
        <v>499</v>
      </c>
      <c r="B905" s="35">
        <v>499332005</v>
      </c>
      <c r="C905" s="34" t="s">
        <v>986</v>
      </c>
      <c r="D905" s="35">
        <v>332</v>
      </c>
      <c r="E905" s="176" t="s">
        <v>357</v>
      </c>
      <c r="F905" s="35">
        <v>5</v>
      </c>
      <c r="G905" s="34" t="s">
        <v>30</v>
      </c>
      <c r="H905" s="333">
        <v>34</v>
      </c>
      <c r="I905" s="305">
        <v>15981.945223794399</v>
      </c>
      <c r="J905" s="305">
        <v>5451</v>
      </c>
      <c r="K905" s="178">
        <v>1188</v>
      </c>
      <c r="L905" s="305">
        <f t="shared" si="41"/>
        <v>22620.945223794399</v>
      </c>
      <c r="M905" s="34"/>
      <c r="N905" s="178">
        <f t="shared" si="39"/>
        <v>5451.4583329548332</v>
      </c>
      <c r="O905" s="178">
        <f t="shared" si="40"/>
        <v>7893.2746143031436</v>
      </c>
      <c r="P905" s="179"/>
    </row>
    <row r="906" spans="1:16">
      <c r="A906" s="35">
        <v>499</v>
      </c>
      <c r="B906" s="35">
        <v>499332061</v>
      </c>
      <c r="C906" s="34" t="s">
        <v>986</v>
      </c>
      <c r="D906" s="35">
        <v>332</v>
      </c>
      <c r="E906" s="176" t="s">
        <v>357</v>
      </c>
      <c r="F906" s="35">
        <v>61</v>
      </c>
      <c r="G906" s="34" t="s">
        <v>86</v>
      </c>
      <c r="H906" s="333">
        <v>99</v>
      </c>
      <c r="I906" s="305">
        <v>18992.090672409002</v>
      </c>
      <c r="J906" s="305">
        <v>1976</v>
      </c>
      <c r="K906" s="178">
        <v>1188</v>
      </c>
      <c r="L906" s="305">
        <f t="shared" si="41"/>
        <v>22156.090672409002</v>
      </c>
      <c r="M906" s="34"/>
      <c r="N906" s="178">
        <f t="shared" ref="N906:N969" si="42">IF(VLOOKUP($F906,abvfndpcts,17)&lt;100,0,((VLOOKUP($F906,abvfndpcts,17)/100*$I906)-$I906))</f>
        <v>540.81833272488439</v>
      </c>
      <c r="O906" s="178">
        <f t="shared" ref="O906:O969" si="43">IF(VLOOKUP($F906,abvfndpcts,18)&lt;100,0,((VLOOKUP($F906,abvfndpcts,18)/100*$I906)-$I906))</f>
        <v>1976.1325969388563</v>
      </c>
      <c r="P906" s="179"/>
    </row>
    <row r="907" spans="1:16">
      <c r="A907" s="35">
        <v>499</v>
      </c>
      <c r="B907" s="35">
        <v>499332086</v>
      </c>
      <c r="C907" s="34" t="s">
        <v>986</v>
      </c>
      <c r="D907" s="35">
        <v>332</v>
      </c>
      <c r="E907" s="176" t="s">
        <v>357</v>
      </c>
      <c r="F907" s="35">
        <v>86</v>
      </c>
      <c r="G907" s="34" t="s">
        <v>111</v>
      </c>
      <c r="H907" s="333">
        <v>2</v>
      </c>
      <c r="I907" s="305">
        <v>15263.034869009585</v>
      </c>
      <c r="J907" s="305">
        <v>2359</v>
      </c>
      <c r="K907" s="178">
        <v>1188</v>
      </c>
      <c r="L907" s="305">
        <f t="shared" ref="L907:L970" si="44">SUM(I907:K907)</f>
        <v>18810.034869009585</v>
      </c>
      <c r="M907" s="34"/>
      <c r="N907" s="178">
        <f t="shared" si="42"/>
        <v>1553.5943263082008</v>
      </c>
      <c r="O907" s="178">
        <f t="shared" si="43"/>
        <v>2881.7931774691751</v>
      </c>
      <c r="P907" s="179"/>
    </row>
    <row r="908" spans="1:16">
      <c r="A908" s="35">
        <v>499</v>
      </c>
      <c r="B908" s="35">
        <v>499332137</v>
      </c>
      <c r="C908" s="34" t="s">
        <v>986</v>
      </c>
      <c r="D908" s="35">
        <v>332</v>
      </c>
      <c r="E908" s="176" t="s">
        <v>357</v>
      </c>
      <c r="F908" s="35">
        <v>137</v>
      </c>
      <c r="G908" s="34" t="s">
        <v>162</v>
      </c>
      <c r="H908" s="333">
        <v>22</v>
      </c>
      <c r="I908" s="305">
        <v>20799.750920055132</v>
      </c>
      <c r="J908" s="305">
        <v>639</v>
      </c>
      <c r="K908" s="178">
        <v>1188</v>
      </c>
      <c r="L908" s="305">
        <f t="shared" si="44"/>
        <v>22626.750920055132</v>
      </c>
      <c r="M908" s="34"/>
      <c r="N908" s="178">
        <f t="shared" si="42"/>
        <v>0</v>
      </c>
      <c r="O908" s="178">
        <f t="shared" si="43"/>
        <v>639.44998424797086</v>
      </c>
      <c r="P908" s="179"/>
    </row>
    <row r="909" spans="1:16">
      <c r="A909" s="35">
        <v>499</v>
      </c>
      <c r="B909" s="35">
        <v>499332161</v>
      </c>
      <c r="C909" s="34" t="s">
        <v>986</v>
      </c>
      <c r="D909" s="35">
        <v>332</v>
      </c>
      <c r="E909" s="176" t="s">
        <v>357</v>
      </c>
      <c r="F909" s="35">
        <v>161</v>
      </c>
      <c r="G909" s="34" t="s">
        <v>186</v>
      </c>
      <c r="H909" s="333">
        <v>1</v>
      </c>
      <c r="I909" s="305">
        <v>15623.206692412536</v>
      </c>
      <c r="J909" s="305">
        <v>5503</v>
      </c>
      <c r="K909" s="178">
        <v>1188</v>
      </c>
      <c r="L909" s="305">
        <f t="shared" si="44"/>
        <v>22314.206692412536</v>
      </c>
      <c r="M909" s="34"/>
      <c r="N909" s="178">
        <f t="shared" si="42"/>
        <v>5454.0290575093059</v>
      </c>
      <c r="O909" s="178">
        <f t="shared" si="43"/>
        <v>6665.0304728407609</v>
      </c>
      <c r="P909" s="179"/>
    </row>
    <row r="910" spans="1:16">
      <c r="A910" s="35">
        <v>499</v>
      </c>
      <c r="B910" s="35">
        <v>499332191</v>
      </c>
      <c r="C910" s="34" t="s">
        <v>986</v>
      </c>
      <c r="D910" s="35">
        <v>332</v>
      </c>
      <c r="E910" s="176" t="s">
        <v>357</v>
      </c>
      <c r="F910" s="35">
        <v>191</v>
      </c>
      <c r="G910" s="34" t="s">
        <v>216</v>
      </c>
      <c r="H910" s="333">
        <v>2</v>
      </c>
      <c r="I910" s="305">
        <v>15205.76046451613</v>
      </c>
      <c r="J910" s="305">
        <v>4756</v>
      </c>
      <c r="K910" s="178">
        <v>1188</v>
      </c>
      <c r="L910" s="305">
        <f t="shared" si="44"/>
        <v>21149.76046451613</v>
      </c>
      <c r="M910" s="34"/>
      <c r="N910" s="178">
        <f t="shared" si="42"/>
        <v>4388.8390738563139</v>
      </c>
      <c r="O910" s="178">
        <f t="shared" si="43"/>
        <v>5806.575450294702</v>
      </c>
      <c r="P910" s="179"/>
    </row>
    <row r="911" spans="1:16">
      <c r="A911" s="35">
        <v>499</v>
      </c>
      <c r="B911" s="35">
        <v>499332281</v>
      </c>
      <c r="C911" s="34" t="s">
        <v>986</v>
      </c>
      <c r="D911" s="35">
        <v>332</v>
      </c>
      <c r="E911" s="176" t="s">
        <v>357</v>
      </c>
      <c r="F911" s="35">
        <v>281</v>
      </c>
      <c r="G911" s="34" t="s">
        <v>306</v>
      </c>
      <c r="H911" s="333">
        <v>228</v>
      </c>
      <c r="I911" s="305">
        <v>21147.651529245948</v>
      </c>
      <c r="J911" s="305">
        <v>2</v>
      </c>
      <c r="K911" s="178">
        <v>1188</v>
      </c>
      <c r="L911" s="305">
        <f t="shared" si="44"/>
        <v>22337.651529245948</v>
      </c>
      <c r="M911" s="34"/>
      <c r="N911" s="178">
        <f t="shared" si="42"/>
        <v>0</v>
      </c>
      <c r="O911" s="178">
        <f t="shared" si="43"/>
        <v>960.84051560912121</v>
      </c>
      <c r="P911" s="179"/>
    </row>
    <row r="912" spans="1:16">
      <c r="A912" s="35">
        <v>499</v>
      </c>
      <c r="B912" s="35">
        <v>499332309</v>
      </c>
      <c r="C912" s="34" t="s">
        <v>986</v>
      </c>
      <c r="D912" s="35">
        <v>332</v>
      </c>
      <c r="E912" s="176" t="s">
        <v>357</v>
      </c>
      <c r="F912" s="35">
        <v>309</v>
      </c>
      <c r="G912" s="34" t="s">
        <v>334</v>
      </c>
      <c r="H912" s="333">
        <v>1</v>
      </c>
      <c r="I912" s="305">
        <v>17520.345572959603</v>
      </c>
      <c r="J912" s="305">
        <v>0</v>
      </c>
      <c r="K912" s="178">
        <v>1188</v>
      </c>
      <c r="L912" s="305">
        <f t="shared" si="44"/>
        <v>18708.345572959603</v>
      </c>
      <c r="M912" s="34"/>
      <c r="N912" s="178">
        <f t="shared" si="42"/>
        <v>0</v>
      </c>
      <c r="O912" s="178">
        <f t="shared" si="43"/>
        <v>2474.0155016768331</v>
      </c>
      <c r="P912" s="179"/>
    </row>
    <row r="913" spans="1:16">
      <c r="A913" s="35">
        <v>499</v>
      </c>
      <c r="B913" s="35">
        <v>499332325</v>
      </c>
      <c r="C913" s="34" t="s">
        <v>986</v>
      </c>
      <c r="D913" s="35">
        <v>332</v>
      </c>
      <c r="E913" s="176" t="s">
        <v>357</v>
      </c>
      <c r="F913" s="35">
        <v>325</v>
      </c>
      <c r="G913" s="34" t="s">
        <v>350</v>
      </c>
      <c r="H913" s="333">
        <v>17</v>
      </c>
      <c r="I913" s="305">
        <v>17064.55160887949</v>
      </c>
      <c r="J913" s="305">
        <v>1153</v>
      </c>
      <c r="K913" s="178">
        <v>1188</v>
      </c>
      <c r="L913" s="305">
        <f t="shared" si="44"/>
        <v>19405.55160887949</v>
      </c>
      <c r="M913" s="34"/>
      <c r="N913" s="178">
        <f t="shared" si="42"/>
        <v>1153.263936853451</v>
      </c>
      <c r="O913" s="178">
        <f t="shared" si="43"/>
        <v>2482.6134939169388</v>
      </c>
      <c r="P913" s="179"/>
    </row>
    <row r="914" spans="1:16">
      <c r="A914" s="35">
        <v>499</v>
      </c>
      <c r="B914" s="35">
        <v>499332332</v>
      </c>
      <c r="C914" s="34" t="s">
        <v>986</v>
      </c>
      <c r="D914" s="35">
        <v>332</v>
      </c>
      <c r="E914" s="176" t="s">
        <v>357</v>
      </c>
      <c r="F914" s="35">
        <v>332</v>
      </c>
      <c r="G914" s="34" t="s">
        <v>357</v>
      </c>
      <c r="H914" s="333">
        <v>36</v>
      </c>
      <c r="I914" s="305">
        <v>17660.358630503531</v>
      </c>
      <c r="J914" s="305">
        <v>522</v>
      </c>
      <c r="K914" s="178">
        <v>1188</v>
      </c>
      <c r="L914" s="305">
        <f t="shared" si="44"/>
        <v>19370.358630503531</v>
      </c>
      <c r="M914" s="34"/>
      <c r="N914" s="178">
        <f t="shared" si="42"/>
        <v>522.32414320337193</v>
      </c>
      <c r="O914" s="178">
        <f t="shared" si="43"/>
        <v>1736.1768506139415</v>
      </c>
      <c r="P914" s="179"/>
    </row>
    <row r="915" spans="1:16">
      <c r="A915" s="35">
        <v>499</v>
      </c>
      <c r="B915" s="35">
        <v>499332683</v>
      </c>
      <c r="C915" s="34" t="s">
        <v>986</v>
      </c>
      <c r="D915" s="35">
        <v>332</v>
      </c>
      <c r="E915" s="176" t="s">
        <v>357</v>
      </c>
      <c r="F915" s="35">
        <v>683</v>
      </c>
      <c r="G915" s="34" t="s">
        <v>405</v>
      </c>
      <c r="H915" s="333">
        <v>1</v>
      </c>
      <c r="I915" s="305">
        <v>14288.104896551724</v>
      </c>
      <c r="J915" s="305">
        <v>11759</v>
      </c>
      <c r="K915" s="178">
        <v>1188</v>
      </c>
      <c r="L915" s="305">
        <f t="shared" si="44"/>
        <v>27235.104896551726</v>
      </c>
      <c r="M915" s="34"/>
      <c r="N915" s="178">
        <f t="shared" si="42"/>
        <v>8632.2085324166055</v>
      </c>
      <c r="O915" s="178">
        <f t="shared" si="43"/>
        <v>11758.932756491709</v>
      </c>
      <c r="P915" s="179"/>
    </row>
    <row r="916" spans="1:16">
      <c r="A916" s="35">
        <v>3502</v>
      </c>
      <c r="B916" s="35">
        <v>3502281061</v>
      </c>
      <c r="C916" s="34" t="s">
        <v>547</v>
      </c>
      <c r="D916" s="35">
        <v>281</v>
      </c>
      <c r="E916" s="176" t="s">
        <v>306</v>
      </c>
      <c r="F916" s="35">
        <v>61</v>
      </c>
      <c r="G916" s="34" t="s">
        <v>86</v>
      </c>
      <c r="H916" s="333">
        <v>3</v>
      </c>
      <c r="I916" s="305">
        <v>18792</v>
      </c>
      <c r="J916" s="305">
        <v>1955</v>
      </c>
      <c r="K916" s="178">
        <v>1188</v>
      </c>
      <c r="L916" s="305">
        <f t="shared" si="44"/>
        <v>21935</v>
      </c>
      <c r="M916" s="34"/>
      <c r="N916" s="178">
        <f t="shared" si="42"/>
        <v>535.12055538627828</v>
      </c>
      <c r="O916" s="178">
        <f t="shared" si="43"/>
        <v>1955.3131038713946</v>
      </c>
      <c r="P916" s="179"/>
    </row>
    <row r="917" spans="1:16">
      <c r="A917" s="35">
        <v>3502</v>
      </c>
      <c r="B917" s="35">
        <v>3502281137</v>
      </c>
      <c r="C917" s="34" t="s">
        <v>547</v>
      </c>
      <c r="D917" s="35">
        <v>281</v>
      </c>
      <c r="E917" s="176" t="s">
        <v>306</v>
      </c>
      <c r="F917" s="35">
        <v>137</v>
      </c>
      <c r="G917" s="34" t="s">
        <v>162</v>
      </c>
      <c r="H917" s="333">
        <v>3</v>
      </c>
      <c r="I917" s="305">
        <v>21392</v>
      </c>
      <c r="J917" s="305">
        <v>658</v>
      </c>
      <c r="K917" s="178">
        <v>1188</v>
      </c>
      <c r="L917" s="305">
        <f t="shared" si="44"/>
        <v>23238</v>
      </c>
      <c r="M917" s="34"/>
      <c r="N917" s="178">
        <f t="shared" si="42"/>
        <v>0</v>
      </c>
      <c r="O917" s="178">
        <f t="shared" si="43"/>
        <v>657.65759001677361</v>
      </c>
      <c r="P917" s="179"/>
    </row>
    <row r="918" spans="1:16">
      <c r="A918" s="35">
        <v>3502</v>
      </c>
      <c r="B918" s="35">
        <v>3502281281</v>
      </c>
      <c r="C918" s="34" t="s">
        <v>547</v>
      </c>
      <c r="D918" s="35">
        <v>281</v>
      </c>
      <c r="E918" s="176" t="s">
        <v>306</v>
      </c>
      <c r="F918" s="35">
        <v>281</v>
      </c>
      <c r="G918" s="34" t="s">
        <v>306</v>
      </c>
      <c r="H918" s="333">
        <v>337</v>
      </c>
      <c r="I918" s="305">
        <v>20796</v>
      </c>
      <c r="J918" s="305">
        <v>2</v>
      </c>
      <c r="K918" s="178">
        <v>1188</v>
      </c>
      <c r="L918" s="305">
        <f t="shared" si="44"/>
        <v>21986</v>
      </c>
      <c r="M918" s="34"/>
      <c r="N918" s="178">
        <f t="shared" si="42"/>
        <v>0</v>
      </c>
      <c r="O918" s="178">
        <f t="shared" si="43"/>
        <v>944.86327878884913</v>
      </c>
      <c r="P918" s="179"/>
    </row>
    <row r="919" spans="1:16">
      <c r="A919" s="35">
        <v>3502</v>
      </c>
      <c r="B919" s="35">
        <v>3502281332</v>
      </c>
      <c r="C919" s="34" t="s">
        <v>547</v>
      </c>
      <c r="D919" s="35">
        <v>281</v>
      </c>
      <c r="E919" s="176" t="s">
        <v>306</v>
      </c>
      <c r="F919" s="35">
        <v>332</v>
      </c>
      <c r="G919" s="34" t="s">
        <v>357</v>
      </c>
      <c r="H919" s="333">
        <v>1</v>
      </c>
      <c r="I919" s="305">
        <v>17660.358630503531</v>
      </c>
      <c r="J919" s="305">
        <v>522</v>
      </c>
      <c r="K919" s="178">
        <v>1188</v>
      </c>
      <c r="L919" s="305">
        <f t="shared" si="44"/>
        <v>19370.358630503531</v>
      </c>
      <c r="M919" s="34"/>
      <c r="N919" s="178">
        <f t="shared" si="42"/>
        <v>522.32414320337193</v>
      </c>
      <c r="O919" s="178">
        <f t="shared" si="43"/>
        <v>1736.1768506139415</v>
      </c>
      <c r="P919" s="179"/>
    </row>
    <row r="920" spans="1:16">
      <c r="A920" s="35">
        <v>3503</v>
      </c>
      <c r="B920" s="35">
        <v>3503160031</v>
      </c>
      <c r="C920" s="34" t="s">
        <v>548</v>
      </c>
      <c r="D920" s="35">
        <v>160</v>
      </c>
      <c r="E920" s="176" t="s">
        <v>185</v>
      </c>
      <c r="F920" s="35">
        <v>31</v>
      </c>
      <c r="G920" s="34" t="s">
        <v>56</v>
      </c>
      <c r="H920" s="333">
        <v>6</v>
      </c>
      <c r="I920" s="305">
        <v>13022</v>
      </c>
      <c r="J920" s="305">
        <v>5059</v>
      </c>
      <c r="K920" s="178">
        <v>1188</v>
      </c>
      <c r="L920" s="305">
        <f t="shared" si="44"/>
        <v>19269</v>
      </c>
      <c r="M920" s="34"/>
      <c r="N920" s="178">
        <f t="shared" si="42"/>
        <v>5058.9165384413645</v>
      </c>
      <c r="O920" s="178">
        <f t="shared" si="43"/>
        <v>6963.1969915066511</v>
      </c>
      <c r="P920" s="179"/>
    </row>
    <row r="921" spans="1:16">
      <c r="A921" s="35">
        <v>3503</v>
      </c>
      <c r="B921" s="35">
        <v>3503160056</v>
      </c>
      <c r="C921" s="34" t="s">
        <v>548</v>
      </c>
      <c r="D921" s="35">
        <v>160</v>
      </c>
      <c r="E921" s="176" t="s">
        <v>185</v>
      </c>
      <c r="F921" s="35">
        <v>56</v>
      </c>
      <c r="G921" s="34" t="s">
        <v>81</v>
      </c>
      <c r="H921" s="333">
        <v>5</v>
      </c>
      <c r="I921" s="305">
        <v>14610</v>
      </c>
      <c r="J921" s="305">
        <v>4647</v>
      </c>
      <c r="K921" s="178">
        <v>1188</v>
      </c>
      <c r="L921" s="305">
        <f t="shared" si="44"/>
        <v>20445</v>
      </c>
      <c r="M921" s="34"/>
      <c r="N921" s="178">
        <f t="shared" si="42"/>
        <v>4288.1432072118623</v>
      </c>
      <c r="O921" s="178">
        <f t="shared" si="43"/>
        <v>5675.7871720914227</v>
      </c>
      <c r="P921" s="179"/>
    </row>
    <row r="922" spans="1:16">
      <c r="A922" s="35">
        <v>3503</v>
      </c>
      <c r="B922" s="35">
        <v>3503160079</v>
      </c>
      <c r="C922" s="34" t="s">
        <v>548</v>
      </c>
      <c r="D922" s="35">
        <v>160</v>
      </c>
      <c r="E922" s="176" t="s">
        <v>185</v>
      </c>
      <c r="F922" s="35">
        <v>79</v>
      </c>
      <c r="G922" s="34" t="s">
        <v>104</v>
      </c>
      <c r="H922" s="333">
        <v>28</v>
      </c>
      <c r="I922" s="305">
        <v>14533</v>
      </c>
      <c r="J922" s="305">
        <v>725</v>
      </c>
      <c r="K922" s="178">
        <v>1188</v>
      </c>
      <c r="L922" s="305">
        <f t="shared" si="44"/>
        <v>16446</v>
      </c>
      <c r="M922" s="34"/>
      <c r="N922" s="178">
        <f t="shared" si="42"/>
        <v>38.528134222902736</v>
      </c>
      <c r="O922" s="178">
        <f t="shared" si="43"/>
        <v>1472.3083365451821</v>
      </c>
      <c r="P922" s="179"/>
    </row>
    <row r="923" spans="1:16">
      <c r="A923" s="35">
        <v>3503</v>
      </c>
      <c r="B923" s="35">
        <v>3503160128</v>
      </c>
      <c r="C923" s="34" t="s">
        <v>548</v>
      </c>
      <c r="D923" s="35">
        <v>160</v>
      </c>
      <c r="E923" s="176" t="s">
        <v>185</v>
      </c>
      <c r="F923" s="35">
        <v>128</v>
      </c>
      <c r="G923" s="34" t="s">
        <v>153</v>
      </c>
      <c r="H923" s="333">
        <v>2</v>
      </c>
      <c r="I923" s="305">
        <v>11846</v>
      </c>
      <c r="J923" s="305">
        <v>646</v>
      </c>
      <c r="K923" s="178">
        <v>1188</v>
      </c>
      <c r="L923" s="305">
        <f t="shared" si="44"/>
        <v>13680</v>
      </c>
      <c r="M923" s="34"/>
      <c r="N923" s="178">
        <f t="shared" si="42"/>
        <v>427.30342466380534</v>
      </c>
      <c r="O923" s="178">
        <f t="shared" si="43"/>
        <v>1230.4407772971117</v>
      </c>
      <c r="P923" s="179"/>
    </row>
    <row r="924" spans="1:16">
      <c r="A924" s="35">
        <v>3503</v>
      </c>
      <c r="B924" s="35">
        <v>3503160149</v>
      </c>
      <c r="C924" s="34" t="s">
        <v>548</v>
      </c>
      <c r="D924" s="35">
        <v>160</v>
      </c>
      <c r="E924" s="176" t="s">
        <v>185</v>
      </c>
      <c r="F924" s="35">
        <v>149</v>
      </c>
      <c r="G924" s="34" t="s">
        <v>174</v>
      </c>
      <c r="H924" s="333">
        <v>3</v>
      </c>
      <c r="I924" s="305">
        <v>19295</v>
      </c>
      <c r="J924" s="305">
        <v>441</v>
      </c>
      <c r="K924" s="178">
        <v>1188</v>
      </c>
      <c r="L924" s="305">
        <f t="shared" si="44"/>
        <v>20924</v>
      </c>
      <c r="M924" s="34"/>
      <c r="N924" s="178">
        <f t="shared" si="42"/>
        <v>0</v>
      </c>
      <c r="O924" s="178">
        <f t="shared" si="43"/>
        <v>713.07954793799945</v>
      </c>
      <c r="P924" s="179"/>
    </row>
    <row r="925" spans="1:16">
      <c r="A925" s="35">
        <v>3503</v>
      </c>
      <c r="B925" s="35">
        <v>3503160160</v>
      </c>
      <c r="C925" s="34" t="s">
        <v>548</v>
      </c>
      <c r="D925" s="35">
        <v>160</v>
      </c>
      <c r="E925" s="176" t="s">
        <v>185</v>
      </c>
      <c r="F925" s="35">
        <v>160</v>
      </c>
      <c r="G925" s="34" t="s">
        <v>185</v>
      </c>
      <c r="H925" s="333">
        <v>1156</v>
      </c>
      <c r="I925" s="305">
        <v>18939</v>
      </c>
      <c r="J925" s="305">
        <v>432</v>
      </c>
      <c r="K925" s="178">
        <v>1188</v>
      </c>
      <c r="L925" s="305">
        <f t="shared" si="44"/>
        <v>20559</v>
      </c>
      <c r="M925" s="34"/>
      <c r="N925" s="178">
        <f t="shared" si="42"/>
        <v>39.376233115326613</v>
      </c>
      <c r="O925" s="178">
        <f t="shared" si="43"/>
        <v>763.67863097457666</v>
      </c>
      <c r="P925" s="179"/>
    </row>
    <row r="926" spans="1:16">
      <c r="A926" s="35">
        <v>3503</v>
      </c>
      <c r="B926" s="35">
        <v>3503160301</v>
      </c>
      <c r="C926" s="34" t="s">
        <v>548</v>
      </c>
      <c r="D926" s="35">
        <v>160</v>
      </c>
      <c r="E926" s="176" t="s">
        <v>185</v>
      </c>
      <c r="F926" s="35">
        <v>301</v>
      </c>
      <c r="G926" s="34" t="s">
        <v>326</v>
      </c>
      <c r="H926" s="333">
        <v>2</v>
      </c>
      <c r="I926" s="305">
        <v>16382</v>
      </c>
      <c r="J926" s="305">
        <v>5219</v>
      </c>
      <c r="K926" s="178">
        <v>1188</v>
      </c>
      <c r="L926" s="305">
        <f t="shared" si="44"/>
        <v>22789</v>
      </c>
      <c r="M926" s="34"/>
      <c r="N926" s="178">
        <f t="shared" si="42"/>
        <v>4628.8514952279547</v>
      </c>
      <c r="O926" s="178">
        <f t="shared" si="43"/>
        <v>7164.0951443922459</v>
      </c>
      <c r="P926" s="179"/>
    </row>
    <row r="927" spans="1:16">
      <c r="A927" s="35">
        <v>3503</v>
      </c>
      <c r="B927" s="35">
        <v>3503160735</v>
      </c>
      <c r="C927" s="34" t="s">
        <v>548</v>
      </c>
      <c r="D927" s="35">
        <v>160</v>
      </c>
      <c r="E927" s="176" t="s">
        <v>185</v>
      </c>
      <c r="F927" s="35">
        <v>735</v>
      </c>
      <c r="G927" s="34" t="s">
        <v>420</v>
      </c>
      <c r="H927" s="333">
        <v>3</v>
      </c>
      <c r="I927" s="305">
        <v>14404</v>
      </c>
      <c r="J927" s="305">
        <v>4713</v>
      </c>
      <c r="K927" s="178">
        <v>1188</v>
      </c>
      <c r="L927" s="305">
        <f t="shared" si="44"/>
        <v>20305</v>
      </c>
      <c r="M927" s="34"/>
      <c r="N927" s="178">
        <f t="shared" si="42"/>
        <v>4316.8523415917807</v>
      </c>
      <c r="O927" s="178">
        <f t="shared" si="43"/>
        <v>6791.2577919433825</v>
      </c>
      <c r="P927" s="179"/>
    </row>
    <row r="928" spans="1:16">
      <c r="A928" s="35">
        <v>3506</v>
      </c>
      <c r="B928" s="35">
        <v>3506262016</v>
      </c>
      <c r="C928" s="34" t="s">
        <v>549</v>
      </c>
      <c r="D928" s="35">
        <v>262</v>
      </c>
      <c r="E928" s="176" t="s">
        <v>287</v>
      </c>
      <c r="F928" s="35">
        <v>16</v>
      </c>
      <c r="G928" s="34" t="s">
        <v>41</v>
      </c>
      <c r="H928" s="333">
        <v>1</v>
      </c>
      <c r="I928" s="305">
        <v>17830</v>
      </c>
      <c r="J928" s="305">
        <v>254</v>
      </c>
      <c r="K928" s="178">
        <v>1188</v>
      </c>
      <c r="L928" s="305">
        <f t="shared" si="44"/>
        <v>19272</v>
      </c>
      <c r="M928" s="34"/>
      <c r="N928" s="178">
        <f t="shared" si="42"/>
        <v>193.74890659498851</v>
      </c>
      <c r="O928" s="178">
        <f t="shared" si="43"/>
        <v>1007.9747768402849</v>
      </c>
      <c r="P928" s="179"/>
    </row>
    <row r="929" spans="1:16">
      <c r="A929" s="35">
        <v>3506</v>
      </c>
      <c r="B929" s="35">
        <v>3506262030</v>
      </c>
      <c r="C929" s="34" t="s">
        <v>549</v>
      </c>
      <c r="D929" s="35">
        <v>262</v>
      </c>
      <c r="E929" s="176" t="s">
        <v>287</v>
      </c>
      <c r="F929" s="35">
        <v>30</v>
      </c>
      <c r="G929" s="34" t="s">
        <v>55</v>
      </c>
      <c r="H929" s="333">
        <v>10</v>
      </c>
      <c r="I929" s="305">
        <v>16050</v>
      </c>
      <c r="J929" s="305">
        <v>5784</v>
      </c>
      <c r="K929" s="178">
        <v>1188</v>
      </c>
      <c r="L929" s="305">
        <f t="shared" si="44"/>
        <v>23022</v>
      </c>
      <c r="M929" s="34"/>
      <c r="N929" s="178">
        <f t="shared" si="42"/>
        <v>3262.7856025503243</v>
      </c>
      <c r="O929" s="178">
        <f t="shared" si="43"/>
        <v>5783.8691641877813</v>
      </c>
      <c r="P929" s="179"/>
    </row>
    <row r="930" spans="1:16">
      <c r="A930" s="35">
        <v>3506</v>
      </c>
      <c r="B930" s="35">
        <v>3506262035</v>
      </c>
      <c r="C930" s="34" t="s">
        <v>549</v>
      </c>
      <c r="D930" s="35">
        <v>262</v>
      </c>
      <c r="E930" s="176" t="s">
        <v>287</v>
      </c>
      <c r="F930" s="35">
        <v>35</v>
      </c>
      <c r="G930" s="34" t="s">
        <v>60</v>
      </c>
      <c r="H930" s="333">
        <v>1</v>
      </c>
      <c r="I930" s="305">
        <v>16378</v>
      </c>
      <c r="J930" s="305">
        <v>5825</v>
      </c>
      <c r="K930" s="178">
        <v>1188</v>
      </c>
      <c r="L930" s="305">
        <f t="shared" si="44"/>
        <v>23391</v>
      </c>
      <c r="M930" s="34"/>
      <c r="N930" s="178">
        <f t="shared" si="42"/>
        <v>4839.7175650184145</v>
      </c>
      <c r="O930" s="178">
        <f t="shared" si="43"/>
        <v>6874.1936581111877</v>
      </c>
      <c r="P930" s="179"/>
    </row>
    <row r="931" spans="1:16">
      <c r="A931" s="35">
        <v>3506</v>
      </c>
      <c r="B931" s="35">
        <v>3506262057</v>
      </c>
      <c r="C931" s="34" t="s">
        <v>549</v>
      </c>
      <c r="D931" s="35">
        <v>262</v>
      </c>
      <c r="E931" s="176" t="s">
        <v>287</v>
      </c>
      <c r="F931" s="35">
        <v>57</v>
      </c>
      <c r="G931" s="34" t="s">
        <v>82</v>
      </c>
      <c r="H931" s="333">
        <v>3</v>
      </c>
      <c r="I931" s="305">
        <v>14180</v>
      </c>
      <c r="J931" s="305">
        <v>711</v>
      </c>
      <c r="K931" s="178">
        <v>1188</v>
      </c>
      <c r="L931" s="305">
        <f t="shared" si="44"/>
        <v>16079</v>
      </c>
      <c r="M931" s="34"/>
      <c r="N931" s="178">
        <f t="shared" si="42"/>
        <v>246.80630602149176</v>
      </c>
      <c r="O931" s="178">
        <f t="shared" si="43"/>
        <v>747.0960646566582</v>
      </c>
      <c r="P931" s="179"/>
    </row>
    <row r="932" spans="1:16">
      <c r="A932" s="35">
        <v>3506</v>
      </c>
      <c r="B932" s="35">
        <v>3506262071</v>
      </c>
      <c r="C932" s="34" t="s">
        <v>549</v>
      </c>
      <c r="D932" s="35">
        <v>262</v>
      </c>
      <c r="E932" s="176" t="s">
        <v>287</v>
      </c>
      <c r="F932" s="35">
        <v>71</v>
      </c>
      <c r="G932" s="34" t="s">
        <v>96</v>
      </c>
      <c r="H932" s="333">
        <v>7</v>
      </c>
      <c r="I932" s="305">
        <v>13840</v>
      </c>
      <c r="J932" s="305">
        <v>5865</v>
      </c>
      <c r="K932" s="178">
        <v>1188</v>
      </c>
      <c r="L932" s="305">
        <f t="shared" si="44"/>
        <v>20893</v>
      </c>
      <c r="M932" s="34"/>
      <c r="N932" s="178">
        <f t="shared" si="42"/>
        <v>5494.9893974308761</v>
      </c>
      <c r="O932" s="178">
        <f t="shared" si="43"/>
        <v>7191.7060397571368</v>
      </c>
      <c r="P932" s="179"/>
    </row>
    <row r="933" spans="1:16">
      <c r="A933" s="35">
        <v>3506</v>
      </c>
      <c r="B933" s="35">
        <v>3506262093</v>
      </c>
      <c r="C933" s="34" t="s">
        <v>549</v>
      </c>
      <c r="D933" s="35">
        <v>262</v>
      </c>
      <c r="E933" s="176" t="s">
        <v>287</v>
      </c>
      <c r="F933" s="35">
        <v>93</v>
      </c>
      <c r="G933" s="34" t="s">
        <v>118</v>
      </c>
      <c r="H933" s="333">
        <v>26</v>
      </c>
      <c r="I933" s="305">
        <v>17748</v>
      </c>
      <c r="J933" s="305">
        <v>72</v>
      </c>
      <c r="K933" s="178">
        <v>1188</v>
      </c>
      <c r="L933" s="305">
        <f t="shared" si="44"/>
        <v>19008</v>
      </c>
      <c r="M933" s="34"/>
      <c r="N933" s="178">
        <f t="shared" si="42"/>
        <v>0</v>
      </c>
      <c r="O933" s="178">
        <f t="shared" si="43"/>
        <v>880.43868890931844</v>
      </c>
      <c r="P933" s="179"/>
    </row>
    <row r="934" spans="1:16">
      <c r="A934" s="35">
        <v>3506</v>
      </c>
      <c r="B934" s="35">
        <v>3506262107</v>
      </c>
      <c r="C934" s="34" t="s">
        <v>549</v>
      </c>
      <c r="D934" s="35">
        <v>262</v>
      </c>
      <c r="E934" s="176" t="s">
        <v>287</v>
      </c>
      <c r="F934" s="35">
        <v>107</v>
      </c>
      <c r="G934" s="34" t="s">
        <v>132</v>
      </c>
      <c r="H934" s="333">
        <v>1</v>
      </c>
      <c r="I934" s="305">
        <v>16852.789696517113</v>
      </c>
      <c r="J934" s="305">
        <v>4877</v>
      </c>
      <c r="K934" s="178">
        <v>1188</v>
      </c>
      <c r="L934" s="305">
        <f t="shared" si="44"/>
        <v>22917.789696517113</v>
      </c>
      <c r="M934" s="34"/>
      <c r="N934" s="178">
        <f t="shared" si="42"/>
        <v>4876.7059866747295</v>
      </c>
      <c r="O934" s="178">
        <f t="shared" si="43"/>
        <v>6310.4116063000656</v>
      </c>
      <c r="P934" s="179"/>
    </row>
    <row r="935" spans="1:16">
      <c r="A935" s="35">
        <v>3506</v>
      </c>
      <c r="B935" s="35">
        <v>3506262163</v>
      </c>
      <c r="C935" s="34" t="s">
        <v>549</v>
      </c>
      <c r="D935" s="35">
        <v>262</v>
      </c>
      <c r="E935" s="176" t="s">
        <v>287</v>
      </c>
      <c r="F935" s="35">
        <v>163</v>
      </c>
      <c r="G935" s="34" t="s">
        <v>188</v>
      </c>
      <c r="H935" s="333">
        <v>285</v>
      </c>
      <c r="I935" s="305">
        <v>17752</v>
      </c>
      <c r="J935" s="305">
        <v>2</v>
      </c>
      <c r="K935" s="178">
        <v>1188</v>
      </c>
      <c r="L935" s="305">
        <f t="shared" si="44"/>
        <v>18942</v>
      </c>
      <c r="M935" s="34"/>
      <c r="N935" s="178">
        <f t="shared" si="42"/>
        <v>0</v>
      </c>
      <c r="O935" s="178">
        <f t="shared" si="43"/>
        <v>749.81907618957121</v>
      </c>
      <c r="P935" s="179"/>
    </row>
    <row r="936" spans="1:16">
      <c r="A936" s="35">
        <v>3506</v>
      </c>
      <c r="B936" s="35">
        <v>3506262164</v>
      </c>
      <c r="C936" s="34" t="s">
        <v>549</v>
      </c>
      <c r="D936" s="35">
        <v>262</v>
      </c>
      <c r="E936" s="176" t="s">
        <v>287</v>
      </c>
      <c r="F936" s="35">
        <v>164</v>
      </c>
      <c r="G936" s="34" t="s">
        <v>189</v>
      </c>
      <c r="H936" s="333">
        <v>4</v>
      </c>
      <c r="I936" s="305">
        <v>13497</v>
      </c>
      <c r="J936" s="305">
        <v>7052</v>
      </c>
      <c r="K936" s="178">
        <v>1188</v>
      </c>
      <c r="L936" s="305">
        <f t="shared" si="44"/>
        <v>21737</v>
      </c>
      <c r="M936" s="34"/>
      <c r="N936" s="178">
        <f t="shared" si="42"/>
        <v>5604.1270535979384</v>
      </c>
      <c r="O936" s="178">
        <f t="shared" si="43"/>
        <v>7051.5604154052344</v>
      </c>
      <c r="P936" s="179"/>
    </row>
    <row r="937" spans="1:16">
      <c r="A937" s="35">
        <v>3506</v>
      </c>
      <c r="B937" s="35">
        <v>3506262165</v>
      </c>
      <c r="C937" s="34" t="s">
        <v>549</v>
      </c>
      <c r="D937" s="35">
        <v>262</v>
      </c>
      <c r="E937" s="176" t="s">
        <v>287</v>
      </c>
      <c r="F937" s="35">
        <v>165</v>
      </c>
      <c r="G937" s="34" t="s">
        <v>190</v>
      </c>
      <c r="H937" s="333">
        <v>53</v>
      </c>
      <c r="I937" s="305">
        <v>16038</v>
      </c>
      <c r="J937" s="305">
        <v>0</v>
      </c>
      <c r="K937" s="178">
        <v>1188</v>
      </c>
      <c r="L937" s="305">
        <f t="shared" si="44"/>
        <v>17226</v>
      </c>
      <c r="M937" s="34"/>
      <c r="N937" s="178">
        <f t="shared" si="42"/>
        <v>0</v>
      </c>
      <c r="O937" s="178">
        <f t="shared" si="43"/>
        <v>887.71754135516312</v>
      </c>
      <c r="P937" s="179"/>
    </row>
    <row r="938" spans="1:16">
      <c r="A938" s="35">
        <v>3506</v>
      </c>
      <c r="B938" s="35">
        <v>3506262176</v>
      </c>
      <c r="C938" s="34" t="s">
        <v>549</v>
      </c>
      <c r="D938" s="35">
        <v>262</v>
      </c>
      <c r="E938" s="176" t="s">
        <v>287</v>
      </c>
      <c r="F938" s="35">
        <v>176</v>
      </c>
      <c r="G938" s="34" t="s">
        <v>201</v>
      </c>
      <c r="H938" s="333">
        <v>8</v>
      </c>
      <c r="I938" s="305">
        <v>15868</v>
      </c>
      <c r="J938" s="305">
        <v>5124</v>
      </c>
      <c r="K938" s="178">
        <v>1188</v>
      </c>
      <c r="L938" s="305">
        <f t="shared" si="44"/>
        <v>22180</v>
      </c>
      <c r="M938" s="34"/>
      <c r="N938" s="178">
        <f t="shared" si="42"/>
        <v>3985.2651633849819</v>
      </c>
      <c r="O938" s="178">
        <f t="shared" si="43"/>
        <v>7893.0348640930788</v>
      </c>
      <c r="P938" s="179"/>
    </row>
    <row r="939" spans="1:16">
      <c r="A939" s="35">
        <v>3506</v>
      </c>
      <c r="B939" s="35">
        <v>3506262178</v>
      </c>
      <c r="C939" s="34" t="s">
        <v>549</v>
      </c>
      <c r="D939" s="35">
        <v>262</v>
      </c>
      <c r="E939" s="176" t="s">
        <v>287</v>
      </c>
      <c r="F939" s="35">
        <v>178</v>
      </c>
      <c r="G939" s="34" t="s">
        <v>203</v>
      </c>
      <c r="H939" s="333">
        <v>6</v>
      </c>
      <c r="I939" s="305">
        <v>13416</v>
      </c>
      <c r="J939" s="305">
        <v>1752</v>
      </c>
      <c r="K939" s="178">
        <v>1188</v>
      </c>
      <c r="L939" s="305">
        <f t="shared" si="44"/>
        <v>16356</v>
      </c>
      <c r="M939" s="34"/>
      <c r="N939" s="178">
        <f t="shared" si="42"/>
        <v>700.09875458741772</v>
      </c>
      <c r="O939" s="178">
        <f t="shared" si="43"/>
        <v>2884.0939959601146</v>
      </c>
      <c r="P939" s="179"/>
    </row>
    <row r="940" spans="1:16">
      <c r="A940" s="35">
        <v>3506</v>
      </c>
      <c r="B940" s="35">
        <v>3506262181</v>
      </c>
      <c r="C940" s="34" t="s">
        <v>549</v>
      </c>
      <c r="D940" s="35">
        <v>262</v>
      </c>
      <c r="E940" s="176" t="s">
        <v>287</v>
      </c>
      <c r="F940" s="35">
        <v>181</v>
      </c>
      <c r="G940" s="34" t="s">
        <v>206</v>
      </c>
      <c r="H940" s="333">
        <v>5</v>
      </c>
      <c r="I940" s="305">
        <v>21482</v>
      </c>
      <c r="J940" s="305">
        <v>241</v>
      </c>
      <c r="K940" s="178">
        <v>1188</v>
      </c>
      <c r="L940" s="305">
        <f t="shared" si="44"/>
        <v>22911</v>
      </c>
      <c r="M940" s="34"/>
      <c r="N940" s="178">
        <f t="shared" si="42"/>
        <v>183.4008557833331</v>
      </c>
      <c r="O940" s="178">
        <f t="shared" si="43"/>
        <v>1448.8525442908176</v>
      </c>
      <c r="P940" s="179"/>
    </row>
    <row r="941" spans="1:16">
      <c r="A941" s="35">
        <v>3506</v>
      </c>
      <c r="B941" s="35">
        <v>3506262229</v>
      </c>
      <c r="C941" s="34" t="s">
        <v>549</v>
      </c>
      <c r="D941" s="35">
        <v>262</v>
      </c>
      <c r="E941" s="176" t="s">
        <v>287</v>
      </c>
      <c r="F941" s="35">
        <v>229</v>
      </c>
      <c r="G941" s="34" t="s">
        <v>254</v>
      </c>
      <c r="H941" s="333">
        <v>95</v>
      </c>
      <c r="I941" s="305">
        <v>16619</v>
      </c>
      <c r="J941" s="305">
        <v>1645</v>
      </c>
      <c r="K941" s="178">
        <v>1188</v>
      </c>
      <c r="L941" s="305">
        <f t="shared" si="44"/>
        <v>19452</v>
      </c>
      <c r="M941" s="34"/>
      <c r="N941" s="178">
        <f t="shared" si="42"/>
        <v>1251.5492091549713</v>
      </c>
      <c r="O941" s="178">
        <f t="shared" si="43"/>
        <v>3182.7526887630011</v>
      </c>
      <c r="P941" s="179"/>
    </row>
    <row r="942" spans="1:16">
      <c r="A942" s="35">
        <v>3506</v>
      </c>
      <c r="B942" s="35">
        <v>3506262246</v>
      </c>
      <c r="C942" s="34" t="s">
        <v>549</v>
      </c>
      <c r="D942" s="35">
        <v>262</v>
      </c>
      <c r="E942" s="176" t="s">
        <v>287</v>
      </c>
      <c r="F942" s="35">
        <v>246</v>
      </c>
      <c r="G942" s="34" t="s">
        <v>271</v>
      </c>
      <c r="H942" s="333">
        <v>2</v>
      </c>
      <c r="I942" s="305">
        <v>16681</v>
      </c>
      <c r="J942" s="305">
        <v>6860</v>
      </c>
      <c r="K942" s="178">
        <v>1188</v>
      </c>
      <c r="L942" s="305">
        <f t="shared" si="44"/>
        <v>24729</v>
      </c>
      <c r="M942" s="34"/>
      <c r="N942" s="178">
        <f t="shared" si="42"/>
        <v>4544.9411055917808</v>
      </c>
      <c r="O942" s="178">
        <f t="shared" si="43"/>
        <v>6860.3987765691672</v>
      </c>
      <c r="P942" s="179"/>
    </row>
    <row r="943" spans="1:16">
      <c r="A943" s="35">
        <v>3506</v>
      </c>
      <c r="B943" s="35">
        <v>3506262248</v>
      </c>
      <c r="C943" s="34" t="s">
        <v>549</v>
      </c>
      <c r="D943" s="35">
        <v>262</v>
      </c>
      <c r="E943" s="176" t="s">
        <v>287</v>
      </c>
      <c r="F943" s="35">
        <v>248</v>
      </c>
      <c r="G943" s="34" t="s">
        <v>273</v>
      </c>
      <c r="H943" s="333">
        <v>37</v>
      </c>
      <c r="I943" s="305">
        <v>17897</v>
      </c>
      <c r="J943" s="305">
        <v>674</v>
      </c>
      <c r="K943" s="178">
        <v>1188</v>
      </c>
      <c r="L943" s="305">
        <f t="shared" si="44"/>
        <v>19759</v>
      </c>
      <c r="M943" s="34"/>
      <c r="N943" s="178">
        <f t="shared" si="42"/>
        <v>577.41829120996772</v>
      </c>
      <c r="O943" s="178">
        <f t="shared" si="43"/>
        <v>1941.5775894203907</v>
      </c>
      <c r="P943" s="179"/>
    </row>
    <row r="944" spans="1:16">
      <c r="A944" s="35">
        <v>3506</v>
      </c>
      <c r="B944" s="35">
        <v>3506262258</v>
      </c>
      <c r="C944" s="34" t="s">
        <v>549</v>
      </c>
      <c r="D944" s="35">
        <v>262</v>
      </c>
      <c r="E944" s="176" t="s">
        <v>287</v>
      </c>
      <c r="F944" s="35">
        <v>258</v>
      </c>
      <c r="G944" s="34" t="s">
        <v>283</v>
      </c>
      <c r="H944" s="333">
        <v>9</v>
      </c>
      <c r="I944" s="305">
        <v>14989</v>
      </c>
      <c r="J944" s="305">
        <v>3277</v>
      </c>
      <c r="K944" s="178">
        <v>1188</v>
      </c>
      <c r="L944" s="305">
        <f t="shared" si="44"/>
        <v>19454</v>
      </c>
      <c r="M944" s="34"/>
      <c r="N944" s="178">
        <f t="shared" si="42"/>
        <v>3236.2027246759135</v>
      </c>
      <c r="O944" s="178">
        <f t="shared" si="43"/>
        <v>5865.5767581206965</v>
      </c>
      <c r="P944" s="179"/>
    </row>
    <row r="945" spans="1:16">
      <c r="A945" s="35">
        <v>3506</v>
      </c>
      <c r="B945" s="35">
        <v>3506262262</v>
      </c>
      <c r="C945" s="34" t="s">
        <v>549</v>
      </c>
      <c r="D945" s="35">
        <v>262</v>
      </c>
      <c r="E945" s="176" t="s">
        <v>287</v>
      </c>
      <c r="F945" s="35">
        <v>262</v>
      </c>
      <c r="G945" s="34" t="s">
        <v>287</v>
      </c>
      <c r="H945" s="333">
        <v>122</v>
      </c>
      <c r="I945" s="305">
        <v>16280</v>
      </c>
      <c r="J945" s="305">
        <v>171</v>
      </c>
      <c r="K945" s="178">
        <v>1188</v>
      </c>
      <c r="L945" s="305">
        <f t="shared" si="44"/>
        <v>17639</v>
      </c>
      <c r="M945" s="34"/>
      <c r="N945" s="178">
        <f t="shared" si="42"/>
        <v>170.89006655804769</v>
      </c>
      <c r="O945" s="178">
        <f t="shared" si="43"/>
        <v>7629.1767546452284</v>
      </c>
      <c r="P945" s="179"/>
    </row>
    <row r="946" spans="1:16">
      <c r="A946" s="35">
        <v>3506</v>
      </c>
      <c r="B946" s="35">
        <v>3506262284</v>
      </c>
      <c r="C946" s="34" t="s">
        <v>549</v>
      </c>
      <c r="D946" s="35">
        <v>262</v>
      </c>
      <c r="E946" s="176" t="s">
        <v>287</v>
      </c>
      <c r="F946" s="35">
        <v>284</v>
      </c>
      <c r="G946" s="34" t="s">
        <v>309</v>
      </c>
      <c r="H946" s="333">
        <v>1</v>
      </c>
      <c r="I946" s="305">
        <v>16565</v>
      </c>
      <c r="J946" s="305">
        <v>8044</v>
      </c>
      <c r="K946" s="178">
        <v>1188</v>
      </c>
      <c r="L946" s="305">
        <f t="shared" si="44"/>
        <v>25797</v>
      </c>
      <c r="M946" s="34"/>
      <c r="N946" s="178">
        <f t="shared" si="42"/>
        <v>5352.3582181496786</v>
      </c>
      <c r="O946" s="178">
        <f t="shared" si="43"/>
        <v>8044.4864188058928</v>
      </c>
      <c r="P946" s="179"/>
    </row>
    <row r="947" spans="1:16">
      <c r="A947" s="35">
        <v>3506</v>
      </c>
      <c r="B947" s="35">
        <v>3506262305</v>
      </c>
      <c r="C947" s="34" t="s">
        <v>549</v>
      </c>
      <c r="D947" s="35">
        <v>262</v>
      </c>
      <c r="E947" s="176" t="s">
        <v>287</v>
      </c>
      <c r="F947" s="35">
        <v>305</v>
      </c>
      <c r="G947" s="34" t="s">
        <v>330</v>
      </c>
      <c r="H947" s="333">
        <v>2</v>
      </c>
      <c r="I947" s="305">
        <v>12989</v>
      </c>
      <c r="J947" s="305">
        <v>5869</v>
      </c>
      <c r="K947" s="178">
        <v>1188</v>
      </c>
      <c r="L947" s="305">
        <f t="shared" si="44"/>
        <v>20046</v>
      </c>
      <c r="M947" s="34"/>
      <c r="N947" s="178">
        <f t="shared" si="42"/>
        <v>4215.1750642237275</v>
      </c>
      <c r="O947" s="178">
        <f t="shared" si="43"/>
        <v>5869.3029733763105</v>
      </c>
      <c r="P947" s="179"/>
    </row>
    <row r="948" spans="1:16">
      <c r="A948" s="35">
        <v>3506</v>
      </c>
      <c r="B948" s="35">
        <v>3506262347</v>
      </c>
      <c r="C948" s="34" t="s">
        <v>549</v>
      </c>
      <c r="D948" s="35">
        <v>262</v>
      </c>
      <c r="E948" s="176" t="s">
        <v>287</v>
      </c>
      <c r="F948" s="35">
        <v>347</v>
      </c>
      <c r="G948" s="34" t="s">
        <v>372</v>
      </c>
      <c r="H948" s="333">
        <v>4</v>
      </c>
      <c r="I948" s="305">
        <v>12131</v>
      </c>
      <c r="J948" s="305">
        <v>5554</v>
      </c>
      <c r="K948" s="178">
        <v>1188</v>
      </c>
      <c r="L948" s="305">
        <f t="shared" si="44"/>
        <v>18873</v>
      </c>
      <c r="M948" s="34"/>
      <c r="N948" s="178">
        <f t="shared" si="42"/>
        <v>4954.9130436160012</v>
      </c>
      <c r="O948" s="178">
        <f t="shared" si="43"/>
        <v>6261.5041138065462</v>
      </c>
      <c r="P948" s="179"/>
    </row>
    <row r="949" spans="1:16">
      <c r="A949" s="35">
        <v>3506</v>
      </c>
      <c r="B949" s="35">
        <v>3506262673</v>
      </c>
      <c r="C949" s="34" t="s">
        <v>549</v>
      </c>
      <c r="D949" s="35">
        <v>262</v>
      </c>
      <c r="E949" s="176" t="s">
        <v>287</v>
      </c>
      <c r="F949" s="35">
        <v>673</v>
      </c>
      <c r="G949" s="34" t="s">
        <v>401</v>
      </c>
      <c r="H949" s="333">
        <v>1</v>
      </c>
      <c r="I949" s="305">
        <v>12813.765988372093</v>
      </c>
      <c r="J949" s="305">
        <v>7812</v>
      </c>
      <c r="K949" s="178">
        <v>1188</v>
      </c>
      <c r="L949" s="305">
        <f t="shared" si="44"/>
        <v>21813.765988372092</v>
      </c>
      <c r="M949" s="34"/>
      <c r="N949" s="178">
        <f t="shared" si="42"/>
        <v>6056.9163365043114</v>
      </c>
      <c r="O949" s="178">
        <f t="shared" si="43"/>
        <v>8227.3444606444227</v>
      </c>
      <c r="P949" s="179"/>
    </row>
    <row r="950" spans="1:16">
      <c r="A950" s="35">
        <v>3506</v>
      </c>
      <c r="B950" s="35">
        <v>3506262705</v>
      </c>
      <c r="C950" s="34" t="s">
        <v>549</v>
      </c>
      <c r="D950" s="35">
        <v>262</v>
      </c>
      <c r="E950" s="176" t="s">
        <v>287</v>
      </c>
      <c r="F950" s="35">
        <v>705</v>
      </c>
      <c r="G950" s="34" t="s">
        <v>411</v>
      </c>
      <c r="H950" s="333">
        <v>1</v>
      </c>
      <c r="I950" s="305">
        <v>12989</v>
      </c>
      <c r="J950" s="305">
        <v>11193</v>
      </c>
      <c r="K950" s="178">
        <v>1188</v>
      </c>
      <c r="L950" s="305">
        <f t="shared" si="44"/>
        <v>25370</v>
      </c>
      <c r="M950" s="34"/>
      <c r="N950" s="178">
        <f t="shared" si="42"/>
        <v>6207.9377126003965</v>
      </c>
      <c r="O950" s="178">
        <f t="shared" si="43"/>
        <v>11192.744065558833</v>
      </c>
      <c r="P950" s="179"/>
    </row>
    <row r="951" spans="1:16">
      <c r="A951" s="35">
        <v>3508</v>
      </c>
      <c r="B951" s="35">
        <v>3508281005</v>
      </c>
      <c r="C951" s="34" t="s">
        <v>561</v>
      </c>
      <c r="D951" s="35">
        <v>281</v>
      </c>
      <c r="E951" s="176" t="s">
        <v>306</v>
      </c>
      <c r="F951" s="35">
        <v>5</v>
      </c>
      <c r="G951" s="34" t="s">
        <v>30</v>
      </c>
      <c r="H951" s="333">
        <v>1</v>
      </c>
      <c r="I951" s="305">
        <v>15981.945223794399</v>
      </c>
      <c r="J951" s="305">
        <v>5451</v>
      </c>
      <c r="K951" s="178">
        <v>1188</v>
      </c>
      <c r="L951" s="305">
        <f t="shared" si="44"/>
        <v>22620.945223794399</v>
      </c>
      <c r="M951" s="34"/>
      <c r="N951" s="178">
        <f t="shared" si="42"/>
        <v>5451.4583329548332</v>
      </c>
      <c r="O951" s="178">
        <f t="shared" si="43"/>
        <v>7893.2746143031436</v>
      </c>
      <c r="P951" s="179"/>
    </row>
    <row r="952" spans="1:16">
      <c r="A952" s="35">
        <v>3508</v>
      </c>
      <c r="B952" s="35">
        <v>3508281061</v>
      </c>
      <c r="C952" s="34" t="s">
        <v>561</v>
      </c>
      <c r="D952" s="35">
        <v>281</v>
      </c>
      <c r="E952" s="176" t="s">
        <v>306</v>
      </c>
      <c r="F952" s="35">
        <v>61</v>
      </c>
      <c r="G952" s="34" t="s">
        <v>86</v>
      </c>
      <c r="H952" s="333">
        <v>2</v>
      </c>
      <c r="I952" s="305">
        <v>21667</v>
      </c>
      <c r="J952" s="305">
        <v>2254</v>
      </c>
      <c r="K952" s="178">
        <v>1188</v>
      </c>
      <c r="L952" s="305">
        <f t="shared" si="44"/>
        <v>25109</v>
      </c>
      <c r="M952" s="34"/>
      <c r="N952" s="178">
        <f t="shared" si="42"/>
        <v>616.98898858846587</v>
      </c>
      <c r="O952" s="178">
        <f t="shared" si="43"/>
        <v>2254.4576959121696</v>
      </c>
      <c r="P952" s="179"/>
    </row>
    <row r="953" spans="1:16">
      <c r="A953" s="35">
        <v>3508</v>
      </c>
      <c r="B953" s="35">
        <v>3508281087</v>
      </c>
      <c r="C953" s="34" t="s">
        <v>561</v>
      </c>
      <c r="D953" s="35">
        <v>281</v>
      </c>
      <c r="E953" s="176" t="s">
        <v>306</v>
      </c>
      <c r="F953" s="35">
        <v>87</v>
      </c>
      <c r="G953" s="34" t="s">
        <v>112</v>
      </c>
      <c r="H953" s="333">
        <v>1</v>
      </c>
      <c r="I953" s="305">
        <v>14171.529570502429</v>
      </c>
      <c r="J953" s="305">
        <v>4406</v>
      </c>
      <c r="K953" s="178">
        <v>1188</v>
      </c>
      <c r="L953" s="305">
        <f t="shared" si="44"/>
        <v>19765.529570502429</v>
      </c>
      <c r="M953" s="34"/>
      <c r="N953" s="178">
        <f t="shared" si="42"/>
        <v>4406.1076741881261</v>
      </c>
      <c r="O953" s="178">
        <f t="shared" si="43"/>
        <v>6129.2210593834861</v>
      </c>
      <c r="P953" s="179"/>
    </row>
    <row r="954" spans="1:16">
      <c r="A954" s="35">
        <v>3508</v>
      </c>
      <c r="B954" s="35">
        <v>3508281137</v>
      </c>
      <c r="C954" s="34" t="s">
        <v>561</v>
      </c>
      <c r="D954" s="35">
        <v>281</v>
      </c>
      <c r="E954" s="176" t="s">
        <v>306</v>
      </c>
      <c r="F954" s="35">
        <v>137</v>
      </c>
      <c r="G954" s="34" t="s">
        <v>162</v>
      </c>
      <c r="H954" s="333">
        <v>7</v>
      </c>
      <c r="I954" s="305">
        <v>22531</v>
      </c>
      <c r="J954" s="305">
        <v>693</v>
      </c>
      <c r="K954" s="178">
        <v>1188</v>
      </c>
      <c r="L954" s="305">
        <f t="shared" si="44"/>
        <v>24412</v>
      </c>
      <c r="M954" s="34"/>
      <c r="N954" s="178">
        <f t="shared" si="42"/>
        <v>0</v>
      </c>
      <c r="O954" s="178">
        <f t="shared" si="43"/>
        <v>692.67404453384006</v>
      </c>
      <c r="P954" s="179"/>
    </row>
    <row r="955" spans="1:16">
      <c r="A955" s="35">
        <v>3508</v>
      </c>
      <c r="B955" s="35">
        <v>3508281161</v>
      </c>
      <c r="C955" s="34" t="s">
        <v>561</v>
      </c>
      <c r="D955" s="35">
        <v>281</v>
      </c>
      <c r="E955" s="176" t="s">
        <v>306</v>
      </c>
      <c r="F955" s="35">
        <v>161</v>
      </c>
      <c r="G955" s="34" t="s">
        <v>186</v>
      </c>
      <c r="H955" s="333">
        <v>2</v>
      </c>
      <c r="I955" s="305">
        <v>19728</v>
      </c>
      <c r="J955" s="305">
        <v>6949</v>
      </c>
      <c r="K955" s="178">
        <v>1188</v>
      </c>
      <c r="L955" s="305">
        <f t="shared" si="44"/>
        <v>27865</v>
      </c>
      <c r="M955" s="34"/>
      <c r="N955" s="178">
        <f t="shared" si="42"/>
        <v>6887.0038888238269</v>
      </c>
      <c r="O955" s="178">
        <f t="shared" si="43"/>
        <v>8416.1800939406348</v>
      </c>
      <c r="P955" s="179"/>
    </row>
    <row r="956" spans="1:16">
      <c r="A956" s="35">
        <v>3508</v>
      </c>
      <c r="B956" s="35">
        <v>3508281227</v>
      </c>
      <c r="C956" s="34" t="s">
        <v>561</v>
      </c>
      <c r="D956" s="35">
        <v>281</v>
      </c>
      <c r="E956" s="176" t="s">
        <v>306</v>
      </c>
      <c r="F956" s="35">
        <v>227</v>
      </c>
      <c r="G956" s="34" t="s">
        <v>252</v>
      </c>
      <c r="H956" s="333">
        <v>1</v>
      </c>
      <c r="I956" s="305">
        <v>16515.233232157505</v>
      </c>
      <c r="J956" s="305">
        <v>3321</v>
      </c>
      <c r="K956" s="178">
        <v>1188</v>
      </c>
      <c r="L956" s="305">
        <f t="shared" si="44"/>
        <v>21024.233232157505</v>
      </c>
      <c r="M956" s="34"/>
      <c r="N956" s="178">
        <f t="shared" si="42"/>
        <v>3321.4503940101858</v>
      </c>
      <c r="O956" s="178">
        <f t="shared" si="43"/>
        <v>4975.8244975986054</v>
      </c>
      <c r="P956" s="179"/>
    </row>
    <row r="957" spans="1:16">
      <c r="A957" s="35">
        <v>3508</v>
      </c>
      <c r="B957" s="35">
        <v>3508281281</v>
      </c>
      <c r="C957" s="34" t="s">
        <v>561</v>
      </c>
      <c r="D957" s="35">
        <v>281</v>
      </c>
      <c r="E957" s="176" t="s">
        <v>306</v>
      </c>
      <c r="F957" s="35">
        <v>281</v>
      </c>
      <c r="G957" s="34" t="s">
        <v>306</v>
      </c>
      <c r="H957" s="333">
        <v>155</v>
      </c>
      <c r="I957" s="305">
        <v>22644</v>
      </c>
      <c r="J957" s="305">
        <v>2</v>
      </c>
      <c r="K957" s="178">
        <v>1188</v>
      </c>
      <c r="L957" s="305">
        <f t="shared" si="44"/>
        <v>23834</v>
      </c>
      <c r="M957" s="34"/>
      <c r="N957" s="178">
        <f t="shared" si="42"/>
        <v>0</v>
      </c>
      <c r="O957" s="178">
        <f t="shared" si="43"/>
        <v>1028.8268938687579</v>
      </c>
      <c r="P957" s="179"/>
    </row>
    <row r="958" spans="1:16">
      <c r="A958" s="35">
        <v>3508</v>
      </c>
      <c r="B958" s="35">
        <v>3508281325</v>
      </c>
      <c r="C958" s="34" t="s">
        <v>561</v>
      </c>
      <c r="D958" s="35">
        <v>281</v>
      </c>
      <c r="E958" s="176" t="s">
        <v>306</v>
      </c>
      <c r="F958" s="35">
        <v>325</v>
      </c>
      <c r="G958" s="34" t="s">
        <v>350</v>
      </c>
      <c r="H958" s="333">
        <v>1</v>
      </c>
      <c r="I958" s="305">
        <v>20266</v>
      </c>
      <c r="J958" s="305">
        <v>1370</v>
      </c>
      <c r="K958" s="178">
        <v>1188</v>
      </c>
      <c r="L958" s="305">
        <f t="shared" si="44"/>
        <v>22824</v>
      </c>
      <c r="M958" s="34"/>
      <c r="N958" s="178">
        <f t="shared" si="42"/>
        <v>1369.6256122024606</v>
      </c>
      <c r="O958" s="178">
        <f t="shared" si="43"/>
        <v>2948.3719362154625</v>
      </c>
      <c r="P958" s="179"/>
    </row>
    <row r="959" spans="1:16">
      <c r="A959" s="35">
        <v>3508</v>
      </c>
      <c r="B959" s="35">
        <v>3508281332</v>
      </c>
      <c r="C959" s="34" t="s">
        <v>561</v>
      </c>
      <c r="D959" s="35">
        <v>281</v>
      </c>
      <c r="E959" s="176" t="s">
        <v>306</v>
      </c>
      <c r="F959" s="35">
        <v>332</v>
      </c>
      <c r="G959" s="34" t="s">
        <v>357</v>
      </c>
      <c r="H959" s="333">
        <v>2</v>
      </c>
      <c r="I959" s="305">
        <v>17660.358630503531</v>
      </c>
      <c r="J959" s="305">
        <v>522</v>
      </c>
      <c r="K959" s="178">
        <v>1188</v>
      </c>
      <c r="L959" s="305">
        <f t="shared" si="44"/>
        <v>19370.358630503531</v>
      </c>
      <c r="M959" s="34"/>
      <c r="N959" s="178">
        <f t="shared" si="42"/>
        <v>522.32414320337193</v>
      </c>
      <c r="O959" s="178">
        <f t="shared" si="43"/>
        <v>1736.1768506139415</v>
      </c>
      <c r="P959" s="179"/>
    </row>
    <row r="960" spans="1:16">
      <c r="A960" s="35">
        <v>3508</v>
      </c>
      <c r="B960" s="35">
        <v>3508281605</v>
      </c>
      <c r="C960" s="34" t="s">
        <v>561</v>
      </c>
      <c r="D960" s="35">
        <v>281</v>
      </c>
      <c r="E960" s="176" t="s">
        <v>306</v>
      </c>
      <c r="F960" s="35">
        <v>605</v>
      </c>
      <c r="G960" s="34" t="s">
        <v>381</v>
      </c>
      <c r="H960" s="333">
        <v>1</v>
      </c>
      <c r="I960" s="305">
        <v>15091.445604483588</v>
      </c>
      <c r="J960" s="305">
        <v>11630</v>
      </c>
      <c r="K960" s="178">
        <v>1188</v>
      </c>
      <c r="L960" s="305">
        <f t="shared" si="44"/>
        <v>27909.44560448359</v>
      </c>
      <c r="M960" s="34"/>
      <c r="N960" s="178">
        <f t="shared" si="42"/>
        <v>9601.5269740928288</v>
      </c>
      <c r="O960" s="178">
        <f t="shared" si="43"/>
        <v>11633.671668894744</v>
      </c>
      <c r="P960" s="179"/>
    </row>
    <row r="961" spans="1:16">
      <c r="A961" s="35">
        <v>3508</v>
      </c>
      <c r="B961" s="35">
        <v>3508281680</v>
      </c>
      <c r="C961" s="34" t="s">
        <v>561</v>
      </c>
      <c r="D961" s="35">
        <v>281</v>
      </c>
      <c r="E961" s="176" t="s">
        <v>306</v>
      </c>
      <c r="F961" s="35">
        <v>680</v>
      </c>
      <c r="G961" s="34" t="s">
        <v>404</v>
      </c>
      <c r="H961" s="333">
        <v>1</v>
      </c>
      <c r="I961" s="305">
        <v>13841.603768589048</v>
      </c>
      <c r="J961" s="305">
        <v>4496</v>
      </c>
      <c r="K961" s="178">
        <v>1188</v>
      </c>
      <c r="L961" s="305">
        <f t="shared" si="44"/>
        <v>19525.603768589048</v>
      </c>
      <c r="M961" s="34"/>
      <c r="N961" s="178">
        <f t="shared" si="42"/>
        <v>4092.8549226262512</v>
      </c>
      <c r="O961" s="178">
        <f t="shared" si="43"/>
        <v>5253.0127873571037</v>
      </c>
      <c r="P961" s="179"/>
    </row>
    <row r="962" spans="1:16">
      <c r="A962" s="35">
        <v>3508</v>
      </c>
      <c r="B962" s="35">
        <v>3508281766</v>
      </c>
      <c r="C962" s="34" t="s">
        <v>561</v>
      </c>
      <c r="D962" s="35">
        <v>281</v>
      </c>
      <c r="E962" s="176" t="s">
        <v>306</v>
      </c>
      <c r="F962" s="35">
        <v>766</v>
      </c>
      <c r="G962" s="34" t="s">
        <v>429</v>
      </c>
      <c r="H962" s="333">
        <v>1</v>
      </c>
      <c r="I962" s="305">
        <v>15062.14426910299</v>
      </c>
      <c r="J962" s="305">
        <v>5129</v>
      </c>
      <c r="K962" s="178">
        <v>1188</v>
      </c>
      <c r="L962" s="305">
        <f t="shared" si="44"/>
        <v>21379.144269102988</v>
      </c>
      <c r="M962" s="34"/>
      <c r="N962" s="178">
        <f t="shared" si="42"/>
        <v>4251.8089579310745</v>
      </c>
      <c r="O962" s="178">
        <f t="shared" si="43"/>
        <v>5315.4243002241692</v>
      </c>
      <c r="P962" s="179"/>
    </row>
    <row r="963" spans="1:16">
      <c r="A963" s="35">
        <v>3509</v>
      </c>
      <c r="B963" s="35">
        <v>3509095003</v>
      </c>
      <c r="C963" s="34" t="s">
        <v>550</v>
      </c>
      <c r="D963" s="35">
        <v>95</v>
      </c>
      <c r="E963" s="176" t="s">
        <v>120</v>
      </c>
      <c r="F963" s="35">
        <v>3</v>
      </c>
      <c r="G963" s="34" t="s">
        <v>28</v>
      </c>
      <c r="H963" s="333">
        <v>1</v>
      </c>
      <c r="I963" s="305">
        <v>13828.154509283821</v>
      </c>
      <c r="J963" s="305">
        <v>1749</v>
      </c>
      <c r="K963" s="178">
        <v>1188</v>
      </c>
      <c r="L963" s="305">
        <f t="shared" si="44"/>
        <v>16765.154509283821</v>
      </c>
      <c r="M963" s="34"/>
      <c r="N963" s="178">
        <f t="shared" si="42"/>
        <v>809.62975450863632</v>
      </c>
      <c r="O963" s="178">
        <f t="shared" si="43"/>
        <v>2803.6363318312651</v>
      </c>
      <c r="P963" s="179"/>
    </row>
    <row r="964" spans="1:16">
      <c r="A964" s="35">
        <v>3509</v>
      </c>
      <c r="B964" s="35">
        <v>3509095072</v>
      </c>
      <c r="C964" s="34" t="s">
        <v>550</v>
      </c>
      <c r="D964" s="35">
        <v>95</v>
      </c>
      <c r="E964" s="176" t="s">
        <v>120</v>
      </c>
      <c r="F964" s="35">
        <v>72</v>
      </c>
      <c r="G964" s="34" t="s">
        <v>97</v>
      </c>
      <c r="H964" s="333">
        <v>2</v>
      </c>
      <c r="I964" s="305">
        <v>14172.857649078989</v>
      </c>
      <c r="J964" s="305">
        <v>4532</v>
      </c>
      <c r="K964" s="178">
        <v>1188</v>
      </c>
      <c r="L964" s="305">
        <f t="shared" si="44"/>
        <v>19892.857649078989</v>
      </c>
      <c r="M964" s="34"/>
      <c r="N964" s="178">
        <f t="shared" si="42"/>
        <v>2882.7900087125381</v>
      </c>
      <c r="O964" s="178">
        <f t="shared" si="43"/>
        <v>4531.5207009862315</v>
      </c>
      <c r="P964" s="179"/>
    </row>
    <row r="965" spans="1:16">
      <c r="A965" s="35">
        <v>3509</v>
      </c>
      <c r="B965" s="35">
        <v>3509095095</v>
      </c>
      <c r="C965" s="34" t="s">
        <v>550</v>
      </c>
      <c r="D965" s="35">
        <v>95</v>
      </c>
      <c r="E965" s="176" t="s">
        <v>120</v>
      </c>
      <c r="F965" s="35">
        <v>95</v>
      </c>
      <c r="G965" s="34" t="s">
        <v>120</v>
      </c>
      <c r="H965" s="333">
        <v>585</v>
      </c>
      <c r="I965" s="305">
        <v>20065</v>
      </c>
      <c r="J965" s="305">
        <v>118</v>
      </c>
      <c r="K965" s="178">
        <v>1188</v>
      </c>
      <c r="L965" s="305">
        <f t="shared" si="44"/>
        <v>21371</v>
      </c>
      <c r="M965" s="34"/>
      <c r="N965" s="178">
        <f t="shared" si="42"/>
        <v>0</v>
      </c>
      <c r="O965" s="178">
        <f t="shared" si="43"/>
        <v>248.92038140707882</v>
      </c>
      <c r="P965" s="179"/>
    </row>
    <row r="966" spans="1:16">
      <c r="A966" s="35">
        <v>3509</v>
      </c>
      <c r="B966" s="35">
        <v>3509095201</v>
      </c>
      <c r="C966" s="34" t="s">
        <v>550</v>
      </c>
      <c r="D966" s="35">
        <v>95</v>
      </c>
      <c r="E966" s="176" t="s">
        <v>120</v>
      </c>
      <c r="F966" s="35">
        <v>201</v>
      </c>
      <c r="G966" s="34" t="s">
        <v>226</v>
      </c>
      <c r="H966" s="333">
        <v>6</v>
      </c>
      <c r="I966" s="305">
        <v>21392</v>
      </c>
      <c r="J966" s="305">
        <v>0</v>
      </c>
      <c r="K966" s="178">
        <v>1188</v>
      </c>
      <c r="L966" s="305">
        <f t="shared" si="44"/>
        <v>22580</v>
      </c>
      <c r="M966" s="34"/>
      <c r="N966" s="178">
        <f t="shared" si="42"/>
        <v>0</v>
      </c>
      <c r="O966" s="178">
        <f t="shared" si="43"/>
        <v>749.22890033513249</v>
      </c>
      <c r="P966" s="179"/>
    </row>
    <row r="967" spans="1:16">
      <c r="A967" s="35">
        <v>3509</v>
      </c>
      <c r="B967" s="35">
        <v>3509095273</v>
      </c>
      <c r="C967" s="34" t="s">
        <v>550</v>
      </c>
      <c r="D967" s="35">
        <v>95</v>
      </c>
      <c r="E967" s="176" t="s">
        <v>120</v>
      </c>
      <c r="F967" s="35">
        <v>273</v>
      </c>
      <c r="G967" s="34" t="s">
        <v>298</v>
      </c>
      <c r="H967" s="333">
        <v>2</v>
      </c>
      <c r="I967" s="305">
        <v>16753</v>
      </c>
      <c r="J967" s="305">
        <v>7021</v>
      </c>
      <c r="K967" s="178">
        <v>1188</v>
      </c>
      <c r="L967" s="305">
        <f t="shared" si="44"/>
        <v>24962</v>
      </c>
      <c r="M967" s="34"/>
      <c r="N967" s="178">
        <f t="shared" si="42"/>
        <v>4450.9872714127414</v>
      </c>
      <c r="O967" s="178">
        <f t="shared" si="43"/>
        <v>7092.5365058977986</v>
      </c>
      <c r="P967" s="179"/>
    </row>
    <row r="968" spans="1:16">
      <c r="A968" s="35">
        <v>3509</v>
      </c>
      <c r="B968" s="35">
        <v>3509095292</v>
      </c>
      <c r="C968" s="34" t="s">
        <v>550</v>
      </c>
      <c r="D968" s="35">
        <v>95</v>
      </c>
      <c r="E968" s="176" t="s">
        <v>120</v>
      </c>
      <c r="F968" s="35">
        <v>292</v>
      </c>
      <c r="G968" s="34" t="s">
        <v>317</v>
      </c>
      <c r="H968" s="333">
        <v>4</v>
      </c>
      <c r="I968" s="305">
        <v>18176</v>
      </c>
      <c r="J968" s="305">
        <v>5237</v>
      </c>
      <c r="K968" s="178">
        <v>1188</v>
      </c>
      <c r="L968" s="305">
        <f t="shared" si="44"/>
        <v>24601</v>
      </c>
      <c r="M968" s="34"/>
      <c r="N968" s="178">
        <f t="shared" si="42"/>
        <v>2130.6040182111756</v>
      </c>
      <c r="O968" s="178">
        <f t="shared" si="43"/>
        <v>5236.5148552482751</v>
      </c>
      <c r="P968" s="179"/>
    </row>
    <row r="969" spans="1:16">
      <c r="A969" s="35">
        <v>3509</v>
      </c>
      <c r="B969" s="35">
        <v>3509095293</v>
      </c>
      <c r="C969" s="34" t="s">
        <v>550</v>
      </c>
      <c r="D969" s="35">
        <v>95</v>
      </c>
      <c r="E969" s="176" t="s">
        <v>120</v>
      </c>
      <c r="F969" s="35">
        <v>293</v>
      </c>
      <c r="G969" s="34" t="s">
        <v>318</v>
      </c>
      <c r="H969" s="333">
        <v>1</v>
      </c>
      <c r="I969" s="305">
        <v>19853</v>
      </c>
      <c r="J969" s="305">
        <v>374</v>
      </c>
      <c r="K969" s="178">
        <v>1188</v>
      </c>
      <c r="L969" s="305">
        <f t="shared" si="44"/>
        <v>21415</v>
      </c>
      <c r="M969" s="34"/>
      <c r="N969" s="178">
        <f t="shared" si="42"/>
        <v>374.11157619626465</v>
      </c>
      <c r="O969" s="178">
        <f t="shared" si="43"/>
        <v>1704.8865238277649</v>
      </c>
      <c r="P969" s="179"/>
    </row>
    <row r="970" spans="1:16">
      <c r="A970" s="35">
        <v>3509</v>
      </c>
      <c r="B970" s="35">
        <v>3509095331</v>
      </c>
      <c r="C970" s="34" t="s">
        <v>550</v>
      </c>
      <c r="D970" s="35">
        <v>95</v>
      </c>
      <c r="E970" s="176" t="s">
        <v>120</v>
      </c>
      <c r="F970" s="35">
        <v>331</v>
      </c>
      <c r="G970" s="34" t="s">
        <v>356</v>
      </c>
      <c r="H970" s="333">
        <v>1</v>
      </c>
      <c r="I970" s="305">
        <v>17290</v>
      </c>
      <c r="J970" s="305">
        <v>3300</v>
      </c>
      <c r="K970" s="178">
        <v>1188</v>
      </c>
      <c r="L970" s="305">
        <f t="shared" si="44"/>
        <v>21778</v>
      </c>
      <c r="M970" s="34"/>
      <c r="N970" s="178">
        <f t="shared" ref="N970:N1033" si="45">IF(VLOOKUP($F970,abvfndpcts,17)&lt;100,0,((VLOOKUP($F970,abvfndpcts,17)/100*$I970)-$I970))</f>
        <v>3299.1265275430887</v>
      </c>
      <c r="O970" s="178">
        <f t="shared" ref="O970:O1033" si="46">IF(VLOOKUP($F970,abvfndpcts,18)&lt;100,0,((VLOOKUP($F970,abvfndpcts,18)/100*$I970)-$I970))</f>
        <v>6132.9946495961594</v>
      </c>
      <c r="P970" s="179"/>
    </row>
    <row r="971" spans="1:16">
      <c r="A971" s="35">
        <v>3509</v>
      </c>
      <c r="B971" s="35">
        <v>3509095763</v>
      </c>
      <c r="C971" s="34" t="s">
        <v>550</v>
      </c>
      <c r="D971" s="35">
        <v>95</v>
      </c>
      <c r="E971" s="176" t="s">
        <v>120</v>
      </c>
      <c r="F971" s="35">
        <v>763</v>
      </c>
      <c r="G971" s="34" t="s">
        <v>427</v>
      </c>
      <c r="H971" s="333">
        <v>2</v>
      </c>
      <c r="I971" s="305">
        <v>18652</v>
      </c>
      <c r="J971" s="305">
        <v>5590</v>
      </c>
      <c r="K971" s="178">
        <v>1188</v>
      </c>
      <c r="L971" s="305">
        <f t="shared" ref="L971:L1034" si="47">SUM(I971:K971)</f>
        <v>25430</v>
      </c>
      <c r="M971" s="34"/>
      <c r="N971" s="178">
        <f t="shared" si="45"/>
        <v>3786.1756398116631</v>
      </c>
      <c r="O971" s="178">
        <f t="shared" si="46"/>
        <v>5658.1727747841069</v>
      </c>
      <c r="P971" s="179"/>
    </row>
    <row r="972" spans="1:16">
      <c r="A972" s="35">
        <v>3510</v>
      </c>
      <c r="B972" s="35">
        <v>3510281005</v>
      </c>
      <c r="C972" s="34" t="s">
        <v>551</v>
      </c>
      <c r="D972" s="35">
        <v>281</v>
      </c>
      <c r="E972" s="176" t="s">
        <v>306</v>
      </c>
      <c r="F972" s="35">
        <v>5</v>
      </c>
      <c r="G972" s="34" t="s">
        <v>30</v>
      </c>
      <c r="H972" s="333">
        <v>4</v>
      </c>
      <c r="I972" s="305">
        <v>17966</v>
      </c>
      <c r="J972" s="305">
        <v>6128</v>
      </c>
      <c r="K972" s="178">
        <v>1188</v>
      </c>
      <c r="L972" s="305">
        <f t="shared" si="47"/>
        <v>25282</v>
      </c>
      <c r="M972" s="34"/>
      <c r="N972" s="178">
        <f t="shared" si="45"/>
        <v>6128.2215048546896</v>
      </c>
      <c r="O972" s="178">
        <f t="shared" si="46"/>
        <v>8873.1734300677272</v>
      </c>
      <c r="P972" s="179"/>
    </row>
    <row r="973" spans="1:16">
      <c r="A973" s="35">
        <v>3510</v>
      </c>
      <c r="B973" s="35">
        <v>3510281061</v>
      </c>
      <c r="C973" s="34" t="s">
        <v>551</v>
      </c>
      <c r="D973" s="35">
        <v>281</v>
      </c>
      <c r="E973" s="176" t="s">
        <v>306</v>
      </c>
      <c r="F973" s="35">
        <v>61</v>
      </c>
      <c r="G973" s="34" t="s">
        <v>86</v>
      </c>
      <c r="H973" s="333">
        <v>2</v>
      </c>
      <c r="I973" s="305">
        <v>15614</v>
      </c>
      <c r="J973" s="305">
        <v>1625</v>
      </c>
      <c r="K973" s="178">
        <v>1188</v>
      </c>
      <c r="L973" s="305">
        <f t="shared" si="47"/>
        <v>18427</v>
      </c>
      <c r="M973" s="34"/>
      <c r="N973" s="178">
        <f t="shared" si="45"/>
        <v>444.62390122399665</v>
      </c>
      <c r="O973" s="178">
        <f t="shared" si="46"/>
        <v>1624.6412730868433</v>
      </c>
      <c r="P973" s="179"/>
    </row>
    <row r="974" spans="1:16">
      <c r="A974" s="35">
        <v>3510</v>
      </c>
      <c r="B974" s="35">
        <v>3510281281</v>
      </c>
      <c r="C974" s="34" t="s">
        <v>551</v>
      </c>
      <c r="D974" s="35">
        <v>281</v>
      </c>
      <c r="E974" s="176" t="s">
        <v>306</v>
      </c>
      <c r="F974" s="35">
        <v>281</v>
      </c>
      <c r="G974" s="34" t="s">
        <v>306</v>
      </c>
      <c r="H974" s="333">
        <v>476</v>
      </c>
      <c r="I974" s="305">
        <v>19314</v>
      </c>
      <c r="J974" s="305">
        <v>2</v>
      </c>
      <c r="K974" s="178">
        <v>1188</v>
      </c>
      <c r="L974" s="305">
        <f t="shared" si="47"/>
        <v>20504</v>
      </c>
      <c r="M974" s="34"/>
      <c r="N974" s="178">
        <f t="shared" si="45"/>
        <v>0</v>
      </c>
      <c r="O974" s="178">
        <f t="shared" si="46"/>
        <v>877.52882124099779</v>
      </c>
      <c r="P974" s="179"/>
    </row>
    <row r="975" spans="1:16">
      <c r="A975" s="35">
        <v>3510</v>
      </c>
      <c r="B975" s="35">
        <v>3510281332</v>
      </c>
      <c r="C975" s="34" t="s">
        <v>551</v>
      </c>
      <c r="D975" s="35">
        <v>281</v>
      </c>
      <c r="E975" s="176" t="s">
        <v>306</v>
      </c>
      <c r="F975" s="35">
        <v>332</v>
      </c>
      <c r="G975" s="34" t="s">
        <v>357</v>
      </c>
      <c r="H975" s="333">
        <v>2</v>
      </c>
      <c r="I975" s="305">
        <v>19090</v>
      </c>
      <c r="J975" s="305">
        <v>565</v>
      </c>
      <c r="K975" s="178">
        <v>1188</v>
      </c>
      <c r="L975" s="305">
        <f t="shared" si="47"/>
        <v>20843</v>
      </c>
      <c r="M975" s="34"/>
      <c r="N975" s="178">
        <f t="shared" si="45"/>
        <v>564.60732776569421</v>
      </c>
      <c r="O975" s="178">
        <f t="shared" si="46"/>
        <v>1876.7238407590121</v>
      </c>
      <c r="P975" s="179"/>
    </row>
    <row r="976" spans="1:16">
      <c r="A976" s="35">
        <v>3510</v>
      </c>
      <c r="B976" s="35">
        <v>3510281672</v>
      </c>
      <c r="C976" s="34" t="s">
        <v>551</v>
      </c>
      <c r="D976" s="35">
        <v>281</v>
      </c>
      <c r="E976" s="176" t="s">
        <v>306</v>
      </c>
      <c r="F976" s="35">
        <v>672</v>
      </c>
      <c r="G976" s="34" t="s">
        <v>400</v>
      </c>
      <c r="H976" s="333">
        <v>1</v>
      </c>
      <c r="I976" s="305">
        <v>18368</v>
      </c>
      <c r="J976" s="305">
        <v>4941</v>
      </c>
      <c r="K976" s="178">
        <v>1188</v>
      </c>
      <c r="L976" s="305">
        <f t="shared" si="47"/>
        <v>24497</v>
      </c>
      <c r="M976" s="34"/>
      <c r="N976" s="178">
        <f t="shared" si="45"/>
        <v>4063.8744674144073</v>
      </c>
      <c r="O976" s="178">
        <f t="shared" si="46"/>
        <v>7395.7683874502764</v>
      </c>
      <c r="P976" s="179"/>
    </row>
    <row r="977" spans="1:16">
      <c r="A977" s="35">
        <v>3513</v>
      </c>
      <c r="B977" s="35">
        <v>3513044016</v>
      </c>
      <c r="C977" s="34" t="s">
        <v>552</v>
      </c>
      <c r="D977" s="35">
        <v>44</v>
      </c>
      <c r="E977" s="176" t="s">
        <v>69</v>
      </c>
      <c r="F977" s="35">
        <v>16</v>
      </c>
      <c r="G977" s="34" t="s">
        <v>41</v>
      </c>
      <c r="H977" s="333">
        <v>1</v>
      </c>
      <c r="I977" s="305">
        <v>19728</v>
      </c>
      <c r="J977" s="305">
        <v>281</v>
      </c>
      <c r="K977" s="178">
        <v>1188</v>
      </c>
      <c r="L977" s="305">
        <f t="shared" si="47"/>
        <v>21197</v>
      </c>
      <c r="M977" s="34"/>
      <c r="N977" s="178">
        <f t="shared" si="45"/>
        <v>214.37343966942717</v>
      </c>
      <c r="O977" s="178">
        <f t="shared" si="46"/>
        <v>1115.2734939711263</v>
      </c>
      <c r="P977" s="179"/>
    </row>
    <row r="978" spans="1:16">
      <c r="A978" s="35">
        <v>3513</v>
      </c>
      <c r="B978" s="35">
        <v>3513044018</v>
      </c>
      <c r="C978" s="34" t="s">
        <v>552</v>
      </c>
      <c r="D978" s="35">
        <v>44</v>
      </c>
      <c r="E978" s="176" t="s">
        <v>69</v>
      </c>
      <c r="F978" s="35">
        <v>18</v>
      </c>
      <c r="G978" s="34" t="s">
        <v>43</v>
      </c>
      <c r="H978" s="333">
        <v>1</v>
      </c>
      <c r="I978" s="305">
        <v>19315</v>
      </c>
      <c r="J978" s="305">
        <v>10343</v>
      </c>
      <c r="K978" s="178">
        <v>1188</v>
      </c>
      <c r="L978" s="305">
        <f t="shared" si="47"/>
        <v>30846</v>
      </c>
      <c r="M978" s="34"/>
      <c r="N978" s="178">
        <f t="shared" si="45"/>
        <v>6358.4924115176218</v>
      </c>
      <c r="O978" s="178">
        <f t="shared" si="46"/>
        <v>18363.00728895334</v>
      </c>
      <c r="P978" s="179"/>
    </row>
    <row r="979" spans="1:16">
      <c r="A979" s="35">
        <v>3513</v>
      </c>
      <c r="B979" s="35">
        <v>3513044044</v>
      </c>
      <c r="C979" s="34" t="s">
        <v>552</v>
      </c>
      <c r="D979" s="35">
        <v>44</v>
      </c>
      <c r="E979" s="176" t="s">
        <v>69</v>
      </c>
      <c r="F979" s="35">
        <v>44</v>
      </c>
      <c r="G979" s="34" t="s">
        <v>69</v>
      </c>
      <c r="H979" s="333">
        <v>654</v>
      </c>
      <c r="I979" s="305">
        <v>18246</v>
      </c>
      <c r="J979" s="305">
        <v>0</v>
      </c>
      <c r="K979" s="178">
        <v>1188</v>
      </c>
      <c r="L979" s="305">
        <f t="shared" si="47"/>
        <v>19434</v>
      </c>
      <c r="M979" s="34"/>
      <c r="N979" s="178">
        <f t="shared" si="45"/>
        <v>0</v>
      </c>
      <c r="O979" s="178">
        <f t="shared" si="46"/>
        <v>1201.8273845289368</v>
      </c>
      <c r="P979" s="179"/>
    </row>
    <row r="980" spans="1:16">
      <c r="A980" s="35">
        <v>3513</v>
      </c>
      <c r="B980" s="35">
        <v>3513044050</v>
      </c>
      <c r="C980" s="34" t="s">
        <v>552</v>
      </c>
      <c r="D980" s="35">
        <v>44</v>
      </c>
      <c r="E980" s="176" t="s">
        <v>69</v>
      </c>
      <c r="F980" s="35">
        <v>50</v>
      </c>
      <c r="G980" s="34" t="s">
        <v>75</v>
      </c>
      <c r="H980" s="333">
        <v>1</v>
      </c>
      <c r="I980" s="305">
        <v>21656</v>
      </c>
      <c r="J980" s="305">
        <v>9460</v>
      </c>
      <c r="K980" s="178">
        <v>1188</v>
      </c>
      <c r="L980" s="305">
        <f t="shared" si="47"/>
        <v>32304</v>
      </c>
      <c r="M980" s="34"/>
      <c r="N980" s="178">
        <f t="shared" si="45"/>
        <v>9062.6905665603881</v>
      </c>
      <c r="O980" s="178">
        <f t="shared" si="46"/>
        <v>10202.282562235174</v>
      </c>
      <c r="P980" s="179"/>
    </row>
    <row r="981" spans="1:16">
      <c r="A981" s="35">
        <v>3513</v>
      </c>
      <c r="B981" s="35">
        <v>3513044083</v>
      </c>
      <c r="C981" s="34" t="s">
        <v>552</v>
      </c>
      <c r="D981" s="35">
        <v>44</v>
      </c>
      <c r="E981" s="176" t="s">
        <v>69</v>
      </c>
      <c r="F981" s="35">
        <v>83</v>
      </c>
      <c r="G981" s="34" t="s">
        <v>108</v>
      </c>
      <c r="H981" s="333">
        <v>1</v>
      </c>
      <c r="I981" s="305">
        <v>20438</v>
      </c>
      <c r="J981" s="305">
        <v>4047</v>
      </c>
      <c r="K981" s="178">
        <v>1188</v>
      </c>
      <c r="L981" s="305">
        <f t="shared" si="47"/>
        <v>25673</v>
      </c>
      <c r="M981" s="34"/>
      <c r="N981" s="178">
        <f t="shared" si="45"/>
        <v>1960.3524810662348</v>
      </c>
      <c r="O981" s="178">
        <f t="shared" si="46"/>
        <v>4047.067573106131</v>
      </c>
      <c r="P981" s="179"/>
    </row>
    <row r="982" spans="1:16">
      <c r="A982" s="35">
        <v>3513</v>
      </c>
      <c r="B982" s="35">
        <v>3513044182</v>
      </c>
      <c r="C982" s="34" t="s">
        <v>552</v>
      </c>
      <c r="D982" s="35">
        <v>44</v>
      </c>
      <c r="E982" s="176" t="s">
        <v>69</v>
      </c>
      <c r="F982" s="35">
        <v>182</v>
      </c>
      <c r="G982" s="34" t="s">
        <v>207</v>
      </c>
      <c r="H982" s="333">
        <v>1</v>
      </c>
      <c r="I982" s="305">
        <v>17830</v>
      </c>
      <c r="J982" s="305">
        <v>3683</v>
      </c>
      <c r="K982" s="178">
        <v>1188</v>
      </c>
      <c r="L982" s="305">
        <f t="shared" si="47"/>
        <v>22701</v>
      </c>
      <c r="M982" s="34"/>
      <c r="N982" s="178">
        <f t="shared" si="45"/>
        <v>2954.5709219158998</v>
      </c>
      <c r="O982" s="178">
        <f t="shared" si="46"/>
        <v>5465.1097162667684</v>
      </c>
      <c r="P982" s="179"/>
    </row>
    <row r="983" spans="1:16">
      <c r="A983" s="35">
        <v>3513</v>
      </c>
      <c r="B983" s="35">
        <v>3513044243</v>
      </c>
      <c r="C983" s="34" t="s">
        <v>552</v>
      </c>
      <c r="D983" s="35">
        <v>44</v>
      </c>
      <c r="E983" s="176" t="s">
        <v>69</v>
      </c>
      <c r="F983" s="35">
        <v>243</v>
      </c>
      <c r="G983" s="34" t="s">
        <v>268</v>
      </c>
      <c r="H983" s="333">
        <v>2</v>
      </c>
      <c r="I983" s="305">
        <v>19315</v>
      </c>
      <c r="J983" s="305">
        <v>2515</v>
      </c>
      <c r="K983" s="178">
        <v>1188</v>
      </c>
      <c r="L983" s="305">
        <f t="shared" si="47"/>
        <v>23018</v>
      </c>
      <c r="M983" s="34"/>
      <c r="N983" s="178">
        <f t="shared" si="45"/>
        <v>2074.2624963852286</v>
      </c>
      <c r="O983" s="178">
        <f t="shared" si="46"/>
        <v>4705.3869220024899</v>
      </c>
      <c r="P983" s="179"/>
    </row>
    <row r="984" spans="1:16">
      <c r="A984" s="35">
        <v>3513</v>
      </c>
      <c r="B984" s="35">
        <v>3513044244</v>
      </c>
      <c r="C984" s="34" t="s">
        <v>552</v>
      </c>
      <c r="D984" s="35">
        <v>44</v>
      </c>
      <c r="E984" s="176" t="s">
        <v>69</v>
      </c>
      <c r="F984" s="35">
        <v>244</v>
      </c>
      <c r="G984" s="34" t="s">
        <v>269</v>
      </c>
      <c r="H984" s="333">
        <v>24</v>
      </c>
      <c r="I984" s="305">
        <v>16973</v>
      </c>
      <c r="J984" s="305">
        <v>4103</v>
      </c>
      <c r="K984" s="178">
        <v>1188</v>
      </c>
      <c r="L984" s="305">
        <f t="shared" si="47"/>
        <v>22264</v>
      </c>
      <c r="M984" s="34"/>
      <c r="N984" s="178">
        <f t="shared" si="45"/>
        <v>4102.9729270043827</v>
      </c>
      <c r="O984" s="178">
        <f t="shared" si="46"/>
        <v>6877.2797791434932</v>
      </c>
      <c r="P984" s="179"/>
    </row>
    <row r="985" spans="1:16">
      <c r="A985" s="35">
        <v>3513</v>
      </c>
      <c r="B985" s="35">
        <v>3513044285</v>
      </c>
      <c r="C985" s="34" t="s">
        <v>552</v>
      </c>
      <c r="D985" s="35">
        <v>44</v>
      </c>
      <c r="E985" s="176" t="s">
        <v>69</v>
      </c>
      <c r="F985" s="35">
        <v>285</v>
      </c>
      <c r="G985" s="34" t="s">
        <v>310</v>
      </c>
      <c r="H985" s="333">
        <v>2</v>
      </c>
      <c r="I985" s="305">
        <v>15677</v>
      </c>
      <c r="J985" s="305">
        <v>3467</v>
      </c>
      <c r="K985" s="178">
        <v>1188</v>
      </c>
      <c r="L985" s="305">
        <f t="shared" si="47"/>
        <v>20332</v>
      </c>
      <c r="M985" s="34"/>
      <c r="N985" s="178">
        <f t="shared" si="45"/>
        <v>2963.7321031319116</v>
      </c>
      <c r="O985" s="178">
        <f t="shared" si="46"/>
        <v>4801.4424613590381</v>
      </c>
      <c r="P985" s="179"/>
    </row>
    <row r="986" spans="1:16">
      <c r="A986" s="35">
        <v>3513</v>
      </c>
      <c r="B986" s="35">
        <v>3513044293</v>
      </c>
      <c r="C986" s="34" t="s">
        <v>552</v>
      </c>
      <c r="D986" s="35">
        <v>44</v>
      </c>
      <c r="E986" s="176" t="s">
        <v>69</v>
      </c>
      <c r="F986" s="35">
        <v>293</v>
      </c>
      <c r="G986" s="34" t="s">
        <v>318</v>
      </c>
      <c r="H986" s="333">
        <v>37</v>
      </c>
      <c r="I986" s="305">
        <v>18132</v>
      </c>
      <c r="J986" s="305">
        <v>342</v>
      </c>
      <c r="K986" s="178">
        <v>1188</v>
      </c>
      <c r="L986" s="305">
        <f t="shared" si="47"/>
        <v>19662</v>
      </c>
      <c r="M986" s="34"/>
      <c r="N986" s="178">
        <f t="shared" si="45"/>
        <v>341.68090966557429</v>
      </c>
      <c r="O986" s="178">
        <f t="shared" si="46"/>
        <v>1557.0947690548019</v>
      </c>
      <c r="P986" s="179"/>
    </row>
    <row r="987" spans="1:16">
      <c r="A987" s="35">
        <v>3513</v>
      </c>
      <c r="B987" s="35">
        <v>3513044625</v>
      </c>
      <c r="C987" s="34" t="s">
        <v>552</v>
      </c>
      <c r="D987" s="35">
        <v>44</v>
      </c>
      <c r="E987" s="176" t="s">
        <v>69</v>
      </c>
      <c r="F987" s="35">
        <v>625</v>
      </c>
      <c r="G987" s="34" t="s">
        <v>388</v>
      </c>
      <c r="H987" s="333">
        <v>7</v>
      </c>
      <c r="I987" s="305">
        <v>15588</v>
      </c>
      <c r="J987" s="305">
        <v>1064</v>
      </c>
      <c r="K987" s="178">
        <v>1188</v>
      </c>
      <c r="L987" s="305">
        <f t="shared" si="47"/>
        <v>17840</v>
      </c>
      <c r="M987" s="34"/>
      <c r="N987" s="178">
        <f t="shared" si="45"/>
        <v>1064.2887986085443</v>
      </c>
      <c r="O987" s="178">
        <f t="shared" si="46"/>
        <v>2942.6559247528021</v>
      </c>
      <c r="P987" s="179"/>
    </row>
    <row r="988" spans="1:16">
      <c r="A988" s="35">
        <v>3513</v>
      </c>
      <c r="B988" s="35">
        <v>3513044780</v>
      </c>
      <c r="C988" s="34" t="s">
        <v>552</v>
      </c>
      <c r="D988" s="35">
        <v>44</v>
      </c>
      <c r="E988" s="176" t="s">
        <v>69</v>
      </c>
      <c r="F988" s="35">
        <v>780</v>
      </c>
      <c r="G988" s="34" t="s">
        <v>436</v>
      </c>
      <c r="H988" s="333">
        <v>3</v>
      </c>
      <c r="I988" s="305">
        <v>16763</v>
      </c>
      <c r="J988" s="305">
        <v>3068</v>
      </c>
      <c r="K988" s="178">
        <v>1188</v>
      </c>
      <c r="L988" s="305">
        <f t="shared" si="47"/>
        <v>21019</v>
      </c>
      <c r="M988" s="34"/>
      <c r="N988" s="178">
        <f t="shared" si="45"/>
        <v>2050.4613663360069</v>
      </c>
      <c r="O988" s="178">
        <f t="shared" si="46"/>
        <v>4687.7182958245685</v>
      </c>
      <c r="P988" s="179"/>
    </row>
    <row r="989" spans="1:16">
      <c r="A989" s="35">
        <v>3514</v>
      </c>
      <c r="B989" s="35">
        <v>3514281005</v>
      </c>
      <c r="C989" s="34" t="s">
        <v>553</v>
      </c>
      <c r="D989" s="35">
        <v>281</v>
      </c>
      <c r="E989" s="176" t="s">
        <v>306</v>
      </c>
      <c r="F989" s="35">
        <v>5</v>
      </c>
      <c r="G989" s="34" t="s">
        <v>30</v>
      </c>
      <c r="H989" s="333">
        <v>1</v>
      </c>
      <c r="I989" s="305">
        <v>15981.945223794399</v>
      </c>
      <c r="J989" s="305">
        <v>5451</v>
      </c>
      <c r="K989" s="178">
        <v>1188</v>
      </c>
      <c r="L989" s="305">
        <f t="shared" si="47"/>
        <v>22620.945223794399</v>
      </c>
      <c r="M989" s="34"/>
      <c r="N989" s="178">
        <f t="shared" si="45"/>
        <v>5451.4583329548332</v>
      </c>
      <c r="O989" s="178">
        <f t="shared" si="46"/>
        <v>7893.2746143031436</v>
      </c>
      <c r="P989" s="179"/>
    </row>
    <row r="990" spans="1:16">
      <c r="A990" s="35">
        <v>3514</v>
      </c>
      <c r="B990" s="35">
        <v>3514281061</v>
      </c>
      <c r="C990" s="34" t="s">
        <v>553</v>
      </c>
      <c r="D990" s="35">
        <v>281</v>
      </c>
      <c r="E990" s="176" t="s">
        <v>306</v>
      </c>
      <c r="F990" s="35">
        <v>61</v>
      </c>
      <c r="G990" s="34" t="s">
        <v>86</v>
      </c>
      <c r="H990" s="333">
        <v>5</v>
      </c>
      <c r="I990" s="305">
        <v>16378</v>
      </c>
      <c r="J990" s="305">
        <v>1704</v>
      </c>
      <c r="K990" s="178">
        <v>1188</v>
      </c>
      <c r="L990" s="305">
        <f t="shared" si="47"/>
        <v>19270</v>
      </c>
      <c r="M990" s="34"/>
      <c r="N990" s="178">
        <f t="shared" si="45"/>
        <v>466.37954747320327</v>
      </c>
      <c r="O990" s="178">
        <f t="shared" si="46"/>
        <v>1704.1356968500259</v>
      </c>
      <c r="P990" s="179"/>
    </row>
    <row r="991" spans="1:16">
      <c r="A991" s="35">
        <v>3514</v>
      </c>
      <c r="B991" s="35">
        <v>3514281137</v>
      </c>
      <c r="C991" s="34" t="s">
        <v>553</v>
      </c>
      <c r="D991" s="35">
        <v>281</v>
      </c>
      <c r="E991" s="176" t="s">
        <v>306</v>
      </c>
      <c r="F991" s="35">
        <v>137</v>
      </c>
      <c r="G991" s="34" t="s">
        <v>162</v>
      </c>
      <c r="H991" s="333">
        <v>3</v>
      </c>
      <c r="I991" s="305">
        <v>21772</v>
      </c>
      <c r="J991" s="305">
        <v>669</v>
      </c>
      <c r="K991" s="178">
        <v>1188</v>
      </c>
      <c r="L991" s="305">
        <f t="shared" si="47"/>
        <v>23629</v>
      </c>
      <c r="M991" s="34"/>
      <c r="N991" s="178">
        <f t="shared" si="45"/>
        <v>0</v>
      </c>
      <c r="O991" s="178">
        <f t="shared" si="46"/>
        <v>669.339989241078</v>
      </c>
      <c r="P991" s="179"/>
    </row>
    <row r="992" spans="1:16">
      <c r="A992" s="35">
        <v>3514</v>
      </c>
      <c r="B992" s="35">
        <v>3514281161</v>
      </c>
      <c r="C992" s="34" t="s">
        <v>553</v>
      </c>
      <c r="D992" s="35">
        <v>281</v>
      </c>
      <c r="E992" s="176" t="s">
        <v>306</v>
      </c>
      <c r="F992" s="35">
        <v>161</v>
      </c>
      <c r="G992" s="34" t="s">
        <v>186</v>
      </c>
      <c r="H992" s="333">
        <v>1</v>
      </c>
      <c r="I992" s="305">
        <v>15623.206692412536</v>
      </c>
      <c r="J992" s="305">
        <v>5503</v>
      </c>
      <c r="K992" s="178">
        <v>1188</v>
      </c>
      <c r="L992" s="305">
        <f t="shared" si="47"/>
        <v>22314.206692412536</v>
      </c>
      <c r="M992" s="34"/>
      <c r="N992" s="178">
        <f t="shared" si="45"/>
        <v>5454.0290575093059</v>
      </c>
      <c r="O992" s="178">
        <f t="shared" si="46"/>
        <v>6665.0304728407609</v>
      </c>
      <c r="P992" s="179"/>
    </row>
    <row r="993" spans="1:16">
      <c r="A993" s="35">
        <v>3514</v>
      </c>
      <c r="B993" s="35">
        <v>3514281281</v>
      </c>
      <c r="C993" s="34" t="s">
        <v>553</v>
      </c>
      <c r="D993" s="35">
        <v>281</v>
      </c>
      <c r="E993" s="176" t="s">
        <v>306</v>
      </c>
      <c r="F993" s="35">
        <v>281</v>
      </c>
      <c r="G993" s="34" t="s">
        <v>306</v>
      </c>
      <c r="H993" s="333">
        <v>582</v>
      </c>
      <c r="I993" s="305">
        <v>21018</v>
      </c>
      <c r="J993" s="305">
        <v>2</v>
      </c>
      <c r="K993" s="178">
        <v>1188</v>
      </c>
      <c r="L993" s="305">
        <f t="shared" si="47"/>
        <v>22208</v>
      </c>
      <c r="M993" s="34"/>
      <c r="N993" s="178">
        <f t="shared" si="45"/>
        <v>0</v>
      </c>
      <c r="O993" s="178">
        <f t="shared" si="46"/>
        <v>954.94981696403192</v>
      </c>
      <c r="P993" s="179"/>
    </row>
    <row r="994" spans="1:16">
      <c r="A994" s="35">
        <v>3515</v>
      </c>
      <c r="B994" s="35">
        <v>3515287024</v>
      </c>
      <c r="C994" s="34" t="s">
        <v>562</v>
      </c>
      <c r="D994" s="35">
        <v>287</v>
      </c>
      <c r="E994" s="176" t="s">
        <v>312</v>
      </c>
      <c r="F994" s="35">
        <v>24</v>
      </c>
      <c r="G994" s="34" t="s">
        <v>49</v>
      </c>
      <c r="H994" s="333">
        <v>2</v>
      </c>
      <c r="I994" s="305">
        <v>13684.612222222222</v>
      </c>
      <c r="J994" s="305">
        <v>3963</v>
      </c>
      <c r="K994" s="178">
        <v>1188</v>
      </c>
      <c r="L994" s="305">
        <f t="shared" si="47"/>
        <v>18835.612222222222</v>
      </c>
      <c r="M994" s="34"/>
      <c r="N994" s="178">
        <f t="shared" si="45"/>
        <v>2642.996722194528</v>
      </c>
      <c r="O994" s="178">
        <f t="shared" si="46"/>
        <v>3963.1054280215176</v>
      </c>
      <c r="P994" s="179"/>
    </row>
    <row r="995" spans="1:16" ht="14.45" customHeight="1">
      <c r="A995" s="35">
        <v>3515</v>
      </c>
      <c r="B995" s="35">
        <v>3515287043</v>
      </c>
      <c r="C995" s="34" t="s">
        <v>562</v>
      </c>
      <c r="D995" s="35">
        <v>287</v>
      </c>
      <c r="E995" s="176" t="s">
        <v>312</v>
      </c>
      <c r="F995" s="35">
        <v>43</v>
      </c>
      <c r="G995" s="34" t="s">
        <v>68</v>
      </c>
      <c r="H995" s="333">
        <v>7</v>
      </c>
      <c r="I995" s="305">
        <v>12262</v>
      </c>
      <c r="J995" s="305">
        <v>5521</v>
      </c>
      <c r="K995" s="178">
        <v>1188</v>
      </c>
      <c r="L995" s="305">
        <f t="shared" si="47"/>
        <v>18971</v>
      </c>
      <c r="M995" s="34"/>
      <c r="N995" s="178">
        <f t="shared" si="45"/>
        <v>3567.577316716317</v>
      </c>
      <c r="O995" s="178">
        <f t="shared" si="46"/>
        <v>6526.4643063387266</v>
      </c>
      <c r="P995" s="179"/>
    </row>
    <row r="996" spans="1:16" ht="14.45" customHeight="1">
      <c r="A996" s="35">
        <v>3515</v>
      </c>
      <c r="B996" s="35">
        <v>3515287045</v>
      </c>
      <c r="C996" s="34" t="s">
        <v>562</v>
      </c>
      <c r="D996" s="35">
        <v>287</v>
      </c>
      <c r="E996" s="176" t="s">
        <v>312</v>
      </c>
      <c r="F996" s="35">
        <v>45</v>
      </c>
      <c r="G996" s="34" t="s">
        <v>70</v>
      </c>
      <c r="H996" s="333">
        <v>2</v>
      </c>
      <c r="I996" s="305">
        <v>11247</v>
      </c>
      <c r="J996" s="305">
        <v>3861</v>
      </c>
      <c r="K996" s="178">
        <v>1188</v>
      </c>
      <c r="L996" s="305">
        <f t="shared" si="47"/>
        <v>16296</v>
      </c>
      <c r="M996" s="34"/>
      <c r="N996" s="178">
        <f t="shared" si="45"/>
        <v>2640.8807588642194</v>
      </c>
      <c r="O996" s="178">
        <f t="shared" si="46"/>
        <v>3966.1505352931435</v>
      </c>
      <c r="P996" s="179"/>
    </row>
    <row r="997" spans="1:16">
      <c r="A997" s="35">
        <v>3515</v>
      </c>
      <c r="B997" s="35">
        <v>3515287135</v>
      </c>
      <c r="C997" s="34" t="s">
        <v>562</v>
      </c>
      <c r="D997" s="35">
        <v>287</v>
      </c>
      <c r="E997" s="176" t="s">
        <v>312</v>
      </c>
      <c r="F997" s="35">
        <v>135</v>
      </c>
      <c r="G997" s="34" t="s">
        <v>160</v>
      </c>
      <c r="H997" s="333">
        <v>2</v>
      </c>
      <c r="I997" s="305">
        <v>15175.065294117645</v>
      </c>
      <c r="J997" s="305">
        <v>9647</v>
      </c>
      <c r="K997" s="178">
        <v>1188</v>
      </c>
      <c r="L997" s="305">
        <f t="shared" si="47"/>
        <v>26010.065294117645</v>
      </c>
      <c r="M997" s="34"/>
      <c r="N997" s="178">
        <f t="shared" si="45"/>
        <v>4235.1418377560258</v>
      </c>
      <c r="O997" s="178">
        <f t="shared" si="46"/>
        <v>10079.15158919532</v>
      </c>
      <c r="P997" s="179"/>
    </row>
    <row r="998" spans="1:16">
      <c r="A998" s="35">
        <v>3515</v>
      </c>
      <c r="B998" s="35">
        <v>3515287151</v>
      </c>
      <c r="C998" s="34" t="s">
        <v>562</v>
      </c>
      <c r="D998" s="35">
        <v>287</v>
      </c>
      <c r="E998" s="176" t="s">
        <v>312</v>
      </c>
      <c r="F998" s="35">
        <v>151</v>
      </c>
      <c r="G998" s="34" t="s">
        <v>176</v>
      </c>
      <c r="H998" s="333">
        <v>1</v>
      </c>
      <c r="I998" s="305">
        <v>11091</v>
      </c>
      <c r="J998" s="305">
        <v>2492</v>
      </c>
      <c r="K998" s="178">
        <v>1188</v>
      </c>
      <c r="L998" s="305">
        <f t="shared" si="47"/>
        <v>14771</v>
      </c>
      <c r="M998" s="34"/>
      <c r="N998" s="178">
        <f t="shared" si="45"/>
        <v>874.55908167615962</v>
      </c>
      <c r="O998" s="178">
        <f t="shared" si="46"/>
        <v>2491.7116428215813</v>
      </c>
      <c r="P998" s="179"/>
    </row>
    <row r="999" spans="1:16">
      <c r="A999" s="35">
        <v>3515</v>
      </c>
      <c r="B999" s="35">
        <v>3515287191</v>
      </c>
      <c r="C999" s="34" t="s">
        <v>562</v>
      </c>
      <c r="D999" s="35">
        <v>287</v>
      </c>
      <c r="E999" s="176" t="s">
        <v>312</v>
      </c>
      <c r="F999" s="35">
        <v>191</v>
      </c>
      <c r="G999" s="34" t="s">
        <v>216</v>
      </c>
      <c r="H999" s="333">
        <v>25</v>
      </c>
      <c r="I999" s="305">
        <v>12911</v>
      </c>
      <c r="J999" s="305">
        <v>4038</v>
      </c>
      <c r="K999" s="178">
        <v>1188</v>
      </c>
      <c r="L999" s="305">
        <f t="shared" si="47"/>
        <v>18137</v>
      </c>
      <c r="M999" s="34"/>
      <c r="N999" s="178">
        <f t="shared" si="45"/>
        <v>3726.5022959416965</v>
      </c>
      <c r="O999" s="178">
        <f t="shared" si="46"/>
        <v>4930.2825605927683</v>
      </c>
      <c r="P999" s="179"/>
    </row>
    <row r="1000" spans="1:16">
      <c r="A1000" s="35">
        <v>3515</v>
      </c>
      <c r="B1000" s="35">
        <v>3515287215</v>
      </c>
      <c r="C1000" s="34" t="s">
        <v>562</v>
      </c>
      <c r="D1000" s="35">
        <v>287</v>
      </c>
      <c r="E1000" s="176" t="s">
        <v>312</v>
      </c>
      <c r="F1000" s="35">
        <v>215</v>
      </c>
      <c r="G1000" s="34" t="s">
        <v>240</v>
      </c>
      <c r="H1000" s="333">
        <v>14</v>
      </c>
      <c r="I1000" s="305">
        <v>13851</v>
      </c>
      <c r="J1000" s="305">
        <v>0</v>
      </c>
      <c r="K1000" s="178">
        <v>1188</v>
      </c>
      <c r="L1000" s="305">
        <f t="shared" si="47"/>
        <v>15039</v>
      </c>
      <c r="M1000" s="34"/>
      <c r="N1000" s="178">
        <f t="shared" si="45"/>
        <v>0</v>
      </c>
      <c r="O1000" s="178">
        <f t="shared" si="46"/>
        <v>3262.8296348698932</v>
      </c>
      <c r="P1000" s="179"/>
    </row>
    <row r="1001" spans="1:16">
      <c r="A1001" s="35">
        <v>3515</v>
      </c>
      <c r="B1001" s="35">
        <v>3515287227</v>
      </c>
      <c r="C1001" s="34" t="s">
        <v>562</v>
      </c>
      <c r="D1001" s="35">
        <v>287</v>
      </c>
      <c r="E1001" s="176" t="s">
        <v>312</v>
      </c>
      <c r="F1001" s="35">
        <v>227</v>
      </c>
      <c r="G1001" s="34" t="s">
        <v>252</v>
      </c>
      <c r="H1001" s="333">
        <v>19</v>
      </c>
      <c r="I1001" s="305">
        <v>15545</v>
      </c>
      <c r="J1001" s="305">
        <v>3126</v>
      </c>
      <c r="K1001" s="178">
        <v>1188</v>
      </c>
      <c r="L1001" s="305">
        <f t="shared" si="47"/>
        <v>19859</v>
      </c>
      <c r="M1001" s="34"/>
      <c r="N1001" s="178">
        <f t="shared" si="45"/>
        <v>3126.3225683276214</v>
      </c>
      <c r="O1001" s="178">
        <f t="shared" si="46"/>
        <v>4683.5058716918647</v>
      </c>
      <c r="P1001" s="179"/>
    </row>
    <row r="1002" spans="1:16">
      <c r="A1002" s="35">
        <v>3515</v>
      </c>
      <c r="B1002" s="35">
        <v>3515287277</v>
      </c>
      <c r="C1002" s="34" t="s">
        <v>562</v>
      </c>
      <c r="D1002" s="35">
        <v>287</v>
      </c>
      <c r="E1002" s="176" t="s">
        <v>312</v>
      </c>
      <c r="F1002" s="35">
        <v>277</v>
      </c>
      <c r="G1002" s="34" t="s">
        <v>302</v>
      </c>
      <c r="H1002" s="333">
        <v>186</v>
      </c>
      <c r="I1002" s="305">
        <v>18690</v>
      </c>
      <c r="J1002" s="305">
        <v>54</v>
      </c>
      <c r="K1002" s="178">
        <v>1188</v>
      </c>
      <c r="L1002" s="305">
        <f t="shared" si="47"/>
        <v>19932</v>
      </c>
      <c r="M1002" s="34"/>
      <c r="N1002" s="178">
        <f t="shared" si="45"/>
        <v>54.194615825701476</v>
      </c>
      <c r="O1002" s="178">
        <f t="shared" si="46"/>
        <v>1801.8403644952959</v>
      </c>
      <c r="P1002" s="179"/>
    </row>
    <row r="1003" spans="1:16">
      <c r="A1003" s="35">
        <v>3515</v>
      </c>
      <c r="B1003" s="35">
        <v>3515287281</v>
      </c>
      <c r="C1003" s="34" t="s">
        <v>562</v>
      </c>
      <c r="D1003" s="35">
        <v>287</v>
      </c>
      <c r="E1003" s="176" t="s">
        <v>312</v>
      </c>
      <c r="F1003" s="35">
        <v>281</v>
      </c>
      <c r="G1003" s="34" t="s">
        <v>306</v>
      </c>
      <c r="H1003" s="333">
        <v>1</v>
      </c>
      <c r="I1003" s="305">
        <v>21147.651529245948</v>
      </c>
      <c r="J1003" s="305">
        <v>2</v>
      </c>
      <c r="K1003" s="178">
        <v>1188</v>
      </c>
      <c r="L1003" s="305">
        <f t="shared" si="47"/>
        <v>22337.651529245948</v>
      </c>
      <c r="M1003" s="34"/>
      <c r="N1003" s="178">
        <f t="shared" si="45"/>
        <v>0</v>
      </c>
      <c r="O1003" s="178">
        <f t="shared" si="46"/>
        <v>960.84051560912121</v>
      </c>
      <c r="P1003" s="179"/>
    </row>
    <row r="1004" spans="1:16">
      <c r="A1004" s="35">
        <v>3515</v>
      </c>
      <c r="B1004" s="35">
        <v>3515287287</v>
      </c>
      <c r="C1004" s="34" t="s">
        <v>562</v>
      </c>
      <c r="D1004" s="35">
        <v>287</v>
      </c>
      <c r="E1004" s="176" t="s">
        <v>312</v>
      </c>
      <c r="F1004" s="35">
        <v>287</v>
      </c>
      <c r="G1004" s="34" t="s">
        <v>312</v>
      </c>
      <c r="H1004" s="333">
        <v>26</v>
      </c>
      <c r="I1004" s="305">
        <v>13054</v>
      </c>
      <c r="J1004" s="305">
        <v>5467</v>
      </c>
      <c r="K1004" s="178">
        <v>1188</v>
      </c>
      <c r="L1004" s="305">
        <f t="shared" si="47"/>
        <v>19709</v>
      </c>
      <c r="M1004" s="34"/>
      <c r="N1004" s="178">
        <f t="shared" si="45"/>
        <v>3600.7441872412492</v>
      </c>
      <c r="O1004" s="178">
        <f t="shared" si="46"/>
        <v>6572.0605091759462</v>
      </c>
      <c r="P1004" s="179"/>
    </row>
    <row r="1005" spans="1:16">
      <c r="A1005" s="35">
        <v>3515</v>
      </c>
      <c r="B1005" s="35">
        <v>3515287306</v>
      </c>
      <c r="C1005" s="34" t="s">
        <v>562</v>
      </c>
      <c r="D1005" s="35">
        <v>287</v>
      </c>
      <c r="E1005" s="176" t="s">
        <v>312</v>
      </c>
      <c r="F1005" s="35">
        <v>306</v>
      </c>
      <c r="G1005" s="34" t="s">
        <v>331</v>
      </c>
      <c r="H1005" s="333">
        <v>1</v>
      </c>
      <c r="I1005" s="305">
        <v>17229</v>
      </c>
      <c r="J1005" s="305">
        <v>9947</v>
      </c>
      <c r="K1005" s="178">
        <v>1188</v>
      </c>
      <c r="L1005" s="305">
        <f t="shared" si="47"/>
        <v>28364</v>
      </c>
      <c r="M1005" s="34"/>
      <c r="N1005" s="178">
        <f t="shared" si="45"/>
        <v>2996.8930097589873</v>
      </c>
      <c r="O1005" s="178">
        <f t="shared" si="46"/>
        <v>9946.8928227745346</v>
      </c>
      <c r="P1005" s="179"/>
    </row>
    <row r="1006" spans="1:16">
      <c r="A1006" s="35">
        <v>3515</v>
      </c>
      <c r="B1006" s="35">
        <v>3515287316</v>
      </c>
      <c r="C1006" s="34" t="s">
        <v>562</v>
      </c>
      <c r="D1006" s="35">
        <v>287</v>
      </c>
      <c r="E1006" s="176" t="s">
        <v>312</v>
      </c>
      <c r="F1006" s="35">
        <v>316</v>
      </c>
      <c r="G1006" s="34" t="s">
        <v>341</v>
      </c>
      <c r="H1006" s="333">
        <v>24</v>
      </c>
      <c r="I1006" s="305">
        <v>17994</v>
      </c>
      <c r="J1006" s="305">
        <v>543</v>
      </c>
      <c r="K1006" s="178">
        <v>1188</v>
      </c>
      <c r="L1006" s="305">
        <f t="shared" si="47"/>
        <v>19725</v>
      </c>
      <c r="M1006" s="34"/>
      <c r="N1006" s="178">
        <f t="shared" si="45"/>
        <v>542.86395275090399</v>
      </c>
      <c r="O1006" s="178">
        <f t="shared" si="46"/>
        <v>2504.8228467795525</v>
      </c>
      <c r="P1006" s="179"/>
    </row>
    <row r="1007" spans="1:16">
      <c r="A1007" s="35">
        <v>3515</v>
      </c>
      <c r="B1007" s="35">
        <v>3515287658</v>
      </c>
      <c r="C1007" s="34" t="s">
        <v>562</v>
      </c>
      <c r="D1007" s="35">
        <v>287</v>
      </c>
      <c r="E1007" s="176" t="s">
        <v>312</v>
      </c>
      <c r="F1007" s="35">
        <v>658</v>
      </c>
      <c r="G1007" s="34" t="s">
        <v>395</v>
      </c>
      <c r="H1007" s="333">
        <v>2</v>
      </c>
      <c r="I1007" s="305">
        <v>15471</v>
      </c>
      <c r="J1007" s="305">
        <v>2409</v>
      </c>
      <c r="K1007" s="178">
        <v>1188</v>
      </c>
      <c r="L1007" s="305">
        <f t="shared" si="47"/>
        <v>19068</v>
      </c>
      <c r="M1007" s="34"/>
      <c r="N1007" s="178">
        <f t="shared" si="45"/>
        <v>1557.5559446562729</v>
      </c>
      <c r="O1007" s="178">
        <f t="shared" si="46"/>
        <v>3723.4504768038423</v>
      </c>
      <c r="P1007" s="179"/>
    </row>
    <row r="1008" spans="1:16">
      <c r="A1008" s="35">
        <v>3515</v>
      </c>
      <c r="B1008" s="35">
        <v>3515287680</v>
      </c>
      <c r="C1008" s="34" t="s">
        <v>562</v>
      </c>
      <c r="D1008" s="35">
        <v>287</v>
      </c>
      <c r="E1008" s="176" t="s">
        <v>312</v>
      </c>
      <c r="F1008" s="35">
        <v>680</v>
      </c>
      <c r="G1008" s="34" t="s">
        <v>404</v>
      </c>
      <c r="H1008" s="333">
        <v>1</v>
      </c>
      <c r="I1008" s="305">
        <v>11462</v>
      </c>
      <c r="J1008" s="305">
        <v>3723</v>
      </c>
      <c r="K1008" s="178">
        <v>1188</v>
      </c>
      <c r="L1008" s="305">
        <f t="shared" si="47"/>
        <v>16373</v>
      </c>
      <c r="M1008" s="34"/>
      <c r="N1008" s="178">
        <f t="shared" si="45"/>
        <v>3389.2245369428128</v>
      </c>
      <c r="O1008" s="178">
        <f t="shared" si="46"/>
        <v>4349.931812477007</v>
      </c>
      <c r="P1008" s="179"/>
    </row>
    <row r="1009" spans="1:16">
      <c r="A1009" s="35">
        <v>3515</v>
      </c>
      <c r="B1009" s="35">
        <v>3515287767</v>
      </c>
      <c r="C1009" s="34" t="s">
        <v>562</v>
      </c>
      <c r="D1009" s="35">
        <v>287</v>
      </c>
      <c r="E1009" s="176" t="s">
        <v>312</v>
      </c>
      <c r="F1009" s="35">
        <v>767</v>
      </c>
      <c r="G1009" s="34" t="s">
        <v>430</v>
      </c>
      <c r="H1009" s="333">
        <v>39</v>
      </c>
      <c r="I1009" s="305">
        <v>13901</v>
      </c>
      <c r="J1009" s="305">
        <v>984</v>
      </c>
      <c r="K1009" s="178">
        <v>1188</v>
      </c>
      <c r="L1009" s="305">
        <f t="shared" si="47"/>
        <v>16073</v>
      </c>
      <c r="M1009" s="34"/>
      <c r="N1009" s="178">
        <f t="shared" si="45"/>
        <v>983.9553255915489</v>
      </c>
      <c r="O1009" s="178">
        <f t="shared" si="46"/>
        <v>3514.0306831769558</v>
      </c>
      <c r="P1009" s="179"/>
    </row>
    <row r="1010" spans="1:16">
      <c r="A1010" s="35">
        <v>3515</v>
      </c>
      <c r="B1010" s="35">
        <v>3515287770</v>
      </c>
      <c r="C1010" s="34" t="s">
        <v>562</v>
      </c>
      <c r="D1010" s="35">
        <v>287</v>
      </c>
      <c r="E1010" s="176" t="s">
        <v>312</v>
      </c>
      <c r="F1010" s="35">
        <v>770</v>
      </c>
      <c r="G1010" s="34" t="s">
        <v>431</v>
      </c>
      <c r="H1010" s="333">
        <v>2</v>
      </c>
      <c r="I1010" s="305">
        <v>14487</v>
      </c>
      <c r="J1010" s="305">
        <v>2076</v>
      </c>
      <c r="K1010" s="178">
        <v>1188</v>
      </c>
      <c r="L1010" s="305">
        <f t="shared" si="47"/>
        <v>17751</v>
      </c>
      <c r="M1010" s="34"/>
      <c r="N1010" s="178">
        <f t="shared" si="45"/>
        <v>1645.9395436962695</v>
      </c>
      <c r="O1010" s="178">
        <f t="shared" si="46"/>
        <v>2586.6375066627261</v>
      </c>
      <c r="P1010" s="179"/>
    </row>
    <row r="1011" spans="1:16">
      <c r="A1011" s="35">
        <v>3515</v>
      </c>
      <c r="B1011" s="35">
        <v>3515287778</v>
      </c>
      <c r="C1011" s="34" t="s">
        <v>562</v>
      </c>
      <c r="D1011" s="35">
        <v>287</v>
      </c>
      <c r="E1011" s="176" t="s">
        <v>312</v>
      </c>
      <c r="F1011" s="35">
        <v>778</v>
      </c>
      <c r="G1011" s="34" t="s">
        <v>435</v>
      </c>
      <c r="H1011" s="333">
        <v>4</v>
      </c>
      <c r="I1011" s="305">
        <v>15742</v>
      </c>
      <c r="J1011" s="305">
        <v>2726</v>
      </c>
      <c r="K1011" s="178">
        <v>1188</v>
      </c>
      <c r="L1011" s="305">
        <f t="shared" si="47"/>
        <v>19656</v>
      </c>
      <c r="M1011" s="34"/>
      <c r="N1011" s="178">
        <f t="shared" si="45"/>
        <v>1177.4101972647368</v>
      </c>
      <c r="O1011" s="178">
        <f t="shared" si="46"/>
        <v>2726.1375289389071</v>
      </c>
      <c r="P1011" s="179"/>
    </row>
    <row r="1012" spans="1:16">
      <c r="A1012" s="35">
        <v>3517</v>
      </c>
      <c r="B1012" s="35">
        <v>3517239003</v>
      </c>
      <c r="C1012" s="34" t="s">
        <v>554</v>
      </c>
      <c r="D1012" s="35">
        <v>239</v>
      </c>
      <c r="E1012" s="176" t="s">
        <v>264</v>
      </c>
      <c r="F1012" s="35">
        <v>3</v>
      </c>
      <c r="G1012" s="34" t="s">
        <v>28</v>
      </c>
      <c r="H1012" s="333">
        <v>1</v>
      </c>
      <c r="I1012" s="305">
        <v>19739</v>
      </c>
      <c r="J1012" s="305">
        <v>2496</v>
      </c>
      <c r="K1012" s="178">
        <v>1188</v>
      </c>
      <c r="L1012" s="305">
        <f t="shared" si="47"/>
        <v>23423</v>
      </c>
      <c r="M1012" s="34"/>
      <c r="N1012" s="178">
        <f t="shared" si="45"/>
        <v>1155.7060425898926</v>
      </c>
      <c r="O1012" s="178">
        <f t="shared" si="46"/>
        <v>4002.0508533414941</v>
      </c>
      <c r="P1012" s="179"/>
    </row>
    <row r="1013" spans="1:16">
      <c r="A1013" s="35">
        <v>3517</v>
      </c>
      <c r="B1013" s="35">
        <v>3517239020</v>
      </c>
      <c r="C1013" s="34" t="s">
        <v>554</v>
      </c>
      <c r="D1013" s="35">
        <v>239</v>
      </c>
      <c r="E1013" s="176" t="s">
        <v>264</v>
      </c>
      <c r="F1013" s="35">
        <v>20</v>
      </c>
      <c r="G1013" s="34" t="s">
        <v>45</v>
      </c>
      <c r="H1013" s="333">
        <v>1</v>
      </c>
      <c r="I1013" s="305">
        <v>23241</v>
      </c>
      <c r="J1013" s="305">
        <v>5396</v>
      </c>
      <c r="K1013" s="178">
        <v>1188</v>
      </c>
      <c r="L1013" s="305">
        <f t="shared" si="47"/>
        <v>29825</v>
      </c>
      <c r="M1013" s="34"/>
      <c r="N1013" s="178">
        <f t="shared" si="45"/>
        <v>3835.9673332563543</v>
      </c>
      <c r="O1013" s="178">
        <f t="shared" si="46"/>
        <v>7263.4917243396558</v>
      </c>
      <c r="P1013" s="179"/>
    </row>
    <row r="1014" spans="1:16">
      <c r="A1014" s="35">
        <v>3517</v>
      </c>
      <c r="B1014" s="35">
        <v>3517239036</v>
      </c>
      <c r="C1014" s="34" t="s">
        <v>554</v>
      </c>
      <c r="D1014" s="35">
        <v>239</v>
      </c>
      <c r="E1014" s="176" t="s">
        <v>264</v>
      </c>
      <c r="F1014" s="35">
        <v>36</v>
      </c>
      <c r="G1014" s="34" t="s">
        <v>61</v>
      </c>
      <c r="H1014" s="333">
        <v>7</v>
      </c>
      <c r="I1014" s="305">
        <v>18459</v>
      </c>
      <c r="J1014" s="305">
        <v>9560</v>
      </c>
      <c r="K1014" s="178">
        <v>1188</v>
      </c>
      <c r="L1014" s="305">
        <f t="shared" si="47"/>
        <v>29207</v>
      </c>
      <c r="M1014" s="34"/>
      <c r="N1014" s="178">
        <f t="shared" si="45"/>
        <v>6034.506417324068</v>
      </c>
      <c r="O1014" s="178">
        <f t="shared" si="46"/>
        <v>9560.022204821129</v>
      </c>
      <c r="P1014" s="179"/>
    </row>
    <row r="1015" spans="1:16">
      <c r="A1015" s="35">
        <v>3517</v>
      </c>
      <c r="B1015" s="35">
        <v>3517239044</v>
      </c>
      <c r="C1015" s="34" t="s">
        <v>554</v>
      </c>
      <c r="D1015" s="35">
        <v>239</v>
      </c>
      <c r="E1015" s="176" t="s">
        <v>264</v>
      </c>
      <c r="F1015" s="35">
        <v>44</v>
      </c>
      <c r="G1015" s="34" t="s">
        <v>69</v>
      </c>
      <c r="H1015" s="333">
        <v>5</v>
      </c>
      <c r="I1015" s="305">
        <v>22292</v>
      </c>
      <c r="J1015" s="305">
        <v>0</v>
      </c>
      <c r="K1015" s="178">
        <v>1188</v>
      </c>
      <c r="L1015" s="305">
        <f t="shared" si="47"/>
        <v>23480</v>
      </c>
      <c r="M1015" s="34"/>
      <c r="N1015" s="178">
        <f t="shared" si="45"/>
        <v>0</v>
      </c>
      <c r="O1015" s="178">
        <f t="shared" si="46"/>
        <v>1468.3292807146245</v>
      </c>
      <c r="P1015" s="179"/>
    </row>
    <row r="1016" spans="1:16">
      <c r="A1016" s="35">
        <v>3517</v>
      </c>
      <c r="B1016" s="35">
        <v>3517239052</v>
      </c>
      <c r="C1016" s="34" t="s">
        <v>554</v>
      </c>
      <c r="D1016" s="35">
        <v>239</v>
      </c>
      <c r="E1016" s="176" t="s">
        <v>264</v>
      </c>
      <c r="F1016" s="35">
        <v>52</v>
      </c>
      <c r="G1016" s="34" t="s">
        <v>77</v>
      </c>
      <c r="H1016" s="333">
        <v>20</v>
      </c>
      <c r="I1016" s="305">
        <v>17561</v>
      </c>
      <c r="J1016" s="305">
        <v>9331</v>
      </c>
      <c r="K1016" s="178">
        <v>1188</v>
      </c>
      <c r="L1016" s="305">
        <f t="shared" si="47"/>
        <v>28080</v>
      </c>
      <c r="M1016" s="34"/>
      <c r="N1016" s="178">
        <f t="shared" si="45"/>
        <v>5208.3823445006747</v>
      </c>
      <c r="O1016" s="178">
        <f t="shared" si="46"/>
        <v>9331.2433429896628</v>
      </c>
      <c r="P1016" s="179"/>
    </row>
    <row r="1017" spans="1:16">
      <c r="A1017" s="35">
        <v>3517</v>
      </c>
      <c r="B1017" s="35">
        <v>3517239057</v>
      </c>
      <c r="C1017" s="34" t="s">
        <v>554</v>
      </c>
      <c r="D1017" s="35">
        <v>239</v>
      </c>
      <c r="E1017" s="176" t="s">
        <v>264</v>
      </c>
      <c r="F1017" s="35">
        <v>57</v>
      </c>
      <c r="G1017" s="34" t="s">
        <v>82</v>
      </c>
      <c r="H1017" s="333">
        <v>1</v>
      </c>
      <c r="I1017" s="305">
        <v>22168.796604329207</v>
      </c>
      <c r="J1017" s="305">
        <v>1111</v>
      </c>
      <c r="K1017" s="178">
        <v>1188</v>
      </c>
      <c r="L1017" s="305">
        <f t="shared" si="47"/>
        <v>24467.796604329207</v>
      </c>
      <c r="M1017" s="34"/>
      <c r="N1017" s="178">
        <f t="shared" si="45"/>
        <v>385.85322982061189</v>
      </c>
      <c r="O1017" s="178">
        <f t="shared" si="46"/>
        <v>1167.9986390175072</v>
      </c>
      <c r="P1017" s="179"/>
    </row>
    <row r="1018" spans="1:16">
      <c r="A1018" s="35">
        <v>3517</v>
      </c>
      <c r="B1018" s="35">
        <v>3517239082</v>
      </c>
      <c r="C1018" s="34" t="s">
        <v>554</v>
      </c>
      <c r="D1018" s="35">
        <v>239</v>
      </c>
      <c r="E1018" s="176" t="s">
        <v>264</v>
      </c>
      <c r="F1018" s="35">
        <v>82</v>
      </c>
      <c r="G1018" s="34" t="s">
        <v>107</v>
      </c>
      <c r="H1018" s="333">
        <v>4</v>
      </c>
      <c r="I1018" s="305">
        <v>15622</v>
      </c>
      <c r="J1018" s="305">
        <v>7329</v>
      </c>
      <c r="K1018" s="178">
        <v>1188</v>
      </c>
      <c r="L1018" s="305">
        <f t="shared" si="47"/>
        <v>24139</v>
      </c>
      <c r="M1018" s="34"/>
      <c r="N1018" s="178">
        <f t="shared" si="45"/>
        <v>4026.0464817165957</v>
      </c>
      <c r="O1018" s="178">
        <f t="shared" si="46"/>
        <v>7581.8296434000804</v>
      </c>
      <c r="P1018" s="179"/>
    </row>
    <row r="1019" spans="1:16">
      <c r="A1019" s="35">
        <v>3517</v>
      </c>
      <c r="B1019" s="35">
        <v>3517239094</v>
      </c>
      <c r="C1019" s="34" t="s">
        <v>554</v>
      </c>
      <c r="D1019" s="35">
        <v>239</v>
      </c>
      <c r="E1019" s="176" t="s">
        <v>264</v>
      </c>
      <c r="F1019" s="35">
        <v>94</v>
      </c>
      <c r="G1019" s="34" t="s">
        <v>119</v>
      </c>
      <c r="H1019" s="333">
        <v>1</v>
      </c>
      <c r="I1019" s="305">
        <v>20294</v>
      </c>
      <c r="J1019" s="305">
        <v>1590</v>
      </c>
      <c r="K1019" s="178">
        <v>1188</v>
      </c>
      <c r="L1019" s="305">
        <f t="shared" si="47"/>
        <v>23072</v>
      </c>
      <c r="M1019" s="34"/>
      <c r="N1019" s="178">
        <f t="shared" si="45"/>
        <v>424.94779344957351</v>
      </c>
      <c r="O1019" s="178">
        <f t="shared" si="46"/>
        <v>2559.5657535092942</v>
      </c>
      <c r="P1019" s="179"/>
    </row>
    <row r="1020" spans="1:16">
      <c r="A1020" s="35">
        <v>3517</v>
      </c>
      <c r="B1020" s="35">
        <v>3517239095</v>
      </c>
      <c r="C1020" s="34" t="s">
        <v>554</v>
      </c>
      <c r="D1020" s="35">
        <v>239</v>
      </c>
      <c r="E1020" s="176" t="s">
        <v>264</v>
      </c>
      <c r="F1020" s="35">
        <v>95</v>
      </c>
      <c r="G1020" s="34" t="s">
        <v>120</v>
      </c>
      <c r="H1020" s="333">
        <v>3</v>
      </c>
      <c r="I1020" s="305">
        <v>23184</v>
      </c>
      <c r="J1020" s="305">
        <v>136</v>
      </c>
      <c r="K1020" s="178">
        <v>1188</v>
      </c>
      <c r="L1020" s="305">
        <f t="shared" si="47"/>
        <v>24508</v>
      </c>
      <c r="M1020" s="34"/>
      <c r="N1020" s="178">
        <f t="shared" si="45"/>
        <v>0</v>
      </c>
      <c r="O1020" s="178">
        <f t="shared" si="46"/>
        <v>287.61376140252833</v>
      </c>
      <c r="P1020" s="179"/>
    </row>
    <row r="1021" spans="1:16">
      <c r="A1021" s="35">
        <v>3517</v>
      </c>
      <c r="B1021" s="35">
        <v>3517239096</v>
      </c>
      <c r="C1021" s="34" t="s">
        <v>554</v>
      </c>
      <c r="D1021" s="35">
        <v>239</v>
      </c>
      <c r="E1021" s="176" t="s">
        <v>264</v>
      </c>
      <c r="F1021" s="35">
        <v>96</v>
      </c>
      <c r="G1021" s="34" t="s">
        <v>121</v>
      </c>
      <c r="H1021" s="333">
        <v>5</v>
      </c>
      <c r="I1021" s="305">
        <v>20701</v>
      </c>
      <c r="J1021" s="305">
        <v>14799</v>
      </c>
      <c r="K1021" s="178">
        <v>1188</v>
      </c>
      <c r="L1021" s="305">
        <f t="shared" si="47"/>
        <v>36688</v>
      </c>
      <c r="M1021" s="34"/>
      <c r="N1021" s="178">
        <f t="shared" si="45"/>
        <v>10196.272397888843</v>
      </c>
      <c r="O1021" s="178">
        <f t="shared" si="46"/>
        <v>14799.321255681811</v>
      </c>
      <c r="P1021" s="179"/>
    </row>
    <row r="1022" spans="1:16">
      <c r="A1022" s="35">
        <v>3517</v>
      </c>
      <c r="B1022" s="35">
        <v>3517239122</v>
      </c>
      <c r="C1022" s="34" t="s">
        <v>554</v>
      </c>
      <c r="D1022" s="35">
        <v>239</v>
      </c>
      <c r="E1022" s="176" t="s">
        <v>264</v>
      </c>
      <c r="F1022" s="35">
        <v>122</v>
      </c>
      <c r="G1022" s="34" t="s">
        <v>147</v>
      </c>
      <c r="H1022" s="333">
        <v>2</v>
      </c>
      <c r="I1022" s="305">
        <v>13167.095746747573</v>
      </c>
      <c r="J1022" s="305">
        <v>4727</v>
      </c>
      <c r="K1022" s="178">
        <v>1188</v>
      </c>
      <c r="L1022" s="305">
        <f t="shared" si="47"/>
        <v>19082.095746747575</v>
      </c>
      <c r="M1022" s="34"/>
      <c r="N1022" s="178">
        <f t="shared" si="45"/>
        <v>3549.5563491683006</v>
      </c>
      <c r="O1022" s="178">
        <f t="shared" si="46"/>
        <v>4727.3536745958863</v>
      </c>
      <c r="P1022" s="179"/>
    </row>
    <row r="1023" spans="1:16">
      <c r="A1023" s="35">
        <v>3517</v>
      </c>
      <c r="B1023" s="35">
        <v>3517239171</v>
      </c>
      <c r="C1023" s="34" t="s">
        <v>554</v>
      </c>
      <c r="D1023" s="35">
        <v>239</v>
      </c>
      <c r="E1023" s="176" t="s">
        <v>264</v>
      </c>
      <c r="F1023" s="35">
        <v>171</v>
      </c>
      <c r="G1023" s="34" t="s">
        <v>196</v>
      </c>
      <c r="H1023" s="333">
        <v>11</v>
      </c>
      <c r="I1023" s="305">
        <v>16082</v>
      </c>
      <c r="J1023" s="305">
        <v>4692</v>
      </c>
      <c r="K1023" s="178">
        <v>1188</v>
      </c>
      <c r="L1023" s="305">
        <f t="shared" si="47"/>
        <v>21962</v>
      </c>
      <c r="M1023" s="34"/>
      <c r="N1023" s="178">
        <f t="shared" si="45"/>
        <v>3390.8891362438808</v>
      </c>
      <c r="O1023" s="178">
        <f t="shared" si="46"/>
        <v>5374.2375645571665</v>
      </c>
      <c r="P1023" s="179"/>
    </row>
    <row r="1024" spans="1:16">
      <c r="A1024" s="35">
        <v>3517</v>
      </c>
      <c r="B1024" s="35">
        <v>3517239172</v>
      </c>
      <c r="C1024" s="34" t="s">
        <v>554</v>
      </c>
      <c r="D1024" s="35">
        <v>239</v>
      </c>
      <c r="E1024" s="176" t="s">
        <v>264</v>
      </c>
      <c r="F1024" s="35">
        <v>172</v>
      </c>
      <c r="G1024" s="34" t="s">
        <v>197</v>
      </c>
      <c r="H1024" s="333">
        <v>5</v>
      </c>
      <c r="I1024" s="305">
        <v>18555</v>
      </c>
      <c r="J1024" s="305">
        <v>12219</v>
      </c>
      <c r="K1024" s="178">
        <v>1188</v>
      </c>
      <c r="L1024" s="305">
        <f t="shared" si="47"/>
        <v>31962</v>
      </c>
      <c r="M1024" s="34"/>
      <c r="N1024" s="178">
        <f t="shared" si="45"/>
        <v>10756.636176311997</v>
      </c>
      <c r="O1024" s="178">
        <f t="shared" si="46"/>
        <v>15738.032574256249</v>
      </c>
      <c r="P1024" s="179"/>
    </row>
    <row r="1025" spans="1:16">
      <c r="A1025" s="35">
        <v>3517</v>
      </c>
      <c r="B1025" s="35">
        <v>3517239182</v>
      </c>
      <c r="C1025" s="34" t="s">
        <v>554</v>
      </c>
      <c r="D1025" s="35">
        <v>239</v>
      </c>
      <c r="E1025" s="176" t="s">
        <v>264</v>
      </c>
      <c r="F1025" s="35">
        <v>182</v>
      </c>
      <c r="G1025" s="34" t="s">
        <v>207</v>
      </c>
      <c r="H1025" s="333">
        <v>21</v>
      </c>
      <c r="I1025" s="305">
        <v>19066</v>
      </c>
      <c r="J1025" s="305">
        <v>3938</v>
      </c>
      <c r="K1025" s="178">
        <v>1188</v>
      </c>
      <c r="L1025" s="305">
        <f t="shared" si="47"/>
        <v>24192</v>
      </c>
      <c r="M1025" s="34"/>
      <c r="N1025" s="178">
        <f t="shared" si="45"/>
        <v>3159.3858214945903</v>
      </c>
      <c r="O1025" s="178">
        <f t="shared" si="46"/>
        <v>5843.9586006922145</v>
      </c>
      <c r="P1025" s="179"/>
    </row>
    <row r="1026" spans="1:16">
      <c r="A1026" s="35">
        <v>3517</v>
      </c>
      <c r="B1026" s="35">
        <v>3517239189</v>
      </c>
      <c r="C1026" s="34" t="s">
        <v>554</v>
      </c>
      <c r="D1026" s="35">
        <v>239</v>
      </c>
      <c r="E1026" s="176" t="s">
        <v>264</v>
      </c>
      <c r="F1026" s="35">
        <v>189</v>
      </c>
      <c r="G1026" s="34" t="s">
        <v>214</v>
      </c>
      <c r="H1026" s="333">
        <v>1</v>
      </c>
      <c r="I1026" s="305">
        <v>18133</v>
      </c>
      <c r="J1026" s="305">
        <v>8259</v>
      </c>
      <c r="K1026" s="178">
        <v>1188</v>
      </c>
      <c r="L1026" s="305">
        <f t="shared" si="47"/>
        <v>27580</v>
      </c>
      <c r="M1026" s="34"/>
      <c r="N1026" s="178">
        <f t="shared" si="45"/>
        <v>6110.1420602941689</v>
      </c>
      <c r="O1026" s="178">
        <f t="shared" si="46"/>
        <v>8258.6759588770037</v>
      </c>
      <c r="P1026" s="179"/>
    </row>
    <row r="1027" spans="1:16">
      <c r="A1027" s="35">
        <v>3517</v>
      </c>
      <c r="B1027" s="35">
        <v>3517239201</v>
      </c>
      <c r="C1027" s="34" t="s">
        <v>554</v>
      </c>
      <c r="D1027" s="35">
        <v>239</v>
      </c>
      <c r="E1027" s="176" t="s">
        <v>264</v>
      </c>
      <c r="F1027" s="35">
        <v>201</v>
      </c>
      <c r="G1027" s="34" t="s">
        <v>226</v>
      </c>
      <c r="H1027" s="333">
        <v>7</v>
      </c>
      <c r="I1027" s="305">
        <v>23643</v>
      </c>
      <c r="J1027" s="305">
        <v>0</v>
      </c>
      <c r="K1027" s="178">
        <v>1188</v>
      </c>
      <c r="L1027" s="305">
        <f t="shared" si="47"/>
        <v>24831</v>
      </c>
      <c r="M1027" s="34"/>
      <c r="N1027" s="178">
        <f t="shared" si="45"/>
        <v>0</v>
      </c>
      <c r="O1027" s="178">
        <f t="shared" si="46"/>
        <v>828.06745001044692</v>
      </c>
      <c r="P1027" s="179"/>
    </row>
    <row r="1028" spans="1:16">
      <c r="A1028" s="35">
        <v>3517</v>
      </c>
      <c r="B1028" s="35">
        <v>3517239219</v>
      </c>
      <c r="C1028" s="34" t="s">
        <v>554</v>
      </c>
      <c r="D1028" s="35">
        <v>239</v>
      </c>
      <c r="E1028" s="176" t="s">
        <v>264</v>
      </c>
      <c r="F1028" s="35">
        <v>219</v>
      </c>
      <c r="G1028" s="34" t="s">
        <v>244</v>
      </c>
      <c r="H1028" s="333">
        <v>1</v>
      </c>
      <c r="I1028" s="305">
        <v>17902</v>
      </c>
      <c r="J1028" s="305">
        <v>7867</v>
      </c>
      <c r="K1028" s="178">
        <v>1188</v>
      </c>
      <c r="L1028" s="305">
        <f t="shared" si="47"/>
        <v>26957</v>
      </c>
      <c r="M1028" s="34"/>
      <c r="N1028" s="178">
        <f t="shared" si="45"/>
        <v>7766.1295001250874</v>
      </c>
      <c r="O1028" s="178">
        <f t="shared" si="46"/>
        <v>9153.2593406445449</v>
      </c>
      <c r="P1028" s="179"/>
    </row>
    <row r="1029" spans="1:16">
      <c r="A1029" s="35">
        <v>3517</v>
      </c>
      <c r="B1029" s="35">
        <v>3517239231</v>
      </c>
      <c r="C1029" s="34" t="s">
        <v>554</v>
      </c>
      <c r="D1029" s="35">
        <v>239</v>
      </c>
      <c r="E1029" s="176" t="s">
        <v>264</v>
      </c>
      <c r="F1029" s="35">
        <v>231</v>
      </c>
      <c r="G1029" s="34" t="s">
        <v>256</v>
      </c>
      <c r="H1029" s="333">
        <v>18</v>
      </c>
      <c r="I1029" s="305">
        <v>16690</v>
      </c>
      <c r="J1029" s="305">
        <v>6068</v>
      </c>
      <c r="K1029" s="178">
        <v>1188</v>
      </c>
      <c r="L1029" s="305">
        <f t="shared" si="47"/>
        <v>23946</v>
      </c>
      <c r="M1029" s="34"/>
      <c r="N1029" s="178">
        <f t="shared" si="45"/>
        <v>2798.749375899748</v>
      </c>
      <c r="O1029" s="178">
        <f t="shared" si="46"/>
        <v>6068.1872560521006</v>
      </c>
      <c r="P1029" s="179"/>
    </row>
    <row r="1030" spans="1:16">
      <c r="A1030" s="35">
        <v>3517</v>
      </c>
      <c r="B1030" s="35">
        <v>3517239239</v>
      </c>
      <c r="C1030" s="34" t="s">
        <v>554</v>
      </c>
      <c r="D1030" s="35">
        <v>239</v>
      </c>
      <c r="E1030" s="176" t="s">
        <v>264</v>
      </c>
      <c r="F1030" s="35">
        <v>239</v>
      </c>
      <c r="G1030" s="34" t="s">
        <v>264</v>
      </c>
      <c r="H1030" s="333">
        <v>94</v>
      </c>
      <c r="I1030" s="305">
        <v>18385</v>
      </c>
      <c r="J1030" s="305">
        <v>6567</v>
      </c>
      <c r="K1030" s="178">
        <v>1188</v>
      </c>
      <c r="L1030" s="305">
        <f t="shared" si="47"/>
        <v>26140</v>
      </c>
      <c r="M1030" s="34"/>
      <c r="N1030" s="178">
        <f t="shared" si="45"/>
        <v>5372.0277414440898</v>
      </c>
      <c r="O1030" s="178">
        <f t="shared" si="46"/>
        <v>7244.6922023987099</v>
      </c>
      <c r="P1030" s="179"/>
    </row>
    <row r="1031" spans="1:16">
      <c r="A1031" s="35">
        <v>3517</v>
      </c>
      <c r="B1031" s="35">
        <v>3517239251</v>
      </c>
      <c r="C1031" s="34" t="s">
        <v>554</v>
      </c>
      <c r="D1031" s="35">
        <v>239</v>
      </c>
      <c r="E1031" s="176" t="s">
        <v>264</v>
      </c>
      <c r="F1031" s="35">
        <v>251</v>
      </c>
      <c r="G1031" s="34" t="s">
        <v>276</v>
      </c>
      <c r="H1031" s="333">
        <v>1</v>
      </c>
      <c r="I1031" s="305">
        <v>20848</v>
      </c>
      <c r="J1031" s="305">
        <v>3280</v>
      </c>
      <c r="K1031" s="178">
        <v>1188</v>
      </c>
      <c r="L1031" s="305">
        <f t="shared" si="47"/>
        <v>25316</v>
      </c>
      <c r="M1031" s="34"/>
      <c r="N1031" s="178">
        <f t="shared" si="45"/>
        <v>2919.4669781345729</v>
      </c>
      <c r="O1031" s="178">
        <f t="shared" si="46"/>
        <v>5783.5252404496205</v>
      </c>
      <c r="P1031" s="179"/>
    </row>
    <row r="1032" spans="1:16">
      <c r="A1032" s="35">
        <v>3517</v>
      </c>
      <c r="B1032" s="35">
        <v>3517239261</v>
      </c>
      <c r="C1032" s="34" t="s">
        <v>554</v>
      </c>
      <c r="D1032" s="35">
        <v>239</v>
      </c>
      <c r="E1032" s="176" t="s">
        <v>264</v>
      </c>
      <c r="F1032" s="35">
        <v>261</v>
      </c>
      <c r="G1032" s="34" t="s">
        <v>286</v>
      </c>
      <c r="H1032" s="333">
        <v>1</v>
      </c>
      <c r="I1032" s="305">
        <v>13346</v>
      </c>
      <c r="J1032" s="305">
        <v>11790</v>
      </c>
      <c r="K1032" s="178">
        <v>1188</v>
      </c>
      <c r="L1032" s="305">
        <f t="shared" si="47"/>
        <v>26324</v>
      </c>
      <c r="M1032" s="34"/>
      <c r="N1032" s="178">
        <f t="shared" si="45"/>
        <v>6733.2631281294816</v>
      </c>
      <c r="O1032" s="178">
        <f t="shared" si="46"/>
        <v>11790.257449148674</v>
      </c>
      <c r="P1032" s="179"/>
    </row>
    <row r="1033" spans="1:16">
      <c r="A1033" s="35">
        <v>3517</v>
      </c>
      <c r="B1033" s="35">
        <v>3517239285</v>
      </c>
      <c r="C1033" s="34" t="s">
        <v>554</v>
      </c>
      <c r="D1033" s="35">
        <v>239</v>
      </c>
      <c r="E1033" s="176" t="s">
        <v>264</v>
      </c>
      <c r="F1033" s="35">
        <v>285</v>
      </c>
      <c r="G1033" s="34" t="s">
        <v>310</v>
      </c>
      <c r="H1033" s="333">
        <v>1</v>
      </c>
      <c r="I1033" s="305">
        <v>16946.116883036269</v>
      </c>
      <c r="J1033" s="305">
        <v>3747</v>
      </c>
      <c r="K1033" s="178">
        <v>1188</v>
      </c>
      <c r="L1033" s="305">
        <f t="shared" si="47"/>
        <v>21881.116883036269</v>
      </c>
      <c r="M1033" s="34"/>
      <c r="N1033" s="178">
        <f t="shared" si="45"/>
        <v>3203.65826559165</v>
      </c>
      <c r="O1033" s="178">
        <f t="shared" si="46"/>
        <v>5190.1387483168728</v>
      </c>
      <c r="P1033" s="179"/>
    </row>
    <row r="1034" spans="1:16">
      <c r="A1034" s="35">
        <v>3517</v>
      </c>
      <c r="B1034" s="35">
        <v>3517239293</v>
      </c>
      <c r="C1034" s="34" t="s">
        <v>554</v>
      </c>
      <c r="D1034" s="35">
        <v>239</v>
      </c>
      <c r="E1034" s="176" t="s">
        <v>264</v>
      </c>
      <c r="F1034" s="35">
        <v>293</v>
      </c>
      <c r="G1034" s="34" t="s">
        <v>318</v>
      </c>
      <c r="H1034" s="333">
        <v>5</v>
      </c>
      <c r="I1034" s="305">
        <v>19387</v>
      </c>
      <c r="J1034" s="305">
        <v>365</v>
      </c>
      <c r="K1034" s="178">
        <v>1188</v>
      </c>
      <c r="L1034" s="305">
        <f t="shared" si="47"/>
        <v>20940</v>
      </c>
      <c r="M1034" s="34"/>
      <c r="N1034" s="178">
        <f t="shared" ref="N1034:N1063" si="48">IF(VLOOKUP($F1034,abvfndpcts,17)&lt;100,0,((VLOOKUP($F1034,abvfndpcts,17)/100*$I1034)-$I1034))</f>
        <v>365.33023360283187</v>
      </c>
      <c r="O1034" s="178">
        <f t="shared" ref="O1034:O1063" si="49">IF(VLOOKUP($F1034,abvfndpcts,18)&lt;100,0,((VLOOKUP($F1034,abvfndpcts,18)/100*$I1034)-$I1034))</f>
        <v>1664.8685356091701</v>
      </c>
      <c r="P1034" s="179"/>
    </row>
    <row r="1035" spans="1:16">
      <c r="A1035" s="35">
        <v>3517</v>
      </c>
      <c r="B1035" s="35">
        <v>3517239310</v>
      </c>
      <c r="C1035" s="34" t="s">
        <v>554</v>
      </c>
      <c r="D1035" s="35">
        <v>239</v>
      </c>
      <c r="E1035" s="176" t="s">
        <v>264</v>
      </c>
      <c r="F1035" s="35">
        <v>310</v>
      </c>
      <c r="G1035" s="34" t="s">
        <v>335</v>
      </c>
      <c r="H1035" s="333">
        <v>42</v>
      </c>
      <c r="I1035" s="305">
        <v>19330</v>
      </c>
      <c r="J1035" s="305">
        <v>4278</v>
      </c>
      <c r="K1035" s="178">
        <v>1188</v>
      </c>
      <c r="L1035" s="305">
        <f t="shared" ref="L1035:L1054" si="50">SUM(I1035:K1035)</f>
        <v>24796</v>
      </c>
      <c r="M1035" s="34"/>
      <c r="N1035" s="178">
        <f t="shared" si="48"/>
        <v>2000.0390859323488</v>
      </c>
      <c r="O1035" s="178">
        <f t="shared" si="49"/>
        <v>6289.4720516085727</v>
      </c>
      <c r="P1035" s="179"/>
    </row>
    <row r="1036" spans="1:16">
      <c r="A1036" s="35">
        <v>3517</v>
      </c>
      <c r="B1036" s="35">
        <v>3517239323</v>
      </c>
      <c r="C1036" s="34" t="s">
        <v>554</v>
      </c>
      <c r="D1036" s="35">
        <v>239</v>
      </c>
      <c r="E1036" s="176" t="s">
        <v>264</v>
      </c>
      <c r="F1036" s="35">
        <v>323</v>
      </c>
      <c r="G1036" s="34" t="s">
        <v>348</v>
      </c>
      <c r="H1036" s="333">
        <v>1</v>
      </c>
      <c r="I1036" s="305">
        <v>13346</v>
      </c>
      <c r="J1036" s="305">
        <v>5041</v>
      </c>
      <c r="K1036" s="178">
        <v>1188</v>
      </c>
      <c r="L1036" s="305">
        <f t="shared" si="50"/>
        <v>19575</v>
      </c>
      <c r="M1036" s="34"/>
      <c r="N1036" s="178">
        <f t="shared" si="48"/>
        <v>3214.4003641031923</v>
      </c>
      <c r="O1036" s="178">
        <f t="shared" si="49"/>
        <v>5064.0321404125607</v>
      </c>
      <c r="P1036" s="179"/>
    </row>
    <row r="1037" spans="1:16">
      <c r="A1037" s="35">
        <v>3517</v>
      </c>
      <c r="B1037" s="35">
        <v>3517239336</v>
      </c>
      <c r="C1037" s="34" t="s">
        <v>554</v>
      </c>
      <c r="D1037" s="35">
        <v>239</v>
      </c>
      <c r="E1037" s="176" t="s">
        <v>264</v>
      </c>
      <c r="F1037" s="35">
        <v>336</v>
      </c>
      <c r="G1037" s="34" t="s">
        <v>361</v>
      </c>
      <c r="H1037" s="333">
        <v>4</v>
      </c>
      <c r="I1037" s="305">
        <v>13346</v>
      </c>
      <c r="J1037" s="305">
        <v>2925</v>
      </c>
      <c r="K1037" s="178">
        <v>1188</v>
      </c>
      <c r="L1037" s="305">
        <f t="shared" si="50"/>
        <v>17459</v>
      </c>
      <c r="M1037" s="34"/>
      <c r="N1037" s="178">
        <f t="shared" si="48"/>
        <v>1780.0316339334804</v>
      </c>
      <c r="O1037" s="178">
        <f t="shared" si="49"/>
        <v>3527.5984024144891</v>
      </c>
      <c r="P1037" s="179"/>
    </row>
    <row r="1038" spans="1:16">
      <c r="A1038" s="35">
        <v>3517</v>
      </c>
      <c r="B1038" s="35">
        <v>3517239625</v>
      </c>
      <c r="C1038" s="34" t="s">
        <v>554</v>
      </c>
      <c r="D1038" s="35">
        <v>239</v>
      </c>
      <c r="E1038" s="176" t="s">
        <v>264</v>
      </c>
      <c r="F1038" s="35">
        <v>625</v>
      </c>
      <c r="G1038" s="34" t="s">
        <v>388</v>
      </c>
      <c r="H1038" s="333">
        <v>4</v>
      </c>
      <c r="I1038" s="305">
        <v>16263</v>
      </c>
      <c r="J1038" s="305">
        <v>1110</v>
      </c>
      <c r="K1038" s="178">
        <v>1188</v>
      </c>
      <c r="L1038" s="305">
        <f t="shared" si="50"/>
        <v>18561</v>
      </c>
      <c r="M1038" s="34"/>
      <c r="N1038" s="178">
        <f t="shared" si="48"/>
        <v>1110.3752073242722</v>
      </c>
      <c r="O1038" s="178">
        <f t="shared" si="49"/>
        <v>3070.0804018639246</v>
      </c>
      <c r="P1038" s="179"/>
    </row>
    <row r="1039" spans="1:16">
      <c r="A1039" s="35">
        <v>3517</v>
      </c>
      <c r="B1039" s="35">
        <v>3517239645</v>
      </c>
      <c r="C1039" s="34" t="s">
        <v>554</v>
      </c>
      <c r="D1039" s="35">
        <v>239</v>
      </c>
      <c r="E1039" s="176" t="s">
        <v>264</v>
      </c>
      <c r="F1039" s="35">
        <v>645</v>
      </c>
      <c r="G1039" s="34" t="s">
        <v>392</v>
      </c>
      <c r="H1039" s="333">
        <v>1</v>
      </c>
      <c r="I1039" s="305">
        <v>13346</v>
      </c>
      <c r="J1039" s="305">
        <v>3467</v>
      </c>
      <c r="K1039" s="178">
        <v>1188</v>
      </c>
      <c r="L1039" s="305">
        <f t="shared" si="50"/>
        <v>18001</v>
      </c>
      <c r="M1039" s="34"/>
      <c r="N1039" s="178">
        <f t="shared" si="48"/>
        <v>3466.6543747973046</v>
      </c>
      <c r="O1039" s="178">
        <f t="shared" si="49"/>
        <v>6304.2954400026902</v>
      </c>
      <c r="P1039" s="179"/>
    </row>
    <row r="1040" spans="1:16">
      <c r="A1040" s="35">
        <v>3517</v>
      </c>
      <c r="B1040" s="35">
        <v>3517239665</v>
      </c>
      <c r="C1040" s="34" t="s">
        <v>554</v>
      </c>
      <c r="D1040" s="35">
        <v>239</v>
      </c>
      <c r="E1040" s="176" t="s">
        <v>264</v>
      </c>
      <c r="F1040" s="35">
        <v>665</v>
      </c>
      <c r="G1040" s="34" t="s">
        <v>398</v>
      </c>
      <c r="H1040" s="333">
        <v>3</v>
      </c>
      <c r="I1040" s="305">
        <v>18593</v>
      </c>
      <c r="J1040" s="305">
        <v>3543</v>
      </c>
      <c r="K1040" s="178">
        <v>1188</v>
      </c>
      <c r="L1040" s="305">
        <f t="shared" si="50"/>
        <v>23324</v>
      </c>
      <c r="M1040" s="34"/>
      <c r="N1040" s="178">
        <f t="shared" si="48"/>
        <v>2282.4542930836578</v>
      </c>
      <c r="O1040" s="178">
        <f t="shared" si="49"/>
        <v>3758.3470539348928</v>
      </c>
      <c r="P1040" s="179"/>
    </row>
    <row r="1041" spans="1:16">
      <c r="A1041" s="35">
        <v>3517</v>
      </c>
      <c r="B1041" s="35">
        <v>3517239690</v>
      </c>
      <c r="C1041" s="34" t="s">
        <v>554</v>
      </c>
      <c r="D1041" s="35">
        <v>239</v>
      </c>
      <c r="E1041" s="176" t="s">
        <v>264</v>
      </c>
      <c r="F1041" s="35">
        <v>690</v>
      </c>
      <c r="G1041" s="34" t="s">
        <v>407</v>
      </c>
      <c r="H1041" s="333">
        <v>1</v>
      </c>
      <c r="I1041" s="305">
        <v>13977.940112033109</v>
      </c>
      <c r="J1041" s="305">
        <v>5544</v>
      </c>
      <c r="K1041" s="178">
        <v>1188</v>
      </c>
      <c r="L1041" s="305">
        <f t="shared" si="50"/>
        <v>20709.940112033109</v>
      </c>
      <c r="M1041" s="34"/>
      <c r="N1041" s="178">
        <f t="shared" si="48"/>
        <v>3630.8813941100598</v>
      </c>
      <c r="O1041" s="178">
        <f t="shared" si="49"/>
        <v>7073.2522055253939</v>
      </c>
      <c r="P1041" s="179"/>
    </row>
    <row r="1042" spans="1:16">
      <c r="A1042" s="35">
        <v>3517</v>
      </c>
      <c r="B1042" s="35">
        <v>3517239740</v>
      </c>
      <c r="C1042" s="34" t="s">
        <v>554</v>
      </c>
      <c r="D1042" s="35">
        <v>239</v>
      </c>
      <c r="E1042" s="176" t="s">
        <v>264</v>
      </c>
      <c r="F1042" s="35">
        <v>740</v>
      </c>
      <c r="G1042" s="34" t="s">
        <v>421</v>
      </c>
      <c r="H1042" s="333">
        <v>4</v>
      </c>
      <c r="I1042" s="305">
        <v>13345</v>
      </c>
      <c r="J1042" s="305">
        <v>7016</v>
      </c>
      <c r="K1042" s="178">
        <v>1188</v>
      </c>
      <c r="L1042" s="305">
        <f t="shared" si="50"/>
        <v>21549</v>
      </c>
      <c r="M1042" s="34"/>
      <c r="N1042" s="178">
        <f t="shared" si="48"/>
        <v>5308.3214889324627</v>
      </c>
      <c r="O1042" s="178">
        <f t="shared" si="49"/>
        <v>7105.4611569851186</v>
      </c>
      <c r="P1042" s="179"/>
    </row>
    <row r="1043" spans="1:16">
      <c r="A1043" s="35">
        <v>3517</v>
      </c>
      <c r="B1043" s="35">
        <v>3517239760</v>
      </c>
      <c r="C1043" s="34" t="s">
        <v>554</v>
      </c>
      <c r="D1043" s="35">
        <v>239</v>
      </c>
      <c r="E1043" s="176" t="s">
        <v>264</v>
      </c>
      <c r="F1043" s="35">
        <v>760</v>
      </c>
      <c r="G1043" s="34" t="s">
        <v>426</v>
      </c>
      <c r="H1043" s="333">
        <v>23</v>
      </c>
      <c r="I1043" s="305">
        <v>15969</v>
      </c>
      <c r="J1043" s="305">
        <v>5107</v>
      </c>
      <c r="K1043" s="178">
        <v>1188</v>
      </c>
      <c r="L1043" s="305">
        <f t="shared" si="50"/>
        <v>22264</v>
      </c>
      <c r="M1043" s="34"/>
      <c r="N1043" s="178">
        <f t="shared" si="48"/>
        <v>2475.3822741036747</v>
      </c>
      <c r="O1043" s="178">
        <f t="shared" si="49"/>
        <v>5106.9841403525134</v>
      </c>
      <c r="P1043" s="179"/>
    </row>
    <row r="1044" spans="1:16">
      <c r="A1044" s="35">
        <v>3517</v>
      </c>
      <c r="B1044" s="35">
        <v>3517239780</v>
      </c>
      <c r="C1044" s="34" t="s">
        <v>554</v>
      </c>
      <c r="D1044" s="35">
        <v>239</v>
      </c>
      <c r="E1044" s="176" t="s">
        <v>264</v>
      </c>
      <c r="F1044" s="35">
        <v>780</v>
      </c>
      <c r="G1044" s="34" t="s">
        <v>436</v>
      </c>
      <c r="H1044" s="333">
        <v>7</v>
      </c>
      <c r="I1044" s="305">
        <v>13345</v>
      </c>
      <c r="J1044" s="305">
        <v>2442</v>
      </c>
      <c r="K1044" s="178">
        <v>1188</v>
      </c>
      <c r="L1044" s="305">
        <f t="shared" si="50"/>
        <v>16975</v>
      </c>
      <c r="M1044" s="34"/>
      <c r="N1044" s="178">
        <f t="shared" si="48"/>
        <v>1632.3693213478491</v>
      </c>
      <c r="O1044" s="178">
        <f t="shared" si="49"/>
        <v>3731.8857398901673</v>
      </c>
      <c r="P1044" s="179"/>
    </row>
    <row r="1045" spans="1:16">
      <c r="A1045" s="35">
        <v>3518</v>
      </c>
      <c r="B1045" s="35">
        <v>3518149007</v>
      </c>
      <c r="C1045" s="34" t="s">
        <v>563</v>
      </c>
      <c r="D1045" s="35">
        <v>149</v>
      </c>
      <c r="E1045" s="176" t="s">
        <v>174</v>
      </c>
      <c r="F1045" s="35">
        <v>7</v>
      </c>
      <c r="G1045" s="34" t="s">
        <v>32</v>
      </c>
      <c r="H1045" s="333">
        <v>1</v>
      </c>
      <c r="I1045" s="305">
        <v>19190</v>
      </c>
      <c r="J1045" s="305">
        <v>8849</v>
      </c>
      <c r="K1045" s="178">
        <v>1188</v>
      </c>
      <c r="L1045" s="305">
        <f t="shared" si="50"/>
        <v>29227</v>
      </c>
      <c r="M1045" s="34"/>
      <c r="N1045" s="178">
        <f t="shared" si="48"/>
        <v>6310.4554334860113</v>
      </c>
      <c r="O1045" s="178">
        <f t="shared" si="49"/>
        <v>10052.36458902794</v>
      </c>
      <c r="P1045" s="179"/>
    </row>
    <row r="1046" spans="1:16">
      <c r="A1046" s="35">
        <v>3518</v>
      </c>
      <c r="B1046" s="35">
        <v>3518149128</v>
      </c>
      <c r="C1046" s="34" t="s">
        <v>563</v>
      </c>
      <c r="D1046" s="35">
        <v>149</v>
      </c>
      <c r="E1046" s="176" t="s">
        <v>174</v>
      </c>
      <c r="F1046" s="35">
        <v>128</v>
      </c>
      <c r="G1046" s="34" t="s">
        <v>153</v>
      </c>
      <c r="H1046" s="333">
        <v>35</v>
      </c>
      <c r="I1046" s="305">
        <v>20750</v>
      </c>
      <c r="J1046" s="305">
        <v>1131</v>
      </c>
      <c r="K1046" s="178">
        <v>1188</v>
      </c>
      <c r="L1046" s="305">
        <f t="shared" si="50"/>
        <v>23069</v>
      </c>
      <c r="M1046" s="34"/>
      <c r="N1046" s="178">
        <f t="shared" si="48"/>
        <v>748.48438812881795</v>
      </c>
      <c r="O1046" s="178">
        <f t="shared" si="49"/>
        <v>2155.2968199320494</v>
      </c>
      <c r="P1046" s="179"/>
    </row>
    <row r="1047" spans="1:16">
      <c r="A1047" s="35">
        <v>3518</v>
      </c>
      <c r="B1047" s="35">
        <v>3518149149</v>
      </c>
      <c r="C1047" s="34" t="s">
        <v>563</v>
      </c>
      <c r="D1047" s="35">
        <v>149</v>
      </c>
      <c r="E1047" s="176" t="s">
        <v>174</v>
      </c>
      <c r="F1047" s="35">
        <v>149</v>
      </c>
      <c r="G1047" s="34" t="s">
        <v>174</v>
      </c>
      <c r="H1047" s="333">
        <v>85</v>
      </c>
      <c r="I1047" s="305">
        <v>22825</v>
      </c>
      <c r="J1047" s="305">
        <v>521</v>
      </c>
      <c r="K1047" s="178">
        <v>1188</v>
      </c>
      <c r="L1047" s="305">
        <f t="shared" si="50"/>
        <v>24534</v>
      </c>
      <c r="M1047" s="34"/>
      <c r="N1047" s="178">
        <f t="shared" si="48"/>
        <v>0</v>
      </c>
      <c r="O1047" s="178">
        <f t="shared" si="49"/>
        <v>843.53670286005945</v>
      </c>
      <c r="P1047" s="179"/>
    </row>
    <row r="1048" spans="1:16">
      <c r="A1048" s="35">
        <v>3518</v>
      </c>
      <c r="B1048" s="35">
        <v>3518149160</v>
      </c>
      <c r="C1048" s="34" t="s">
        <v>563</v>
      </c>
      <c r="D1048" s="35">
        <v>149</v>
      </c>
      <c r="E1048" s="176" t="s">
        <v>174</v>
      </c>
      <c r="F1048" s="35">
        <v>160</v>
      </c>
      <c r="G1048" s="34" t="s">
        <v>185</v>
      </c>
      <c r="H1048" s="333">
        <v>3</v>
      </c>
      <c r="I1048" s="305">
        <v>18774</v>
      </c>
      <c r="J1048" s="305">
        <v>428</v>
      </c>
      <c r="K1048" s="178">
        <v>1188</v>
      </c>
      <c r="L1048" s="305">
        <f t="shared" si="50"/>
        <v>20390</v>
      </c>
      <c r="M1048" s="34"/>
      <c r="N1048" s="178">
        <f t="shared" si="48"/>
        <v>39.033180236929184</v>
      </c>
      <c r="O1048" s="178">
        <f t="shared" si="49"/>
        <v>757.02532435275134</v>
      </c>
      <c r="P1048" s="179"/>
    </row>
    <row r="1049" spans="1:16">
      <c r="A1049" s="35">
        <v>3518</v>
      </c>
      <c r="B1049" s="35">
        <v>3518149181</v>
      </c>
      <c r="C1049" s="34" t="s">
        <v>563</v>
      </c>
      <c r="D1049" s="35">
        <v>149</v>
      </c>
      <c r="E1049" s="176" t="s">
        <v>174</v>
      </c>
      <c r="F1049" s="35">
        <v>181</v>
      </c>
      <c r="G1049" s="34" t="s">
        <v>206</v>
      </c>
      <c r="H1049" s="333">
        <v>7</v>
      </c>
      <c r="I1049" s="305">
        <v>19296</v>
      </c>
      <c r="J1049" s="305">
        <v>216</v>
      </c>
      <c r="K1049" s="178">
        <v>1188</v>
      </c>
      <c r="L1049" s="305">
        <f t="shared" si="50"/>
        <v>20700</v>
      </c>
      <c r="M1049" s="34"/>
      <c r="N1049" s="178">
        <f t="shared" si="48"/>
        <v>164.73805573015488</v>
      </c>
      <c r="O1049" s="178">
        <f t="shared" si="49"/>
        <v>1301.4178705258164</v>
      </c>
      <c r="P1049" s="179"/>
    </row>
    <row r="1050" spans="1:16">
      <c r="A1050" s="35">
        <v>3518</v>
      </c>
      <c r="B1050" s="35">
        <v>3518149211</v>
      </c>
      <c r="C1050" s="34" t="s">
        <v>563</v>
      </c>
      <c r="D1050" s="35">
        <v>149</v>
      </c>
      <c r="E1050" s="176" t="s">
        <v>174</v>
      </c>
      <c r="F1050" s="35">
        <v>211</v>
      </c>
      <c r="G1050" s="34" t="s">
        <v>236</v>
      </c>
      <c r="H1050" s="333">
        <v>1</v>
      </c>
      <c r="I1050" s="305">
        <v>21656</v>
      </c>
      <c r="J1050" s="305">
        <v>6630</v>
      </c>
      <c r="K1050" s="178">
        <v>1188</v>
      </c>
      <c r="L1050" s="305">
        <f t="shared" si="50"/>
        <v>29474</v>
      </c>
      <c r="M1050" s="34"/>
      <c r="N1050" s="178">
        <f t="shared" si="48"/>
        <v>3675.5055800102346</v>
      </c>
      <c r="O1050" s="178">
        <f t="shared" si="49"/>
        <v>6629.8399064852892</v>
      </c>
      <c r="P1050" s="179"/>
    </row>
    <row r="1051" spans="1:16">
      <c r="A1051" s="35">
        <v>3518</v>
      </c>
      <c r="B1051" s="35">
        <v>3518149281</v>
      </c>
      <c r="C1051" s="34" t="s">
        <v>563</v>
      </c>
      <c r="D1051" s="35">
        <v>149</v>
      </c>
      <c r="E1051" s="176" t="s">
        <v>174</v>
      </c>
      <c r="F1051" s="35">
        <v>281</v>
      </c>
      <c r="G1051" s="34" t="s">
        <v>306</v>
      </c>
      <c r="H1051" s="333">
        <v>1</v>
      </c>
      <c r="I1051" s="305">
        <v>21147.651529245948</v>
      </c>
      <c r="J1051" s="305">
        <v>2</v>
      </c>
      <c r="K1051" s="178">
        <v>1188</v>
      </c>
      <c r="L1051" s="305">
        <f t="shared" si="50"/>
        <v>22337.651529245948</v>
      </c>
      <c r="M1051" s="34"/>
      <c r="N1051" s="178">
        <f t="shared" si="48"/>
        <v>0</v>
      </c>
      <c r="O1051" s="178">
        <f t="shared" si="49"/>
        <v>960.84051560912121</v>
      </c>
      <c r="P1051" s="179"/>
    </row>
    <row r="1052" spans="1:16">
      <c r="A1052" s="35">
        <v>3519</v>
      </c>
      <c r="B1052" s="35">
        <v>3519348097</v>
      </c>
      <c r="C1052" s="34" t="s">
        <v>613</v>
      </c>
      <c r="D1052" s="35">
        <v>348</v>
      </c>
      <c r="E1052" s="176" t="s">
        <v>373</v>
      </c>
      <c r="F1052" s="35">
        <v>97</v>
      </c>
      <c r="G1052" s="34" t="s">
        <v>122</v>
      </c>
      <c r="H1052" s="333">
        <v>1</v>
      </c>
      <c r="I1052" s="305">
        <v>20141</v>
      </c>
      <c r="J1052" s="305">
        <v>146</v>
      </c>
      <c r="K1052" s="178">
        <v>1188</v>
      </c>
      <c r="L1052" s="305">
        <f t="shared" si="50"/>
        <v>21475</v>
      </c>
      <c r="M1052" s="34"/>
      <c r="N1052" s="178">
        <f t="shared" si="48"/>
        <v>0</v>
      </c>
      <c r="O1052" s="178">
        <f t="shared" si="49"/>
        <v>145.50920048374974</v>
      </c>
      <c r="P1052" s="179"/>
    </row>
    <row r="1053" spans="1:16">
      <c r="A1053" s="35">
        <v>3519</v>
      </c>
      <c r="B1053" s="35">
        <v>3519348151</v>
      </c>
      <c r="C1053" s="34" t="s">
        <v>613</v>
      </c>
      <c r="D1053" s="35">
        <v>348</v>
      </c>
      <c r="E1053" s="176" t="s">
        <v>373</v>
      </c>
      <c r="F1053" s="35">
        <v>151</v>
      </c>
      <c r="G1053" s="34" t="s">
        <v>176</v>
      </c>
      <c r="H1053" s="333">
        <v>5</v>
      </c>
      <c r="I1053" s="305">
        <v>21088</v>
      </c>
      <c r="J1053" s="305">
        <v>4738</v>
      </c>
      <c r="K1053" s="178">
        <v>1188</v>
      </c>
      <c r="L1053" s="305">
        <f t="shared" si="50"/>
        <v>27014</v>
      </c>
      <c r="M1053" s="34"/>
      <c r="N1053" s="178">
        <f t="shared" si="48"/>
        <v>1662.8529361091751</v>
      </c>
      <c r="O1053" s="178">
        <f t="shared" si="49"/>
        <v>4737.6444976847451</v>
      </c>
      <c r="P1053" s="179"/>
    </row>
    <row r="1054" spans="1:16">
      <c r="A1054" s="35">
        <v>3519</v>
      </c>
      <c r="B1054" s="35">
        <v>3519348153</v>
      </c>
      <c r="C1054" s="34" t="s">
        <v>613</v>
      </c>
      <c r="D1054" s="35">
        <v>348</v>
      </c>
      <c r="E1054" s="176" t="s">
        <v>373</v>
      </c>
      <c r="F1054" s="35">
        <v>153</v>
      </c>
      <c r="G1054" s="34" t="s">
        <v>178</v>
      </c>
      <c r="H1054" s="333">
        <v>1</v>
      </c>
      <c r="I1054" s="305">
        <v>19277</v>
      </c>
      <c r="J1054" s="305">
        <v>1</v>
      </c>
      <c r="K1054" s="178">
        <v>1188</v>
      </c>
      <c r="L1054" s="305">
        <f t="shared" si="50"/>
        <v>20466</v>
      </c>
      <c r="M1054" s="34"/>
      <c r="N1054" s="178">
        <f t="shared" si="48"/>
        <v>6.6152675135526806E-3</v>
      </c>
      <c r="O1054" s="178">
        <f t="shared" si="49"/>
        <v>1019.9737262657181</v>
      </c>
      <c r="P1054" s="179"/>
    </row>
    <row r="1055" spans="1:16">
      <c r="A1055" s="35">
        <v>3519</v>
      </c>
      <c r="B1055" s="35">
        <v>3519348186</v>
      </c>
      <c r="C1055" s="34" t="s">
        <v>613</v>
      </c>
      <c r="D1055" s="35">
        <v>348</v>
      </c>
      <c r="E1055" s="176" t="s">
        <v>373</v>
      </c>
      <c r="F1055" s="35">
        <v>186</v>
      </c>
      <c r="G1055" s="34" t="s">
        <v>211</v>
      </c>
      <c r="H1055" s="333">
        <v>1</v>
      </c>
      <c r="I1055" s="305">
        <v>14832.93288692356</v>
      </c>
      <c r="J1055" s="305">
        <v>5460</v>
      </c>
      <c r="K1055" s="178">
        <v>1188</v>
      </c>
      <c r="L1055" s="305">
        <f t="shared" ref="L1055:L1063" si="51">SUM(I1055:K1055)</f>
        <v>21480.932886923561</v>
      </c>
      <c r="M1055" s="34"/>
      <c r="N1055" s="178">
        <f t="shared" si="48"/>
        <v>4634.7970781599415</v>
      </c>
      <c r="O1055" s="178">
        <f t="shared" si="49"/>
        <v>6481.2101303326872</v>
      </c>
      <c r="P1055" s="179"/>
    </row>
    <row r="1056" spans="1:16">
      <c r="A1056" s="35">
        <v>3519</v>
      </c>
      <c r="B1056" s="35">
        <v>3519348215</v>
      </c>
      <c r="C1056" s="34" t="s">
        <v>613</v>
      </c>
      <c r="D1056" s="35">
        <v>348</v>
      </c>
      <c r="E1056" s="176" t="s">
        <v>373</v>
      </c>
      <c r="F1056" s="35">
        <v>215</v>
      </c>
      <c r="G1056" s="34" t="s">
        <v>240</v>
      </c>
      <c r="H1056" s="333">
        <v>3</v>
      </c>
      <c r="I1056" s="305">
        <v>20699</v>
      </c>
      <c r="J1056" s="305">
        <v>0</v>
      </c>
      <c r="K1056" s="178">
        <v>1188</v>
      </c>
      <c r="L1056" s="305">
        <f t="shared" si="51"/>
        <v>21887</v>
      </c>
      <c r="M1056" s="34"/>
      <c r="N1056" s="178">
        <f t="shared" si="48"/>
        <v>0</v>
      </c>
      <c r="O1056" s="178">
        <f t="shared" si="49"/>
        <v>4875.9880595027025</v>
      </c>
      <c r="P1056" s="179"/>
    </row>
    <row r="1057" spans="1:16">
      <c r="A1057" s="35">
        <v>3519</v>
      </c>
      <c r="B1057" s="35">
        <v>3519348226</v>
      </c>
      <c r="C1057" s="34" t="s">
        <v>613</v>
      </c>
      <c r="D1057" s="35">
        <v>348</v>
      </c>
      <c r="E1057" s="176" t="s">
        <v>373</v>
      </c>
      <c r="F1057" s="35">
        <v>226</v>
      </c>
      <c r="G1057" s="34" t="s">
        <v>251</v>
      </c>
      <c r="H1057" s="333">
        <v>1</v>
      </c>
      <c r="I1057" s="305">
        <v>11462</v>
      </c>
      <c r="J1057" s="305">
        <v>970</v>
      </c>
      <c r="K1057" s="178">
        <v>1188</v>
      </c>
      <c r="L1057" s="305">
        <f t="shared" si="51"/>
        <v>13620</v>
      </c>
      <c r="M1057" s="34"/>
      <c r="N1057" s="178">
        <f t="shared" si="48"/>
        <v>704.30297328969027</v>
      </c>
      <c r="O1057" s="178">
        <f t="shared" si="49"/>
        <v>2090.5775975197957</v>
      </c>
      <c r="P1057" s="179"/>
    </row>
    <row r="1058" spans="1:16">
      <c r="A1058" s="35">
        <v>3519</v>
      </c>
      <c r="B1058" s="35">
        <v>3519348271</v>
      </c>
      <c r="C1058" s="34" t="s">
        <v>613</v>
      </c>
      <c r="D1058" s="35">
        <v>348</v>
      </c>
      <c r="E1058" s="176" t="s">
        <v>373</v>
      </c>
      <c r="F1058" s="35">
        <v>271</v>
      </c>
      <c r="G1058" s="34" t="s">
        <v>296</v>
      </c>
      <c r="H1058" s="333">
        <v>2</v>
      </c>
      <c r="I1058" s="305">
        <v>19216</v>
      </c>
      <c r="J1058" s="305">
        <v>6683</v>
      </c>
      <c r="K1058" s="178">
        <v>1188</v>
      </c>
      <c r="L1058" s="305">
        <f t="shared" si="51"/>
        <v>27087</v>
      </c>
      <c r="M1058" s="34"/>
      <c r="N1058" s="178">
        <f t="shared" si="48"/>
        <v>4443.0428774603497</v>
      </c>
      <c r="O1058" s="178">
        <f t="shared" si="49"/>
        <v>6683.0704827066547</v>
      </c>
      <c r="P1058" s="184"/>
    </row>
    <row r="1059" spans="1:16">
      <c r="A1059" s="35">
        <v>3519</v>
      </c>
      <c r="B1059" s="35">
        <v>3519348277</v>
      </c>
      <c r="C1059" s="34" t="s">
        <v>613</v>
      </c>
      <c r="D1059" s="35">
        <v>348</v>
      </c>
      <c r="E1059" s="176" t="s">
        <v>373</v>
      </c>
      <c r="F1059" s="35">
        <v>277</v>
      </c>
      <c r="G1059" s="34" t="s">
        <v>302</v>
      </c>
      <c r="H1059" s="333">
        <v>4</v>
      </c>
      <c r="I1059" s="305">
        <v>12423</v>
      </c>
      <c r="J1059" s="305">
        <v>36</v>
      </c>
      <c r="K1059" s="178">
        <v>1188</v>
      </c>
      <c r="L1059" s="305">
        <f t="shared" si="51"/>
        <v>13647</v>
      </c>
      <c r="M1059" s="34"/>
      <c r="N1059" s="178">
        <f t="shared" si="48"/>
        <v>36.022456522348875</v>
      </c>
      <c r="O1059" s="178">
        <f t="shared" si="49"/>
        <v>1197.6598634630845</v>
      </c>
      <c r="P1059" s="179"/>
    </row>
    <row r="1060" spans="1:16">
      <c r="A1060" s="35">
        <v>3519</v>
      </c>
      <c r="B1060" s="35">
        <v>3519348290</v>
      </c>
      <c r="C1060" s="34" t="s">
        <v>613</v>
      </c>
      <c r="D1060" s="35">
        <v>348</v>
      </c>
      <c r="E1060" s="176" t="s">
        <v>373</v>
      </c>
      <c r="F1060" s="35">
        <v>290</v>
      </c>
      <c r="G1060" s="34" t="s">
        <v>315</v>
      </c>
      <c r="H1060" s="333">
        <v>1</v>
      </c>
      <c r="I1060" s="305">
        <v>16274</v>
      </c>
      <c r="J1060" s="305">
        <v>6554</v>
      </c>
      <c r="K1060" s="178">
        <v>1188</v>
      </c>
      <c r="L1060" s="305">
        <f t="shared" si="51"/>
        <v>24016</v>
      </c>
      <c r="M1060" s="34"/>
      <c r="N1060" s="178">
        <f t="shared" si="48"/>
        <v>4621.5808864740138</v>
      </c>
      <c r="O1060" s="178">
        <f t="shared" si="49"/>
        <v>7701.3361972406274</v>
      </c>
      <c r="P1060" s="179"/>
    </row>
    <row r="1061" spans="1:16">
      <c r="A1061" s="35">
        <v>3519</v>
      </c>
      <c r="B1061" s="35">
        <v>3519348348</v>
      </c>
      <c r="C1061" s="34" t="s">
        <v>613</v>
      </c>
      <c r="D1061" s="35">
        <v>348</v>
      </c>
      <c r="E1061" s="176" t="s">
        <v>373</v>
      </c>
      <c r="F1061" s="35">
        <v>348</v>
      </c>
      <c r="G1061" s="34" t="s">
        <v>373</v>
      </c>
      <c r="H1061" s="333">
        <v>208</v>
      </c>
      <c r="I1061" s="305">
        <v>20120</v>
      </c>
      <c r="J1061" s="305">
        <v>262</v>
      </c>
      <c r="K1061" s="178">
        <v>1188</v>
      </c>
      <c r="L1061" s="305">
        <f t="shared" si="51"/>
        <v>21570</v>
      </c>
      <c r="M1061" s="34"/>
      <c r="N1061" s="178">
        <f t="shared" si="48"/>
        <v>0</v>
      </c>
      <c r="O1061" s="178">
        <f t="shared" si="49"/>
        <v>393.97236160236571</v>
      </c>
      <c r="P1061" s="179"/>
    </row>
    <row r="1062" spans="1:16">
      <c r="A1062" s="35">
        <v>3519</v>
      </c>
      <c r="B1062" s="35">
        <v>3519348710</v>
      </c>
      <c r="C1062" s="34" t="s">
        <v>613</v>
      </c>
      <c r="D1062" s="35">
        <v>348</v>
      </c>
      <c r="E1062" s="176" t="s">
        <v>373</v>
      </c>
      <c r="F1062" s="35">
        <v>710</v>
      </c>
      <c r="G1062" s="34" t="s">
        <v>412</v>
      </c>
      <c r="H1062" s="333">
        <v>1</v>
      </c>
      <c r="I1062" s="305">
        <v>19047</v>
      </c>
      <c r="J1062" s="305">
        <v>9701</v>
      </c>
      <c r="K1062" s="178">
        <v>1188</v>
      </c>
      <c r="L1062" s="305">
        <f t="shared" si="51"/>
        <v>29936</v>
      </c>
      <c r="M1062" s="34"/>
      <c r="N1062" s="178">
        <f t="shared" si="48"/>
        <v>7717.1330876290413</v>
      </c>
      <c r="O1062" s="178">
        <f t="shared" si="49"/>
        <v>9700.5616523213539</v>
      </c>
      <c r="P1062" s="179"/>
    </row>
    <row r="1063" spans="1:16">
      <c r="A1063" s="35">
        <v>3519</v>
      </c>
      <c r="B1063" s="35">
        <v>3519348767</v>
      </c>
      <c r="C1063" s="34" t="s">
        <v>613</v>
      </c>
      <c r="D1063" s="35">
        <v>348</v>
      </c>
      <c r="E1063" s="176" t="s">
        <v>373</v>
      </c>
      <c r="F1063" s="35">
        <v>767</v>
      </c>
      <c r="G1063" s="34" t="s">
        <v>430</v>
      </c>
      <c r="H1063" s="333">
        <v>2</v>
      </c>
      <c r="I1063" s="305">
        <v>11433</v>
      </c>
      <c r="J1063" s="305">
        <v>809</v>
      </c>
      <c r="K1063" s="178">
        <v>1188</v>
      </c>
      <c r="L1063" s="305">
        <f t="shared" si="51"/>
        <v>13430</v>
      </c>
      <c r="M1063" s="34"/>
      <c r="N1063" s="178">
        <f t="shared" si="48"/>
        <v>809.26273199684692</v>
      </c>
      <c r="O1063" s="178">
        <f t="shared" si="49"/>
        <v>2890.1455147659963</v>
      </c>
      <c r="P1063" s="179"/>
    </row>
    <row r="1064" spans="1:16" ht="15.75" thickBot="1">
      <c r="A1064" s="35"/>
      <c r="B1064" s="35"/>
      <c r="C1064" s="34"/>
      <c r="D1064" s="35"/>
      <c r="E1064" s="176"/>
      <c r="F1064" s="35"/>
      <c r="G1064" s="34"/>
      <c r="H1064" s="177"/>
      <c r="I1064" s="178"/>
      <c r="J1064" s="178"/>
      <c r="K1064" s="178"/>
      <c r="L1064" s="178"/>
      <c r="M1064" s="34"/>
      <c r="N1064" s="178"/>
      <c r="O1064" s="178"/>
      <c r="P1064" s="179"/>
    </row>
    <row r="1065" spans="1:16" ht="15.75" thickBot="1">
      <c r="A1065" s="180">
        <v>9999</v>
      </c>
      <c r="B1065" s="181">
        <v>9999999999</v>
      </c>
      <c r="C1065" s="182" t="s">
        <v>620</v>
      </c>
      <c r="D1065" s="183"/>
      <c r="E1065" s="183" t="s">
        <v>575</v>
      </c>
      <c r="F1065" s="183" t="s">
        <v>575</v>
      </c>
      <c r="G1065" s="183" t="s">
        <v>575</v>
      </c>
      <c r="H1065" s="335">
        <f>SUM(H10:H1063)</f>
        <v>46375</v>
      </c>
      <c r="I1065" s="336">
        <f>AVERAGE(I10:I1063)</f>
        <v>16035.364358124527</v>
      </c>
      <c r="J1065" s="336">
        <f t="shared" ref="J1065:L1065" si="52">AVERAGE(J10:J1063)</f>
        <v>4626.5161290322585</v>
      </c>
      <c r="K1065" s="336">
        <f t="shared" si="52"/>
        <v>1188</v>
      </c>
      <c r="L1065" s="336">
        <f t="shared" si="52"/>
        <v>21849.880487156774</v>
      </c>
      <c r="M1065" s="178"/>
      <c r="N1065" s="337">
        <f>AVERAGE(N10:N1063)</f>
        <v>3498.7519999409319</v>
      </c>
      <c r="O1065" s="337">
        <f>AVERAGE(O10:O1063)</f>
        <v>5850.9095765494276</v>
      </c>
      <c r="P1065" s="179"/>
    </row>
    <row r="1066" spans="1:16">
      <c r="I1066" s="179"/>
      <c r="J1066" s="179"/>
      <c r="K1066" s="179"/>
      <c r="L1066" s="179"/>
      <c r="N1066" s="179"/>
      <c r="O1066" s="179"/>
      <c r="P1066" s="179"/>
    </row>
    <row r="1067" spans="1:16">
      <c r="A1067" s="349" t="s">
        <v>466</v>
      </c>
      <c r="B1067" s="349">
        <v>1</v>
      </c>
      <c r="C1067" s="349">
        <v>2</v>
      </c>
      <c r="D1067" s="349">
        <v>3</v>
      </c>
      <c r="E1067" s="349">
        <v>4</v>
      </c>
      <c r="F1067" s="349">
        <v>5</v>
      </c>
      <c r="G1067" s="349">
        <v>6</v>
      </c>
      <c r="H1067" s="349">
        <v>7</v>
      </c>
      <c r="I1067" s="349">
        <v>8</v>
      </c>
      <c r="J1067" s="349">
        <v>9</v>
      </c>
      <c r="K1067" s="184"/>
      <c r="L1067" s="349">
        <v>11</v>
      </c>
      <c r="M1067" s="184"/>
      <c r="N1067" s="349">
        <v>13</v>
      </c>
      <c r="O1067" s="349">
        <v>14</v>
      </c>
      <c r="P1067" s="179"/>
    </row>
    <row r="1068" spans="1:16">
      <c r="I1068" s="179"/>
      <c r="J1068" s="179"/>
      <c r="K1068" s="179"/>
      <c r="L1068" s="179"/>
      <c r="N1068" s="179"/>
      <c r="O1068" s="179"/>
      <c r="P1068" s="179"/>
    </row>
    <row r="1069" spans="1:16">
      <c r="I1069" s="179"/>
      <c r="J1069" s="179"/>
      <c r="K1069" s="179"/>
      <c r="L1069" s="179"/>
      <c r="N1069" s="179"/>
      <c r="O1069" s="179"/>
      <c r="P1069" s="179"/>
    </row>
    <row r="1070" spans="1:16">
      <c r="I1070" s="179"/>
      <c r="J1070" s="179"/>
      <c r="K1070" s="179"/>
      <c r="L1070" s="179"/>
      <c r="N1070" s="179"/>
      <c r="O1070" s="179"/>
      <c r="P1070" s="179"/>
    </row>
    <row r="1071" spans="1:16">
      <c r="I1071" s="179"/>
      <c r="J1071" s="179"/>
      <c r="K1071" s="179"/>
      <c r="L1071" s="179"/>
      <c r="N1071" s="179"/>
      <c r="O1071" s="179"/>
      <c r="P1071" s="179"/>
    </row>
    <row r="1072" spans="1:16">
      <c r="I1072" s="179"/>
      <c r="J1072" s="179"/>
      <c r="K1072" s="179"/>
      <c r="L1072" s="179"/>
      <c r="N1072" s="179"/>
      <c r="O1072" s="179"/>
      <c r="P1072" s="179"/>
    </row>
    <row r="1073" spans="1:16">
      <c r="I1073" s="179"/>
      <c r="J1073" s="179"/>
      <c r="K1073" s="179"/>
      <c r="L1073" s="179"/>
      <c r="N1073" s="179"/>
      <c r="O1073" s="179"/>
      <c r="P1073" s="179"/>
    </row>
    <row r="1074" spans="1:16">
      <c r="I1074" s="179"/>
      <c r="J1074" s="179"/>
      <c r="K1074" s="179"/>
      <c r="L1074" s="179"/>
      <c r="N1074" s="179"/>
      <c r="O1074" s="179"/>
      <c r="P1074" s="179"/>
    </row>
    <row r="1075" spans="1:16">
      <c r="I1075" s="179"/>
      <c r="J1075" s="179"/>
      <c r="K1075" s="179"/>
      <c r="L1075" s="179"/>
      <c r="N1075" s="179"/>
      <c r="O1075" s="179"/>
      <c r="P1075" s="179"/>
    </row>
    <row r="1076" spans="1:16">
      <c r="I1076" s="179"/>
      <c r="J1076" s="179"/>
      <c r="K1076" s="179"/>
      <c r="L1076" s="179"/>
      <c r="N1076" s="179"/>
      <c r="O1076" s="179"/>
      <c r="P1076" s="179"/>
    </row>
    <row r="1077" spans="1:16">
      <c r="I1077" s="179"/>
      <c r="J1077" s="179"/>
      <c r="K1077" s="179"/>
      <c r="L1077" s="179"/>
      <c r="N1077" s="179"/>
      <c r="O1077" s="179"/>
      <c r="P1077" s="179"/>
    </row>
    <row r="1078" spans="1:16">
      <c r="A1078" s="20"/>
      <c r="B1078" s="20"/>
      <c r="D1078" s="20"/>
      <c r="E1078" s="20"/>
      <c r="F1078" s="20"/>
      <c r="I1078" s="179"/>
      <c r="J1078" s="179"/>
      <c r="K1078" s="179"/>
      <c r="L1078" s="179"/>
      <c r="N1078" s="179"/>
      <c r="O1078" s="179"/>
      <c r="P1078" s="179"/>
    </row>
    <row r="1079" spans="1:16">
      <c r="A1079" s="20"/>
      <c r="B1079" s="20"/>
      <c r="D1079" s="20"/>
      <c r="E1079" s="20"/>
      <c r="F1079" s="20"/>
      <c r="I1079" s="179"/>
      <c r="J1079" s="179"/>
      <c r="K1079" s="179"/>
      <c r="L1079" s="179"/>
      <c r="N1079" s="179"/>
      <c r="O1079" s="179"/>
      <c r="P1079" s="179"/>
    </row>
    <row r="1080" spans="1:16">
      <c r="A1080" s="20"/>
      <c r="B1080" s="20"/>
      <c r="D1080" s="20"/>
      <c r="E1080" s="20"/>
      <c r="F1080" s="20"/>
      <c r="I1080" s="179"/>
      <c r="J1080" s="179"/>
      <c r="K1080" s="179"/>
      <c r="L1080" s="179"/>
      <c r="N1080" s="179"/>
      <c r="O1080" s="179"/>
      <c r="P1080" s="179"/>
    </row>
    <row r="1081" spans="1:16">
      <c r="A1081" s="20"/>
      <c r="B1081" s="20"/>
      <c r="D1081" s="20"/>
      <c r="E1081" s="20"/>
      <c r="F1081" s="20"/>
      <c r="I1081" s="179"/>
      <c r="J1081" s="179"/>
      <c r="K1081" s="179"/>
      <c r="L1081" s="179"/>
      <c r="N1081" s="179"/>
      <c r="O1081" s="179"/>
      <c r="P1081" s="179"/>
    </row>
    <row r="1082" spans="1:16">
      <c r="A1082" s="20"/>
      <c r="B1082" s="20"/>
      <c r="D1082" s="20"/>
      <c r="E1082" s="20"/>
      <c r="F1082" s="20"/>
      <c r="I1082" s="179"/>
      <c r="J1082" s="179"/>
      <c r="K1082" s="179"/>
      <c r="L1082" s="179"/>
      <c r="N1082" s="179"/>
      <c r="O1082" s="179"/>
      <c r="P1082" s="179"/>
    </row>
    <row r="1083" spans="1:16">
      <c r="A1083" s="20"/>
      <c r="B1083" s="20"/>
      <c r="D1083" s="20"/>
      <c r="E1083" s="20"/>
      <c r="F1083" s="20"/>
      <c r="I1083" s="179"/>
      <c r="J1083" s="179"/>
      <c r="K1083" s="179"/>
      <c r="L1083" s="179"/>
      <c r="N1083" s="179"/>
      <c r="O1083" s="179"/>
      <c r="P1083" s="179"/>
    </row>
    <row r="1084" spans="1:16">
      <c r="A1084" s="20"/>
      <c r="B1084" s="20"/>
      <c r="D1084" s="20"/>
      <c r="E1084" s="20"/>
      <c r="F1084" s="20"/>
      <c r="I1084" s="179"/>
      <c r="J1084" s="179"/>
      <c r="K1084" s="179"/>
      <c r="L1084" s="179"/>
      <c r="N1084" s="179"/>
      <c r="O1084" s="179"/>
      <c r="P1084" s="179"/>
    </row>
    <row r="1085" spans="1:16">
      <c r="A1085" s="20"/>
      <c r="B1085" s="20"/>
      <c r="D1085" s="20"/>
      <c r="E1085" s="20"/>
      <c r="F1085" s="20"/>
      <c r="I1085" s="179"/>
      <c r="J1085" s="179"/>
      <c r="K1085" s="179"/>
      <c r="L1085" s="179"/>
      <c r="N1085" s="179"/>
      <c r="O1085" s="179"/>
      <c r="P1085" s="179"/>
    </row>
    <row r="1086" spans="1:16">
      <c r="A1086" s="20"/>
      <c r="B1086" s="20"/>
      <c r="D1086" s="20"/>
      <c r="E1086" s="20"/>
      <c r="F1086" s="20"/>
      <c r="I1086" s="179"/>
      <c r="J1086" s="179"/>
      <c r="K1086" s="179"/>
      <c r="L1086" s="179"/>
      <c r="N1086" s="179"/>
      <c r="O1086" s="179"/>
      <c r="P1086" s="179"/>
    </row>
    <row r="1087" spans="1:16">
      <c r="A1087" s="20"/>
      <c r="B1087" s="20"/>
      <c r="D1087" s="20"/>
      <c r="E1087" s="20"/>
      <c r="F1087" s="20"/>
      <c r="I1087" s="179"/>
      <c r="J1087" s="179"/>
      <c r="K1087" s="179"/>
      <c r="L1087" s="179"/>
      <c r="N1087" s="179"/>
      <c r="O1087" s="179"/>
      <c r="P1087" s="179"/>
    </row>
    <row r="1088" spans="1:16">
      <c r="A1088" s="20"/>
      <c r="B1088" s="20"/>
      <c r="D1088" s="20"/>
      <c r="E1088" s="20"/>
      <c r="F1088" s="20"/>
      <c r="I1088" s="179"/>
      <c r="J1088" s="179"/>
      <c r="K1088" s="179"/>
      <c r="L1088" s="179"/>
      <c r="N1088" s="179"/>
      <c r="O1088" s="179"/>
      <c r="P1088" s="179"/>
    </row>
    <row r="1089" spans="1:15">
      <c r="A1089" s="20"/>
      <c r="B1089" s="20"/>
      <c r="D1089" s="20"/>
      <c r="E1089" s="20"/>
      <c r="F1089" s="20"/>
      <c r="I1089" s="179"/>
      <c r="J1089" s="179"/>
      <c r="K1089" s="179"/>
      <c r="L1089" s="179"/>
      <c r="N1089" s="179"/>
      <c r="O1089" s="179"/>
    </row>
    <row r="1090" spans="1:15">
      <c r="A1090" s="20"/>
      <c r="B1090" s="20"/>
      <c r="D1090" s="20"/>
      <c r="E1090" s="20"/>
      <c r="F1090" s="20"/>
      <c r="I1090" s="179"/>
      <c r="J1090" s="179"/>
      <c r="K1090" s="179"/>
      <c r="L1090" s="179"/>
      <c r="N1090" s="179"/>
      <c r="O1090" s="179"/>
    </row>
    <row r="1091" spans="1:15">
      <c r="A1091" s="20"/>
      <c r="B1091" s="20"/>
      <c r="D1091" s="20"/>
      <c r="E1091" s="20"/>
      <c r="F1091" s="20"/>
      <c r="I1091" s="179"/>
      <c r="J1091" s="179"/>
      <c r="K1091" s="179"/>
      <c r="L1091" s="179"/>
      <c r="N1091" s="179"/>
      <c r="O1091" s="179"/>
    </row>
    <row r="1092" spans="1:15">
      <c r="A1092" s="20"/>
      <c r="B1092" s="20"/>
      <c r="D1092" s="20"/>
      <c r="E1092" s="20"/>
      <c r="F1092" s="20"/>
      <c r="I1092" s="179"/>
      <c r="J1092" s="179"/>
      <c r="K1092" s="179"/>
      <c r="L1092" s="179"/>
      <c r="N1092" s="179"/>
      <c r="O1092" s="179"/>
    </row>
    <row r="1093" spans="1:15">
      <c r="A1093" s="20"/>
      <c r="B1093" s="20"/>
      <c r="D1093" s="20"/>
      <c r="E1093" s="20"/>
      <c r="F1093" s="20"/>
      <c r="I1093" s="179"/>
      <c r="J1093" s="179"/>
      <c r="K1093" s="179"/>
      <c r="L1093" s="179"/>
      <c r="N1093" s="179"/>
      <c r="O1093" s="179"/>
    </row>
    <row r="1094" spans="1:15">
      <c r="A1094" s="20"/>
      <c r="B1094" s="20"/>
      <c r="D1094" s="20"/>
      <c r="E1094" s="20"/>
      <c r="F1094" s="20"/>
      <c r="I1094" s="179"/>
      <c r="J1094" s="179"/>
      <c r="K1094" s="179"/>
      <c r="L1094" s="179"/>
      <c r="N1094" s="179"/>
      <c r="O1094" s="179"/>
    </row>
    <row r="1095" spans="1:15">
      <c r="A1095" s="20"/>
      <c r="B1095" s="20"/>
      <c r="D1095" s="20"/>
      <c r="E1095" s="20"/>
      <c r="F1095" s="20"/>
      <c r="I1095" s="179"/>
      <c r="J1095" s="179"/>
      <c r="K1095" s="179"/>
      <c r="L1095" s="179"/>
      <c r="N1095" s="179"/>
      <c r="O1095" s="179"/>
    </row>
    <row r="1096" spans="1:15">
      <c r="A1096" s="20"/>
      <c r="B1096" s="20"/>
      <c r="D1096" s="20"/>
      <c r="E1096" s="20"/>
      <c r="F1096" s="20"/>
      <c r="I1096" s="179"/>
      <c r="J1096" s="179"/>
      <c r="K1096" s="179"/>
      <c r="L1096" s="179"/>
      <c r="N1096" s="179"/>
      <c r="O1096" s="179"/>
    </row>
    <row r="1097" spans="1:15">
      <c r="A1097" s="20"/>
      <c r="B1097" s="20"/>
      <c r="D1097" s="20"/>
      <c r="E1097" s="20"/>
      <c r="F1097" s="20"/>
      <c r="I1097" s="179"/>
      <c r="J1097" s="179"/>
      <c r="K1097" s="179"/>
      <c r="L1097" s="179"/>
      <c r="N1097" s="179"/>
      <c r="O1097" s="179"/>
    </row>
  </sheetData>
  <autoFilter ref="A9:P9" xr:uid="{C57219DA-0C6A-432C-AF9C-71AA1BAD10F4}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tabColor rgb="FFD2E4E3"/>
    <pageSetUpPr autoPageBreaks="0" fitToPage="1"/>
  </sheetPr>
  <dimension ref="A1:S1268"/>
  <sheetViews>
    <sheetView showGridLines="0" zoomScaleNormal="100" workbookViewId="0">
      <pane ySplit="9" topLeftCell="A10" activePane="bottomLeft" state="frozen"/>
      <selection activeCell="A9" sqref="A9"/>
      <selection pane="bottomLeft"/>
    </sheetView>
  </sheetViews>
  <sheetFormatPr defaultRowHeight="15"/>
  <cols>
    <col min="1" max="1" width="5.42578125" style="325" customWidth="1"/>
    <col min="2" max="2" width="13.42578125" style="325" customWidth="1"/>
    <col min="3" max="3" width="44.5703125" style="325" bestFit="1" customWidth="1"/>
    <col min="4" max="4" width="5.42578125" style="5" customWidth="1"/>
    <col min="5" max="5" width="11.5703125" style="5" customWidth="1"/>
    <col min="6" max="6" width="5.42578125" style="3" customWidth="1"/>
    <col min="7" max="7" width="16.85546875" style="5" customWidth="1"/>
    <col min="8" max="8" width="9.85546875" customWidth="1"/>
    <col min="9" max="9" width="0.85546875" customWidth="1"/>
    <col min="10" max="10" width="11.42578125" customWidth="1"/>
    <col min="11" max="11" width="12" customWidth="1"/>
    <col min="12" max="12" width="10.42578125" customWidth="1"/>
    <col min="13" max="13" width="0.85546875" customWidth="1"/>
    <col min="14" max="16" width="11.42578125" customWidth="1"/>
    <col min="17" max="17" width="0.85546875" customWidth="1"/>
    <col min="18" max="18" width="12" customWidth="1"/>
    <col min="19" max="19" width="1.42578125" customWidth="1"/>
    <col min="21" max="21" width="8.7109375" customWidth="1"/>
  </cols>
  <sheetData>
    <row r="1" spans="1:19" ht="22.7" customHeight="1">
      <c r="A1" s="149" t="s">
        <v>0</v>
      </c>
      <c r="D1" s="326"/>
      <c r="E1" s="326"/>
      <c r="F1" s="1"/>
      <c r="G1" s="326"/>
    </row>
    <row r="2" spans="1:19" ht="20.25">
      <c r="A2" s="150" t="s">
        <v>1</v>
      </c>
      <c r="C2" s="327"/>
      <c r="D2" s="326"/>
      <c r="E2" s="326"/>
      <c r="F2" s="1"/>
      <c r="G2" s="326"/>
    </row>
    <row r="3" spans="1:19" ht="15.75">
      <c r="A3" s="151" t="s">
        <v>564</v>
      </c>
      <c r="D3" s="328"/>
      <c r="E3" s="328"/>
      <c r="F3" s="2"/>
      <c r="G3" s="328"/>
    </row>
    <row r="4" spans="1:19" hidden="1">
      <c r="D4" s="328"/>
      <c r="E4" s="328"/>
      <c r="F4" s="2"/>
      <c r="G4" s="328"/>
    </row>
    <row r="5" spans="1:19" hidden="1">
      <c r="D5" s="328"/>
      <c r="E5" s="328"/>
      <c r="F5" s="2"/>
      <c r="G5" s="328"/>
    </row>
    <row r="6" spans="1:19" hidden="1">
      <c r="D6" s="328"/>
      <c r="E6" s="328"/>
      <c r="F6" s="2"/>
      <c r="G6" s="328"/>
    </row>
    <row r="7" spans="1:19">
      <c r="D7" s="328"/>
      <c r="E7" s="328"/>
      <c r="F7" s="2"/>
      <c r="G7" s="328"/>
    </row>
    <row r="8" spans="1:19" ht="60.75" customHeight="1">
      <c r="A8" s="8" t="s">
        <v>565</v>
      </c>
      <c r="B8" s="330" t="s">
        <v>608</v>
      </c>
      <c r="C8" s="7" t="s">
        <v>566</v>
      </c>
      <c r="D8" s="8" t="s">
        <v>567</v>
      </c>
      <c r="E8" s="8" t="s">
        <v>568</v>
      </c>
      <c r="F8" s="6" t="s">
        <v>569</v>
      </c>
      <c r="G8" s="8" t="s">
        <v>570</v>
      </c>
      <c r="H8" s="6" t="s">
        <v>1013</v>
      </c>
      <c r="J8" s="6" t="s">
        <v>974</v>
      </c>
      <c r="K8" s="6" t="s">
        <v>571</v>
      </c>
      <c r="L8" s="6" t="s">
        <v>494</v>
      </c>
      <c r="N8" s="6" t="s">
        <v>991</v>
      </c>
      <c r="O8" s="6" t="s">
        <v>571</v>
      </c>
      <c r="P8" s="6" t="s">
        <v>494</v>
      </c>
      <c r="Q8" s="6"/>
      <c r="R8" s="6" t="s">
        <v>572</v>
      </c>
    </row>
    <row r="9" spans="1:19">
      <c r="A9" s="10"/>
      <c r="B9" s="10"/>
      <c r="C9" s="10"/>
      <c r="D9" s="10"/>
      <c r="E9" s="10"/>
      <c r="F9" s="9"/>
      <c r="G9" s="10"/>
      <c r="H9" s="9"/>
      <c r="J9" s="9"/>
      <c r="K9" s="9"/>
      <c r="L9" s="9"/>
      <c r="N9" s="9"/>
      <c r="O9" s="9"/>
      <c r="P9" s="9"/>
      <c r="Q9" s="9"/>
      <c r="R9" s="9"/>
      <c r="S9" t="s">
        <v>574</v>
      </c>
    </row>
    <row r="10" spans="1:19">
      <c r="A10" s="329" t="s">
        <v>647</v>
      </c>
      <c r="B10" s="329">
        <v>409201003</v>
      </c>
      <c r="C10" s="329" t="s">
        <v>498</v>
      </c>
      <c r="D10" s="329" t="s">
        <v>648</v>
      </c>
      <c r="E10" s="329" t="s">
        <v>226</v>
      </c>
      <c r="F10" s="30" t="s">
        <v>649</v>
      </c>
      <c r="G10" s="329" t="s">
        <v>28</v>
      </c>
      <c r="H10" s="241">
        <f t="shared" ref="H10:H73" si="0">IFERROR(VLOOKUP(B10,ratesQ2,14,FALSE),0)</f>
        <v>1</v>
      </c>
      <c r="I10" s="31"/>
      <c r="J10" s="32">
        <f t="shared" ref="J10:J73" si="1">IFERROR(VLOOKUP($B10,ratesPFY,9,FALSE),"--")</f>
        <v>11037</v>
      </c>
      <c r="K10" s="32">
        <f t="shared" ref="K10:K73" si="2">IFERROR(VLOOKUP($B10,found25,12,FALSE),0) +
IFERROR(VLOOKUP($B10,found25,13,FALSE),0) +
IFERROR(VLOOKUP($B10,found25,14,FALSE),0)</f>
        <v>0</v>
      </c>
      <c r="L10" s="32">
        <f t="shared" ref="L10:L73" si="3">(IFERROR(VLOOKUP($B10,found25,15,FALSE),0))</f>
        <v>0</v>
      </c>
      <c r="M10" s="31"/>
      <c r="N10" s="32">
        <f t="shared" ref="N10:N73" si="4">IFERROR(VLOOKUP($B10,ratesQ2,8,FALSE),"--")</f>
        <v>11091</v>
      </c>
      <c r="O10" s="32">
        <f t="shared" ref="O10:O73" si="5">IFERROR(VLOOKUP($B10,found26,12,FALSE),0) +
IFERROR(VLOOKUP($B10,found26,13,FALSE),0) +
IFERROR(VLOOKUP($B10,found26,14,FALSE),0)</f>
        <v>0</v>
      </c>
      <c r="P10" s="32">
        <f t="shared" ref="P10:P73" si="6">(IFERROR(VLOOKUP($B10,found26,15,FALSE),0))</f>
        <v>0</v>
      </c>
      <c r="Q10" s="31"/>
      <c r="R10" s="33">
        <f t="shared" ref="R10:R73" si="7">IFERROR(N10-J10,"--")</f>
        <v>54</v>
      </c>
    </row>
    <row r="11" spans="1:19">
      <c r="A11" s="329" t="s">
        <v>647</v>
      </c>
      <c r="B11" s="329">
        <v>409201036</v>
      </c>
      <c r="C11" s="155" t="s">
        <v>498</v>
      </c>
      <c r="D11" s="345">
        <v>201</v>
      </c>
      <c r="E11" s="155" t="s">
        <v>226</v>
      </c>
      <c r="F11" s="32">
        <v>36</v>
      </c>
      <c r="G11" s="155" t="s">
        <v>61</v>
      </c>
      <c r="H11" s="241">
        <f t="shared" si="0"/>
        <v>1</v>
      </c>
      <c r="I11" s="31"/>
      <c r="J11" s="32" t="str">
        <f t="shared" si="1"/>
        <v>--</v>
      </c>
      <c r="K11" s="32">
        <f t="shared" si="2"/>
        <v>0</v>
      </c>
      <c r="L11" s="32">
        <f t="shared" si="3"/>
        <v>0</v>
      </c>
      <c r="M11" s="31"/>
      <c r="N11" s="32">
        <f t="shared" si="4"/>
        <v>14803.306169950743</v>
      </c>
      <c r="O11" s="32">
        <f t="shared" si="5"/>
        <v>0</v>
      </c>
      <c r="P11" s="32">
        <f t="shared" si="6"/>
        <v>0</v>
      </c>
      <c r="Q11" s="31"/>
      <c r="R11" s="33" t="str">
        <f t="shared" si="7"/>
        <v>--</v>
      </c>
    </row>
    <row r="12" spans="1:19">
      <c r="A12" s="329" t="s">
        <v>647</v>
      </c>
      <c r="B12" s="329">
        <v>409201072</v>
      </c>
      <c r="C12" s="329" t="s">
        <v>498</v>
      </c>
      <c r="D12" s="329" t="s">
        <v>648</v>
      </c>
      <c r="E12" s="329" t="s">
        <v>226</v>
      </c>
      <c r="F12" s="30" t="s">
        <v>650</v>
      </c>
      <c r="G12" s="329" t="s">
        <v>97</v>
      </c>
      <c r="H12" s="241">
        <f t="shared" si="0"/>
        <v>0</v>
      </c>
      <c r="I12" s="31"/>
      <c r="J12" s="32">
        <f t="shared" si="1"/>
        <v>19153</v>
      </c>
      <c r="K12" s="32">
        <f t="shared" si="2"/>
        <v>2</v>
      </c>
      <c r="L12" s="32">
        <f t="shared" si="3"/>
        <v>2</v>
      </c>
      <c r="M12" s="31"/>
      <c r="N12" s="32" t="str">
        <f t="shared" si="4"/>
        <v>--</v>
      </c>
      <c r="O12" s="32">
        <f t="shared" si="5"/>
        <v>0</v>
      </c>
      <c r="P12" s="32">
        <f t="shared" si="6"/>
        <v>0</v>
      </c>
      <c r="Q12" s="31"/>
      <c r="R12" s="33" t="str">
        <f t="shared" si="7"/>
        <v>--</v>
      </c>
    </row>
    <row r="13" spans="1:19">
      <c r="A13" s="329" t="s">
        <v>647</v>
      </c>
      <c r="B13" s="329">
        <v>409201095</v>
      </c>
      <c r="C13" s="329" t="s">
        <v>498</v>
      </c>
      <c r="D13" s="329" t="s">
        <v>648</v>
      </c>
      <c r="E13" s="329" t="s">
        <v>226</v>
      </c>
      <c r="F13" s="30" t="s">
        <v>651</v>
      </c>
      <c r="G13" s="329" t="s">
        <v>120</v>
      </c>
      <c r="H13" s="241">
        <f t="shared" si="0"/>
        <v>4</v>
      </c>
      <c r="I13" s="31"/>
      <c r="J13" s="32">
        <f t="shared" si="1"/>
        <v>19178</v>
      </c>
      <c r="K13" s="32">
        <f t="shared" si="2"/>
        <v>0</v>
      </c>
      <c r="L13" s="32">
        <f t="shared" si="3"/>
        <v>1</v>
      </c>
      <c r="M13" s="31"/>
      <c r="N13" s="32">
        <f t="shared" si="4"/>
        <v>22247</v>
      </c>
      <c r="O13" s="32">
        <f t="shared" si="5"/>
        <v>2</v>
      </c>
      <c r="P13" s="32">
        <f t="shared" si="6"/>
        <v>4</v>
      </c>
      <c r="Q13" s="31"/>
      <c r="R13" s="33">
        <f t="shared" si="7"/>
        <v>3069</v>
      </c>
    </row>
    <row r="14" spans="1:19">
      <c r="A14" s="329" t="s">
        <v>647</v>
      </c>
      <c r="B14" s="329">
        <v>409201201</v>
      </c>
      <c r="C14" s="329" t="s">
        <v>498</v>
      </c>
      <c r="D14" s="329" t="s">
        <v>648</v>
      </c>
      <c r="E14" s="329" t="s">
        <v>226</v>
      </c>
      <c r="F14" s="30" t="s">
        <v>648</v>
      </c>
      <c r="G14" s="329" t="s">
        <v>226</v>
      </c>
      <c r="H14" s="241">
        <f t="shared" si="0"/>
        <v>1037</v>
      </c>
      <c r="I14" s="31"/>
      <c r="J14" s="32">
        <f t="shared" si="1"/>
        <v>18552</v>
      </c>
      <c r="K14" s="32">
        <f t="shared" si="2"/>
        <v>295</v>
      </c>
      <c r="L14" s="32">
        <f t="shared" si="3"/>
        <v>834</v>
      </c>
      <c r="M14" s="31"/>
      <c r="N14" s="32">
        <f t="shared" si="4"/>
        <v>19935</v>
      </c>
      <c r="O14" s="32">
        <f t="shared" si="5"/>
        <v>293</v>
      </c>
      <c r="P14" s="32">
        <f t="shared" si="6"/>
        <v>845</v>
      </c>
      <c r="Q14" s="31"/>
      <c r="R14" s="33">
        <f t="shared" si="7"/>
        <v>1383</v>
      </c>
    </row>
    <row r="15" spans="1:19">
      <c r="A15" s="329" t="s">
        <v>647</v>
      </c>
      <c r="B15" s="329">
        <v>409201331</v>
      </c>
      <c r="C15" s="329" t="s">
        <v>498</v>
      </c>
      <c r="D15" s="329" t="s">
        <v>648</v>
      </c>
      <c r="E15" s="329" t="s">
        <v>226</v>
      </c>
      <c r="F15" s="30" t="s">
        <v>652</v>
      </c>
      <c r="G15" s="329" t="s">
        <v>356</v>
      </c>
      <c r="H15" s="241">
        <f t="shared" si="0"/>
        <v>1</v>
      </c>
      <c r="I15" s="31"/>
      <c r="J15" s="32">
        <f t="shared" si="1"/>
        <v>16684</v>
      </c>
      <c r="K15" s="32">
        <f t="shared" si="2"/>
        <v>0</v>
      </c>
      <c r="L15" s="32">
        <f t="shared" si="3"/>
        <v>2</v>
      </c>
      <c r="M15" s="31"/>
      <c r="N15" s="32">
        <f t="shared" si="4"/>
        <v>14189</v>
      </c>
      <c r="O15" s="32">
        <f t="shared" si="5"/>
        <v>0</v>
      </c>
      <c r="P15" s="32">
        <f t="shared" si="6"/>
        <v>1</v>
      </c>
      <c r="Q15" s="31"/>
      <c r="R15" s="33">
        <f t="shared" si="7"/>
        <v>-2495</v>
      </c>
    </row>
    <row r="16" spans="1:19">
      <c r="A16" s="329" t="s">
        <v>653</v>
      </c>
      <c r="B16" s="329">
        <v>410035035</v>
      </c>
      <c r="C16" s="329" t="s">
        <v>499</v>
      </c>
      <c r="D16" s="329" t="s">
        <v>654</v>
      </c>
      <c r="E16" s="329" t="s">
        <v>60</v>
      </c>
      <c r="F16" s="30" t="s">
        <v>654</v>
      </c>
      <c r="G16" s="329" t="s">
        <v>60</v>
      </c>
      <c r="H16" s="241">
        <f t="shared" si="0"/>
        <v>669</v>
      </c>
      <c r="I16" s="31"/>
      <c r="J16" s="32">
        <f t="shared" si="1"/>
        <v>19286</v>
      </c>
      <c r="K16" s="32">
        <f t="shared" si="2"/>
        <v>108</v>
      </c>
      <c r="L16" s="32">
        <f t="shared" si="3"/>
        <v>498</v>
      </c>
      <c r="M16" s="31"/>
      <c r="N16" s="32">
        <f t="shared" si="4"/>
        <v>20412</v>
      </c>
      <c r="O16" s="32">
        <f t="shared" si="5"/>
        <v>111</v>
      </c>
      <c r="P16" s="32">
        <f t="shared" si="6"/>
        <v>504</v>
      </c>
      <c r="Q16" s="31"/>
      <c r="R16" s="33">
        <f t="shared" si="7"/>
        <v>1126</v>
      </c>
    </row>
    <row r="17" spans="1:18">
      <c r="A17" s="329" t="s">
        <v>653</v>
      </c>
      <c r="B17" s="329">
        <v>410035044</v>
      </c>
      <c r="C17" s="329" t="s">
        <v>499</v>
      </c>
      <c r="D17" s="329" t="s">
        <v>654</v>
      </c>
      <c r="E17" s="329" t="s">
        <v>60</v>
      </c>
      <c r="F17" s="30" t="s">
        <v>655</v>
      </c>
      <c r="G17" s="329" t="s">
        <v>69</v>
      </c>
      <c r="H17" s="241">
        <f t="shared" si="0"/>
        <v>0</v>
      </c>
      <c r="I17" s="31"/>
      <c r="J17" s="32">
        <f t="shared" si="1"/>
        <v>12407</v>
      </c>
      <c r="K17" s="32">
        <f t="shared" si="2"/>
        <v>0</v>
      </c>
      <c r="L17" s="32">
        <f t="shared" si="3"/>
        <v>0</v>
      </c>
      <c r="M17" s="31"/>
      <c r="N17" s="32" t="str">
        <f t="shared" si="4"/>
        <v>--</v>
      </c>
      <c r="O17" s="32">
        <f t="shared" si="5"/>
        <v>1</v>
      </c>
      <c r="P17" s="32">
        <f t="shared" si="6"/>
        <v>0</v>
      </c>
      <c r="Q17" s="31"/>
      <c r="R17" s="33" t="str">
        <f t="shared" si="7"/>
        <v>--</v>
      </c>
    </row>
    <row r="18" spans="1:18">
      <c r="A18" s="329" t="s">
        <v>653</v>
      </c>
      <c r="B18" s="329">
        <v>410035057</v>
      </c>
      <c r="C18" s="329" t="s">
        <v>499</v>
      </c>
      <c r="D18" s="329" t="s">
        <v>654</v>
      </c>
      <c r="E18" s="329" t="s">
        <v>60</v>
      </c>
      <c r="F18" s="30" t="s">
        <v>656</v>
      </c>
      <c r="G18" s="329" t="s">
        <v>82</v>
      </c>
      <c r="H18" s="241">
        <f t="shared" si="0"/>
        <v>311</v>
      </c>
      <c r="I18" s="31"/>
      <c r="J18" s="32">
        <f t="shared" si="1"/>
        <v>19746</v>
      </c>
      <c r="K18" s="32">
        <f t="shared" si="2"/>
        <v>36</v>
      </c>
      <c r="L18" s="32">
        <f t="shared" si="3"/>
        <v>216</v>
      </c>
      <c r="M18" s="31"/>
      <c r="N18" s="32">
        <f t="shared" si="4"/>
        <v>20984</v>
      </c>
      <c r="O18" s="32">
        <f t="shared" si="5"/>
        <v>40</v>
      </c>
      <c r="P18" s="32">
        <f t="shared" si="6"/>
        <v>213</v>
      </c>
      <c r="Q18" s="31"/>
      <c r="R18" s="33">
        <f t="shared" si="7"/>
        <v>1238</v>
      </c>
    </row>
    <row r="19" spans="1:18">
      <c r="A19" s="329" t="s">
        <v>653</v>
      </c>
      <c r="B19" s="329">
        <v>410035093</v>
      </c>
      <c r="C19" s="329" t="s">
        <v>499</v>
      </c>
      <c r="D19" s="329" t="s">
        <v>654</v>
      </c>
      <c r="E19" s="329" t="s">
        <v>60</v>
      </c>
      <c r="F19" s="30" t="s">
        <v>657</v>
      </c>
      <c r="G19" s="329" t="s">
        <v>118</v>
      </c>
      <c r="H19" s="241">
        <f t="shared" si="0"/>
        <v>14</v>
      </c>
      <c r="I19" s="31"/>
      <c r="J19" s="32">
        <f t="shared" si="1"/>
        <v>20939</v>
      </c>
      <c r="K19" s="32">
        <f t="shared" si="2"/>
        <v>2</v>
      </c>
      <c r="L19" s="32">
        <f t="shared" si="3"/>
        <v>14</v>
      </c>
      <c r="M19" s="31"/>
      <c r="N19" s="32">
        <f t="shared" si="4"/>
        <v>22964</v>
      </c>
      <c r="O19" s="32">
        <f t="shared" si="5"/>
        <v>2</v>
      </c>
      <c r="P19" s="32">
        <f t="shared" si="6"/>
        <v>15</v>
      </c>
      <c r="Q19" s="31"/>
      <c r="R19" s="33">
        <f t="shared" si="7"/>
        <v>2025</v>
      </c>
    </row>
    <row r="20" spans="1:18">
      <c r="A20" s="329" t="s">
        <v>653</v>
      </c>
      <c r="B20" s="329">
        <v>410035153</v>
      </c>
      <c r="C20" s="329" t="s">
        <v>499</v>
      </c>
      <c r="D20" s="329" t="s">
        <v>654</v>
      </c>
      <c r="E20" s="329" t="s">
        <v>60</v>
      </c>
      <c r="F20" s="30" t="s">
        <v>658</v>
      </c>
      <c r="G20" s="329" t="s">
        <v>178</v>
      </c>
      <c r="H20" s="241">
        <f t="shared" si="0"/>
        <v>0</v>
      </c>
      <c r="I20" s="31"/>
      <c r="J20" s="32">
        <f t="shared" si="1"/>
        <v>21152</v>
      </c>
      <c r="K20" s="32">
        <f t="shared" si="2"/>
        <v>0</v>
      </c>
      <c r="L20" s="32">
        <f t="shared" si="3"/>
        <v>2</v>
      </c>
      <c r="M20" s="31"/>
      <c r="N20" s="32" t="str">
        <f t="shared" si="4"/>
        <v>--</v>
      </c>
      <c r="O20" s="32">
        <f t="shared" si="5"/>
        <v>0</v>
      </c>
      <c r="P20" s="32">
        <f t="shared" si="6"/>
        <v>3</v>
      </c>
      <c r="Q20" s="31"/>
      <c r="R20" s="33" t="str">
        <f t="shared" si="7"/>
        <v>--</v>
      </c>
    </row>
    <row r="21" spans="1:18">
      <c r="A21" s="329" t="s">
        <v>653</v>
      </c>
      <c r="B21" s="329">
        <v>410035160</v>
      </c>
      <c r="C21" s="329" t="s">
        <v>499</v>
      </c>
      <c r="D21" s="329" t="s">
        <v>654</v>
      </c>
      <c r="E21" s="329" t="s">
        <v>60</v>
      </c>
      <c r="F21" s="30" t="s">
        <v>659</v>
      </c>
      <c r="G21" s="329" t="s">
        <v>185</v>
      </c>
      <c r="H21" s="241">
        <f t="shared" si="0"/>
        <v>0</v>
      </c>
      <c r="I21" s="31"/>
      <c r="J21" s="32">
        <f t="shared" si="1"/>
        <v>13434</v>
      </c>
      <c r="K21" s="32">
        <f t="shared" si="2"/>
        <v>0</v>
      </c>
      <c r="L21" s="32">
        <f t="shared" si="3"/>
        <v>0</v>
      </c>
      <c r="M21" s="31"/>
      <c r="N21" s="32" t="str">
        <f t="shared" si="4"/>
        <v>--</v>
      </c>
      <c r="O21" s="32">
        <f t="shared" si="5"/>
        <v>0</v>
      </c>
      <c r="P21" s="32">
        <f t="shared" si="6"/>
        <v>0</v>
      </c>
      <c r="Q21" s="31"/>
      <c r="R21" s="33" t="str">
        <f t="shared" si="7"/>
        <v>--</v>
      </c>
    </row>
    <row r="22" spans="1:18">
      <c r="A22" s="329" t="s">
        <v>653</v>
      </c>
      <c r="B22" s="329">
        <v>410035163</v>
      </c>
      <c r="C22" s="329" t="s">
        <v>499</v>
      </c>
      <c r="D22" s="329" t="s">
        <v>654</v>
      </c>
      <c r="E22" s="329" t="s">
        <v>60</v>
      </c>
      <c r="F22" s="30" t="s">
        <v>660</v>
      </c>
      <c r="G22" s="329" t="s">
        <v>188</v>
      </c>
      <c r="H22" s="241">
        <f t="shared" si="0"/>
        <v>36</v>
      </c>
      <c r="I22" s="31"/>
      <c r="J22" s="32">
        <f t="shared" si="1"/>
        <v>19885</v>
      </c>
      <c r="K22" s="32">
        <f t="shared" si="2"/>
        <v>2</v>
      </c>
      <c r="L22" s="32">
        <f t="shared" si="3"/>
        <v>27</v>
      </c>
      <c r="M22" s="31"/>
      <c r="N22" s="32">
        <f t="shared" si="4"/>
        <v>20359</v>
      </c>
      <c r="O22" s="32">
        <f t="shared" si="5"/>
        <v>3</v>
      </c>
      <c r="P22" s="32">
        <f t="shared" si="6"/>
        <v>25</v>
      </c>
      <c r="Q22" s="31"/>
      <c r="R22" s="33">
        <f t="shared" si="7"/>
        <v>474</v>
      </c>
    </row>
    <row r="23" spans="1:18">
      <c r="A23" s="329" t="s">
        <v>653</v>
      </c>
      <c r="B23" s="329">
        <v>410035165</v>
      </c>
      <c r="C23" s="329" t="s">
        <v>499</v>
      </c>
      <c r="D23" s="329" t="s">
        <v>654</v>
      </c>
      <c r="E23" s="329" t="s">
        <v>60</v>
      </c>
      <c r="F23" s="30" t="s">
        <v>661</v>
      </c>
      <c r="G23" s="329" t="s">
        <v>190</v>
      </c>
      <c r="H23" s="241">
        <f t="shared" si="0"/>
        <v>8</v>
      </c>
      <c r="I23" s="31"/>
      <c r="J23" s="32">
        <f t="shared" si="1"/>
        <v>19462</v>
      </c>
      <c r="K23" s="32">
        <f t="shared" si="2"/>
        <v>0</v>
      </c>
      <c r="L23" s="32">
        <f t="shared" si="3"/>
        <v>6</v>
      </c>
      <c r="M23" s="31"/>
      <c r="N23" s="32">
        <f t="shared" si="4"/>
        <v>17763</v>
      </c>
      <c r="O23" s="32">
        <f t="shared" si="5"/>
        <v>0</v>
      </c>
      <c r="P23" s="32">
        <f t="shared" si="6"/>
        <v>4</v>
      </c>
      <c r="Q23" s="31"/>
      <c r="R23" s="33">
        <f t="shared" si="7"/>
        <v>-1699</v>
      </c>
    </row>
    <row r="24" spans="1:18">
      <c r="A24" s="329" t="s">
        <v>653</v>
      </c>
      <c r="B24" s="329">
        <v>410035176</v>
      </c>
      <c r="C24" s="329" t="s">
        <v>499</v>
      </c>
      <c r="D24" s="329" t="s">
        <v>654</v>
      </c>
      <c r="E24" s="329" t="s">
        <v>60</v>
      </c>
      <c r="F24" s="30" t="s">
        <v>662</v>
      </c>
      <c r="G24" s="329" t="s">
        <v>201</v>
      </c>
      <c r="H24" s="241">
        <f t="shared" si="0"/>
        <v>2</v>
      </c>
      <c r="I24" s="31"/>
      <c r="J24" s="32">
        <f t="shared" si="1"/>
        <v>20196</v>
      </c>
      <c r="K24" s="32">
        <f t="shared" si="2"/>
        <v>0</v>
      </c>
      <c r="L24" s="32">
        <f t="shared" si="3"/>
        <v>1</v>
      </c>
      <c r="M24" s="31"/>
      <c r="N24" s="32">
        <f t="shared" si="4"/>
        <v>21085</v>
      </c>
      <c r="O24" s="32">
        <f t="shared" si="5"/>
        <v>0</v>
      </c>
      <c r="P24" s="32">
        <f t="shared" si="6"/>
        <v>1</v>
      </c>
      <c r="Q24" s="31"/>
      <c r="R24" s="33">
        <f t="shared" si="7"/>
        <v>889</v>
      </c>
    </row>
    <row r="25" spans="1:18">
      <c r="A25" s="329" t="s">
        <v>653</v>
      </c>
      <c r="B25" s="329">
        <v>410035229</v>
      </c>
      <c r="C25" s="329" t="s">
        <v>499</v>
      </c>
      <c r="D25" s="329" t="s">
        <v>654</v>
      </c>
      <c r="E25" s="329" t="s">
        <v>60</v>
      </c>
      <c r="F25" s="30" t="s">
        <v>663</v>
      </c>
      <c r="G25" s="329" t="s">
        <v>254</v>
      </c>
      <c r="H25" s="241">
        <f t="shared" si="0"/>
        <v>1</v>
      </c>
      <c r="I25" s="31"/>
      <c r="J25" s="32">
        <f t="shared" si="1"/>
        <v>13434</v>
      </c>
      <c r="K25" s="32">
        <f t="shared" si="2"/>
        <v>0</v>
      </c>
      <c r="L25" s="32">
        <f t="shared" si="3"/>
        <v>0</v>
      </c>
      <c r="M25" s="31"/>
      <c r="N25" s="32">
        <f t="shared" si="4"/>
        <v>13846</v>
      </c>
      <c r="O25" s="32">
        <f t="shared" si="5"/>
        <v>0</v>
      </c>
      <c r="P25" s="32">
        <f t="shared" si="6"/>
        <v>0</v>
      </c>
      <c r="Q25" s="31"/>
      <c r="R25" s="33">
        <f t="shared" si="7"/>
        <v>412</v>
      </c>
    </row>
    <row r="26" spans="1:18">
      <c r="A26" s="329" t="s">
        <v>653</v>
      </c>
      <c r="B26" s="329">
        <v>410035244</v>
      </c>
      <c r="C26" s="329" t="s">
        <v>499</v>
      </c>
      <c r="D26" s="329" t="s">
        <v>654</v>
      </c>
      <c r="E26" s="329" t="s">
        <v>60</v>
      </c>
      <c r="F26" s="30" t="s">
        <v>664</v>
      </c>
      <c r="G26" s="329" t="s">
        <v>269</v>
      </c>
      <c r="H26" s="241">
        <f t="shared" si="0"/>
        <v>2</v>
      </c>
      <c r="I26" s="31"/>
      <c r="J26" s="32">
        <f t="shared" si="1"/>
        <v>17293</v>
      </c>
      <c r="K26" s="32">
        <f t="shared" si="2"/>
        <v>0</v>
      </c>
      <c r="L26" s="32">
        <f t="shared" si="3"/>
        <v>1</v>
      </c>
      <c r="M26" s="31"/>
      <c r="N26" s="32">
        <f t="shared" si="4"/>
        <v>16466</v>
      </c>
      <c r="O26" s="32">
        <f t="shared" si="5"/>
        <v>0</v>
      </c>
      <c r="P26" s="32">
        <f t="shared" si="6"/>
        <v>2</v>
      </c>
      <c r="Q26" s="31"/>
      <c r="R26" s="33">
        <f t="shared" si="7"/>
        <v>-827</v>
      </c>
    </row>
    <row r="27" spans="1:18">
      <c r="A27" s="329" t="s">
        <v>653</v>
      </c>
      <c r="B27" s="329">
        <v>410035248</v>
      </c>
      <c r="C27" s="329" t="s">
        <v>499</v>
      </c>
      <c r="D27" s="329" t="s">
        <v>654</v>
      </c>
      <c r="E27" s="329" t="s">
        <v>60</v>
      </c>
      <c r="F27" s="30" t="s">
        <v>665</v>
      </c>
      <c r="G27" s="329" t="s">
        <v>273</v>
      </c>
      <c r="H27" s="241">
        <f t="shared" si="0"/>
        <v>81</v>
      </c>
      <c r="I27" s="31"/>
      <c r="J27" s="32">
        <f t="shared" si="1"/>
        <v>17980</v>
      </c>
      <c r="K27" s="32">
        <f t="shared" si="2"/>
        <v>9</v>
      </c>
      <c r="L27" s="32">
        <f t="shared" si="3"/>
        <v>40</v>
      </c>
      <c r="M27" s="31"/>
      <c r="N27" s="32">
        <f t="shared" si="4"/>
        <v>19514</v>
      </c>
      <c r="O27" s="32">
        <f t="shared" si="5"/>
        <v>9</v>
      </c>
      <c r="P27" s="32">
        <f t="shared" si="6"/>
        <v>50</v>
      </c>
      <c r="Q27" s="31"/>
      <c r="R27" s="33">
        <f t="shared" si="7"/>
        <v>1534</v>
      </c>
    </row>
    <row r="28" spans="1:18">
      <c r="A28" s="329" t="s">
        <v>653</v>
      </c>
      <c r="B28" s="329">
        <v>410035262</v>
      </c>
      <c r="C28" s="329" t="s">
        <v>499</v>
      </c>
      <c r="D28" s="329" t="s">
        <v>654</v>
      </c>
      <c r="E28" s="329" t="s">
        <v>60</v>
      </c>
      <c r="F28" s="30" t="s">
        <v>666</v>
      </c>
      <c r="G28" s="329" t="s">
        <v>287</v>
      </c>
      <c r="H28" s="241">
        <f t="shared" si="0"/>
        <v>4</v>
      </c>
      <c r="I28" s="31"/>
      <c r="J28" s="32">
        <f t="shared" si="1"/>
        <v>15244</v>
      </c>
      <c r="K28" s="32">
        <f t="shared" si="2"/>
        <v>0</v>
      </c>
      <c r="L28" s="32">
        <f t="shared" si="3"/>
        <v>1</v>
      </c>
      <c r="M28" s="31"/>
      <c r="N28" s="32">
        <f t="shared" si="4"/>
        <v>15943</v>
      </c>
      <c r="O28" s="32">
        <f t="shared" si="5"/>
        <v>0</v>
      </c>
      <c r="P28" s="32">
        <f t="shared" si="6"/>
        <v>1</v>
      </c>
      <c r="Q28" s="31"/>
      <c r="R28" s="33">
        <f t="shared" si="7"/>
        <v>699</v>
      </c>
    </row>
    <row r="29" spans="1:18">
      <c r="A29" s="329" t="s">
        <v>653</v>
      </c>
      <c r="B29" s="329">
        <v>410035346</v>
      </c>
      <c r="C29" s="329" t="s">
        <v>499</v>
      </c>
      <c r="D29" s="329" t="s">
        <v>654</v>
      </c>
      <c r="E29" s="329" t="s">
        <v>60</v>
      </c>
      <c r="F29" s="30" t="s">
        <v>667</v>
      </c>
      <c r="G29" s="329" t="s">
        <v>371</v>
      </c>
      <c r="H29" s="241">
        <f t="shared" si="0"/>
        <v>17</v>
      </c>
      <c r="I29" s="31"/>
      <c r="J29" s="32">
        <f t="shared" si="1"/>
        <v>15840</v>
      </c>
      <c r="K29" s="32">
        <f t="shared" si="2"/>
        <v>0</v>
      </c>
      <c r="L29" s="32">
        <f t="shared" si="3"/>
        <v>8</v>
      </c>
      <c r="M29" s="31"/>
      <c r="N29" s="32">
        <f t="shared" si="4"/>
        <v>18158</v>
      </c>
      <c r="O29" s="32">
        <f t="shared" si="5"/>
        <v>3</v>
      </c>
      <c r="P29" s="32">
        <f t="shared" si="6"/>
        <v>11</v>
      </c>
      <c r="Q29" s="31"/>
      <c r="R29" s="33">
        <f t="shared" si="7"/>
        <v>2318</v>
      </c>
    </row>
    <row r="30" spans="1:18">
      <c r="A30" s="329" t="s">
        <v>653</v>
      </c>
      <c r="B30" s="329">
        <v>410057035</v>
      </c>
      <c r="C30" s="329" t="s">
        <v>499</v>
      </c>
      <c r="D30" s="329" t="s">
        <v>656</v>
      </c>
      <c r="E30" s="329" t="s">
        <v>82</v>
      </c>
      <c r="F30" s="30" t="s">
        <v>654</v>
      </c>
      <c r="G30" s="329" t="s">
        <v>60</v>
      </c>
      <c r="H30" s="241">
        <f t="shared" si="0"/>
        <v>7</v>
      </c>
      <c r="I30" s="31"/>
      <c r="J30" s="32">
        <f t="shared" si="1"/>
        <v>19540</v>
      </c>
      <c r="K30" s="32">
        <f t="shared" si="2"/>
        <v>4</v>
      </c>
      <c r="L30" s="32">
        <f t="shared" si="3"/>
        <v>9</v>
      </c>
      <c r="M30" s="31"/>
      <c r="N30" s="32">
        <f t="shared" si="4"/>
        <v>18231</v>
      </c>
      <c r="O30" s="32">
        <f t="shared" si="5"/>
        <v>2</v>
      </c>
      <c r="P30" s="32">
        <f t="shared" si="6"/>
        <v>6</v>
      </c>
      <c r="Q30" s="31"/>
      <c r="R30" s="33">
        <f t="shared" si="7"/>
        <v>-1309</v>
      </c>
    </row>
    <row r="31" spans="1:18">
      <c r="A31" s="329" t="s">
        <v>653</v>
      </c>
      <c r="B31" s="329">
        <v>410057057</v>
      </c>
      <c r="C31" s="329" t="s">
        <v>499</v>
      </c>
      <c r="D31" s="329" t="s">
        <v>656</v>
      </c>
      <c r="E31" s="329" t="s">
        <v>82</v>
      </c>
      <c r="F31" s="30" t="s">
        <v>656</v>
      </c>
      <c r="G31" s="329" t="s">
        <v>82</v>
      </c>
      <c r="H31" s="241">
        <f t="shared" si="0"/>
        <v>201</v>
      </c>
      <c r="I31" s="31"/>
      <c r="J31" s="32">
        <f t="shared" si="1"/>
        <v>18562</v>
      </c>
      <c r="K31" s="32">
        <f t="shared" si="2"/>
        <v>39</v>
      </c>
      <c r="L31" s="32">
        <f t="shared" si="3"/>
        <v>150</v>
      </c>
      <c r="M31" s="31"/>
      <c r="N31" s="32">
        <f t="shared" si="4"/>
        <v>19922</v>
      </c>
      <c r="O31" s="32">
        <f t="shared" si="5"/>
        <v>39</v>
      </c>
      <c r="P31" s="32">
        <f t="shared" si="6"/>
        <v>155</v>
      </c>
      <c r="Q31" s="31"/>
      <c r="R31" s="33">
        <f t="shared" si="7"/>
        <v>1360</v>
      </c>
    </row>
    <row r="32" spans="1:18">
      <c r="A32" s="329" t="s">
        <v>653</v>
      </c>
      <c r="B32" s="329">
        <v>410057093</v>
      </c>
      <c r="C32" s="329" t="s">
        <v>499</v>
      </c>
      <c r="D32" s="329" t="s">
        <v>656</v>
      </c>
      <c r="E32" s="329" t="s">
        <v>82</v>
      </c>
      <c r="F32" s="30" t="s">
        <v>657</v>
      </c>
      <c r="G32" s="329" t="s">
        <v>118</v>
      </c>
      <c r="H32" s="241">
        <f t="shared" si="0"/>
        <v>7</v>
      </c>
      <c r="I32" s="31"/>
      <c r="J32" s="32">
        <f t="shared" si="1"/>
        <v>16793</v>
      </c>
      <c r="K32" s="32">
        <f t="shared" si="2"/>
        <v>1</v>
      </c>
      <c r="L32" s="32">
        <f t="shared" si="3"/>
        <v>6</v>
      </c>
      <c r="M32" s="31"/>
      <c r="N32" s="32">
        <f t="shared" si="4"/>
        <v>15451</v>
      </c>
      <c r="O32" s="32">
        <f t="shared" si="5"/>
        <v>0</v>
      </c>
      <c r="P32" s="32">
        <f t="shared" si="6"/>
        <v>4</v>
      </c>
      <c r="Q32" s="31"/>
      <c r="R32" s="33">
        <f t="shared" si="7"/>
        <v>-1342</v>
      </c>
    </row>
    <row r="33" spans="1:18">
      <c r="A33" s="329" t="s">
        <v>653</v>
      </c>
      <c r="B33" s="329">
        <v>410057160</v>
      </c>
      <c r="C33" s="329" t="s">
        <v>499</v>
      </c>
      <c r="D33" s="329" t="s">
        <v>656</v>
      </c>
      <c r="E33" s="329" t="s">
        <v>82</v>
      </c>
      <c r="F33" s="30" t="s">
        <v>659</v>
      </c>
      <c r="G33" s="329" t="s">
        <v>185</v>
      </c>
      <c r="H33" s="241">
        <f t="shared" si="0"/>
        <v>0</v>
      </c>
      <c r="I33" s="31"/>
      <c r="J33" s="32">
        <f t="shared" si="1"/>
        <v>10993</v>
      </c>
      <c r="K33" s="32">
        <f t="shared" si="2"/>
        <v>0</v>
      </c>
      <c r="L33" s="32">
        <f t="shared" si="3"/>
        <v>0</v>
      </c>
      <c r="M33" s="31"/>
      <c r="N33" s="32" t="str">
        <f t="shared" si="4"/>
        <v>--</v>
      </c>
      <c r="O33" s="32">
        <f t="shared" si="5"/>
        <v>0</v>
      </c>
      <c r="P33" s="32">
        <f t="shared" si="6"/>
        <v>0</v>
      </c>
      <c r="Q33" s="31"/>
      <c r="R33" s="33" t="str">
        <f t="shared" si="7"/>
        <v>--</v>
      </c>
    </row>
    <row r="34" spans="1:18">
      <c r="A34" s="329" t="s">
        <v>653</v>
      </c>
      <c r="B34" s="329">
        <v>410057163</v>
      </c>
      <c r="C34" s="329" t="s">
        <v>499</v>
      </c>
      <c r="D34" s="329" t="s">
        <v>656</v>
      </c>
      <c r="E34" s="329" t="s">
        <v>82</v>
      </c>
      <c r="F34" s="30" t="s">
        <v>660</v>
      </c>
      <c r="G34" s="329" t="s">
        <v>188</v>
      </c>
      <c r="H34" s="241">
        <f t="shared" si="0"/>
        <v>4</v>
      </c>
      <c r="I34" s="31"/>
      <c r="J34" s="32">
        <f t="shared" si="1"/>
        <v>15052</v>
      </c>
      <c r="K34" s="32">
        <f t="shared" si="2"/>
        <v>0</v>
      </c>
      <c r="L34" s="32">
        <f t="shared" si="3"/>
        <v>1</v>
      </c>
      <c r="M34" s="31"/>
      <c r="N34" s="32">
        <f t="shared" si="4"/>
        <v>15906</v>
      </c>
      <c r="O34" s="32">
        <f t="shared" si="5"/>
        <v>0</v>
      </c>
      <c r="P34" s="32">
        <f t="shared" si="6"/>
        <v>1</v>
      </c>
      <c r="Q34" s="31"/>
      <c r="R34" s="33">
        <f t="shared" si="7"/>
        <v>854</v>
      </c>
    </row>
    <row r="35" spans="1:18">
      <c r="A35" s="329" t="s">
        <v>653</v>
      </c>
      <c r="B35" s="329">
        <v>410057248</v>
      </c>
      <c r="C35" s="329" t="s">
        <v>499</v>
      </c>
      <c r="D35" s="329" t="s">
        <v>656</v>
      </c>
      <c r="E35" s="329" t="s">
        <v>82</v>
      </c>
      <c r="F35" s="30" t="s">
        <v>665</v>
      </c>
      <c r="G35" s="329" t="s">
        <v>273</v>
      </c>
      <c r="H35" s="241">
        <f t="shared" si="0"/>
        <v>11</v>
      </c>
      <c r="I35" s="31"/>
      <c r="J35" s="32">
        <f t="shared" si="1"/>
        <v>18396</v>
      </c>
      <c r="K35" s="32">
        <f t="shared" si="2"/>
        <v>1</v>
      </c>
      <c r="L35" s="32">
        <f t="shared" si="3"/>
        <v>15</v>
      </c>
      <c r="M35" s="31"/>
      <c r="N35" s="32">
        <f t="shared" si="4"/>
        <v>18090</v>
      </c>
      <c r="O35" s="32">
        <f t="shared" si="5"/>
        <v>1</v>
      </c>
      <c r="P35" s="32">
        <f t="shared" si="6"/>
        <v>10</v>
      </c>
      <c r="Q35" s="31"/>
      <c r="R35" s="33">
        <f t="shared" si="7"/>
        <v>-306</v>
      </c>
    </row>
    <row r="36" spans="1:18">
      <c r="A36" s="329" t="s">
        <v>653</v>
      </c>
      <c r="B36" s="329">
        <v>410057336</v>
      </c>
      <c r="C36" s="155" t="s">
        <v>499</v>
      </c>
      <c r="D36" s="345">
        <v>57</v>
      </c>
      <c r="E36" s="155" t="s">
        <v>82</v>
      </c>
      <c r="F36" s="32">
        <v>336</v>
      </c>
      <c r="G36" s="155" t="s">
        <v>361</v>
      </c>
      <c r="H36" s="241">
        <f t="shared" si="0"/>
        <v>1</v>
      </c>
      <c r="I36" s="31"/>
      <c r="J36" s="32" t="str">
        <f t="shared" si="1"/>
        <v>--</v>
      </c>
      <c r="K36" s="32">
        <f t="shared" si="2"/>
        <v>0</v>
      </c>
      <c r="L36" s="32">
        <f t="shared" si="3"/>
        <v>0</v>
      </c>
      <c r="M36" s="31"/>
      <c r="N36" s="32">
        <f t="shared" si="4"/>
        <v>16410.426652716051</v>
      </c>
      <c r="O36" s="32">
        <f t="shared" si="5"/>
        <v>0</v>
      </c>
      <c r="P36" s="32">
        <f t="shared" si="6"/>
        <v>0</v>
      </c>
      <c r="Q36" s="31"/>
      <c r="R36" s="33" t="str">
        <f t="shared" si="7"/>
        <v>--</v>
      </c>
    </row>
    <row r="37" spans="1:18">
      <c r="A37" s="329" t="s">
        <v>668</v>
      </c>
      <c r="B37" s="329">
        <v>412035018</v>
      </c>
      <c r="C37" s="329" t="s">
        <v>500</v>
      </c>
      <c r="D37" s="329" t="s">
        <v>654</v>
      </c>
      <c r="E37" s="329" t="s">
        <v>60</v>
      </c>
      <c r="F37" s="30" t="s">
        <v>705</v>
      </c>
      <c r="G37" s="329" t="s">
        <v>43</v>
      </c>
      <c r="H37" s="241">
        <f t="shared" si="0"/>
        <v>1</v>
      </c>
      <c r="I37" s="31"/>
      <c r="J37" s="32" t="str">
        <f t="shared" si="1"/>
        <v>--</v>
      </c>
      <c r="K37" s="32">
        <f t="shared" si="2"/>
        <v>0</v>
      </c>
      <c r="L37" s="32">
        <f t="shared" si="3"/>
        <v>0</v>
      </c>
      <c r="M37" s="31"/>
      <c r="N37" s="32">
        <f t="shared" si="4"/>
        <v>11796</v>
      </c>
      <c r="O37" s="32">
        <f t="shared" si="5"/>
        <v>0</v>
      </c>
      <c r="P37" s="32">
        <f t="shared" si="6"/>
        <v>0</v>
      </c>
      <c r="Q37" s="31"/>
      <c r="R37" s="33" t="str">
        <f t="shared" si="7"/>
        <v>--</v>
      </c>
    </row>
    <row r="38" spans="1:18">
      <c r="A38" s="329" t="s">
        <v>668</v>
      </c>
      <c r="B38" s="329">
        <v>412035035</v>
      </c>
      <c r="C38" s="329" t="s">
        <v>500</v>
      </c>
      <c r="D38" s="329" t="s">
        <v>654</v>
      </c>
      <c r="E38" s="329" t="s">
        <v>60</v>
      </c>
      <c r="F38" s="30" t="s">
        <v>654</v>
      </c>
      <c r="G38" s="329" t="s">
        <v>60</v>
      </c>
      <c r="H38" s="241">
        <f t="shared" si="0"/>
        <v>463</v>
      </c>
      <c r="I38" s="31"/>
      <c r="J38" s="32">
        <f t="shared" si="1"/>
        <v>18913</v>
      </c>
      <c r="K38" s="32">
        <f t="shared" si="2"/>
        <v>47</v>
      </c>
      <c r="L38" s="32">
        <f t="shared" si="3"/>
        <v>286</v>
      </c>
      <c r="M38" s="31"/>
      <c r="N38" s="32">
        <f t="shared" si="4"/>
        <v>20301</v>
      </c>
      <c r="O38" s="32">
        <f t="shared" si="5"/>
        <v>61</v>
      </c>
      <c r="P38" s="32">
        <f t="shared" si="6"/>
        <v>353</v>
      </c>
      <c r="Q38" s="31"/>
      <c r="R38" s="33">
        <f t="shared" si="7"/>
        <v>1388</v>
      </c>
    </row>
    <row r="39" spans="1:18">
      <c r="A39" s="329" t="s">
        <v>668</v>
      </c>
      <c r="B39" s="329">
        <v>412035044</v>
      </c>
      <c r="C39" s="329" t="s">
        <v>500</v>
      </c>
      <c r="D39" s="329" t="s">
        <v>654</v>
      </c>
      <c r="E39" s="329" t="s">
        <v>60</v>
      </c>
      <c r="F39" s="30" t="s">
        <v>655</v>
      </c>
      <c r="G39" s="329" t="s">
        <v>69</v>
      </c>
      <c r="H39" s="241">
        <f t="shared" si="0"/>
        <v>8</v>
      </c>
      <c r="I39" s="31"/>
      <c r="J39" s="32">
        <f t="shared" si="1"/>
        <v>17269</v>
      </c>
      <c r="K39" s="32">
        <f t="shared" si="2"/>
        <v>2</v>
      </c>
      <c r="L39" s="32">
        <f t="shared" si="3"/>
        <v>7</v>
      </c>
      <c r="M39" s="31"/>
      <c r="N39" s="32">
        <f t="shared" si="4"/>
        <v>18138</v>
      </c>
      <c r="O39" s="32">
        <f t="shared" si="5"/>
        <v>3</v>
      </c>
      <c r="P39" s="32">
        <f t="shared" si="6"/>
        <v>8</v>
      </c>
      <c r="Q39" s="31"/>
      <c r="R39" s="33">
        <f t="shared" si="7"/>
        <v>869</v>
      </c>
    </row>
    <row r="40" spans="1:18">
      <c r="A40" s="329" t="s">
        <v>668</v>
      </c>
      <c r="B40" s="329">
        <v>412035046</v>
      </c>
      <c r="C40" s="329" t="s">
        <v>500</v>
      </c>
      <c r="D40" s="329" t="s">
        <v>654</v>
      </c>
      <c r="E40" s="329" t="s">
        <v>60</v>
      </c>
      <c r="F40" s="30" t="s">
        <v>918</v>
      </c>
      <c r="G40" s="329" t="s">
        <v>71</v>
      </c>
      <c r="H40" s="241">
        <f t="shared" si="0"/>
        <v>1</v>
      </c>
      <c r="I40" s="31"/>
      <c r="J40" s="32" t="str">
        <f t="shared" si="1"/>
        <v>--</v>
      </c>
      <c r="K40" s="32">
        <f t="shared" si="2"/>
        <v>0</v>
      </c>
      <c r="L40" s="32">
        <f t="shared" si="3"/>
        <v>0</v>
      </c>
      <c r="M40" s="31"/>
      <c r="N40" s="32">
        <f t="shared" si="4"/>
        <v>16784</v>
      </c>
      <c r="O40" s="32">
        <f t="shared" si="5"/>
        <v>0</v>
      </c>
      <c r="P40" s="32">
        <f t="shared" si="6"/>
        <v>1</v>
      </c>
      <c r="Q40" s="31"/>
      <c r="R40" s="33" t="str">
        <f t="shared" si="7"/>
        <v>--</v>
      </c>
    </row>
    <row r="41" spans="1:18">
      <c r="A41" s="329" t="s">
        <v>668</v>
      </c>
      <c r="B41" s="329">
        <v>412035050</v>
      </c>
      <c r="C41" s="329" t="s">
        <v>500</v>
      </c>
      <c r="D41" s="329" t="s">
        <v>654</v>
      </c>
      <c r="E41" s="329" t="s">
        <v>60</v>
      </c>
      <c r="F41" s="30" t="s">
        <v>669</v>
      </c>
      <c r="G41" s="329" t="s">
        <v>75</v>
      </c>
      <c r="H41" s="241">
        <f t="shared" si="0"/>
        <v>0</v>
      </c>
      <c r="I41" s="31"/>
      <c r="J41" s="32">
        <f t="shared" si="1"/>
        <v>19393</v>
      </c>
      <c r="K41" s="32">
        <f t="shared" si="2"/>
        <v>1</v>
      </c>
      <c r="L41" s="32">
        <f t="shared" si="3"/>
        <v>2</v>
      </c>
      <c r="M41" s="31"/>
      <c r="N41" s="32" t="str">
        <f t="shared" si="4"/>
        <v>--</v>
      </c>
      <c r="O41" s="32">
        <f t="shared" si="5"/>
        <v>0</v>
      </c>
      <c r="P41" s="32">
        <f t="shared" si="6"/>
        <v>1</v>
      </c>
      <c r="Q41" s="31"/>
      <c r="R41" s="33" t="str">
        <f t="shared" si="7"/>
        <v>--</v>
      </c>
    </row>
    <row r="42" spans="1:18">
      <c r="A42" s="329" t="s">
        <v>668</v>
      </c>
      <c r="B42" s="329">
        <v>412035073</v>
      </c>
      <c r="C42" s="329" t="s">
        <v>500</v>
      </c>
      <c r="D42" s="329" t="s">
        <v>654</v>
      </c>
      <c r="E42" s="329" t="s">
        <v>60</v>
      </c>
      <c r="F42" s="30" t="s">
        <v>670</v>
      </c>
      <c r="G42" s="329" t="s">
        <v>98</v>
      </c>
      <c r="H42" s="241">
        <f t="shared" si="0"/>
        <v>3</v>
      </c>
      <c r="I42" s="31"/>
      <c r="J42" s="32">
        <f t="shared" si="1"/>
        <v>19407</v>
      </c>
      <c r="K42" s="32">
        <f t="shared" si="2"/>
        <v>2</v>
      </c>
      <c r="L42" s="32">
        <f t="shared" si="3"/>
        <v>3</v>
      </c>
      <c r="M42" s="31"/>
      <c r="N42" s="32">
        <f t="shared" si="4"/>
        <v>20121</v>
      </c>
      <c r="O42" s="32">
        <f t="shared" si="5"/>
        <v>2</v>
      </c>
      <c r="P42" s="32">
        <f t="shared" si="6"/>
        <v>3</v>
      </c>
      <c r="Q42" s="31"/>
      <c r="R42" s="33">
        <f t="shared" si="7"/>
        <v>714</v>
      </c>
    </row>
    <row r="43" spans="1:18">
      <c r="A43" s="329" t="s">
        <v>668</v>
      </c>
      <c r="B43" s="329">
        <v>412035088</v>
      </c>
      <c r="C43" s="155" t="s">
        <v>500</v>
      </c>
      <c r="D43" s="345">
        <v>35</v>
      </c>
      <c r="E43" s="155" t="s">
        <v>60</v>
      </c>
      <c r="F43" s="32">
        <v>88</v>
      </c>
      <c r="G43" s="155" t="s">
        <v>113</v>
      </c>
      <c r="H43" s="241">
        <f t="shared" si="0"/>
        <v>1</v>
      </c>
      <c r="I43" s="31"/>
      <c r="J43" s="32" t="str">
        <f t="shared" si="1"/>
        <v>--</v>
      </c>
      <c r="K43" s="32">
        <f t="shared" si="2"/>
        <v>0</v>
      </c>
      <c r="L43" s="32">
        <f t="shared" si="3"/>
        <v>0</v>
      </c>
      <c r="M43" s="31"/>
      <c r="N43" s="32">
        <f t="shared" si="4"/>
        <v>13522.748360704687</v>
      </c>
      <c r="O43" s="32">
        <f t="shared" si="5"/>
        <v>0</v>
      </c>
      <c r="P43" s="32">
        <f t="shared" si="6"/>
        <v>0</v>
      </c>
      <c r="Q43" s="31"/>
      <c r="R43" s="33" t="str">
        <f t="shared" si="7"/>
        <v>--</v>
      </c>
    </row>
    <row r="44" spans="1:18">
      <c r="A44" s="329" t="s">
        <v>668</v>
      </c>
      <c r="B44" s="329">
        <v>412035095</v>
      </c>
      <c r="C44" s="329" t="s">
        <v>500</v>
      </c>
      <c r="D44" s="329" t="s">
        <v>654</v>
      </c>
      <c r="E44" s="329" t="s">
        <v>60</v>
      </c>
      <c r="F44" s="30" t="s">
        <v>651</v>
      </c>
      <c r="G44" s="329" t="s">
        <v>120</v>
      </c>
      <c r="H44" s="241">
        <f t="shared" si="0"/>
        <v>0</v>
      </c>
      <c r="I44" s="31"/>
      <c r="J44" s="32">
        <f t="shared" si="1"/>
        <v>22607</v>
      </c>
      <c r="K44" s="32">
        <f t="shared" si="2"/>
        <v>0</v>
      </c>
      <c r="L44" s="32">
        <f t="shared" si="3"/>
        <v>1</v>
      </c>
      <c r="M44" s="31"/>
      <c r="N44" s="32" t="str">
        <f t="shared" si="4"/>
        <v>--</v>
      </c>
      <c r="O44" s="32">
        <f t="shared" si="5"/>
        <v>0</v>
      </c>
      <c r="P44" s="32">
        <f t="shared" si="6"/>
        <v>1</v>
      </c>
      <c r="Q44" s="31"/>
      <c r="R44" s="33" t="str">
        <f t="shared" si="7"/>
        <v>--</v>
      </c>
    </row>
    <row r="45" spans="1:18">
      <c r="A45" s="329" t="s">
        <v>668</v>
      </c>
      <c r="B45" s="329">
        <v>412035100</v>
      </c>
      <c r="C45" s="155" t="s">
        <v>500</v>
      </c>
      <c r="D45" s="345">
        <v>35</v>
      </c>
      <c r="E45" s="155" t="s">
        <v>60</v>
      </c>
      <c r="F45" s="32">
        <v>100</v>
      </c>
      <c r="G45" s="155" t="s">
        <v>125</v>
      </c>
      <c r="H45" s="241">
        <f t="shared" si="0"/>
        <v>1</v>
      </c>
      <c r="I45" s="31"/>
      <c r="J45" s="32" t="str">
        <f t="shared" si="1"/>
        <v>--</v>
      </c>
      <c r="K45" s="32">
        <f t="shared" si="2"/>
        <v>0</v>
      </c>
      <c r="L45" s="32">
        <f t="shared" si="3"/>
        <v>0</v>
      </c>
      <c r="M45" s="31"/>
      <c r="N45" s="32">
        <f t="shared" si="4"/>
        <v>18250.951534425098</v>
      </c>
      <c r="O45" s="32">
        <f t="shared" si="5"/>
        <v>0</v>
      </c>
      <c r="P45" s="32">
        <f t="shared" si="6"/>
        <v>0</v>
      </c>
      <c r="Q45" s="31"/>
      <c r="R45" s="33" t="str">
        <f t="shared" si="7"/>
        <v>--</v>
      </c>
    </row>
    <row r="46" spans="1:18">
      <c r="A46" s="329" t="s">
        <v>668</v>
      </c>
      <c r="B46" s="329">
        <v>412035189</v>
      </c>
      <c r="C46" s="329" t="s">
        <v>500</v>
      </c>
      <c r="D46" s="329" t="s">
        <v>654</v>
      </c>
      <c r="E46" s="329" t="s">
        <v>60</v>
      </c>
      <c r="F46" s="30" t="s">
        <v>671</v>
      </c>
      <c r="G46" s="329" t="s">
        <v>214</v>
      </c>
      <c r="H46" s="241">
        <f t="shared" si="0"/>
        <v>4</v>
      </c>
      <c r="I46" s="31"/>
      <c r="J46" s="32">
        <f t="shared" si="1"/>
        <v>17851</v>
      </c>
      <c r="K46" s="32">
        <f t="shared" si="2"/>
        <v>1</v>
      </c>
      <c r="L46" s="32">
        <f t="shared" si="3"/>
        <v>2</v>
      </c>
      <c r="M46" s="31"/>
      <c r="N46" s="32">
        <f t="shared" si="4"/>
        <v>17904</v>
      </c>
      <c r="O46" s="32">
        <f t="shared" si="5"/>
        <v>1</v>
      </c>
      <c r="P46" s="32">
        <f t="shared" si="6"/>
        <v>3</v>
      </c>
      <c r="Q46" s="31"/>
      <c r="R46" s="33">
        <f t="shared" si="7"/>
        <v>53</v>
      </c>
    </row>
    <row r="47" spans="1:18">
      <c r="A47" s="329" t="s">
        <v>668</v>
      </c>
      <c r="B47" s="329">
        <v>412035199</v>
      </c>
      <c r="C47" s="155" t="s">
        <v>500</v>
      </c>
      <c r="D47" s="345">
        <v>35</v>
      </c>
      <c r="E47" s="155" t="s">
        <v>60</v>
      </c>
      <c r="F47" s="32">
        <v>199</v>
      </c>
      <c r="G47" s="155" t="s">
        <v>224</v>
      </c>
      <c r="H47" s="241">
        <f t="shared" si="0"/>
        <v>1</v>
      </c>
      <c r="I47" s="31"/>
      <c r="J47" s="32" t="str">
        <f t="shared" si="1"/>
        <v>--</v>
      </c>
      <c r="K47" s="32">
        <f t="shared" si="2"/>
        <v>0</v>
      </c>
      <c r="L47" s="32">
        <f t="shared" si="3"/>
        <v>0</v>
      </c>
      <c r="M47" s="31"/>
      <c r="N47" s="32">
        <f t="shared" si="4"/>
        <v>13510.509526206772</v>
      </c>
      <c r="O47" s="32">
        <f t="shared" si="5"/>
        <v>0</v>
      </c>
      <c r="P47" s="32">
        <f t="shared" si="6"/>
        <v>0</v>
      </c>
      <c r="Q47" s="31"/>
      <c r="R47" s="33" t="str">
        <f t="shared" si="7"/>
        <v>--</v>
      </c>
    </row>
    <row r="48" spans="1:18">
      <c r="A48" s="329" t="s">
        <v>668</v>
      </c>
      <c r="B48" s="329">
        <v>412035207</v>
      </c>
      <c r="C48" s="329" t="s">
        <v>500</v>
      </c>
      <c r="D48" s="329" t="s">
        <v>654</v>
      </c>
      <c r="E48" s="329" t="s">
        <v>60</v>
      </c>
      <c r="F48" s="30" t="s">
        <v>672</v>
      </c>
      <c r="G48" s="329" t="s">
        <v>232</v>
      </c>
      <c r="H48" s="241">
        <f t="shared" si="0"/>
        <v>0</v>
      </c>
      <c r="I48" s="31"/>
      <c r="J48" s="32">
        <f t="shared" si="1"/>
        <v>16240</v>
      </c>
      <c r="K48" s="32">
        <f t="shared" si="2"/>
        <v>0</v>
      </c>
      <c r="L48" s="32">
        <f t="shared" si="3"/>
        <v>1</v>
      </c>
      <c r="M48" s="31"/>
      <c r="N48" s="32" t="str">
        <f t="shared" si="4"/>
        <v>--</v>
      </c>
      <c r="O48" s="32">
        <f t="shared" si="5"/>
        <v>0</v>
      </c>
      <c r="P48" s="32">
        <f t="shared" si="6"/>
        <v>0</v>
      </c>
      <c r="Q48" s="31"/>
      <c r="R48" s="33" t="str">
        <f t="shared" si="7"/>
        <v>--</v>
      </c>
    </row>
    <row r="49" spans="1:18">
      <c r="A49" s="329" t="s">
        <v>668</v>
      </c>
      <c r="B49" s="329">
        <v>412035220</v>
      </c>
      <c r="C49" s="329" t="s">
        <v>500</v>
      </c>
      <c r="D49" s="329" t="s">
        <v>654</v>
      </c>
      <c r="E49" s="329" t="s">
        <v>60</v>
      </c>
      <c r="F49" s="30" t="s">
        <v>673</v>
      </c>
      <c r="G49" s="329" t="s">
        <v>245</v>
      </c>
      <c r="H49" s="241">
        <f t="shared" si="0"/>
        <v>4</v>
      </c>
      <c r="I49" s="31"/>
      <c r="J49" s="32">
        <f t="shared" si="1"/>
        <v>18655</v>
      </c>
      <c r="K49" s="32">
        <f t="shared" si="2"/>
        <v>0</v>
      </c>
      <c r="L49" s="32">
        <f t="shared" si="3"/>
        <v>4</v>
      </c>
      <c r="M49" s="31"/>
      <c r="N49" s="32">
        <f t="shared" si="4"/>
        <v>20059</v>
      </c>
      <c r="O49" s="32">
        <f t="shared" si="5"/>
        <v>0</v>
      </c>
      <c r="P49" s="32">
        <f t="shared" si="6"/>
        <v>2</v>
      </c>
      <c r="Q49" s="31"/>
      <c r="R49" s="33">
        <f t="shared" si="7"/>
        <v>1404</v>
      </c>
    </row>
    <row r="50" spans="1:18">
      <c r="A50" s="329" t="s">
        <v>668</v>
      </c>
      <c r="B50" s="329">
        <v>412035238</v>
      </c>
      <c r="C50" s="155" t="s">
        <v>500</v>
      </c>
      <c r="D50" s="345">
        <v>35</v>
      </c>
      <c r="E50" s="155" t="s">
        <v>60</v>
      </c>
      <c r="F50" s="32">
        <v>238</v>
      </c>
      <c r="G50" s="155" t="s">
        <v>263</v>
      </c>
      <c r="H50" s="241">
        <f t="shared" si="0"/>
        <v>1</v>
      </c>
      <c r="I50" s="31"/>
      <c r="J50" s="32" t="str">
        <f t="shared" si="1"/>
        <v>--</v>
      </c>
      <c r="K50" s="32">
        <f t="shared" si="2"/>
        <v>0</v>
      </c>
      <c r="L50" s="32">
        <f t="shared" si="3"/>
        <v>0</v>
      </c>
      <c r="M50" s="31"/>
      <c r="N50" s="32">
        <f t="shared" si="4"/>
        <v>14335.41813846154</v>
      </c>
      <c r="O50" s="32">
        <f t="shared" si="5"/>
        <v>0</v>
      </c>
      <c r="P50" s="32">
        <f t="shared" si="6"/>
        <v>0</v>
      </c>
      <c r="Q50" s="31"/>
      <c r="R50" s="33" t="str">
        <f t="shared" si="7"/>
        <v>--</v>
      </c>
    </row>
    <row r="51" spans="1:18">
      <c r="A51" s="329" t="s">
        <v>668</v>
      </c>
      <c r="B51" s="329">
        <v>412035243</v>
      </c>
      <c r="C51" s="329" t="s">
        <v>500</v>
      </c>
      <c r="D51" s="329" t="s">
        <v>654</v>
      </c>
      <c r="E51" s="329" t="s">
        <v>60</v>
      </c>
      <c r="F51" s="30" t="s">
        <v>674</v>
      </c>
      <c r="G51" s="329" t="s">
        <v>268</v>
      </c>
      <c r="H51" s="241">
        <f t="shared" si="0"/>
        <v>0</v>
      </c>
      <c r="I51" s="31"/>
      <c r="J51" s="32">
        <f t="shared" si="1"/>
        <v>11379</v>
      </c>
      <c r="K51" s="32">
        <f t="shared" si="2"/>
        <v>0</v>
      </c>
      <c r="L51" s="32">
        <f t="shared" si="3"/>
        <v>0</v>
      </c>
      <c r="M51" s="31"/>
      <c r="N51" s="32" t="str">
        <f t="shared" si="4"/>
        <v>--</v>
      </c>
      <c r="O51" s="32">
        <f t="shared" si="5"/>
        <v>0</v>
      </c>
      <c r="P51" s="32">
        <f t="shared" si="6"/>
        <v>0</v>
      </c>
      <c r="Q51" s="31"/>
      <c r="R51" s="33" t="str">
        <f t="shared" si="7"/>
        <v>--</v>
      </c>
    </row>
    <row r="52" spans="1:18">
      <c r="A52" s="329" t="s">
        <v>668</v>
      </c>
      <c r="B52" s="329">
        <v>412035244</v>
      </c>
      <c r="C52" s="329" t="s">
        <v>500</v>
      </c>
      <c r="D52" s="329" t="s">
        <v>654</v>
      </c>
      <c r="E52" s="329" t="s">
        <v>60</v>
      </c>
      <c r="F52" s="30" t="s">
        <v>664</v>
      </c>
      <c r="G52" s="329" t="s">
        <v>269</v>
      </c>
      <c r="H52" s="241">
        <f t="shared" si="0"/>
        <v>4</v>
      </c>
      <c r="I52" s="31"/>
      <c r="J52" s="32">
        <f t="shared" si="1"/>
        <v>12407</v>
      </c>
      <c r="K52" s="32">
        <f t="shared" si="2"/>
        <v>0</v>
      </c>
      <c r="L52" s="32">
        <f t="shared" si="3"/>
        <v>0</v>
      </c>
      <c r="M52" s="31"/>
      <c r="N52" s="32">
        <f t="shared" si="4"/>
        <v>13161</v>
      </c>
      <c r="O52" s="32">
        <f t="shared" si="5"/>
        <v>0</v>
      </c>
      <c r="P52" s="32">
        <f t="shared" si="6"/>
        <v>0</v>
      </c>
      <c r="Q52" s="31"/>
      <c r="R52" s="33">
        <f t="shared" si="7"/>
        <v>754</v>
      </c>
    </row>
    <row r="53" spans="1:18">
      <c r="A53" s="329" t="s">
        <v>668</v>
      </c>
      <c r="B53" s="329">
        <v>412035274</v>
      </c>
      <c r="C53" s="329" t="s">
        <v>500</v>
      </c>
      <c r="D53" s="329" t="s">
        <v>654</v>
      </c>
      <c r="E53" s="329" t="s">
        <v>60</v>
      </c>
      <c r="F53" s="30" t="s">
        <v>675</v>
      </c>
      <c r="G53" s="329" t="s">
        <v>299</v>
      </c>
      <c r="H53" s="241">
        <f t="shared" si="0"/>
        <v>1</v>
      </c>
      <c r="I53" s="31"/>
      <c r="J53" s="32">
        <f t="shared" si="1"/>
        <v>21152</v>
      </c>
      <c r="K53" s="32">
        <f t="shared" si="2"/>
        <v>0</v>
      </c>
      <c r="L53" s="32">
        <f t="shared" si="3"/>
        <v>1</v>
      </c>
      <c r="M53" s="31"/>
      <c r="N53" s="32">
        <f t="shared" si="4"/>
        <v>21663</v>
      </c>
      <c r="O53" s="32">
        <f t="shared" si="5"/>
        <v>0</v>
      </c>
      <c r="P53" s="32">
        <f t="shared" si="6"/>
        <v>1</v>
      </c>
      <c r="Q53" s="31"/>
      <c r="R53" s="33">
        <f t="shared" si="7"/>
        <v>511</v>
      </c>
    </row>
    <row r="54" spans="1:18">
      <c r="A54" s="329" t="s">
        <v>668</v>
      </c>
      <c r="B54" s="329">
        <v>412035285</v>
      </c>
      <c r="C54" s="329" t="s">
        <v>500</v>
      </c>
      <c r="D54" s="329" t="s">
        <v>654</v>
      </c>
      <c r="E54" s="329" t="s">
        <v>60</v>
      </c>
      <c r="F54" s="30" t="s">
        <v>676</v>
      </c>
      <c r="G54" s="329" t="s">
        <v>310</v>
      </c>
      <c r="H54" s="241">
        <f t="shared" si="0"/>
        <v>4</v>
      </c>
      <c r="I54" s="31"/>
      <c r="J54" s="32">
        <f t="shared" si="1"/>
        <v>16027</v>
      </c>
      <c r="K54" s="32">
        <f t="shared" si="2"/>
        <v>0</v>
      </c>
      <c r="L54" s="32">
        <f t="shared" si="3"/>
        <v>1</v>
      </c>
      <c r="M54" s="31"/>
      <c r="N54" s="32">
        <f t="shared" si="4"/>
        <v>14774</v>
      </c>
      <c r="O54" s="32">
        <f t="shared" si="5"/>
        <v>0</v>
      </c>
      <c r="P54" s="32">
        <f t="shared" si="6"/>
        <v>1</v>
      </c>
      <c r="Q54" s="31"/>
      <c r="R54" s="33">
        <f t="shared" si="7"/>
        <v>-1253</v>
      </c>
    </row>
    <row r="55" spans="1:18">
      <c r="A55" s="329" t="s">
        <v>668</v>
      </c>
      <c r="B55" s="329">
        <v>412035293</v>
      </c>
      <c r="C55" s="329" t="s">
        <v>500</v>
      </c>
      <c r="D55" s="329" t="s">
        <v>654</v>
      </c>
      <c r="E55" s="329" t="s">
        <v>60</v>
      </c>
      <c r="F55" s="30" t="s">
        <v>677</v>
      </c>
      <c r="G55" s="329" t="s">
        <v>318</v>
      </c>
      <c r="H55" s="241">
        <f t="shared" si="0"/>
        <v>3</v>
      </c>
      <c r="I55" s="31"/>
      <c r="J55" s="32">
        <f t="shared" si="1"/>
        <v>16883</v>
      </c>
      <c r="K55" s="32">
        <f t="shared" si="2"/>
        <v>0</v>
      </c>
      <c r="L55" s="32">
        <f t="shared" si="3"/>
        <v>2</v>
      </c>
      <c r="M55" s="31"/>
      <c r="N55" s="32">
        <f t="shared" si="4"/>
        <v>17674</v>
      </c>
      <c r="O55" s="32">
        <f t="shared" si="5"/>
        <v>1</v>
      </c>
      <c r="P55" s="32">
        <f t="shared" si="6"/>
        <v>1</v>
      </c>
      <c r="Q55" s="31"/>
      <c r="R55" s="33">
        <f t="shared" si="7"/>
        <v>791</v>
      </c>
    </row>
    <row r="56" spans="1:18">
      <c r="A56" s="329" t="s">
        <v>668</v>
      </c>
      <c r="B56" s="329">
        <v>412035308</v>
      </c>
      <c r="C56" s="155" t="s">
        <v>500</v>
      </c>
      <c r="D56" s="345">
        <v>35</v>
      </c>
      <c r="E56" s="155" t="s">
        <v>60</v>
      </c>
      <c r="F56" s="32">
        <v>308</v>
      </c>
      <c r="G56" s="155" t="s">
        <v>333</v>
      </c>
      <c r="H56" s="241">
        <f t="shared" si="0"/>
        <v>1</v>
      </c>
      <c r="I56" s="31"/>
      <c r="J56" s="32" t="str">
        <f t="shared" si="1"/>
        <v>--</v>
      </c>
      <c r="K56" s="32">
        <f t="shared" si="2"/>
        <v>0</v>
      </c>
      <c r="L56" s="32">
        <f t="shared" si="3"/>
        <v>0</v>
      </c>
      <c r="M56" s="31"/>
      <c r="N56" s="32">
        <f t="shared" si="4"/>
        <v>19234.521194754943</v>
      </c>
      <c r="O56" s="32">
        <f t="shared" si="5"/>
        <v>0</v>
      </c>
      <c r="P56" s="32">
        <f t="shared" si="6"/>
        <v>0</v>
      </c>
      <c r="Q56" s="31"/>
      <c r="R56" s="33" t="str">
        <f t="shared" si="7"/>
        <v>--</v>
      </c>
    </row>
    <row r="57" spans="1:18">
      <c r="A57" s="329" t="s">
        <v>668</v>
      </c>
      <c r="B57" s="329">
        <v>412035625</v>
      </c>
      <c r="C57" s="329" t="s">
        <v>500</v>
      </c>
      <c r="D57" s="329" t="s">
        <v>654</v>
      </c>
      <c r="E57" s="329" t="s">
        <v>60</v>
      </c>
      <c r="F57" s="30" t="s">
        <v>678</v>
      </c>
      <c r="G57" s="329" t="s">
        <v>388</v>
      </c>
      <c r="H57" s="241">
        <f t="shared" si="0"/>
        <v>0</v>
      </c>
      <c r="I57" s="31"/>
      <c r="J57" s="32">
        <f t="shared" si="1"/>
        <v>17186</v>
      </c>
      <c r="K57" s="32">
        <f t="shared" si="2"/>
        <v>0</v>
      </c>
      <c r="L57" s="32">
        <f t="shared" si="3"/>
        <v>1</v>
      </c>
      <c r="M57" s="31"/>
      <c r="N57" s="32" t="str">
        <f t="shared" si="4"/>
        <v>--</v>
      </c>
      <c r="O57" s="32">
        <f t="shared" si="5"/>
        <v>0</v>
      </c>
      <c r="P57" s="32">
        <f t="shared" si="6"/>
        <v>0</v>
      </c>
      <c r="Q57" s="31"/>
      <c r="R57" s="33" t="str">
        <f t="shared" si="7"/>
        <v>--</v>
      </c>
    </row>
    <row r="58" spans="1:18">
      <c r="A58" s="329" t="s">
        <v>679</v>
      </c>
      <c r="B58" s="329">
        <v>413114091</v>
      </c>
      <c r="C58" s="329" t="s">
        <v>501</v>
      </c>
      <c r="D58" s="329" t="s">
        <v>680</v>
      </c>
      <c r="E58" s="329" t="s">
        <v>139</v>
      </c>
      <c r="F58" s="30" t="s">
        <v>681</v>
      </c>
      <c r="G58" s="329" t="s">
        <v>116</v>
      </c>
      <c r="H58" s="241">
        <f t="shared" si="0"/>
        <v>3</v>
      </c>
      <c r="I58" s="31"/>
      <c r="J58" s="32">
        <f t="shared" si="1"/>
        <v>12565</v>
      </c>
      <c r="K58" s="32">
        <f t="shared" si="2"/>
        <v>0</v>
      </c>
      <c r="L58" s="32">
        <f t="shared" si="3"/>
        <v>0</v>
      </c>
      <c r="M58" s="31"/>
      <c r="N58" s="32">
        <f t="shared" si="4"/>
        <v>12038</v>
      </c>
      <c r="O58" s="32">
        <f t="shared" si="5"/>
        <v>0</v>
      </c>
      <c r="P58" s="32">
        <f t="shared" si="6"/>
        <v>0</v>
      </c>
      <c r="Q58" s="31"/>
      <c r="R58" s="33">
        <f t="shared" si="7"/>
        <v>-527</v>
      </c>
    </row>
    <row r="59" spans="1:18">
      <c r="A59" s="329" t="s">
        <v>679</v>
      </c>
      <c r="B59" s="329">
        <v>413114114</v>
      </c>
      <c r="C59" s="329" t="s">
        <v>501</v>
      </c>
      <c r="D59" s="329" t="s">
        <v>680</v>
      </c>
      <c r="E59" s="329" t="s">
        <v>139</v>
      </c>
      <c r="F59" s="30" t="s">
        <v>680</v>
      </c>
      <c r="G59" s="329" t="s">
        <v>139</v>
      </c>
      <c r="H59" s="241">
        <f t="shared" si="0"/>
        <v>102</v>
      </c>
      <c r="I59" s="31"/>
      <c r="J59" s="32">
        <f t="shared" si="1"/>
        <v>14485</v>
      </c>
      <c r="K59" s="32">
        <f t="shared" si="2"/>
        <v>0</v>
      </c>
      <c r="L59" s="32">
        <f t="shared" si="3"/>
        <v>35</v>
      </c>
      <c r="M59" s="31"/>
      <c r="N59" s="32">
        <f t="shared" si="4"/>
        <v>14961</v>
      </c>
      <c r="O59" s="32">
        <f t="shared" si="5"/>
        <v>0</v>
      </c>
      <c r="P59" s="32">
        <f t="shared" si="6"/>
        <v>32</v>
      </c>
      <c r="Q59" s="31"/>
      <c r="R59" s="33">
        <f t="shared" si="7"/>
        <v>476</v>
      </c>
    </row>
    <row r="60" spans="1:18">
      <c r="A60" s="329" t="s">
        <v>679</v>
      </c>
      <c r="B60" s="329">
        <v>413114127</v>
      </c>
      <c r="C60" s="329" t="s">
        <v>501</v>
      </c>
      <c r="D60" s="329" t="s">
        <v>680</v>
      </c>
      <c r="E60" s="329" t="s">
        <v>139</v>
      </c>
      <c r="F60" s="30" t="s">
        <v>682</v>
      </c>
      <c r="G60" s="329" t="s">
        <v>152</v>
      </c>
      <c r="H60" s="241">
        <f t="shared" si="0"/>
        <v>0</v>
      </c>
      <c r="I60" s="31"/>
      <c r="J60" s="32">
        <f t="shared" si="1"/>
        <v>12565</v>
      </c>
      <c r="K60" s="32">
        <f t="shared" si="2"/>
        <v>0</v>
      </c>
      <c r="L60" s="32">
        <f t="shared" si="3"/>
        <v>0</v>
      </c>
      <c r="M60" s="31"/>
      <c r="N60" s="32" t="str">
        <f t="shared" si="4"/>
        <v>--</v>
      </c>
      <c r="O60" s="32">
        <f t="shared" si="5"/>
        <v>0</v>
      </c>
      <c r="P60" s="32">
        <f t="shared" si="6"/>
        <v>0</v>
      </c>
      <c r="Q60" s="31"/>
      <c r="R60" s="33" t="str">
        <f t="shared" si="7"/>
        <v>--</v>
      </c>
    </row>
    <row r="61" spans="1:18">
      <c r="A61" s="329" t="s">
        <v>679</v>
      </c>
      <c r="B61" s="329">
        <v>413114210</v>
      </c>
      <c r="C61" s="329" t="s">
        <v>501</v>
      </c>
      <c r="D61" s="329" t="s">
        <v>680</v>
      </c>
      <c r="E61" s="329" t="s">
        <v>139</v>
      </c>
      <c r="F61" s="30" t="s">
        <v>683</v>
      </c>
      <c r="G61" s="329" t="s">
        <v>235</v>
      </c>
      <c r="H61" s="241">
        <f t="shared" si="0"/>
        <v>3</v>
      </c>
      <c r="I61" s="31"/>
      <c r="J61" s="32">
        <f t="shared" si="1"/>
        <v>12565</v>
      </c>
      <c r="K61" s="32">
        <f t="shared" si="2"/>
        <v>0</v>
      </c>
      <c r="L61" s="32">
        <f t="shared" si="3"/>
        <v>0</v>
      </c>
      <c r="M61" s="31"/>
      <c r="N61" s="32">
        <f t="shared" si="4"/>
        <v>12988</v>
      </c>
      <c r="O61" s="32">
        <f t="shared" si="5"/>
        <v>0</v>
      </c>
      <c r="P61" s="32">
        <f t="shared" si="6"/>
        <v>0</v>
      </c>
      <c r="Q61" s="31"/>
      <c r="R61" s="33">
        <f t="shared" si="7"/>
        <v>423</v>
      </c>
    </row>
    <row r="62" spans="1:18">
      <c r="A62" s="329" t="s">
        <v>679</v>
      </c>
      <c r="B62" s="329">
        <v>413114253</v>
      </c>
      <c r="C62" s="329" t="s">
        <v>501</v>
      </c>
      <c r="D62" s="329" t="s">
        <v>680</v>
      </c>
      <c r="E62" s="329" t="s">
        <v>139</v>
      </c>
      <c r="F62" s="30" t="s">
        <v>684</v>
      </c>
      <c r="G62" s="329" t="s">
        <v>278</v>
      </c>
      <c r="H62" s="241">
        <f t="shared" si="0"/>
        <v>0</v>
      </c>
      <c r="I62" s="31"/>
      <c r="J62" s="32">
        <f t="shared" si="1"/>
        <v>12565</v>
      </c>
      <c r="K62" s="32">
        <f t="shared" si="2"/>
        <v>0</v>
      </c>
      <c r="L62" s="32">
        <f t="shared" si="3"/>
        <v>0</v>
      </c>
      <c r="M62" s="31"/>
      <c r="N62" s="32" t="str">
        <f t="shared" si="4"/>
        <v>--</v>
      </c>
      <c r="O62" s="32">
        <f t="shared" si="5"/>
        <v>0</v>
      </c>
      <c r="P62" s="32">
        <f t="shared" si="6"/>
        <v>0</v>
      </c>
      <c r="Q62" s="31"/>
      <c r="R62" s="33" t="str">
        <f t="shared" si="7"/>
        <v>--</v>
      </c>
    </row>
    <row r="63" spans="1:18">
      <c r="A63" s="329" t="s">
        <v>679</v>
      </c>
      <c r="B63" s="329">
        <v>413114312</v>
      </c>
      <c r="C63" s="329" t="s">
        <v>501</v>
      </c>
      <c r="D63" s="329" t="s">
        <v>680</v>
      </c>
      <c r="E63" s="329" t="s">
        <v>139</v>
      </c>
      <c r="F63" s="30" t="s">
        <v>685</v>
      </c>
      <c r="G63" s="329" t="s">
        <v>337</v>
      </c>
      <c r="H63" s="241">
        <f t="shared" si="0"/>
        <v>5</v>
      </c>
      <c r="I63" s="31"/>
      <c r="J63" s="32">
        <f t="shared" si="1"/>
        <v>11615</v>
      </c>
      <c r="K63" s="32">
        <f t="shared" si="2"/>
        <v>0</v>
      </c>
      <c r="L63" s="32">
        <f t="shared" si="3"/>
        <v>0</v>
      </c>
      <c r="M63" s="31"/>
      <c r="N63" s="32">
        <f t="shared" si="4"/>
        <v>11723</v>
      </c>
      <c r="O63" s="32">
        <f t="shared" si="5"/>
        <v>0</v>
      </c>
      <c r="P63" s="32">
        <f t="shared" si="6"/>
        <v>0</v>
      </c>
      <c r="Q63" s="31"/>
      <c r="R63" s="33">
        <f t="shared" si="7"/>
        <v>108</v>
      </c>
    </row>
    <row r="64" spans="1:18">
      <c r="A64" s="329" t="s">
        <v>679</v>
      </c>
      <c r="B64" s="329">
        <v>413114605</v>
      </c>
      <c r="C64" s="329" t="s">
        <v>501</v>
      </c>
      <c r="D64" s="329" t="s">
        <v>680</v>
      </c>
      <c r="E64" s="329" t="s">
        <v>139</v>
      </c>
      <c r="F64" s="30" t="s">
        <v>686</v>
      </c>
      <c r="G64" s="329" t="s">
        <v>381</v>
      </c>
      <c r="H64" s="241">
        <f t="shared" si="0"/>
        <v>5</v>
      </c>
      <c r="I64" s="31"/>
      <c r="J64" s="32">
        <f t="shared" si="1"/>
        <v>16054</v>
      </c>
      <c r="K64" s="32">
        <f t="shared" si="2"/>
        <v>0</v>
      </c>
      <c r="L64" s="32">
        <f t="shared" si="3"/>
        <v>1</v>
      </c>
      <c r="M64" s="31"/>
      <c r="N64" s="32">
        <f t="shared" si="4"/>
        <v>14243</v>
      </c>
      <c r="O64" s="32">
        <f t="shared" si="5"/>
        <v>0</v>
      </c>
      <c r="P64" s="32">
        <f t="shared" si="6"/>
        <v>1</v>
      </c>
      <c r="Q64" s="31"/>
      <c r="R64" s="33">
        <f t="shared" si="7"/>
        <v>-1811</v>
      </c>
    </row>
    <row r="65" spans="1:18">
      <c r="A65" s="329" t="s">
        <v>679</v>
      </c>
      <c r="B65" s="329">
        <v>413114618</v>
      </c>
      <c r="C65" s="329" t="s">
        <v>501</v>
      </c>
      <c r="D65" s="329" t="s">
        <v>680</v>
      </c>
      <c r="E65" s="329" t="s">
        <v>139</v>
      </c>
      <c r="F65" s="30" t="s">
        <v>687</v>
      </c>
      <c r="G65" s="329" t="s">
        <v>385</v>
      </c>
      <c r="H65" s="241">
        <f t="shared" si="0"/>
        <v>0</v>
      </c>
      <c r="I65" s="31"/>
      <c r="J65" s="32">
        <f t="shared" si="1"/>
        <v>12565</v>
      </c>
      <c r="K65" s="32">
        <f t="shared" si="2"/>
        <v>0</v>
      </c>
      <c r="L65" s="32">
        <f t="shared" si="3"/>
        <v>0</v>
      </c>
      <c r="M65" s="31"/>
      <c r="N65" s="32" t="str">
        <f t="shared" si="4"/>
        <v>--</v>
      </c>
      <c r="O65" s="32">
        <f t="shared" si="5"/>
        <v>0</v>
      </c>
      <c r="P65" s="32">
        <f t="shared" si="6"/>
        <v>0</v>
      </c>
      <c r="Q65" s="31"/>
      <c r="R65" s="33" t="str">
        <f t="shared" si="7"/>
        <v>--</v>
      </c>
    </row>
    <row r="66" spans="1:18">
      <c r="A66" s="329" t="s">
        <v>679</v>
      </c>
      <c r="B66" s="329">
        <v>413114670</v>
      </c>
      <c r="C66" s="329" t="s">
        <v>501</v>
      </c>
      <c r="D66" s="329" t="s">
        <v>680</v>
      </c>
      <c r="E66" s="329" t="s">
        <v>139</v>
      </c>
      <c r="F66" s="30" t="s">
        <v>688</v>
      </c>
      <c r="G66" s="329" t="s">
        <v>399</v>
      </c>
      <c r="H66" s="241">
        <f t="shared" si="0"/>
        <v>6</v>
      </c>
      <c r="I66" s="31"/>
      <c r="J66" s="32">
        <f t="shared" si="1"/>
        <v>13556</v>
      </c>
      <c r="K66" s="32">
        <f t="shared" si="2"/>
        <v>0</v>
      </c>
      <c r="L66" s="32">
        <f t="shared" si="3"/>
        <v>4</v>
      </c>
      <c r="M66" s="31"/>
      <c r="N66" s="32">
        <f t="shared" si="4"/>
        <v>13715</v>
      </c>
      <c r="O66" s="32">
        <f t="shared" si="5"/>
        <v>0</v>
      </c>
      <c r="P66" s="32">
        <f t="shared" si="6"/>
        <v>1</v>
      </c>
      <c r="Q66" s="31"/>
      <c r="R66" s="33">
        <f t="shared" si="7"/>
        <v>159</v>
      </c>
    </row>
    <row r="67" spans="1:18">
      <c r="A67" s="329" t="s">
        <v>679</v>
      </c>
      <c r="B67" s="329">
        <v>413114674</v>
      </c>
      <c r="C67" s="329" t="s">
        <v>501</v>
      </c>
      <c r="D67" s="329" t="s">
        <v>680</v>
      </c>
      <c r="E67" s="329" t="s">
        <v>139</v>
      </c>
      <c r="F67" s="30" t="s">
        <v>689</v>
      </c>
      <c r="G67" s="329" t="s">
        <v>402</v>
      </c>
      <c r="H67" s="241">
        <f t="shared" si="0"/>
        <v>40</v>
      </c>
      <c r="I67" s="31"/>
      <c r="J67" s="32">
        <f t="shared" si="1"/>
        <v>15329</v>
      </c>
      <c r="K67" s="32">
        <f t="shared" si="2"/>
        <v>0</v>
      </c>
      <c r="L67" s="32">
        <f t="shared" si="3"/>
        <v>19</v>
      </c>
      <c r="M67" s="31"/>
      <c r="N67" s="32">
        <f t="shared" si="4"/>
        <v>16745</v>
      </c>
      <c r="O67" s="32">
        <f t="shared" si="5"/>
        <v>0</v>
      </c>
      <c r="P67" s="32">
        <f t="shared" si="6"/>
        <v>26</v>
      </c>
      <c r="Q67" s="31"/>
      <c r="R67" s="33">
        <f t="shared" si="7"/>
        <v>1416</v>
      </c>
    </row>
    <row r="68" spans="1:18">
      <c r="A68" s="329" t="s">
        <v>679</v>
      </c>
      <c r="B68" s="329">
        <v>413114717</v>
      </c>
      <c r="C68" s="329" t="s">
        <v>501</v>
      </c>
      <c r="D68" s="329" t="s">
        <v>680</v>
      </c>
      <c r="E68" s="329" t="s">
        <v>139</v>
      </c>
      <c r="F68" s="30" t="s">
        <v>690</v>
      </c>
      <c r="G68" s="329" t="s">
        <v>415</v>
      </c>
      <c r="H68" s="241">
        <f t="shared" si="0"/>
        <v>23</v>
      </c>
      <c r="I68" s="31"/>
      <c r="J68" s="32">
        <f t="shared" si="1"/>
        <v>15772</v>
      </c>
      <c r="K68" s="32">
        <f t="shared" si="2"/>
        <v>0</v>
      </c>
      <c r="L68" s="32">
        <f t="shared" si="3"/>
        <v>12</v>
      </c>
      <c r="M68" s="31"/>
      <c r="N68" s="32">
        <f t="shared" si="4"/>
        <v>16513</v>
      </c>
      <c r="O68" s="32">
        <f t="shared" si="5"/>
        <v>0</v>
      </c>
      <c r="P68" s="32">
        <f t="shared" si="6"/>
        <v>12</v>
      </c>
      <c r="Q68" s="31"/>
      <c r="R68" s="33">
        <f t="shared" si="7"/>
        <v>741</v>
      </c>
    </row>
    <row r="69" spans="1:18">
      <c r="A69" s="329" t="s">
        <v>679</v>
      </c>
      <c r="B69" s="329">
        <v>413114750</v>
      </c>
      <c r="C69" s="329" t="s">
        <v>501</v>
      </c>
      <c r="D69" s="329" t="s">
        <v>680</v>
      </c>
      <c r="E69" s="329" t="s">
        <v>139</v>
      </c>
      <c r="F69" s="30" t="s">
        <v>691</v>
      </c>
      <c r="G69" s="329" t="s">
        <v>423</v>
      </c>
      <c r="H69" s="241">
        <f t="shared" si="0"/>
        <v>14</v>
      </c>
      <c r="I69" s="31"/>
      <c r="J69" s="32">
        <f t="shared" si="1"/>
        <v>14735</v>
      </c>
      <c r="K69" s="32">
        <f t="shared" si="2"/>
        <v>0</v>
      </c>
      <c r="L69" s="32">
        <f t="shared" si="3"/>
        <v>8</v>
      </c>
      <c r="M69" s="31"/>
      <c r="N69" s="32">
        <f t="shared" si="4"/>
        <v>14253</v>
      </c>
      <c r="O69" s="32">
        <f t="shared" si="5"/>
        <v>0</v>
      </c>
      <c r="P69" s="32">
        <f t="shared" si="6"/>
        <v>5</v>
      </c>
      <c r="Q69" s="31"/>
      <c r="R69" s="33">
        <f t="shared" si="7"/>
        <v>-482</v>
      </c>
    </row>
    <row r="70" spans="1:18">
      <c r="A70" s="329" t="s">
        <v>679</v>
      </c>
      <c r="B70" s="329">
        <v>413114755</v>
      </c>
      <c r="C70" s="329" t="s">
        <v>501</v>
      </c>
      <c r="D70" s="329" t="s">
        <v>680</v>
      </c>
      <c r="E70" s="329" t="s">
        <v>139</v>
      </c>
      <c r="F70" s="30" t="s">
        <v>692</v>
      </c>
      <c r="G70" s="329" t="s">
        <v>425</v>
      </c>
      <c r="H70" s="241">
        <f t="shared" si="0"/>
        <v>17</v>
      </c>
      <c r="I70" s="31"/>
      <c r="J70" s="32">
        <f t="shared" si="1"/>
        <v>13207</v>
      </c>
      <c r="K70" s="32">
        <f t="shared" si="2"/>
        <v>0</v>
      </c>
      <c r="L70" s="32">
        <f t="shared" si="3"/>
        <v>4</v>
      </c>
      <c r="M70" s="31"/>
      <c r="N70" s="32">
        <f t="shared" si="4"/>
        <v>15101</v>
      </c>
      <c r="O70" s="32">
        <f t="shared" si="5"/>
        <v>0</v>
      </c>
      <c r="P70" s="32">
        <f t="shared" si="6"/>
        <v>6</v>
      </c>
      <c r="Q70" s="31"/>
      <c r="R70" s="33">
        <f t="shared" si="7"/>
        <v>1894</v>
      </c>
    </row>
    <row r="71" spans="1:18">
      <c r="A71" s="329" t="s">
        <v>693</v>
      </c>
      <c r="B71" s="329">
        <v>414603063</v>
      </c>
      <c r="C71" s="329" t="s">
        <v>502</v>
      </c>
      <c r="D71" s="329" t="s">
        <v>694</v>
      </c>
      <c r="E71" s="329" t="s">
        <v>573</v>
      </c>
      <c r="F71" s="30" t="s">
        <v>695</v>
      </c>
      <c r="G71" s="329" t="s">
        <v>88</v>
      </c>
      <c r="H71" s="241">
        <f t="shared" si="0"/>
        <v>1</v>
      </c>
      <c r="I71" s="31"/>
      <c r="J71" s="32">
        <f t="shared" si="1"/>
        <v>14658</v>
      </c>
      <c r="K71" s="32">
        <f t="shared" si="2"/>
        <v>0</v>
      </c>
      <c r="L71" s="32">
        <f t="shared" si="3"/>
        <v>1</v>
      </c>
      <c r="M71" s="31"/>
      <c r="N71" s="32">
        <f t="shared" si="4"/>
        <v>16357</v>
      </c>
      <c r="O71" s="32">
        <f t="shared" si="5"/>
        <v>0</v>
      </c>
      <c r="P71" s="32">
        <f t="shared" si="6"/>
        <v>1</v>
      </c>
      <c r="Q71" s="31"/>
      <c r="R71" s="33">
        <f t="shared" si="7"/>
        <v>1699</v>
      </c>
    </row>
    <row r="72" spans="1:18">
      <c r="A72" s="329" t="s">
        <v>693</v>
      </c>
      <c r="B72" s="329">
        <v>414603098</v>
      </c>
      <c r="C72" s="329" t="s">
        <v>502</v>
      </c>
      <c r="D72" s="329" t="s">
        <v>694</v>
      </c>
      <c r="E72" s="329" t="s">
        <v>573</v>
      </c>
      <c r="F72" s="30" t="s">
        <v>696</v>
      </c>
      <c r="G72" s="329" t="s">
        <v>123</v>
      </c>
      <c r="H72" s="241">
        <f t="shared" si="0"/>
        <v>4</v>
      </c>
      <c r="I72" s="31"/>
      <c r="J72" s="32">
        <f t="shared" si="1"/>
        <v>16941</v>
      </c>
      <c r="K72" s="32">
        <f t="shared" si="2"/>
        <v>0</v>
      </c>
      <c r="L72" s="32">
        <f t="shared" si="3"/>
        <v>1</v>
      </c>
      <c r="M72" s="31"/>
      <c r="N72" s="32">
        <f t="shared" si="4"/>
        <v>14459</v>
      </c>
      <c r="O72" s="32">
        <f t="shared" si="5"/>
        <v>0</v>
      </c>
      <c r="P72" s="32">
        <f t="shared" si="6"/>
        <v>1</v>
      </c>
      <c r="Q72" s="31"/>
      <c r="R72" s="33">
        <f t="shared" si="7"/>
        <v>-2482</v>
      </c>
    </row>
    <row r="73" spans="1:18">
      <c r="A73" s="329" t="s">
        <v>693</v>
      </c>
      <c r="B73" s="329">
        <v>414603121</v>
      </c>
      <c r="C73" s="329" t="s">
        <v>502</v>
      </c>
      <c r="D73" s="329" t="s">
        <v>694</v>
      </c>
      <c r="E73" s="329" t="s">
        <v>573</v>
      </c>
      <c r="F73" s="30" t="s">
        <v>697</v>
      </c>
      <c r="G73" s="329" t="s">
        <v>146</v>
      </c>
      <c r="H73" s="241">
        <f t="shared" si="0"/>
        <v>0</v>
      </c>
      <c r="I73" s="31"/>
      <c r="J73" s="32">
        <f t="shared" si="1"/>
        <v>17384</v>
      </c>
      <c r="K73" s="32">
        <f t="shared" si="2"/>
        <v>0</v>
      </c>
      <c r="L73" s="32">
        <f t="shared" si="3"/>
        <v>1</v>
      </c>
      <c r="M73" s="31"/>
      <c r="N73" s="32" t="str">
        <f t="shared" si="4"/>
        <v>--</v>
      </c>
      <c r="O73" s="32">
        <f t="shared" si="5"/>
        <v>0</v>
      </c>
      <c r="P73" s="32">
        <f t="shared" si="6"/>
        <v>1</v>
      </c>
      <c r="Q73" s="31"/>
      <c r="R73" s="33" t="str">
        <f t="shared" si="7"/>
        <v>--</v>
      </c>
    </row>
    <row r="74" spans="1:18">
      <c r="A74" s="329" t="s">
        <v>693</v>
      </c>
      <c r="B74" s="329">
        <v>414603150</v>
      </c>
      <c r="C74" s="329" t="s">
        <v>502</v>
      </c>
      <c r="D74" s="329" t="s">
        <v>694</v>
      </c>
      <c r="E74" s="329" t="s">
        <v>573</v>
      </c>
      <c r="F74" s="30" t="s">
        <v>698</v>
      </c>
      <c r="G74" s="329" t="s">
        <v>175</v>
      </c>
      <c r="H74" s="241">
        <f t="shared" ref="H74:H137" si="8">IFERROR(VLOOKUP(B74,ratesQ2,14,FALSE),0)</f>
        <v>2</v>
      </c>
      <c r="I74" s="31"/>
      <c r="J74" s="32">
        <f t="shared" ref="J74:J137" si="9">IFERROR(VLOOKUP($B74,ratesPFY,9,FALSE),"--")</f>
        <v>10664</v>
      </c>
      <c r="K74" s="32">
        <f t="shared" ref="K74:K137" si="10">IFERROR(VLOOKUP($B74,found25,12,FALSE),0) +
IFERROR(VLOOKUP($B74,found25,13,FALSE),0) +
IFERROR(VLOOKUP($B74,found25,14,FALSE),0)</f>
        <v>0</v>
      </c>
      <c r="L74" s="32">
        <f t="shared" ref="L74:L137" si="11">(IFERROR(VLOOKUP($B74,found25,15,FALSE),0))</f>
        <v>0</v>
      </c>
      <c r="M74" s="31"/>
      <c r="N74" s="32">
        <f t="shared" ref="N74:N137" si="12">IFERROR(VLOOKUP($B74,ratesQ2,8,FALSE),"--")</f>
        <v>11091</v>
      </c>
      <c r="O74" s="32">
        <f t="shared" ref="O74:O137" si="13">IFERROR(VLOOKUP($B74,found26,12,FALSE),0) +
IFERROR(VLOOKUP($B74,found26,13,FALSE),0) +
IFERROR(VLOOKUP($B74,found26,14,FALSE),0)</f>
        <v>0</v>
      </c>
      <c r="P74" s="32">
        <f t="shared" ref="P74:P137" si="14">(IFERROR(VLOOKUP($B74,found26,15,FALSE),0))</f>
        <v>0</v>
      </c>
      <c r="Q74" s="31"/>
      <c r="R74" s="33">
        <f t="shared" ref="R74:R137" si="15">IFERROR(N74-J74,"--")</f>
        <v>427</v>
      </c>
    </row>
    <row r="75" spans="1:18">
      <c r="A75" s="329" t="s">
        <v>693</v>
      </c>
      <c r="B75" s="329">
        <v>414603209</v>
      </c>
      <c r="C75" s="329" t="s">
        <v>502</v>
      </c>
      <c r="D75" s="329" t="s">
        <v>694</v>
      </c>
      <c r="E75" s="329" t="s">
        <v>573</v>
      </c>
      <c r="F75" s="30" t="s">
        <v>699</v>
      </c>
      <c r="G75" s="329" t="s">
        <v>234</v>
      </c>
      <c r="H75" s="241">
        <f t="shared" si="8"/>
        <v>89</v>
      </c>
      <c r="I75" s="31"/>
      <c r="J75" s="32">
        <f t="shared" si="9"/>
        <v>17449</v>
      </c>
      <c r="K75" s="32">
        <f t="shared" si="10"/>
        <v>0</v>
      </c>
      <c r="L75" s="32">
        <f t="shared" si="11"/>
        <v>62</v>
      </c>
      <c r="M75" s="31"/>
      <c r="N75" s="32">
        <f t="shared" si="12"/>
        <v>18341</v>
      </c>
      <c r="O75" s="32">
        <f t="shared" si="13"/>
        <v>0</v>
      </c>
      <c r="P75" s="32">
        <f t="shared" si="14"/>
        <v>65</v>
      </c>
      <c r="Q75" s="31"/>
      <c r="R75" s="33">
        <f t="shared" si="15"/>
        <v>892</v>
      </c>
    </row>
    <row r="76" spans="1:18">
      <c r="A76" s="329" t="s">
        <v>693</v>
      </c>
      <c r="B76" s="329">
        <v>414603236</v>
      </c>
      <c r="C76" s="329" t="s">
        <v>502</v>
      </c>
      <c r="D76" s="329" t="s">
        <v>694</v>
      </c>
      <c r="E76" s="329" t="s">
        <v>573</v>
      </c>
      <c r="F76" s="30" t="s">
        <v>700</v>
      </c>
      <c r="G76" s="329" t="s">
        <v>261</v>
      </c>
      <c r="H76" s="241">
        <f t="shared" si="8"/>
        <v>161</v>
      </c>
      <c r="I76" s="31"/>
      <c r="J76" s="32">
        <f t="shared" si="9"/>
        <v>17150</v>
      </c>
      <c r="K76" s="32">
        <f t="shared" si="10"/>
        <v>4</v>
      </c>
      <c r="L76" s="32">
        <f t="shared" si="11"/>
        <v>122</v>
      </c>
      <c r="M76" s="31"/>
      <c r="N76" s="32">
        <f t="shared" si="12"/>
        <v>17921</v>
      </c>
      <c r="O76" s="32">
        <f t="shared" si="13"/>
        <v>6</v>
      </c>
      <c r="P76" s="32">
        <f t="shared" si="14"/>
        <v>112</v>
      </c>
      <c r="Q76" s="31"/>
      <c r="R76" s="33">
        <f t="shared" si="15"/>
        <v>771</v>
      </c>
    </row>
    <row r="77" spans="1:18">
      <c r="A77" s="329" t="s">
        <v>693</v>
      </c>
      <c r="B77" s="329">
        <v>414603263</v>
      </c>
      <c r="C77" s="329" t="s">
        <v>502</v>
      </c>
      <c r="D77" s="329" t="s">
        <v>694</v>
      </c>
      <c r="E77" s="329" t="s">
        <v>573</v>
      </c>
      <c r="F77" s="30" t="s">
        <v>701</v>
      </c>
      <c r="G77" s="329" t="s">
        <v>288</v>
      </c>
      <c r="H77" s="241">
        <f t="shared" si="8"/>
        <v>0</v>
      </c>
      <c r="I77" s="31"/>
      <c r="J77" s="32">
        <f t="shared" si="9"/>
        <v>12565</v>
      </c>
      <c r="K77" s="32">
        <f t="shared" si="10"/>
        <v>0</v>
      </c>
      <c r="L77" s="32">
        <f t="shared" si="11"/>
        <v>0</v>
      </c>
      <c r="M77" s="31"/>
      <c r="N77" s="32" t="str">
        <f t="shared" si="12"/>
        <v>--</v>
      </c>
      <c r="O77" s="32">
        <f t="shared" si="13"/>
        <v>0</v>
      </c>
      <c r="P77" s="32">
        <f t="shared" si="14"/>
        <v>2</v>
      </c>
      <c r="Q77" s="31"/>
      <c r="R77" s="33" t="str">
        <f t="shared" si="15"/>
        <v>--</v>
      </c>
    </row>
    <row r="78" spans="1:18">
      <c r="A78" s="329" t="s">
        <v>693</v>
      </c>
      <c r="B78" s="329">
        <v>414603603</v>
      </c>
      <c r="C78" s="329" t="s">
        <v>502</v>
      </c>
      <c r="D78" s="329" t="s">
        <v>694</v>
      </c>
      <c r="E78" s="329" t="s">
        <v>573</v>
      </c>
      <c r="F78" s="30" t="s">
        <v>694</v>
      </c>
      <c r="G78" s="329" t="s">
        <v>573</v>
      </c>
      <c r="H78" s="241">
        <f t="shared" si="8"/>
        <v>72</v>
      </c>
      <c r="I78" s="31"/>
      <c r="J78" s="32">
        <f t="shared" si="9"/>
        <v>15826</v>
      </c>
      <c r="K78" s="32">
        <f t="shared" si="10"/>
        <v>0</v>
      </c>
      <c r="L78" s="32">
        <f t="shared" si="11"/>
        <v>46</v>
      </c>
      <c r="M78" s="31"/>
      <c r="N78" s="32">
        <f t="shared" si="12"/>
        <v>16707</v>
      </c>
      <c r="O78" s="32">
        <f t="shared" si="13"/>
        <v>0</v>
      </c>
      <c r="P78" s="32">
        <f t="shared" si="14"/>
        <v>44</v>
      </c>
      <c r="Q78" s="31"/>
      <c r="R78" s="33">
        <f t="shared" si="15"/>
        <v>881</v>
      </c>
    </row>
    <row r="79" spans="1:18">
      <c r="A79" s="329" t="s">
        <v>693</v>
      </c>
      <c r="B79" s="329">
        <v>414603635</v>
      </c>
      <c r="C79" s="329" t="s">
        <v>502</v>
      </c>
      <c r="D79" s="329" t="s">
        <v>694</v>
      </c>
      <c r="E79" s="329" t="s">
        <v>573</v>
      </c>
      <c r="F79" s="30" t="s">
        <v>702</v>
      </c>
      <c r="G79" s="329" t="s">
        <v>390</v>
      </c>
      <c r="H79" s="241">
        <f t="shared" si="8"/>
        <v>18</v>
      </c>
      <c r="I79" s="31"/>
      <c r="J79" s="32">
        <f t="shared" si="9"/>
        <v>14177</v>
      </c>
      <c r="K79" s="32">
        <f t="shared" si="10"/>
        <v>0</v>
      </c>
      <c r="L79" s="32">
        <f t="shared" si="11"/>
        <v>7</v>
      </c>
      <c r="M79" s="31"/>
      <c r="N79" s="32">
        <f t="shared" si="12"/>
        <v>14240</v>
      </c>
      <c r="O79" s="32">
        <f t="shared" si="13"/>
        <v>0</v>
      </c>
      <c r="P79" s="32">
        <f t="shared" si="14"/>
        <v>7</v>
      </c>
      <c r="Q79" s="31"/>
      <c r="R79" s="33">
        <f t="shared" si="15"/>
        <v>63</v>
      </c>
    </row>
    <row r="80" spans="1:18">
      <c r="A80" s="329" t="s">
        <v>693</v>
      </c>
      <c r="B80" s="329">
        <v>414603715</v>
      </c>
      <c r="C80" s="329" t="s">
        <v>502</v>
      </c>
      <c r="D80" s="329" t="s">
        <v>694</v>
      </c>
      <c r="E80" s="329" t="s">
        <v>573</v>
      </c>
      <c r="F80" s="30" t="s">
        <v>703</v>
      </c>
      <c r="G80" s="329" t="s">
        <v>414</v>
      </c>
      <c r="H80" s="241">
        <f t="shared" si="8"/>
        <v>8</v>
      </c>
      <c r="I80" s="31"/>
      <c r="J80" s="32">
        <f t="shared" si="9"/>
        <v>14310</v>
      </c>
      <c r="K80" s="32">
        <f t="shared" si="10"/>
        <v>0</v>
      </c>
      <c r="L80" s="32">
        <f t="shared" si="11"/>
        <v>6</v>
      </c>
      <c r="M80" s="31"/>
      <c r="N80" s="32">
        <f t="shared" si="12"/>
        <v>15247</v>
      </c>
      <c r="O80" s="32">
        <f t="shared" si="13"/>
        <v>0</v>
      </c>
      <c r="P80" s="32">
        <f t="shared" si="14"/>
        <v>6</v>
      </c>
      <c r="Q80" s="31"/>
      <c r="R80" s="33">
        <f t="shared" si="15"/>
        <v>937</v>
      </c>
    </row>
    <row r="81" spans="1:18">
      <c r="A81" s="329" t="s">
        <v>693</v>
      </c>
      <c r="B81" s="329">
        <v>414603766</v>
      </c>
      <c r="C81" s="155" t="s">
        <v>502</v>
      </c>
      <c r="D81" s="345">
        <v>603</v>
      </c>
      <c r="E81" s="155" t="s">
        <v>573</v>
      </c>
      <c r="F81" s="32">
        <v>766</v>
      </c>
      <c r="G81" s="155" t="s">
        <v>429</v>
      </c>
      <c r="H81" s="241">
        <f t="shared" si="8"/>
        <v>2</v>
      </c>
      <c r="I81" s="31"/>
      <c r="J81" s="32" t="str">
        <f t="shared" si="9"/>
        <v>--</v>
      </c>
      <c r="K81" s="32">
        <f t="shared" si="10"/>
        <v>0</v>
      </c>
      <c r="L81" s="32">
        <f t="shared" si="11"/>
        <v>0</v>
      </c>
      <c r="M81" s="31"/>
      <c r="N81" s="32">
        <f t="shared" si="12"/>
        <v>15062.14426910299</v>
      </c>
      <c r="O81" s="32">
        <f t="shared" si="13"/>
        <v>0</v>
      </c>
      <c r="P81" s="32">
        <f t="shared" si="14"/>
        <v>0</v>
      </c>
      <c r="Q81" s="31"/>
      <c r="R81" s="33" t="str">
        <f t="shared" si="15"/>
        <v>--</v>
      </c>
    </row>
    <row r="82" spans="1:18">
      <c r="A82" s="329" t="s">
        <v>704</v>
      </c>
      <c r="B82" s="329">
        <v>416035018</v>
      </c>
      <c r="C82" s="329" t="s">
        <v>503</v>
      </c>
      <c r="D82" s="329" t="s">
        <v>654</v>
      </c>
      <c r="E82" s="329" t="s">
        <v>60</v>
      </c>
      <c r="F82" s="30" t="s">
        <v>705</v>
      </c>
      <c r="G82" s="329" t="s">
        <v>43</v>
      </c>
      <c r="H82" s="241">
        <f t="shared" si="8"/>
        <v>1</v>
      </c>
      <c r="I82" s="31"/>
      <c r="J82" s="32">
        <f t="shared" si="9"/>
        <v>20674</v>
      </c>
      <c r="K82" s="32">
        <f t="shared" si="10"/>
        <v>0</v>
      </c>
      <c r="L82" s="32">
        <f t="shared" si="11"/>
        <v>1</v>
      </c>
      <c r="M82" s="31"/>
      <c r="N82" s="32">
        <f t="shared" si="12"/>
        <v>21663</v>
      </c>
      <c r="O82" s="32">
        <f t="shared" si="13"/>
        <v>0</v>
      </c>
      <c r="P82" s="32">
        <f t="shared" si="14"/>
        <v>1</v>
      </c>
      <c r="Q82" s="31"/>
      <c r="R82" s="33">
        <f t="shared" si="15"/>
        <v>989</v>
      </c>
    </row>
    <row r="83" spans="1:18">
      <c r="A83" s="329" t="s">
        <v>704</v>
      </c>
      <c r="B83" s="329">
        <v>416035030</v>
      </c>
      <c r="C83" s="329" t="s">
        <v>503</v>
      </c>
      <c r="D83" s="329" t="s">
        <v>654</v>
      </c>
      <c r="E83" s="329" t="s">
        <v>60</v>
      </c>
      <c r="F83" s="30" t="s">
        <v>706</v>
      </c>
      <c r="G83" s="329" t="s">
        <v>55</v>
      </c>
      <c r="H83" s="241">
        <f t="shared" si="8"/>
        <v>1</v>
      </c>
      <c r="I83" s="31"/>
      <c r="J83" s="32">
        <f t="shared" si="9"/>
        <v>17663</v>
      </c>
      <c r="K83" s="32">
        <f t="shared" si="10"/>
        <v>0</v>
      </c>
      <c r="L83" s="32">
        <f t="shared" si="11"/>
        <v>1</v>
      </c>
      <c r="M83" s="31"/>
      <c r="N83" s="32">
        <f t="shared" si="12"/>
        <v>17880</v>
      </c>
      <c r="O83" s="32">
        <f t="shared" si="13"/>
        <v>0</v>
      </c>
      <c r="P83" s="32">
        <f t="shared" si="14"/>
        <v>1</v>
      </c>
      <c r="Q83" s="31"/>
      <c r="R83" s="33">
        <f t="shared" si="15"/>
        <v>217</v>
      </c>
    </row>
    <row r="84" spans="1:18">
      <c r="A84" s="329" t="s">
        <v>704</v>
      </c>
      <c r="B84" s="329">
        <v>416035035</v>
      </c>
      <c r="C84" s="329" t="s">
        <v>503</v>
      </c>
      <c r="D84" s="329" t="s">
        <v>654</v>
      </c>
      <c r="E84" s="329" t="s">
        <v>60</v>
      </c>
      <c r="F84" s="30" t="s">
        <v>654</v>
      </c>
      <c r="G84" s="329" t="s">
        <v>60</v>
      </c>
      <c r="H84" s="241">
        <f t="shared" si="8"/>
        <v>649</v>
      </c>
      <c r="I84" s="31"/>
      <c r="J84" s="32">
        <f t="shared" si="9"/>
        <v>19528</v>
      </c>
      <c r="K84" s="32">
        <f t="shared" si="10"/>
        <v>106</v>
      </c>
      <c r="L84" s="32">
        <f t="shared" si="11"/>
        <v>514</v>
      </c>
      <c r="M84" s="31"/>
      <c r="N84" s="32">
        <f t="shared" si="12"/>
        <v>20421</v>
      </c>
      <c r="O84" s="32">
        <f t="shared" si="13"/>
        <v>115</v>
      </c>
      <c r="P84" s="32">
        <f t="shared" si="14"/>
        <v>500</v>
      </c>
      <c r="Q84" s="31"/>
      <c r="R84" s="33">
        <f t="shared" si="15"/>
        <v>893</v>
      </c>
    </row>
    <row r="85" spans="1:18">
      <c r="A85" s="329" t="s">
        <v>704</v>
      </c>
      <c r="B85" s="329">
        <v>416035044</v>
      </c>
      <c r="C85" s="329" t="s">
        <v>503</v>
      </c>
      <c r="D85" s="329" t="s">
        <v>654</v>
      </c>
      <c r="E85" s="329" t="s">
        <v>60</v>
      </c>
      <c r="F85" s="30" t="s">
        <v>655</v>
      </c>
      <c r="G85" s="329" t="s">
        <v>69</v>
      </c>
      <c r="H85" s="241">
        <f t="shared" si="8"/>
        <v>6</v>
      </c>
      <c r="I85" s="31"/>
      <c r="J85" s="32">
        <f t="shared" si="9"/>
        <v>18299</v>
      </c>
      <c r="K85" s="32">
        <f t="shared" si="10"/>
        <v>2</v>
      </c>
      <c r="L85" s="32">
        <f t="shared" si="11"/>
        <v>2</v>
      </c>
      <c r="M85" s="31"/>
      <c r="N85" s="32">
        <f t="shared" si="12"/>
        <v>19163</v>
      </c>
      <c r="O85" s="32">
        <f t="shared" si="13"/>
        <v>2</v>
      </c>
      <c r="P85" s="32">
        <f t="shared" si="14"/>
        <v>2</v>
      </c>
      <c r="Q85" s="31"/>
      <c r="R85" s="33">
        <f t="shared" si="15"/>
        <v>864</v>
      </c>
    </row>
    <row r="86" spans="1:18">
      <c r="A86" s="329">
        <v>416</v>
      </c>
      <c r="B86" s="329">
        <v>416035046</v>
      </c>
      <c r="C86" s="329" t="s">
        <v>503</v>
      </c>
      <c r="D86" s="329" t="s">
        <v>654</v>
      </c>
      <c r="E86" s="329" t="s">
        <v>60</v>
      </c>
      <c r="F86" s="30" t="s">
        <v>918</v>
      </c>
      <c r="G86" s="329" t="str">
        <f>VLOOKUP(B86,ratesQ2,6,FALSE)</f>
        <v>BROOKLINE</v>
      </c>
      <c r="H86" s="241">
        <f t="shared" si="8"/>
        <v>1</v>
      </c>
      <c r="I86" s="31"/>
      <c r="J86" s="32" t="str">
        <f t="shared" si="9"/>
        <v>--</v>
      </c>
      <c r="K86" s="32">
        <f t="shared" si="10"/>
        <v>0</v>
      </c>
      <c r="L86" s="32">
        <f t="shared" si="11"/>
        <v>0</v>
      </c>
      <c r="M86" s="31"/>
      <c r="N86" s="32">
        <f t="shared" si="12"/>
        <v>13851.49874879814</v>
      </c>
      <c r="O86" s="32">
        <f t="shared" si="13"/>
        <v>0</v>
      </c>
      <c r="P86" s="32">
        <f t="shared" si="14"/>
        <v>0</v>
      </c>
      <c r="Q86" s="31"/>
      <c r="R86" s="33" t="str">
        <f t="shared" si="15"/>
        <v>--</v>
      </c>
    </row>
    <row r="87" spans="1:18">
      <c r="A87" s="329" t="s">
        <v>704</v>
      </c>
      <c r="B87" s="329">
        <v>416035049</v>
      </c>
      <c r="C87" s="155" t="s">
        <v>503</v>
      </c>
      <c r="D87" s="345">
        <v>35</v>
      </c>
      <c r="E87" s="155" t="s">
        <v>60</v>
      </c>
      <c r="F87" s="32">
        <v>49</v>
      </c>
      <c r="G87" s="155" t="s">
        <v>74</v>
      </c>
      <c r="H87" s="241">
        <f t="shared" si="8"/>
        <v>1</v>
      </c>
      <c r="I87" s="31"/>
      <c r="J87" s="32" t="str">
        <f t="shared" si="9"/>
        <v>--</v>
      </c>
      <c r="K87" s="32">
        <f t="shared" si="10"/>
        <v>0</v>
      </c>
      <c r="L87" s="32">
        <f t="shared" si="11"/>
        <v>0</v>
      </c>
      <c r="M87" s="31"/>
      <c r="N87" s="32">
        <f t="shared" si="12"/>
        <v>17393.320798327957</v>
      </c>
      <c r="O87" s="32">
        <f t="shared" si="13"/>
        <v>0</v>
      </c>
      <c r="P87" s="32">
        <f t="shared" si="14"/>
        <v>0</v>
      </c>
      <c r="Q87" s="31"/>
      <c r="R87" s="33" t="str">
        <f t="shared" si="15"/>
        <v>--</v>
      </c>
    </row>
    <row r="88" spans="1:18">
      <c r="A88" s="329" t="s">
        <v>704</v>
      </c>
      <c r="B88" s="329">
        <v>416035050</v>
      </c>
      <c r="C88" s="329" t="s">
        <v>503</v>
      </c>
      <c r="D88" s="329" t="s">
        <v>654</v>
      </c>
      <c r="E88" s="329" t="s">
        <v>60</v>
      </c>
      <c r="F88" s="30" t="s">
        <v>669</v>
      </c>
      <c r="G88" s="329" t="s">
        <v>75</v>
      </c>
      <c r="H88" s="241">
        <f t="shared" si="8"/>
        <v>2</v>
      </c>
      <c r="I88" s="31"/>
      <c r="J88" s="32">
        <f t="shared" si="9"/>
        <v>19860</v>
      </c>
      <c r="K88" s="32">
        <f t="shared" si="10"/>
        <v>1</v>
      </c>
      <c r="L88" s="32">
        <f t="shared" si="11"/>
        <v>1</v>
      </c>
      <c r="M88" s="31"/>
      <c r="N88" s="32">
        <f t="shared" si="12"/>
        <v>18946</v>
      </c>
      <c r="O88" s="32">
        <f t="shared" si="13"/>
        <v>1</v>
      </c>
      <c r="P88" s="32">
        <f t="shared" si="14"/>
        <v>2</v>
      </c>
      <c r="Q88" s="31"/>
      <c r="R88" s="33">
        <f t="shared" si="15"/>
        <v>-914</v>
      </c>
    </row>
    <row r="89" spans="1:18">
      <c r="A89" s="329" t="s">
        <v>704</v>
      </c>
      <c r="B89" s="329">
        <v>416035073</v>
      </c>
      <c r="C89" s="329" t="s">
        <v>503</v>
      </c>
      <c r="D89" s="329" t="s">
        <v>654</v>
      </c>
      <c r="E89" s="329" t="s">
        <v>60</v>
      </c>
      <c r="F89" s="30" t="s">
        <v>670</v>
      </c>
      <c r="G89" s="329" t="s">
        <v>98</v>
      </c>
      <c r="H89" s="241">
        <f t="shared" si="8"/>
        <v>0</v>
      </c>
      <c r="I89" s="31"/>
      <c r="J89" s="32">
        <f t="shared" si="9"/>
        <v>13434</v>
      </c>
      <c r="K89" s="32">
        <f t="shared" si="10"/>
        <v>0</v>
      </c>
      <c r="L89" s="32">
        <f t="shared" si="11"/>
        <v>0</v>
      </c>
      <c r="M89" s="31"/>
      <c r="N89" s="32" t="str">
        <f t="shared" si="12"/>
        <v>--</v>
      </c>
      <c r="O89" s="32">
        <f t="shared" si="13"/>
        <v>0</v>
      </c>
      <c r="P89" s="32">
        <f t="shared" si="14"/>
        <v>0</v>
      </c>
      <c r="Q89" s="31"/>
      <c r="R89" s="33" t="str">
        <f t="shared" si="15"/>
        <v>--</v>
      </c>
    </row>
    <row r="90" spans="1:18">
      <c r="A90" s="329" t="s">
        <v>704</v>
      </c>
      <c r="B90" s="329">
        <v>416035133</v>
      </c>
      <c r="C90" s="329" t="s">
        <v>503</v>
      </c>
      <c r="D90" s="329" t="s">
        <v>654</v>
      </c>
      <c r="E90" s="329" t="s">
        <v>60</v>
      </c>
      <c r="F90" s="30" t="s">
        <v>707</v>
      </c>
      <c r="G90" s="329" t="s">
        <v>158</v>
      </c>
      <c r="H90" s="241">
        <f t="shared" si="8"/>
        <v>2</v>
      </c>
      <c r="I90" s="31"/>
      <c r="J90" s="32">
        <f t="shared" si="9"/>
        <v>14602</v>
      </c>
      <c r="K90" s="32">
        <f t="shared" si="10"/>
        <v>1</v>
      </c>
      <c r="L90" s="32">
        <f t="shared" si="11"/>
        <v>0</v>
      </c>
      <c r="M90" s="31"/>
      <c r="N90" s="32">
        <f t="shared" si="12"/>
        <v>25489</v>
      </c>
      <c r="O90" s="32">
        <f t="shared" si="13"/>
        <v>1</v>
      </c>
      <c r="P90" s="32">
        <f t="shared" si="14"/>
        <v>1</v>
      </c>
      <c r="Q90" s="31"/>
      <c r="R90" s="33">
        <f t="shared" si="15"/>
        <v>10887</v>
      </c>
    </row>
    <row r="91" spans="1:18">
      <c r="A91" s="329" t="s">
        <v>704</v>
      </c>
      <c r="B91" s="329">
        <v>416035189</v>
      </c>
      <c r="C91" s="329" t="s">
        <v>503</v>
      </c>
      <c r="D91" s="329" t="s">
        <v>654</v>
      </c>
      <c r="E91" s="329" t="s">
        <v>60</v>
      </c>
      <c r="F91" s="30" t="s">
        <v>671</v>
      </c>
      <c r="G91" s="329" t="s">
        <v>214</v>
      </c>
      <c r="H91" s="241">
        <f t="shared" si="8"/>
        <v>0</v>
      </c>
      <c r="I91" s="31"/>
      <c r="J91" s="32">
        <f t="shared" si="9"/>
        <v>17267</v>
      </c>
      <c r="K91" s="32">
        <f t="shared" si="10"/>
        <v>0</v>
      </c>
      <c r="L91" s="32">
        <f t="shared" si="11"/>
        <v>2</v>
      </c>
      <c r="M91" s="31"/>
      <c r="N91" s="32" t="str">
        <f t="shared" si="12"/>
        <v>--</v>
      </c>
      <c r="O91" s="32">
        <f t="shared" si="13"/>
        <v>0</v>
      </c>
      <c r="P91" s="32">
        <f t="shared" si="14"/>
        <v>0</v>
      </c>
      <c r="Q91" s="31"/>
      <c r="R91" s="33" t="str">
        <f t="shared" si="15"/>
        <v>--</v>
      </c>
    </row>
    <row r="92" spans="1:18">
      <c r="A92" s="329" t="s">
        <v>704</v>
      </c>
      <c r="B92" s="329">
        <v>416035243</v>
      </c>
      <c r="C92" s="329" t="s">
        <v>503</v>
      </c>
      <c r="D92" s="329" t="s">
        <v>654</v>
      </c>
      <c r="E92" s="329" t="s">
        <v>60</v>
      </c>
      <c r="F92" s="30" t="s">
        <v>674</v>
      </c>
      <c r="G92" s="329" t="s">
        <v>268</v>
      </c>
      <c r="H92" s="241">
        <f t="shared" si="8"/>
        <v>1</v>
      </c>
      <c r="I92" s="31"/>
      <c r="J92" s="32">
        <f t="shared" si="9"/>
        <v>16027</v>
      </c>
      <c r="K92" s="32">
        <f t="shared" si="10"/>
        <v>0</v>
      </c>
      <c r="L92" s="32">
        <f t="shared" si="11"/>
        <v>1</v>
      </c>
      <c r="M92" s="31"/>
      <c r="N92" s="32">
        <f t="shared" si="12"/>
        <v>21663</v>
      </c>
      <c r="O92" s="32">
        <f t="shared" si="13"/>
        <v>0</v>
      </c>
      <c r="P92" s="32">
        <f t="shared" si="14"/>
        <v>1</v>
      </c>
      <c r="Q92" s="31"/>
      <c r="R92" s="33">
        <f t="shared" si="15"/>
        <v>5636</v>
      </c>
    </row>
    <row r="93" spans="1:18">
      <c r="A93" s="329" t="s">
        <v>704</v>
      </c>
      <c r="B93" s="329">
        <v>416035244</v>
      </c>
      <c r="C93" s="329" t="s">
        <v>503</v>
      </c>
      <c r="D93" s="329" t="s">
        <v>654</v>
      </c>
      <c r="E93" s="329" t="s">
        <v>60</v>
      </c>
      <c r="F93" s="30" t="s">
        <v>664</v>
      </c>
      <c r="G93" s="329" t="s">
        <v>269</v>
      </c>
      <c r="H93" s="241">
        <f t="shared" si="8"/>
        <v>5</v>
      </c>
      <c r="I93" s="31"/>
      <c r="J93" s="32">
        <f t="shared" si="9"/>
        <v>20123</v>
      </c>
      <c r="K93" s="32">
        <f t="shared" si="10"/>
        <v>2</v>
      </c>
      <c r="L93" s="32">
        <f t="shared" si="11"/>
        <v>6</v>
      </c>
      <c r="M93" s="31"/>
      <c r="N93" s="32">
        <f t="shared" si="12"/>
        <v>17630</v>
      </c>
      <c r="O93" s="32">
        <f t="shared" si="13"/>
        <v>1</v>
      </c>
      <c r="P93" s="32">
        <f t="shared" si="14"/>
        <v>3</v>
      </c>
      <c r="Q93" s="31"/>
      <c r="R93" s="33">
        <f t="shared" si="15"/>
        <v>-2493</v>
      </c>
    </row>
    <row r="94" spans="1:18">
      <c r="A94" s="329" t="s">
        <v>704</v>
      </c>
      <c r="B94" s="329">
        <v>416035274</v>
      </c>
      <c r="C94" s="329" t="s">
        <v>503</v>
      </c>
      <c r="D94" s="329" t="s">
        <v>654</v>
      </c>
      <c r="E94" s="329" t="s">
        <v>60</v>
      </c>
      <c r="F94" s="30" t="s">
        <v>675</v>
      </c>
      <c r="G94" s="329" t="s">
        <v>299</v>
      </c>
      <c r="H94" s="241">
        <f t="shared" si="8"/>
        <v>0</v>
      </c>
      <c r="I94" s="31"/>
      <c r="J94" s="32">
        <f t="shared" si="9"/>
        <v>21152</v>
      </c>
      <c r="K94" s="32">
        <f t="shared" si="10"/>
        <v>0</v>
      </c>
      <c r="L94" s="32">
        <f t="shared" si="11"/>
        <v>1</v>
      </c>
      <c r="M94" s="31"/>
      <c r="N94" s="32" t="str">
        <f t="shared" si="12"/>
        <v>--</v>
      </c>
      <c r="O94" s="32">
        <f t="shared" si="13"/>
        <v>0</v>
      </c>
      <c r="P94" s="32">
        <f t="shared" si="14"/>
        <v>1</v>
      </c>
      <c r="Q94" s="31"/>
      <c r="R94" s="33" t="str">
        <f t="shared" si="15"/>
        <v>--</v>
      </c>
    </row>
    <row r="95" spans="1:18">
      <c r="A95" s="329" t="s">
        <v>704</v>
      </c>
      <c r="B95" s="329">
        <v>416035285</v>
      </c>
      <c r="C95" s="329" t="s">
        <v>503</v>
      </c>
      <c r="D95" s="329" t="s">
        <v>654</v>
      </c>
      <c r="E95" s="329" t="s">
        <v>60</v>
      </c>
      <c r="F95" s="30" t="s">
        <v>676</v>
      </c>
      <c r="G95" s="329" t="s">
        <v>310</v>
      </c>
      <c r="H95" s="241">
        <f t="shared" si="8"/>
        <v>1</v>
      </c>
      <c r="I95" s="31"/>
      <c r="J95" s="32">
        <f t="shared" si="9"/>
        <v>13434</v>
      </c>
      <c r="K95" s="32">
        <f t="shared" si="10"/>
        <v>0</v>
      </c>
      <c r="L95" s="32">
        <f t="shared" si="11"/>
        <v>0</v>
      </c>
      <c r="M95" s="31"/>
      <c r="N95" s="32">
        <f t="shared" si="12"/>
        <v>16728</v>
      </c>
      <c r="O95" s="32">
        <f t="shared" si="13"/>
        <v>0</v>
      </c>
      <c r="P95" s="32">
        <f t="shared" si="14"/>
        <v>1</v>
      </c>
      <c r="Q95" s="31"/>
      <c r="R95" s="33">
        <f t="shared" si="15"/>
        <v>3294</v>
      </c>
    </row>
    <row r="96" spans="1:18">
      <c r="A96" s="329" t="s">
        <v>708</v>
      </c>
      <c r="B96" s="329">
        <v>417035035</v>
      </c>
      <c r="C96" s="329" t="s">
        <v>504</v>
      </c>
      <c r="D96" s="329" t="s">
        <v>654</v>
      </c>
      <c r="E96" s="329" t="s">
        <v>60</v>
      </c>
      <c r="F96" s="30" t="s">
        <v>654</v>
      </c>
      <c r="G96" s="329" t="s">
        <v>60</v>
      </c>
      <c r="H96" s="241">
        <f t="shared" si="8"/>
        <v>339</v>
      </c>
      <c r="I96" s="31"/>
      <c r="J96" s="32">
        <f t="shared" si="9"/>
        <v>19510</v>
      </c>
      <c r="K96" s="32">
        <f t="shared" si="10"/>
        <v>70</v>
      </c>
      <c r="L96" s="32">
        <f t="shared" si="11"/>
        <v>256</v>
      </c>
      <c r="M96" s="31"/>
      <c r="N96" s="32">
        <f t="shared" si="12"/>
        <v>20571</v>
      </c>
      <c r="O96" s="32">
        <f t="shared" si="13"/>
        <v>62</v>
      </c>
      <c r="P96" s="32">
        <f t="shared" si="14"/>
        <v>255</v>
      </c>
      <c r="Q96" s="31"/>
      <c r="R96" s="33">
        <f t="shared" si="15"/>
        <v>1061</v>
      </c>
    </row>
    <row r="97" spans="1:18">
      <c r="A97" s="329" t="s">
        <v>708</v>
      </c>
      <c r="B97" s="329">
        <v>417035040</v>
      </c>
      <c r="C97" s="329" t="s">
        <v>504</v>
      </c>
      <c r="D97" s="329" t="s">
        <v>654</v>
      </c>
      <c r="E97" s="329" t="s">
        <v>60</v>
      </c>
      <c r="F97" s="30" t="s">
        <v>709</v>
      </c>
      <c r="G97" s="329" t="s">
        <v>65</v>
      </c>
      <c r="H97" s="241">
        <f t="shared" si="8"/>
        <v>1</v>
      </c>
      <c r="I97" s="31"/>
      <c r="J97" s="32">
        <f t="shared" si="9"/>
        <v>17600</v>
      </c>
      <c r="K97" s="32">
        <f t="shared" si="10"/>
        <v>0</v>
      </c>
      <c r="L97" s="32">
        <f t="shared" si="11"/>
        <v>1</v>
      </c>
      <c r="M97" s="31"/>
      <c r="N97" s="32">
        <f t="shared" si="12"/>
        <v>18294</v>
      </c>
      <c r="O97" s="32">
        <f t="shared" si="13"/>
        <v>0</v>
      </c>
      <c r="P97" s="32">
        <f t="shared" si="14"/>
        <v>1</v>
      </c>
      <c r="Q97" s="31"/>
      <c r="R97" s="33">
        <f t="shared" si="15"/>
        <v>694</v>
      </c>
    </row>
    <row r="98" spans="1:18">
      <c r="A98" s="329" t="s">
        <v>708</v>
      </c>
      <c r="B98" s="329">
        <v>417035044</v>
      </c>
      <c r="C98" s="329" t="s">
        <v>504</v>
      </c>
      <c r="D98" s="329" t="s">
        <v>654</v>
      </c>
      <c r="E98" s="329" t="s">
        <v>60</v>
      </c>
      <c r="F98" s="30" t="s">
        <v>655</v>
      </c>
      <c r="G98" s="329" t="s">
        <v>69</v>
      </c>
      <c r="H98" s="241">
        <f t="shared" si="8"/>
        <v>1</v>
      </c>
      <c r="I98" s="31"/>
      <c r="J98" s="32">
        <f t="shared" si="9"/>
        <v>11794</v>
      </c>
      <c r="K98" s="32">
        <f t="shared" si="10"/>
        <v>0</v>
      </c>
      <c r="L98" s="32">
        <f t="shared" si="11"/>
        <v>0</v>
      </c>
      <c r="M98" s="31"/>
      <c r="N98" s="32">
        <f t="shared" si="12"/>
        <v>11796</v>
      </c>
      <c r="O98" s="32">
        <f t="shared" si="13"/>
        <v>0</v>
      </c>
      <c r="P98" s="32">
        <f t="shared" si="14"/>
        <v>0</v>
      </c>
      <c r="Q98" s="31"/>
      <c r="R98" s="33">
        <f t="shared" si="15"/>
        <v>2</v>
      </c>
    </row>
    <row r="99" spans="1:18">
      <c r="A99" s="329" t="s">
        <v>708</v>
      </c>
      <c r="B99" s="329">
        <v>417035100</v>
      </c>
      <c r="C99" s="329" t="s">
        <v>504</v>
      </c>
      <c r="D99" s="329" t="s">
        <v>654</v>
      </c>
      <c r="E99" s="329" t="s">
        <v>60</v>
      </c>
      <c r="F99" s="30" t="s">
        <v>710</v>
      </c>
      <c r="G99" s="329" t="s">
        <v>125</v>
      </c>
      <c r="H99" s="241">
        <f t="shared" si="8"/>
        <v>0</v>
      </c>
      <c r="I99" s="31"/>
      <c r="J99" s="32">
        <f t="shared" si="9"/>
        <v>19373</v>
      </c>
      <c r="K99" s="32">
        <f t="shared" si="10"/>
        <v>0</v>
      </c>
      <c r="L99" s="32">
        <f t="shared" si="11"/>
        <v>3</v>
      </c>
      <c r="M99" s="31"/>
      <c r="N99" s="32" t="str">
        <f t="shared" si="12"/>
        <v>--</v>
      </c>
      <c r="O99" s="32">
        <f t="shared" si="13"/>
        <v>0</v>
      </c>
      <c r="P99" s="32">
        <f t="shared" si="14"/>
        <v>0</v>
      </c>
      <c r="Q99" s="31"/>
      <c r="R99" s="33" t="str">
        <f t="shared" si="15"/>
        <v>--</v>
      </c>
    </row>
    <row r="100" spans="1:18">
      <c r="A100" s="329" t="s">
        <v>708</v>
      </c>
      <c r="B100" s="329">
        <v>417035133</v>
      </c>
      <c r="C100" s="329" t="s">
        <v>504</v>
      </c>
      <c r="D100" s="329" t="s">
        <v>654</v>
      </c>
      <c r="E100" s="329" t="s">
        <v>60</v>
      </c>
      <c r="F100" s="30" t="s">
        <v>707</v>
      </c>
      <c r="G100" s="329" t="s">
        <v>158</v>
      </c>
      <c r="H100" s="241">
        <f t="shared" si="8"/>
        <v>2</v>
      </c>
      <c r="I100" s="31"/>
      <c r="J100" s="32">
        <f t="shared" si="9"/>
        <v>11656</v>
      </c>
      <c r="K100" s="32">
        <f t="shared" si="10"/>
        <v>0</v>
      </c>
      <c r="L100" s="32">
        <f t="shared" si="11"/>
        <v>0</v>
      </c>
      <c r="M100" s="31"/>
      <c r="N100" s="32">
        <f t="shared" si="12"/>
        <v>12071</v>
      </c>
      <c r="O100" s="32">
        <f t="shared" si="13"/>
        <v>0</v>
      </c>
      <c r="P100" s="32">
        <f t="shared" si="14"/>
        <v>0</v>
      </c>
      <c r="Q100" s="31"/>
      <c r="R100" s="33">
        <f t="shared" si="15"/>
        <v>415</v>
      </c>
    </row>
    <row r="101" spans="1:18">
      <c r="A101" s="329" t="s">
        <v>708</v>
      </c>
      <c r="B101" s="329">
        <v>417035244</v>
      </c>
      <c r="C101" s="329" t="s">
        <v>504</v>
      </c>
      <c r="D101" s="329" t="s">
        <v>654</v>
      </c>
      <c r="E101" s="329" t="s">
        <v>60</v>
      </c>
      <c r="F101" s="30" t="s">
        <v>664</v>
      </c>
      <c r="G101" s="329" t="s">
        <v>269</v>
      </c>
      <c r="H101" s="241">
        <f t="shared" si="8"/>
        <v>3</v>
      </c>
      <c r="I101" s="31"/>
      <c r="J101" s="32">
        <f t="shared" si="9"/>
        <v>16796</v>
      </c>
      <c r="K101" s="32">
        <f t="shared" si="10"/>
        <v>3</v>
      </c>
      <c r="L101" s="32">
        <f t="shared" si="11"/>
        <v>3</v>
      </c>
      <c r="M101" s="31"/>
      <c r="N101" s="32">
        <f t="shared" si="12"/>
        <v>22499</v>
      </c>
      <c r="O101" s="32">
        <f t="shared" si="13"/>
        <v>2</v>
      </c>
      <c r="P101" s="32">
        <f t="shared" si="14"/>
        <v>3</v>
      </c>
      <c r="Q101" s="31"/>
      <c r="R101" s="33">
        <f t="shared" si="15"/>
        <v>5703</v>
      </c>
    </row>
    <row r="102" spans="1:18">
      <c r="A102" s="329" t="s">
        <v>708</v>
      </c>
      <c r="B102" s="329">
        <v>417035285</v>
      </c>
      <c r="C102" s="329" t="s">
        <v>504</v>
      </c>
      <c r="D102" s="329" t="s">
        <v>654</v>
      </c>
      <c r="E102" s="329" t="s">
        <v>60</v>
      </c>
      <c r="F102" s="30" t="s">
        <v>676</v>
      </c>
      <c r="G102" s="329" t="s">
        <v>310</v>
      </c>
      <c r="H102" s="241">
        <f t="shared" si="8"/>
        <v>1</v>
      </c>
      <c r="I102" s="31"/>
      <c r="J102" s="32">
        <f t="shared" si="9"/>
        <v>14257</v>
      </c>
      <c r="K102" s="32">
        <f t="shared" si="10"/>
        <v>1</v>
      </c>
      <c r="L102" s="32">
        <f t="shared" si="11"/>
        <v>1</v>
      </c>
      <c r="M102" s="31"/>
      <c r="N102" s="32">
        <f t="shared" si="12"/>
        <v>12002</v>
      </c>
      <c r="O102" s="32">
        <f t="shared" si="13"/>
        <v>0</v>
      </c>
      <c r="P102" s="32">
        <f t="shared" si="14"/>
        <v>0</v>
      </c>
      <c r="Q102" s="31"/>
      <c r="R102" s="33">
        <f t="shared" si="15"/>
        <v>-2255</v>
      </c>
    </row>
    <row r="103" spans="1:18">
      <c r="A103" s="329" t="s">
        <v>711</v>
      </c>
      <c r="B103" s="329">
        <v>418100014</v>
      </c>
      <c r="C103" s="329" t="s">
        <v>505</v>
      </c>
      <c r="D103" s="329" t="s">
        <v>710</v>
      </c>
      <c r="E103" s="329" t="s">
        <v>125</v>
      </c>
      <c r="F103" s="30" t="s">
        <v>712</v>
      </c>
      <c r="G103" s="329" t="s">
        <v>39</v>
      </c>
      <c r="H103" s="241">
        <f t="shared" si="8"/>
        <v>2</v>
      </c>
      <c r="I103" s="31"/>
      <c r="J103" s="32">
        <f t="shared" si="9"/>
        <v>10804</v>
      </c>
      <c r="K103" s="32">
        <f t="shared" si="10"/>
        <v>0</v>
      </c>
      <c r="L103" s="32">
        <f t="shared" si="11"/>
        <v>0</v>
      </c>
      <c r="M103" s="31"/>
      <c r="N103" s="32">
        <f t="shared" si="12"/>
        <v>11241</v>
      </c>
      <c r="O103" s="32">
        <f t="shared" si="13"/>
        <v>0</v>
      </c>
      <c r="P103" s="32">
        <f t="shared" si="14"/>
        <v>0</v>
      </c>
      <c r="Q103" s="31"/>
      <c r="R103" s="33">
        <f t="shared" si="15"/>
        <v>437</v>
      </c>
    </row>
    <row r="104" spans="1:18">
      <c r="A104" s="329" t="s">
        <v>711</v>
      </c>
      <c r="B104" s="329">
        <v>418100100</v>
      </c>
      <c r="C104" s="329" t="s">
        <v>505</v>
      </c>
      <c r="D104" s="329" t="s">
        <v>710</v>
      </c>
      <c r="E104" s="329" t="s">
        <v>125</v>
      </c>
      <c r="F104" s="30" t="s">
        <v>710</v>
      </c>
      <c r="G104" s="329" t="s">
        <v>125</v>
      </c>
      <c r="H104" s="241">
        <f t="shared" si="8"/>
        <v>286</v>
      </c>
      <c r="I104" s="31"/>
      <c r="J104" s="32">
        <f t="shared" si="9"/>
        <v>15201</v>
      </c>
      <c r="K104" s="32">
        <f t="shared" si="10"/>
        <v>24</v>
      </c>
      <c r="L104" s="32">
        <f t="shared" si="11"/>
        <v>148</v>
      </c>
      <c r="M104" s="31"/>
      <c r="N104" s="32">
        <f t="shared" si="12"/>
        <v>16146</v>
      </c>
      <c r="O104" s="32">
        <f t="shared" si="13"/>
        <v>37</v>
      </c>
      <c r="P104" s="32">
        <f t="shared" si="14"/>
        <v>139</v>
      </c>
      <c r="Q104" s="31"/>
      <c r="R104" s="33">
        <f t="shared" si="15"/>
        <v>945</v>
      </c>
    </row>
    <row r="105" spans="1:18">
      <c r="A105" s="329" t="s">
        <v>711</v>
      </c>
      <c r="B105" s="329">
        <v>418100136</v>
      </c>
      <c r="C105" s="329" t="s">
        <v>505</v>
      </c>
      <c r="D105" s="329" t="s">
        <v>710</v>
      </c>
      <c r="E105" s="329" t="s">
        <v>125</v>
      </c>
      <c r="F105" s="30" t="s">
        <v>713</v>
      </c>
      <c r="G105" s="329" t="s">
        <v>161</v>
      </c>
      <c r="H105" s="241">
        <f t="shared" si="8"/>
        <v>2</v>
      </c>
      <c r="I105" s="31"/>
      <c r="J105" s="32">
        <f t="shared" si="9"/>
        <v>11949</v>
      </c>
      <c r="K105" s="32">
        <f t="shared" si="10"/>
        <v>0</v>
      </c>
      <c r="L105" s="32">
        <f t="shared" si="11"/>
        <v>1</v>
      </c>
      <c r="M105" s="31"/>
      <c r="N105" s="32">
        <f t="shared" si="12"/>
        <v>12419</v>
      </c>
      <c r="O105" s="32">
        <f t="shared" si="13"/>
        <v>0</v>
      </c>
      <c r="P105" s="32">
        <f t="shared" si="14"/>
        <v>1</v>
      </c>
      <c r="Q105" s="31"/>
      <c r="R105" s="33">
        <f t="shared" si="15"/>
        <v>470</v>
      </c>
    </row>
    <row r="106" spans="1:18">
      <c r="A106" s="329" t="s">
        <v>711</v>
      </c>
      <c r="B106" s="329">
        <v>418100170</v>
      </c>
      <c r="C106" s="329" t="s">
        <v>505</v>
      </c>
      <c r="D106" s="329" t="s">
        <v>710</v>
      </c>
      <c r="E106" s="329" t="s">
        <v>125</v>
      </c>
      <c r="F106" s="30" t="s">
        <v>714</v>
      </c>
      <c r="G106" s="329" t="s">
        <v>195</v>
      </c>
      <c r="H106" s="241">
        <f t="shared" si="8"/>
        <v>11</v>
      </c>
      <c r="I106" s="31"/>
      <c r="J106" s="32">
        <f t="shared" si="9"/>
        <v>13713</v>
      </c>
      <c r="K106" s="32">
        <f t="shared" si="10"/>
        <v>0</v>
      </c>
      <c r="L106" s="32">
        <f t="shared" si="11"/>
        <v>2</v>
      </c>
      <c r="M106" s="31"/>
      <c r="N106" s="32">
        <f t="shared" si="12"/>
        <v>13683</v>
      </c>
      <c r="O106" s="32">
        <f t="shared" si="13"/>
        <v>0</v>
      </c>
      <c r="P106" s="32">
        <f t="shared" si="14"/>
        <v>4</v>
      </c>
      <c r="Q106" s="31"/>
      <c r="R106" s="33">
        <f t="shared" si="15"/>
        <v>-30</v>
      </c>
    </row>
    <row r="107" spans="1:18">
      <c r="A107" s="329" t="s">
        <v>711</v>
      </c>
      <c r="B107" s="329">
        <v>418100198</v>
      </c>
      <c r="C107" s="329" t="s">
        <v>505</v>
      </c>
      <c r="D107" s="329" t="s">
        <v>710</v>
      </c>
      <c r="E107" s="329" t="s">
        <v>125</v>
      </c>
      <c r="F107" s="30" t="s">
        <v>715</v>
      </c>
      <c r="G107" s="329" t="s">
        <v>223</v>
      </c>
      <c r="H107" s="241">
        <f t="shared" si="8"/>
        <v>10</v>
      </c>
      <c r="I107" s="31"/>
      <c r="J107" s="32">
        <f t="shared" si="9"/>
        <v>10804</v>
      </c>
      <c r="K107" s="32">
        <f t="shared" si="10"/>
        <v>0</v>
      </c>
      <c r="L107" s="32">
        <f t="shared" si="11"/>
        <v>0</v>
      </c>
      <c r="M107" s="31"/>
      <c r="N107" s="32">
        <f t="shared" si="12"/>
        <v>12818</v>
      </c>
      <c r="O107" s="32">
        <f t="shared" si="13"/>
        <v>1</v>
      </c>
      <c r="P107" s="32">
        <f t="shared" si="14"/>
        <v>2</v>
      </c>
      <c r="Q107" s="31"/>
      <c r="R107" s="33">
        <f t="shared" si="15"/>
        <v>2014</v>
      </c>
    </row>
    <row r="108" spans="1:18">
      <c r="A108" s="329" t="s">
        <v>711</v>
      </c>
      <c r="B108" s="329">
        <v>418100214</v>
      </c>
      <c r="C108" s="155" t="s">
        <v>505</v>
      </c>
      <c r="D108" s="345">
        <v>100</v>
      </c>
      <c r="E108" s="155" t="s">
        <v>125</v>
      </c>
      <c r="F108" s="32">
        <v>214</v>
      </c>
      <c r="G108" s="155" t="s">
        <v>239</v>
      </c>
      <c r="H108" s="241">
        <f t="shared" si="8"/>
        <v>1</v>
      </c>
      <c r="I108" s="31"/>
      <c r="J108" s="32" t="str">
        <f t="shared" si="9"/>
        <v>--</v>
      </c>
      <c r="K108" s="32">
        <f t="shared" si="10"/>
        <v>0</v>
      </c>
      <c r="L108" s="32">
        <f t="shared" si="11"/>
        <v>0</v>
      </c>
      <c r="M108" s="31"/>
      <c r="N108" s="32">
        <f t="shared" si="12"/>
        <v>15156.400257894737</v>
      </c>
      <c r="O108" s="32">
        <f t="shared" si="13"/>
        <v>0</v>
      </c>
      <c r="P108" s="32">
        <f t="shared" si="14"/>
        <v>0</v>
      </c>
      <c r="Q108" s="31"/>
      <c r="R108" s="33" t="str">
        <f t="shared" si="15"/>
        <v>--</v>
      </c>
    </row>
    <row r="109" spans="1:18">
      <c r="A109" s="329" t="s">
        <v>711</v>
      </c>
      <c r="B109" s="329">
        <v>418100276</v>
      </c>
      <c r="C109" s="329" t="s">
        <v>505</v>
      </c>
      <c r="D109" s="329" t="s">
        <v>710</v>
      </c>
      <c r="E109" s="329" t="s">
        <v>125</v>
      </c>
      <c r="F109" s="30" t="s">
        <v>716</v>
      </c>
      <c r="G109" s="329" t="s">
        <v>301</v>
      </c>
      <c r="H109" s="241">
        <f t="shared" si="8"/>
        <v>1</v>
      </c>
      <c r="I109" s="31"/>
      <c r="J109" s="32">
        <f t="shared" si="9"/>
        <v>10804</v>
      </c>
      <c r="K109" s="32">
        <f t="shared" si="10"/>
        <v>0</v>
      </c>
      <c r="L109" s="32">
        <f t="shared" si="11"/>
        <v>0</v>
      </c>
      <c r="M109" s="31"/>
      <c r="N109" s="32">
        <f t="shared" si="12"/>
        <v>15731</v>
      </c>
      <c r="O109" s="32">
        <f t="shared" si="13"/>
        <v>0</v>
      </c>
      <c r="P109" s="32">
        <f t="shared" si="14"/>
        <v>1</v>
      </c>
      <c r="Q109" s="31"/>
      <c r="R109" s="33">
        <f t="shared" si="15"/>
        <v>4927</v>
      </c>
    </row>
    <row r="110" spans="1:18">
      <c r="A110" s="329" t="s">
        <v>711</v>
      </c>
      <c r="B110" s="329">
        <v>418100308</v>
      </c>
      <c r="C110" s="329" t="s">
        <v>505</v>
      </c>
      <c r="D110" s="329" t="s">
        <v>710</v>
      </c>
      <c r="E110" s="329" t="s">
        <v>125</v>
      </c>
      <c r="F110" s="30" t="s">
        <v>717</v>
      </c>
      <c r="G110" s="329" t="s">
        <v>333</v>
      </c>
      <c r="H110" s="241">
        <f t="shared" si="8"/>
        <v>1</v>
      </c>
      <c r="I110" s="31"/>
      <c r="J110" s="32">
        <f t="shared" si="9"/>
        <v>10804</v>
      </c>
      <c r="K110" s="32">
        <f t="shared" si="10"/>
        <v>0</v>
      </c>
      <c r="L110" s="32">
        <f t="shared" si="11"/>
        <v>0</v>
      </c>
      <c r="M110" s="31"/>
      <c r="N110" s="32">
        <f t="shared" si="12"/>
        <v>11242</v>
      </c>
      <c r="O110" s="32">
        <f t="shared" si="13"/>
        <v>0</v>
      </c>
      <c r="P110" s="32">
        <f t="shared" si="14"/>
        <v>0</v>
      </c>
      <c r="Q110" s="31"/>
      <c r="R110" s="33">
        <f t="shared" si="15"/>
        <v>438</v>
      </c>
    </row>
    <row r="111" spans="1:18">
      <c r="A111" s="329" t="s">
        <v>711</v>
      </c>
      <c r="B111" s="329">
        <v>418100315</v>
      </c>
      <c r="C111" s="329" t="s">
        <v>505</v>
      </c>
      <c r="D111" s="329" t="s">
        <v>710</v>
      </c>
      <c r="E111" s="329" t="s">
        <v>125</v>
      </c>
      <c r="F111" s="30" t="s">
        <v>718</v>
      </c>
      <c r="G111" s="329" t="s">
        <v>340</v>
      </c>
      <c r="H111" s="241">
        <f t="shared" si="8"/>
        <v>0</v>
      </c>
      <c r="I111" s="31"/>
      <c r="J111" s="32">
        <f t="shared" si="9"/>
        <v>10804</v>
      </c>
      <c r="K111" s="32">
        <f t="shared" si="10"/>
        <v>0</v>
      </c>
      <c r="L111" s="32">
        <f t="shared" si="11"/>
        <v>0</v>
      </c>
      <c r="M111" s="31"/>
      <c r="N111" s="32" t="str">
        <f t="shared" si="12"/>
        <v>--</v>
      </c>
      <c r="O111" s="32">
        <f t="shared" si="13"/>
        <v>0</v>
      </c>
      <c r="P111" s="32">
        <f t="shared" si="14"/>
        <v>0</v>
      </c>
      <c r="Q111" s="31"/>
      <c r="R111" s="33" t="str">
        <f t="shared" si="15"/>
        <v>--</v>
      </c>
    </row>
    <row r="112" spans="1:18">
      <c r="A112" s="329" t="s">
        <v>711</v>
      </c>
      <c r="B112" s="329">
        <v>418100321</v>
      </c>
      <c r="C112" s="329" t="s">
        <v>505</v>
      </c>
      <c r="D112" s="329" t="s">
        <v>710</v>
      </c>
      <c r="E112" s="329" t="s">
        <v>125</v>
      </c>
      <c r="F112" s="30" t="s">
        <v>719</v>
      </c>
      <c r="G112" s="329" t="s">
        <v>346</v>
      </c>
      <c r="H112" s="241">
        <f t="shared" si="8"/>
        <v>0</v>
      </c>
      <c r="I112" s="31"/>
      <c r="J112" s="32">
        <f t="shared" si="9"/>
        <v>10804</v>
      </c>
      <c r="K112" s="32">
        <f t="shared" si="10"/>
        <v>0</v>
      </c>
      <c r="L112" s="32">
        <f t="shared" si="11"/>
        <v>0</v>
      </c>
      <c r="M112" s="31"/>
      <c r="N112" s="32" t="str">
        <f t="shared" si="12"/>
        <v>--</v>
      </c>
      <c r="O112" s="32">
        <f t="shared" si="13"/>
        <v>0</v>
      </c>
      <c r="P112" s="32">
        <f t="shared" si="14"/>
        <v>0</v>
      </c>
      <c r="Q112" s="31"/>
      <c r="R112" s="33" t="str">
        <f t="shared" si="15"/>
        <v>--</v>
      </c>
    </row>
    <row r="113" spans="1:18">
      <c r="A113" s="329" t="s">
        <v>711</v>
      </c>
      <c r="B113" s="329">
        <v>418100348</v>
      </c>
      <c r="C113" s="329" t="s">
        <v>505</v>
      </c>
      <c r="D113" s="329" t="s">
        <v>710</v>
      </c>
      <c r="E113" s="329" t="s">
        <v>125</v>
      </c>
      <c r="F113" s="30" t="s">
        <v>720</v>
      </c>
      <c r="G113" s="329" t="s">
        <v>373</v>
      </c>
      <c r="H113" s="241">
        <f t="shared" si="8"/>
        <v>0</v>
      </c>
      <c r="I113" s="31"/>
      <c r="J113" s="32">
        <f t="shared" si="9"/>
        <v>14783</v>
      </c>
      <c r="K113" s="32">
        <f t="shared" si="10"/>
        <v>0</v>
      </c>
      <c r="L113" s="32">
        <f t="shared" si="11"/>
        <v>1</v>
      </c>
      <c r="M113" s="31"/>
      <c r="N113" s="32" t="str">
        <f t="shared" si="12"/>
        <v>--</v>
      </c>
      <c r="O113" s="32">
        <f t="shared" si="13"/>
        <v>0</v>
      </c>
      <c r="P113" s="32">
        <f t="shared" si="14"/>
        <v>0</v>
      </c>
      <c r="Q113" s="31"/>
      <c r="R113" s="33" t="str">
        <f t="shared" si="15"/>
        <v>--</v>
      </c>
    </row>
    <row r="114" spans="1:18">
      <c r="A114" s="329" t="s">
        <v>711</v>
      </c>
      <c r="B114" s="329">
        <v>418100655</v>
      </c>
      <c r="C114" s="155" t="s">
        <v>505</v>
      </c>
      <c r="D114" s="345">
        <v>100</v>
      </c>
      <c r="E114" s="155" t="s">
        <v>125</v>
      </c>
      <c r="F114" s="32">
        <v>655</v>
      </c>
      <c r="G114" s="155" t="s">
        <v>394</v>
      </c>
      <c r="H114" s="241">
        <f t="shared" si="8"/>
        <v>1</v>
      </c>
      <c r="I114" s="31"/>
      <c r="J114" s="32" t="str">
        <f t="shared" si="9"/>
        <v>--</v>
      </c>
      <c r="K114" s="32">
        <f t="shared" si="10"/>
        <v>0</v>
      </c>
      <c r="L114" s="32">
        <f t="shared" si="11"/>
        <v>0</v>
      </c>
      <c r="M114" s="31"/>
      <c r="N114" s="32">
        <f t="shared" si="12"/>
        <v>13544.770979759571</v>
      </c>
      <c r="O114" s="32">
        <f t="shared" si="13"/>
        <v>0</v>
      </c>
      <c r="P114" s="32">
        <f t="shared" si="14"/>
        <v>0</v>
      </c>
      <c r="Q114" s="31"/>
      <c r="R114" s="33" t="str">
        <f t="shared" si="15"/>
        <v>--</v>
      </c>
    </row>
    <row r="115" spans="1:18">
      <c r="A115" s="329" t="s">
        <v>711</v>
      </c>
      <c r="B115" s="329">
        <v>418100690</v>
      </c>
      <c r="C115" s="329" t="s">
        <v>505</v>
      </c>
      <c r="D115" s="329" t="s">
        <v>710</v>
      </c>
      <c r="E115" s="329" t="s">
        <v>125</v>
      </c>
      <c r="F115" s="30" t="s">
        <v>721</v>
      </c>
      <c r="G115" s="329" t="s">
        <v>407</v>
      </c>
      <c r="H115" s="241">
        <f t="shared" si="8"/>
        <v>0</v>
      </c>
      <c r="I115" s="31"/>
      <c r="J115" s="32">
        <f t="shared" si="9"/>
        <v>10804</v>
      </c>
      <c r="K115" s="32">
        <f t="shared" si="10"/>
        <v>0</v>
      </c>
      <c r="L115" s="32">
        <f t="shared" si="11"/>
        <v>0</v>
      </c>
      <c r="M115" s="31"/>
      <c r="N115" s="32" t="str">
        <f t="shared" si="12"/>
        <v>--</v>
      </c>
      <c r="O115" s="32">
        <f t="shared" si="13"/>
        <v>0</v>
      </c>
      <c r="P115" s="32">
        <f t="shared" si="14"/>
        <v>0</v>
      </c>
      <c r="Q115" s="31"/>
      <c r="R115" s="33" t="str">
        <f t="shared" si="15"/>
        <v>--</v>
      </c>
    </row>
    <row r="116" spans="1:18">
      <c r="A116" s="329" t="s">
        <v>722</v>
      </c>
      <c r="B116" s="329">
        <v>420049010</v>
      </c>
      <c r="C116" s="329" t="s">
        <v>506</v>
      </c>
      <c r="D116" s="329" t="s">
        <v>723</v>
      </c>
      <c r="E116" s="329" t="s">
        <v>74</v>
      </c>
      <c r="F116" s="30" t="s">
        <v>724</v>
      </c>
      <c r="G116" s="329" t="s">
        <v>35</v>
      </c>
      <c r="H116" s="241">
        <f t="shared" si="8"/>
        <v>7</v>
      </c>
      <c r="I116" s="31"/>
      <c r="J116" s="32">
        <f t="shared" si="9"/>
        <v>15209</v>
      </c>
      <c r="K116" s="32">
        <f t="shared" si="10"/>
        <v>1</v>
      </c>
      <c r="L116" s="32">
        <f t="shared" si="11"/>
        <v>4</v>
      </c>
      <c r="M116" s="31"/>
      <c r="N116" s="32">
        <f t="shared" si="12"/>
        <v>15830</v>
      </c>
      <c r="O116" s="32">
        <f t="shared" si="13"/>
        <v>1</v>
      </c>
      <c r="P116" s="32">
        <f t="shared" si="14"/>
        <v>5</v>
      </c>
      <c r="Q116" s="31"/>
      <c r="R116" s="33">
        <f t="shared" si="15"/>
        <v>621</v>
      </c>
    </row>
    <row r="117" spans="1:18">
      <c r="A117" s="329" t="s">
        <v>722</v>
      </c>
      <c r="B117" s="329">
        <v>420049016</v>
      </c>
      <c r="C117" s="329" t="s">
        <v>506</v>
      </c>
      <c r="D117" s="329" t="s">
        <v>723</v>
      </c>
      <c r="E117" s="329" t="s">
        <v>74</v>
      </c>
      <c r="F117" s="30" t="s">
        <v>725</v>
      </c>
      <c r="G117" s="329" t="s">
        <v>41</v>
      </c>
      <c r="H117" s="241">
        <f t="shared" si="8"/>
        <v>1</v>
      </c>
      <c r="I117" s="31"/>
      <c r="J117" s="32">
        <f t="shared" si="9"/>
        <v>18699</v>
      </c>
      <c r="K117" s="32">
        <f t="shared" si="10"/>
        <v>0</v>
      </c>
      <c r="L117" s="32">
        <f t="shared" si="11"/>
        <v>2</v>
      </c>
      <c r="M117" s="31"/>
      <c r="N117" s="32">
        <f t="shared" si="12"/>
        <v>16375</v>
      </c>
      <c r="O117" s="32">
        <f t="shared" si="13"/>
        <v>0</v>
      </c>
      <c r="P117" s="32">
        <f t="shared" si="14"/>
        <v>2</v>
      </c>
      <c r="Q117" s="31"/>
      <c r="R117" s="33">
        <f t="shared" si="15"/>
        <v>-2324</v>
      </c>
    </row>
    <row r="118" spans="1:18">
      <c r="A118" s="329" t="s">
        <v>722</v>
      </c>
      <c r="B118" s="329">
        <v>420049026</v>
      </c>
      <c r="C118" s="329" t="s">
        <v>506</v>
      </c>
      <c r="D118" s="329" t="s">
        <v>723</v>
      </c>
      <c r="E118" s="329" t="s">
        <v>74</v>
      </c>
      <c r="F118" s="30" t="s">
        <v>726</v>
      </c>
      <c r="G118" s="329" t="s">
        <v>51</v>
      </c>
      <c r="H118" s="241">
        <f t="shared" si="8"/>
        <v>5</v>
      </c>
      <c r="I118" s="31"/>
      <c r="J118" s="32">
        <f t="shared" si="9"/>
        <v>13251</v>
      </c>
      <c r="K118" s="32">
        <f t="shared" si="10"/>
        <v>0</v>
      </c>
      <c r="L118" s="32">
        <f t="shared" si="11"/>
        <v>1</v>
      </c>
      <c r="M118" s="31"/>
      <c r="N118" s="32">
        <f t="shared" si="12"/>
        <v>12451</v>
      </c>
      <c r="O118" s="32">
        <f t="shared" si="13"/>
        <v>0</v>
      </c>
      <c r="P118" s="32">
        <f t="shared" si="14"/>
        <v>0</v>
      </c>
      <c r="Q118" s="31"/>
      <c r="R118" s="33">
        <f t="shared" si="15"/>
        <v>-800</v>
      </c>
    </row>
    <row r="119" spans="1:18">
      <c r="A119" s="329" t="s">
        <v>722</v>
      </c>
      <c r="B119" s="329">
        <v>420049031</v>
      </c>
      <c r="C119" s="329" t="s">
        <v>506</v>
      </c>
      <c r="D119" s="329" t="s">
        <v>723</v>
      </c>
      <c r="E119" s="329" t="s">
        <v>74</v>
      </c>
      <c r="F119" s="30" t="s">
        <v>727</v>
      </c>
      <c r="G119" s="329" t="s">
        <v>56</v>
      </c>
      <c r="H119" s="241">
        <f t="shared" si="8"/>
        <v>0</v>
      </c>
      <c r="I119" s="31"/>
      <c r="J119" s="32">
        <f t="shared" si="9"/>
        <v>12011</v>
      </c>
      <c r="K119" s="32">
        <f t="shared" si="10"/>
        <v>0</v>
      </c>
      <c r="L119" s="32">
        <f t="shared" si="11"/>
        <v>0</v>
      </c>
      <c r="M119" s="31"/>
      <c r="N119" s="32" t="str">
        <f t="shared" si="12"/>
        <v>--</v>
      </c>
      <c r="O119" s="32">
        <f t="shared" si="13"/>
        <v>0</v>
      </c>
      <c r="P119" s="32">
        <f t="shared" si="14"/>
        <v>0</v>
      </c>
      <c r="Q119" s="31"/>
      <c r="R119" s="33" t="str">
        <f t="shared" si="15"/>
        <v>--</v>
      </c>
    </row>
    <row r="120" spans="1:18">
      <c r="A120" s="329" t="s">
        <v>722</v>
      </c>
      <c r="B120" s="329">
        <v>420049035</v>
      </c>
      <c r="C120" s="329" t="s">
        <v>506</v>
      </c>
      <c r="D120" s="329" t="s">
        <v>723</v>
      </c>
      <c r="E120" s="329" t="s">
        <v>74</v>
      </c>
      <c r="F120" s="30" t="s">
        <v>654</v>
      </c>
      <c r="G120" s="329" t="s">
        <v>60</v>
      </c>
      <c r="H120" s="241">
        <f t="shared" si="8"/>
        <v>21</v>
      </c>
      <c r="I120" s="31"/>
      <c r="J120" s="32">
        <f t="shared" si="9"/>
        <v>17359</v>
      </c>
      <c r="K120" s="32">
        <f t="shared" si="10"/>
        <v>2</v>
      </c>
      <c r="L120" s="32">
        <f t="shared" si="11"/>
        <v>18</v>
      </c>
      <c r="M120" s="31"/>
      <c r="N120" s="32">
        <f t="shared" si="12"/>
        <v>18651</v>
      </c>
      <c r="O120" s="32">
        <f t="shared" si="13"/>
        <v>1</v>
      </c>
      <c r="P120" s="32">
        <f t="shared" si="14"/>
        <v>13</v>
      </c>
      <c r="Q120" s="31"/>
      <c r="R120" s="33">
        <f t="shared" si="15"/>
        <v>1292</v>
      </c>
    </row>
    <row r="121" spans="1:18">
      <c r="A121" s="329" t="s">
        <v>722</v>
      </c>
      <c r="B121" s="329">
        <v>420049044</v>
      </c>
      <c r="C121" s="329" t="s">
        <v>506</v>
      </c>
      <c r="D121" s="329" t="s">
        <v>723</v>
      </c>
      <c r="E121" s="329" t="s">
        <v>74</v>
      </c>
      <c r="F121" s="30" t="s">
        <v>655</v>
      </c>
      <c r="G121" s="329" t="s">
        <v>69</v>
      </c>
      <c r="H121" s="241">
        <f t="shared" si="8"/>
        <v>6</v>
      </c>
      <c r="I121" s="31"/>
      <c r="J121" s="32">
        <f t="shared" si="9"/>
        <v>18422</v>
      </c>
      <c r="K121" s="32">
        <f t="shared" si="10"/>
        <v>0</v>
      </c>
      <c r="L121" s="32">
        <f t="shared" si="11"/>
        <v>6</v>
      </c>
      <c r="M121" s="31"/>
      <c r="N121" s="32">
        <f t="shared" si="12"/>
        <v>19544</v>
      </c>
      <c r="O121" s="32">
        <f t="shared" si="13"/>
        <v>0</v>
      </c>
      <c r="P121" s="32">
        <f t="shared" si="14"/>
        <v>6</v>
      </c>
      <c r="Q121" s="31"/>
      <c r="R121" s="33">
        <f t="shared" si="15"/>
        <v>1122</v>
      </c>
    </row>
    <row r="122" spans="1:18">
      <c r="A122" s="329" t="s">
        <v>722</v>
      </c>
      <c r="B122" s="329">
        <v>420049049</v>
      </c>
      <c r="C122" s="329" t="s">
        <v>506</v>
      </c>
      <c r="D122" s="329" t="s">
        <v>723</v>
      </c>
      <c r="E122" s="329" t="s">
        <v>74</v>
      </c>
      <c r="F122" s="30" t="s">
        <v>723</v>
      </c>
      <c r="G122" s="329" t="s">
        <v>74</v>
      </c>
      <c r="H122" s="241">
        <f t="shared" si="8"/>
        <v>224</v>
      </c>
      <c r="I122" s="31"/>
      <c r="J122" s="32">
        <f t="shared" si="9"/>
        <v>17259</v>
      </c>
      <c r="K122" s="32">
        <f t="shared" si="10"/>
        <v>17</v>
      </c>
      <c r="L122" s="32">
        <f t="shared" si="11"/>
        <v>171</v>
      </c>
      <c r="M122" s="31"/>
      <c r="N122" s="32">
        <f t="shared" si="12"/>
        <v>18469</v>
      </c>
      <c r="O122" s="32">
        <f t="shared" si="13"/>
        <v>16</v>
      </c>
      <c r="P122" s="32">
        <f t="shared" si="14"/>
        <v>175</v>
      </c>
      <c r="Q122" s="31"/>
      <c r="R122" s="33">
        <f t="shared" si="15"/>
        <v>1210</v>
      </c>
    </row>
    <row r="123" spans="1:18">
      <c r="A123" s="329" t="s">
        <v>722</v>
      </c>
      <c r="B123" s="329">
        <v>420049050</v>
      </c>
      <c r="C123" s="329" t="s">
        <v>506</v>
      </c>
      <c r="D123" s="329" t="s">
        <v>723</v>
      </c>
      <c r="E123" s="329" t="s">
        <v>74</v>
      </c>
      <c r="F123" s="30" t="s">
        <v>669</v>
      </c>
      <c r="G123" s="329" t="s">
        <v>75</v>
      </c>
      <c r="H123" s="241">
        <f t="shared" si="8"/>
        <v>1</v>
      </c>
      <c r="I123" s="31"/>
      <c r="J123" s="32" t="str">
        <f t="shared" si="9"/>
        <v>--</v>
      </c>
      <c r="K123" s="32">
        <f t="shared" si="10"/>
        <v>0</v>
      </c>
      <c r="L123" s="32">
        <f t="shared" si="11"/>
        <v>0</v>
      </c>
      <c r="M123" s="31"/>
      <c r="N123" s="32">
        <f t="shared" si="12"/>
        <v>5497</v>
      </c>
      <c r="O123" s="32">
        <f t="shared" si="13"/>
        <v>0</v>
      </c>
      <c r="P123" s="32">
        <f t="shared" si="14"/>
        <v>0</v>
      </c>
      <c r="Q123" s="31"/>
      <c r="R123" s="33" t="str">
        <f t="shared" si="15"/>
        <v>--</v>
      </c>
    </row>
    <row r="124" spans="1:18">
      <c r="A124" s="329" t="s">
        <v>722</v>
      </c>
      <c r="B124" s="329">
        <v>420049056</v>
      </c>
      <c r="C124" s="329" t="s">
        <v>506</v>
      </c>
      <c r="D124" s="329" t="s">
        <v>723</v>
      </c>
      <c r="E124" s="329" t="s">
        <v>74</v>
      </c>
      <c r="F124" s="30" t="s">
        <v>781</v>
      </c>
      <c r="G124" s="329" t="s">
        <v>81</v>
      </c>
      <c r="H124" s="241">
        <f t="shared" si="8"/>
        <v>1</v>
      </c>
      <c r="I124" s="31"/>
      <c r="J124" s="32" t="str">
        <f t="shared" si="9"/>
        <v>--</v>
      </c>
      <c r="K124" s="32">
        <f t="shared" si="10"/>
        <v>0</v>
      </c>
      <c r="L124" s="32">
        <f t="shared" si="11"/>
        <v>0</v>
      </c>
      <c r="M124" s="31"/>
      <c r="N124" s="32">
        <f t="shared" si="12"/>
        <v>5497</v>
      </c>
      <c r="O124" s="32">
        <f t="shared" si="13"/>
        <v>0</v>
      </c>
      <c r="P124" s="32">
        <f t="shared" si="14"/>
        <v>0</v>
      </c>
      <c r="Q124" s="31"/>
      <c r="R124" s="33" t="str">
        <f t="shared" si="15"/>
        <v>--</v>
      </c>
    </row>
    <row r="125" spans="1:18">
      <c r="A125" s="329" t="s">
        <v>722</v>
      </c>
      <c r="B125" s="329">
        <v>420049057</v>
      </c>
      <c r="C125" s="329" t="s">
        <v>506</v>
      </c>
      <c r="D125" s="329" t="s">
        <v>723</v>
      </c>
      <c r="E125" s="329" t="s">
        <v>74</v>
      </c>
      <c r="F125" s="30" t="s">
        <v>656</v>
      </c>
      <c r="G125" s="329" t="s">
        <v>82</v>
      </c>
      <c r="H125" s="241">
        <f t="shared" si="8"/>
        <v>3</v>
      </c>
      <c r="I125" s="31"/>
      <c r="J125" s="32">
        <f t="shared" si="9"/>
        <v>12011</v>
      </c>
      <c r="K125" s="32">
        <f t="shared" si="10"/>
        <v>0</v>
      </c>
      <c r="L125" s="32">
        <f t="shared" si="11"/>
        <v>0</v>
      </c>
      <c r="M125" s="31"/>
      <c r="N125" s="32">
        <f t="shared" si="12"/>
        <v>15801</v>
      </c>
      <c r="O125" s="32">
        <f t="shared" si="13"/>
        <v>0</v>
      </c>
      <c r="P125" s="32">
        <f t="shared" si="14"/>
        <v>1</v>
      </c>
      <c r="Q125" s="31"/>
      <c r="R125" s="33">
        <f t="shared" si="15"/>
        <v>3790</v>
      </c>
    </row>
    <row r="126" spans="1:18">
      <c r="A126" s="329" t="s">
        <v>722</v>
      </c>
      <c r="B126" s="329">
        <v>420049088</v>
      </c>
      <c r="C126" s="155" t="s">
        <v>506</v>
      </c>
      <c r="D126" s="345">
        <v>49</v>
      </c>
      <c r="E126" s="155" t="s">
        <v>74</v>
      </c>
      <c r="F126" s="32">
        <v>88</v>
      </c>
      <c r="G126" s="155" t="s">
        <v>113</v>
      </c>
      <c r="H126" s="241">
        <f t="shared" si="8"/>
        <v>1</v>
      </c>
      <c r="I126" s="31"/>
      <c r="J126" s="32" t="str">
        <f t="shared" si="9"/>
        <v>--</v>
      </c>
      <c r="K126" s="32">
        <f t="shared" si="10"/>
        <v>0</v>
      </c>
      <c r="L126" s="32">
        <f t="shared" si="11"/>
        <v>0</v>
      </c>
      <c r="M126" s="31"/>
      <c r="N126" s="32">
        <f t="shared" si="12"/>
        <v>13522.748360704687</v>
      </c>
      <c r="O126" s="32">
        <f t="shared" si="13"/>
        <v>0</v>
      </c>
      <c r="P126" s="32">
        <f t="shared" si="14"/>
        <v>0</v>
      </c>
      <c r="Q126" s="31"/>
      <c r="R126" s="33" t="str">
        <f t="shared" si="15"/>
        <v>--</v>
      </c>
    </row>
    <row r="127" spans="1:18">
      <c r="A127" s="329" t="s">
        <v>722</v>
      </c>
      <c r="B127" s="329">
        <v>420049093</v>
      </c>
      <c r="C127" s="329" t="s">
        <v>506</v>
      </c>
      <c r="D127" s="329" t="s">
        <v>723</v>
      </c>
      <c r="E127" s="329" t="s">
        <v>74</v>
      </c>
      <c r="F127" s="30" t="s">
        <v>657</v>
      </c>
      <c r="G127" s="329" t="s">
        <v>118</v>
      </c>
      <c r="H127" s="241">
        <f t="shared" si="8"/>
        <v>16</v>
      </c>
      <c r="I127" s="31"/>
      <c r="J127" s="32">
        <f t="shared" si="9"/>
        <v>15733</v>
      </c>
      <c r="K127" s="32">
        <f t="shared" si="10"/>
        <v>1</v>
      </c>
      <c r="L127" s="32">
        <f t="shared" si="11"/>
        <v>5</v>
      </c>
      <c r="M127" s="31"/>
      <c r="N127" s="32">
        <f t="shared" si="12"/>
        <v>15429</v>
      </c>
      <c r="O127" s="32">
        <f t="shared" si="13"/>
        <v>0</v>
      </c>
      <c r="P127" s="32">
        <f t="shared" si="14"/>
        <v>4</v>
      </c>
      <c r="Q127" s="31"/>
      <c r="R127" s="33">
        <f t="shared" si="15"/>
        <v>-304</v>
      </c>
    </row>
    <row r="128" spans="1:18">
      <c r="A128" s="329" t="s">
        <v>722</v>
      </c>
      <c r="B128" s="329">
        <v>420049097</v>
      </c>
      <c r="C128" s="329" t="s">
        <v>506</v>
      </c>
      <c r="D128" s="329" t="s">
        <v>723</v>
      </c>
      <c r="E128" s="329" t="s">
        <v>74</v>
      </c>
      <c r="F128" s="30" t="s">
        <v>728</v>
      </c>
      <c r="G128" s="329" t="s">
        <v>122</v>
      </c>
      <c r="H128" s="241">
        <f t="shared" si="8"/>
        <v>1</v>
      </c>
      <c r="I128" s="31"/>
      <c r="J128" s="32">
        <f t="shared" si="9"/>
        <v>20571</v>
      </c>
      <c r="K128" s="32">
        <f t="shared" si="10"/>
        <v>0</v>
      </c>
      <c r="L128" s="32">
        <f t="shared" si="11"/>
        <v>1</v>
      </c>
      <c r="M128" s="31"/>
      <c r="N128" s="32">
        <f t="shared" si="12"/>
        <v>12451</v>
      </c>
      <c r="O128" s="32">
        <f t="shared" si="13"/>
        <v>0</v>
      </c>
      <c r="P128" s="32">
        <f t="shared" si="14"/>
        <v>0</v>
      </c>
      <c r="Q128" s="31"/>
      <c r="R128" s="33">
        <f t="shared" si="15"/>
        <v>-8120</v>
      </c>
    </row>
    <row r="129" spans="1:18">
      <c r="A129" s="329" t="s">
        <v>722</v>
      </c>
      <c r="B129" s="329">
        <v>420049100</v>
      </c>
      <c r="C129" s="155" t="s">
        <v>506</v>
      </c>
      <c r="D129" s="345">
        <v>49</v>
      </c>
      <c r="E129" s="155" t="s">
        <v>74</v>
      </c>
      <c r="F129" s="32">
        <v>100</v>
      </c>
      <c r="G129" s="155" t="s">
        <v>125</v>
      </c>
      <c r="H129" s="241">
        <f t="shared" si="8"/>
        <v>1</v>
      </c>
      <c r="I129" s="31"/>
      <c r="J129" s="32" t="str">
        <f t="shared" si="9"/>
        <v>--</v>
      </c>
      <c r="K129" s="32">
        <f t="shared" si="10"/>
        <v>0</v>
      </c>
      <c r="L129" s="32">
        <f t="shared" si="11"/>
        <v>0</v>
      </c>
      <c r="M129" s="31"/>
      <c r="N129" s="32">
        <f t="shared" si="12"/>
        <v>18250.951534425098</v>
      </c>
      <c r="O129" s="32">
        <f t="shared" si="13"/>
        <v>0</v>
      </c>
      <c r="P129" s="32">
        <f t="shared" si="14"/>
        <v>0</v>
      </c>
      <c r="Q129" s="31"/>
      <c r="R129" s="33" t="str">
        <f t="shared" si="15"/>
        <v>--</v>
      </c>
    </row>
    <row r="130" spans="1:18">
      <c r="A130" s="329" t="s">
        <v>722</v>
      </c>
      <c r="B130" s="329">
        <v>420049128</v>
      </c>
      <c r="C130" s="329" t="s">
        <v>506</v>
      </c>
      <c r="D130" s="329" t="s">
        <v>723</v>
      </c>
      <c r="E130" s="329" t="s">
        <v>74</v>
      </c>
      <c r="F130" s="30" t="s">
        <v>729</v>
      </c>
      <c r="G130" s="329" t="s">
        <v>153</v>
      </c>
      <c r="H130" s="241">
        <f t="shared" si="8"/>
        <v>0</v>
      </c>
      <c r="I130" s="31"/>
      <c r="J130" s="32">
        <f t="shared" si="9"/>
        <v>19888</v>
      </c>
      <c r="K130" s="32">
        <f t="shared" si="10"/>
        <v>0</v>
      </c>
      <c r="L130" s="32">
        <f t="shared" si="11"/>
        <v>1</v>
      </c>
      <c r="M130" s="31"/>
      <c r="N130" s="32" t="str">
        <f t="shared" si="12"/>
        <v>--</v>
      </c>
      <c r="O130" s="32">
        <f t="shared" si="13"/>
        <v>0</v>
      </c>
      <c r="P130" s="32">
        <f t="shared" si="14"/>
        <v>1</v>
      </c>
      <c r="Q130" s="31"/>
      <c r="R130" s="33" t="str">
        <f t="shared" si="15"/>
        <v>--</v>
      </c>
    </row>
    <row r="131" spans="1:18">
      <c r="A131" s="329" t="s">
        <v>722</v>
      </c>
      <c r="B131" s="329">
        <v>420049149</v>
      </c>
      <c r="C131" s="329" t="s">
        <v>506</v>
      </c>
      <c r="D131" s="329" t="s">
        <v>723</v>
      </c>
      <c r="E131" s="329" t="s">
        <v>74</v>
      </c>
      <c r="F131" s="30" t="s">
        <v>783</v>
      </c>
      <c r="G131" s="329" t="s">
        <v>174</v>
      </c>
      <c r="H131" s="241">
        <f t="shared" si="8"/>
        <v>2</v>
      </c>
      <c r="I131" s="31"/>
      <c r="J131" s="32" t="str">
        <f t="shared" si="9"/>
        <v>--</v>
      </c>
      <c r="K131" s="32">
        <f t="shared" si="10"/>
        <v>0</v>
      </c>
      <c r="L131" s="32">
        <f t="shared" si="11"/>
        <v>0</v>
      </c>
      <c r="M131" s="31"/>
      <c r="N131" s="32">
        <f t="shared" si="12"/>
        <v>12419</v>
      </c>
      <c r="O131" s="32">
        <f t="shared" si="13"/>
        <v>0</v>
      </c>
      <c r="P131" s="32">
        <f t="shared" si="14"/>
        <v>0</v>
      </c>
      <c r="Q131" s="31"/>
      <c r="R131" s="33" t="str">
        <f t="shared" si="15"/>
        <v>--</v>
      </c>
    </row>
    <row r="132" spans="1:18">
      <c r="A132" s="329" t="s">
        <v>722</v>
      </c>
      <c r="B132" s="329">
        <v>420049153</v>
      </c>
      <c r="C132" s="329" t="s">
        <v>506</v>
      </c>
      <c r="D132" s="329" t="s">
        <v>723</v>
      </c>
      <c r="E132" s="329" t="s">
        <v>74</v>
      </c>
      <c r="F132" s="30" t="s">
        <v>658</v>
      </c>
      <c r="G132" s="329" t="s">
        <v>178</v>
      </c>
      <c r="H132" s="241">
        <f t="shared" si="8"/>
        <v>3</v>
      </c>
      <c r="I132" s="31"/>
      <c r="J132" s="32">
        <f t="shared" si="9"/>
        <v>14617</v>
      </c>
      <c r="K132" s="32">
        <f t="shared" si="10"/>
        <v>0</v>
      </c>
      <c r="L132" s="32">
        <f t="shared" si="11"/>
        <v>1</v>
      </c>
      <c r="M132" s="31"/>
      <c r="N132" s="32">
        <f t="shared" si="12"/>
        <v>12450</v>
      </c>
      <c r="O132" s="32">
        <f t="shared" si="13"/>
        <v>0</v>
      </c>
      <c r="P132" s="32">
        <f t="shared" si="14"/>
        <v>0</v>
      </c>
      <c r="Q132" s="31"/>
      <c r="R132" s="33">
        <f t="shared" si="15"/>
        <v>-2167</v>
      </c>
    </row>
    <row r="133" spans="1:18">
      <c r="A133" s="329" t="s">
        <v>722</v>
      </c>
      <c r="B133" s="329">
        <v>420049155</v>
      </c>
      <c r="C133" s="329" t="s">
        <v>506</v>
      </c>
      <c r="D133" s="329" t="s">
        <v>723</v>
      </c>
      <c r="E133" s="329" t="s">
        <v>74</v>
      </c>
      <c r="F133" s="30" t="s">
        <v>730</v>
      </c>
      <c r="G133" s="329" t="s">
        <v>180</v>
      </c>
      <c r="H133" s="241">
        <f t="shared" si="8"/>
        <v>2</v>
      </c>
      <c r="I133" s="31"/>
      <c r="J133" s="32">
        <f t="shared" si="9"/>
        <v>10059</v>
      </c>
      <c r="K133" s="32">
        <f t="shared" si="10"/>
        <v>0</v>
      </c>
      <c r="L133" s="32">
        <f t="shared" si="11"/>
        <v>1</v>
      </c>
      <c r="M133" s="31"/>
      <c r="N133" s="32">
        <f t="shared" si="12"/>
        <v>14320</v>
      </c>
      <c r="O133" s="32">
        <f t="shared" si="13"/>
        <v>0</v>
      </c>
      <c r="P133" s="32">
        <f t="shared" si="14"/>
        <v>3</v>
      </c>
      <c r="Q133" s="31"/>
      <c r="R133" s="33">
        <f t="shared" si="15"/>
        <v>4261</v>
      </c>
    </row>
    <row r="134" spans="1:18">
      <c r="A134" s="329" t="s">
        <v>722</v>
      </c>
      <c r="B134" s="329">
        <v>420049163</v>
      </c>
      <c r="C134" s="329" t="s">
        <v>506</v>
      </c>
      <c r="D134" s="329" t="s">
        <v>723</v>
      </c>
      <c r="E134" s="329" t="s">
        <v>74</v>
      </c>
      <c r="F134" s="30" t="s">
        <v>660</v>
      </c>
      <c r="G134" s="329" t="s">
        <v>188</v>
      </c>
      <c r="H134" s="241">
        <f t="shared" si="8"/>
        <v>0</v>
      </c>
      <c r="I134" s="31"/>
      <c r="J134" s="32">
        <f t="shared" si="9"/>
        <v>12011</v>
      </c>
      <c r="K134" s="32">
        <f t="shared" si="10"/>
        <v>0</v>
      </c>
      <c r="L134" s="32">
        <f t="shared" si="11"/>
        <v>0</v>
      </c>
      <c r="M134" s="31"/>
      <c r="N134" s="32" t="str">
        <f t="shared" si="12"/>
        <v>--</v>
      </c>
      <c r="O134" s="32">
        <f t="shared" si="13"/>
        <v>0</v>
      </c>
      <c r="P134" s="32">
        <f t="shared" si="14"/>
        <v>1</v>
      </c>
      <c r="Q134" s="31"/>
      <c r="R134" s="33" t="str">
        <f t="shared" si="15"/>
        <v>--</v>
      </c>
    </row>
    <row r="135" spans="1:18">
      <c r="A135" s="329" t="s">
        <v>722</v>
      </c>
      <c r="B135" s="329">
        <v>420049165</v>
      </c>
      <c r="C135" s="329" t="s">
        <v>506</v>
      </c>
      <c r="D135" s="329" t="s">
        <v>723</v>
      </c>
      <c r="E135" s="329" t="s">
        <v>74</v>
      </c>
      <c r="F135" s="30" t="s">
        <v>661</v>
      </c>
      <c r="G135" s="329" t="s">
        <v>190</v>
      </c>
      <c r="H135" s="241">
        <f t="shared" si="8"/>
        <v>4</v>
      </c>
      <c r="I135" s="31"/>
      <c r="J135" s="32">
        <f t="shared" si="9"/>
        <v>14937</v>
      </c>
      <c r="K135" s="32">
        <f t="shared" si="10"/>
        <v>0</v>
      </c>
      <c r="L135" s="32">
        <f t="shared" si="11"/>
        <v>5</v>
      </c>
      <c r="M135" s="31"/>
      <c r="N135" s="32">
        <f t="shared" si="12"/>
        <v>15748</v>
      </c>
      <c r="O135" s="32">
        <f t="shared" si="13"/>
        <v>0</v>
      </c>
      <c r="P135" s="32">
        <f t="shared" si="14"/>
        <v>4</v>
      </c>
      <c r="Q135" s="31"/>
      <c r="R135" s="33">
        <f t="shared" si="15"/>
        <v>811</v>
      </c>
    </row>
    <row r="136" spans="1:18">
      <c r="A136" s="329" t="s">
        <v>722</v>
      </c>
      <c r="B136" s="329">
        <v>420049174</v>
      </c>
      <c r="C136" s="329" t="s">
        <v>506</v>
      </c>
      <c r="D136" s="329" t="s">
        <v>723</v>
      </c>
      <c r="E136" s="329" t="s">
        <v>74</v>
      </c>
      <c r="F136" s="30" t="s">
        <v>731</v>
      </c>
      <c r="G136" s="329" t="s">
        <v>199</v>
      </c>
      <c r="H136" s="241">
        <f t="shared" si="8"/>
        <v>2</v>
      </c>
      <c r="I136" s="31"/>
      <c r="J136" s="32">
        <f t="shared" si="9"/>
        <v>12011</v>
      </c>
      <c r="K136" s="32">
        <f t="shared" si="10"/>
        <v>0</v>
      </c>
      <c r="L136" s="32">
        <f t="shared" si="11"/>
        <v>0</v>
      </c>
      <c r="M136" s="31"/>
      <c r="N136" s="32">
        <f t="shared" si="12"/>
        <v>12449</v>
      </c>
      <c r="O136" s="32">
        <f t="shared" si="13"/>
        <v>0</v>
      </c>
      <c r="P136" s="32">
        <f t="shared" si="14"/>
        <v>0</v>
      </c>
      <c r="Q136" s="31"/>
      <c r="R136" s="33">
        <f t="shared" si="15"/>
        <v>438</v>
      </c>
    </row>
    <row r="137" spans="1:18">
      <c r="A137" s="329" t="s">
        <v>722</v>
      </c>
      <c r="B137" s="329">
        <v>420049176</v>
      </c>
      <c r="C137" s="329" t="s">
        <v>506</v>
      </c>
      <c r="D137" s="329" t="s">
        <v>723</v>
      </c>
      <c r="E137" s="329" t="s">
        <v>74</v>
      </c>
      <c r="F137" s="30" t="s">
        <v>662</v>
      </c>
      <c r="G137" s="329" t="s">
        <v>201</v>
      </c>
      <c r="H137" s="241">
        <f t="shared" si="8"/>
        <v>10</v>
      </c>
      <c r="I137" s="31"/>
      <c r="J137" s="32">
        <f t="shared" si="9"/>
        <v>13795</v>
      </c>
      <c r="K137" s="32">
        <f t="shared" si="10"/>
        <v>1</v>
      </c>
      <c r="L137" s="32">
        <f t="shared" si="11"/>
        <v>3</v>
      </c>
      <c r="M137" s="31"/>
      <c r="N137" s="32">
        <f t="shared" si="12"/>
        <v>13419</v>
      </c>
      <c r="O137" s="32">
        <f t="shared" si="13"/>
        <v>1</v>
      </c>
      <c r="P137" s="32">
        <f t="shared" si="14"/>
        <v>1</v>
      </c>
      <c r="Q137" s="31"/>
      <c r="R137" s="33">
        <f t="shared" si="15"/>
        <v>-376</v>
      </c>
    </row>
    <row r="138" spans="1:18">
      <c r="A138" s="329" t="s">
        <v>722</v>
      </c>
      <c r="B138" s="329">
        <v>420049181</v>
      </c>
      <c r="C138" s="329" t="s">
        <v>506</v>
      </c>
      <c r="D138" s="329" t="s">
        <v>723</v>
      </c>
      <c r="E138" s="329" t="s">
        <v>74</v>
      </c>
      <c r="F138" s="30" t="s">
        <v>732</v>
      </c>
      <c r="G138" s="329" t="s">
        <v>206</v>
      </c>
      <c r="H138" s="241">
        <f t="shared" ref="H138:H201" si="16">IFERROR(VLOOKUP(B138,ratesQ2,14,FALSE),0)</f>
        <v>3</v>
      </c>
      <c r="I138" s="31"/>
      <c r="J138" s="32">
        <f t="shared" ref="J138:J201" si="17">IFERROR(VLOOKUP($B138,ratesPFY,9,FALSE),"--")</f>
        <v>19888</v>
      </c>
      <c r="K138" s="32">
        <f t="shared" ref="K138:K201" si="18">IFERROR(VLOOKUP($B138,found25,12,FALSE),0) +
IFERROR(VLOOKUP($B138,found25,13,FALSE),0) +
IFERROR(VLOOKUP($B138,found25,14,FALSE),0)</f>
        <v>0</v>
      </c>
      <c r="L138" s="32">
        <f t="shared" ref="L138:L201" si="19">(IFERROR(VLOOKUP($B138,found25,15,FALSE),0))</f>
        <v>1</v>
      </c>
      <c r="M138" s="31"/>
      <c r="N138" s="32">
        <f t="shared" ref="N138:N201" si="20">IFERROR(VLOOKUP($B138,ratesQ2,8,FALSE),"--")</f>
        <v>21031</v>
      </c>
      <c r="O138" s="32">
        <f t="shared" ref="O138:O201" si="21">IFERROR(VLOOKUP($B138,found26,12,FALSE),0) +
IFERROR(VLOOKUP($B138,found26,13,FALSE),0) +
IFERROR(VLOOKUP($B138,found26,14,FALSE),0)</f>
        <v>0</v>
      </c>
      <c r="P138" s="32">
        <f t="shared" ref="P138:P201" si="22">(IFERROR(VLOOKUP($B138,found26,15,FALSE),0))</f>
        <v>2</v>
      </c>
      <c r="Q138" s="31"/>
      <c r="R138" s="33">
        <f t="shared" ref="R138:R201" si="23">IFERROR(N138-J138,"--")</f>
        <v>1143</v>
      </c>
    </row>
    <row r="139" spans="1:18">
      <c r="A139" s="329" t="s">
        <v>722</v>
      </c>
      <c r="B139" s="329">
        <v>420049184</v>
      </c>
      <c r="C139" s="329" t="s">
        <v>506</v>
      </c>
      <c r="D139" s="329" t="s">
        <v>723</v>
      </c>
      <c r="E139" s="329" t="s">
        <v>74</v>
      </c>
      <c r="F139" s="30" t="s">
        <v>875</v>
      </c>
      <c r="G139" s="329" t="s">
        <v>209</v>
      </c>
      <c r="H139" s="241">
        <f t="shared" si="16"/>
        <v>1</v>
      </c>
      <c r="I139" s="31"/>
      <c r="J139" s="32" t="str">
        <f t="shared" si="17"/>
        <v>--</v>
      </c>
      <c r="K139" s="32">
        <f t="shared" si="18"/>
        <v>0</v>
      </c>
      <c r="L139" s="32">
        <f t="shared" si="19"/>
        <v>0</v>
      </c>
      <c r="M139" s="31"/>
      <c r="N139" s="32">
        <f t="shared" si="20"/>
        <v>12390</v>
      </c>
      <c r="O139" s="32">
        <f t="shared" si="21"/>
        <v>0</v>
      </c>
      <c r="P139" s="32">
        <f t="shared" si="22"/>
        <v>0</v>
      </c>
      <c r="Q139" s="31"/>
      <c r="R139" s="33" t="str">
        <f t="shared" si="23"/>
        <v>--</v>
      </c>
    </row>
    <row r="140" spans="1:18">
      <c r="A140" s="329" t="s">
        <v>722</v>
      </c>
      <c r="B140" s="329">
        <v>420049199</v>
      </c>
      <c r="C140" s="329" t="s">
        <v>506</v>
      </c>
      <c r="D140" s="329" t="s">
        <v>723</v>
      </c>
      <c r="E140" s="329" t="s">
        <v>74</v>
      </c>
      <c r="F140" s="30" t="s">
        <v>733</v>
      </c>
      <c r="G140" s="329" t="s">
        <v>224</v>
      </c>
      <c r="H140" s="241">
        <f t="shared" si="16"/>
        <v>1</v>
      </c>
      <c r="I140" s="31"/>
      <c r="J140" s="32">
        <f t="shared" si="17"/>
        <v>16769</v>
      </c>
      <c r="K140" s="32">
        <f t="shared" si="18"/>
        <v>0</v>
      </c>
      <c r="L140" s="32">
        <f t="shared" si="19"/>
        <v>1</v>
      </c>
      <c r="M140" s="31"/>
      <c r="N140" s="32">
        <f t="shared" si="20"/>
        <v>17303</v>
      </c>
      <c r="O140" s="32">
        <f t="shared" si="21"/>
        <v>0</v>
      </c>
      <c r="P140" s="32">
        <f t="shared" si="22"/>
        <v>1</v>
      </c>
      <c r="Q140" s="31"/>
      <c r="R140" s="33">
        <f t="shared" si="23"/>
        <v>534</v>
      </c>
    </row>
    <row r="141" spans="1:18">
      <c r="A141" s="329" t="s">
        <v>722</v>
      </c>
      <c r="B141" s="329">
        <v>420049207</v>
      </c>
      <c r="C141" s="329" t="s">
        <v>506</v>
      </c>
      <c r="D141" s="329" t="s">
        <v>723</v>
      </c>
      <c r="E141" s="329" t="s">
        <v>74</v>
      </c>
      <c r="F141" s="30" t="s">
        <v>672</v>
      </c>
      <c r="G141" s="329" t="s">
        <v>232</v>
      </c>
      <c r="H141" s="241">
        <f t="shared" si="16"/>
        <v>0</v>
      </c>
      <c r="I141" s="31"/>
      <c r="J141" s="32">
        <f t="shared" si="17"/>
        <v>11585</v>
      </c>
      <c r="K141" s="32">
        <f t="shared" si="18"/>
        <v>0</v>
      </c>
      <c r="L141" s="32">
        <f t="shared" si="19"/>
        <v>0</v>
      </c>
      <c r="M141" s="31"/>
      <c r="N141" s="32" t="str">
        <f t="shared" si="20"/>
        <v>--</v>
      </c>
      <c r="O141" s="32">
        <f t="shared" si="21"/>
        <v>0</v>
      </c>
      <c r="P141" s="32">
        <f t="shared" si="22"/>
        <v>0</v>
      </c>
      <c r="Q141" s="31"/>
      <c r="R141" s="33" t="str">
        <f t="shared" si="23"/>
        <v>--</v>
      </c>
    </row>
    <row r="142" spans="1:18">
      <c r="A142" s="329" t="s">
        <v>722</v>
      </c>
      <c r="B142" s="329">
        <v>420049220</v>
      </c>
      <c r="C142" s="329" t="s">
        <v>506</v>
      </c>
      <c r="D142" s="329" t="s">
        <v>723</v>
      </c>
      <c r="E142" s="329" t="s">
        <v>74</v>
      </c>
      <c r="F142" s="30" t="s">
        <v>673</v>
      </c>
      <c r="G142" s="329" t="s">
        <v>245</v>
      </c>
      <c r="H142" s="241">
        <f t="shared" si="16"/>
        <v>1</v>
      </c>
      <c r="I142" s="31"/>
      <c r="J142" s="32" t="str">
        <f t="shared" si="17"/>
        <v>--</v>
      </c>
      <c r="K142" s="32">
        <f t="shared" si="18"/>
        <v>0</v>
      </c>
      <c r="L142" s="32">
        <f t="shared" si="19"/>
        <v>0</v>
      </c>
      <c r="M142" s="31"/>
      <c r="N142" s="32">
        <f t="shared" si="20"/>
        <v>12390</v>
      </c>
      <c r="O142" s="32">
        <f t="shared" si="21"/>
        <v>0</v>
      </c>
      <c r="P142" s="32">
        <f t="shared" si="22"/>
        <v>0</v>
      </c>
      <c r="Q142" s="31"/>
      <c r="R142" s="33" t="str">
        <f t="shared" si="23"/>
        <v>--</v>
      </c>
    </row>
    <row r="143" spans="1:18">
      <c r="A143" s="329" t="s">
        <v>722</v>
      </c>
      <c r="B143" s="329">
        <v>420049229</v>
      </c>
      <c r="C143" s="329" t="s">
        <v>506</v>
      </c>
      <c r="D143" s="329" t="s">
        <v>723</v>
      </c>
      <c r="E143" s="329" t="s">
        <v>74</v>
      </c>
      <c r="F143" s="30" t="s">
        <v>663</v>
      </c>
      <c r="G143" s="329" t="str">
        <f>VLOOKUP(B143,ratesQ2,6,FALSE)</f>
        <v>PEABODY</v>
      </c>
      <c r="H143" s="241">
        <f t="shared" si="16"/>
        <v>2</v>
      </c>
      <c r="I143" s="31"/>
      <c r="J143" s="32" t="str">
        <f t="shared" si="17"/>
        <v>--</v>
      </c>
      <c r="K143" s="32">
        <f t="shared" si="18"/>
        <v>0</v>
      </c>
      <c r="L143" s="32">
        <f t="shared" si="19"/>
        <v>0</v>
      </c>
      <c r="M143" s="31"/>
      <c r="N143" s="32">
        <f t="shared" si="20"/>
        <v>16854.795181196583</v>
      </c>
      <c r="O143" s="32">
        <f t="shared" si="21"/>
        <v>0</v>
      </c>
      <c r="P143" s="32">
        <f t="shared" si="22"/>
        <v>0</v>
      </c>
      <c r="Q143" s="31"/>
      <c r="R143" s="33" t="str">
        <f t="shared" si="23"/>
        <v>--</v>
      </c>
    </row>
    <row r="144" spans="1:18">
      <c r="A144" s="329" t="s">
        <v>722</v>
      </c>
      <c r="B144" s="329">
        <v>420049243</v>
      </c>
      <c r="C144" s="329" t="s">
        <v>506</v>
      </c>
      <c r="D144" s="329" t="s">
        <v>723</v>
      </c>
      <c r="E144" s="329" t="s">
        <v>74</v>
      </c>
      <c r="F144" s="30" t="s">
        <v>674</v>
      </c>
      <c r="G144" s="329" t="s">
        <v>268</v>
      </c>
      <c r="H144" s="241">
        <f t="shared" si="16"/>
        <v>1</v>
      </c>
      <c r="I144" s="31"/>
      <c r="J144" s="32">
        <f t="shared" si="17"/>
        <v>11951</v>
      </c>
      <c r="K144" s="32">
        <f t="shared" si="18"/>
        <v>0</v>
      </c>
      <c r="L144" s="32">
        <f t="shared" si="19"/>
        <v>0</v>
      </c>
      <c r="M144" s="31"/>
      <c r="N144" s="32">
        <f t="shared" si="20"/>
        <v>16414</v>
      </c>
      <c r="O144" s="32">
        <f t="shared" si="21"/>
        <v>0</v>
      </c>
      <c r="P144" s="32">
        <f t="shared" si="22"/>
        <v>1</v>
      </c>
      <c r="Q144" s="31"/>
      <c r="R144" s="33">
        <f t="shared" si="23"/>
        <v>4463</v>
      </c>
    </row>
    <row r="145" spans="1:18">
      <c r="A145" s="329" t="s">
        <v>722</v>
      </c>
      <c r="B145" s="329">
        <v>420049248</v>
      </c>
      <c r="C145" s="329" t="s">
        <v>506</v>
      </c>
      <c r="D145" s="329" t="s">
        <v>723</v>
      </c>
      <c r="E145" s="329" t="s">
        <v>74</v>
      </c>
      <c r="F145" s="30" t="s">
        <v>665</v>
      </c>
      <c r="G145" s="329" t="s">
        <v>273</v>
      </c>
      <c r="H145" s="241">
        <f t="shared" si="16"/>
        <v>4</v>
      </c>
      <c r="I145" s="31"/>
      <c r="J145" s="32">
        <f t="shared" si="17"/>
        <v>14465</v>
      </c>
      <c r="K145" s="32">
        <f t="shared" si="18"/>
        <v>0</v>
      </c>
      <c r="L145" s="32">
        <f t="shared" si="19"/>
        <v>2</v>
      </c>
      <c r="M145" s="31"/>
      <c r="N145" s="32">
        <f t="shared" si="20"/>
        <v>14356</v>
      </c>
      <c r="O145" s="32">
        <f t="shared" si="21"/>
        <v>0</v>
      </c>
      <c r="P145" s="32">
        <f t="shared" si="22"/>
        <v>1</v>
      </c>
      <c r="Q145" s="31"/>
      <c r="R145" s="33">
        <f t="shared" si="23"/>
        <v>-109</v>
      </c>
    </row>
    <row r="146" spans="1:18">
      <c r="A146" s="329" t="s">
        <v>722</v>
      </c>
      <c r="B146" s="329">
        <v>420049262</v>
      </c>
      <c r="C146" s="329" t="s">
        <v>506</v>
      </c>
      <c r="D146" s="329" t="s">
        <v>723</v>
      </c>
      <c r="E146" s="329" t="s">
        <v>74</v>
      </c>
      <c r="F146" s="30" t="s">
        <v>666</v>
      </c>
      <c r="G146" s="329" t="s">
        <v>287</v>
      </c>
      <c r="H146" s="241">
        <f t="shared" si="16"/>
        <v>4</v>
      </c>
      <c r="I146" s="31"/>
      <c r="J146" s="32">
        <f t="shared" si="17"/>
        <v>13858</v>
      </c>
      <c r="K146" s="32">
        <f t="shared" si="18"/>
        <v>0</v>
      </c>
      <c r="L146" s="32">
        <f t="shared" si="19"/>
        <v>1</v>
      </c>
      <c r="M146" s="31"/>
      <c r="N146" s="32">
        <f t="shared" si="20"/>
        <v>14080</v>
      </c>
      <c r="O146" s="32">
        <f t="shared" si="21"/>
        <v>0</v>
      </c>
      <c r="P146" s="32">
        <f t="shared" si="22"/>
        <v>1</v>
      </c>
      <c r="Q146" s="31"/>
      <c r="R146" s="33">
        <f t="shared" si="23"/>
        <v>222</v>
      </c>
    </row>
    <row r="147" spans="1:18">
      <c r="A147" s="329" t="s">
        <v>722</v>
      </c>
      <c r="B147" s="329">
        <v>420049274</v>
      </c>
      <c r="C147" s="329" t="s">
        <v>506</v>
      </c>
      <c r="D147" s="329" t="s">
        <v>723</v>
      </c>
      <c r="E147" s="329" t="s">
        <v>74</v>
      </c>
      <c r="F147" s="30" t="s">
        <v>675</v>
      </c>
      <c r="G147" s="329" t="s">
        <v>299</v>
      </c>
      <c r="H147" s="241">
        <f t="shared" si="16"/>
        <v>5</v>
      </c>
      <c r="I147" s="31"/>
      <c r="J147" s="32" t="str">
        <f t="shared" si="17"/>
        <v>--</v>
      </c>
      <c r="K147" s="32">
        <f t="shared" si="18"/>
        <v>0</v>
      </c>
      <c r="L147" s="32">
        <f t="shared" si="19"/>
        <v>0</v>
      </c>
      <c r="M147" s="31"/>
      <c r="N147" s="32">
        <f t="shared" si="20"/>
        <v>18542</v>
      </c>
      <c r="O147" s="32">
        <f t="shared" si="21"/>
        <v>1</v>
      </c>
      <c r="P147" s="32">
        <f t="shared" si="22"/>
        <v>2</v>
      </c>
      <c r="Q147" s="31"/>
      <c r="R147" s="33" t="str">
        <f t="shared" si="23"/>
        <v>--</v>
      </c>
    </row>
    <row r="148" spans="1:18">
      <c r="A148" s="329" t="s">
        <v>722</v>
      </c>
      <c r="B148" s="329">
        <v>420049284</v>
      </c>
      <c r="C148" s="329" t="s">
        <v>506</v>
      </c>
      <c r="D148" s="329" t="s">
        <v>723</v>
      </c>
      <c r="E148" s="329" t="s">
        <v>74</v>
      </c>
      <c r="F148" s="30" t="s">
        <v>734</v>
      </c>
      <c r="G148" s="329" t="s">
        <v>309</v>
      </c>
      <c r="H148" s="241">
        <f t="shared" si="16"/>
        <v>2</v>
      </c>
      <c r="I148" s="31"/>
      <c r="J148" s="32">
        <f t="shared" si="17"/>
        <v>17378</v>
      </c>
      <c r="K148" s="32">
        <f t="shared" si="18"/>
        <v>0</v>
      </c>
      <c r="L148" s="32">
        <f t="shared" si="19"/>
        <v>2</v>
      </c>
      <c r="M148" s="31"/>
      <c r="N148" s="32">
        <f t="shared" si="20"/>
        <v>18040</v>
      </c>
      <c r="O148" s="32">
        <f t="shared" si="21"/>
        <v>0</v>
      </c>
      <c r="P148" s="32">
        <f t="shared" si="22"/>
        <v>2</v>
      </c>
      <c r="Q148" s="31"/>
      <c r="R148" s="33">
        <f t="shared" si="23"/>
        <v>662</v>
      </c>
    </row>
    <row r="149" spans="1:18">
      <c r="A149" s="329" t="s">
        <v>722</v>
      </c>
      <c r="B149" s="329">
        <v>420049295</v>
      </c>
      <c r="C149" s="329" t="s">
        <v>506</v>
      </c>
      <c r="D149" s="329" t="s">
        <v>723</v>
      </c>
      <c r="E149" s="329" t="s">
        <v>74</v>
      </c>
      <c r="F149" s="30" t="s">
        <v>735</v>
      </c>
      <c r="G149" s="329" t="s">
        <v>320</v>
      </c>
      <c r="H149" s="241">
        <f t="shared" si="16"/>
        <v>0</v>
      </c>
      <c r="I149" s="31"/>
      <c r="J149" s="32">
        <f t="shared" si="17"/>
        <v>17135</v>
      </c>
      <c r="K149" s="32">
        <f t="shared" si="18"/>
        <v>0</v>
      </c>
      <c r="L149" s="32">
        <f t="shared" si="19"/>
        <v>2</v>
      </c>
      <c r="M149" s="31"/>
      <c r="N149" s="32" t="str">
        <f t="shared" si="20"/>
        <v>--</v>
      </c>
      <c r="O149" s="32">
        <f t="shared" si="21"/>
        <v>2</v>
      </c>
      <c r="P149" s="32">
        <f t="shared" si="22"/>
        <v>2</v>
      </c>
      <c r="Q149" s="31"/>
      <c r="R149" s="33" t="str">
        <f t="shared" si="23"/>
        <v>--</v>
      </c>
    </row>
    <row r="150" spans="1:18">
      <c r="A150" s="329" t="s">
        <v>722</v>
      </c>
      <c r="B150" s="329">
        <v>420049305</v>
      </c>
      <c r="C150" s="329" t="s">
        <v>506</v>
      </c>
      <c r="D150" s="329" t="s">
        <v>723</v>
      </c>
      <c r="E150" s="329" t="s">
        <v>74</v>
      </c>
      <c r="F150" s="30" t="s">
        <v>736</v>
      </c>
      <c r="G150" s="329" t="s">
        <v>330</v>
      </c>
      <c r="H150" s="241">
        <f t="shared" si="16"/>
        <v>0</v>
      </c>
      <c r="I150" s="31"/>
      <c r="J150" s="32">
        <f t="shared" si="17"/>
        <v>12011</v>
      </c>
      <c r="K150" s="32">
        <f t="shared" si="18"/>
        <v>0</v>
      </c>
      <c r="L150" s="32">
        <f t="shared" si="19"/>
        <v>0</v>
      </c>
      <c r="M150" s="31"/>
      <c r="N150" s="32" t="str">
        <f t="shared" si="20"/>
        <v>--</v>
      </c>
      <c r="O150" s="32">
        <f t="shared" si="21"/>
        <v>0</v>
      </c>
      <c r="P150" s="32">
        <f t="shared" si="22"/>
        <v>0</v>
      </c>
      <c r="Q150" s="31"/>
      <c r="R150" s="33" t="str">
        <f t="shared" si="23"/>
        <v>--</v>
      </c>
    </row>
    <row r="151" spans="1:18">
      <c r="A151" s="329" t="s">
        <v>722</v>
      </c>
      <c r="B151" s="329">
        <v>420049342</v>
      </c>
      <c r="C151" s="329" t="s">
        <v>506</v>
      </c>
      <c r="D151" s="329" t="s">
        <v>723</v>
      </c>
      <c r="E151" s="329" t="s">
        <v>74</v>
      </c>
      <c r="F151" s="30" t="s">
        <v>786</v>
      </c>
      <c r="G151" s="329" t="s">
        <v>367</v>
      </c>
      <c r="H151" s="241">
        <f t="shared" si="16"/>
        <v>1</v>
      </c>
      <c r="I151" s="31"/>
      <c r="J151" s="32" t="str">
        <f t="shared" si="17"/>
        <v>--</v>
      </c>
      <c r="K151" s="32">
        <f t="shared" si="18"/>
        <v>0</v>
      </c>
      <c r="L151" s="32">
        <f t="shared" si="19"/>
        <v>0</v>
      </c>
      <c r="M151" s="31"/>
      <c r="N151" s="32">
        <f t="shared" si="20"/>
        <v>12390</v>
      </c>
      <c r="O151" s="32">
        <f t="shared" si="21"/>
        <v>0</v>
      </c>
      <c r="P151" s="32">
        <f t="shared" si="22"/>
        <v>0</v>
      </c>
      <c r="Q151" s="31"/>
      <c r="R151" s="33" t="str">
        <f t="shared" si="23"/>
        <v>--</v>
      </c>
    </row>
    <row r="152" spans="1:18">
      <c r="A152" s="329" t="s">
        <v>722</v>
      </c>
      <c r="B152" s="329">
        <v>420049344</v>
      </c>
      <c r="C152" s="329" t="s">
        <v>506</v>
      </c>
      <c r="D152" s="329" t="s">
        <v>723</v>
      </c>
      <c r="E152" s="329" t="s">
        <v>74</v>
      </c>
      <c r="F152" s="30" t="s">
        <v>737</v>
      </c>
      <c r="G152" s="329" t="s">
        <v>369</v>
      </c>
      <c r="H152" s="241">
        <f t="shared" si="16"/>
        <v>0</v>
      </c>
      <c r="I152" s="31"/>
      <c r="J152" s="32">
        <f t="shared" si="17"/>
        <v>16769</v>
      </c>
      <c r="K152" s="32">
        <f t="shared" si="18"/>
        <v>0</v>
      </c>
      <c r="L152" s="32">
        <f t="shared" si="19"/>
        <v>1</v>
      </c>
      <c r="M152" s="31"/>
      <c r="N152" s="32" t="str">
        <f t="shared" si="20"/>
        <v>--</v>
      </c>
      <c r="O152" s="32">
        <f t="shared" si="21"/>
        <v>0</v>
      </c>
      <c r="P152" s="32">
        <f t="shared" si="22"/>
        <v>0</v>
      </c>
      <c r="Q152" s="31"/>
      <c r="R152" s="33" t="str">
        <f t="shared" si="23"/>
        <v>--</v>
      </c>
    </row>
    <row r="153" spans="1:18">
      <c r="A153" s="329" t="s">
        <v>722</v>
      </c>
      <c r="B153" s="329">
        <v>420049346</v>
      </c>
      <c r="C153" s="329" t="s">
        <v>506</v>
      </c>
      <c r="D153" s="329" t="s">
        <v>723</v>
      </c>
      <c r="E153" s="329" t="s">
        <v>74</v>
      </c>
      <c r="F153" s="30" t="s">
        <v>667</v>
      </c>
      <c r="G153" s="329" t="s">
        <v>371</v>
      </c>
      <c r="H153" s="241">
        <f t="shared" si="16"/>
        <v>0</v>
      </c>
      <c r="I153" s="31"/>
      <c r="J153" s="32">
        <f t="shared" si="17"/>
        <v>11951</v>
      </c>
      <c r="K153" s="32">
        <f t="shared" si="18"/>
        <v>0</v>
      </c>
      <c r="L153" s="32">
        <f t="shared" si="19"/>
        <v>0</v>
      </c>
      <c r="M153" s="31"/>
      <c r="N153" s="32" t="str">
        <f t="shared" si="20"/>
        <v>--</v>
      </c>
      <c r="O153" s="32">
        <f t="shared" si="21"/>
        <v>0</v>
      </c>
      <c r="P153" s="32">
        <f t="shared" si="22"/>
        <v>0</v>
      </c>
      <c r="Q153" s="31"/>
      <c r="R153" s="33" t="str">
        <f t="shared" si="23"/>
        <v>--</v>
      </c>
    </row>
    <row r="154" spans="1:18">
      <c r="A154" s="329" t="s">
        <v>722</v>
      </c>
      <c r="B154" s="329">
        <v>420049347</v>
      </c>
      <c r="C154" s="329" t="s">
        <v>506</v>
      </c>
      <c r="D154" s="329" t="s">
        <v>723</v>
      </c>
      <c r="E154" s="329" t="s">
        <v>74</v>
      </c>
      <c r="F154" s="30" t="s">
        <v>738</v>
      </c>
      <c r="G154" s="329" t="s">
        <v>372</v>
      </c>
      <c r="H154" s="241">
        <f t="shared" si="16"/>
        <v>2</v>
      </c>
      <c r="I154" s="31"/>
      <c r="J154" s="32">
        <f t="shared" si="17"/>
        <v>18893</v>
      </c>
      <c r="K154" s="32">
        <f t="shared" si="18"/>
        <v>0</v>
      </c>
      <c r="L154" s="32">
        <f t="shared" si="19"/>
        <v>3</v>
      </c>
      <c r="M154" s="31"/>
      <c r="N154" s="32">
        <f t="shared" si="20"/>
        <v>19743</v>
      </c>
      <c r="O154" s="32">
        <f t="shared" si="21"/>
        <v>0</v>
      </c>
      <c r="P154" s="32">
        <f t="shared" si="22"/>
        <v>4</v>
      </c>
      <c r="Q154" s="31"/>
      <c r="R154" s="33">
        <f t="shared" si="23"/>
        <v>850</v>
      </c>
    </row>
    <row r="155" spans="1:18">
      <c r="A155" s="329" t="s">
        <v>722</v>
      </c>
      <c r="B155" s="329">
        <v>420049616</v>
      </c>
      <c r="C155" s="329" t="s">
        <v>506</v>
      </c>
      <c r="D155" s="329" t="s">
        <v>723</v>
      </c>
      <c r="E155" s="329" t="s">
        <v>74</v>
      </c>
      <c r="F155" s="30" t="s">
        <v>739</v>
      </c>
      <c r="G155" s="329" t="s">
        <v>384</v>
      </c>
      <c r="H155" s="241">
        <f t="shared" si="16"/>
        <v>3</v>
      </c>
      <c r="I155" s="31"/>
      <c r="J155" s="32">
        <f t="shared" si="17"/>
        <v>18395</v>
      </c>
      <c r="K155" s="32">
        <f t="shared" si="18"/>
        <v>0</v>
      </c>
      <c r="L155" s="32">
        <f t="shared" si="19"/>
        <v>2</v>
      </c>
      <c r="M155" s="31"/>
      <c r="N155" s="32">
        <f t="shared" si="20"/>
        <v>19259</v>
      </c>
      <c r="O155" s="32">
        <f t="shared" si="21"/>
        <v>0</v>
      </c>
      <c r="P155" s="32">
        <f t="shared" si="22"/>
        <v>2</v>
      </c>
      <c r="Q155" s="31"/>
      <c r="R155" s="33">
        <f t="shared" si="23"/>
        <v>864</v>
      </c>
    </row>
    <row r="156" spans="1:18">
      <c r="A156" s="329" t="s">
        <v>722</v>
      </c>
      <c r="B156" s="329">
        <v>420049625</v>
      </c>
      <c r="C156" s="329" t="s">
        <v>506</v>
      </c>
      <c r="D156" s="329" t="s">
        <v>723</v>
      </c>
      <c r="E156" s="329" t="s">
        <v>74</v>
      </c>
      <c r="F156" s="30" t="s">
        <v>678</v>
      </c>
      <c r="G156" s="329" t="s">
        <v>388</v>
      </c>
      <c r="H156" s="241">
        <f t="shared" si="16"/>
        <v>3</v>
      </c>
      <c r="I156" s="31"/>
      <c r="J156" s="32">
        <f t="shared" si="17"/>
        <v>12011</v>
      </c>
      <c r="K156" s="32">
        <f t="shared" si="18"/>
        <v>0</v>
      </c>
      <c r="L156" s="32">
        <f t="shared" si="19"/>
        <v>0</v>
      </c>
      <c r="M156" s="31"/>
      <c r="N156" s="32">
        <f t="shared" si="20"/>
        <v>15528</v>
      </c>
      <c r="O156" s="32">
        <f t="shared" si="21"/>
        <v>0</v>
      </c>
      <c r="P156" s="32">
        <f t="shared" si="22"/>
        <v>1</v>
      </c>
      <c r="Q156" s="31"/>
      <c r="R156" s="33">
        <f t="shared" si="23"/>
        <v>3517</v>
      </c>
    </row>
    <row r="157" spans="1:18">
      <c r="A157" s="329" t="s">
        <v>740</v>
      </c>
      <c r="B157" s="329">
        <v>428035016</v>
      </c>
      <c r="C157" s="329" t="s">
        <v>507</v>
      </c>
      <c r="D157" s="329" t="s">
        <v>654</v>
      </c>
      <c r="E157" s="329" t="s">
        <v>60</v>
      </c>
      <c r="F157" s="30" t="s">
        <v>725</v>
      </c>
      <c r="G157" s="329" t="s">
        <v>41</v>
      </c>
      <c r="H157" s="241">
        <f t="shared" si="16"/>
        <v>2</v>
      </c>
      <c r="I157" s="31"/>
      <c r="J157" s="32">
        <f t="shared" si="17"/>
        <v>12064</v>
      </c>
      <c r="K157" s="32">
        <f t="shared" si="18"/>
        <v>0</v>
      </c>
      <c r="L157" s="32">
        <f t="shared" si="19"/>
        <v>0</v>
      </c>
      <c r="M157" s="31"/>
      <c r="N157" s="32">
        <f t="shared" si="20"/>
        <v>13161</v>
      </c>
      <c r="O157" s="32">
        <f t="shared" si="21"/>
        <v>0</v>
      </c>
      <c r="P157" s="32">
        <f t="shared" si="22"/>
        <v>0</v>
      </c>
      <c r="Q157" s="31"/>
      <c r="R157" s="33">
        <f t="shared" si="23"/>
        <v>1097</v>
      </c>
    </row>
    <row r="158" spans="1:18">
      <c r="A158" s="329" t="s">
        <v>740</v>
      </c>
      <c r="B158" s="329">
        <v>428035018</v>
      </c>
      <c r="C158" s="329" t="s">
        <v>507</v>
      </c>
      <c r="D158" s="329" t="s">
        <v>654</v>
      </c>
      <c r="E158" s="329" t="s">
        <v>60</v>
      </c>
      <c r="F158" s="30" t="s">
        <v>705</v>
      </c>
      <c r="G158" s="329" t="s">
        <v>43</v>
      </c>
      <c r="H158" s="241">
        <f t="shared" si="16"/>
        <v>0</v>
      </c>
      <c r="I158" s="31"/>
      <c r="J158" s="32">
        <f t="shared" si="17"/>
        <v>18975</v>
      </c>
      <c r="K158" s="32">
        <f t="shared" si="18"/>
        <v>0</v>
      </c>
      <c r="L158" s="32">
        <f t="shared" si="19"/>
        <v>1</v>
      </c>
      <c r="M158" s="31"/>
      <c r="N158" s="32" t="str">
        <f t="shared" si="20"/>
        <v>--</v>
      </c>
      <c r="O158" s="32">
        <f t="shared" si="21"/>
        <v>0</v>
      </c>
      <c r="P158" s="32">
        <f t="shared" si="22"/>
        <v>1</v>
      </c>
      <c r="Q158" s="31"/>
      <c r="R158" s="33" t="str">
        <f t="shared" si="23"/>
        <v>--</v>
      </c>
    </row>
    <row r="159" spans="1:18">
      <c r="A159" s="329" t="s">
        <v>740</v>
      </c>
      <c r="B159" s="329">
        <v>428035035</v>
      </c>
      <c r="C159" s="329" t="s">
        <v>507</v>
      </c>
      <c r="D159" s="329" t="s">
        <v>654</v>
      </c>
      <c r="E159" s="329" t="s">
        <v>60</v>
      </c>
      <c r="F159" s="30" t="s">
        <v>654</v>
      </c>
      <c r="G159" s="329" t="s">
        <v>60</v>
      </c>
      <c r="H159" s="241">
        <f t="shared" si="16"/>
        <v>1885</v>
      </c>
      <c r="I159" s="31"/>
      <c r="J159" s="32">
        <f t="shared" si="17"/>
        <v>18403</v>
      </c>
      <c r="K159" s="32">
        <f t="shared" si="18"/>
        <v>171</v>
      </c>
      <c r="L159" s="32">
        <f t="shared" si="19"/>
        <v>1337</v>
      </c>
      <c r="M159" s="31"/>
      <c r="N159" s="32">
        <f t="shared" si="20"/>
        <v>19437</v>
      </c>
      <c r="O159" s="32">
        <f t="shared" si="21"/>
        <v>195</v>
      </c>
      <c r="P159" s="32">
        <f t="shared" si="22"/>
        <v>1349</v>
      </c>
      <c r="Q159" s="31"/>
      <c r="R159" s="33">
        <f t="shared" si="23"/>
        <v>1034</v>
      </c>
    </row>
    <row r="160" spans="1:18">
      <c r="A160" s="329" t="s">
        <v>740</v>
      </c>
      <c r="B160" s="329">
        <v>428035044</v>
      </c>
      <c r="C160" s="329" t="s">
        <v>507</v>
      </c>
      <c r="D160" s="329" t="s">
        <v>654</v>
      </c>
      <c r="E160" s="329" t="s">
        <v>60</v>
      </c>
      <c r="F160" s="30" t="s">
        <v>655</v>
      </c>
      <c r="G160" s="329" t="s">
        <v>69</v>
      </c>
      <c r="H160" s="241">
        <f t="shared" si="16"/>
        <v>27</v>
      </c>
      <c r="I160" s="31"/>
      <c r="J160" s="32">
        <f t="shared" si="17"/>
        <v>17716</v>
      </c>
      <c r="K160" s="32">
        <f t="shared" si="18"/>
        <v>4</v>
      </c>
      <c r="L160" s="32">
        <f t="shared" si="19"/>
        <v>18</v>
      </c>
      <c r="M160" s="31"/>
      <c r="N160" s="32">
        <f t="shared" si="20"/>
        <v>16864</v>
      </c>
      <c r="O160" s="32">
        <f t="shared" si="21"/>
        <v>2</v>
      </c>
      <c r="P160" s="32">
        <f t="shared" si="22"/>
        <v>11</v>
      </c>
      <c r="Q160" s="31"/>
      <c r="R160" s="33">
        <f t="shared" si="23"/>
        <v>-852</v>
      </c>
    </row>
    <row r="161" spans="1:18">
      <c r="A161" s="329" t="s">
        <v>740</v>
      </c>
      <c r="B161" s="329">
        <v>428035057</v>
      </c>
      <c r="C161" s="329" t="s">
        <v>507</v>
      </c>
      <c r="D161" s="329" t="s">
        <v>654</v>
      </c>
      <c r="E161" s="329" t="s">
        <v>60</v>
      </c>
      <c r="F161" s="30" t="s">
        <v>656</v>
      </c>
      <c r="G161" s="329" t="s">
        <v>82</v>
      </c>
      <c r="H161" s="241">
        <f t="shared" si="16"/>
        <v>195</v>
      </c>
      <c r="I161" s="31"/>
      <c r="J161" s="32">
        <f t="shared" si="17"/>
        <v>19159</v>
      </c>
      <c r="K161" s="32">
        <f t="shared" si="18"/>
        <v>33</v>
      </c>
      <c r="L161" s="32">
        <f t="shared" si="19"/>
        <v>130</v>
      </c>
      <c r="M161" s="31"/>
      <c r="N161" s="32">
        <f t="shared" si="20"/>
        <v>20546</v>
      </c>
      <c r="O161" s="32">
        <f t="shared" si="21"/>
        <v>32</v>
      </c>
      <c r="P161" s="32">
        <f t="shared" si="22"/>
        <v>139</v>
      </c>
      <c r="Q161" s="31"/>
      <c r="R161" s="33">
        <f t="shared" si="23"/>
        <v>1387</v>
      </c>
    </row>
    <row r="162" spans="1:18">
      <c r="A162" s="329" t="s">
        <v>740</v>
      </c>
      <c r="B162" s="329">
        <v>428035073</v>
      </c>
      <c r="C162" s="329" t="s">
        <v>507</v>
      </c>
      <c r="D162" s="329" t="s">
        <v>654</v>
      </c>
      <c r="E162" s="329" t="s">
        <v>60</v>
      </c>
      <c r="F162" s="30" t="s">
        <v>670</v>
      </c>
      <c r="G162" s="329" t="s">
        <v>98</v>
      </c>
      <c r="H162" s="241">
        <f t="shared" si="16"/>
        <v>15</v>
      </c>
      <c r="I162" s="31"/>
      <c r="J162" s="32">
        <f t="shared" si="17"/>
        <v>16032</v>
      </c>
      <c r="K162" s="32">
        <f t="shared" si="18"/>
        <v>0</v>
      </c>
      <c r="L162" s="32">
        <f t="shared" si="19"/>
        <v>11</v>
      </c>
      <c r="M162" s="31"/>
      <c r="N162" s="32">
        <f t="shared" si="20"/>
        <v>17769</v>
      </c>
      <c r="O162" s="32">
        <f t="shared" si="21"/>
        <v>1</v>
      </c>
      <c r="P162" s="32">
        <f t="shared" si="22"/>
        <v>11</v>
      </c>
      <c r="Q162" s="31"/>
      <c r="R162" s="33">
        <f t="shared" si="23"/>
        <v>1737</v>
      </c>
    </row>
    <row r="163" spans="1:18">
      <c r="A163" s="329" t="s">
        <v>740</v>
      </c>
      <c r="B163" s="329">
        <v>428035093</v>
      </c>
      <c r="C163" s="329" t="s">
        <v>507</v>
      </c>
      <c r="D163" s="329" t="s">
        <v>654</v>
      </c>
      <c r="E163" s="329" t="s">
        <v>60</v>
      </c>
      <c r="F163" s="30" t="s">
        <v>657</v>
      </c>
      <c r="G163" s="329" t="s">
        <v>118</v>
      </c>
      <c r="H163" s="241">
        <f t="shared" si="16"/>
        <v>7</v>
      </c>
      <c r="I163" s="31"/>
      <c r="J163" s="32">
        <f t="shared" si="17"/>
        <v>20838</v>
      </c>
      <c r="K163" s="32">
        <f t="shared" si="18"/>
        <v>1</v>
      </c>
      <c r="L163" s="32">
        <f t="shared" si="19"/>
        <v>7</v>
      </c>
      <c r="M163" s="31"/>
      <c r="N163" s="32">
        <f t="shared" si="20"/>
        <v>22657</v>
      </c>
      <c r="O163" s="32">
        <f t="shared" si="21"/>
        <v>2</v>
      </c>
      <c r="P163" s="32">
        <f t="shared" si="22"/>
        <v>7</v>
      </c>
      <c r="Q163" s="31"/>
      <c r="R163" s="33">
        <f t="shared" si="23"/>
        <v>1819</v>
      </c>
    </row>
    <row r="164" spans="1:18">
      <c r="A164" s="329" t="s">
        <v>740</v>
      </c>
      <c r="B164" s="329">
        <v>428035128</v>
      </c>
      <c r="C164" s="329" t="s">
        <v>507</v>
      </c>
      <c r="D164" s="329" t="s">
        <v>654</v>
      </c>
      <c r="E164" s="329" t="s">
        <v>60</v>
      </c>
      <c r="F164" s="30" t="s">
        <v>729</v>
      </c>
      <c r="G164" s="329" t="s">
        <v>153</v>
      </c>
      <c r="H164" s="241">
        <f t="shared" si="16"/>
        <v>1</v>
      </c>
      <c r="I164" s="31"/>
      <c r="J164" s="32">
        <f t="shared" si="17"/>
        <v>11794</v>
      </c>
      <c r="K164" s="32">
        <f t="shared" si="18"/>
        <v>0</v>
      </c>
      <c r="L164" s="32">
        <f t="shared" si="19"/>
        <v>0</v>
      </c>
      <c r="M164" s="31"/>
      <c r="N164" s="32">
        <f t="shared" si="20"/>
        <v>12210</v>
      </c>
      <c r="O164" s="32">
        <f t="shared" si="21"/>
        <v>0</v>
      </c>
      <c r="P164" s="32">
        <f t="shared" si="22"/>
        <v>0</v>
      </c>
      <c r="Q164" s="31"/>
      <c r="R164" s="33">
        <f t="shared" si="23"/>
        <v>416</v>
      </c>
    </row>
    <row r="165" spans="1:18">
      <c r="A165" s="329" t="s">
        <v>740</v>
      </c>
      <c r="B165" s="329">
        <v>428035133</v>
      </c>
      <c r="C165" s="329" t="s">
        <v>507</v>
      </c>
      <c r="D165" s="329" t="s">
        <v>654</v>
      </c>
      <c r="E165" s="329" t="s">
        <v>60</v>
      </c>
      <c r="F165" s="30" t="s">
        <v>707</v>
      </c>
      <c r="G165" s="329" t="s">
        <v>158</v>
      </c>
      <c r="H165" s="241">
        <f t="shared" si="16"/>
        <v>0</v>
      </c>
      <c r="I165" s="31"/>
      <c r="J165" s="32">
        <f t="shared" si="17"/>
        <v>16027</v>
      </c>
      <c r="K165" s="32">
        <f t="shared" si="18"/>
        <v>0</v>
      </c>
      <c r="L165" s="32">
        <f t="shared" si="19"/>
        <v>1</v>
      </c>
      <c r="M165" s="31"/>
      <c r="N165" s="32" t="str">
        <f t="shared" si="20"/>
        <v>--</v>
      </c>
      <c r="O165" s="32">
        <f t="shared" si="21"/>
        <v>0</v>
      </c>
      <c r="P165" s="32">
        <f t="shared" si="22"/>
        <v>1</v>
      </c>
      <c r="Q165" s="31"/>
      <c r="R165" s="33" t="str">
        <f t="shared" si="23"/>
        <v>--</v>
      </c>
    </row>
    <row r="166" spans="1:18">
      <c r="A166" s="329" t="s">
        <v>740</v>
      </c>
      <c r="B166" s="329">
        <v>428035149</v>
      </c>
      <c r="C166" s="329" t="s">
        <v>507</v>
      </c>
      <c r="D166" s="329" t="s">
        <v>654</v>
      </c>
      <c r="E166" s="329" t="s">
        <v>60</v>
      </c>
      <c r="F166" s="30" t="s">
        <v>783</v>
      </c>
      <c r="G166" s="329" t="str">
        <f>VLOOKUP(B166,ratesQ2,6,FALSE)</f>
        <v>LAWRENCE</v>
      </c>
      <c r="H166" s="241">
        <f t="shared" si="16"/>
        <v>1</v>
      </c>
      <c r="I166" s="31"/>
      <c r="J166" s="32" t="str">
        <f t="shared" si="17"/>
        <v>--</v>
      </c>
      <c r="K166" s="32">
        <f t="shared" si="18"/>
        <v>0</v>
      </c>
      <c r="L166" s="32">
        <f t="shared" si="19"/>
        <v>0</v>
      </c>
      <c r="M166" s="31"/>
      <c r="N166" s="32">
        <f t="shared" si="20"/>
        <v>21948.890829499142</v>
      </c>
      <c r="O166" s="32">
        <f t="shared" si="21"/>
        <v>0</v>
      </c>
      <c r="P166" s="32">
        <f t="shared" si="22"/>
        <v>0</v>
      </c>
      <c r="Q166" s="31"/>
      <c r="R166" s="33" t="str">
        <f t="shared" si="23"/>
        <v>--</v>
      </c>
    </row>
    <row r="167" spans="1:18">
      <c r="A167" s="329" t="s">
        <v>740</v>
      </c>
      <c r="B167" s="329">
        <v>428035163</v>
      </c>
      <c r="C167" s="329" t="s">
        <v>507</v>
      </c>
      <c r="D167" s="329" t="s">
        <v>654</v>
      </c>
      <c r="E167" s="329" t="s">
        <v>60</v>
      </c>
      <c r="F167" s="30" t="s">
        <v>660</v>
      </c>
      <c r="G167" s="329" t="s">
        <v>188</v>
      </c>
      <c r="H167" s="241">
        <f t="shared" si="16"/>
        <v>11</v>
      </c>
      <c r="I167" s="31"/>
      <c r="J167" s="32">
        <f t="shared" si="17"/>
        <v>18227</v>
      </c>
      <c r="K167" s="32">
        <f t="shared" si="18"/>
        <v>0</v>
      </c>
      <c r="L167" s="32">
        <f t="shared" si="19"/>
        <v>10</v>
      </c>
      <c r="M167" s="31"/>
      <c r="N167" s="32">
        <f t="shared" si="20"/>
        <v>17312</v>
      </c>
      <c r="O167" s="32">
        <f t="shared" si="21"/>
        <v>0</v>
      </c>
      <c r="P167" s="32">
        <f t="shared" si="22"/>
        <v>6</v>
      </c>
      <c r="Q167" s="31"/>
      <c r="R167" s="33">
        <f t="shared" si="23"/>
        <v>-915</v>
      </c>
    </row>
    <row r="168" spans="1:18">
      <c r="A168" s="329" t="s">
        <v>740</v>
      </c>
      <c r="B168" s="329">
        <v>428035165</v>
      </c>
      <c r="C168" s="329" t="s">
        <v>507</v>
      </c>
      <c r="D168" s="329" t="s">
        <v>654</v>
      </c>
      <c r="E168" s="329" t="s">
        <v>60</v>
      </c>
      <c r="F168" s="30" t="s">
        <v>661</v>
      </c>
      <c r="G168" s="329" t="s">
        <v>190</v>
      </c>
      <c r="H168" s="241">
        <f t="shared" si="16"/>
        <v>4</v>
      </c>
      <c r="I168" s="31"/>
      <c r="J168" s="32">
        <f t="shared" si="17"/>
        <v>19252</v>
      </c>
      <c r="K168" s="32">
        <f t="shared" si="18"/>
        <v>0</v>
      </c>
      <c r="L168" s="32">
        <f t="shared" si="19"/>
        <v>8</v>
      </c>
      <c r="M168" s="31"/>
      <c r="N168" s="32">
        <f t="shared" si="20"/>
        <v>21114</v>
      </c>
      <c r="O168" s="32">
        <f t="shared" si="21"/>
        <v>0</v>
      </c>
      <c r="P168" s="32">
        <f t="shared" si="22"/>
        <v>8</v>
      </c>
      <c r="Q168" s="31"/>
      <c r="R168" s="33">
        <f t="shared" si="23"/>
        <v>1862</v>
      </c>
    </row>
    <row r="169" spans="1:18">
      <c r="A169" s="329" t="s">
        <v>740</v>
      </c>
      <c r="B169" s="329">
        <v>428035189</v>
      </c>
      <c r="C169" s="329" t="s">
        <v>507</v>
      </c>
      <c r="D169" s="329" t="s">
        <v>654</v>
      </c>
      <c r="E169" s="329" t="s">
        <v>60</v>
      </c>
      <c r="F169" s="30" t="s">
        <v>671</v>
      </c>
      <c r="G169" s="329" t="str">
        <f>VLOOKUP(B169,ratesQ2,6,FALSE)</f>
        <v>MILTON</v>
      </c>
      <c r="H169" s="241">
        <f t="shared" si="16"/>
        <v>2</v>
      </c>
      <c r="I169" s="31"/>
      <c r="J169" s="32" t="str">
        <f t="shared" si="17"/>
        <v>--</v>
      </c>
      <c r="K169" s="32">
        <f t="shared" si="18"/>
        <v>0</v>
      </c>
      <c r="L169" s="32">
        <f t="shared" si="19"/>
        <v>0</v>
      </c>
      <c r="M169" s="31"/>
      <c r="N169" s="32">
        <f t="shared" si="20"/>
        <v>13400.966829428246</v>
      </c>
      <c r="O169" s="32">
        <f t="shared" si="21"/>
        <v>0</v>
      </c>
      <c r="P169" s="32">
        <f t="shared" si="22"/>
        <v>0</v>
      </c>
      <c r="Q169" s="31"/>
      <c r="R169" s="33" t="str">
        <f t="shared" si="23"/>
        <v>--</v>
      </c>
    </row>
    <row r="170" spans="1:18">
      <c r="A170" s="329" t="s">
        <v>740</v>
      </c>
      <c r="B170" s="329">
        <v>428035220</v>
      </c>
      <c r="C170" s="329" t="s">
        <v>507</v>
      </c>
      <c r="D170" s="329" t="s">
        <v>654</v>
      </c>
      <c r="E170" s="329" t="s">
        <v>60</v>
      </c>
      <c r="F170" s="30" t="s">
        <v>673</v>
      </c>
      <c r="G170" s="329" t="s">
        <v>245</v>
      </c>
      <c r="H170" s="241">
        <f t="shared" si="16"/>
        <v>7</v>
      </c>
      <c r="I170" s="31"/>
      <c r="J170" s="32">
        <f t="shared" si="17"/>
        <v>18089</v>
      </c>
      <c r="K170" s="32">
        <f t="shared" si="18"/>
        <v>2</v>
      </c>
      <c r="L170" s="32">
        <f t="shared" si="19"/>
        <v>7</v>
      </c>
      <c r="M170" s="31"/>
      <c r="N170" s="32">
        <f t="shared" si="20"/>
        <v>15835</v>
      </c>
      <c r="O170" s="32">
        <f t="shared" si="21"/>
        <v>0</v>
      </c>
      <c r="P170" s="32">
        <f t="shared" si="22"/>
        <v>3</v>
      </c>
      <c r="Q170" s="31"/>
      <c r="R170" s="33">
        <f t="shared" si="23"/>
        <v>-2254</v>
      </c>
    </row>
    <row r="171" spans="1:18">
      <c r="A171" s="329" t="s">
        <v>740</v>
      </c>
      <c r="B171" s="329">
        <v>428035243</v>
      </c>
      <c r="C171" s="329" t="s">
        <v>507</v>
      </c>
      <c r="D171" s="329" t="s">
        <v>654</v>
      </c>
      <c r="E171" s="329" t="s">
        <v>60</v>
      </c>
      <c r="F171" s="30" t="s">
        <v>674</v>
      </c>
      <c r="G171" s="329" t="s">
        <v>268</v>
      </c>
      <c r="H171" s="241">
        <f t="shared" si="16"/>
        <v>3</v>
      </c>
      <c r="I171" s="31"/>
      <c r="J171" s="32">
        <f t="shared" si="17"/>
        <v>19561</v>
      </c>
      <c r="K171" s="32">
        <f t="shared" si="18"/>
        <v>0</v>
      </c>
      <c r="L171" s="32">
        <f t="shared" si="19"/>
        <v>3</v>
      </c>
      <c r="M171" s="31"/>
      <c r="N171" s="32">
        <f t="shared" si="20"/>
        <v>20572</v>
      </c>
      <c r="O171" s="32">
        <f t="shared" si="21"/>
        <v>0</v>
      </c>
      <c r="P171" s="32">
        <f t="shared" si="22"/>
        <v>3</v>
      </c>
      <c r="Q171" s="31"/>
      <c r="R171" s="33">
        <f t="shared" si="23"/>
        <v>1011</v>
      </c>
    </row>
    <row r="172" spans="1:18">
      <c r="A172" s="329" t="s">
        <v>740</v>
      </c>
      <c r="B172" s="329">
        <v>428035244</v>
      </c>
      <c r="C172" s="329" t="s">
        <v>507</v>
      </c>
      <c r="D172" s="329" t="s">
        <v>654</v>
      </c>
      <c r="E172" s="329" t="s">
        <v>60</v>
      </c>
      <c r="F172" s="30" t="s">
        <v>664</v>
      </c>
      <c r="G172" s="329" t="s">
        <v>269</v>
      </c>
      <c r="H172" s="241">
        <f t="shared" si="16"/>
        <v>24</v>
      </c>
      <c r="I172" s="31"/>
      <c r="J172" s="32">
        <f t="shared" si="17"/>
        <v>14734</v>
      </c>
      <c r="K172" s="32">
        <f t="shared" si="18"/>
        <v>1</v>
      </c>
      <c r="L172" s="32">
        <f t="shared" si="19"/>
        <v>7</v>
      </c>
      <c r="M172" s="31"/>
      <c r="N172" s="32">
        <f t="shared" si="20"/>
        <v>15543</v>
      </c>
      <c r="O172" s="32">
        <f t="shared" si="21"/>
        <v>1</v>
      </c>
      <c r="P172" s="32">
        <f t="shared" si="22"/>
        <v>8</v>
      </c>
      <c r="Q172" s="31"/>
      <c r="R172" s="33">
        <f t="shared" si="23"/>
        <v>809</v>
      </c>
    </row>
    <row r="173" spans="1:18">
      <c r="A173" s="329" t="s">
        <v>740</v>
      </c>
      <c r="B173" s="329">
        <v>428035248</v>
      </c>
      <c r="C173" s="329" t="s">
        <v>507</v>
      </c>
      <c r="D173" s="329" t="s">
        <v>654</v>
      </c>
      <c r="E173" s="329" t="s">
        <v>60</v>
      </c>
      <c r="F173" s="30" t="s">
        <v>665</v>
      </c>
      <c r="G173" s="329" t="s">
        <v>273</v>
      </c>
      <c r="H173" s="241">
        <f t="shared" si="16"/>
        <v>18</v>
      </c>
      <c r="I173" s="31"/>
      <c r="J173" s="32">
        <f t="shared" si="17"/>
        <v>17629</v>
      </c>
      <c r="K173" s="32">
        <f t="shared" si="18"/>
        <v>5</v>
      </c>
      <c r="L173" s="32">
        <f t="shared" si="19"/>
        <v>12</v>
      </c>
      <c r="M173" s="31"/>
      <c r="N173" s="32">
        <f t="shared" si="20"/>
        <v>18284</v>
      </c>
      <c r="O173" s="32">
        <f t="shared" si="21"/>
        <v>4</v>
      </c>
      <c r="P173" s="32">
        <f t="shared" si="22"/>
        <v>10</v>
      </c>
      <c r="Q173" s="31"/>
      <c r="R173" s="33">
        <f t="shared" si="23"/>
        <v>655</v>
      </c>
    </row>
    <row r="174" spans="1:18">
      <c r="A174" s="329" t="s">
        <v>740</v>
      </c>
      <c r="B174" s="329">
        <v>428035251</v>
      </c>
      <c r="C174" s="155" t="s">
        <v>507</v>
      </c>
      <c r="D174" s="345">
        <v>35</v>
      </c>
      <c r="E174" s="155" t="s">
        <v>60</v>
      </c>
      <c r="F174" s="32">
        <v>251</v>
      </c>
      <c r="G174" s="155" t="s">
        <v>276</v>
      </c>
      <c r="H174" s="241">
        <f t="shared" si="16"/>
        <v>1</v>
      </c>
      <c r="I174" s="31"/>
      <c r="J174" s="32" t="str">
        <f t="shared" si="17"/>
        <v>--</v>
      </c>
      <c r="K174" s="32">
        <f t="shared" si="18"/>
        <v>0</v>
      </c>
      <c r="L174" s="32">
        <f t="shared" si="19"/>
        <v>0</v>
      </c>
      <c r="M174" s="31"/>
      <c r="N174" s="32">
        <f t="shared" si="20"/>
        <v>17183.121708039042</v>
      </c>
      <c r="O174" s="32">
        <f t="shared" si="21"/>
        <v>0</v>
      </c>
      <c r="P174" s="32">
        <f t="shared" si="22"/>
        <v>0</v>
      </c>
      <c r="Q174" s="31"/>
      <c r="R174" s="33" t="str">
        <f t="shared" si="23"/>
        <v>--</v>
      </c>
    </row>
    <row r="175" spans="1:18">
      <c r="A175" s="329" t="s">
        <v>740</v>
      </c>
      <c r="B175" s="329">
        <v>428035258</v>
      </c>
      <c r="C175" s="329" t="s">
        <v>507</v>
      </c>
      <c r="D175" s="329" t="s">
        <v>654</v>
      </c>
      <c r="E175" s="329" t="s">
        <v>60</v>
      </c>
      <c r="F175" s="30" t="s">
        <v>741</v>
      </c>
      <c r="G175" s="329" t="s">
        <v>283</v>
      </c>
      <c r="H175" s="241">
        <f t="shared" si="16"/>
        <v>2</v>
      </c>
      <c r="I175" s="31"/>
      <c r="J175" s="32">
        <f t="shared" si="17"/>
        <v>20331</v>
      </c>
      <c r="K175" s="32">
        <f t="shared" si="18"/>
        <v>0</v>
      </c>
      <c r="L175" s="32">
        <f t="shared" si="19"/>
        <v>2</v>
      </c>
      <c r="M175" s="31"/>
      <c r="N175" s="32">
        <f t="shared" si="20"/>
        <v>12819</v>
      </c>
      <c r="O175" s="32">
        <f t="shared" si="21"/>
        <v>0</v>
      </c>
      <c r="P175" s="32">
        <f t="shared" si="22"/>
        <v>0</v>
      </c>
      <c r="Q175" s="31"/>
      <c r="R175" s="33">
        <f t="shared" si="23"/>
        <v>-7512</v>
      </c>
    </row>
    <row r="176" spans="1:18">
      <c r="A176" s="329" t="s">
        <v>740</v>
      </c>
      <c r="B176" s="329">
        <v>428035262</v>
      </c>
      <c r="C176" s="329" t="s">
        <v>507</v>
      </c>
      <c r="D176" s="329" t="s">
        <v>654</v>
      </c>
      <c r="E176" s="329" t="s">
        <v>60</v>
      </c>
      <c r="F176" s="30" t="s">
        <v>666</v>
      </c>
      <c r="G176" s="329" t="s">
        <v>287</v>
      </c>
      <c r="H176" s="241">
        <f t="shared" si="16"/>
        <v>3</v>
      </c>
      <c r="I176" s="31"/>
      <c r="J176" s="32">
        <f t="shared" si="17"/>
        <v>19442</v>
      </c>
      <c r="K176" s="32">
        <f t="shared" si="18"/>
        <v>0</v>
      </c>
      <c r="L176" s="32">
        <f t="shared" si="19"/>
        <v>3</v>
      </c>
      <c r="M176" s="31"/>
      <c r="N176" s="32">
        <f t="shared" si="20"/>
        <v>21012</v>
      </c>
      <c r="O176" s="32">
        <f t="shared" si="21"/>
        <v>0</v>
      </c>
      <c r="P176" s="32">
        <f t="shared" si="22"/>
        <v>3</v>
      </c>
      <c r="Q176" s="31"/>
      <c r="R176" s="33">
        <f t="shared" si="23"/>
        <v>1570</v>
      </c>
    </row>
    <row r="177" spans="1:18">
      <c r="A177" s="329" t="s">
        <v>740</v>
      </c>
      <c r="B177" s="329">
        <v>428035276</v>
      </c>
      <c r="C177" s="155" t="s">
        <v>507</v>
      </c>
      <c r="D177" s="345">
        <v>35</v>
      </c>
      <c r="E177" s="155" t="s">
        <v>60</v>
      </c>
      <c r="F177" s="32">
        <v>276</v>
      </c>
      <c r="G177" s="155" t="s">
        <v>301</v>
      </c>
      <c r="H177" s="241">
        <f t="shared" si="16"/>
        <v>1</v>
      </c>
      <c r="I177" s="31"/>
      <c r="J177" s="32" t="str">
        <f t="shared" si="17"/>
        <v>--</v>
      </c>
      <c r="K177" s="32">
        <f t="shared" si="18"/>
        <v>0</v>
      </c>
      <c r="L177" s="32">
        <f t="shared" si="19"/>
        <v>0</v>
      </c>
      <c r="M177" s="31"/>
      <c r="N177" s="32">
        <f t="shared" si="20"/>
        <v>12645.114264334974</v>
      </c>
      <c r="O177" s="32">
        <f t="shared" si="21"/>
        <v>0</v>
      </c>
      <c r="P177" s="32">
        <f t="shared" si="22"/>
        <v>0</v>
      </c>
      <c r="Q177" s="31"/>
      <c r="R177" s="33" t="str">
        <f t="shared" si="23"/>
        <v>--</v>
      </c>
    </row>
    <row r="178" spans="1:18">
      <c r="A178" s="329" t="s">
        <v>740</v>
      </c>
      <c r="B178" s="329">
        <v>428035285</v>
      </c>
      <c r="C178" s="329" t="s">
        <v>507</v>
      </c>
      <c r="D178" s="329" t="s">
        <v>654</v>
      </c>
      <c r="E178" s="329" t="s">
        <v>60</v>
      </c>
      <c r="F178" s="30" t="s">
        <v>676</v>
      </c>
      <c r="G178" s="329" t="s">
        <v>310</v>
      </c>
      <c r="H178" s="241">
        <f t="shared" si="16"/>
        <v>6</v>
      </c>
      <c r="I178" s="31"/>
      <c r="J178" s="32">
        <f t="shared" si="17"/>
        <v>12407</v>
      </c>
      <c r="K178" s="32">
        <f t="shared" si="18"/>
        <v>0</v>
      </c>
      <c r="L178" s="32">
        <f t="shared" si="19"/>
        <v>0</v>
      </c>
      <c r="M178" s="31"/>
      <c r="N178" s="32">
        <f t="shared" si="20"/>
        <v>14171</v>
      </c>
      <c r="O178" s="32">
        <f t="shared" si="21"/>
        <v>1</v>
      </c>
      <c r="P178" s="32">
        <f t="shared" si="22"/>
        <v>1</v>
      </c>
      <c r="Q178" s="31"/>
      <c r="R178" s="33">
        <f t="shared" si="23"/>
        <v>1764</v>
      </c>
    </row>
    <row r="179" spans="1:18">
      <c r="A179" s="329" t="s">
        <v>740</v>
      </c>
      <c r="B179" s="329">
        <v>428035293</v>
      </c>
      <c r="C179" s="329" t="s">
        <v>507</v>
      </c>
      <c r="D179" s="329" t="s">
        <v>654</v>
      </c>
      <c r="E179" s="329" t="s">
        <v>60</v>
      </c>
      <c r="F179" s="30" t="s">
        <v>677</v>
      </c>
      <c r="G179" s="329" t="s">
        <v>318</v>
      </c>
      <c r="H179" s="241">
        <f t="shared" si="16"/>
        <v>4</v>
      </c>
      <c r="I179" s="31"/>
      <c r="J179" s="32">
        <f t="shared" si="17"/>
        <v>20124</v>
      </c>
      <c r="K179" s="32">
        <f t="shared" si="18"/>
        <v>0</v>
      </c>
      <c r="L179" s="32">
        <f t="shared" si="19"/>
        <v>2</v>
      </c>
      <c r="M179" s="31"/>
      <c r="N179" s="32">
        <f t="shared" si="20"/>
        <v>15553</v>
      </c>
      <c r="O179" s="32">
        <f t="shared" si="21"/>
        <v>0</v>
      </c>
      <c r="P179" s="32">
        <f t="shared" si="22"/>
        <v>1</v>
      </c>
      <c r="Q179" s="31"/>
      <c r="R179" s="33">
        <f t="shared" si="23"/>
        <v>-4571</v>
      </c>
    </row>
    <row r="180" spans="1:18">
      <c r="A180" s="329" t="s">
        <v>740</v>
      </c>
      <c r="B180" s="329">
        <v>428035314</v>
      </c>
      <c r="C180" s="329" t="s">
        <v>507</v>
      </c>
      <c r="D180" s="329" t="s">
        <v>654</v>
      </c>
      <c r="E180" s="329" t="s">
        <v>60</v>
      </c>
      <c r="F180" s="30" t="s">
        <v>742</v>
      </c>
      <c r="G180" s="329" t="s">
        <v>339</v>
      </c>
      <c r="H180" s="241">
        <f t="shared" si="16"/>
        <v>0</v>
      </c>
      <c r="I180" s="31"/>
      <c r="J180" s="32">
        <f t="shared" si="17"/>
        <v>11794</v>
      </c>
      <c r="K180" s="32">
        <f t="shared" si="18"/>
        <v>0</v>
      </c>
      <c r="L180" s="32">
        <f t="shared" si="19"/>
        <v>0</v>
      </c>
      <c r="M180" s="31"/>
      <c r="N180" s="32" t="str">
        <f t="shared" si="20"/>
        <v>--</v>
      </c>
      <c r="O180" s="32">
        <f t="shared" si="21"/>
        <v>0</v>
      </c>
      <c r="P180" s="32">
        <f t="shared" si="22"/>
        <v>0</v>
      </c>
      <c r="Q180" s="31"/>
      <c r="R180" s="33" t="str">
        <f t="shared" si="23"/>
        <v>--</v>
      </c>
    </row>
    <row r="181" spans="1:18">
      <c r="A181" s="329" t="s">
        <v>740</v>
      </c>
      <c r="B181" s="329">
        <v>428035336</v>
      </c>
      <c r="C181" s="329" t="s">
        <v>507</v>
      </c>
      <c r="D181" s="329" t="s">
        <v>654</v>
      </c>
      <c r="E181" s="329" t="s">
        <v>60</v>
      </c>
      <c r="F181" s="30" t="s">
        <v>743</v>
      </c>
      <c r="G181" s="329" t="s">
        <v>361</v>
      </c>
      <c r="H181" s="241">
        <f t="shared" si="16"/>
        <v>3</v>
      </c>
      <c r="I181" s="31"/>
      <c r="J181" s="32">
        <f t="shared" si="17"/>
        <v>14967</v>
      </c>
      <c r="K181" s="32">
        <f t="shared" si="18"/>
        <v>0</v>
      </c>
      <c r="L181" s="32">
        <f t="shared" si="19"/>
        <v>1</v>
      </c>
      <c r="M181" s="31"/>
      <c r="N181" s="32">
        <f t="shared" si="20"/>
        <v>14465</v>
      </c>
      <c r="O181" s="32">
        <f t="shared" si="21"/>
        <v>0</v>
      </c>
      <c r="P181" s="32">
        <f t="shared" si="22"/>
        <v>1</v>
      </c>
      <c r="Q181" s="31"/>
      <c r="R181" s="33">
        <f t="shared" si="23"/>
        <v>-502</v>
      </c>
    </row>
    <row r="182" spans="1:18">
      <c r="A182" s="329" t="s">
        <v>740</v>
      </c>
      <c r="B182" s="329">
        <v>428035346</v>
      </c>
      <c r="C182" s="329" t="s">
        <v>507</v>
      </c>
      <c r="D182" s="329" t="s">
        <v>654</v>
      </c>
      <c r="E182" s="329" t="s">
        <v>60</v>
      </c>
      <c r="F182" s="30" t="s">
        <v>667</v>
      </c>
      <c r="G182" s="329" t="s">
        <v>371</v>
      </c>
      <c r="H182" s="241">
        <f t="shared" si="16"/>
        <v>8</v>
      </c>
      <c r="I182" s="31"/>
      <c r="J182" s="32">
        <f t="shared" si="17"/>
        <v>15636</v>
      </c>
      <c r="K182" s="32">
        <f t="shared" si="18"/>
        <v>1</v>
      </c>
      <c r="L182" s="32">
        <f t="shared" si="19"/>
        <v>4</v>
      </c>
      <c r="M182" s="31"/>
      <c r="N182" s="32">
        <f t="shared" si="20"/>
        <v>13822</v>
      </c>
      <c r="O182" s="32">
        <f t="shared" si="21"/>
        <v>0</v>
      </c>
      <c r="P182" s="32">
        <f t="shared" si="22"/>
        <v>1</v>
      </c>
      <c r="Q182" s="31"/>
      <c r="R182" s="33">
        <f t="shared" si="23"/>
        <v>-1814</v>
      </c>
    </row>
    <row r="183" spans="1:18">
      <c r="A183" s="329" t="s">
        <v>740</v>
      </c>
      <c r="B183" s="329">
        <v>428035350</v>
      </c>
      <c r="C183" s="329" t="s">
        <v>507</v>
      </c>
      <c r="D183" s="329" t="s">
        <v>654</v>
      </c>
      <c r="E183" s="329" t="s">
        <v>60</v>
      </c>
      <c r="F183" s="30" t="s">
        <v>744</v>
      </c>
      <c r="G183" s="329" t="s">
        <v>375</v>
      </c>
      <c r="H183" s="241">
        <f t="shared" si="16"/>
        <v>0</v>
      </c>
      <c r="I183" s="31"/>
      <c r="J183" s="32">
        <f t="shared" si="17"/>
        <v>16654</v>
      </c>
      <c r="K183" s="32">
        <f t="shared" si="18"/>
        <v>0</v>
      </c>
      <c r="L183" s="32">
        <f t="shared" si="19"/>
        <v>1</v>
      </c>
      <c r="M183" s="31"/>
      <c r="N183" s="32" t="str">
        <f t="shared" si="20"/>
        <v>--</v>
      </c>
      <c r="O183" s="32">
        <f t="shared" si="21"/>
        <v>0</v>
      </c>
      <c r="P183" s="32">
        <f t="shared" si="22"/>
        <v>0</v>
      </c>
      <c r="Q183" s="31"/>
      <c r="R183" s="33" t="str">
        <f t="shared" si="23"/>
        <v>--</v>
      </c>
    </row>
    <row r="184" spans="1:18">
      <c r="A184" s="329" t="s">
        <v>740</v>
      </c>
      <c r="B184" s="329">
        <v>428035730</v>
      </c>
      <c r="C184" s="155" t="s">
        <v>507</v>
      </c>
      <c r="D184" s="345">
        <v>35</v>
      </c>
      <c r="E184" s="155" t="s">
        <v>60</v>
      </c>
      <c r="F184" s="32">
        <v>730</v>
      </c>
      <c r="G184" s="155" t="s">
        <v>419</v>
      </c>
      <c r="H184" s="241">
        <f t="shared" si="16"/>
        <v>1</v>
      </c>
      <c r="I184" s="31"/>
      <c r="J184" s="32" t="str">
        <f t="shared" si="17"/>
        <v>--</v>
      </c>
      <c r="K184" s="32">
        <f t="shared" si="18"/>
        <v>0</v>
      </c>
      <c r="L184" s="32">
        <f t="shared" si="19"/>
        <v>0</v>
      </c>
      <c r="M184" s="31"/>
      <c r="N184" s="32">
        <f t="shared" si="20"/>
        <v>14093.902809446256</v>
      </c>
      <c r="O184" s="32">
        <f t="shared" si="21"/>
        <v>0</v>
      </c>
      <c r="P184" s="32">
        <f t="shared" si="22"/>
        <v>0</v>
      </c>
      <c r="Q184" s="31"/>
      <c r="R184" s="33" t="str">
        <f t="shared" si="23"/>
        <v>--</v>
      </c>
    </row>
    <row r="185" spans="1:18">
      <c r="A185" s="329" t="s">
        <v>745</v>
      </c>
      <c r="B185" s="329">
        <v>429163030</v>
      </c>
      <c r="C185" s="329" t="s">
        <v>508</v>
      </c>
      <c r="D185" s="329" t="s">
        <v>660</v>
      </c>
      <c r="E185" s="329" t="s">
        <v>188</v>
      </c>
      <c r="F185" s="30" t="s">
        <v>706</v>
      </c>
      <c r="G185" s="329" t="s">
        <v>55</v>
      </c>
      <c r="H185" s="241">
        <f t="shared" si="16"/>
        <v>0</v>
      </c>
      <c r="I185" s="31"/>
      <c r="J185" s="32">
        <f t="shared" si="17"/>
        <v>18399</v>
      </c>
      <c r="K185" s="32">
        <f t="shared" si="18"/>
        <v>0</v>
      </c>
      <c r="L185" s="32">
        <f t="shared" si="19"/>
        <v>2</v>
      </c>
      <c r="M185" s="31"/>
      <c r="N185" s="32" t="str">
        <f t="shared" si="20"/>
        <v>--</v>
      </c>
      <c r="O185" s="32">
        <f t="shared" si="21"/>
        <v>0</v>
      </c>
      <c r="P185" s="32">
        <f t="shared" si="22"/>
        <v>1</v>
      </c>
      <c r="Q185" s="31"/>
      <c r="R185" s="33" t="str">
        <f t="shared" si="23"/>
        <v>--</v>
      </c>
    </row>
    <row r="186" spans="1:18">
      <c r="A186" s="329" t="s">
        <v>745</v>
      </c>
      <c r="B186" s="329">
        <v>429163035</v>
      </c>
      <c r="C186" s="329" t="s">
        <v>508</v>
      </c>
      <c r="D186" s="329" t="s">
        <v>660</v>
      </c>
      <c r="E186" s="329" t="s">
        <v>188</v>
      </c>
      <c r="F186" s="30" t="s">
        <v>654</v>
      </c>
      <c r="G186" s="329" t="s">
        <v>60</v>
      </c>
      <c r="H186" s="241">
        <f t="shared" si="16"/>
        <v>1</v>
      </c>
      <c r="I186" s="31"/>
      <c r="J186" s="32">
        <f t="shared" si="17"/>
        <v>20404</v>
      </c>
      <c r="K186" s="32">
        <f t="shared" si="18"/>
        <v>0</v>
      </c>
      <c r="L186" s="32">
        <f t="shared" si="19"/>
        <v>1</v>
      </c>
      <c r="M186" s="31"/>
      <c r="N186" s="32">
        <f t="shared" si="20"/>
        <v>20141</v>
      </c>
      <c r="O186" s="32">
        <f t="shared" si="21"/>
        <v>0</v>
      </c>
      <c r="P186" s="32">
        <f t="shared" si="22"/>
        <v>1</v>
      </c>
      <c r="Q186" s="31"/>
      <c r="R186" s="33">
        <f t="shared" si="23"/>
        <v>-263</v>
      </c>
    </row>
    <row r="187" spans="1:18">
      <c r="A187" s="329" t="s">
        <v>745</v>
      </c>
      <c r="B187" s="329">
        <v>429163049</v>
      </c>
      <c r="C187" s="329" t="s">
        <v>508</v>
      </c>
      <c r="D187" s="329" t="s">
        <v>660</v>
      </c>
      <c r="E187" s="329" t="s">
        <v>188</v>
      </c>
      <c r="F187" s="30" t="s">
        <v>723</v>
      </c>
      <c r="G187" s="329" t="s">
        <v>74</v>
      </c>
      <c r="H187" s="241">
        <f t="shared" si="16"/>
        <v>2</v>
      </c>
      <c r="I187" s="31"/>
      <c r="J187" s="32" t="str">
        <f t="shared" si="17"/>
        <v>--</v>
      </c>
      <c r="K187" s="32">
        <f t="shared" si="18"/>
        <v>0</v>
      </c>
      <c r="L187" s="32">
        <f t="shared" si="19"/>
        <v>0</v>
      </c>
      <c r="M187" s="31"/>
      <c r="N187" s="32">
        <f t="shared" si="20"/>
        <v>18199</v>
      </c>
      <c r="O187" s="32">
        <f t="shared" si="21"/>
        <v>0</v>
      </c>
      <c r="P187" s="32">
        <f t="shared" si="22"/>
        <v>2</v>
      </c>
      <c r="Q187" s="31"/>
      <c r="R187" s="33" t="str">
        <f t="shared" si="23"/>
        <v>--</v>
      </c>
    </row>
    <row r="188" spans="1:18">
      <c r="A188" s="329" t="s">
        <v>745</v>
      </c>
      <c r="B188" s="329">
        <v>429163057</v>
      </c>
      <c r="C188" s="329" t="s">
        <v>508</v>
      </c>
      <c r="D188" s="329" t="s">
        <v>660</v>
      </c>
      <c r="E188" s="329" t="s">
        <v>188</v>
      </c>
      <c r="F188" s="30" t="s">
        <v>656</v>
      </c>
      <c r="G188" s="329" t="s">
        <v>82</v>
      </c>
      <c r="H188" s="241">
        <f t="shared" si="16"/>
        <v>0</v>
      </c>
      <c r="I188" s="31"/>
      <c r="J188" s="32">
        <f t="shared" si="17"/>
        <v>21080</v>
      </c>
      <c r="K188" s="32">
        <f t="shared" si="18"/>
        <v>0</v>
      </c>
      <c r="L188" s="32">
        <f t="shared" si="19"/>
        <v>1</v>
      </c>
      <c r="M188" s="31"/>
      <c r="N188" s="32" t="str">
        <f t="shared" si="20"/>
        <v>--</v>
      </c>
      <c r="O188" s="32">
        <f t="shared" si="21"/>
        <v>0</v>
      </c>
      <c r="P188" s="32">
        <f t="shared" si="22"/>
        <v>0</v>
      </c>
      <c r="Q188" s="31"/>
      <c r="R188" s="33" t="str">
        <f t="shared" si="23"/>
        <v>--</v>
      </c>
    </row>
    <row r="189" spans="1:18">
      <c r="A189" s="329" t="s">
        <v>745</v>
      </c>
      <c r="B189" s="329">
        <v>429163071</v>
      </c>
      <c r="C189" s="329" t="s">
        <v>508</v>
      </c>
      <c r="D189" s="329" t="s">
        <v>660</v>
      </c>
      <c r="E189" s="329" t="s">
        <v>188</v>
      </c>
      <c r="F189" s="30" t="s">
        <v>746</v>
      </c>
      <c r="G189" s="329" t="s">
        <v>96</v>
      </c>
      <c r="H189" s="241">
        <f t="shared" si="16"/>
        <v>1</v>
      </c>
      <c r="I189" s="31"/>
      <c r="J189" s="32">
        <f t="shared" si="17"/>
        <v>17065</v>
      </c>
      <c r="K189" s="32">
        <f t="shared" si="18"/>
        <v>0</v>
      </c>
      <c r="L189" s="32">
        <f t="shared" si="19"/>
        <v>4</v>
      </c>
      <c r="M189" s="31"/>
      <c r="N189" s="32">
        <f t="shared" si="20"/>
        <v>18651</v>
      </c>
      <c r="O189" s="32">
        <f t="shared" si="21"/>
        <v>0</v>
      </c>
      <c r="P189" s="32">
        <f t="shared" si="22"/>
        <v>3</v>
      </c>
      <c r="Q189" s="31"/>
      <c r="R189" s="33">
        <f t="shared" si="23"/>
        <v>1586</v>
      </c>
    </row>
    <row r="190" spans="1:18">
      <c r="A190" s="329" t="s">
        <v>745</v>
      </c>
      <c r="B190" s="329">
        <v>429163093</v>
      </c>
      <c r="C190" s="329" t="s">
        <v>508</v>
      </c>
      <c r="D190" s="329" t="s">
        <v>660</v>
      </c>
      <c r="E190" s="329" t="s">
        <v>188</v>
      </c>
      <c r="F190" s="30" t="s">
        <v>657</v>
      </c>
      <c r="G190" s="329" t="str">
        <f>VLOOKUP(B190,ratesQ2,6,FALSE)</f>
        <v>EVERETT</v>
      </c>
      <c r="H190" s="241">
        <f t="shared" si="16"/>
        <v>1</v>
      </c>
      <c r="I190" s="31"/>
      <c r="J190" s="32" t="str">
        <f t="shared" si="17"/>
        <v>--</v>
      </c>
      <c r="K190" s="32">
        <f t="shared" si="18"/>
        <v>0</v>
      </c>
      <c r="L190" s="32">
        <f t="shared" si="19"/>
        <v>0</v>
      </c>
      <c r="M190" s="31"/>
      <c r="N190" s="32">
        <f t="shared" si="20"/>
        <v>21564.706527873641</v>
      </c>
      <c r="O190" s="32">
        <f t="shared" si="21"/>
        <v>0</v>
      </c>
      <c r="P190" s="32">
        <f t="shared" si="22"/>
        <v>0</v>
      </c>
      <c r="Q190" s="31"/>
      <c r="R190" s="33" t="str">
        <f t="shared" si="23"/>
        <v>--</v>
      </c>
    </row>
    <row r="191" spans="1:18">
      <c r="A191" s="329" t="s">
        <v>745</v>
      </c>
      <c r="B191" s="329">
        <v>429163128</v>
      </c>
      <c r="C191" s="329" t="s">
        <v>508</v>
      </c>
      <c r="D191" s="329" t="s">
        <v>660</v>
      </c>
      <c r="E191" s="329" t="s">
        <v>188</v>
      </c>
      <c r="F191" s="30" t="s">
        <v>729</v>
      </c>
      <c r="G191" s="329" t="s">
        <v>153</v>
      </c>
      <c r="H191" s="241">
        <f t="shared" si="16"/>
        <v>0</v>
      </c>
      <c r="I191" s="31"/>
      <c r="J191" s="32">
        <f t="shared" si="17"/>
        <v>18201</v>
      </c>
      <c r="K191" s="32">
        <f t="shared" si="18"/>
        <v>0</v>
      </c>
      <c r="L191" s="32">
        <f t="shared" si="19"/>
        <v>1</v>
      </c>
      <c r="M191" s="31"/>
      <c r="N191" s="32" t="str">
        <f t="shared" si="20"/>
        <v>--</v>
      </c>
      <c r="O191" s="32">
        <f t="shared" si="21"/>
        <v>0</v>
      </c>
      <c r="P191" s="32">
        <f t="shared" si="22"/>
        <v>1</v>
      </c>
      <c r="Q191" s="31"/>
      <c r="R191" s="33" t="str">
        <f t="shared" si="23"/>
        <v>--</v>
      </c>
    </row>
    <row r="192" spans="1:18">
      <c r="A192" s="329" t="s">
        <v>745</v>
      </c>
      <c r="B192" s="329">
        <v>429163160</v>
      </c>
      <c r="C192" s="329" t="s">
        <v>508</v>
      </c>
      <c r="D192" s="329" t="s">
        <v>660</v>
      </c>
      <c r="E192" s="329" t="s">
        <v>188</v>
      </c>
      <c r="F192" s="30" t="s">
        <v>659</v>
      </c>
      <c r="G192" s="329" t="s">
        <v>185</v>
      </c>
      <c r="H192" s="241">
        <f t="shared" si="16"/>
        <v>1</v>
      </c>
      <c r="I192" s="31"/>
      <c r="J192" s="32">
        <f t="shared" si="17"/>
        <v>20404</v>
      </c>
      <c r="K192" s="32">
        <f t="shared" si="18"/>
        <v>0</v>
      </c>
      <c r="L192" s="32">
        <f t="shared" si="19"/>
        <v>2</v>
      </c>
      <c r="M192" s="31"/>
      <c r="N192" s="32">
        <f t="shared" si="20"/>
        <v>21667</v>
      </c>
      <c r="O192" s="32">
        <f t="shared" si="21"/>
        <v>0</v>
      </c>
      <c r="P192" s="32">
        <f t="shared" si="22"/>
        <v>2</v>
      </c>
      <c r="Q192" s="31"/>
      <c r="R192" s="33">
        <f t="shared" si="23"/>
        <v>1263</v>
      </c>
    </row>
    <row r="193" spans="1:18">
      <c r="A193" s="329" t="s">
        <v>745</v>
      </c>
      <c r="B193" s="329">
        <v>429163163</v>
      </c>
      <c r="C193" s="329" t="s">
        <v>508</v>
      </c>
      <c r="D193" s="329" t="s">
        <v>660</v>
      </c>
      <c r="E193" s="329" t="s">
        <v>188</v>
      </c>
      <c r="F193" s="30" t="s">
        <v>660</v>
      </c>
      <c r="G193" s="329" t="s">
        <v>188</v>
      </c>
      <c r="H193" s="241">
        <f t="shared" si="16"/>
        <v>1560</v>
      </c>
      <c r="I193" s="31"/>
      <c r="J193" s="32">
        <f t="shared" si="17"/>
        <v>17512</v>
      </c>
      <c r="K193" s="32">
        <f t="shared" si="18"/>
        <v>236</v>
      </c>
      <c r="L193" s="32">
        <f t="shared" si="19"/>
        <v>1112</v>
      </c>
      <c r="M193" s="31"/>
      <c r="N193" s="32">
        <f t="shared" si="20"/>
        <v>18677</v>
      </c>
      <c r="O193" s="32">
        <f t="shared" si="21"/>
        <v>281</v>
      </c>
      <c r="P193" s="32">
        <f t="shared" si="22"/>
        <v>1120</v>
      </c>
      <c r="Q193" s="31"/>
      <c r="R193" s="33">
        <f t="shared" si="23"/>
        <v>1165</v>
      </c>
    </row>
    <row r="194" spans="1:18">
      <c r="A194" s="329" t="s">
        <v>745</v>
      </c>
      <c r="B194" s="329">
        <v>429163165</v>
      </c>
      <c r="C194" s="329" t="s">
        <v>508</v>
      </c>
      <c r="D194" s="329" t="s">
        <v>660</v>
      </c>
      <c r="E194" s="329" t="s">
        <v>188</v>
      </c>
      <c r="F194" s="30" t="s">
        <v>661</v>
      </c>
      <c r="G194" s="329" t="s">
        <v>190</v>
      </c>
      <c r="H194" s="241">
        <f t="shared" si="16"/>
        <v>5</v>
      </c>
      <c r="I194" s="31"/>
      <c r="J194" s="32">
        <f t="shared" si="17"/>
        <v>17828</v>
      </c>
      <c r="K194" s="32">
        <f t="shared" si="18"/>
        <v>0</v>
      </c>
      <c r="L194" s="32">
        <f t="shared" si="19"/>
        <v>1</v>
      </c>
      <c r="M194" s="31"/>
      <c r="N194" s="32">
        <f t="shared" si="20"/>
        <v>19134</v>
      </c>
      <c r="O194" s="32">
        <f t="shared" si="21"/>
        <v>0</v>
      </c>
      <c r="P194" s="32">
        <f t="shared" si="22"/>
        <v>3</v>
      </c>
      <c r="Q194" s="31"/>
      <c r="R194" s="33">
        <f t="shared" si="23"/>
        <v>1306</v>
      </c>
    </row>
    <row r="195" spans="1:18">
      <c r="A195" s="329" t="s">
        <v>745</v>
      </c>
      <c r="B195" s="329">
        <v>429163168</v>
      </c>
      <c r="C195" s="329" t="s">
        <v>508</v>
      </c>
      <c r="D195" s="329" t="s">
        <v>660</v>
      </c>
      <c r="E195" s="329" t="s">
        <v>188</v>
      </c>
      <c r="F195" s="30" t="s">
        <v>747</v>
      </c>
      <c r="G195" s="329" t="s">
        <v>193</v>
      </c>
      <c r="H195" s="241">
        <f t="shared" si="16"/>
        <v>2</v>
      </c>
      <c r="I195" s="31"/>
      <c r="J195" s="32">
        <f t="shared" si="17"/>
        <v>16365</v>
      </c>
      <c r="K195" s="32">
        <f t="shared" si="18"/>
        <v>1</v>
      </c>
      <c r="L195" s="32">
        <f t="shared" si="19"/>
        <v>3</v>
      </c>
      <c r="M195" s="31"/>
      <c r="N195" s="32">
        <f t="shared" si="20"/>
        <v>15980</v>
      </c>
      <c r="O195" s="32">
        <f t="shared" si="21"/>
        <v>0</v>
      </c>
      <c r="P195" s="32">
        <f t="shared" si="22"/>
        <v>3</v>
      </c>
      <c r="Q195" s="31"/>
      <c r="R195" s="33">
        <f t="shared" si="23"/>
        <v>-385</v>
      </c>
    </row>
    <row r="196" spans="1:18">
      <c r="A196" s="329" t="s">
        <v>745</v>
      </c>
      <c r="B196" s="329">
        <v>429163181</v>
      </c>
      <c r="C196" s="329" t="s">
        <v>508</v>
      </c>
      <c r="D196" s="329" t="s">
        <v>660</v>
      </c>
      <c r="E196" s="329" t="s">
        <v>188</v>
      </c>
      <c r="F196" s="30" t="s">
        <v>732</v>
      </c>
      <c r="G196" s="329" t="s">
        <v>206</v>
      </c>
      <c r="H196" s="241">
        <f t="shared" si="16"/>
        <v>0</v>
      </c>
      <c r="I196" s="31"/>
      <c r="J196" s="32">
        <f t="shared" si="17"/>
        <v>19729</v>
      </c>
      <c r="K196" s="32">
        <f t="shared" si="18"/>
        <v>0</v>
      </c>
      <c r="L196" s="32">
        <f t="shared" si="19"/>
        <v>2</v>
      </c>
      <c r="M196" s="31"/>
      <c r="N196" s="32" t="str">
        <f t="shared" si="20"/>
        <v>--</v>
      </c>
      <c r="O196" s="32">
        <f t="shared" si="21"/>
        <v>0</v>
      </c>
      <c r="P196" s="32">
        <f t="shared" si="22"/>
        <v>0</v>
      </c>
      <c r="Q196" s="31"/>
      <c r="R196" s="33" t="str">
        <f t="shared" si="23"/>
        <v>--</v>
      </c>
    </row>
    <row r="197" spans="1:18">
      <c r="A197" s="329" t="s">
        <v>745</v>
      </c>
      <c r="B197" s="329">
        <v>429163229</v>
      </c>
      <c r="C197" s="329" t="s">
        <v>508</v>
      </c>
      <c r="D197" s="329" t="s">
        <v>660</v>
      </c>
      <c r="E197" s="329" t="s">
        <v>188</v>
      </c>
      <c r="F197" s="30" t="s">
        <v>663</v>
      </c>
      <c r="G197" s="329" t="s">
        <v>254</v>
      </c>
      <c r="H197" s="241">
        <f t="shared" si="16"/>
        <v>6</v>
      </c>
      <c r="I197" s="31"/>
      <c r="J197" s="32">
        <f t="shared" si="17"/>
        <v>14912</v>
      </c>
      <c r="K197" s="32">
        <f t="shared" si="18"/>
        <v>1</v>
      </c>
      <c r="L197" s="32">
        <f t="shared" si="19"/>
        <v>4</v>
      </c>
      <c r="M197" s="31"/>
      <c r="N197" s="32">
        <f t="shared" si="20"/>
        <v>16633</v>
      </c>
      <c r="O197" s="32">
        <f t="shared" si="21"/>
        <v>0</v>
      </c>
      <c r="P197" s="32">
        <f t="shared" si="22"/>
        <v>5</v>
      </c>
      <c r="Q197" s="31"/>
      <c r="R197" s="33">
        <f t="shared" si="23"/>
        <v>1721</v>
      </c>
    </row>
    <row r="198" spans="1:18">
      <c r="A198" s="329" t="s">
        <v>745</v>
      </c>
      <c r="B198" s="329">
        <v>429163246</v>
      </c>
      <c r="C198" s="329" t="s">
        <v>508</v>
      </c>
      <c r="D198" s="329" t="s">
        <v>660</v>
      </c>
      <c r="E198" s="329" t="s">
        <v>188</v>
      </c>
      <c r="F198" s="30" t="s">
        <v>748</v>
      </c>
      <c r="G198" s="329" t="s">
        <v>271</v>
      </c>
      <c r="H198" s="241">
        <f t="shared" si="16"/>
        <v>0</v>
      </c>
      <c r="I198" s="31"/>
      <c r="J198" s="32">
        <f t="shared" si="17"/>
        <v>17077</v>
      </c>
      <c r="K198" s="32">
        <f t="shared" si="18"/>
        <v>0</v>
      </c>
      <c r="L198" s="32">
        <f t="shared" si="19"/>
        <v>1</v>
      </c>
      <c r="M198" s="31"/>
      <c r="N198" s="32" t="str">
        <f t="shared" si="20"/>
        <v>--</v>
      </c>
      <c r="O198" s="32">
        <f t="shared" si="21"/>
        <v>0</v>
      </c>
      <c r="P198" s="32">
        <f t="shared" si="22"/>
        <v>0</v>
      </c>
      <c r="Q198" s="31"/>
      <c r="R198" s="33" t="str">
        <f t="shared" si="23"/>
        <v>--</v>
      </c>
    </row>
    <row r="199" spans="1:18">
      <c r="A199" s="329" t="s">
        <v>745</v>
      </c>
      <c r="B199" s="329">
        <v>429163248</v>
      </c>
      <c r="C199" s="329" t="s">
        <v>508</v>
      </c>
      <c r="D199" s="329" t="s">
        <v>660</v>
      </c>
      <c r="E199" s="329" t="s">
        <v>188</v>
      </c>
      <c r="F199" s="30" t="s">
        <v>665</v>
      </c>
      <c r="G199" s="329" t="s">
        <v>273</v>
      </c>
      <c r="H199" s="241">
        <f t="shared" si="16"/>
        <v>7</v>
      </c>
      <c r="I199" s="31"/>
      <c r="J199" s="32">
        <f t="shared" si="17"/>
        <v>19137</v>
      </c>
      <c r="K199" s="32">
        <f t="shared" si="18"/>
        <v>0</v>
      </c>
      <c r="L199" s="32">
        <f t="shared" si="19"/>
        <v>3</v>
      </c>
      <c r="M199" s="31"/>
      <c r="N199" s="32">
        <f t="shared" si="20"/>
        <v>15931</v>
      </c>
      <c r="O199" s="32">
        <f t="shared" si="21"/>
        <v>0</v>
      </c>
      <c r="P199" s="32">
        <f t="shared" si="22"/>
        <v>3</v>
      </c>
      <c r="Q199" s="31"/>
      <c r="R199" s="33">
        <f t="shared" si="23"/>
        <v>-3206</v>
      </c>
    </row>
    <row r="200" spans="1:18">
      <c r="A200" s="329" t="s">
        <v>745</v>
      </c>
      <c r="B200" s="329">
        <v>429163258</v>
      </c>
      <c r="C200" s="329" t="s">
        <v>508</v>
      </c>
      <c r="D200" s="329" t="s">
        <v>660</v>
      </c>
      <c r="E200" s="329" t="s">
        <v>188</v>
      </c>
      <c r="F200" s="30" t="s">
        <v>741</v>
      </c>
      <c r="G200" s="329" t="s">
        <v>283</v>
      </c>
      <c r="H200" s="241">
        <f t="shared" si="16"/>
        <v>22</v>
      </c>
      <c r="I200" s="31"/>
      <c r="J200" s="32">
        <f t="shared" si="17"/>
        <v>17080</v>
      </c>
      <c r="K200" s="32">
        <f t="shared" si="18"/>
        <v>3</v>
      </c>
      <c r="L200" s="32">
        <f t="shared" si="19"/>
        <v>18</v>
      </c>
      <c r="M200" s="31"/>
      <c r="N200" s="32">
        <f t="shared" si="20"/>
        <v>17038</v>
      </c>
      <c r="O200" s="32">
        <f t="shared" si="21"/>
        <v>2</v>
      </c>
      <c r="P200" s="32">
        <f t="shared" si="22"/>
        <v>17</v>
      </c>
      <c r="Q200" s="31"/>
      <c r="R200" s="33">
        <f t="shared" si="23"/>
        <v>-42</v>
      </c>
    </row>
    <row r="201" spans="1:18">
      <c r="A201" s="329" t="s">
        <v>745</v>
      </c>
      <c r="B201" s="329">
        <v>429163262</v>
      </c>
      <c r="C201" s="329" t="s">
        <v>508</v>
      </c>
      <c r="D201" s="329" t="s">
        <v>660</v>
      </c>
      <c r="E201" s="329" t="s">
        <v>188</v>
      </c>
      <c r="F201" s="30" t="s">
        <v>666</v>
      </c>
      <c r="G201" s="329" t="s">
        <v>287</v>
      </c>
      <c r="H201" s="241">
        <f t="shared" si="16"/>
        <v>16</v>
      </c>
      <c r="I201" s="31"/>
      <c r="J201" s="32">
        <f t="shared" si="17"/>
        <v>17920</v>
      </c>
      <c r="K201" s="32">
        <f t="shared" si="18"/>
        <v>2</v>
      </c>
      <c r="L201" s="32">
        <f t="shared" si="19"/>
        <v>13</v>
      </c>
      <c r="M201" s="31"/>
      <c r="N201" s="32">
        <f t="shared" si="20"/>
        <v>19539</v>
      </c>
      <c r="O201" s="32">
        <f t="shared" si="21"/>
        <v>4</v>
      </c>
      <c r="P201" s="32">
        <f t="shared" si="22"/>
        <v>20</v>
      </c>
      <c r="Q201" s="31"/>
      <c r="R201" s="33">
        <f t="shared" si="23"/>
        <v>1619</v>
      </c>
    </row>
    <row r="202" spans="1:18">
      <c r="A202" s="329" t="s">
        <v>745</v>
      </c>
      <c r="B202" s="329">
        <v>429163291</v>
      </c>
      <c r="C202" s="329" t="s">
        <v>508</v>
      </c>
      <c r="D202" s="329" t="s">
        <v>660</v>
      </c>
      <c r="E202" s="329" t="s">
        <v>188</v>
      </c>
      <c r="F202" s="30" t="s">
        <v>749</v>
      </c>
      <c r="G202" s="329" t="s">
        <v>316</v>
      </c>
      <c r="H202" s="241">
        <f t="shared" ref="H202:H265" si="24">IFERROR(VLOOKUP(B202,ratesQ2,14,FALSE),0)</f>
        <v>2</v>
      </c>
      <c r="I202" s="31"/>
      <c r="J202" s="32">
        <f t="shared" ref="J202:J265" si="25">IFERROR(VLOOKUP($B202,ratesPFY,9,FALSE),"--")</f>
        <v>17295</v>
      </c>
      <c r="K202" s="32">
        <f t="shared" ref="K202:K265" si="26">IFERROR(VLOOKUP($B202,found25,12,FALSE),0) +
IFERROR(VLOOKUP($B202,found25,13,FALSE),0) +
IFERROR(VLOOKUP($B202,found25,14,FALSE),0)</f>
        <v>1</v>
      </c>
      <c r="L202" s="32">
        <f t="shared" ref="L202:L265" si="27">(IFERROR(VLOOKUP($B202,found25,15,FALSE),0))</f>
        <v>4</v>
      </c>
      <c r="M202" s="31"/>
      <c r="N202" s="32">
        <f t="shared" ref="N202:N265" si="28">IFERROR(VLOOKUP($B202,ratesQ2,8,FALSE),"--")</f>
        <v>17715</v>
      </c>
      <c r="O202" s="32">
        <f t="shared" ref="O202:O265" si="29">IFERROR(VLOOKUP($B202,found26,12,FALSE),0) +
IFERROR(VLOOKUP($B202,found26,13,FALSE),0) +
IFERROR(VLOOKUP($B202,found26,14,FALSE),0)</f>
        <v>1</v>
      </c>
      <c r="P202" s="32">
        <f t="shared" ref="P202:P265" si="30">(IFERROR(VLOOKUP($B202,found26,15,FALSE),0))</f>
        <v>6</v>
      </c>
      <c r="Q202" s="31"/>
      <c r="R202" s="33">
        <f t="shared" ref="R202:R265" si="31">IFERROR(N202-J202,"--")</f>
        <v>420</v>
      </c>
    </row>
    <row r="203" spans="1:18">
      <c r="A203" s="329" t="s">
        <v>745</v>
      </c>
      <c r="B203" s="329">
        <v>429163305</v>
      </c>
      <c r="C203" s="329" t="s">
        <v>508</v>
      </c>
      <c r="D203" s="329" t="s">
        <v>660</v>
      </c>
      <c r="E203" s="329" t="s">
        <v>188</v>
      </c>
      <c r="F203" s="30" t="s">
        <v>736</v>
      </c>
      <c r="G203" s="329" t="s">
        <v>330</v>
      </c>
      <c r="H203" s="241">
        <f t="shared" si="24"/>
        <v>1</v>
      </c>
      <c r="I203" s="31"/>
      <c r="J203" s="32">
        <f t="shared" si="25"/>
        <v>17262</v>
      </c>
      <c r="K203" s="32">
        <f t="shared" si="26"/>
        <v>0</v>
      </c>
      <c r="L203" s="32">
        <f t="shared" si="27"/>
        <v>1</v>
      </c>
      <c r="M203" s="31"/>
      <c r="N203" s="32">
        <f t="shared" si="28"/>
        <v>19101</v>
      </c>
      <c r="O203" s="32">
        <f t="shared" si="29"/>
        <v>1</v>
      </c>
      <c r="P203" s="32">
        <f t="shared" si="30"/>
        <v>1</v>
      </c>
      <c r="Q203" s="31"/>
      <c r="R203" s="33">
        <f t="shared" si="31"/>
        <v>1839</v>
      </c>
    </row>
    <row r="204" spans="1:18">
      <c r="A204" s="329" t="s">
        <v>745</v>
      </c>
      <c r="B204" s="329">
        <v>429163347</v>
      </c>
      <c r="C204" s="329" t="s">
        <v>508</v>
      </c>
      <c r="D204" s="329" t="s">
        <v>660</v>
      </c>
      <c r="E204" s="329" t="s">
        <v>188</v>
      </c>
      <c r="F204" s="30" t="s">
        <v>738</v>
      </c>
      <c r="G204" s="329" t="s">
        <v>372</v>
      </c>
      <c r="H204" s="241">
        <f t="shared" si="24"/>
        <v>2</v>
      </c>
      <c r="I204" s="31"/>
      <c r="J204" s="32">
        <f t="shared" si="25"/>
        <v>17314</v>
      </c>
      <c r="K204" s="32">
        <f t="shared" si="26"/>
        <v>0</v>
      </c>
      <c r="L204" s="32">
        <f t="shared" si="27"/>
        <v>1</v>
      </c>
      <c r="M204" s="31"/>
      <c r="N204" s="32">
        <f t="shared" si="28"/>
        <v>11091</v>
      </c>
      <c r="O204" s="32">
        <f t="shared" si="29"/>
        <v>0</v>
      </c>
      <c r="P204" s="32">
        <f t="shared" si="30"/>
        <v>0</v>
      </c>
      <c r="Q204" s="31"/>
      <c r="R204" s="33">
        <f t="shared" si="31"/>
        <v>-6223</v>
      </c>
    </row>
    <row r="205" spans="1:18">
      <c r="A205" s="329" t="s">
        <v>750</v>
      </c>
      <c r="B205" s="329">
        <v>430170025</v>
      </c>
      <c r="C205" s="329" t="s">
        <v>509</v>
      </c>
      <c r="D205" s="329" t="s">
        <v>714</v>
      </c>
      <c r="E205" s="329" t="s">
        <v>195</v>
      </c>
      <c r="F205" s="30" t="s">
        <v>751</v>
      </c>
      <c r="G205" s="329" t="s">
        <v>50</v>
      </c>
      <c r="H205" s="241">
        <f t="shared" si="24"/>
        <v>0</v>
      </c>
      <c r="I205" s="31"/>
      <c r="J205" s="32">
        <f t="shared" si="25"/>
        <v>12765</v>
      </c>
      <c r="K205" s="32">
        <f t="shared" si="26"/>
        <v>0</v>
      </c>
      <c r="L205" s="32">
        <f t="shared" si="27"/>
        <v>0</v>
      </c>
      <c r="M205" s="31"/>
      <c r="N205" s="32" t="str">
        <f t="shared" si="28"/>
        <v>--</v>
      </c>
      <c r="O205" s="32">
        <f t="shared" si="29"/>
        <v>0</v>
      </c>
      <c r="P205" s="32">
        <f t="shared" si="30"/>
        <v>0</v>
      </c>
      <c r="Q205" s="31"/>
      <c r="R205" s="33" t="str">
        <f t="shared" si="31"/>
        <v>--</v>
      </c>
    </row>
    <row r="206" spans="1:18">
      <c r="A206" s="329" t="s">
        <v>750</v>
      </c>
      <c r="B206" s="329">
        <v>430170064</v>
      </c>
      <c r="C206" s="329" t="s">
        <v>509</v>
      </c>
      <c r="D206" s="329" t="s">
        <v>714</v>
      </c>
      <c r="E206" s="329" t="s">
        <v>195</v>
      </c>
      <c r="F206" s="30" t="s">
        <v>752</v>
      </c>
      <c r="G206" s="329" t="s">
        <v>89</v>
      </c>
      <c r="H206" s="241">
        <f t="shared" si="24"/>
        <v>77</v>
      </c>
      <c r="I206" s="31"/>
      <c r="J206" s="32">
        <f t="shared" si="25"/>
        <v>13915</v>
      </c>
      <c r="K206" s="32">
        <f t="shared" si="26"/>
        <v>0</v>
      </c>
      <c r="L206" s="32">
        <f t="shared" si="27"/>
        <v>19</v>
      </c>
      <c r="M206" s="31"/>
      <c r="N206" s="32">
        <f t="shared" si="28"/>
        <v>14631</v>
      </c>
      <c r="O206" s="32">
        <f t="shared" si="29"/>
        <v>0</v>
      </c>
      <c r="P206" s="32">
        <f t="shared" si="30"/>
        <v>23</v>
      </c>
      <c r="Q206" s="31"/>
      <c r="R206" s="33">
        <f t="shared" si="31"/>
        <v>716</v>
      </c>
    </row>
    <row r="207" spans="1:18">
      <c r="A207" s="329" t="s">
        <v>750</v>
      </c>
      <c r="B207" s="329">
        <v>430170100</v>
      </c>
      <c r="C207" s="329" t="s">
        <v>509</v>
      </c>
      <c r="D207" s="329" t="s">
        <v>714</v>
      </c>
      <c r="E207" s="329" t="s">
        <v>195</v>
      </c>
      <c r="F207" s="30" t="s">
        <v>710</v>
      </c>
      <c r="G207" s="329" t="s">
        <v>125</v>
      </c>
      <c r="H207" s="241">
        <f t="shared" si="24"/>
        <v>3</v>
      </c>
      <c r="I207" s="31"/>
      <c r="J207" s="32">
        <f t="shared" si="25"/>
        <v>12765</v>
      </c>
      <c r="K207" s="32">
        <f t="shared" si="26"/>
        <v>0</v>
      </c>
      <c r="L207" s="32">
        <f t="shared" si="27"/>
        <v>0</v>
      </c>
      <c r="M207" s="31"/>
      <c r="N207" s="32">
        <f t="shared" si="28"/>
        <v>13253</v>
      </c>
      <c r="O207" s="32">
        <f t="shared" si="29"/>
        <v>0</v>
      </c>
      <c r="P207" s="32">
        <f t="shared" si="30"/>
        <v>0</v>
      </c>
      <c r="Q207" s="31"/>
      <c r="R207" s="33">
        <f t="shared" si="31"/>
        <v>488</v>
      </c>
    </row>
    <row r="208" spans="1:18">
      <c r="A208" s="329" t="s">
        <v>750</v>
      </c>
      <c r="B208" s="329">
        <v>430170101</v>
      </c>
      <c r="C208" s="329" t="s">
        <v>509</v>
      </c>
      <c r="D208" s="329" t="s">
        <v>714</v>
      </c>
      <c r="E208" s="329" t="s">
        <v>195</v>
      </c>
      <c r="F208" s="30" t="s">
        <v>753</v>
      </c>
      <c r="G208" s="329" t="s">
        <v>126</v>
      </c>
      <c r="H208" s="241">
        <f t="shared" si="24"/>
        <v>2</v>
      </c>
      <c r="I208" s="31"/>
      <c r="J208" s="32">
        <f t="shared" si="25"/>
        <v>11797</v>
      </c>
      <c r="K208" s="32">
        <f t="shared" si="26"/>
        <v>0</v>
      </c>
      <c r="L208" s="32">
        <f t="shared" si="27"/>
        <v>0</v>
      </c>
      <c r="M208" s="31"/>
      <c r="N208" s="32">
        <f t="shared" si="28"/>
        <v>12280</v>
      </c>
      <c r="O208" s="32">
        <f t="shared" si="29"/>
        <v>0</v>
      </c>
      <c r="P208" s="32">
        <f t="shared" si="30"/>
        <v>0</v>
      </c>
      <c r="Q208" s="31"/>
      <c r="R208" s="33">
        <f t="shared" si="31"/>
        <v>483</v>
      </c>
    </row>
    <row r="209" spans="1:18">
      <c r="A209" s="329" t="s">
        <v>750</v>
      </c>
      <c r="B209" s="329">
        <v>430170110</v>
      </c>
      <c r="C209" s="329" t="s">
        <v>509</v>
      </c>
      <c r="D209" s="329" t="s">
        <v>714</v>
      </c>
      <c r="E209" s="329" t="s">
        <v>195</v>
      </c>
      <c r="F209" s="30" t="s">
        <v>754</v>
      </c>
      <c r="G209" s="329" t="s">
        <v>135</v>
      </c>
      <c r="H209" s="241">
        <f t="shared" si="24"/>
        <v>4</v>
      </c>
      <c r="I209" s="31"/>
      <c r="J209" s="32">
        <f t="shared" si="25"/>
        <v>12523</v>
      </c>
      <c r="K209" s="32">
        <f t="shared" si="26"/>
        <v>0</v>
      </c>
      <c r="L209" s="32">
        <f t="shared" si="27"/>
        <v>0</v>
      </c>
      <c r="M209" s="31"/>
      <c r="N209" s="32">
        <f t="shared" si="28"/>
        <v>13253</v>
      </c>
      <c r="O209" s="32">
        <f t="shared" si="29"/>
        <v>0</v>
      </c>
      <c r="P209" s="32">
        <f t="shared" si="30"/>
        <v>0</v>
      </c>
      <c r="Q209" s="31"/>
      <c r="R209" s="33">
        <f t="shared" si="31"/>
        <v>730</v>
      </c>
    </row>
    <row r="210" spans="1:18">
      <c r="A210" s="329" t="s">
        <v>750</v>
      </c>
      <c r="B210" s="329">
        <v>430170136</v>
      </c>
      <c r="C210" s="329" t="s">
        <v>509</v>
      </c>
      <c r="D210" s="329" t="s">
        <v>714</v>
      </c>
      <c r="E210" s="329" t="s">
        <v>195</v>
      </c>
      <c r="F210" s="30" t="s">
        <v>713</v>
      </c>
      <c r="G210" s="329" t="s">
        <v>161</v>
      </c>
      <c r="H210" s="241">
        <f t="shared" si="24"/>
        <v>2</v>
      </c>
      <c r="I210" s="31"/>
      <c r="J210" s="32">
        <f t="shared" si="25"/>
        <v>12765</v>
      </c>
      <c r="K210" s="32">
        <f t="shared" si="26"/>
        <v>0</v>
      </c>
      <c r="L210" s="32">
        <f t="shared" si="27"/>
        <v>0</v>
      </c>
      <c r="M210" s="31"/>
      <c r="N210" s="32">
        <f t="shared" si="28"/>
        <v>13253</v>
      </c>
      <c r="O210" s="32">
        <f t="shared" si="29"/>
        <v>0</v>
      </c>
      <c r="P210" s="32">
        <f t="shared" si="30"/>
        <v>0</v>
      </c>
      <c r="Q210" s="31"/>
      <c r="R210" s="33">
        <f t="shared" si="31"/>
        <v>488</v>
      </c>
    </row>
    <row r="211" spans="1:18">
      <c r="A211" s="329" t="s">
        <v>750</v>
      </c>
      <c r="B211" s="329">
        <v>430170139</v>
      </c>
      <c r="C211" s="329" t="s">
        <v>509</v>
      </c>
      <c r="D211" s="329" t="s">
        <v>714</v>
      </c>
      <c r="E211" s="329" t="s">
        <v>195</v>
      </c>
      <c r="F211" s="30" t="s">
        <v>755</v>
      </c>
      <c r="G211" s="329" t="s">
        <v>164</v>
      </c>
      <c r="H211" s="241">
        <f t="shared" si="24"/>
        <v>1</v>
      </c>
      <c r="I211" s="31"/>
      <c r="J211" s="32">
        <f t="shared" si="25"/>
        <v>12765</v>
      </c>
      <c r="K211" s="32">
        <f t="shared" si="26"/>
        <v>0</v>
      </c>
      <c r="L211" s="32">
        <f t="shared" si="27"/>
        <v>0</v>
      </c>
      <c r="M211" s="31"/>
      <c r="N211" s="32">
        <f t="shared" si="28"/>
        <v>13253</v>
      </c>
      <c r="O211" s="32">
        <f t="shared" si="29"/>
        <v>0</v>
      </c>
      <c r="P211" s="32">
        <f t="shared" si="30"/>
        <v>0</v>
      </c>
      <c r="Q211" s="31"/>
      <c r="R211" s="33">
        <f t="shared" si="31"/>
        <v>488</v>
      </c>
    </row>
    <row r="212" spans="1:18">
      <c r="A212" s="329" t="s">
        <v>750</v>
      </c>
      <c r="B212" s="329">
        <v>430170141</v>
      </c>
      <c r="C212" s="329" t="s">
        <v>509</v>
      </c>
      <c r="D212" s="329" t="s">
        <v>714</v>
      </c>
      <c r="E212" s="329" t="s">
        <v>195</v>
      </c>
      <c r="F212" s="30" t="s">
        <v>756</v>
      </c>
      <c r="G212" s="329" t="s">
        <v>166</v>
      </c>
      <c r="H212" s="241">
        <f t="shared" si="24"/>
        <v>203</v>
      </c>
      <c r="I212" s="31"/>
      <c r="J212" s="32">
        <f t="shared" si="25"/>
        <v>12865</v>
      </c>
      <c r="K212" s="32">
        <f t="shared" si="26"/>
        <v>4</v>
      </c>
      <c r="L212" s="32">
        <f t="shared" si="27"/>
        <v>32</v>
      </c>
      <c r="M212" s="31"/>
      <c r="N212" s="32">
        <f t="shared" si="28"/>
        <v>13318</v>
      </c>
      <c r="O212" s="32">
        <f t="shared" si="29"/>
        <v>2</v>
      </c>
      <c r="P212" s="32">
        <f t="shared" si="30"/>
        <v>36</v>
      </c>
      <c r="Q212" s="31"/>
      <c r="R212" s="33">
        <f t="shared" si="31"/>
        <v>453</v>
      </c>
    </row>
    <row r="213" spans="1:18">
      <c r="A213" s="329" t="s">
        <v>750</v>
      </c>
      <c r="B213" s="329">
        <v>430170153</v>
      </c>
      <c r="C213" s="329" t="s">
        <v>509</v>
      </c>
      <c r="D213" s="329" t="s">
        <v>714</v>
      </c>
      <c r="E213" s="329" t="s">
        <v>195</v>
      </c>
      <c r="F213" s="30" t="s">
        <v>658</v>
      </c>
      <c r="G213" s="329" t="s">
        <v>178</v>
      </c>
      <c r="H213" s="241">
        <f t="shared" si="24"/>
        <v>3</v>
      </c>
      <c r="I213" s="31"/>
      <c r="J213" s="32">
        <f t="shared" si="25"/>
        <v>16980</v>
      </c>
      <c r="K213" s="32">
        <f t="shared" si="26"/>
        <v>0</v>
      </c>
      <c r="L213" s="32">
        <f t="shared" si="27"/>
        <v>2</v>
      </c>
      <c r="M213" s="31"/>
      <c r="N213" s="32">
        <f t="shared" si="28"/>
        <v>18583</v>
      </c>
      <c r="O213" s="32">
        <f t="shared" si="29"/>
        <v>0</v>
      </c>
      <c r="P213" s="32">
        <f t="shared" si="30"/>
        <v>2</v>
      </c>
      <c r="Q213" s="31"/>
      <c r="R213" s="33">
        <f t="shared" si="31"/>
        <v>1603</v>
      </c>
    </row>
    <row r="214" spans="1:18">
      <c r="A214" s="329" t="s">
        <v>750</v>
      </c>
      <c r="B214" s="329">
        <v>430170162</v>
      </c>
      <c r="C214" s="329" t="s">
        <v>509</v>
      </c>
      <c r="D214" s="329" t="s">
        <v>714</v>
      </c>
      <c r="E214" s="329" t="s">
        <v>195</v>
      </c>
      <c r="F214" s="30" t="s">
        <v>757</v>
      </c>
      <c r="G214" s="329" t="s">
        <v>187</v>
      </c>
      <c r="H214" s="241">
        <f t="shared" si="24"/>
        <v>0</v>
      </c>
      <c r="I214" s="31"/>
      <c r="J214" s="32">
        <f t="shared" si="25"/>
        <v>12765</v>
      </c>
      <c r="K214" s="32">
        <f t="shared" si="26"/>
        <v>0</v>
      </c>
      <c r="L214" s="32">
        <f t="shared" si="27"/>
        <v>0</v>
      </c>
      <c r="M214" s="31"/>
      <c r="N214" s="32" t="str">
        <f t="shared" si="28"/>
        <v>--</v>
      </c>
      <c r="O214" s="32">
        <f t="shared" si="29"/>
        <v>0</v>
      </c>
      <c r="P214" s="32">
        <f t="shared" si="30"/>
        <v>0</v>
      </c>
      <c r="Q214" s="31"/>
      <c r="R214" s="33" t="str">
        <f t="shared" si="31"/>
        <v>--</v>
      </c>
    </row>
    <row r="215" spans="1:18">
      <c r="A215" s="329" t="s">
        <v>750</v>
      </c>
      <c r="B215" s="329">
        <v>430170170</v>
      </c>
      <c r="C215" s="329" t="s">
        <v>509</v>
      </c>
      <c r="D215" s="329" t="s">
        <v>714</v>
      </c>
      <c r="E215" s="329" t="s">
        <v>195</v>
      </c>
      <c r="F215" s="30" t="s">
        <v>714</v>
      </c>
      <c r="G215" s="329" t="s">
        <v>195</v>
      </c>
      <c r="H215" s="241">
        <f t="shared" si="24"/>
        <v>551</v>
      </c>
      <c r="I215" s="31"/>
      <c r="J215" s="32">
        <f t="shared" si="25"/>
        <v>13900</v>
      </c>
      <c r="K215" s="32">
        <f t="shared" si="26"/>
        <v>41</v>
      </c>
      <c r="L215" s="32">
        <f t="shared" si="27"/>
        <v>134</v>
      </c>
      <c r="M215" s="31"/>
      <c r="N215" s="32">
        <f t="shared" si="28"/>
        <v>14514</v>
      </c>
      <c r="O215" s="32">
        <f t="shared" si="29"/>
        <v>16</v>
      </c>
      <c r="P215" s="32">
        <f t="shared" si="30"/>
        <v>129</v>
      </c>
      <c r="Q215" s="31"/>
      <c r="R215" s="33">
        <f t="shared" si="31"/>
        <v>614</v>
      </c>
    </row>
    <row r="216" spans="1:18">
      <c r="A216" s="329" t="s">
        <v>750</v>
      </c>
      <c r="B216" s="329">
        <v>430170174</v>
      </c>
      <c r="C216" s="329" t="s">
        <v>509</v>
      </c>
      <c r="D216" s="329" t="s">
        <v>714</v>
      </c>
      <c r="E216" s="329" t="s">
        <v>195</v>
      </c>
      <c r="F216" s="30" t="s">
        <v>731</v>
      </c>
      <c r="G216" s="329" t="s">
        <v>199</v>
      </c>
      <c r="H216" s="241">
        <f t="shared" si="24"/>
        <v>60</v>
      </c>
      <c r="I216" s="31"/>
      <c r="J216" s="32">
        <f t="shared" si="25"/>
        <v>12082</v>
      </c>
      <c r="K216" s="32">
        <f t="shared" si="26"/>
        <v>0</v>
      </c>
      <c r="L216" s="32">
        <f t="shared" si="27"/>
        <v>2</v>
      </c>
      <c r="M216" s="31"/>
      <c r="N216" s="32">
        <f t="shared" si="28"/>
        <v>12435</v>
      </c>
      <c r="O216" s="32">
        <f t="shared" si="29"/>
        <v>0</v>
      </c>
      <c r="P216" s="32">
        <f t="shared" si="30"/>
        <v>1</v>
      </c>
      <c r="Q216" s="31"/>
      <c r="R216" s="33">
        <f t="shared" si="31"/>
        <v>353</v>
      </c>
    </row>
    <row r="217" spans="1:18">
      <c r="A217" s="329" t="s">
        <v>750</v>
      </c>
      <c r="B217" s="329">
        <v>430170185</v>
      </c>
      <c r="C217" s="329" t="s">
        <v>509</v>
      </c>
      <c r="D217" s="329" t="s">
        <v>714</v>
      </c>
      <c r="E217" s="329" t="s">
        <v>195</v>
      </c>
      <c r="F217" s="30" t="s">
        <v>758</v>
      </c>
      <c r="G217" s="329" t="s">
        <v>210</v>
      </c>
      <c r="H217" s="241">
        <f t="shared" si="24"/>
        <v>3</v>
      </c>
      <c r="I217" s="31"/>
      <c r="J217" s="32">
        <f t="shared" si="25"/>
        <v>19088</v>
      </c>
      <c r="K217" s="32">
        <f t="shared" si="26"/>
        <v>0</v>
      </c>
      <c r="L217" s="32">
        <f t="shared" si="27"/>
        <v>2</v>
      </c>
      <c r="M217" s="31"/>
      <c r="N217" s="32">
        <f t="shared" si="28"/>
        <v>19951</v>
      </c>
      <c r="O217" s="32">
        <f t="shared" si="29"/>
        <v>0</v>
      </c>
      <c r="P217" s="32">
        <f t="shared" si="30"/>
        <v>3</v>
      </c>
      <c r="Q217" s="31"/>
      <c r="R217" s="33">
        <f t="shared" si="31"/>
        <v>863</v>
      </c>
    </row>
    <row r="218" spans="1:18">
      <c r="A218" s="329" t="s">
        <v>750</v>
      </c>
      <c r="B218" s="329">
        <v>430170186</v>
      </c>
      <c r="C218" s="329" t="s">
        <v>509</v>
      </c>
      <c r="D218" s="329" t="s">
        <v>714</v>
      </c>
      <c r="E218" s="329" t="s">
        <v>195</v>
      </c>
      <c r="F218" s="30" t="s">
        <v>759</v>
      </c>
      <c r="G218" s="329" t="s">
        <v>211</v>
      </c>
      <c r="H218" s="241">
        <f t="shared" si="24"/>
        <v>1</v>
      </c>
      <c r="I218" s="31"/>
      <c r="J218" s="32">
        <f t="shared" si="25"/>
        <v>12765</v>
      </c>
      <c r="K218" s="32">
        <f t="shared" si="26"/>
        <v>0</v>
      </c>
      <c r="L218" s="32">
        <f t="shared" si="27"/>
        <v>0</v>
      </c>
      <c r="M218" s="31"/>
      <c r="N218" s="32">
        <f t="shared" si="28"/>
        <v>13254</v>
      </c>
      <c r="O218" s="32">
        <f t="shared" si="29"/>
        <v>0</v>
      </c>
      <c r="P218" s="32">
        <f t="shared" si="30"/>
        <v>0</v>
      </c>
      <c r="Q218" s="31"/>
      <c r="R218" s="33">
        <f t="shared" si="31"/>
        <v>489</v>
      </c>
    </row>
    <row r="219" spans="1:18">
      <c r="A219" s="329" t="s">
        <v>750</v>
      </c>
      <c r="B219" s="329">
        <v>430170198</v>
      </c>
      <c r="C219" s="329" t="s">
        <v>509</v>
      </c>
      <c r="D219" s="329" t="s">
        <v>714</v>
      </c>
      <c r="E219" s="329" t="s">
        <v>195</v>
      </c>
      <c r="F219" s="30" t="s">
        <v>715</v>
      </c>
      <c r="G219" s="329" t="s">
        <v>223</v>
      </c>
      <c r="H219" s="241">
        <f t="shared" si="24"/>
        <v>2</v>
      </c>
      <c r="I219" s="31"/>
      <c r="J219" s="32">
        <f t="shared" si="25"/>
        <v>12765</v>
      </c>
      <c r="K219" s="32">
        <f t="shared" si="26"/>
        <v>0</v>
      </c>
      <c r="L219" s="32">
        <f t="shared" si="27"/>
        <v>0</v>
      </c>
      <c r="M219" s="31"/>
      <c r="N219" s="32">
        <f t="shared" si="28"/>
        <v>13253</v>
      </c>
      <c r="O219" s="32">
        <f t="shared" si="29"/>
        <v>0</v>
      </c>
      <c r="P219" s="32">
        <f t="shared" si="30"/>
        <v>0</v>
      </c>
      <c r="Q219" s="31"/>
      <c r="R219" s="33">
        <f t="shared" si="31"/>
        <v>488</v>
      </c>
    </row>
    <row r="220" spans="1:18">
      <c r="A220" s="329" t="s">
        <v>750</v>
      </c>
      <c r="B220" s="329">
        <v>430170213</v>
      </c>
      <c r="C220" s="329" t="s">
        <v>509</v>
      </c>
      <c r="D220" s="329" t="s">
        <v>714</v>
      </c>
      <c r="E220" s="329" t="s">
        <v>195</v>
      </c>
      <c r="F220" s="30" t="s">
        <v>980</v>
      </c>
      <c r="G220" s="329" t="s">
        <v>238</v>
      </c>
      <c r="H220" s="241">
        <f t="shared" si="24"/>
        <v>2</v>
      </c>
      <c r="I220" s="31"/>
      <c r="J220" s="32" t="str">
        <f t="shared" si="25"/>
        <v>--</v>
      </c>
      <c r="K220" s="32">
        <f t="shared" si="26"/>
        <v>0</v>
      </c>
      <c r="L220" s="32">
        <f t="shared" si="27"/>
        <v>0</v>
      </c>
      <c r="M220" s="31"/>
      <c r="N220" s="32">
        <f t="shared" si="28"/>
        <v>16288</v>
      </c>
      <c r="O220" s="32">
        <f t="shared" si="29"/>
        <v>0</v>
      </c>
      <c r="P220" s="32">
        <f t="shared" si="30"/>
        <v>1</v>
      </c>
      <c r="Q220" s="31"/>
      <c r="R220" s="33" t="str">
        <f t="shared" si="31"/>
        <v>--</v>
      </c>
    </row>
    <row r="221" spans="1:18">
      <c r="A221" s="329" t="s">
        <v>750</v>
      </c>
      <c r="B221" s="329">
        <v>430170271</v>
      </c>
      <c r="C221" s="329" t="s">
        <v>509</v>
      </c>
      <c r="D221" s="329" t="s">
        <v>714</v>
      </c>
      <c r="E221" s="329" t="s">
        <v>195</v>
      </c>
      <c r="F221" s="30" t="s">
        <v>760</v>
      </c>
      <c r="G221" s="329" t="s">
        <v>296</v>
      </c>
      <c r="H221" s="241">
        <f t="shared" si="24"/>
        <v>9</v>
      </c>
      <c r="I221" s="31"/>
      <c r="J221" s="32">
        <f t="shared" si="25"/>
        <v>12507</v>
      </c>
      <c r="K221" s="32">
        <f t="shared" si="26"/>
        <v>0</v>
      </c>
      <c r="L221" s="32">
        <f t="shared" si="27"/>
        <v>0</v>
      </c>
      <c r="M221" s="31"/>
      <c r="N221" s="32">
        <f t="shared" si="28"/>
        <v>13103</v>
      </c>
      <c r="O221" s="32">
        <f t="shared" si="29"/>
        <v>0</v>
      </c>
      <c r="P221" s="32">
        <f t="shared" si="30"/>
        <v>0</v>
      </c>
      <c r="Q221" s="31"/>
      <c r="R221" s="33">
        <f t="shared" si="31"/>
        <v>596</v>
      </c>
    </row>
    <row r="222" spans="1:18">
      <c r="A222" s="329" t="s">
        <v>750</v>
      </c>
      <c r="B222" s="329">
        <v>430170304</v>
      </c>
      <c r="C222" s="329" t="s">
        <v>509</v>
      </c>
      <c r="D222" s="329" t="s">
        <v>714</v>
      </c>
      <c r="E222" s="329" t="s">
        <v>195</v>
      </c>
      <c r="F222" s="30" t="s">
        <v>840</v>
      </c>
      <c r="G222" s="329" t="str">
        <f>VLOOKUP(B222,ratesQ2,6,FALSE)</f>
        <v>UXBRIDGE</v>
      </c>
      <c r="H222" s="241">
        <f t="shared" si="24"/>
        <v>2</v>
      </c>
      <c r="I222" s="31"/>
      <c r="J222" s="32" t="str">
        <f t="shared" si="25"/>
        <v>--</v>
      </c>
      <c r="K222" s="32">
        <f t="shared" si="26"/>
        <v>0</v>
      </c>
      <c r="L222" s="32">
        <f t="shared" si="27"/>
        <v>0</v>
      </c>
      <c r="M222" s="31"/>
      <c r="N222" s="32">
        <f t="shared" si="28"/>
        <v>14265.71680798005</v>
      </c>
      <c r="O222" s="32">
        <f t="shared" si="29"/>
        <v>0</v>
      </c>
      <c r="P222" s="32">
        <f t="shared" si="30"/>
        <v>0</v>
      </c>
      <c r="Q222" s="31"/>
      <c r="R222" s="33" t="str">
        <f t="shared" si="31"/>
        <v>--</v>
      </c>
    </row>
    <row r="223" spans="1:18">
      <c r="A223" s="329" t="s">
        <v>750</v>
      </c>
      <c r="B223" s="329">
        <v>430170314</v>
      </c>
      <c r="C223" s="329" t="s">
        <v>509</v>
      </c>
      <c r="D223" s="329" t="s">
        <v>714</v>
      </c>
      <c r="E223" s="329" t="s">
        <v>195</v>
      </c>
      <c r="F223" s="30" t="s">
        <v>742</v>
      </c>
      <c r="G223" s="329" t="s">
        <v>339</v>
      </c>
      <c r="H223" s="241">
        <f t="shared" si="24"/>
        <v>0</v>
      </c>
      <c r="I223" s="31"/>
      <c r="J223" s="32">
        <f t="shared" si="25"/>
        <v>10829</v>
      </c>
      <c r="K223" s="32">
        <f t="shared" si="26"/>
        <v>0</v>
      </c>
      <c r="L223" s="32">
        <f t="shared" si="27"/>
        <v>0</v>
      </c>
      <c r="M223" s="31"/>
      <c r="N223" s="32" t="str">
        <f t="shared" si="28"/>
        <v>--</v>
      </c>
      <c r="O223" s="32">
        <f t="shared" si="29"/>
        <v>0</v>
      </c>
      <c r="P223" s="32">
        <f t="shared" si="30"/>
        <v>0</v>
      </c>
      <c r="Q223" s="31"/>
      <c r="R223" s="33" t="str">
        <f t="shared" si="31"/>
        <v>--</v>
      </c>
    </row>
    <row r="224" spans="1:18">
      <c r="A224" s="329" t="s">
        <v>750</v>
      </c>
      <c r="B224" s="329">
        <v>430170321</v>
      </c>
      <c r="C224" s="329" t="s">
        <v>509</v>
      </c>
      <c r="D224" s="329" t="s">
        <v>714</v>
      </c>
      <c r="E224" s="329" t="s">
        <v>195</v>
      </c>
      <c r="F224" s="30" t="s">
        <v>719</v>
      </c>
      <c r="G224" s="329" t="s">
        <v>346</v>
      </c>
      <c r="H224" s="241">
        <f t="shared" si="24"/>
        <v>3</v>
      </c>
      <c r="I224" s="31"/>
      <c r="J224" s="32">
        <f t="shared" si="25"/>
        <v>15269</v>
      </c>
      <c r="K224" s="32">
        <f t="shared" si="26"/>
        <v>0</v>
      </c>
      <c r="L224" s="32">
        <f t="shared" si="27"/>
        <v>5</v>
      </c>
      <c r="M224" s="31"/>
      <c r="N224" s="32">
        <f t="shared" si="28"/>
        <v>13471</v>
      </c>
      <c r="O224" s="32">
        <f t="shared" si="29"/>
        <v>0</v>
      </c>
      <c r="P224" s="32">
        <f t="shared" si="30"/>
        <v>1</v>
      </c>
      <c r="Q224" s="31"/>
      <c r="R224" s="33">
        <f t="shared" si="31"/>
        <v>-1798</v>
      </c>
    </row>
    <row r="225" spans="1:18">
      <c r="A225" s="329" t="s">
        <v>750</v>
      </c>
      <c r="B225" s="329">
        <v>430170348</v>
      </c>
      <c r="C225" s="329" t="s">
        <v>509</v>
      </c>
      <c r="D225" s="329" t="s">
        <v>714</v>
      </c>
      <c r="E225" s="329" t="s">
        <v>195</v>
      </c>
      <c r="F225" s="30" t="s">
        <v>720</v>
      </c>
      <c r="G225" s="329" t="s">
        <v>373</v>
      </c>
      <c r="H225" s="241">
        <f t="shared" si="24"/>
        <v>2</v>
      </c>
      <c r="I225" s="31"/>
      <c r="J225" s="32">
        <f t="shared" si="25"/>
        <v>18084</v>
      </c>
      <c r="K225" s="32">
        <f t="shared" si="26"/>
        <v>0</v>
      </c>
      <c r="L225" s="32">
        <f t="shared" si="27"/>
        <v>4</v>
      </c>
      <c r="M225" s="31"/>
      <c r="N225" s="32">
        <f t="shared" si="28"/>
        <v>18524</v>
      </c>
      <c r="O225" s="32">
        <f t="shared" si="29"/>
        <v>0</v>
      </c>
      <c r="P225" s="32">
        <f t="shared" si="30"/>
        <v>2</v>
      </c>
      <c r="Q225" s="31"/>
      <c r="R225" s="33">
        <f t="shared" si="31"/>
        <v>440</v>
      </c>
    </row>
    <row r="226" spans="1:18">
      <c r="A226" s="329" t="s">
        <v>750</v>
      </c>
      <c r="B226" s="329">
        <v>430170600</v>
      </c>
      <c r="C226" s="329" t="s">
        <v>509</v>
      </c>
      <c r="D226" s="329" t="s">
        <v>714</v>
      </c>
      <c r="E226" s="329" t="s">
        <v>195</v>
      </c>
      <c r="F226" s="30" t="s">
        <v>761</v>
      </c>
      <c r="G226" s="329" t="s">
        <v>379</v>
      </c>
      <c r="H226" s="241">
        <f t="shared" si="24"/>
        <v>1</v>
      </c>
      <c r="I226" s="31"/>
      <c r="J226" s="32">
        <f t="shared" si="25"/>
        <v>17357</v>
      </c>
      <c r="K226" s="32">
        <f t="shared" si="26"/>
        <v>0</v>
      </c>
      <c r="L226" s="32">
        <f t="shared" si="27"/>
        <v>1</v>
      </c>
      <c r="M226" s="31"/>
      <c r="N226" s="32">
        <f t="shared" si="28"/>
        <v>13254</v>
      </c>
      <c r="O226" s="32">
        <f t="shared" si="29"/>
        <v>0</v>
      </c>
      <c r="P226" s="32">
        <f t="shared" si="30"/>
        <v>0</v>
      </c>
      <c r="Q226" s="31"/>
      <c r="R226" s="33">
        <f t="shared" si="31"/>
        <v>-4103</v>
      </c>
    </row>
    <row r="227" spans="1:18">
      <c r="A227" s="329" t="s">
        <v>750</v>
      </c>
      <c r="B227" s="329">
        <v>430170616</v>
      </c>
      <c r="C227" s="329" t="s">
        <v>509</v>
      </c>
      <c r="D227" s="329" t="s">
        <v>714</v>
      </c>
      <c r="E227" s="329" t="s">
        <v>195</v>
      </c>
      <c r="F227" s="30" t="s">
        <v>739</v>
      </c>
      <c r="G227" s="329" t="s">
        <v>384</v>
      </c>
      <c r="H227" s="241">
        <f t="shared" si="24"/>
        <v>2</v>
      </c>
      <c r="I227" s="31"/>
      <c r="J227" s="32">
        <f t="shared" si="25"/>
        <v>11797</v>
      </c>
      <c r="K227" s="32">
        <f t="shared" si="26"/>
        <v>0</v>
      </c>
      <c r="L227" s="32">
        <f t="shared" si="27"/>
        <v>0</v>
      </c>
      <c r="M227" s="31"/>
      <c r="N227" s="32">
        <f t="shared" si="28"/>
        <v>12280</v>
      </c>
      <c r="O227" s="32">
        <f t="shared" si="29"/>
        <v>0</v>
      </c>
      <c r="P227" s="32">
        <f t="shared" si="30"/>
        <v>0</v>
      </c>
      <c r="Q227" s="31"/>
      <c r="R227" s="33">
        <f t="shared" si="31"/>
        <v>483</v>
      </c>
    </row>
    <row r="228" spans="1:18">
      <c r="A228" s="329" t="s">
        <v>750</v>
      </c>
      <c r="B228" s="329">
        <v>430170620</v>
      </c>
      <c r="C228" s="329" t="s">
        <v>509</v>
      </c>
      <c r="D228" s="329" t="s">
        <v>714</v>
      </c>
      <c r="E228" s="329" t="s">
        <v>195</v>
      </c>
      <c r="F228" s="30" t="s">
        <v>762</v>
      </c>
      <c r="G228" s="329" t="s">
        <v>386</v>
      </c>
      <c r="H228" s="241">
        <f t="shared" si="24"/>
        <v>6</v>
      </c>
      <c r="I228" s="31"/>
      <c r="J228" s="32">
        <f t="shared" si="25"/>
        <v>13709</v>
      </c>
      <c r="K228" s="32">
        <f t="shared" si="26"/>
        <v>0</v>
      </c>
      <c r="L228" s="32">
        <f t="shared" si="27"/>
        <v>4</v>
      </c>
      <c r="M228" s="31"/>
      <c r="N228" s="32">
        <f t="shared" si="28"/>
        <v>15480</v>
      </c>
      <c r="O228" s="32">
        <f t="shared" si="29"/>
        <v>1</v>
      </c>
      <c r="P228" s="32">
        <f t="shared" si="30"/>
        <v>5</v>
      </c>
      <c r="Q228" s="31"/>
      <c r="R228" s="33">
        <f t="shared" si="31"/>
        <v>1771</v>
      </c>
    </row>
    <row r="229" spans="1:18">
      <c r="A229" s="329" t="s">
        <v>750</v>
      </c>
      <c r="B229" s="329">
        <v>430170658</v>
      </c>
      <c r="C229" s="155" t="s">
        <v>509</v>
      </c>
      <c r="D229" s="345">
        <v>170</v>
      </c>
      <c r="E229" s="155" t="s">
        <v>195</v>
      </c>
      <c r="F229" s="32">
        <v>658</v>
      </c>
      <c r="G229" s="155" t="s">
        <v>395</v>
      </c>
      <c r="H229" s="241">
        <f t="shared" si="24"/>
        <v>1</v>
      </c>
      <c r="I229" s="31"/>
      <c r="J229" s="32" t="str">
        <f t="shared" si="25"/>
        <v>--</v>
      </c>
      <c r="K229" s="32">
        <f t="shared" si="26"/>
        <v>0</v>
      </c>
      <c r="L229" s="32">
        <f t="shared" si="27"/>
        <v>0</v>
      </c>
      <c r="M229" s="31"/>
      <c r="N229" s="32">
        <f t="shared" si="28"/>
        <v>14786.646047287057</v>
      </c>
      <c r="O229" s="32">
        <f t="shared" si="29"/>
        <v>0</v>
      </c>
      <c r="P229" s="32">
        <f t="shared" si="30"/>
        <v>0</v>
      </c>
      <c r="Q229" s="31"/>
      <c r="R229" s="33" t="str">
        <f t="shared" si="31"/>
        <v>--</v>
      </c>
    </row>
    <row r="230" spans="1:18">
      <c r="A230" s="329" t="s">
        <v>750</v>
      </c>
      <c r="B230" s="329">
        <v>430170673</v>
      </c>
      <c r="C230" s="329" t="s">
        <v>509</v>
      </c>
      <c r="D230" s="329" t="s">
        <v>714</v>
      </c>
      <c r="E230" s="329" t="s">
        <v>195</v>
      </c>
      <c r="F230" s="30" t="s">
        <v>763</v>
      </c>
      <c r="G230" s="329" t="s">
        <v>401</v>
      </c>
      <c r="H230" s="241">
        <f t="shared" si="24"/>
        <v>1</v>
      </c>
      <c r="I230" s="31"/>
      <c r="J230" s="32">
        <f t="shared" si="25"/>
        <v>12765</v>
      </c>
      <c r="K230" s="32">
        <f t="shared" si="26"/>
        <v>0</v>
      </c>
      <c r="L230" s="32">
        <f t="shared" si="27"/>
        <v>0</v>
      </c>
      <c r="M230" s="31"/>
      <c r="N230" s="32">
        <f t="shared" si="28"/>
        <v>13254</v>
      </c>
      <c r="O230" s="32">
        <f t="shared" si="29"/>
        <v>0</v>
      </c>
      <c r="P230" s="32">
        <f t="shared" si="30"/>
        <v>0</v>
      </c>
      <c r="Q230" s="31"/>
      <c r="R230" s="33">
        <f t="shared" si="31"/>
        <v>489</v>
      </c>
    </row>
    <row r="231" spans="1:18">
      <c r="A231" s="329" t="s">
        <v>750</v>
      </c>
      <c r="B231" s="329">
        <v>430170690</v>
      </c>
      <c r="C231" s="329" t="s">
        <v>509</v>
      </c>
      <c r="D231" s="329" t="s">
        <v>714</v>
      </c>
      <c r="E231" s="329" t="s">
        <v>195</v>
      </c>
      <c r="F231" s="30" t="s">
        <v>721</v>
      </c>
      <c r="G231" s="329" t="s">
        <v>407</v>
      </c>
      <c r="H231" s="241">
        <f t="shared" si="24"/>
        <v>1</v>
      </c>
      <c r="I231" s="31"/>
      <c r="J231" s="32">
        <f t="shared" si="25"/>
        <v>12765</v>
      </c>
      <c r="K231" s="32">
        <f t="shared" si="26"/>
        <v>0</v>
      </c>
      <c r="L231" s="32">
        <f t="shared" si="27"/>
        <v>0</v>
      </c>
      <c r="M231" s="31"/>
      <c r="N231" s="32">
        <f t="shared" si="28"/>
        <v>13253</v>
      </c>
      <c r="O231" s="32">
        <f t="shared" si="29"/>
        <v>0</v>
      </c>
      <c r="P231" s="32">
        <f t="shared" si="30"/>
        <v>0</v>
      </c>
      <c r="Q231" s="31"/>
      <c r="R231" s="33">
        <f t="shared" si="31"/>
        <v>488</v>
      </c>
    </row>
    <row r="232" spans="1:18">
      <c r="A232" s="329" t="s">
        <v>750</v>
      </c>
      <c r="B232" s="329">
        <v>430170710</v>
      </c>
      <c r="C232" s="329" t="s">
        <v>509</v>
      </c>
      <c r="D232" s="329" t="s">
        <v>714</v>
      </c>
      <c r="E232" s="329" t="s">
        <v>195</v>
      </c>
      <c r="F232" s="30" t="s">
        <v>764</v>
      </c>
      <c r="G232" s="329" t="s">
        <v>412</v>
      </c>
      <c r="H232" s="241">
        <f t="shared" si="24"/>
        <v>1</v>
      </c>
      <c r="I232" s="31"/>
      <c r="J232" s="32">
        <f t="shared" si="25"/>
        <v>12765</v>
      </c>
      <c r="K232" s="32">
        <f t="shared" si="26"/>
        <v>0</v>
      </c>
      <c r="L232" s="32">
        <f t="shared" si="27"/>
        <v>0</v>
      </c>
      <c r="M232" s="31"/>
      <c r="N232" s="32">
        <f t="shared" si="28"/>
        <v>13254</v>
      </c>
      <c r="O232" s="32">
        <f t="shared" si="29"/>
        <v>0</v>
      </c>
      <c r="P232" s="32">
        <f t="shared" si="30"/>
        <v>0</v>
      </c>
      <c r="Q232" s="31"/>
      <c r="R232" s="33">
        <f t="shared" si="31"/>
        <v>489</v>
      </c>
    </row>
    <row r="233" spans="1:18">
      <c r="A233" s="329" t="s">
        <v>750</v>
      </c>
      <c r="B233" s="329">
        <v>430170725</v>
      </c>
      <c r="C233" s="329" t="s">
        <v>509</v>
      </c>
      <c r="D233" s="329" t="s">
        <v>714</v>
      </c>
      <c r="E233" s="329" t="s">
        <v>195</v>
      </c>
      <c r="F233" s="30" t="s">
        <v>765</v>
      </c>
      <c r="G233" s="329" t="s">
        <v>417</v>
      </c>
      <c r="H233" s="241">
        <f t="shared" si="24"/>
        <v>9</v>
      </c>
      <c r="I233" s="31"/>
      <c r="J233" s="32">
        <f t="shared" si="25"/>
        <v>12120</v>
      </c>
      <c r="K233" s="32">
        <f t="shared" si="26"/>
        <v>0</v>
      </c>
      <c r="L233" s="32">
        <f t="shared" si="27"/>
        <v>0</v>
      </c>
      <c r="M233" s="31"/>
      <c r="N233" s="32">
        <f t="shared" si="28"/>
        <v>12697</v>
      </c>
      <c r="O233" s="32">
        <f t="shared" si="29"/>
        <v>0</v>
      </c>
      <c r="P233" s="32">
        <f t="shared" si="30"/>
        <v>0</v>
      </c>
      <c r="Q233" s="31"/>
      <c r="R233" s="33">
        <f t="shared" si="31"/>
        <v>577</v>
      </c>
    </row>
    <row r="234" spans="1:18">
      <c r="A234" s="329" t="s">
        <v>750</v>
      </c>
      <c r="B234" s="329">
        <v>430170730</v>
      </c>
      <c r="C234" s="329" t="s">
        <v>509</v>
      </c>
      <c r="D234" s="329" t="s">
        <v>714</v>
      </c>
      <c r="E234" s="329" t="s">
        <v>195</v>
      </c>
      <c r="F234" s="30" t="s">
        <v>766</v>
      </c>
      <c r="G234" s="329" t="s">
        <v>419</v>
      </c>
      <c r="H234" s="241">
        <f t="shared" si="24"/>
        <v>3</v>
      </c>
      <c r="I234" s="31"/>
      <c r="J234" s="32">
        <f t="shared" si="25"/>
        <v>12765</v>
      </c>
      <c r="K234" s="32">
        <f t="shared" si="26"/>
        <v>0</v>
      </c>
      <c r="L234" s="32">
        <f t="shared" si="27"/>
        <v>0</v>
      </c>
      <c r="M234" s="31"/>
      <c r="N234" s="32">
        <f t="shared" si="28"/>
        <v>13253</v>
      </c>
      <c r="O234" s="32">
        <f t="shared" si="29"/>
        <v>0</v>
      </c>
      <c r="P234" s="32">
        <f t="shared" si="30"/>
        <v>0</v>
      </c>
      <c r="Q234" s="31"/>
      <c r="R234" s="33">
        <f t="shared" si="31"/>
        <v>488</v>
      </c>
    </row>
    <row r="235" spans="1:18">
      <c r="A235" s="329" t="s">
        <v>750</v>
      </c>
      <c r="B235" s="329">
        <v>430170735</v>
      </c>
      <c r="C235" s="329" t="s">
        <v>509</v>
      </c>
      <c r="D235" s="329" t="s">
        <v>714</v>
      </c>
      <c r="E235" s="329" t="s">
        <v>195</v>
      </c>
      <c r="F235" s="30" t="s">
        <v>767</v>
      </c>
      <c r="G235" s="329" t="s">
        <v>420</v>
      </c>
      <c r="H235" s="241">
        <f t="shared" si="24"/>
        <v>2</v>
      </c>
      <c r="I235" s="31"/>
      <c r="J235" s="32">
        <f t="shared" si="25"/>
        <v>12765</v>
      </c>
      <c r="K235" s="32">
        <f t="shared" si="26"/>
        <v>0</v>
      </c>
      <c r="L235" s="32">
        <f t="shared" si="27"/>
        <v>0</v>
      </c>
      <c r="M235" s="31"/>
      <c r="N235" s="32">
        <f t="shared" si="28"/>
        <v>12280</v>
      </c>
      <c r="O235" s="32">
        <f t="shared" si="29"/>
        <v>0</v>
      </c>
      <c r="P235" s="32">
        <f t="shared" si="30"/>
        <v>0</v>
      </c>
      <c r="Q235" s="31"/>
      <c r="R235" s="33">
        <f t="shared" si="31"/>
        <v>-485</v>
      </c>
    </row>
    <row r="236" spans="1:18">
      <c r="A236" s="329" t="s">
        <v>750</v>
      </c>
      <c r="B236" s="329">
        <v>430170775</v>
      </c>
      <c r="C236" s="329" t="s">
        <v>509</v>
      </c>
      <c r="D236" s="329" t="s">
        <v>714</v>
      </c>
      <c r="E236" s="329" t="s">
        <v>195</v>
      </c>
      <c r="F236" s="30" t="s">
        <v>768</v>
      </c>
      <c r="G236" s="329" t="s">
        <v>434</v>
      </c>
      <c r="H236" s="241">
        <f t="shared" si="24"/>
        <v>5</v>
      </c>
      <c r="I236" s="31"/>
      <c r="J236" s="32">
        <f t="shared" si="25"/>
        <v>15246</v>
      </c>
      <c r="K236" s="32">
        <f t="shared" si="26"/>
        <v>0</v>
      </c>
      <c r="L236" s="32">
        <f t="shared" si="27"/>
        <v>3</v>
      </c>
      <c r="M236" s="31"/>
      <c r="N236" s="32">
        <f t="shared" si="28"/>
        <v>15462</v>
      </c>
      <c r="O236" s="32">
        <f t="shared" si="29"/>
        <v>0</v>
      </c>
      <c r="P236" s="32">
        <f t="shared" si="30"/>
        <v>3</v>
      </c>
      <c r="Q236" s="31"/>
      <c r="R236" s="33">
        <f t="shared" si="31"/>
        <v>216</v>
      </c>
    </row>
    <row r="237" spans="1:18">
      <c r="A237" s="329" t="s">
        <v>750</v>
      </c>
      <c r="B237" s="329">
        <v>430170778</v>
      </c>
      <c r="C237" s="155" t="s">
        <v>509</v>
      </c>
      <c r="D237" s="345">
        <v>170</v>
      </c>
      <c r="E237" s="155" t="s">
        <v>195</v>
      </c>
      <c r="F237" s="32">
        <v>778</v>
      </c>
      <c r="G237" s="155" t="s">
        <v>435</v>
      </c>
      <c r="H237" s="241">
        <f t="shared" si="24"/>
        <v>1</v>
      </c>
      <c r="I237" s="31"/>
      <c r="J237" s="32" t="str">
        <f t="shared" si="25"/>
        <v>--</v>
      </c>
      <c r="K237" s="32">
        <f t="shared" si="26"/>
        <v>0</v>
      </c>
      <c r="L237" s="32">
        <f t="shared" si="27"/>
        <v>0</v>
      </c>
      <c r="M237" s="31"/>
      <c r="N237" s="32">
        <f t="shared" si="28"/>
        <v>16396.920835762874</v>
      </c>
      <c r="O237" s="32">
        <f t="shared" si="29"/>
        <v>0</v>
      </c>
      <c r="P237" s="32">
        <f t="shared" si="30"/>
        <v>0</v>
      </c>
      <c r="Q237" s="31"/>
      <c r="R237" s="33" t="str">
        <f t="shared" si="31"/>
        <v>--</v>
      </c>
    </row>
    <row r="238" spans="1:18">
      <c r="A238" s="329" t="s">
        <v>769</v>
      </c>
      <c r="B238" s="329">
        <v>432712020</v>
      </c>
      <c r="C238" s="329" t="s">
        <v>510</v>
      </c>
      <c r="D238" s="329" t="s">
        <v>770</v>
      </c>
      <c r="E238" s="329" t="s">
        <v>413</v>
      </c>
      <c r="F238" s="30" t="s">
        <v>771</v>
      </c>
      <c r="G238" s="329" t="s">
        <v>45</v>
      </c>
      <c r="H238" s="241">
        <f t="shared" si="24"/>
        <v>111</v>
      </c>
      <c r="I238" s="31"/>
      <c r="J238" s="32">
        <f t="shared" si="25"/>
        <v>13996</v>
      </c>
      <c r="K238" s="32">
        <f t="shared" si="26"/>
        <v>3</v>
      </c>
      <c r="L238" s="32">
        <f t="shared" si="27"/>
        <v>42</v>
      </c>
      <c r="M238" s="31"/>
      <c r="N238" s="32">
        <f t="shared" si="28"/>
        <v>13190</v>
      </c>
      <c r="O238" s="32">
        <f t="shared" si="29"/>
        <v>2</v>
      </c>
      <c r="P238" s="32">
        <f t="shared" si="30"/>
        <v>25</v>
      </c>
      <c r="Q238" s="31"/>
      <c r="R238" s="33">
        <f t="shared" si="31"/>
        <v>-806</v>
      </c>
    </row>
    <row r="239" spans="1:18">
      <c r="A239" s="329" t="s">
        <v>769</v>
      </c>
      <c r="B239" s="329">
        <v>432712036</v>
      </c>
      <c r="C239" s="329" t="s">
        <v>510</v>
      </c>
      <c r="D239" s="329" t="s">
        <v>770</v>
      </c>
      <c r="E239" s="329" t="s">
        <v>413</v>
      </c>
      <c r="F239" s="30" t="s">
        <v>903</v>
      </c>
      <c r="G239" s="329" t="s">
        <v>61</v>
      </c>
      <c r="H239" s="241">
        <f t="shared" si="24"/>
        <v>1</v>
      </c>
      <c r="I239" s="31"/>
      <c r="J239" s="32" t="str">
        <f t="shared" si="25"/>
        <v>--</v>
      </c>
      <c r="K239" s="32">
        <f t="shared" si="26"/>
        <v>0</v>
      </c>
      <c r="L239" s="32">
        <f t="shared" si="27"/>
        <v>0</v>
      </c>
      <c r="M239" s="31"/>
      <c r="N239" s="32">
        <f t="shared" si="28"/>
        <v>11091</v>
      </c>
      <c r="O239" s="32">
        <f t="shared" si="29"/>
        <v>0</v>
      </c>
      <c r="P239" s="32">
        <f t="shared" si="30"/>
        <v>0</v>
      </c>
      <c r="Q239" s="31"/>
      <c r="R239" s="33" t="str">
        <f t="shared" si="31"/>
        <v>--</v>
      </c>
    </row>
    <row r="240" spans="1:18">
      <c r="A240" s="329" t="s">
        <v>769</v>
      </c>
      <c r="B240" s="329">
        <v>432712172</v>
      </c>
      <c r="C240" s="329" t="s">
        <v>510</v>
      </c>
      <c r="D240" s="329" t="s">
        <v>770</v>
      </c>
      <c r="E240" s="329" t="s">
        <v>413</v>
      </c>
      <c r="F240" s="30" t="s">
        <v>772</v>
      </c>
      <c r="G240" s="329" t="s">
        <v>197</v>
      </c>
      <c r="H240" s="241">
        <f t="shared" si="24"/>
        <v>1</v>
      </c>
      <c r="I240" s="31"/>
      <c r="J240" s="32">
        <f t="shared" si="25"/>
        <v>16941</v>
      </c>
      <c r="K240" s="32">
        <f t="shared" si="26"/>
        <v>0</v>
      </c>
      <c r="L240" s="32">
        <f t="shared" si="27"/>
        <v>1</v>
      </c>
      <c r="M240" s="31"/>
      <c r="N240" s="32">
        <f t="shared" si="28"/>
        <v>15633.284113879006</v>
      </c>
      <c r="O240" s="32">
        <f t="shared" si="29"/>
        <v>0</v>
      </c>
      <c r="P240" s="32">
        <f t="shared" si="30"/>
        <v>0</v>
      </c>
      <c r="Q240" s="31"/>
      <c r="R240" s="33">
        <f t="shared" si="31"/>
        <v>-1307.7158861209937</v>
      </c>
    </row>
    <row r="241" spans="1:18">
      <c r="A241" s="329" t="s">
        <v>769</v>
      </c>
      <c r="B241" s="329">
        <v>432712201</v>
      </c>
      <c r="C241" s="329" t="s">
        <v>510</v>
      </c>
      <c r="D241" s="329" t="s">
        <v>770</v>
      </c>
      <c r="E241" s="329" t="s">
        <v>413</v>
      </c>
      <c r="F241" s="30" t="s">
        <v>648</v>
      </c>
      <c r="G241" s="329" t="s">
        <v>226</v>
      </c>
      <c r="H241" s="241">
        <f t="shared" si="24"/>
        <v>0</v>
      </c>
      <c r="I241" s="31"/>
      <c r="J241" s="32">
        <f t="shared" si="25"/>
        <v>19178</v>
      </c>
      <c r="K241" s="32">
        <f t="shared" si="26"/>
        <v>0</v>
      </c>
      <c r="L241" s="32">
        <f t="shared" si="27"/>
        <v>1</v>
      </c>
      <c r="M241" s="31"/>
      <c r="N241" s="32" t="str">
        <f t="shared" si="28"/>
        <v>--</v>
      </c>
      <c r="O241" s="32">
        <f t="shared" si="29"/>
        <v>0</v>
      </c>
      <c r="P241" s="32">
        <f t="shared" si="30"/>
        <v>0</v>
      </c>
      <c r="Q241" s="31"/>
      <c r="R241" s="33" t="str">
        <f t="shared" si="31"/>
        <v>--</v>
      </c>
    </row>
    <row r="242" spans="1:18">
      <c r="A242" s="329" t="s">
        <v>769</v>
      </c>
      <c r="B242" s="329">
        <v>432712242</v>
      </c>
      <c r="C242" s="329" t="s">
        <v>510</v>
      </c>
      <c r="D242" s="329" t="s">
        <v>770</v>
      </c>
      <c r="E242" s="329" t="s">
        <v>413</v>
      </c>
      <c r="F242" s="30" t="s">
        <v>773</v>
      </c>
      <c r="G242" s="329" t="s">
        <v>267</v>
      </c>
      <c r="H242" s="241">
        <f t="shared" si="24"/>
        <v>0</v>
      </c>
      <c r="I242" s="31"/>
      <c r="J242" s="32">
        <f t="shared" si="25"/>
        <v>17828</v>
      </c>
      <c r="K242" s="32">
        <f t="shared" si="26"/>
        <v>0</v>
      </c>
      <c r="L242" s="32">
        <f t="shared" si="27"/>
        <v>1</v>
      </c>
      <c r="M242" s="31"/>
      <c r="N242" s="32" t="str">
        <f t="shared" si="28"/>
        <v>--</v>
      </c>
      <c r="O242" s="32">
        <f t="shared" si="29"/>
        <v>0</v>
      </c>
      <c r="P242" s="32">
        <f t="shared" si="30"/>
        <v>1</v>
      </c>
      <c r="Q242" s="31"/>
      <c r="R242" s="33" t="str">
        <f t="shared" si="31"/>
        <v>--</v>
      </c>
    </row>
    <row r="243" spans="1:18">
      <c r="A243" s="329" t="s">
        <v>769</v>
      </c>
      <c r="B243" s="329">
        <v>432712261</v>
      </c>
      <c r="C243" s="329" t="s">
        <v>510</v>
      </c>
      <c r="D243" s="329" t="s">
        <v>770</v>
      </c>
      <c r="E243" s="329" t="s">
        <v>413</v>
      </c>
      <c r="F243" s="30" t="s">
        <v>774</v>
      </c>
      <c r="G243" s="329" t="s">
        <v>286</v>
      </c>
      <c r="H243" s="241">
        <f t="shared" si="24"/>
        <v>15</v>
      </c>
      <c r="I243" s="31"/>
      <c r="J243" s="32">
        <f t="shared" si="25"/>
        <v>12942</v>
      </c>
      <c r="K243" s="32">
        <f t="shared" si="26"/>
        <v>0</v>
      </c>
      <c r="L243" s="32">
        <f t="shared" si="27"/>
        <v>7</v>
      </c>
      <c r="M243" s="31"/>
      <c r="N243" s="32">
        <f t="shared" si="28"/>
        <v>11816</v>
      </c>
      <c r="O243" s="32">
        <f t="shared" si="29"/>
        <v>0</v>
      </c>
      <c r="P243" s="32">
        <f t="shared" si="30"/>
        <v>2</v>
      </c>
      <c r="Q243" s="31"/>
      <c r="R243" s="33">
        <f t="shared" si="31"/>
        <v>-1126</v>
      </c>
    </row>
    <row r="244" spans="1:18">
      <c r="A244" s="329" t="s">
        <v>769</v>
      </c>
      <c r="B244" s="329">
        <v>432712300</v>
      </c>
      <c r="C244" s="329" t="s">
        <v>510</v>
      </c>
      <c r="D244" s="329" t="s">
        <v>770</v>
      </c>
      <c r="E244" s="329" t="s">
        <v>413</v>
      </c>
      <c r="F244" s="30" t="s">
        <v>775</v>
      </c>
      <c r="G244" s="329" t="s">
        <v>325</v>
      </c>
      <c r="H244" s="241">
        <f t="shared" si="24"/>
        <v>0</v>
      </c>
      <c r="I244" s="31"/>
      <c r="J244" s="32">
        <f t="shared" si="25"/>
        <v>10664</v>
      </c>
      <c r="K244" s="32">
        <f t="shared" si="26"/>
        <v>0</v>
      </c>
      <c r="L244" s="32">
        <f t="shared" si="27"/>
        <v>0</v>
      </c>
      <c r="M244" s="31"/>
      <c r="N244" s="32" t="str">
        <f t="shared" si="28"/>
        <v>--</v>
      </c>
      <c r="O244" s="32">
        <f t="shared" si="29"/>
        <v>0</v>
      </c>
      <c r="P244" s="32">
        <f t="shared" si="30"/>
        <v>0</v>
      </c>
      <c r="Q244" s="31"/>
      <c r="R244" s="33" t="str">
        <f t="shared" si="31"/>
        <v>--</v>
      </c>
    </row>
    <row r="245" spans="1:18">
      <c r="A245" s="329" t="s">
        <v>769</v>
      </c>
      <c r="B245" s="329">
        <v>432712645</v>
      </c>
      <c r="C245" s="329" t="s">
        <v>510</v>
      </c>
      <c r="D245" s="329" t="s">
        <v>770</v>
      </c>
      <c r="E245" s="329" t="s">
        <v>413</v>
      </c>
      <c r="F245" s="30" t="s">
        <v>776</v>
      </c>
      <c r="G245" s="329" t="s">
        <v>392</v>
      </c>
      <c r="H245" s="241">
        <f t="shared" si="24"/>
        <v>53</v>
      </c>
      <c r="I245" s="31"/>
      <c r="J245" s="32">
        <f t="shared" si="25"/>
        <v>14758</v>
      </c>
      <c r="K245" s="32">
        <f t="shared" si="26"/>
        <v>0</v>
      </c>
      <c r="L245" s="32">
        <f t="shared" si="27"/>
        <v>24</v>
      </c>
      <c r="M245" s="31"/>
      <c r="N245" s="32">
        <f t="shared" si="28"/>
        <v>13624</v>
      </c>
      <c r="O245" s="32">
        <f t="shared" si="29"/>
        <v>0</v>
      </c>
      <c r="P245" s="32">
        <f t="shared" si="30"/>
        <v>12</v>
      </c>
      <c r="Q245" s="31"/>
      <c r="R245" s="33">
        <f t="shared" si="31"/>
        <v>-1134</v>
      </c>
    </row>
    <row r="246" spans="1:18">
      <c r="A246" s="329" t="s">
        <v>769</v>
      </c>
      <c r="B246" s="329">
        <v>432712660</v>
      </c>
      <c r="C246" s="329" t="s">
        <v>510</v>
      </c>
      <c r="D246" s="329" t="s">
        <v>770</v>
      </c>
      <c r="E246" s="329" t="s">
        <v>413</v>
      </c>
      <c r="F246" s="30" t="s">
        <v>777</v>
      </c>
      <c r="G246" s="329" t="s">
        <v>396</v>
      </c>
      <c r="H246" s="241">
        <f t="shared" si="24"/>
        <v>49</v>
      </c>
      <c r="I246" s="31"/>
      <c r="J246" s="32">
        <f t="shared" si="25"/>
        <v>13734</v>
      </c>
      <c r="K246" s="32">
        <f t="shared" si="26"/>
        <v>0</v>
      </c>
      <c r="L246" s="32">
        <f t="shared" si="27"/>
        <v>40</v>
      </c>
      <c r="M246" s="31"/>
      <c r="N246" s="32">
        <f t="shared" si="28"/>
        <v>12894</v>
      </c>
      <c r="O246" s="32">
        <f t="shared" si="29"/>
        <v>0</v>
      </c>
      <c r="P246" s="32">
        <f t="shared" si="30"/>
        <v>23</v>
      </c>
      <c r="Q246" s="31"/>
      <c r="R246" s="33">
        <f t="shared" si="31"/>
        <v>-840</v>
      </c>
    </row>
    <row r="247" spans="1:18">
      <c r="A247" s="329" t="s">
        <v>769</v>
      </c>
      <c r="B247" s="329">
        <v>432712712</v>
      </c>
      <c r="C247" s="329" t="s">
        <v>510</v>
      </c>
      <c r="D247" s="329" t="s">
        <v>770</v>
      </c>
      <c r="E247" s="329" t="s">
        <v>413</v>
      </c>
      <c r="F247" s="30" t="s">
        <v>770</v>
      </c>
      <c r="G247" s="329" t="s">
        <v>413</v>
      </c>
      <c r="H247" s="241">
        <f t="shared" si="24"/>
        <v>16</v>
      </c>
      <c r="I247" s="31"/>
      <c r="J247" s="32">
        <f t="shared" si="25"/>
        <v>13354</v>
      </c>
      <c r="K247" s="32">
        <f t="shared" si="26"/>
        <v>0</v>
      </c>
      <c r="L247" s="32">
        <f t="shared" si="27"/>
        <v>9</v>
      </c>
      <c r="M247" s="31"/>
      <c r="N247" s="32">
        <f t="shared" si="28"/>
        <v>13540</v>
      </c>
      <c r="O247" s="32">
        <f t="shared" si="29"/>
        <v>0</v>
      </c>
      <c r="P247" s="32">
        <f t="shared" si="30"/>
        <v>8</v>
      </c>
      <c r="Q247" s="31"/>
      <c r="R247" s="33">
        <f t="shared" si="31"/>
        <v>186</v>
      </c>
    </row>
    <row r="248" spans="1:18">
      <c r="A248" s="329" t="s">
        <v>778</v>
      </c>
      <c r="B248" s="329">
        <v>435301009</v>
      </c>
      <c r="C248" s="329" t="s">
        <v>511</v>
      </c>
      <c r="D248" s="329" t="s">
        <v>779</v>
      </c>
      <c r="E248" s="329" t="s">
        <v>326</v>
      </c>
      <c r="F248" s="30" t="s">
        <v>780</v>
      </c>
      <c r="G248" s="329" t="s">
        <v>34</v>
      </c>
      <c r="H248" s="241">
        <f t="shared" si="24"/>
        <v>3</v>
      </c>
      <c r="I248" s="31"/>
      <c r="J248" s="32">
        <f t="shared" si="25"/>
        <v>12565</v>
      </c>
      <c r="K248" s="32">
        <f t="shared" si="26"/>
        <v>0</v>
      </c>
      <c r="L248" s="32">
        <f t="shared" si="27"/>
        <v>0</v>
      </c>
      <c r="M248" s="31"/>
      <c r="N248" s="32">
        <f t="shared" si="28"/>
        <v>12988</v>
      </c>
      <c r="O248" s="32">
        <f t="shared" si="29"/>
        <v>0</v>
      </c>
      <c r="P248" s="32">
        <f t="shared" si="30"/>
        <v>0</v>
      </c>
      <c r="Q248" s="31"/>
      <c r="R248" s="33">
        <f t="shared" si="31"/>
        <v>423</v>
      </c>
    </row>
    <row r="249" spans="1:18">
      <c r="A249" s="329" t="s">
        <v>778</v>
      </c>
      <c r="B249" s="329">
        <v>435301031</v>
      </c>
      <c r="C249" s="329" t="s">
        <v>511</v>
      </c>
      <c r="D249" s="329" t="s">
        <v>779</v>
      </c>
      <c r="E249" s="329" t="s">
        <v>326</v>
      </c>
      <c r="F249" s="30" t="s">
        <v>727</v>
      </c>
      <c r="G249" s="329" t="s">
        <v>56</v>
      </c>
      <c r="H249" s="241">
        <f t="shared" si="24"/>
        <v>50</v>
      </c>
      <c r="I249" s="31"/>
      <c r="J249" s="32">
        <f t="shared" si="25"/>
        <v>12762</v>
      </c>
      <c r="K249" s="32">
        <f t="shared" si="26"/>
        <v>0</v>
      </c>
      <c r="L249" s="32">
        <f t="shared" si="27"/>
        <v>14</v>
      </c>
      <c r="M249" s="31"/>
      <c r="N249" s="32">
        <f t="shared" si="28"/>
        <v>13188</v>
      </c>
      <c r="O249" s="32">
        <f t="shared" si="29"/>
        <v>0</v>
      </c>
      <c r="P249" s="32">
        <f t="shared" si="30"/>
        <v>11</v>
      </c>
      <c r="Q249" s="31"/>
      <c r="R249" s="33">
        <f t="shared" si="31"/>
        <v>426</v>
      </c>
    </row>
    <row r="250" spans="1:18">
      <c r="A250" s="329" t="s">
        <v>778</v>
      </c>
      <c r="B250" s="329">
        <v>435301056</v>
      </c>
      <c r="C250" s="329" t="s">
        <v>511</v>
      </c>
      <c r="D250" s="329" t="s">
        <v>779</v>
      </c>
      <c r="E250" s="329" t="s">
        <v>326</v>
      </c>
      <c r="F250" s="30" t="s">
        <v>781</v>
      </c>
      <c r="G250" s="329" t="s">
        <v>81</v>
      </c>
      <c r="H250" s="241">
        <f t="shared" si="24"/>
        <v>56</v>
      </c>
      <c r="I250" s="31"/>
      <c r="J250" s="32">
        <f t="shared" si="25"/>
        <v>12369</v>
      </c>
      <c r="K250" s="32">
        <f t="shared" si="26"/>
        <v>0</v>
      </c>
      <c r="L250" s="32">
        <f t="shared" si="27"/>
        <v>12</v>
      </c>
      <c r="M250" s="31"/>
      <c r="N250" s="32">
        <f t="shared" si="28"/>
        <v>12660</v>
      </c>
      <c r="O250" s="32">
        <f t="shared" si="29"/>
        <v>0</v>
      </c>
      <c r="P250" s="32">
        <f t="shared" si="30"/>
        <v>9</v>
      </c>
      <c r="Q250" s="31"/>
      <c r="R250" s="33">
        <f t="shared" si="31"/>
        <v>291</v>
      </c>
    </row>
    <row r="251" spans="1:18">
      <c r="A251" s="329" t="s">
        <v>778</v>
      </c>
      <c r="B251" s="329">
        <v>435301079</v>
      </c>
      <c r="C251" s="329" t="s">
        <v>511</v>
      </c>
      <c r="D251" s="329" t="s">
        <v>779</v>
      </c>
      <c r="E251" s="329" t="s">
        <v>326</v>
      </c>
      <c r="F251" s="30" t="s">
        <v>782</v>
      </c>
      <c r="G251" s="329" t="s">
        <v>104</v>
      </c>
      <c r="H251" s="241">
        <f t="shared" si="24"/>
        <v>146</v>
      </c>
      <c r="I251" s="31"/>
      <c r="J251" s="32">
        <f t="shared" si="25"/>
        <v>13321</v>
      </c>
      <c r="K251" s="32">
        <f t="shared" si="26"/>
        <v>3</v>
      </c>
      <c r="L251" s="32">
        <f t="shared" si="27"/>
        <v>43</v>
      </c>
      <c r="M251" s="31"/>
      <c r="N251" s="32">
        <f t="shared" si="28"/>
        <v>13700</v>
      </c>
      <c r="O251" s="32">
        <f t="shared" si="29"/>
        <v>2</v>
      </c>
      <c r="P251" s="32">
        <f t="shared" si="30"/>
        <v>39</v>
      </c>
      <c r="Q251" s="31"/>
      <c r="R251" s="33">
        <f t="shared" si="31"/>
        <v>379</v>
      </c>
    </row>
    <row r="252" spans="1:18">
      <c r="A252" s="329" t="s">
        <v>778</v>
      </c>
      <c r="B252" s="329">
        <v>435301128</v>
      </c>
      <c r="C252" s="329" t="s">
        <v>511</v>
      </c>
      <c r="D252" s="329" t="s">
        <v>779</v>
      </c>
      <c r="E252" s="329" t="s">
        <v>326</v>
      </c>
      <c r="F252" s="30" t="s">
        <v>729</v>
      </c>
      <c r="G252" s="329" t="s">
        <v>153</v>
      </c>
      <c r="H252" s="241">
        <f t="shared" si="24"/>
        <v>2</v>
      </c>
      <c r="I252" s="31"/>
      <c r="J252" s="32" t="str">
        <f t="shared" si="25"/>
        <v>--</v>
      </c>
      <c r="K252" s="32">
        <f t="shared" si="26"/>
        <v>0</v>
      </c>
      <c r="L252" s="32">
        <f t="shared" si="27"/>
        <v>0</v>
      </c>
      <c r="M252" s="31"/>
      <c r="N252" s="32">
        <f t="shared" si="28"/>
        <v>20804</v>
      </c>
      <c r="O252" s="32">
        <f t="shared" si="29"/>
        <v>0</v>
      </c>
      <c r="P252" s="32">
        <f t="shared" si="30"/>
        <v>1</v>
      </c>
      <c r="Q252" s="31"/>
      <c r="R252" s="33" t="str">
        <f t="shared" si="31"/>
        <v>--</v>
      </c>
    </row>
    <row r="253" spans="1:18">
      <c r="A253" s="329" t="s">
        <v>778</v>
      </c>
      <c r="B253" s="329">
        <v>435301149</v>
      </c>
      <c r="C253" s="329" t="s">
        <v>511</v>
      </c>
      <c r="D253" s="329" t="s">
        <v>779</v>
      </c>
      <c r="E253" s="329" t="s">
        <v>326</v>
      </c>
      <c r="F253" s="30" t="s">
        <v>783</v>
      </c>
      <c r="G253" s="329" t="s">
        <v>174</v>
      </c>
      <c r="H253" s="241">
        <f t="shared" si="24"/>
        <v>5</v>
      </c>
      <c r="I253" s="31"/>
      <c r="J253" s="32">
        <f t="shared" si="25"/>
        <v>17619</v>
      </c>
      <c r="K253" s="32">
        <f t="shared" si="26"/>
        <v>1</v>
      </c>
      <c r="L253" s="32">
        <f t="shared" si="27"/>
        <v>4</v>
      </c>
      <c r="M253" s="31"/>
      <c r="N253" s="32">
        <f t="shared" si="28"/>
        <v>21220</v>
      </c>
      <c r="O253" s="32">
        <f t="shared" si="29"/>
        <v>1</v>
      </c>
      <c r="P253" s="32">
        <f t="shared" si="30"/>
        <v>5</v>
      </c>
      <c r="Q253" s="31"/>
      <c r="R253" s="33">
        <f t="shared" si="31"/>
        <v>3601</v>
      </c>
    </row>
    <row r="254" spans="1:18">
      <c r="A254" s="329" t="s">
        <v>778</v>
      </c>
      <c r="B254" s="329">
        <v>435301160</v>
      </c>
      <c r="C254" s="329" t="s">
        <v>511</v>
      </c>
      <c r="D254" s="329" t="s">
        <v>779</v>
      </c>
      <c r="E254" s="329" t="s">
        <v>326</v>
      </c>
      <c r="F254" s="30" t="s">
        <v>659</v>
      </c>
      <c r="G254" s="329" t="s">
        <v>185</v>
      </c>
      <c r="H254" s="241">
        <f t="shared" si="24"/>
        <v>359</v>
      </c>
      <c r="I254" s="31"/>
      <c r="J254" s="32">
        <f t="shared" si="25"/>
        <v>15388</v>
      </c>
      <c r="K254" s="32">
        <f t="shared" si="26"/>
        <v>8</v>
      </c>
      <c r="L254" s="32">
        <f t="shared" si="27"/>
        <v>158</v>
      </c>
      <c r="M254" s="31"/>
      <c r="N254" s="32">
        <f t="shared" si="28"/>
        <v>16448</v>
      </c>
      <c r="O254" s="32">
        <f t="shared" si="29"/>
        <v>16</v>
      </c>
      <c r="P254" s="32">
        <f t="shared" si="30"/>
        <v>170</v>
      </c>
      <c r="Q254" s="31"/>
      <c r="R254" s="33">
        <f t="shared" si="31"/>
        <v>1060</v>
      </c>
    </row>
    <row r="255" spans="1:18">
      <c r="A255" s="329" t="s">
        <v>778</v>
      </c>
      <c r="B255" s="329">
        <v>435301181</v>
      </c>
      <c r="C255" s="329" t="s">
        <v>511</v>
      </c>
      <c r="D255" s="329" t="s">
        <v>779</v>
      </c>
      <c r="E255" s="329" t="s">
        <v>326</v>
      </c>
      <c r="F255" s="30" t="s">
        <v>732</v>
      </c>
      <c r="G255" s="329" t="s">
        <v>206</v>
      </c>
      <c r="H255" s="241">
        <f t="shared" si="24"/>
        <v>0</v>
      </c>
      <c r="I255" s="31"/>
      <c r="J255" s="32">
        <f t="shared" si="25"/>
        <v>12565</v>
      </c>
      <c r="K255" s="32">
        <f t="shared" si="26"/>
        <v>0</v>
      </c>
      <c r="L255" s="32">
        <f t="shared" si="27"/>
        <v>0</v>
      </c>
      <c r="M255" s="31"/>
      <c r="N255" s="32" t="str">
        <f t="shared" si="28"/>
        <v>--</v>
      </c>
      <c r="O255" s="32">
        <f t="shared" si="29"/>
        <v>0</v>
      </c>
      <c r="P255" s="32">
        <f t="shared" si="30"/>
        <v>0</v>
      </c>
      <c r="Q255" s="31"/>
      <c r="R255" s="33" t="str">
        <f t="shared" si="31"/>
        <v>--</v>
      </c>
    </row>
    <row r="256" spans="1:18">
      <c r="A256" s="329" t="s">
        <v>778</v>
      </c>
      <c r="B256" s="329">
        <v>435301211</v>
      </c>
      <c r="C256" s="329" t="s">
        <v>511</v>
      </c>
      <c r="D256" s="329" t="s">
        <v>779</v>
      </c>
      <c r="E256" s="329" t="s">
        <v>326</v>
      </c>
      <c r="F256" s="30" t="s">
        <v>784</v>
      </c>
      <c r="G256" s="329" t="s">
        <v>236</v>
      </c>
      <c r="H256" s="241">
        <f t="shared" si="24"/>
        <v>2</v>
      </c>
      <c r="I256" s="31"/>
      <c r="J256" s="32">
        <f t="shared" si="25"/>
        <v>16496</v>
      </c>
      <c r="K256" s="32">
        <f t="shared" si="26"/>
        <v>0</v>
      </c>
      <c r="L256" s="32">
        <f t="shared" si="27"/>
        <v>2</v>
      </c>
      <c r="M256" s="31"/>
      <c r="N256" s="32">
        <f t="shared" si="28"/>
        <v>18079</v>
      </c>
      <c r="O256" s="32">
        <f t="shared" si="29"/>
        <v>0</v>
      </c>
      <c r="P256" s="32">
        <f t="shared" si="30"/>
        <v>4</v>
      </c>
      <c r="Q256" s="31"/>
      <c r="R256" s="33">
        <f t="shared" si="31"/>
        <v>1583</v>
      </c>
    </row>
    <row r="257" spans="1:18">
      <c r="A257" s="329" t="s">
        <v>778</v>
      </c>
      <c r="B257" s="329">
        <v>435301295</v>
      </c>
      <c r="C257" s="329" t="s">
        <v>511</v>
      </c>
      <c r="D257" s="329" t="s">
        <v>779</v>
      </c>
      <c r="E257" s="329" t="s">
        <v>326</v>
      </c>
      <c r="F257" s="30" t="s">
        <v>735</v>
      </c>
      <c r="G257" s="329" t="s">
        <v>320</v>
      </c>
      <c r="H257" s="241">
        <f t="shared" si="24"/>
        <v>23</v>
      </c>
      <c r="I257" s="31"/>
      <c r="J257" s="32">
        <f t="shared" si="25"/>
        <v>12699</v>
      </c>
      <c r="K257" s="32">
        <f t="shared" si="26"/>
        <v>0</v>
      </c>
      <c r="L257" s="32">
        <f t="shared" si="27"/>
        <v>8</v>
      </c>
      <c r="M257" s="31"/>
      <c r="N257" s="32">
        <f t="shared" si="28"/>
        <v>12992</v>
      </c>
      <c r="O257" s="32">
        <f t="shared" si="29"/>
        <v>0</v>
      </c>
      <c r="P257" s="32">
        <f t="shared" si="30"/>
        <v>6</v>
      </c>
      <c r="Q257" s="31"/>
      <c r="R257" s="33">
        <f t="shared" si="31"/>
        <v>293</v>
      </c>
    </row>
    <row r="258" spans="1:18">
      <c r="A258" s="329" t="s">
        <v>778</v>
      </c>
      <c r="B258" s="329">
        <v>435301301</v>
      </c>
      <c r="C258" s="329" t="s">
        <v>511</v>
      </c>
      <c r="D258" s="329" t="s">
        <v>779</v>
      </c>
      <c r="E258" s="329" t="s">
        <v>326</v>
      </c>
      <c r="F258" s="30" t="s">
        <v>779</v>
      </c>
      <c r="G258" s="329" t="s">
        <v>326</v>
      </c>
      <c r="H258" s="241">
        <f t="shared" si="24"/>
        <v>72</v>
      </c>
      <c r="I258" s="31"/>
      <c r="J258" s="32">
        <f t="shared" si="25"/>
        <v>13250</v>
      </c>
      <c r="K258" s="32">
        <f t="shared" si="26"/>
        <v>1</v>
      </c>
      <c r="L258" s="32">
        <f t="shared" si="27"/>
        <v>27</v>
      </c>
      <c r="M258" s="31"/>
      <c r="N258" s="32">
        <f t="shared" si="28"/>
        <v>13502</v>
      </c>
      <c r="O258" s="32">
        <f t="shared" si="29"/>
        <v>1</v>
      </c>
      <c r="P258" s="32">
        <f t="shared" si="30"/>
        <v>24</v>
      </c>
      <c r="Q258" s="31"/>
      <c r="R258" s="33">
        <f t="shared" si="31"/>
        <v>252</v>
      </c>
    </row>
    <row r="259" spans="1:18">
      <c r="A259" s="329" t="s">
        <v>778</v>
      </c>
      <c r="B259" s="329">
        <v>435301308</v>
      </c>
      <c r="C259" s="329" t="s">
        <v>511</v>
      </c>
      <c r="D259" s="329" t="s">
        <v>779</v>
      </c>
      <c r="E259" s="329" t="s">
        <v>326</v>
      </c>
      <c r="F259" s="30" t="s">
        <v>717</v>
      </c>
      <c r="G259" s="329" t="s">
        <v>333</v>
      </c>
      <c r="H259" s="241">
        <f t="shared" si="24"/>
        <v>0</v>
      </c>
      <c r="I259" s="31"/>
      <c r="J259" s="32">
        <f t="shared" si="25"/>
        <v>22950</v>
      </c>
      <c r="K259" s="32">
        <f t="shared" si="26"/>
        <v>1</v>
      </c>
      <c r="L259" s="32">
        <f t="shared" si="27"/>
        <v>1</v>
      </c>
      <c r="M259" s="31"/>
      <c r="N259" s="32" t="str">
        <f t="shared" si="28"/>
        <v>--</v>
      </c>
      <c r="O259" s="32">
        <f t="shared" si="29"/>
        <v>0</v>
      </c>
      <c r="P259" s="32">
        <f t="shared" si="30"/>
        <v>0</v>
      </c>
      <c r="Q259" s="31"/>
      <c r="R259" s="33" t="str">
        <f t="shared" si="31"/>
        <v>--</v>
      </c>
    </row>
    <row r="260" spans="1:18">
      <c r="A260" s="329" t="s">
        <v>778</v>
      </c>
      <c r="B260" s="329">
        <v>435301326</v>
      </c>
      <c r="C260" s="329" t="s">
        <v>511</v>
      </c>
      <c r="D260" s="329" t="s">
        <v>779</v>
      </c>
      <c r="E260" s="329" t="s">
        <v>326</v>
      </c>
      <c r="F260" s="30" t="s">
        <v>785</v>
      </c>
      <c r="G260" s="329" t="s">
        <v>351</v>
      </c>
      <c r="H260" s="241">
        <f t="shared" si="24"/>
        <v>5</v>
      </c>
      <c r="I260" s="31"/>
      <c r="J260" s="32">
        <f t="shared" si="25"/>
        <v>12422</v>
      </c>
      <c r="K260" s="32">
        <f t="shared" si="26"/>
        <v>0</v>
      </c>
      <c r="L260" s="32">
        <f t="shared" si="27"/>
        <v>1</v>
      </c>
      <c r="M260" s="31"/>
      <c r="N260" s="32">
        <f t="shared" si="28"/>
        <v>12775</v>
      </c>
      <c r="O260" s="32">
        <f t="shared" si="29"/>
        <v>0</v>
      </c>
      <c r="P260" s="32">
        <f t="shared" si="30"/>
        <v>1</v>
      </c>
      <c r="Q260" s="31"/>
      <c r="R260" s="33">
        <f t="shared" si="31"/>
        <v>353</v>
      </c>
    </row>
    <row r="261" spans="1:18">
      <c r="A261" s="329" t="s">
        <v>778</v>
      </c>
      <c r="B261" s="329">
        <v>435301342</v>
      </c>
      <c r="C261" s="329" t="s">
        <v>511</v>
      </c>
      <c r="D261" s="329" t="s">
        <v>779</v>
      </c>
      <c r="E261" s="329" t="s">
        <v>326</v>
      </c>
      <c r="F261" s="30" t="s">
        <v>786</v>
      </c>
      <c r="G261" s="329" t="s">
        <v>367</v>
      </c>
      <c r="H261" s="241">
        <f t="shared" si="24"/>
        <v>0</v>
      </c>
      <c r="I261" s="31"/>
      <c r="J261" s="32">
        <f t="shared" si="25"/>
        <v>10664</v>
      </c>
      <c r="K261" s="32">
        <f t="shared" si="26"/>
        <v>0</v>
      </c>
      <c r="L261" s="32">
        <f t="shared" si="27"/>
        <v>0</v>
      </c>
      <c r="M261" s="31"/>
      <c r="N261" s="32" t="str">
        <f t="shared" si="28"/>
        <v>--</v>
      </c>
      <c r="O261" s="32">
        <f t="shared" si="29"/>
        <v>0</v>
      </c>
      <c r="P261" s="32">
        <f t="shared" si="30"/>
        <v>0</v>
      </c>
      <c r="Q261" s="31"/>
      <c r="R261" s="33" t="str">
        <f t="shared" si="31"/>
        <v>--</v>
      </c>
    </row>
    <row r="262" spans="1:18">
      <c r="A262" s="329" t="s">
        <v>778</v>
      </c>
      <c r="B262" s="329">
        <v>435301616</v>
      </c>
      <c r="C262" s="329" t="s">
        <v>511</v>
      </c>
      <c r="D262" s="329" t="s">
        <v>779</v>
      </c>
      <c r="E262" s="329" t="s">
        <v>326</v>
      </c>
      <c r="F262" s="30" t="s">
        <v>739</v>
      </c>
      <c r="G262" s="329" t="s">
        <v>384</v>
      </c>
      <c r="H262" s="241">
        <f t="shared" si="24"/>
        <v>0</v>
      </c>
      <c r="I262" s="31"/>
      <c r="J262" s="32">
        <f t="shared" si="25"/>
        <v>16498</v>
      </c>
      <c r="K262" s="32">
        <f t="shared" si="26"/>
        <v>0</v>
      </c>
      <c r="L262" s="32">
        <f t="shared" si="27"/>
        <v>1</v>
      </c>
      <c r="M262" s="31"/>
      <c r="N262" s="32" t="str">
        <f t="shared" si="28"/>
        <v>--</v>
      </c>
      <c r="O262" s="32">
        <f t="shared" si="29"/>
        <v>0</v>
      </c>
      <c r="P262" s="32">
        <f t="shared" si="30"/>
        <v>0</v>
      </c>
      <c r="Q262" s="31"/>
      <c r="R262" s="33" t="str">
        <f t="shared" si="31"/>
        <v>--</v>
      </c>
    </row>
    <row r="263" spans="1:18">
      <c r="A263" s="329" t="s">
        <v>778</v>
      </c>
      <c r="B263" s="329">
        <v>435301673</v>
      </c>
      <c r="C263" s="329" t="s">
        <v>511</v>
      </c>
      <c r="D263" s="329" t="s">
        <v>779</v>
      </c>
      <c r="E263" s="329" t="s">
        <v>326</v>
      </c>
      <c r="F263" s="30" t="s">
        <v>763</v>
      </c>
      <c r="G263" s="329" t="s">
        <v>401</v>
      </c>
      <c r="H263" s="241">
        <f t="shared" si="24"/>
        <v>13</v>
      </c>
      <c r="I263" s="31"/>
      <c r="J263" s="32">
        <f t="shared" si="25"/>
        <v>12331</v>
      </c>
      <c r="K263" s="32">
        <f t="shared" si="26"/>
        <v>0</v>
      </c>
      <c r="L263" s="32">
        <f t="shared" si="27"/>
        <v>1</v>
      </c>
      <c r="M263" s="31"/>
      <c r="N263" s="32">
        <f t="shared" si="28"/>
        <v>13216</v>
      </c>
      <c r="O263" s="32">
        <f t="shared" si="29"/>
        <v>0</v>
      </c>
      <c r="P263" s="32">
        <f t="shared" si="30"/>
        <v>4</v>
      </c>
      <c r="Q263" s="31"/>
      <c r="R263" s="33">
        <f t="shared" si="31"/>
        <v>885</v>
      </c>
    </row>
    <row r="264" spans="1:18">
      <c r="A264" s="329" t="s">
        <v>778</v>
      </c>
      <c r="B264" s="329">
        <v>435301725</v>
      </c>
      <c r="C264" s="329" t="s">
        <v>511</v>
      </c>
      <c r="D264" s="329" t="s">
        <v>779</v>
      </c>
      <c r="E264" s="329" t="s">
        <v>326</v>
      </c>
      <c r="F264" s="30" t="s">
        <v>765</v>
      </c>
      <c r="G264" s="329" t="s">
        <v>417</v>
      </c>
      <c r="H264" s="241">
        <f t="shared" si="24"/>
        <v>0</v>
      </c>
      <c r="I264" s="31"/>
      <c r="J264" s="32">
        <f t="shared" si="25"/>
        <v>17077</v>
      </c>
      <c r="K264" s="32">
        <f t="shared" si="26"/>
        <v>0</v>
      </c>
      <c r="L264" s="32">
        <f t="shared" si="27"/>
        <v>1</v>
      </c>
      <c r="M264" s="31"/>
      <c r="N264" s="32" t="str">
        <f t="shared" si="28"/>
        <v>--</v>
      </c>
      <c r="O264" s="32">
        <f t="shared" si="29"/>
        <v>0</v>
      </c>
      <c r="P264" s="32">
        <f t="shared" si="30"/>
        <v>0</v>
      </c>
      <c r="Q264" s="31"/>
      <c r="R264" s="33" t="str">
        <f t="shared" si="31"/>
        <v>--</v>
      </c>
    </row>
    <row r="265" spans="1:18">
      <c r="A265" s="329" t="s">
        <v>778</v>
      </c>
      <c r="B265" s="329">
        <v>435301735</v>
      </c>
      <c r="C265" s="329" t="s">
        <v>511</v>
      </c>
      <c r="D265" s="329" t="s">
        <v>779</v>
      </c>
      <c r="E265" s="329" t="s">
        <v>326</v>
      </c>
      <c r="F265" s="30" t="s">
        <v>767</v>
      </c>
      <c r="G265" s="329" t="s">
        <v>420</v>
      </c>
      <c r="H265" s="241">
        <f t="shared" si="24"/>
        <v>4</v>
      </c>
      <c r="I265" s="31"/>
      <c r="J265" s="32">
        <f t="shared" si="25"/>
        <v>14786</v>
      </c>
      <c r="K265" s="32">
        <f t="shared" si="26"/>
        <v>0</v>
      </c>
      <c r="L265" s="32">
        <f t="shared" si="27"/>
        <v>5</v>
      </c>
      <c r="M265" s="31"/>
      <c r="N265" s="32">
        <f t="shared" si="28"/>
        <v>14243</v>
      </c>
      <c r="O265" s="32">
        <f t="shared" si="29"/>
        <v>0</v>
      </c>
      <c r="P265" s="32">
        <f t="shared" si="30"/>
        <v>1</v>
      </c>
      <c r="Q265" s="31"/>
      <c r="R265" s="33">
        <f t="shared" si="31"/>
        <v>-543</v>
      </c>
    </row>
    <row r="266" spans="1:18">
      <c r="A266" s="329" t="s">
        <v>787</v>
      </c>
      <c r="B266" s="329">
        <v>436049010</v>
      </c>
      <c r="C266" s="329" t="s">
        <v>512</v>
      </c>
      <c r="D266" s="329" t="s">
        <v>723</v>
      </c>
      <c r="E266" s="329" t="s">
        <v>74</v>
      </c>
      <c r="F266" s="30" t="s">
        <v>724</v>
      </c>
      <c r="G266" s="329" t="s">
        <v>35</v>
      </c>
      <c r="H266" s="241">
        <f t="shared" ref="H266:H329" si="32">IFERROR(VLOOKUP(B266,ratesQ2,14,FALSE),0)</f>
        <v>1</v>
      </c>
      <c r="I266" s="31"/>
      <c r="J266" s="32">
        <f t="shared" ref="J266:J329" si="33">IFERROR(VLOOKUP($B266,ratesPFY,9,FALSE),"--")</f>
        <v>17595</v>
      </c>
      <c r="K266" s="32">
        <f t="shared" ref="K266:K329" si="34">IFERROR(VLOOKUP($B266,found25,12,FALSE),0) +
IFERROR(VLOOKUP($B266,found25,13,FALSE),0) +
IFERROR(VLOOKUP($B266,found25,14,FALSE),0)</f>
        <v>0</v>
      </c>
      <c r="L266" s="32">
        <f t="shared" ref="L266:L329" si="35">(IFERROR(VLOOKUP($B266,found25,15,FALSE),0))</f>
        <v>2</v>
      </c>
      <c r="M266" s="31"/>
      <c r="N266" s="32">
        <f t="shared" ref="N266:N329" si="36">IFERROR(VLOOKUP($B266,ratesQ2,8,FALSE),"--")</f>
        <v>18169</v>
      </c>
      <c r="O266" s="32">
        <f t="shared" ref="O266:O329" si="37">IFERROR(VLOOKUP($B266,found26,12,FALSE),0) +
IFERROR(VLOOKUP($B266,found26,13,FALSE),0) +
IFERROR(VLOOKUP($B266,found26,14,FALSE),0)</f>
        <v>0</v>
      </c>
      <c r="P266" s="32">
        <f t="shared" ref="P266:P329" si="38">(IFERROR(VLOOKUP($B266,found26,15,FALSE),0))</f>
        <v>2</v>
      </c>
      <c r="Q266" s="31"/>
      <c r="R266" s="33">
        <f t="shared" ref="R266:R329" si="39">IFERROR(N266-J266,"--")</f>
        <v>574</v>
      </c>
    </row>
    <row r="267" spans="1:18">
      <c r="A267" s="329" t="s">
        <v>787</v>
      </c>
      <c r="B267" s="329">
        <v>436049026</v>
      </c>
      <c r="C267" s="329" t="s">
        <v>512</v>
      </c>
      <c r="D267" s="329" t="s">
        <v>723</v>
      </c>
      <c r="E267" s="329" t="s">
        <v>74</v>
      </c>
      <c r="F267" s="30" t="s">
        <v>726</v>
      </c>
      <c r="G267" s="329" t="s">
        <v>51</v>
      </c>
      <c r="H267" s="241">
        <f t="shared" si="32"/>
        <v>1</v>
      </c>
      <c r="I267" s="31"/>
      <c r="J267" s="32">
        <f t="shared" si="33"/>
        <v>16546</v>
      </c>
      <c r="K267" s="32">
        <f t="shared" si="34"/>
        <v>0</v>
      </c>
      <c r="L267" s="32">
        <f t="shared" si="35"/>
        <v>1</v>
      </c>
      <c r="M267" s="31"/>
      <c r="N267" s="32">
        <f t="shared" si="36"/>
        <v>17122</v>
      </c>
      <c r="O267" s="32">
        <f t="shared" si="37"/>
        <v>0</v>
      </c>
      <c r="P267" s="32">
        <f t="shared" si="38"/>
        <v>1</v>
      </c>
      <c r="Q267" s="31"/>
      <c r="R267" s="33">
        <f t="shared" si="39"/>
        <v>576</v>
      </c>
    </row>
    <row r="268" spans="1:18">
      <c r="A268" s="329" t="s">
        <v>787</v>
      </c>
      <c r="B268" s="329">
        <v>436049030</v>
      </c>
      <c r="C268" s="329" t="s">
        <v>512</v>
      </c>
      <c r="D268" s="329" t="s">
        <v>723</v>
      </c>
      <c r="E268" s="329" t="s">
        <v>74</v>
      </c>
      <c r="F268" s="30" t="s">
        <v>706</v>
      </c>
      <c r="G268" s="329" t="str">
        <f>VLOOKUP(B268,ratesQ2,6,FALSE)</f>
        <v>BEVERLY</v>
      </c>
      <c r="H268" s="241">
        <f t="shared" si="32"/>
        <v>1</v>
      </c>
      <c r="I268" s="31"/>
      <c r="J268" s="32" t="str">
        <f t="shared" si="33"/>
        <v>--</v>
      </c>
      <c r="K268" s="32">
        <f t="shared" si="34"/>
        <v>0</v>
      </c>
      <c r="L268" s="32">
        <f t="shared" si="35"/>
        <v>0</v>
      </c>
      <c r="M268" s="31"/>
      <c r="N268" s="32">
        <f t="shared" si="36"/>
        <v>14452.325895875592</v>
      </c>
      <c r="O268" s="32">
        <f t="shared" si="37"/>
        <v>0</v>
      </c>
      <c r="P268" s="32">
        <f t="shared" si="38"/>
        <v>0</v>
      </c>
      <c r="Q268" s="31"/>
      <c r="R268" s="33" t="str">
        <f t="shared" si="39"/>
        <v>--</v>
      </c>
    </row>
    <row r="269" spans="1:18">
      <c r="A269" s="329" t="s">
        <v>787</v>
      </c>
      <c r="B269" s="329">
        <v>436049035</v>
      </c>
      <c r="C269" s="329" t="s">
        <v>512</v>
      </c>
      <c r="D269" s="329" t="s">
        <v>723</v>
      </c>
      <c r="E269" s="329" t="s">
        <v>74</v>
      </c>
      <c r="F269" s="30" t="s">
        <v>654</v>
      </c>
      <c r="G269" s="329" t="s">
        <v>60</v>
      </c>
      <c r="H269" s="241">
        <f t="shared" si="32"/>
        <v>15</v>
      </c>
      <c r="I269" s="31"/>
      <c r="J269" s="32">
        <f t="shared" si="33"/>
        <v>16823</v>
      </c>
      <c r="K269" s="32">
        <f t="shared" si="34"/>
        <v>1</v>
      </c>
      <c r="L269" s="32">
        <f t="shared" si="35"/>
        <v>7</v>
      </c>
      <c r="M269" s="31"/>
      <c r="N269" s="32">
        <f t="shared" si="36"/>
        <v>18217</v>
      </c>
      <c r="O269" s="32">
        <f t="shared" si="37"/>
        <v>1</v>
      </c>
      <c r="P269" s="32">
        <f t="shared" si="38"/>
        <v>8</v>
      </c>
      <c r="Q269" s="31"/>
      <c r="R269" s="33">
        <f t="shared" si="39"/>
        <v>1394</v>
      </c>
    </row>
    <row r="270" spans="1:18">
      <c r="A270" s="329" t="s">
        <v>787</v>
      </c>
      <c r="B270" s="329">
        <v>436049040</v>
      </c>
      <c r="C270" s="329" t="s">
        <v>512</v>
      </c>
      <c r="D270" s="329" t="s">
        <v>723</v>
      </c>
      <c r="E270" s="329" t="s">
        <v>74</v>
      </c>
      <c r="F270" s="30" t="s">
        <v>709</v>
      </c>
      <c r="G270" s="329" t="s">
        <v>65</v>
      </c>
      <c r="H270" s="241">
        <f t="shared" si="32"/>
        <v>1</v>
      </c>
      <c r="I270" s="31"/>
      <c r="J270" s="32" t="str">
        <f t="shared" si="33"/>
        <v>--</v>
      </c>
      <c r="K270" s="32">
        <f t="shared" si="34"/>
        <v>0</v>
      </c>
      <c r="L270" s="32">
        <f t="shared" si="35"/>
        <v>0</v>
      </c>
      <c r="M270" s="31"/>
      <c r="N270" s="32">
        <f t="shared" si="36"/>
        <v>18242</v>
      </c>
      <c r="O270" s="32">
        <f t="shared" si="37"/>
        <v>0</v>
      </c>
      <c r="P270" s="32">
        <f t="shared" si="38"/>
        <v>1</v>
      </c>
      <c r="Q270" s="31"/>
      <c r="R270" s="33" t="str">
        <f t="shared" si="39"/>
        <v>--</v>
      </c>
    </row>
    <row r="271" spans="1:18">
      <c r="A271" s="329" t="s">
        <v>787</v>
      </c>
      <c r="B271" s="329">
        <v>436049044</v>
      </c>
      <c r="C271" s="329" t="s">
        <v>512</v>
      </c>
      <c r="D271" s="329" t="s">
        <v>723</v>
      </c>
      <c r="E271" s="329" t="s">
        <v>74</v>
      </c>
      <c r="F271" s="30" t="s">
        <v>655</v>
      </c>
      <c r="G271" s="329" t="s">
        <v>69</v>
      </c>
      <c r="H271" s="241">
        <f t="shared" si="32"/>
        <v>2</v>
      </c>
      <c r="I271" s="31"/>
      <c r="J271" s="32" t="str">
        <f t="shared" si="33"/>
        <v>--</v>
      </c>
      <c r="K271" s="32">
        <f t="shared" si="34"/>
        <v>0</v>
      </c>
      <c r="L271" s="32">
        <f t="shared" si="35"/>
        <v>0</v>
      </c>
      <c r="M271" s="31"/>
      <c r="N271" s="32">
        <f t="shared" si="36"/>
        <v>13070</v>
      </c>
      <c r="O271" s="32">
        <f t="shared" si="37"/>
        <v>0</v>
      </c>
      <c r="P271" s="32">
        <f t="shared" si="38"/>
        <v>0</v>
      </c>
      <c r="Q271" s="31"/>
      <c r="R271" s="33" t="str">
        <f t="shared" si="39"/>
        <v>--</v>
      </c>
    </row>
    <row r="272" spans="1:18">
      <c r="A272" s="329" t="s">
        <v>787</v>
      </c>
      <c r="B272" s="329">
        <v>436049049</v>
      </c>
      <c r="C272" s="329" t="s">
        <v>512</v>
      </c>
      <c r="D272" s="329" t="s">
        <v>723</v>
      </c>
      <c r="E272" s="329" t="s">
        <v>74</v>
      </c>
      <c r="F272" s="30" t="s">
        <v>723</v>
      </c>
      <c r="G272" s="329" t="s">
        <v>74</v>
      </c>
      <c r="H272" s="241">
        <f t="shared" si="32"/>
        <v>150</v>
      </c>
      <c r="I272" s="31"/>
      <c r="J272" s="32">
        <f t="shared" si="33"/>
        <v>18159</v>
      </c>
      <c r="K272" s="32">
        <f t="shared" si="34"/>
        <v>35</v>
      </c>
      <c r="L272" s="32">
        <f t="shared" si="35"/>
        <v>135</v>
      </c>
      <c r="M272" s="31"/>
      <c r="N272" s="32">
        <f t="shared" si="36"/>
        <v>18898</v>
      </c>
      <c r="O272" s="32">
        <f t="shared" si="37"/>
        <v>20</v>
      </c>
      <c r="P272" s="32">
        <f t="shared" si="38"/>
        <v>130</v>
      </c>
      <c r="Q272" s="31"/>
      <c r="R272" s="33">
        <f t="shared" si="39"/>
        <v>739</v>
      </c>
    </row>
    <row r="273" spans="1:18">
      <c r="A273" s="329" t="s">
        <v>787</v>
      </c>
      <c r="B273" s="329">
        <v>436049057</v>
      </c>
      <c r="C273" s="329" t="s">
        <v>512</v>
      </c>
      <c r="D273" s="329" t="s">
        <v>723</v>
      </c>
      <c r="E273" s="329" t="s">
        <v>74</v>
      </c>
      <c r="F273" s="30" t="s">
        <v>656</v>
      </c>
      <c r="G273" s="329" t="s">
        <v>82</v>
      </c>
      <c r="H273" s="241">
        <f t="shared" si="32"/>
        <v>7</v>
      </c>
      <c r="I273" s="31"/>
      <c r="J273" s="32">
        <f t="shared" si="33"/>
        <v>23046</v>
      </c>
      <c r="K273" s="32">
        <f t="shared" si="34"/>
        <v>0</v>
      </c>
      <c r="L273" s="32">
        <f t="shared" si="35"/>
        <v>5</v>
      </c>
      <c r="M273" s="31"/>
      <c r="N273" s="32">
        <f t="shared" si="36"/>
        <v>14119</v>
      </c>
      <c r="O273" s="32">
        <f t="shared" si="37"/>
        <v>0</v>
      </c>
      <c r="P273" s="32">
        <f t="shared" si="38"/>
        <v>0</v>
      </c>
      <c r="Q273" s="31"/>
      <c r="R273" s="33">
        <f t="shared" si="39"/>
        <v>-8927</v>
      </c>
    </row>
    <row r="274" spans="1:18">
      <c r="A274" s="329" t="s">
        <v>787</v>
      </c>
      <c r="B274" s="329">
        <v>436049093</v>
      </c>
      <c r="C274" s="329" t="s">
        <v>512</v>
      </c>
      <c r="D274" s="329" t="s">
        <v>723</v>
      </c>
      <c r="E274" s="329" t="s">
        <v>74</v>
      </c>
      <c r="F274" s="30" t="s">
        <v>657</v>
      </c>
      <c r="G274" s="329" t="s">
        <v>118</v>
      </c>
      <c r="H274" s="241">
        <f t="shared" si="32"/>
        <v>27</v>
      </c>
      <c r="I274" s="31"/>
      <c r="J274" s="32">
        <f t="shared" si="33"/>
        <v>18794</v>
      </c>
      <c r="K274" s="32">
        <f t="shared" si="34"/>
        <v>3</v>
      </c>
      <c r="L274" s="32">
        <f t="shared" si="35"/>
        <v>9</v>
      </c>
      <c r="M274" s="31"/>
      <c r="N274" s="32">
        <f t="shared" si="36"/>
        <v>20758</v>
      </c>
      <c r="O274" s="32">
        <f t="shared" si="37"/>
        <v>3</v>
      </c>
      <c r="P274" s="32">
        <f t="shared" si="38"/>
        <v>15</v>
      </c>
      <c r="Q274" s="31"/>
      <c r="R274" s="33">
        <f t="shared" si="39"/>
        <v>1964</v>
      </c>
    </row>
    <row r="275" spans="1:18">
      <c r="A275" s="329" t="s">
        <v>787</v>
      </c>
      <c r="B275" s="329">
        <v>436049095</v>
      </c>
      <c r="C275" s="329" t="s">
        <v>512</v>
      </c>
      <c r="D275" s="329" t="s">
        <v>723</v>
      </c>
      <c r="E275" s="329" t="s">
        <v>74</v>
      </c>
      <c r="F275" s="30" t="s">
        <v>651</v>
      </c>
      <c r="G275" s="329" t="s">
        <v>120</v>
      </c>
      <c r="H275" s="241">
        <f t="shared" si="32"/>
        <v>0</v>
      </c>
      <c r="I275" s="31"/>
      <c r="J275" s="32">
        <f t="shared" si="33"/>
        <v>23046</v>
      </c>
      <c r="K275" s="32">
        <f t="shared" si="34"/>
        <v>0</v>
      </c>
      <c r="L275" s="32">
        <f t="shared" si="35"/>
        <v>1</v>
      </c>
      <c r="M275" s="31"/>
      <c r="N275" s="32" t="str">
        <f t="shared" si="36"/>
        <v>--</v>
      </c>
      <c r="O275" s="32">
        <f t="shared" si="37"/>
        <v>0</v>
      </c>
      <c r="P275" s="32">
        <f t="shared" si="38"/>
        <v>0</v>
      </c>
      <c r="Q275" s="31"/>
      <c r="R275" s="33" t="str">
        <f t="shared" si="39"/>
        <v>--</v>
      </c>
    </row>
    <row r="276" spans="1:18">
      <c r="A276" s="329" t="s">
        <v>787</v>
      </c>
      <c r="B276" s="329">
        <v>436049133</v>
      </c>
      <c r="C276" s="329" t="s">
        <v>512</v>
      </c>
      <c r="D276" s="329" t="s">
        <v>723</v>
      </c>
      <c r="E276" s="329" t="s">
        <v>74</v>
      </c>
      <c r="F276" s="30" t="s">
        <v>707</v>
      </c>
      <c r="G276" s="329" t="s">
        <v>158</v>
      </c>
      <c r="H276" s="241">
        <f t="shared" si="32"/>
        <v>1</v>
      </c>
      <c r="I276" s="31"/>
      <c r="J276" s="32">
        <f t="shared" si="33"/>
        <v>11585</v>
      </c>
      <c r="K276" s="32">
        <f t="shared" si="34"/>
        <v>0</v>
      </c>
      <c r="L276" s="32">
        <f t="shared" si="35"/>
        <v>0</v>
      </c>
      <c r="M276" s="31"/>
      <c r="N276" s="32">
        <f t="shared" si="36"/>
        <v>12023</v>
      </c>
      <c r="O276" s="32">
        <f t="shared" si="37"/>
        <v>0</v>
      </c>
      <c r="P276" s="32">
        <f t="shared" si="38"/>
        <v>0</v>
      </c>
      <c r="Q276" s="31"/>
      <c r="R276" s="33">
        <f t="shared" si="39"/>
        <v>438</v>
      </c>
    </row>
    <row r="277" spans="1:18">
      <c r="A277" s="329" t="s">
        <v>787</v>
      </c>
      <c r="B277" s="329">
        <v>436049149</v>
      </c>
      <c r="C277" s="329" t="s">
        <v>512</v>
      </c>
      <c r="D277" s="329" t="s">
        <v>723</v>
      </c>
      <c r="E277" s="329" t="s">
        <v>74</v>
      </c>
      <c r="F277" s="30" t="s">
        <v>783</v>
      </c>
      <c r="G277" s="329" t="s">
        <v>174</v>
      </c>
      <c r="H277" s="241">
        <f t="shared" si="32"/>
        <v>0</v>
      </c>
      <c r="I277" s="31"/>
      <c r="J277" s="32">
        <f t="shared" si="33"/>
        <v>13684</v>
      </c>
      <c r="K277" s="32">
        <f t="shared" si="34"/>
        <v>0</v>
      </c>
      <c r="L277" s="32">
        <f t="shared" si="35"/>
        <v>0</v>
      </c>
      <c r="M277" s="31"/>
      <c r="N277" s="32" t="str">
        <f t="shared" si="36"/>
        <v>--</v>
      </c>
      <c r="O277" s="32">
        <f t="shared" si="37"/>
        <v>0</v>
      </c>
      <c r="P277" s="32">
        <f t="shared" si="38"/>
        <v>0</v>
      </c>
      <c r="Q277" s="31"/>
      <c r="R277" s="33" t="str">
        <f t="shared" si="39"/>
        <v>--</v>
      </c>
    </row>
    <row r="278" spans="1:18">
      <c r="A278" s="329" t="s">
        <v>787</v>
      </c>
      <c r="B278" s="329">
        <v>436049153</v>
      </c>
      <c r="C278" s="329" t="s">
        <v>512</v>
      </c>
      <c r="D278" s="329" t="s">
        <v>723</v>
      </c>
      <c r="E278" s="329" t="s">
        <v>74</v>
      </c>
      <c r="F278" s="30" t="s">
        <v>658</v>
      </c>
      <c r="G278" s="329" t="s">
        <v>178</v>
      </c>
      <c r="H278" s="241">
        <f t="shared" si="32"/>
        <v>0</v>
      </c>
      <c r="I278" s="31"/>
      <c r="J278" s="32">
        <f t="shared" si="33"/>
        <v>13684</v>
      </c>
      <c r="K278" s="32">
        <f t="shared" si="34"/>
        <v>0</v>
      </c>
      <c r="L278" s="32">
        <f t="shared" si="35"/>
        <v>0</v>
      </c>
      <c r="M278" s="31"/>
      <c r="N278" s="32" t="str">
        <f t="shared" si="36"/>
        <v>--</v>
      </c>
      <c r="O278" s="32">
        <f t="shared" si="37"/>
        <v>0</v>
      </c>
      <c r="P278" s="32">
        <f t="shared" si="38"/>
        <v>0</v>
      </c>
      <c r="Q278" s="31"/>
      <c r="R278" s="33" t="str">
        <f t="shared" si="39"/>
        <v>--</v>
      </c>
    </row>
    <row r="279" spans="1:18">
      <c r="A279" s="329" t="s">
        <v>787</v>
      </c>
      <c r="B279" s="329">
        <v>436049155</v>
      </c>
      <c r="C279" s="329" t="s">
        <v>512</v>
      </c>
      <c r="D279" s="329" t="s">
        <v>723</v>
      </c>
      <c r="E279" s="329" t="s">
        <v>74</v>
      </c>
      <c r="F279" s="30" t="s">
        <v>730</v>
      </c>
      <c r="G279" s="329" t="s">
        <v>180</v>
      </c>
      <c r="H279" s="241">
        <f t="shared" si="32"/>
        <v>1</v>
      </c>
      <c r="I279" s="31"/>
      <c r="J279" s="32">
        <f t="shared" si="33"/>
        <v>13684</v>
      </c>
      <c r="K279" s="32">
        <f t="shared" si="34"/>
        <v>0</v>
      </c>
      <c r="L279" s="32">
        <f t="shared" si="35"/>
        <v>0</v>
      </c>
      <c r="M279" s="31"/>
      <c r="N279" s="32">
        <f t="shared" si="36"/>
        <v>14121</v>
      </c>
      <c r="O279" s="32">
        <f t="shared" si="37"/>
        <v>0</v>
      </c>
      <c r="P279" s="32">
        <f t="shared" si="38"/>
        <v>0</v>
      </c>
      <c r="Q279" s="31"/>
      <c r="R279" s="33">
        <f t="shared" si="39"/>
        <v>437</v>
      </c>
    </row>
    <row r="280" spans="1:18">
      <c r="A280" s="329" t="s">
        <v>787</v>
      </c>
      <c r="B280" s="329">
        <v>436049163</v>
      </c>
      <c r="C280" s="329" t="s">
        <v>512</v>
      </c>
      <c r="D280" s="329" t="s">
        <v>723</v>
      </c>
      <c r="E280" s="329" t="s">
        <v>74</v>
      </c>
      <c r="F280" s="30" t="s">
        <v>660</v>
      </c>
      <c r="G280" s="329" t="s">
        <v>188</v>
      </c>
      <c r="H280" s="241">
        <f t="shared" si="32"/>
        <v>0</v>
      </c>
      <c r="I280" s="31"/>
      <c r="J280" s="32">
        <f t="shared" si="33"/>
        <v>13684</v>
      </c>
      <c r="K280" s="32">
        <f t="shared" si="34"/>
        <v>0</v>
      </c>
      <c r="L280" s="32">
        <f t="shared" si="35"/>
        <v>0</v>
      </c>
      <c r="M280" s="31"/>
      <c r="N280" s="32" t="str">
        <f t="shared" si="36"/>
        <v>--</v>
      </c>
      <c r="O280" s="32">
        <f t="shared" si="37"/>
        <v>0</v>
      </c>
      <c r="P280" s="32">
        <f t="shared" si="38"/>
        <v>0</v>
      </c>
      <c r="Q280" s="31"/>
      <c r="R280" s="33" t="str">
        <f t="shared" si="39"/>
        <v>--</v>
      </c>
    </row>
    <row r="281" spans="1:18">
      <c r="A281" s="329" t="s">
        <v>787</v>
      </c>
      <c r="B281" s="329">
        <v>436049165</v>
      </c>
      <c r="C281" s="329" t="s">
        <v>512</v>
      </c>
      <c r="D281" s="329" t="s">
        <v>723</v>
      </c>
      <c r="E281" s="329" t="s">
        <v>74</v>
      </c>
      <c r="F281" s="30" t="s">
        <v>661</v>
      </c>
      <c r="G281" s="329" t="s">
        <v>190</v>
      </c>
      <c r="H281" s="241">
        <f t="shared" si="32"/>
        <v>5</v>
      </c>
      <c r="I281" s="31"/>
      <c r="J281" s="32">
        <f t="shared" si="33"/>
        <v>19514</v>
      </c>
      <c r="K281" s="32">
        <f t="shared" si="34"/>
        <v>1</v>
      </c>
      <c r="L281" s="32">
        <f t="shared" si="35"/>
        <v>5</v>
      </c>
      <c r="M281" s="31"/>
      <c r="N281" s="32">
        <f t="shared" si="36"/>
        <v>17886</v>
      </c>
      <c r="O281" s="32">
        <f t="shared" si="37"/>
        <v>0</v>
      </c>
      <c r="P281" s="32">
        <f t="shared" si="38"/>
        <v>2</v>
      </c>
      <c r="Q281" s="31"/>
      <c r="R281" s="33">
        <f t="shared" si="39"/>
        <v>-1628</v>
      </c>
    </row>
    <row r="282" spans="1:18">
      <c r="A282" s="329" t="s">
        <v>787</v>
      </c>
      <c r="B282" s="329">
        <v>436049170</v>
      </c>
      <c r="C282" s="329" t="s">
        <v>512</v>
      </c>
      <c r="D282" s="329" t="s">
        <v>723</v>
      </c>
      <c r="E282" s="329" t="s">
        <v>74</v>
      </c>
      <c r="F282" s="30" t="s">
        <v>714</v>
      </c>
      <c r="G282" s="329" t="s">
        <v>195</v>
      </c>
      <c r="H282" s="241">
        <f t="shared" si="32"/>
        <v>0</v>
      </c>
      <c r="I282" s="31"/>
      <c r="J282" s="32">
        <f t="shared" si="33"/>
        <v>13684</v>
      </c>
      <c r="K282" s="32">
        <f t="shared" si="34"/>
        <v>0</v>
      </c>
      <c r="L282" s="32">
        <f t="shared" si="35"/>
        <v>0</v>
      </c>
      <c r="M282" s="31"/>
      <c r="N282" s="32" t="str">
        <f t="shared" si="36"/>
        <v>--</v>
      </c>
      <c r="O282" s="32">
        <f t="shared" si="37"/>
        <v>0</v>
      </c>
      <c r="P282" s="32">
        <f t="shared" si="38"/>
        <v>0</v>
      </c>
      <c r="Q282" s="31"/>
      <c r="R282" s="33" t="str">
        <f t="shared" si="39"/>
        <v>--</v>
      </c>
    </row>
    <row r="283" spans="1:18">
      <c r="A283" s="329" t="s">
        <v>787</v>
      </c>
      <c r="B283" s="329">
        <v>436049176</v>
      </c>
      <c r="C283" s="329" t="s">
        <v>512</v>
      </c>
      <c r="D283" s="329" t="s">
        <v>723</v>
      </c>
      <c r="E283" s="329" t="s">
        <v>74</v>
      </c>
      <c r="F283" s="30" t="s">
        <v>662</v>
      </c>
      <c r="G283" s="329" t="s">
        <v>201</v>
      </c>
      <c r="H283" s="241">
        <f t="shared" si="32"/>
        <v>8</v>
      </c>
      <c r="I283" s="31"/>
      <c r="J283" s="32">
        <f t="shared" si="33"/>
        <v>18882</v>
      </c>
      <c r="K283" s="32">
        <f t="shared" si="34"/>
        <v>4</v>
      </c>
      <c r="L283" s="32">
        <f t="shared" si="35"/>
        <v>5</v>
      </c>
      <c r="M283" s="31"/>
      <c r="N283" s="32">
        <f t="shared" si="36"/>
        <v>20354</v>
      </c>
      <c r="O283" s="32">
        <f t="shared" si="37"/>
        <v>1</v>
      </c>
      <c r="P283" s="32">
        <f t="shared" si="38"/>
        <v>6</v>
      </c>
      <c r="Q283" s="31"/>
      <c r="R283" s="33">
        <f t="shared" si="39"/>
        <v>1472</v>
      </c>
    </row>
    <row r="284" spans="1:18">
      <c r="A284" s="329" t="s">
        <v>787</v>
      </c>
      <c r="B284" s="329">
        <v>436049207</v>
      </c>
      <c r="C284" s="329" t="s">
        <v>512</v>
      </c>
      <c r="D284" s="329" t="s">
        <v>723</v>
      </c>
      <c r="E284" s="329" t="s">
        <v>74</v>
      </c>
      <c r="F284" s="30" t="s">
        <v>672</v>
      </c>
      <c r="G284" s="329" t="s">
        <v>232</v>
      </c>
      <c r="H284" s="241">
        <f t="shared" si="32"/>
        <v>1</v>
      </c>
      <c r="I284" s="31"/>
      <c r="J284" s="32" t="str">
        <f t="shared" si="33"/>
        <v>--</v>
      </c>
      <c r="K284" s="32">
        <f t="shared" si="34"/>
        <v>0</v>
      </c>
      <c r="L284" s="32">
        <f t="shared" si="35"/>
        <v>0</v>
      </c>
      <c r="M284" s="31"/>
      <c r="N284" s="32">
        <f t="shared" si="36"/>
        <v>12023</v>
      </c>
      <c r="O284" s="32">
        <f t="shared" si="37"/>
        <v>0</v>
      </c>
      <c r="P284" s="32">
        <f t="shared" si="38"/>
        <v>0</v>
      </c>
      <c r="Q284" s="31"/>
      <c r="R284" s="33" t="str">
        <f t="shared" si="39"/>
        <v>--</v>
      </c>
    </row>
    <row r="285" spans="1:18">
      <c r="A285" s="329" t="s">
        <v>787</v>
      </c>
      <c r="B285" s="329">
        <v>436049220</v>
      </c>
      <c r="C285" s="155" t="s">
        <v>512</v>
      </c>
      <c r="D285" s="345">
        <v>49</v>
      </c>
      <c r="E285" s="155" t="s">
        <v>74</v>
      </c>
      <c r="F285" s="32">
        <v>220</v>
      </c>
      <c r="G285" s="155" t="s">
        <v>245</v>
      </c>
      <c r="H285" s="241">
        <f t="shared" si="32"/>
        <v>1</v>
      </c>
      <c r="I285" s="31"/>
      <c r="J285" s="32" t="str">
        <f t="shared" si="33"/>
        <v>--</v>
      </c>
      <c r="K285" s="32">
        <f t="shared" si="34"/>
        <v>0</v>
      </c>
      <c r="L285" s="32">
        <f t="shared" si="35"/>
        <v>0</v>
      </c>
      <c r="M285" s="31"/>
      <c r="N285" s="32">
        <f t="shared" si="36"/>
        <v>16449.08014628815</v>
      </c>
      <c r="O285" s="32">
        <f t="shared" si="37"/>
        <v>0</v>
      </c>
      <c r="P285" s="32">
        <f t="shared" si="38"/>
        <v>0</v>
      </c>
      <c r="Q285" s="31"/>
      <c r="R285" s="33" t="str">
        <f t="shared" si="39"/>
        <v>--</v>
      </c>
    </row>
    <row r="286" spans="1:18">
      <c r="A286" s="329" t="s">
        <v>787</v>
      </c>
      <c r="B286" s="329">
        <v>436049229</v>
      </c>
      <c r="C286" s="329" t="s">
        <v>512</v>
      </c>
      <c r="D286" s="329" t="s">
        <v>723</v>
      </c>
      <c r="E286" s="329" t="s">
        <v>74</v>
      </c>
      <c r="F286" s="30" t="s">
        <v>663</v>
      </c>
      <c r="G286" s="329" t="s">
        <v>254</v>
      </c>
      <c r="H286" s="241">
        <f t="shared" si="32"/>
        <v>1</v>
      </c>
      <c r="I286" s="31"/>
      <c r="J286" s="32">
        <f t="shared" si="33"/>
        <v>13684</v>
      </c>
      <c r="K286" s="32">
        <f t="shared" si="34"/>
        <v>0</v>
      </c>
      <c r="L286" s="32">
        <f t="shared" si="35"/>
        <v>0</v>
      </c>
      <c r="M286" s="31"/>
      <c r="N286" s="32">
        <f t="shared" si="36"/>
        <v>22112</v>
      </c>
      <c r="O286" s="32">
        <f t="shared" si="37"/>
        <v>0</v>
      </c>
      <c r="P286" s="32">
        <f t="shared" si="38"/>
        <v>1</v>
      </c>
      <c r="Q286" s="31"/>
      <c r="R286" s="33">
        <f t="shared" si="39"/>
        <v>8428</v>
      </c>
    </row>
    <row r="287" spans="1:18">
      <c r="A287" s="329" t="s">
        <v>787</v>
      </c>
      <c r="B287" s="329">
        <v>436049243</v>
      </c>
      <c r="C287" s="329" t="s">
        <v>512</v>
      </c>
      <c r="D287" s="329" t="s">
        <v>723</v>
      </c>
      <c r="E287" s="329" t="s">
        <v>74</v>
      </c>
      <c r="F287" s="30" t="s">
        <v>674</v>
      </c>
      <c r="G287" s="329" t="s">
        <v>268</v>
      </c>
      <c r="H287" s="241">
        <f t="shared" si="32"/>
        <v>1</v>
      </c>
      <c r="I287" s="31"/>
      <c r="J287" s="32">
        <f t="shared" si="33"/>
        <v>13684</v>
      </c>
      <c r="K287" s="32">
        <f t="shared" si="34"/>
        <v>0</v>
      </c>
      <c r="L287" s="32">
        <f t="shared" si="35"/>
        <v>0</v>
      </c>
      <c r="M287" s="31"/>
      <c r="N287" s="32">
        <f t="shared" si="36"/>
        <v>14121</v>
      </c>
      <c r="O287" s="32">
        <f t="shared" si="37"/>
        <v>0</v>
      </c>
      <c r="P287" s="32">
        <f t="shared" si="38"/>
        <v>0</v>
      </c>
      <c r="Q287" s="31"/>
      <c r="R287" s="33">
        <f t="shared" si="39"/>
        <v>437</v>
      </c>
    </row>
    <row r="288" spans="1:18">
      <c r="A288" s="329" t="s">
        <v>787</v>
      </c>
      <c r="B288" s="329">
        <v>436049244</v>
      </c>
      <c r="C288" s="329" t="s">
        <v>512</v>
      </c>
      <c r="D288" s="329" t="s">
        <v>723</v>
      </c>
      <c r="E288" s="329" t="s">
        <v>74</v>
      </c>
      <c r="F288" s="30" t="s">
        <v>664</v>
      </c>
      <c r="G288" s="329" t="s">
        <v>269</v>
      </c>
      <c r="H288" s="241">
        <f t="shared" si="32"/>
        <v>1</v>
      </c>
      <c r="I288" s="31"/>
      <c r="J288" s="32">
        <f t="shared" si="33"/>
        <v>12634</v>
      </c>
      <c r="K288" s="32">
        <f t="shared" si="34"/>
        <v>0</v>
      </c>
      <c r="L288" s="32">
        <f t="shared" si="35"/>
        <v>0</v>
      </c>
      <c r="M288" s="31"/>
      <c r="N288" s="32">
        <f t="shared" si="36"/>
        <v>12023</v>
      </c>
      <c r="O288" s="32">
        <f t="shared" si="37"/>
        <v>0</v>
      </c>
      <c r="P288" s="32">
        <f t="shared" si="38"/>
        <v>0</v>
      </c>
      <c r="Q288" s="31"/>
      <c r="R288" s="33">
        <f t="shared" si="39"/>
        <v>-611</v>
      </c>
    </row>
    <row r="289" spans="1:18">
      <c r="A289" s="329" t="s">
        <v>787</v>
      </c>
      <c r="B289" s="329">
        <v>436049248</v>
      </c>
      <c r="C289" s="329" t="s">
        <v>512</v>
      </c>
      <c r="D289" s="329" t="s">
        <v>723</v>
      </c>
      <c r="E289" s="329" t="s">
        <v>74</v>
      </c>
      <c r="F289" s="30" t="s">
        <v>665</v>
      </c>
      <c r="G289" s="329" t="s">
        <v>273</v>
      </c>
      <c r="H289" s="241">
        <f t="shared" si="32"/>
        <v>9</v>
      </c>
      <c r="I289" s="31"/>
      <c r="J289" s="32">
        <f t="shared" si="33"/>
        <v>21270</v>
      </c>
      <c r="K289" s="32">
        <f t="shared" si="34"/>
        <v>1</v>
      </c>
      <c r="L289" s="32">
        <f t="shared" si="35"/>
        <v>8</v>
      </c>
      <c r="M289" s="31"/>
      <c r="N289" s="32">
        <f t="shared" si="36"/>
        <v>20219</v>
      </c>
      <c r="O289" s="32">
        <f t="shared" si="37"/>
        <v>0</v>
      </c>
      <c r="P289" s="32">
        <f t="shared" si="38"/>
        <v>3</v>
      </c>
      <c r="Q289" s="31"/>
      <c r="R289" s="33">
        <f t="shared" si="39"/>
        <v>-1051</v>
      </c>
    </row>
    <row r="290" spans="1:18">
      <c r="A290" s="329" t="s">
        <v>787</v>
      </c>
      <c r="B290" s="329">
        <v>436049274</v>
      </c>
      <c r="C290" s="329" t="s">
        <v>512</v>
      </c>
      <c r="D290" s="329" t="s">
        <v>723</v>
      </c>
      <c r="E290" s="329" t="s">
        <v>74</v>
      </c>
      <c r="F290" s="30" t="s">
        <v>675</v>
      </c>
      <c r="G290" s="329" t="s">
        <v>299</v>
      </c>
      <c r="H290" s="241">
        <f t="shared" si="32"/>
        <v>7</v>
      </c>
      <c r="I290" s="31"/>
      <c r="J290" s="32">
        <f t="shared" si="33"/>
        <v>17570</v>
      </c>
      <c r="K290" s="32">
        <f t="shared" si="34"/>
        <v>0</v>
      </c>
      <c r="L290" s="32">
        <f t="shared" si="35"/>
        <v>3</v>
      </c>
      <c r="M290" s="31"/>
      <c r="N290" s="32">
        <f t="shared" si="36"/>
        <v>20874</v>
      </c>
      <c r="O290" s="32">
        <f t="shared" si="37"/>
        <v>1</v>
      </c>
      <c r="P290" s="32">
        <f t="shared" si="38"/>
        <v>4</v>
      </c>
      <c r="Q290" s="31"/>
      <c r="R290" s="33">
        <f t="shared" si="39"/>
        <v>3304</v>
      </c>
    </row>
    <row r="291" spans="1:18">
      <c r="A291" s="329" t="s">
        <v>787</v>
      </c>
      <c r="B291" s="329">
        <v>436049285</v>
      </c>
      <c r="C291" s="329" t="s">
        <v>512</v>
      </c>
      <c r="D291" s="329" t="s">
        <v>723</v>
      </c>
      <c r="E291" s="329" t="s">
        <v>74</v>
      </c>
      <c r="F291" s="30" t="s">
        <v>676</v>
      </c>
      <c r="G291" s="329" t="s">
        <v>310</v>
      </c>
      <c r="H291" s="241">
        <f t="shared" si="32"/>
        <v>1</v>
      </c>
      <c r="I291" s="31"/>
      <c r="J291" s="32" t="str">
        <f t="shared" si="33"/>
        <v>--</v>
      </c>
      <c r="K291" s="32">
        <f t="shared" si="34"/>
        <v>0</v>
      </c>
      <c r="L291" s="32">
        <f t="shared" si="35"/>
        <v>0</v>
      </c>
      <c r="M291" s="31"/>
      <c r="N291" s="32">
        <f t="shared" si="36"/>
        <v>15385</v>
      </c>
      <c r="O291" s="32">
        <f t="shared" si="37"/>
        <v>0</v>
      </c>
      <c r="P291" s="32">
        <f t="shared" si="38"/>
        <v>1</v>
      </c>
      <c r="Q291" s="31"/>
      <c r="R291" s="33" t="str">
        <f t="shared" si="39"/>
        <v>--</v>
      </c>
    </row>
    <row r="292" spans="1:18">
      <c r="A292" s="329" t="s">
        <v>787</v>
      </c>
      <c r="B292" s="329">
        <v>436049308</v>
      </c>
      <c r="C292" s="329" t="s">
        <v>512</v>
      </c>
      <c r="D292" s="329" t="s">
        <v>723</v>
      </c>
      <c r="E292" s="329" t="s">
        <v>74</v>
      </c>
      <c r="F292" s="30" t="s">
        <v>717</v>
      </c>
      <c r="G292" s="329" t="s">
        <v>333</v>
      </c>
      <c r="H292" s="241">
        <f t="shared" si="32"/>
        <v>1</v>
      </c>
      <c r="I292" s="31"/>
      <c r="J292" s="32">
        <f t="shared" si="33"/>
        <v>21561</v>
      </c>
      <c r="K292" s="32">
        <f t="shared" si="34"/>
        <v>0</v>
      </c>
      <c r="L292" s="32">
        <f t="shared" si="35"/>
        <v>1</v>
      </c>
      <c r="M292" s="31"/>
      <c r="N292" s="32">
        <f t="shared" si="36"/>
        <v>22703</v>
      </c>
      <c r="O292" s="32">
        <f t="shared" si="37"/>
        <v>0</v>
      </c>
      <c r="P292" s="32">
        <f t="shared" si="38"/>
        <v>1</v>
      </c>
      <c r="Q292" s="31"/>
      <c r="R292" s="33">
        <f t="shared" si="39"/>
        <v>1142</v>
      </c>
    </row>
    <row r="293" spans="1:18">
      <c r="A293" s="329" t="s">
        <v>787</v>
      </c>
      <c r="B293" s="329">
        <v>436049314</v>
      </c>
      <c r="C293" s="329" t="s">
        <v>512</v>
      </c>
      <c r="D293" s="329" t="s">
        <v>723</v>
      </c>
      <c r="E293" s="329" t="s">
        <v>74</v>
      </c>
      <c r="F293" s="30" t="s">
        <v>742</v>
      </c>
      <c r="G293" s="329" t="s">
        <v>339</v>
      </c>
      <c r="H293" s="241">
        <f t="shared" si="32"/>
        <v>0</v>
      </c>
      <c r="I293" s="31"/>
      <c r="J293" s="32">
        <f t="shared" si="33"/>
        <v>20098</v>
      </c>
      <c r="K293" s="32">
        <f t="shared" si="34"/>
        <v>0</v>
      </c>
      <c r="L293" s="32">
        <f t="shared" si="35"/>
        <v>1</v>
      </c>
      <c r="M293" s="31"/>
      <c r="N293" s="32" t="str">
        <f t="shared" si="36"/>
        <v>--</v>
      </c>
      <c r="O293" s="32">
        <f t="shared" si="37"/>
        <v>0</v>
      </c>
      <c r="P293" s="32">
        <f t="shared" si="38"/>
        <v>1</v>
      </c>
      <c r="Q293" s="31"/>
      <c r="R293" s="33" t="str">
        <f t="shared" si="39"/>
        <v>--</v>
      </c>
    </row>
    <row r="294" spans="1:18">
      <c r="A294" s="329" t="s">
        <v>787</v>
      </c>
      <c r="B294" s="329">
        <v>436049342</v>
      </c>
      <c r="C294" s="155" t="s">
        <v>512</v>
      </c>
      <c r="D294" s="345">
        <v>49</v>
      </c>
      <c r="E294" s="155" t="s">
        <v>74</v>
      </c>
      <c r="F294" s="32">
        <v>342</v>
      </c>
      <c r="G294" s="155" t="s">
        <v>367</v>
      </c>
      <c r="H294" s="241">
        <f t="shared" si="32"/>
        <v>1</v>
      </c>
      <c r="I294" s="31"/>
      <c r="J294" s="32" t="str">
        <f t="shared" si="33"/>
        <v>--</v>
      </c>
      <c r="K294" s="32">
        <f t="shared" si="34"/>
        <v>0</v>
      </c>
      <c r="L294" s="32">
        <f t="shared" si="35"/>
        <v>0</v>
      </c>
      <c r="M294" s="31"/>
      <c r="N294" s="32">
        <f t="shared" si="36"/>
        <v>13669.90706038877</v>
      </c>
      <c r="O294" s="32">
        <f t="shared" si="37"/>
        <v>0</v>
      </c>
      <c r="P294" s="32">
        <f t="shared" si="38"/>
        <v>0</v>
      </c>
      <c r="Q294" s="31"/>
      <c r="R294" s="33" t="str">
        <f t="shared" si="39"/>
        <v>--</v>
      </c>
    </row>
    <row r="295" spans="1:18">
      <c r="A295" s="329" t="s">
        <v>787</v>
      </c>
      <c r="B295" s="329">
        <v>436049347</v>
      </c>
      <c r="C295" s="329" t="s">
        <v>512</v>
      </c>
      <c r="D295" s="329" t="s">
        <v>723</v>
      </c>
      <c r="E295" s="329" t="s">
        <v>74</v>
      </c>
      <c r="F295" s="30" t="s">
        <v>738</v>
      </c>
      <c r="G295" s="329" t="s">
        <v>372</v>
      </c>
      <c r="H295" s="241">
        <f t="shared" si="32"/>
        <v>0</v>
      </c>
      <c r="I295" s="31"/>
      <c r="J295" s="32">
        <f t="shared" si="33"/>
        <v>21771</v>
      </c>
      <c r="K295" s="32">
        <f t="shared" si="34"/>
        <v>1</v>
      </c>
      <c r="L295" s="32">
        <f t="shared" si="35"/>
        <v>1</v>
      </c>
      <c r="M295" s="31"/>
      <c r="N295" s="32" t="str">
        <f t="shared" si="36"/>
        <v>--</v>
      </c>
      <c r="O295" s="32">
        <f t="shared" si="37"/>
        <v>0</v>
      </c>
      <c r="P295" s="32">
        <f t="shared" si="38"/>
        <v>0</v>
      </c>
      <c r="Q295" s="31"/>
      <c r="R295" s="33" t="str">
        <f t="shared" si="39"/>
        <v>--</v>
      </c>
    </row>
    <row r="296" spans="1:18">
      <c r="A296" s="329" t="s">
        <v>787</v>
      </c>
      <c r="B296" s="329">
        <v>436049616</v>
      </c>
      <c r="C296" s="329" t="s">
        <v>512</v>
      </c>
      <c r="D296" s="329" t="s">
        <v>723</v>
      </c>
      <c r="E296" s="329" t="s">
        <v>74</v>
      </c>
      <c r="F296" s="30" t="s">
        <v>739</v>
      </c>
      <c r="G296" s="329" t="s">
        <v>384</v>
      </c>
      <c r="H296" s="241">
        <f t="shared" si="32"/>
        <v>0</v>
      </c>
      <c r="I296" s="31"/>
      <c r="J296" s="32">
        <f t="shared" si="33"/>
        <v>21284</v>
      </c>
      <c r="K296" s="32">
        <f t="shared" si="34"/>
        <v>1</v>
      </c>
      <c r="L296" s="32">
        <f t="shared" si="35"/>
        <v>1</v>
      </c>
      <c r="M296" s="31"/>
      <c r="N296" s="32" t="str">
        <f t="shared" si="36"/>
        <v>--</v>
      </c>
      <c r="O296" s="32">
        <f t="shared" si="37"/>
        <v>1</v>
      </c>
      <c r="P296" s="32">
        <f t="shared" si="38"/>
        <v>1</v>
      </c>
      <c r="Q296" s="31"/>
      <c r="R296" s="33" t="str">
        <f t="shared" si="39"/>
        <v>--</v>
      </c>
    </row>
    <row r="297" spans="1:18">
      <c r="A297" s="329" t="s">
        <v>790</v>
      </c>
      <c r="B297" s="329">
        <v>438035035</v>
      </c>
      <c r="C297" s="329" t="s">
        <v>513</v>
      </c>
      <c r="D297" s="329" t="s">
        <v>654</v>
      </c>
      <c r="E297" s="329" t="s">
        <v>60</v>
      </c>
      <c r="F297" s="30" t="s">
        <v>654</v>
      </c>
      <c r="G297" s="329" t="s">
        <v>60</v>
      </c>
      <c r="H297" s="241">
        <f t="shared" si="32"/>
        <v>335</v>
      </c>
      <c r="I297" s="31"/>
      <c r="J297" s="32">
        <f t="shared" si="33"/>
        <v>20057</v>
      </c>
      <c r="K297" s="32">
        <f t="shared" si="34"/>
        <v>42</v>
      </c>
      <c r="L297" s="32">
        <f t="shared" si="35"/>
        <v>269</v>
      </c>
      <c r="M297" s="31"/>
      <c r="N297" s="32">
        <f t="shared" si="36"/>
        <v>20976</v>
      </c>
      <c r="O297" s="32">
        <f t="shared" si="37"/>
        <v>39</v>
      </c>
      <c r="P297" s="32">
        <f t="shared" si="38"/>
        <v>274</v>
      </c>
      <c r="Q297" s="31"/>
      <c r="R297" s="33">
        <f t="shared" si="39"/>
        <v>919</v>
      </c>
    </row>
    <row r="298" spans="1:18">
      <c r="A298" s="329" t="s">
        <v>790</v>
      </c>
      <c r="B298" s="329">
        <v>438035044</v>
      </c>
      <c r="C298" s="329" t="s">
        <v>513</v>
      </c>
      <c r="D298" s="329" t="s">
        <v>654</v>
      </c>
      <c r="E298" s="329" t="s">
        <v>60</v>
      </c>
      <c r="F298" s="30" t="s">
        <v>655</v>
      </c>
      <c r="G298" s="329" t="s">
        <v>69</v>
      </c>
      <c r="H298" s="241">
        <f t="shared" si="32"/>
        <v>5</v>
      </c>
      <c r="I298" s="31"/>
      <c r="J298" s="32">
        <f t="shared" si="33"/>
        <v>21292</v>
      </c>
      <c r="K298" s="32">
        <f t="shared" si="34"/>
        <v>1</v>
      </c>
      <c r="L298" s="32">
        <f t="shared" si="35"/>
        <v>6</v>
      </c>
      <c r="M298" s="31"/>
      <c r="N298" s="32">
        <f t="shared" si="36"/>
        <v>21777</v>
      </c>
      <c r="O298" s="32">
        <f t="shared" si="37"/>
        <v>0</v>
      </c>
      <c r="P298" s="32">
        <f t="shared" si="38"/>
        <v>5</v>
      </c>
      <c r="Q298" s="31"/>
      <c r="R298" s="33">
        <f t="shared" si="39"/>
        <v>485</v>
      </c>
    </row>
    <row r="299" spans="1:18">
      <c r="A299" s="329" t="s">
        <v>790</v>
      </c>
      <c r="B299" s="329">
        <v>438035057</v>
      </c>
      <c r="C299" s="155" t="s">
        <v>513</v>
      </c>
      <c r="D299" s="345">
        <v>35</v>
      </c>
      <c r="E299" s="155" t="s">
        <v>60</v>
      </c>
      <c r="F299" s="32">
        <v>57</v>
      </c>
      <c r="G299" s="155" t="s">
        <v>82</v>
      </c>
      <c r="H299" s="241">
        <f t="shared" si="32"/>
        <v>1</v>
      </c>
      <c r="I299" s="31"/>
      <c r="J299" s="32" t="str">
        <f t="shared" si="33"/>
        <v>--</v>
      </c>
      <c r="K299" s="32">
        <f t="shared" si="34"/>
        <v>0</v>
      </c>
      <c r="L299" s="32">
        <f t="shared" si="35"/>
        <v>0</v>
      </c>
      <c r="M299" s="31"/>
      <c r="N299" s="32">
        <f t="shared" si="36"/>
        <v>22168.796604329207</v>
      </c>
      <c r="O299" s="32">
        <f t="shared" si="37"/>
        <v>0</v>
      </c>
      <c r="P299" s="32">
        <f t="shared" si="38"/>
        <v>0</v>
      </c>
      <c r="Q299" s="31"/>
      <c r="R299" s="33" t="str">
        <f t="shared" si="39"/>
        <v>--</v>
      </c>
    </row>
    <row r="300" spans="1:18">
      <c r="A300" s="329" t="s">
        <v>790</v>
      </c>
      <c r="B300" s="329">
        <v>438035220</v>
      </c>
      <c r="C300" s="329" t="s">
        <v>513</v>
      </c>
      <c r="D300" s="329" t="s">
        <v>654</v>
      </c>
      <c r="E300" s="329" t="s">
        <v>60</v>
      </c>
      <c r="F300" s="30" t="s">
        <v>673</v>
      </c>
      <c r="G300" s="329" t="s">
        <v>245</v>
      </c>
      <c r="H300" s="241">
        <f t="shared" si="32"/>
        <v>0</v>
      </c>
      <c r="I300" s="31"/>
      <c r="J300" s="32">
        <f t="shared" si="33"/>
        <v>20196</v>
      </c>
      <c r="K300" s="32">
        <f t="shared" si="34"/>
        <v>0</v>
      </c>
      <c r="L300" s="32">
        <f t="shared" si="35"/>
        <v>1</v>
      </c>
      <c r="M300" s="31"/>
      <c r="N300" s="32" t="str">
        <f t="shared" si="36"/>
        <v>--</v>
      </c>
      <c r="O300" s="32">
        <f t="shared" si="37"/>
        <v>0</v>
      </c>
      <c r="P300" s="32">
        <f t="shared" si="38"/>
        <v>1</v>
      </c>
      <c r="Q300" s="31"/>
      <c r="R300" s="33" t="str">
        <f t="shared" si="39"/>
        <v>--</v>
      </c>
    </row>
    <row r="301" spans="1:18">
      <c r="A301" s="329" t="s">
        <v>790</v>
      </c>
      <c r="B301" s="329">
        <v>438035243</v>
      </c>
      <c r="C301" s="329" t="s">
        <v>513</v>
      </c>
      <c r="D301" s="329" t="s">
        <v>654</v>
      </c>
      <c r="E301" s="329" t="s">
        <v>60</v>
      </c>
      <c r="F301" s="30" t="s">
        <v>674</v>
      </c>
      <c r="G301" s="329" t="s">
        <v>268</v>
      </c>
      <c r="H301" s="241">
        <f t="shared" si="32"/>
        <v>1</v>
      </c>
      <c r="I301" s="31"/>
      <c r="J301" s="32">
        <f t="shared" si="33"/>
        <v>9598</v>
      </c>
      <c r="K301" s="32">
        <f t="shared" si="34"/>
        <v>0</v>
      </c>
      <c r="L301" s="32">
        <f t="shared" si="35"/>
        <v>0</v>
      </c>
      <c r="M301" s="31"/>
      <c r="N301" s="32">
        <f t="shared" si="36"/>
        <v>12151</v>
      </c>
      <c r="O301" s="32">
        <f t="shared" si="37"/>
        <v>0</v>
      </c>
      <c r="P301" s="32">
        <f t="shared" si="38"/>
        <v>0</v>
      </c>
      <c r="Q301" s="31"/>
      <c r="R301" s="33">
        <f t="shared" si="39"/>
        <v>2553</v>
      </c>
    </row>
    <row r="302" spans="1:18">
      <c r="A302" s="329" t="s">
        <v>790</v>
      </c>
      <c r="B302" s="329">
        <v>438035244</v>
      </c>
      <c r="C302" s="329" t="s">
        <v>513</v>
      </c>
      <c r="D302" s="329" t="s">
        <v>654</v>
      </c>
      <c r="E302" s="329" t="s">
        <v>60</v>
      </c>
      <c r="F302" s="30" t="s">
        <v>664</v>
      </c>
      <c r="G302" s="329" t="s">
        <v>269</v>
      </c>
      <c r="H302" s="241">
        <f t="shared" si="32"/>
        <v>3</v>
      </c>
      <c r="I302" s="31"/>
      <c r="J302" s="32">
        <f t="shared" si="33"/>
        <v>19514</v>
      </c>
      <c r="K302" s="32">
        <f t="shared" si="34"/>
        <v>1</v>
      </c>
      <c r="L302" s="32">
        <f t="shared" si="35"/>
        <v>4</v>
      </c>
      <c r="M302" s="31"/>
      <c r="N302" s="32">
        <f t="shared" si="36"/>
        <v>19628</v>
      </c>
      <c r="O302" s="32">
        <f t="shared" si="37"/>
        <v>0</v>
      </c>
      <c r="P302" s="32">
        <f t="shared" si="38"/>
        <v>3</v>
      </c>
      <c r="Q302" s="31"/>
      <c r="R302" s="33">
        <f t="shared" si="39"/>
        <v>114</v>
      </c>
    </row>
    <row r="303" spans="1:18">
      <c r="A303" s="329" t="s">
        <v>790</v>
      </c>
      <c r="B303" s="329">
        <v>438035293</v>
      </c>
      <c r="C303" s="329" t="s">
        <v>513</v>
      </c>
      <c r="D303" s="329" t="s">
        <v>654</v>
      </c>
      <c r="E303" s="329" t="s">
        <v>60</v>
      </c>
      <c r="F303" s="30" t="s">
        <v>677</v>
      </c>
      <c r="G303" s="329" t="s">
        <v>318</v>
      </c>
      <c r="H303" s="241">
        <f t="shared" si="32"/>
        <v>0</v>
      </c>
      <c r="I303" s="31"/>
      <c r="J303" s="32">
        <f t="shared" si="33"/>
        <v>21152</v>
      </c>
      <c r="K303" s="32">
        <f t="shared" si="34"/>
        <v>0</v>
      </c>
      <c r="L303" s="32">
        <f t="shared" si="35"/>
        <v>1</v>
      </c>
      <c r="M303" s="31"/>
      <c r="N303" s="32" t="str">
        <f t="shared" si="36"/>
        <v>--</v>
      </c>
      <c r="O303" s="32">
        <f t="shared" si="37"/>
        <v>0</v>
      </c>
      <c r="P303" s="32">
        <f t="shared" si="38"/>
        <v>1</v>
      </c>
      <c r="Q303" s="31"/>
      <c r="R303" s="33" t="str">
        <f t="shared" si="39"/>
        <v>--</v>
      </c>
    </row>
    <row r="304" spans="1:18">
      <c r="A304" s="329" t="s">
        <v>790</v>
      </c>
      <c r="B304" s="329">
        <v>438035780</v>
      </c>
      <c r="C304" s="329" t="s">
        <v>513</v>
      </c>
      <c r="D304" s="329" t="s">
        <v>654</v>
      </c>
      <c r="E304" s="329" t="s">
        <v>60</v>
      </c>
      <c r="F304" s="30" t="s">
        <v>791</v>
      </c>
      <c r="G304" s="329" t="s">
        <v>436</v>
      </c>
      <c r="H304" s="241">
        <f t="shared" si="32"/>
        <v>0</v>
      </c>
      <c r="I304" s="31"/>
      <c r="J304" s="32">
        <f t="shared" si="33"/>
        <v>13434</v>
      </c>
      <c r="K304" s="32">
        <f t="shared" si="34"/>
        <v>0</v>
      </c>
      <c r="L304" s="32">
        <f t="shared" si="35"/>
        <v>0</v>
      </c>
      <c r="M304" s="31"/>
      <c r="N304" s="32" t="str">
        <f t="shared" si="36"/>
        <v>--</v>
      </c>
      <c r="O304" s="32">
        <f t="shared" si="37"/>
        <v>0</v>
      </c>
      <c r="P304" s="32">
        <f t="shared" si="38"/>
        <v>0</v>
      </c>
      <c r="Q304" s="31"/>
      <c r="R304" s="33" t="str">
        <f t="shared" si="39"/>
        <v>--</v>
      </c>
    </row>
    <row r="305" spans="1:18">
      <c r="A305" s="329" t="s">
        <v>792</v>
      </c>
      <c r="B305" s="329">
        <v>439035035</v>
      </c>
      <c r="C305" s="329" t="s">
        <v>514</v>
      </c>
      <c r="D305" s="329" t="s">
        <v>654</v>
      </c>
      <c r="E305" s="329" t="s">
        <v>60</v>
      </c>
      <c r="F305" s="30" t="s">
        <v>654</v>
      </c>
      <c r="G305" s="329" t="s">
        <v>60</v>
      </c>
      <c r="H305" s="241">
        <f t="shared" si="32"/>
        <v>451</v>
      </c>
      <c r="I305" s="31"/>
      <c r="J305" s="32">
        <f t="shared" si="33"/>
        <v>18529</v>
      </c>
      <c r="K305" s="32">
        <f t="shared" si="34"/>
        <v>40</v>
      </c>
      <c r="L305" s="32">
        <f t="shared" si="35"/>
        <v>320</v>
      </c>
      <c r="M305" s="31"/>
      <c r="N305" s="32">
        <f t="shared" si="36"/>
        <v>19672</v>
      </c>
      <c r="O305" s="32">
        <f t="shared" si="37"/>
        <v>40</v>
      </c>
      <c r="P305" s="32">
        <f t="shared" si="38"/>
        <v>328</v>
      </c>
      <c r="Q305" s="31"/>
      <c r="R305" s="33">
        <f t="shared" si="39"/>
        <v>1143</v>
      </c>
    </row>
    <row r="306" spans="1:18">
      <c r="A306" s="329" t="s">
        <v>792</v>
      </c>
      <c r="B306" s="329">
        <v>439035044</v>
      </c>
      <c r="C306" s="329" t="s">
        <v>514</v>
      </c>
      <c r="D306" s="329" t="s">
        <v>654</v>
      </c>
      <c r="E306" s="329" t="s">
        <v>60</v>
      </c>
      <c r="F306" s="30" t="s">
        <v>655</v>
      </c>
      <c r="G306" s="329" t="s">
        <v>69</v>
      </c>
      <c r="H306" s="241">
        <f t="shared" si="32"/>
        <v>4</v>
      </c>
      <c r="I306" s="31"/>
      <c r="J306" s="32">
        <f t="shared" si="33"/>
        <v>15809</v>
      </c>
      <c r="K306" s="32">
        <f t="shared" si="34"/>
        <v>0</v>
      </c>
      <c r="L306" s="32">
        <f t="shared" si="35"/>
        <v>1</v>
      </c>
      <c r="M306" s="31"/>
      <c r="N306" s="32">
        <f t="shared" si="36"/>
        <v>15317</v>
      </c>
      <c r="O306" s="32">
        <f t="shared" si="37"/>
        <v>0</v>
      </c>
      <c r="P306" s="32">
        <f t="shared" si="38"/>
        <v>1</v>
      </c>
      <c r="Q306" s="31"/>
      <c r="R306" s="33">
        <f t="shared" si="39"/>
        <v>-492</v>
      </c>
    </row>
    <row r="307" spans="1:18">
      <c r="A307" s="329" t="s">
        <v>792</v>
      </c>
      <c r="B307" s="329">
        <v>439035073</v>
      </c>
      <c r="C307" s="329" t="s">
        <v>514</v>
      </c>
      <c r="D307" s="329" t="s">
        <v>654</v>
      </c>
      <c r="E307" s="329" t="s">
        <v>60</v>
      </c>
      <c r="F307" s="30" t="s">
        <v>670</v>
      </c>
      <c r="G307" s="329" t="s">
        <v>98</v>
      </c>
      <c r="H307" s="241">
        <f t="shared" si="32"/>
        <v>1</v>
      </c>
      <c r="I307" s="31"/>
      <c r="J307" s="32">
        <f t="shared" si="33"/>
        <v>17393</v>
      </c>
      <c r="K307" s="32">
        <f t="shared" si="34"/>
        <v>0</v>
      </c>
      <c r="L307" s="32">
        <f t="shared" si="35"/>
        <v>2</v>
      </c>
      <c r="M307" s="31"/>
      <c r="N307" s="32">
        <f t="shared" si="36"/>
        <v>14811.5092497488</v>
      </c>
      <c r="O307" s="32">
        <f t="shared" si="37"/>
        <v>0</v>
      </c>
      <c r="P307" s="32">
        <f t="shared" si="38"/>
        <v>0</v>
      </c>
      <c r="Q307" s="31"/>
      <c r="R307" s="33">
        <f t="shared" si="39"/>
        <v>-2581.4907502511996</v>
      </c>
    </row>
    <row r="308" spans="1:18">
      <c r="A308" s="329" t="s">
        <v>792</v>
      </c>
      <c r="B308" s="329">
        <v>439035088</v>
      </c>
      <c r="C308" s="329" t="s">
        <v>514</v>
      </c>
      <c r="D308" s="329" t="s">
        <v>654</v>
      </c>
      <c r="E308" s="329" t="s">
        <v>60</v>
      </c>
      <c r="F308" s="30" t="s">
        <v>789</v>
      </c>
      <c r="G308" s="329" t="s">
        <v>113</v>
      </c>
      <c r="H308" s="241">
        <f t="shared" si="32"/>
        <v>3</v>
      </c>
      <c r="I308" s="31"/>
      <c r="J308" s="32">
        <f t="shared" si="33"/>
        <v>11794</v>
      </c>
      <c r="K308" s="32">
        <f t="shared" si="34"/>
        <v>0</v>
      </c>
      <c r="L308" s="32">
        <f t="shared" si="35"/>
        <v>0</v>
      </c>
      <c r="M308" s="31"/>
      <c r="N308" s="32">
        <f t="shared" si="36"/>
        <v>15675</v>
      </c>
      <c r="O308" s="32">
        <f t="shared" si="37"/>
        <v>0</v>
      </c>
      <c r="P308" s="32">
        <f t="shared" si="38"/>
        <v>2</v>
      </c>
      <c r="Q308" s="31"/>
      <c r="R308" s="33">
        <f t="shared" si="39"/>
        <v>3881</v>
      </c>
    </row>
    <row r="309" spans="1:18">
      <c r="A309" s="329" t="s">
        <v>792</v>
      </c>
      <c r="B309" s="329">
        <v>439035220</v>
      </c>
      <c r="C309" s="329" t="s">
        <v>514</v>
      </c>
      <c r="D309" s="329" t="s">
        <v>654</v>
      </c>
      <c r="E309" s="329" t="s">
        <v>60</v>
      </c>
      <c r="F309" s="30" t="s">
        <v>673</v>
      </c>
      <c r="G309" s="329" t="s">
        <v>245</v>
      </c>
      <c r="H309" s="241">
        <f t="shared" si="32"/>
        <v>0</v>
      </c>
      <c r="I309" s="31"/>
      <c r="J309" s="32">
        <f t="shared" si="33"/>
        <v>11794</v>
      </c>
      <c r="K309" s="32">
        <f t="shared" si="34"/>
        <v>0</v>
      </c>
      <c r="L309" s="32">
        <f t="shared" si="35"/>
        <v>0</v>
      </c>
      <c r="M309" s="31"/>
      <c r="N309" s="32" t="str">
        <f t="shared" si="36"/>
        <v>--</v>
      </c>
      <c r="O309" s="32">
        <f t="shared" si="37"/>
        <v>0</v>
      </c>
      <c r="P309" s="32">
        <f t="shared" si="38"/>
        <v>2</v>
      </c>
      <c r="Q309" s="31"/>
      <c r="R309" s="33" t="str">
        <f t="shared" si="39"/>
        <v>--</v>
      </c>
    </row>
    <row r="310" spans="1:18">
      <c r="A310" s="329" t="s">
        <v>792</v>
      </c>
      <c r="B310" s="329">
        <v>439035243</v>
      </c>
      <c r="C310" s="329" t="s">
        <v>514</v>
      </c>
      <c r="D310" s="329" t="s">
        <v>654</v>
      </c>
      <c r="E310" s="329" t="s">
        <v>60</v>
      </c>
      <c r="F310" s="30" t="s">
        <v>674</v>
      </c>
      <c r="G310" s="329" t="s">
        <v>268</v>
      </c>
      <c r="H310" s="241">
        <f t="shared" si="32"/>
        <v>1</v>
      </c>
      <c r="I310" s="31"/>
      <c r="J310" s="32">
        <f t="shared" si="33"/>
        <v>18975</v>
      </c>
      <c r="K310" s="32">
        <f t="shared" si="34"/>
        <v>0</v>
      </c>
      <c r="L310" s="32">
        <f t="shared" si="35"/>
        <v>1</v>
      </c>
      <c r="M310" s="31"/>
      <c r="N310" s="32">
        <f t="shared" si="36"/>
        <v>18004.222899734039</v>
      </c>
      <c r="O310" s="32">
        <f t="shared" si="37"/>
        <v>0</v>
      </c>
      <c r="P310" s="32">
        <f t="shared" si="38"/>
        <v>0</v>
      </c>
      <c r="Q310" s="31"/>
      <c r="R310" s="33">
        <f t="shared" si="39"/>
        <v>-970.77710026596105</v>
      </c>
    </row>
    <row r="311" spans="1:18">
      <c r="A311" s="329" t="s">
        <v>792</v>
      </c>
      <c r="B311" s="329">
        <v>439035244</v>
      </c>
      <c r="C311" s="329" t="s">
        <v>514</v>
      </c>
      <c r="D311" s="329" t="s">
        <v>654</v>
      </c>
      <c r="E311" s="329" t="s">
        <v>60</v>
      </c>
      <c r="F311" s="30" t="s">
        <v>664</v>
      </c>
      <c r="G311" s="329" t="s">
        <v>269</v>
      </c>
      <c r="H311" s="241">
        <f t="shared" si="32"/>
        <v>6</v>
      </c>
      <c r="I311" s="31"/>
      <c r="J311" s="32">
        <f t="shared" si="33"/>
        <v>16306</v>
      </c>
      <c r="K311" s="32">
        <f t="shared" si="34"/>
        <v>1</v>
      </c>
      <c r="L311" s="32">
        <f t="shared" si="35"/>
        <v>2</v>
      </c>
      <c r="M311" s="31"/>
      <c r="N311" s="32">
        <f t="shared" si="36"/>
        <v>15657</v>
      </c>
      <c r="O311" s="32">
        <f t="shared" si="37"/>
        <v>1</v>
      </c>
      <c r="P311" s="32">
        <f t="shared" si="38"/>
        <v>3</v>
      </c>
      <c r="Q311" s="31"/>
      <c r="R311" s="33">
        <f t="shared" si="39"/>
        <v>-649</v>
      </c>
    </row>
    <row r="312" spans="1:18">
      <c r="A312" s="329" t="s">
        <v>792</v>
      </c>
      <c r="B312" s="329">
        <v>439035285</v>
      </c>
      <c r="C312" s="329" t="s">
        <v>514</v>
      </c>
      <c r="D312" s="329" t="s">
        <v>654</v>
      </c>
      <c r="E312" s="329" t="s">
        <v>60</v>
      </c>
      <c r="F312" s="30" t="s">
        <v>676</v>
      </c>
      <c r="G312" s="329" t="s">
        <v>310</v>
      </c>
      <c r="H312" s="241">
        <f t="shared" si="32"/>
        <v>1</v>
      </c>
      <c r="I312" s="31"/>
      <c r="J312" s="32">
        <f t="shared" si="33"/>
        <v>15414</v>
      </c>
      <c r="K312" s="32">
        <f t="shared" si="34"/>
        <v>0</v>
      </c>
      <c r="L312" s="32">
        <f t="shared" si="35"/>
        <v>1</v>
      </c>
      <c r="M312" s="31"/>
      <c r="N312" s="32">
        <f t="shared" si="36"/>
        <v>12002</v>
      </c>
      <c r="O312" s="32">
        <f t="shared" si="37"/>
        <v>0</v>
      </c>
      <c r="P312" s="32">
        <f t="shared" si="38"/>
        <v>0</v>
      </c>
      <c r="Q312" s="31"/>
      <c r="R312" s="33">
        <f t="shared" si="39"/>
        <v>-3412</v>
      </c>
    </row>
    <row r="313" spans="1:18">
      <c r="A313" s="329" t="s">
        <v>793</v>
      </c>
      <c r="B313" s="329">
        <v>440149009</v>
      </c>
      <c r="C313" s="329" t="s">
        <v>611</v>
      </c>
      <c r="D313" s="329" t="s">
        <v>783</v>
      </c>
      <c r="E313" s="329" t="s">
        <v>174</v>
      </c>
      <c r="F313" s="30" t="s">
        <v>780</v>
      </c>
      <c r="G313" s="329" t="s">
        <v>34</v>
      </c>
      <c r="H313" s="241">
        <f t="shared" si="32"/>
        <v>1</v>
      </c>
      <c r="I313" s="31"/>
      <c r="J313" s="32">
        <f t="shared" si="33"/>
        <v>13107</v>
      </c>
      <c r="K313" s="32">
        <f t="shared" si="34"/>
        <v>0</v>
      </c>
      <c r="L313" s="32">
        <f t="shared" si="35"/>
        <v>1</v>
      </c>
      <c r="M313" s="31"/>
      <c r="N313" s="32">
        <f t="shared" si="36"/>
        <v>13596</v>
      </c>
      <c r="O313" s="32">
        <f t="shared" si="37"/>
        <v>0</v>
      </c>
      <c r="P313" s="32">
        <f t="shared" si="38"/>
        <v>1</v>
      </c>
      <c r="Q313" s="31"/>
      <c r="R313" s="33">
        <f t="shared" si="39"/>
        <v>489</v>
      </c>
    </row>
    <row r="314" spans="1:18">
      <c r="A314" s="329" t="s">
        <v>793</v>
      </c>
      <c r="B314" s="329">
        <v>440149079</v>
      </c>
      <c r="C314" s="329" t="s">
        <v>611</v>
      </c>
      <c r="D314" s="329" t="s">
        <v>783</v>
      </c>
      <c r="E314" s="329" t="s">
        <v>174</v>
      </c>
      <c r="F314" s="30" t="s">
        <v>782</v>
      </c>
      <c r="G314" s="329" t="s">
        <v>104</v>
      </c>
      <c r="H314" s="241">
        <f t="shared" si="32"/>
        <v>2</v>
      </c>
      <c r="I314" s="31"/>
      <c r="J314" s="32">
        <f t="shared" si="33"/>
        <v>17388</v>
      </c>
      <c r="K314" s="32">
        <f t="shared" si="34"/>
        <v>3</v>
      </c>
      <c r="L314" s="32">
        <f t="shared" si="35"/>
        <v>3</v>
      </c>
      <c r="M314" s="31"/>
      <c r="N314" s="32">
        <f t="shared" si="36"/>
        <v>11275</v>
      </c>
      <c r="O314" s="32">
        <f t="shared" si="37"/>
        <v>0</v>
      </c>
      <c r="P314" s="32">
        <f t="shared" si="38"/>
        <v>0</v>
      </c>
      <c r="Q314" s="31"/>
      <c r="R314" s="33">
        <f t="shared" si="39"/>
        <v>-6113</v>
      </c>
    </row>
    <row r="315" spans="1:18">
      <c r="A315" s="329" t="s">
        <v>793</v>
      </c>
      <c r="B315" s="329">
        <v>440149128</v>
      </c>
      <c r="C315" s="329" t="s">
        <v>611</v>
      </c>
      <c r="D315" s="329" t="s">
        <v>783</v>
      </c>
      <c r="E315" s="329" t="s">
        <v>174</v>
      </c>
      <c r="F315" s="30" t="s">
        <v>729</v>
      </c>
      <c r="G315" s="329" t="s">
        <v>153</v>
      </c>
      <c r="H315" s="241">
        <f t="shared" si="32"/>
        <v>36</v>
      </c>
      <c r="I315" s="31"/>
      <c r="J315" s="32">
        <f t="shared" si="33"/>
        <v>17742</v>
      </c>
      <c r="K315" s="32">
        <f t="shared" si="34"/>
        <v>6</v>
      </c>
      <c r="L315" s="32">
        <f t="shared" si="35"/>
        <v>33</v>
      </c>
      <c r="M315" s="31"/>
      <c r="N315" s="32">
        <f t="shared" si="36"/>
        <v>18689</v>
      </c>
      <c r="O315" s="32">
        <f t="shared" si="37"/>
        <v>5</v>
      </c>
      <c r="P315" s="32">
        <f t="shared" si="38"/>
        <v>33</v>
      </c>
      <c r="Q315" s="31"/>
      <c r="R315" s="33">
        <f t="shared" si="39"/>
        <v>947</v>
      </c>
    </row>
    <row r="316" spans="1:18">
      <c r="A316" s="329" t="s">
        <v>793</v>
      </c>
      <c r="B316" s="329">
        <v>440149149</v>
      </c>
      <c r="C316" s="329" t="s">
        <v>611</v>
      </c>
      <c r="D316" s="329" t="s">
        <v>783</v>
      </c>
      <c r="E316" s="329" t="s">
        <v>174</v>
      </c>
      <c r="F316" s="30" t="s">
        <v>783</v>
      </c>
      <c r="G316" s="329" t="s">
        <v>174</v>
      </c>
      <c r="H316" s="241">
        <f t="shared" si="32"/>
        <v>1121</v>
      </c>
      <c r="I316" s="31"/>
      <c r="J316" s="32">
        <f t="shared" si="33"/>
        <v>18462</v>
      </c>
      <c r="K316" s="32">
        <f t="shared" si="34"/>
        <v>279</v>
      </c>
      <c r="L316" s="32">
        <f t="shared" si="35"/>
        <v>848</v>
      </c>
      <c r="M316" s="31"/>
      <c r="N316" s="32">
        <f t="shared" si="36"/>
        <v>19716</v>
      </c>
      <c r="O316" s="32">
        <f t="shared" si="37"/>
        <v>296</v>
      </c>
      <c r="P316" s="32">
        <f t="shared" si="38"/>
        <v>845</v>
      </c>
      <c r="Q316" s="31"/>
      <c r="R316" s="33">
        <f t="shared" si="39"/>
        <v>1254</v>
      </c>
    </row>
    <row r="317" spans="1:18">
      <c r="A317" s="329" t="s">
        <v>793</v>
      </c>
      <c r="B317" s="329">
        <v>440149151</v>
      </c>
      <c r="C317" s="155" t="s">
        <v>611</v>
      </c>
      <c r="D317" s="345">
        <v>149</v>
      </c>
      <c r="E317" s="155" t="s">
        <v>174</v>
      </c>
      <c r="F317" s="32">
        <v>151</v>
      </c>
      <c r="G317" s="155" t="s">
        <v>176</v>
      </c>
      <c r="H317" s="241">
        <f t="shared" si="32"/>
        <v>2</v>
      </c>
      <c r="I317" s="31"/>
      <c r="J317" s="32" t="str">
        <f t="shared" si="33"/>
        <v>--</v>
      </c>
      <c r="K317" s="32">
        <f t="shared" si="34"/>
        <v>0</v>
      </c>
      <c r="L317" s="32">
        <f t="shared" si="35"/>
        <v>0</v>
      </c>
      <c r="M317" s="31"/>
      <c r="N317" s="32">
        <f t="shared" si="36"/>
        <v>15945.112823529416</v>
      </c>
      <c r="O317" s="32">
        <f t="shared" si="37"/>
        <v>0</v>
      </c>
      <c r="P317" s="32">
        <f t="shared" si="38"/>
        <v>0</v>
      </c>
      <c r="Q317" s="31"/>
      <c r="R317" s="33" t="str">
        <f t="shared" si="39"/>
        <v>--</v>
      </c>
    </row>
    <row r="318" spans="1:18">
      <c r="A318" s="329" t="s">
        <v>793</v>
      </c>
      <c r="B318" s="329">
        <v>440149160</v>
      </c>
      <c r="C318" s="329" t="s">
        <v>611</v>
      </c>
      <c r="D318" s="329" t="s">
        <v>783</v>
      </c>
      <c r="E318" s="329" t="s">
        <v>174</v>
      </c>
      <c r="F318" s="30" t="s">
        <v>659</v>
      </c>
      <c r="G318" s="329" t="s">
        <v>185</v>
      </c>
      <c r="H318" s="241">
        <f t="shared" si="32"/>
        <v>3</v>
      </c>
      <c r="I318" s="31"/>
      <c r="J318" s="32">
        <f t="shared" si="33"/>
        <v>14770</v>
      </c>
      <c r="K318" s="32">
        <f t="shared" si="34"/>
        <v>0</v>
      </c>
      <c r="L318" s="32">
        <f t="shared" si="35"/>
        <v>1</v>
      </c>
      <c r="M318" s="31"/>
      <c r="N318" s="32">
        <f t="shared" si="36"/>
        <v>18570</v>
      </c>
      <c r="O318" s="32">
        <f t="shared" si="37"/>
        <v>1</v>
      </c>
      <c r="P318" s="32">
        <f t="shared" si="38"/>
        <v>3</v>
      </c>
      <c r="Q318" s="31"/>
      <c r="R318" s="33">
        <f t="shared" si="39"/>
        <v>3800</v>
      </c>
    </row>
    <row r="319" spans="1:18">
      <c r="A319" s="329" t="s">
        <v>793</v>
      </c>
      <c r="B319" s="329">
        <v>440149181</v>
      </c>
      <c r="C319" s="329" t="s">
        <v>611</v>
      </c>
      <c r="D319" s="329" t="s">
        <v>783</v>
      </c>
      <c r="E319" s="329" t="s">
        <v>174</v>
      </c>
      <c r="F319" s="30" t="s">
        <v>732</v>
      </c>
      <c r="G319" s="329" t="s">
        <v>206</v>
      </c>
      <c r="H319" s="241">
        <f t="shared" si="32"/>
        <v>31</v>
      </c>
      <c r="I319" s="31"/>
      <c r="J319" s="32">
        <f t="shared" si="33"/>
        <v>15188</v>
      </c>
      <c r="K319" s="32">
        <f t="shared" si="34"/>
        <v>3</v>
      </c>
      <c r="L319" s="32">
        <f t="shared" si="35"/>
        <v>23</v>
      </c>
      <c r="M319" s="31"/>
      <c r="N319" s="32">
        <f t="shared" si="36"/>
        <v>15849</v>
      </c>
      <c r="O319" s="32">
        <f t="shared" si="37"/>
        <v>3</v>
      </c>
      <c r="P319" s="32">
        <f t="shared" si="38"/>
        <v>19</v>
      </c>
      <c r="Q319" s="31"/>
      <c r="R319" s="33">
        <f t="shared" si="39"/>
        <v>661</v>
      </c>
    </row>
    <row r="320" spans="1:18">
      <c r="A320" s="329" t="s">
        <v>793</v>
      </c>
      <c r="B320" s="329">
        <v>440149211</v>
      </c>
      <c r="C320" s="329" t="s">
        <v>611</v>
      </c>
      <c r="D320" s="329" t="s">
        <v>783</v>
      </c>
      <c r="E320" s="329" t="s">
        <v>174</v>
      </c>
      <c r="F320" s="30" t="s">
        <v>784</v>
      </c>
      <c r="G320" s="329" t="s">
        <v>236</v>
      </c>
      <c r="H320" s="241">
        <f t="shared" si="32"/>
        <v>1</v>
      </c>
      <c r="I320" s="31"/>
      <c r="J320" s="32">
        <f t="shared" si="33"/>
        <v>10851</v>
      </c>
      <c r="K320" s="32">
        <f t="shared" si="34"/>
        <v>0</v>
      </c>
      <c r="L320" s="32">
        <f t="shared" si="35"/>
        <v>0</v>
      </c>
      <c r="M320" s="31"/>
      <c r="N320" s="32">
        <f t="shared" si="36"/>
        <v>11462</v>
      </c>
      <c r="O320" s="32">
        <f t="shared" si="37"/>
        <v>0</v>
      </c>
      <c r="P320" s="32">
        <f t="shared" si="38"/>
        <v>0</v>
      </c>
      <c r="Q320" s="31"/>
      <c r="R320" s="33">
        <f t="shared" si="39"/>
        <v>611</v>
      </c>
    </row>
    <row r="321" spans="1:18">
      <c r="A321" s="329" t="s">
        <v>793</v>
      </c>
      <c r="B321" s="329">
        <v>440149745</v>
      </c>
      <c r="C321" s="329" t="s">
        <v>611</v>
      </c>
      <c r="D321" s="329" t="s">
        <v>783</v>
      </c>
      <c r="E321" s="329" t="s">
        <v>174</v>
      </c>
      <c r="F321" s="30" t="s">
        <v>794</v>
      </c>
      <c r="G321" s="329" t="s">
        <v>422</v>
      </c>
      <c r="H321" s="241">
        <f t="shared" si="32"/>
        <v>1</v>
      </c>
      <c r="I321" s="31"/>
      <c r="J321" s="32">
        <f t="shared" si="33"/>
        <v>11037</v>
      </c>
      <c r="K321" s="32">
        <f t="shared" si="34"/>
        <v>0</v>
      </c>
      <c r="L321" s="32">
        <f t="shared" si="35"/>
        <v>0</v>
      </c>
      <c r="M321" s="31"/>
      <c r="N321" s="32">
        <f t="shared" si="36"/>
        <v>11091</v>
      </c>
      <c r="O321" s="32">
        <f t="shared" si="37"/>
        <v>0</v>
      </c>
      <c r="P321" s="32">
        <f t="shared" si="38"/>
        <v>0</v>
      </c>
      <c r="Q321" s="31"/>
      <c r="R321" s="33">
        <f t="shared" si="39"/>
        <v>54</v>
      </c>
    </row>
    <row r="322" spans="1:18">
      <c r="A322" s="329" t="s">
        <v>795</v>
      </c>
      <c r="B322" s="329">
        <v>441281005</v>
      </c>
      <c r="C322" s="329" t="s">
        <v>605</v>
      </c>
      <c r="D322" s="329" t="s">
        <v>796</v>
      </c>
      <c r="E322" s="329" t="s">
        <v>306</v>
      </c>
      <c r="F322" s="30" t="s">
        <v>797</v>
      </c>
      <c r="G322" s="329" t="s">
        <v>30</v>
      </c>
      <c r="H322" s="241">
        <f t="shared" si="32"/>
        <v>0</v>
      </c>
      <c r="I322" s="31"/>
      <c r="J322" s="32">
        <f t="shared" si="33"/>
        <v>18842</v>
      </c>
      <c r="K322" s="32">
        <f t="shared" si="34"/>
        <v>0</v>
      </c>
      <c r="L322" s="32">
        <f t="shared" si="35"/>
        <v>1</v>
      </c>
      <c r="M322" s="31"/>
      <c r="N322" s="32" t="str">
        <f t="shared" si="36"/>
        <v>--</v>
      </c>
      <c r="O322" s="32">
        <f t="shared" si="37"/>
        <v>0</v>
      </c>
      <c r="P322" s="32">
        <f t="shared" si="38"/>
        <v>0</v>
      </c>
      <c r="Q322" s="31"/>
      <c r="R322" s="33" t="str">
        <f t="shared" si="39"/>
        <v>--</v>
      </c>
    </row>
    <row r="323" spans="1:18">
      <c r="A323" s="329" t="s">
        <v>795</v>
      </c>
      <c r="B323" s="329">
        <v>441281024</v>
      </c>
      <c r="C323" s="329" t="s">
        <v>605</v>
      </c>
      <c r="D323" s="329" t="s">
        <v>796</v>
      </c>
      <c r="E323" s="329" t="s">
        <v>306</v>
      </c>
      <c r="F323" s="30" t="s">
        <v>798</v>
      </c>
      <c r="G323" s="329" t="s">
        <v>49</v>
      </c>
      <c r="H323" s="241">
        <f t="shared" si="32"/>
        <v>0</v>
      </c>
      <c r="I323" s="31"/>
      <c r="J323" s="32">
        <f t="shared" si="33"/>
        <v>13668</v>
      </c>
      <c r="K323" s="32">
        <f t="shared" si="34"/>
        <v>1</v>
      </c>
      <c r="L323" s="32">
        <f t="shared" si="35"/>
        <v>0</v>
      </c>
      <c r="M323" s="31"/>
      <c r="N323" s="32" t="str">
        <f t="shared" si="36"/>
        <v>--</v>
      </c>
      <c r="O323" s="32">
        <f t="shared" si="37"/>
        <v>0</v>
      </c>
      <c r="P323" s="32">
        <f t="shared" si="38"/>
        <v>0</v>
      </c>
      <c r="Q323" s="31"/>
      <c r="R323" s="33" t="str">
        <f t="shared" si="39"/>
        <v>--</v>
      </c>
    </row>
    <row r="324" spans="1:18">
      <c r="A324" s="329" t="s">
        <v>795</v>
      </c>
      <c r="B324" s="329">
        <v>441281061</v>
      </c>
      <c r="C324" s="329" t="s">
        <v>605</v>
      </c>
      <c r="D324" s="329" t="s">
        <v>796</v>
      </c>
      <c r="E324" s="329" t="s">
        <v>306</v>
      </c>
      <c r="F324" s="30" t="s">
        <v>799</v>
      </c>
      <c r="G324" s="329" t="s">
        <v>86</v>
      </c>
      <c r="H324" s="241">
        <f t="shared" si="32"/>
        <v>3</v>
      </c>
      <c r="I324" s="31"/>
      <c r="J324" s="32">
        <f t="shared" si="33"/>
        <v>21064</v>
      </c>
      <c r="K324" s="32">
        <f t="shared" si="34"/>
        <v>1</v>
      </c>
      <c r="L324" s="32">
        <f t="shared" si="35"/>
        <v>2</v>
      </c>
      <c r="M324" s="31"/>
      <c r="N324" s="32">
        <f t="shared" si="36"/>
        <v>19770</v>
      </c>
      <c r="O324" s="32">
        <f t="shared" si="37"/>
        <v>0</v>
      </c>
      <c r="P324" s="32">
        <f t="shared" si="38"/>
        <v>1</v>
      </c>
      <c r="Q324" s="31"/>
      <c r="R324" s="33">
        <f t="shared" si="39"/>
        <v>-1294</v>
      </c>
    </row>
    <row r="325" spans="1:18">
      <c r="A325" s="329" t="s">
        <v>795</v>
      </c>
      <c r="B325" s="329">
        <v>441281087</v>
      </c>
      <c r="C325" s="329" t="s">
        <v>605</v>
      </c>
      <c r="D325" s="329" t="s">
        <v>796</v>
      </c>
      <c r="E325" s="329" t="s">
        <v>306</v>
      </c>
      <c r="F325" s="30" t="s">
        <v>800</v>
      </c>
      <c r="G325" s="329" t="s">
        <v>112</v>
      </c>
      <c r="H325" s="241">
        <f t="shared" si="32"/>
        <v>4</v>
      </c>
      <c r="I325" s="31"/>
      <c r="J325" s="32">
        <f t="shared" si="33"/>
        <v>14025</v>
      </c>
      <c r="K325" s="32">
        <f t="shared" si="34"/>
        <v>0</v>
      </c>
      <c r="L325" s="32">
        <f t="shared" si="35"/>
        <v>2</v>
      </c>
      <c r="M325" s="31"/>
      <c r="N325" s="32">
        <f t="shared" si="36"/>
        <v>14568</v>
      </c>
      <c r="O325" s="32">
        <f t="shared" si="37"/>
        <v>0</v>
      </c>
      <c r="P325" s="32">
        <f t="shared" si="38"/>
        <v>2</v>
      </c>
      <c r="Q325" s="31"/>
      <c r="R325" s="33">
        <f t="shared" si="39"/>
        <v>543</v>
      </c>
    </row>
    <row r="326" spans="1:18">
      <c r="A326" s="329" t="s">
        <v>795</v>
      </c>
      <c r="B326" s="329">
        <v>441281111</v>
      </c>
      <c r="C326" s="329" t="s">
        <v>605</v>
      </c>
      <c r="D326" s="329" t="s">
        <v>796</v>
      </c>
      <c r="E326" s="329" t="s">
        <v>306</v>
      </c>
      <c r="F326" s="30" t="s">
        <v>801</v>
      </c>
      <c r="G326" s="329" t="s">
        <v>136</v>
      </c>
      <c r="H326" s="241">
        <f t="shared" si="32"/>
        <v>0</v>
      </c>
      <c r="I326" s="31"/>
      <c r="J326" s="32">
        <f t="shared" si="33"/>
        <v>17891</v>
      </c>
      <c r="K326" s="32">
        <f t="shared" si="34"/>
        <v>0</v>
      </c>
      <c r="L326" s="32">
        <f t="shared" si="35"/>
        <v>2</v>
      </c>
      <c r="M326" s="31"/>
      <c r="N326" s="32" t="str">
        <f t="shared" si="36"/>
        <v>--</v>
      </c>
      <c r="O326" s="32">
        <f t="shared" si="37"/>
        <v>0</v>
      </c>
      <c r="P326" s="32">
        <f t="shared" si="38"/>
        <v>0</v>
      </c>
      <c r="Q326" s="31"/>
      <c r="R326" s="33" t="str">
        <f t="shared" si="39"/>
        <v>--</v>
      </c>
    </row>
    <row r="327" spans="1:18">
      <c r="A327" s="329" t="s">
        <v>795</v>
      </c>
      <c r="B327" s="329">
        <v>441281137</v>
      </c>
      <c r="C327" s="329" t="s">
        <v>605</v>
      </c>
      <c r="D327" s="329" t="s">
        <v>796</v>
      </c>
      <c r="E327" s="329" t="s">
        <v>306</v>
      </c>
      <c r="F327" s="30" t="s">
        <v>847</v>
      </c>
      <c r="G327" s="329" t="s">
        <v>162</v>
      </c>
      <c r="H327" s="241">
        <f t="shared" si="32"/>
        <v>3</v>
      </c>
      <c r="I327" s="31"/>
      <c r="J327" s="32" t="str">
        <f t="shared" si="33"/>
        <v>--</v>
      </c>
      <c r="K327" s="32">
        <f t="shared" si="34"/>
        <v>0</v>
      </c>
      <c r="L327" s="32">
        <f t="shared" si="35"/>
        <v>0</v>
      </c>
      <c r="M327" s="31"/>
      <c r="N327" s="32">
        <f t="shared" si="36"/>
        <v>23422</v>
      </c>
      <c r="O327" s="32">
        <f t="shared" si="37"/>
        <v>3</v>
      </c>
      <c r="P327" s="32">
        <f t="shared" si="38"/>
        <v>7</v>
      </c>
      <c r="Q327" s="31"/>
      <c r="R327" s="33" t="str">
        <f t="shared" si="39"/>
        <v>--</v>
      </c>
    </row>
    <row r="328" spans="1:18">
      <c r="A328" s="329" t="s">
        <v>795</v>
      </c>
      <c r="B328" s="329">
        <v>441281161</v>
      </c>
      <c r="C328" s="329" t="s">
        <v>605</v>
      </c>
      <c r="D328" s="329" t="s">
        <v>796</v>
      </c>
      <c r="E328" s="329" t="s">
        <v>306</v>
      </c>
      <c r="F328" s="30" t="s">
        <v>802</v>
      </c>
      <c r="G328" s="329" t="s">
        <v>186</v>
      </c>
      <c r="H328" s="241">
        <f t="shared" si="32"/>
        <v>5</v>
      </c>
      <c r="I328" s="31"/>
      <c r="J328" s="32">
        <f t="shared" si="33"/>
        <v>12565</v>
      </c>
      <c r="K328" s="32">
        <f t="shared" si="34"/>
        <v>0</v>
      </c>
      <c r="L328" s="32">
        <f t="shared" si="35"/>
        <v>0</v>
      </c>
      <c r="M328" s="31"/>
      <c r="N328" s="32">
        <f t="shared" si="36"/>
        <v>12989</v>
      </c>
      <c r="O328" s="32">
        <f t="shared" si="37"/>
        <v>0</v>
      </c>
      <c r="P328" s="32">
        <f t="shared" si="38"/>
        <v>0</v>
      </c>
      <c r="Q328" s="31"/>
      <c r="R328" s="33">
        <f t="shared" si="39"/>
        <v>424</v>
      </c>
    </row>
    <row r="329" spans="1:18">
      <c r="A329" s="329" t="s">
        <v>795</v>
      </c>
      <c r="B329" s="329">
        <v>441281191</v>
      </c>
      <c r="C329" s="329" t="s">
        <v>605</v>
      </c>
      <c r="D329" s="329" t="s">
        <v>796</v>
      </c>
      <c r="E329" s="329" t="s">
        <v>306</v>
      </c>
      <c r="F329" s="30" t="s">
        <v>803</v>
      </c>
      <c r="G329" s="329" t="s">
        <v>216</v>
      </c>
      <c r="H329" s="241">
        <f t="shared" si="32"/>
        <v>1</v>
      </c>
      <c r="I329" s="31"/>
      <c r="J329" s="32">
        <f t="shared" si="33"/>
        <v>10664</v>
      </c>
      <c r="K329" s="32">
        <f t="shared" si="34"/>
        <v>0</v>
      </c>
      <c r="L329" s="32">
        <f t="shared" si="35"/>
        <v>0</v>
      </c>
      <c r="M329" s="31"/>
      <c r="N329" s="32">
        <f t="shared" si="36"/>
        <v>18201</v>
      </c>
      <c r="O329" s="32">
        <f t="shared" si="37"/>
        <v>0</v>
      </c>
      <c r="P329" s="32">
        <f t="shared" si="38"/>
        <v>1</v>
      </c>
      <c r="Q329" s="31"/>
      <c r="R329" s="33">
        <f t="shared" si="39"/>
        <v>7537</v>
      </c>
    </row>
    <row r="330" spans="1:18">
      <c r="A330" s="329" t="s">
        <v>795</v>
      </c>
      <c r="B330" s="329">
        <v>441281210</v>
      </c>
      <c r="C330" s="329" t="s">
        <v>605</v>
      </c>
      <c r="D330" s="329" t="s">
        <v>796</v>
      </c>
      <c r="E330" s="329" t="s">
        <v>306</v>
      </c>
      <c r="F330" s="30" t="s">
        <v>683</v>
      </c>
      <c r="G330" s="329" t="s">
        <v>235</v>
      </c>
      <c r="H330" s="241">
        <f t="shared" ref="H330:H393" si="40">IFERROR(VLOOKUP(B330,ratesQ2,14,FALSE),0)</f>
        <v>1</v>
      </c>
      <c r="I330" s="31"/>
      <c r="J330" s="32">
        <f t="shared" ref="J330:J393" si="41">IFERROR(VLOOKUP($B330,ratesPFY,9,FALSE),"--")</f>
        <v>16427</v>
      </c>
      <c r="K330" s="32">
        <f t="shared" ref="K330:K393" si="42">IFERROR(VLOOKUP($B330,found25,12,FALSE),0) +
IFERROR(VLOOKUP($B330,found25,13,FALSE),0) +
IFERROR(VLOOKUP($B330,found25,14,FALSE),0)</f>
        <v>0</v>
      </c>
      <c r="L330" s="32">
        <f t="shared" ref="L330:L393" si="43">(IFERROR(VLOOKUP($B330,found25,15,FALSE),0))</f>
        <v>1</v>
      </c>
      <c r="M330" s="31"/>
      <c r="N330" s="32">
        <f t="shared" ref="N330:N393" si="44">IFERROR(VLOOKUP($B330,ratesQ2,8,FALSE),"--")</f>
        <v>14386.485299769405</v>
      </c>
      <c r="O330" s="32">
        <f t="shared" ref="O330:O393" si="45">IFERROR(VLOOKUP($B330,found26,12,FALSE),0) +
IFERROR(VLOOKUP($B330,found26,13,FALSE),0) +
IFERROR(VLOOKUP($B330,found26,14,FALSE),0)</f>
        <v>0</v>
      </c>
      <c r="P330" s="32">
        <f t="shared" ref="P330:P393" si="46">(IFERROR(VLOOKUP($B330,found26,15,FALSE),0))</f>
        <v>0</v>
      </c>
      <c r="Q330" s="31"/>
      <c r="R330" s="33">
        <f t="shared" ref="R330:R393" si="47">IFERROR(N330-J330,"--")</f>
        <v>-2040.5147002305948</v>
      </c>
    </row>
    <row r="331" spans="1:18">
      <c r="A331" s="329" t="s">
        <v>795</v>
      </c>
      <c r="B331" s="329">
        <v>441281227</v>
      </c>
      <c r="C331" s="329" t="s">
        <v>605</v>
      </c>
      <c r="D331" s="329" t="s">
        <v>796</v>
      </c>
      <c r="E331" s="329" t="s">
        <v>306</v>
      </c>
      <c r="F331" s="30" t="s">
        <v>804</v>
      </c>
      <c r="G331" s="329" t="s">
        <v>252</v>
      </c>
      <c r="H331" s="241">
        <f t="shared" si="40"/>
        <v>1</v>
      </c>
      <c r="I331" s="31"/>
      <c r="J331" s="32">
        <f t="shared" si="41"/>
        <v>18965</v>
      </c>
      <c r="K331" s="32">
        <f t="shared" si="42"/>
        <v>0</v>
      </c>
      <c r="L331" s="32">
        <f t="shared" si="43"/>
        <v>2</v>
      </c>
      <c r="M331" s="31"/>
      <c r="N331" s="32">
        <f t="shared" si="44"/>
        <v>20039</v>
      </c>
      <c r="O331" s="32">
        <f t="shared" si="45"/>
        <v>0</v>
      </c>
      <c r="P331" s="32">
        <f t="shared" si="46"/>
        <v>2</v>
      </c>
      <c r="Q331" s="31"/>
      <c r="R331" s="33">
        <f t="shared" si="47"/>
        <v>1074</v>
      </c>
    </row>
    <row r="332" spans="1:18">
      <c r="A332" s="329" t="s">
        <v>795</v>
      </c>
      <c r="B332" s="329">
        <v>441281281</v>
      </c>
      <c r="C332" s="329" t="s">
        <v>605</v>
      </c>
      <c r="D332" s="329" t="s">
        <v>796</v>
      </c>
      <c r="E332" s="329" t="s">
        <v>306</v>
      </c>
      <c r="F332" s="30" t="s">
        <v>796</v>
      </c>
      <c r="G332" s="329" t="s">
        <v>306</v>
      </c>
      <c r="H332" s="241">
        <f t="shared" si="40"/>
        <v>1502</v>
      </c>
      <c r="I332" s="31"/>
      <c r="J332" s="32">
        <f t="shared" si="41"/>
        <v>17515</v>
      </c>
      <c r="K332" s="32">
        <f t="shared" si="42"/>
        <v>144</v>
      </c>
      <c r="L332" s="32">
        <f t="shared" si="43"/>
        <v>993</v>
      </c>
      <c r="M332" s="31"/>
      <c r="N332" s="32">
        <f t="shared" si="44"/>
        <v>18767</v>
      </c>
      <c r="O332" s="32">
        <f t="shared" si="45"/>
        <v>169</v>
      </c>
      <c r="P332" s="32">
        <f t="shared" si="46"/>
        <v>1026</v>
      </c>
      <c r="Q332" s="31"/>
      <c r="R332" s="33">
        <f t="shared" si="47"/>
        <v>1252</v>
      </c>
    </row>
    <row r="333" spans="1:18">
      <c r="A333" s="329" t="s">
        <v>795</v>
      </c>
      <c r="B333" s="329">
        <v>441281325</v>
      </c>
      <c r="C333" s="329" t="s">
        <v>605</v>
      </c>
      <c r="D333" s="329" t="s">
        <v>796</v>
      </c>
      <c r="E333" s="329" t="s">
        <v>306</v>
      </c>
      <c r="F333" s="30" t="s">
        <v>805</v>
      </c>
      <c r="G333" s="329" t="s">
        <v>350</v>
      </c>
      <c r="H333" s="241">
        <f t="shared" si="40"/>
        <v>0</v>
      </c>
      <c r="I333" s="31"/>
      <c r="J333" s="32">
        <f t="shared" si="41"/>
        <v>18335</v>
      </c>
      <c r="K333" s="32">
        <f t="shared" si="42"/>
        <v>0</v>
      </c>
      <c r="L333" s="32">
        <f t="shared" si="43"/>
        <v>2</v>
      </c>
      <c r="M333" s="31"/>
      <c r="N333" s="32" t="str">
        <f t="shared" si="44"/>
        <v>--</v>
      </c>
      <c r="O333" s="32">
        <f t="shared" si="45"/>
        <v>0</v>
      </c>
      <c r="P333" s="32">
        <f t="shared" si="46"/>
        <v>0</v>
      </c>
      <c r="Q333" s="31"/>
      <c r="R333" s="33" t="str">
        <f t="shared" si="47"/>
        <v>--</v>
      </c>
    </row>
    <row r="334" spans="1:18">
      <c r="A334" s="329" t="s">
        <v>795</v>
      </c>
      <c r="B334" s="329">
        <v>441281332</v>
      </c>
      <c r="C334" s="329" t="s">
        <v>605</v>
      </c>
      <c r="D334" s="329" t="s">
        <v>796</v>
      </c>
      <c r="E334" s="329" t="s">
        <v>306</v>
      </c>
      <c r="F334" s="30" t="s">
        <v>806</v>
      </c>
      <c r="G334" s="329" t="s">
        <v>357</v>
      </c>
      <c r="H334" s="241">
        <f t="shared" si="40"/>
        <v>0</v>
      </c>
      <c r="I334" s="31"/>
      <c r="J334" s="32">
        <f t="shared" si="41"/>
        <v>18201</v>
      </c>
      <c r="K334" s="32">
        <f t="shared" si="42"/>
        <v>0</v>
      </c>
      <c r="L334" s="32">
        <f t="shared" si="43"/>
        <v>1</v>
      </c>
      <c r="M334" s="31"/>
      <c r="N334" s="32" t="str">
        <f t="shared" si="44"/>
        <v>--</v>
      </c>
      <c r="O334" s="32">
        <f t="shared" si="45"/>
        <v>0</v>
      </c>
      <c r="P334" s="32">
        <f t="shared" si="46"/>
        <v>1</v>
      </c>
      <c r="Q334" s="31"/>
      <c r="R334" s="33" t="str">
        <f t="shared" si="47"/>
        <v>--</v>
      </c>
    </row>
    <row r="335" spans="1:18">
      <c r="A335" s="329" t="s">
        <v>795</v>
      </c>
      <c r="B335" s="329">
        <v>441281672</v>
      </c>
      <c r="C335" s="329" t="s">
        <v>605</v>
      </c>
      <c r="D335" s="329" t="s">
        <v>796</v>
      </c>
      <c r="E335" s="329" t="s">
        <v>306</v>
      </c>
      <c r="F335" s="30" t="s">
        <v>807</v>
      </c>
      <c r="G335" s="329" t="s">
        <v>400</v>
      </c>
      <c r="H335" s="241">
        <f t="shared" si="40"/>
        <v>0</v>
      </c>
      <c r="I335" s="31"/>
      <c r="J335" s="32">
        <f t="shared" si="41"/>
        <v>19349</v>
      </c>
      <c r="K335" s="32">
        <f t="shared" si="42"/>
        <v>0</v>
      </c>
      <c r="L335" s="32">
        <f t="shared" si="43"/>
        <v>5</v>
      </c>
      <c r="M335" s="31"/>
      <c r="N335" s="32" t="str">
        <f t="shared" si="44"/>
        <v>--</v>
      </c>
      <c r="O335" s="32">
        <f t="shared" si="45"/>
        <v>0</v>
      </c>
      <c r="P335" s="32">
        <f t="shared" si="46"/>
        <v>0</v>
      </c>
      <c r="Q335" s="31"/>
      <c r="R335" s="33" t="str">
        <f t="shared" si="47"/>
        <v>--</v>
      </c>
    </row>
    <row r="336" spans="1:18">
      <c r="A336" s="329" t="s">
        <v>795</v>
      </c>
      <c r="B336" s="329">
        <v>441281680</v>
      </c>
      <c r="C336" s="329" t="s">
        <v>605</v>
      </c>
      <c r="D336" s="329" t="s">
        <v>796</v>
      </c>
      <c r="E336" s="329" t="s">
        <v>306</v>
      </c>
      <c r="F336" s="30" t="s">
        <v>808</v>
      </c>
      <c r="G336" s="329" t="s">
        <v>404</v>
      </c>
      <c r="H336" s="241">
        <f t="shared" si="40"/>
        <v>4</v>
      </c>
      <c r="I336" s="31"/>
      <c r="J336" s="32">
        <f t="shared" si="41"/>
        <v>15445</v>
      </c>
      <c r="K336" s="32">
        <f t="shared" si="42"/>
        <v>0</v>
      </c>
      <c r="L336" s="32">
        <f t="shared" si="43"/>
        <v>6</v>
      </c>
      <c r="M336" s="31"/>
      <c r="N336" s="32">
        <f t="shared" si="44"/>
        <v>13725</v>
      </c>
      <c r="O336" s="32">
        <f t="shared" si="45"/>
        <v>1</v>
      </c>
      <c r="P336" s="32">
        <f t="shared" si="46"/>
        <v>2</v>
      </c>
      <c r="Q336" s="31"/>
      <c r="R336" s="33">
        <f t="shared" si="47"/>
        <v>-1720</v>
      </c>
    </row>
    <row r="337" spans="1:18">
      <c r="A337" s="329" t="s">
        <v>809</v>
      </c>
      <c r="B337" s="329">
        <v>444035016</v>
      </c>
      <c r="C337" s="329" t="s">
        <v>515</v>
      </c>
      <c r="D337" s="329" t="s">
        <v>654</v>
      </c>
      <c r="E337" s="329" t="s">
        <v>60</v>
      </c>
      <c r="F337" s="30" t="s">
        <v>725</v>
      </c>
      <c r="G337" s="329" t="s">
        <v>41</v>
      </c>
      <c r="H337" s="241">
        <f t="shared" si="40"/>
        <v>1</v>
      </c>
      <c r="I337" s="31"/>
      <c r="J337" s="32">
        <f t="shared" si="41"/>
        <v>20196</v>
      </c>
      <c r="K337" s="32">
        <f t="shared" si="42"/>
        <v>0</v>
      </c>
      <c r="L337" s="32">
        <f t="shared" si="43"/>
        <v>1</v>
      </c>
      <c r="M337" s="31"/>
      <c r="N337" s="32">
        <f t="shared" si="44"/>
        <v>13239</v>
      </c>
      <c r="O337" s="32">
        <f t="shared" si="45"/>
        <v>0</v>
      </c>
      <c r="P337" s="32">
        <f t="shared" si="46"/>
        <v>1</v>
      </c>
      <c r="Q337" s="31"/>
      <c r="R337" s="33">
        <f t="shared" si="47"/>
        <v>-6957</v>
      </c>
    </row>
    <row r="338" spans="1:18">
      <c r="A338" s="329" t="s">
        <v>809</v>
      </c>
      <c r="B338" s="329">
        <v>444035035</v>
      </c>
      <c r="C338" s="329" t="s">
        <v>515</v>
      </c>
      <c r="D338" s="329" t="s">
        <v>654</v>
      </c>
      <c r="E338" s="329" t="s">
        <v>60</v>
      </c>
      <c r="F338" s="30" t="s">
        <v>654</v>
      </c>
      <c r="G338" s="329" t="s">
        <v>60</v>
      </c>
      <c r="H338" s="241">
        <f t="shared" si="40"/>
        <v>729</v>
      </c>
      <c r="I338" s="31"/>
      <c r="J338" s="32">
        <f t="shared" si="41"/>
        <v>18396</v>
      </c>
      <c r="K338" s="32">
        <f t="shared" si="42"/>
        <v>73</v>
      </c>
      <c r="L338" s="32">
        <f t="shared" si="43"/>
        <v>551</v>
      </c>
      <c r="M338" s="31"/>
      <c r="N338" s="32">
        <f t="shared" si="44"/>
        <v>19837</v>
      </c>
      <c r="O338" s="32">
        <f t="shared" si="45"/>
        <v>74</v>
      </c>
      <c r="P338" s="32">
        <f t="shared" si="46"/>
        <v>534</v>
      </c>
      <c r="Q338" s="31"/>
      <c r="R338" s="33">
        <f t="shared" si="47"/>
        <v>1441</v>
      </c>
    </row>
    <row r="339" spans="1:18">
      <c r="A339" s="329" t="s">
        <v>809</v>
      </c>
      <c r="B339" s="329">
        <v>444035040</v>
      </c>
      <c r="C339" s="329" t="s">
        <v>515</v>
      </c>
      <c r="D339" s="329" t="s">
        <v>654</v>
      </c>
      <c r="E339" s="329" t="s">
        <v>60</v>
      </c>
      <c r="F339" s="30" t="s">
        <v>709</v>
      </c>
      <c r="G339" s="329" t="s">
        <v>65</v>
      </c>
      <c r="H339" s="241">
        <f t="shared" si="40"/>
        <v>2</v>
      </c>
      <c r="I339" s="31"/>
      <c r="J339" s="32">
        <f t="shared" si="41"/>
        <v>15517</v>
      </c>
      <c r="K339" s="32">
        <f t="shared" si="42"/>
        <v>0</v>
      </c>
      <c r="L339" s="32">
        <f t="shared" si="43"/>
        <v>1</v>
      </c>
      <c r="M339" s="31"/>
      <c r="N339" s="32">
        <f t="shared" si="44"/>
        <v>15861</v>
      </c>
      <c r="O339" s="32">
        <f t="shared" si="45"/>
        <v>0</v>
      </c>
      <c r="P339" s="32">
        <f t="shared" si="46"/>
        <v>1</v>
      </c>
      <c r="Q339" s="31"/>
      <c r="R339" s="33">
        <f t="shared" si="47"/>
        <v>344</v>
      </c>
    </row>
    <row r="340" spans="1:18">
      <c r="A340" s="329" t="s">
        <v>809</v>
      </c>
      <c r="B340" s="329">
        <v>444035044</v>
      </c>
      <c r="C340" s="329" t="s">
        <v>515</v>
      </c>
      <c r="D340" s="329" t="s">
        <v>654</v>
      </c>
      <c r="E340" s="329" t="s">
        <v>60</v>
      </c>
      <c r="F340" s="30" t="s">
        <v>655</v>
      </c>
      <c r="G340" s="329" t="s">
        <v>69</v>
      </c>
      <c r="H340" s="241">
        <f t="shared" si="40"/>
        <v>9</v>
      </c>
      <c r="I340" s="31"/>
      <c r="J340" s="32">
        <f t="shared" si="41"/>
        <v>18457</v>
      </c>
      <c r="K340" s="32">
        <f t="shared" si="42"/>
        <v>0</v>
      </c>
      <c r="L340" s="32">
        <f t="shared" si="43"/>
        <v>8</v>
      </c>
      <c r="M340" s="31"/>
      <c r="N340" s="32">
        <f t="shared" si="44"/>
        <v>14413</v>
      </c>
      <c r="O340" s="32">
        <f t="shared" si="45"/>
        <v>0</v>
      </c>
      <c r="P340" s="32">
        <f t="shared" si="46"/>
        <v>3</v>
      </c>
      <c r="Q340" s="31"/>
      <c r="R340" s="33">
        <f t="shared" si="47"/>
        <v>-4044</v>
      </c>
    </row>
    <row r="341" spans="1:18">
      <c r="A341" s="329" t="s">
        <v>809</v>
      </c>
      <c r="B341" s="329">
        <v>444035046</v>
      </c>
      <c r="C341" s="329" t="s">
        <v>515</v>
      </c>
      <c r="D341" s="329" t="s">
        <v>654</v>
      </c>
      <c r="E341" s="329" t="s">
        <v>60</v>
      </c>
      <c r="F341" s="30" t="s">
        <v>918</v>
      </c>
      <c r="G341" s="329" t="s">
        <v>71</v>
      </c>
      <c r="H341" s="241">
        <f t="shared" si="40"/>
        <v>1</v>
      </c>
      <c r="I341" s="31"/>
      <c r="J341" s="32" t="str">
        <f t="shared" si="41"/>
        <v>--</v>
      </c>
      <c r="K341" s="32">
        <f t="shared" si="42"/>
        <v>0</v>
      </c>
      <c r="L341" s="32">
        <f t="shared" si="43"/>
        <v>0</v>
      </c>
      <c r="M341" s="31"/>
      <c r="N341" s="32">
        <f t="shared" si="44"/>
        <v>18014</v>
      </c>
      <c r="O341" s="32">
        <f t="shared" si="45"/>
        <v>0</v>
      </c>
      <c r="P341" s="32">
        <f t="shared" si="46"/>
        <v>2</v>
      </c>
      <c r="Q341" s="31"/>
      <c r="R341" s="33" t="str">
        <f t="shared" si="47"/>
        <v>--</v>
      </c>
    </row>
    <row r="342" spans="1:18">
      <c r="A342" s="329" t="s">
        <v>809</v>
      </c>
      <c r="B342" s="329">
        <v>444035057</v>
      </c>
      <c r="C342" s="329" t="s">
        <v>515</v>
      </c>
      <c r="D342" s="329" t="s">
        <v>654</v>
      </c>
      <c r="E342" s="329" t="s">
        <v>60</v>
      </c>
      <c r="F342" s="30" t="s">
        <v>656</v>
      </c>
      <c r="G342" s="329" t="str">
        <f>VLOOKUP(B342,ratesQ2,6,FALSE)</f>
        <v>CHELSEA</v>
      </c>
      <c r="H342" s="241">
        <f t="shared" si="40"/>
        <v>2</v>
      </c>
      <c r="I342" s="31"/>
      <c r="J342" s="32" t="str">
        <f t="shared" si="41"/>
        <v>--</v>
      </c>
      <c r="K342" s="32">
        <f t="shared" si="42"/>
        <v>0</v>
      </c>
      <c r="L342" s="32">
        <f t="shared" si="43"/>
        <v>0</v>
      </c>
      <c r="M342" s="31"/>
      <c r="N342" s="32">
        <f t="shared" si="44"/>
        <v>22168.796604329207</v>
      </c>
      <c r="O342" s="32">
        <f t="shared" si="45"/>
        <v>0</v>
      </c>
      <c r="P342" s="32">
        <f t="shared" si="46"/>
        <v>0</v>
      </c>
      <c r="Q342" s="31"/>
      <c r="R342" s="33" t="str">
        <f t="shared" si="47"/>
        <v>--</v>
      </c>
    </row>
    <row r="343" spans="1:18">
      <c r="A343" s="329" t="s">
        <v>809</v>
      </c>
      <c r="B343" s="329">
        <v>444035073</v>
      </c>
      <c r="C343" s="329" t="s">
        <v>515</v>
      </c>
      <c r="D343" s="329" t="s">
        <v>654</v>
      </c>
      <c r="E343" s="329" t="s">
        <v>60</v>
      </c>
      <c r="F343" s="30" t="s">
        <v>670</v>
      </c>
      <c r="G343" s="329" t="s">
        <v>98</v>
      </c>
      <c r="H343" s="241">
        <f t="shared" si="40"/>
        <v>0</v>
      </c>
      <c r="I343" s="31"/>
      <c r="J343" s="32">
        <f t="shared" si="41"/>
        <v>15310</v>
      </c>
      <c r="K343" s="32">
        <f t="shared" si="42"/>
        <v>0</v>
      </c>
      <c r="L343" s="32">
        <f t="shared" si="43"/>
        <v>1</v>
      </c>
      <c r="M343" s="31"/>
      <c r="N343" s="32" t="str">
        <f t="shared" si="44"/>
        <v>--</v>
      </c>
      <c r="O343" s="32">
        <f t="shared" si="45"/>
        <v>0</v>
      </c>
      <c r="P343" s="32">
        <f t="shared" si="46"/>
        <v>0</v>
      </c>
      <c r="Q343" s="31"/>
      <c r="R343" s="33" t="str">
        <f t="shared" si="47"/>
        <v>--</v>
      </c>
    </row>
    <row r="344" spans="1:18">
      <c r="A344" s="329" t="s">
        <v>809</v>
      </c>
      <c r="B344" s="329">
        <v>444035100</v>
      </c>
      <c r="C344" s="329" t="s">
        <v>515</v>
      </c>
      <c r="D344" s="329" t="s">
        <v>654</v>
      </c>
      <c r="E344" s="329" t="s">
        <v>60</v>
      </c>
      <c r="F344" s="30" t="s">
        <v>710</v>
      </c>
      <c r="G344" s="329" t="s">
        <v>125</v>
      </c>
      <c r="H344" s="241">
        <f t="shared" si="40"/>
        <v>1</v>
      </c>
      <c r="I344" s="31"/>
      <c r="J344" s="32">
        <f t="shared" si="41"/>
        <v>21152</v>
      </c>
      <c r="K344" s="32">
        <f t="shared" si="42"/>
        <v>0</v>
      </c>
      <c r="L344" s="32">
        <f t="shared" si="43"/>
        <v>1</v>
      </c>
      <c r="M344" s="31"/>
      <c r="N344" s="32">
        <f t="shared" si="44"/>
        <v>22241</v>
      </c>
      <c r="O344" s="32">
        <f t="shared" si="45"/>
        <v>0</v>
      </c>
      <c r="P344" s="32">
        <f t="shared" si="46"/>
        <v>1</v>
      </c>
      <c r="Q344" s="31"/>
      <c r="R344" s="33">
        <f t="shared" si="47"/>
        <v>1089</v>
      </c>
    </row>
    <row r="345" spans="1:18">
      <c r="A345" s="329" t="s">
        <v>809</v>
      </c>
      <c r="B345" s="329">
        <v>444035101</v>
      </c>
      <c r="C345" s="155" t="s">
        <v>515</v>
      </c>
      <c r="D345" s="345">
        <v>35</v>
      </c>
      <c r="E345" s="155" t="s">
        <v>60</v>
      </c>
      <c r="F345" s="32">
        <v>101</v>
      </c>
      <c r="G345" s="155" t="s">
        <v>126</v>
      </c>
      <c r="H345" s="241">
        <f t="shared" si="40"/>
        <v>1</v>
      </c>
      <c r="I345" s="31"/>
      <c r="J345" s="32" t="str">
        <f t="shared" si="41"/>
        <v>--</v>
      </c>
      <c r="K345" s="32">
        <f t="shared" si="42"/>
        <v>0</v>
      </c>
      <c r="L345" s="32">
        <f t="shared" si="43"/>
        <v>0</v>
      </c>
      <c r="M345" s="31"/>
      <c r="N345" s="32">
        <f t="shared" si="44"/>
        <v>13736.514107150075</v>
      </c>
      <c r="O345" s="32">
        <f t="shared" si="45"/>
        <v>0</v>
      </c>
      <c r="P345" s="32">
        <f t="shared" si="46"/>
        <v>0</v>
      </c>
      <c r="Q345" s="31"/>
      <c r="R345" s="33" t="str">
        <f t="shared" si="47"/>
        <v>--</v>
      </c>
    </row>
    <row r="346" spans="1:18">
      <c r="A346" s="329" t="s">
        <v>809</v>
      </c>
      <c r="B346" s="329">
        <v>444035133</v>
      </c>
      <c r="C346" s="329" t="s">
        <v>515</v>
      </c>
      <c r="D346" s="329" t="s">
        <v>654</v>
      </c>
      <c r="E346" s="329" t="s">
        <v>60</v>
      </c>
      <c r="F346" s="30" t="s">
        <v>707</v>
      </c>
      <c r="G346" s="329" t="s">
        <v>158</v>
      </c>
      <c r="H346" s="241">
        <f t="shared" si="40"/>
        <v>0</v>
      </c>
      <c r="I346" s="31"/>
      <c r="J346" s="32">
        <f t="shared" si="41"/>
        <v>11379</v>
      </c>
      <c r="K346" s="32">
        <f t="shared" si="42"/>
        <v>0</v>
      </c>
      <c r="L346" s="32">
        <f t="shared" si="43"/>
        <v>0</v>
      </c>
      <c r="M346" s="31"/>
      <c r="N346" s="32" t="str">
        <f t="shared" si="44"/>
        <v>--</v>
      </c>
      <c r="O346" s="32">
        <f t="shared" si="45"/>
        <v>0</v>
      </c>
      <c r="P346" s="32">
        <f t="shared" si="46"/>
        <v>0</v>
      </c>
      <c r="Q346" s="31"/>
      <c r="R346" s="33" t="str">
        <f t="shared" si="47"/>
        <v>--</v>
      </c>
    </row>
    <row r="347" spans="1:18">
      <c r="A347" s="329" t="s">
        <v>809</v>
      </c>
      <c r="B347" s="329">
        <v>444035163</v>
      </c>
      <c r="C347" s="329" t="s">
        <v>515</v>
      </c>
      <c r="D347" s="329" t="s">
        <v>654</v>
      </c>
      <c r="E347" s="329" t="s">
        <v>60</v>
      </c>
      <c r="F347" s="30" t="s">
        <v>660</v>
      </c>
      <c r="G347" s="329" t="s">
        <v>188</v>
      </c>
      <c r="H347" s="241">
        <f t="shared" si="40"/>
        <v>1</v>
      </c>
      <c r="I347" s="31"/>
      <c r="J347" s="32" t="str">
        <f t="shared" si="41"/>
        <v>--</v>
      </c>
      <c r="K347" s="32">
        <f t="shared" si="42"/>
        <v>0</v>
      </c>
      <c r="L347" s="32">
        <f t="shared" si="43"/>
        <v>0</v>
      </c>
      <c r="M347" s="31"/>
      <c r="N347" s="32">
        <f t="shared" si="44"/>
        <v>13846</v>
      </c>
      <c r="O347" s="32">
        <f t="shared" si="45"/>
        <v>0</v>
      </c>
      <c r="P347" s="32">
        <f t="shared" si="46"/>
        <v>0</v>
      </c>
      <c r="Q347" s="31"/>
      <c r="R347" s="33" t="str">
        <f t="shared" si="47"/>
        <v>--</v>
      </c>
    </row>
    <row r="348" spans="1:18">
      <c r="A348" s="329" t="s">
        <v>809</v>
      </c>
      <c r="B348" s="329">
        <v>444035171</v>
      </c>
      <c r="C348" s="329" t="s">
        <v>515</v>
      </c>
      <c r="D348" s="329" t="s">
        <v>654</v>
      </c>
      <c r="E348" s="329" t="s">
        <v>60</v>
      </c>
      <c r="F348" s="30" t="s">
        <v>910</v>
      </c>
      <c r="G348" s="329" t="str">
        <f>VLOOKUP(B348,ratesQ2,6,FALSE)</f>
        <v>MARSHFIELD</v>
      </c>
      <c r="H348" s="241">
        <f t="shared" si="40"/>
        <v>1</v>
      </c>
      <c r="I348" s="31"/>
      <c r="J348" s="32" t="str">
        <f t="shared" si="41"/>
        <v>--</v>
      </c>
      <c r="K348" s="32">
        <f t="shared" si="42"/>
        <v>0</v>
      </c>
      <c r="L348" s="32">
        <f t="shared" si="43"/>
        <v>0</v>
      </c>
      <c r="M348" s="31"/>
      <c r="N348" s="32">
        <f t="shared" si="44"/>
        <v>14162.475853171269</v>
      </c>
      <c r="O348" s="32">
        <f t="shared" si="45"/>
        <v>0</v>
      </c>
      <c r="P348" s="32">
        <f t="shared" si="46"/>
        <v>0</v>
      </c>
      <c r="Q348" s="31"/>
      <c r="R348" s="33" t="str">
        <f t="shared" si="47"/>
        <v>--</v>
      </c>
    </row>
    <row r="349" spans="1:18">
      <c r="A349" s="329" t="s">
        <v>809</v>
      </c>
      <c r="B349" s="329">
        <v>444035189</v>
      </c>
      <c r="C349" s="329" t="s">
        <v>515</v>
      </c>
      <c r="D349" s="329" t="s">
        <v>654</v>
      </c>
      <c r="E349" s="329" t="s">
        <v>60</v>
      </c>
      <c r="F349" s="30" t="s">
        <v>671</v>
      </c>
      <c r="G349" s="329" t="s">
        <v>214</v>
      </c>
      <c r="H349" s="241">
        <f t="shared" si="40"/>
        <v>3</v>
      </c>
      <c r="I349" s="31"/>
      <c r="J349" s="32">
        <f t="shared" si="41"/>
        <v>18295</v>
      </c>
      <c r="K349" s="32">
        <f t="shared" si="42"/>
        <v>0</v>
      </c>
      <c r="L349" s="32">
        <f t="shared" si="43"/>
        <v>2</v>
      </c>
      <c r="M349" s="31"/>
      <c r="N349" s="32">
        <f t="shared" si="44"/>
        <v>17807</v>
      </c>
      <c r="O349" s="32">
        <f t="shared" si="45"/>
        <v>0</v>
      </c>
      <c r="P349" s="32">
        <f t="shared" si="46"/>
        <v>2</v>
      </c>
      <c r="Q349" s="31"/>
      <c r="R349" s="33">
        <f t="shared" si="47"/>
        <v>-488</v>
      </c>
    </row>
    <row r="350" spans="1:18">
      <c r="A350" s="329" t="s">
        <v>809</v>
      </c>
      <c r="B350" s="329">
        <v>444035220</v>
      </c>
      <c r="C350" s="329" t="s">
        <v>515</v>
      </c>
      <c r="D350" s="329" t="s">
        <v>654</v>
      </c>
      <c r="E350" s="329" t="s">
        <v>60</v>
      </c>
      <c r="F350" s="30" t="s">
        <v>673</v>
      </c>
      <c r="G350" s="329" t="s">
        <v>245</v>
      </c>
      <c r="H350" s="241">
        <f t="shared" si="40"/>
        <v>1</v>
      </c>
      <c r="I350" s="31"/>
      <c r="J350" s="32">
        <f t="shared" si="41"/>
        <v>11794</v>
      </c>
      <c r="K350" s="32">
        <f t="shared" si="42"/>
        <v>0</v>
      </c>
      <c r="L350" s="32">
        <f t="shared" si="43"/>
        <v>0</v>
      </c>
      <c r="M350" s="31"/>
      <c r="N350" s="32">
        <f t="shared" si="44"/>
        <v>12210</v>
      </c>
      <c r="O350" s="32">
        <f t="shared" si="45"/>
        <v>0</v>
      </c>
      <c r="P350" s="32">
        <f t="shared" si="46"/>
        <v>0</v>
      </c>
      <c r="Q350" s="31"/>
      <c r="R350" s="33">
        <f t="shared" si="47"/>
        <v>416</v>
      </c>
    </row>
    <row r="351" spans="1:18">
      <c r="A351" s="329" t="s">
        <v>809</v>
      </c>
      <c r="B351" s="329">
        <v>444035243</v>
      </c>
      <c r="C351" s="329" t="s">
        <v>515</v>
      </c>
      <c r="D351" s="329" t="s">
        <v>654</v>
      </c>
      <c r="E351" s="329" t="s">
        <v>60</v>
      </c>
      <c r="F351" s="30" t="s">
        <v>674</v>
      </c>
      <c r="G351" s="329" t="s">
        <v>268</v>
      </c>
      <c r="H351" s="241">
        <f t="shared" si="40"/>
        <v>2</v>
      </c>
      <c r="I351" s="31"/>
      <c r="J351" s="32">
        <f t="shared" si="41"/>
        <v>20854</v>
      </c>
      <c r="K351" s="32">
        <f t="shared" si="42"/>
        <v>2</v>
      </c>
      <c r="L351" s="32">
        <f t="shared" si="43"/>
        <v>4</v>
      </c>
      <c r="M351" s="31"/>
      <c r="N351" s="32">
        <f t="shared" si="44"/>
        <v>20637</v>
      </c>
      <c r="O351" s="32">
        <f t="shared" si="45"/>
        <v>0</v>
      </c>
      <c r="P351" s="32">
        <f t="shared" si="46"/>
        <v>2</v>
      </c>
      <c r="Q351" s="31"/>
      <c r="R351" s="33">
        <f t="shared" si="47"/>
        <v>-217</v>
      </c>
    </row>
    <row r="352" spans="1:18">
      <c r="A352" s="329" t="s">
        <v>809</v>
      </c>
      <c r="B352" s="329">
        <v>444035244</v>
      </c>
      <c r="C352" s="329" t="s">
        <v>515</v>
      </c>
      <c r="D352" s="329" t="s">
        <v>654</v>
      </c>
      <c r="E352" s="329" t="s">
        <v>60</v>
      </c>
      <c r="F352" s="30" t="s">
        <v>664</v>
      </c>
      <c r="G352" s="329" t="s">
        <v>269</v>
      </c>
      <c r="H352" s="241">
        <f t="shared" si="40"/>
        <v>8</v>
      </c>
      <c r="I352" s="31"/>
      <c r="J352" s="32">
        <f t="shared" si="41"/>
        <v>18693</v>
      </c>
      <c r="K352" s="32">
        <f t="shared" si="42"/>
        <v>2</v>
      </c>
      <c r="L352" s="32">
        <f t="shared" si="43"/>
        <v>8</v>
      </c>
      <c r="M352" s="31"/>
      <c r="N352" s="32">
        <f t="shared" si="44"/>
        <v>18965</v>
      </c>
      <c r="O352" s="32">
        <f t="shared" si="45"/>
        <v>2</v>
      </c>
      <c r="P352" s="32">
        <f t="shared" si="46"/>
        <v>8</v>
      </c>
      <c r="Q352" s="31"/>
      <c r="R352" s="33">
        <f t="shared" si="47"/>
        <v>272</v>
      </c>
    </row>
    <row r="353" spans="1:18">
      <c r="A353" s="329" t="s">
        <v>809</v>
      </c>
      <c r="B353" s="329">
        <v>444035285</v>
      </c>
      <c r="C353" s="329" t="s">
        <v>515</v>
      </c>
      <c r="D353" s="329" t="s">
        <v>654</v>
      </c>
      <c r="E353" s="329" t="s">
        <v>60</v>
      </c>
      <c r="F353" s="30" t="s">
        <v>676</v>
      </c>
      <c r="G353" s="329" t="s">
        <v>310</v>
      </c>
      <c r="H353" s="241">
        <f t="shared" si="40"/>
        <v>2</v>
      </c>
      <c r="I353" s="31"/>
      <c r="J353" s="32">
        <f t="shared" si="41"/>
        <v>11765</v>
      </c>
      <c r="K353" s="32">
        <f t="shared" si="42"/>
        <v>0</v>
      </c>
      <c r="L353" s="32">
        <f t="shared" si="43"/>
        <v>0</v>
      </c>
      <c r="M353" s="31"/>
      <c r="N353" s="32">
        <f t="shared" si="44"/>
        <v>12002</v>
      </c>
      <c r="O353" s="32">
        <f t="shared" si="45"/>
        <v>0</v>
      </c>
      <c r="P353" s="32">
        <f t="shared" si="46"/>
        <v>0</v>
      </c>
      <c r="Q353" s="31"/>
      <c r="R353" s="33">
        <f t="shared" si="47"/>
        <v>237</v>
      </c>
    </row>
    <row r="354" spans="1:18">
      <c r="A354" s="329" t="s">
        <v>809</v>
      </c>
      <c r="B354" s="329">
        <v>444035293</v>
      </c>
      <c r="C354" s="329" t="s">
        <v>515</v>
      </c>
      <c r="D354" s="329" t="s">
        <v>654</v>
      </c>
      <c r="E354" s="329" t="s">
        <v>60</v>
      </c>
      <c r="F354" s="30" t="s">
        <v>677</v>
      </c>
      <c r="G354" s="329" t="s">
        <v>318</v>
      </c>
      <c r="H354" s="241">
        <f t="shared" si="40"/>
        <v>1</v>
      </c>
      <c r="I354" s="31"/>
      <c r="J354" s="32" t="str">
        <f t="shared" si="41"/>
        <v>--</v>
      </c>
      <c r="K354" s="32">
        <f t="shared" si="42"/>
        <v>0</v>
      </c>
      <c r="L354" s="32">
        <f t="shared" si="43"/>
        <v>0</v>
      </c>
      <c r="M354" s="31"/>
      <c r="N354" s="32">
        <f t="shared" si="44"/>
        <v>12210</v>
      </c>
      <c r="O354" s="32">
        <f t="shared" si="45"/>
        <v>0</v>
      </c>
      <c r="P354" s="32">
        <f t="shared" si="46"/>
        <v>0</v>
      </c>
      <c r="Q354" s="31"/>
      <c r="R354" s="33" t="str">
        <f t="shared" si="47"/>
        <v>--</v>
      </c>
    </row>
    <row r="355" spans="1:18">
      <c r="A355" s="329" t="s">
        <v>809</v>
      </c>
      <c r="B355" s="329">
        <v>444035336</v>
      </c>
      <c r="C355" s="329" t="s">
        <v>515</v>
      </c>
      <c r="D355" s="329" t="s">
        <v>654</v>
      </c>
      <c r="E355" s="329" t="s">
        <v>60</v>
      </c>
      <c r="F355" s="30" t="s">
        <v>743</v>
      </c>
      <c r="G355" s="329" t="s">
        <v>361</v>
      </c>
      <c r="H355" s="241">
        <f t="shared" si="40"/>
        <v>3</v>
      </c>
      <c r="I355" s="31"/>
      <c r="J355" s="32">
        <f t="shared" si="41"/>
        <v>13434</v>
      </c>
      <c r="K355" s="32">
        <f t="shared" si="42"/>
        <v>0</v>
      </c>
      <c r="L355" s="32">
        <f t="shared" si="43"/>
        <v>0</v>
      </c>
      <c r="M355" s="31"/>
      <c r="N355" s="32">
        <f t="shared" si="44"/>
        <v>13846</v>
      </c>
      <c r="O355" s="32">
        <f t="shared" si="45"/>
        <v>0</v>
      </c>
      <c r="P355" s="32">
        <f t="shared" si="46"/>
        <v>0</v>
      </c>
      <c r="Q355" s="31"/>
      <c r="R355" s="33">
        <f t="shared" si="47"/>
        <v>412</v>
      </c>
    </row>
    <row r="356" spans="1:18">
      <c r="A356" s="329" t="s">
        <v>810</v>
      </c>
      <c r="B356" s="329">
        <v>445348017</v>
      </c>
      <c r="C356" s="329" t="s">
        <v>516</v>
      </c>
      <c r="D356" s="329" t="s">
        <v>720</v>
      </c>
      <c r="E356" s="329" t="s">
        <v>373</v>
      </c>
      <c r="F356" s="30" t="s">
        <v>811</v>
      </c>
      <c r="G356" s="329" t="s">
        <v>42</v>
      </c>
      <c r="H356" s="241">
        <f t="shared" si="40"/>
        <v>5</v>
      </c>
      <c r="I356" s="31"/>
      <c r="J356" s="32">
        <f t="shared" si="41"/>
        <v>16968</v>
      </c>
      <c r="K356" s="32">
        <f t="shared" si="42"/>
        <v>3</v>
      </c>
      <c r="L356" s="32">
        <f t="shared" si="43"/>
        <v>4</v>
      </c>
      <c r="M356" s="31"/>
      <c r="N356" s="32">
        <f t="shared" si="44"/>
        <v>15577</v>
      </c>
      <c r="O356" s="32">
        <f t="shared" si="45"/>
        <v>1</v>
      </c>
      <c r="P356" s="32">
        <f t="shared" si="46"/>
        <v>1</v>
      </c>
      <c r="Q356" s="31"/>
      <c r="R356" s="33">
        <f t="shared" si="47"/>
        <v>-1391</v>
      </c>
    </row>
    <row r="357" spans="1:18">
      <c r="A357" s="329" t="s">
        <v>810</v>
      </c>
      <c r="B357" s="329">
        <v>445348097</v>
      </c>
      <c r="C357" s="329" t="s">
        <v>516</v>
      </c>
      <c r="D357" s="329" t="s">
        <v>720</v>
      </c>
      <c r="E357" s="329" t="s">
        <v>373</v>
      </c>
      <c r="F357" s="30" t="s">
        <v>728</v>
      </c>
      <c r="G357" s="329" t="s">
        <v>122</v>
      </c>
      <c r="H357" s="241">
        <f t="shared" si="40"/>
        <v>0</v>
      </c>
      <c r="I357" s="31"/>
      <c r="J357" s="32">
        <f t="shared" si="41"/>
        <v>20101</v>
      </c>
      <c r="K357" s="32">
        <f t="shared" si="42"/>
        <v>1</v>
      </c>
      <c r="L357" s="32">
        <f t="shared" si="43"/>
        <v>2</v>
      </c>
      <c r="M357" s="31"/>
      <c r="N357" s="32" t="str">
        <f t="shared" si="44"/>
        <v>--</v>
      </c>
      <c r="O357" s="32">
        <f t="shared" si="45"/>
        <v>0</v>
      </c>
      <c r="P357" s="32">
        <f t="shared" si="46"/>
        <v>0</v>
      </c>
      <c r="Q357" s="31"/>
      <c r="R357" s="33" t="str">
        <f t="shared" si="47"/>
        <v>--</v>
      </c>
    </row>
    <row r="358" spans="1:18">
      <c r="A358" s="329" t="s">
        <v>810</v>
      </c>
      <c r="B358" s="329">
        <v>445348110</v>
      </c>
      <c r="C358" s="329" t="s">
        <v>516</v>
      </c>
      <c r="D358" s="329" t="s">
        <v>720</v>
      </c>
      <c r="E358" s="329" t="s">
        <v>373</v>
      </c>
      <c r="F358" s="30" t="s">
        <v>754</v>
      </c>
      <c r="G358" s="329" t="s">
        <v>135</v>
      </c>
      <c r="H358" s="241">
        <f t="shared" si="40"/>
        <v>6</v>
      </c>
      <c r="I358" s="31"/>
      <c r="J358" s="32">
        <f t="shared" si="41"/>
        <v>13112</v>
      </c>
      <c r="K358" s="32">
        <f t="shared" si="42"/>
        <v>0</v>
      </c>
      <c r="L358" s="32">
        <f t="shared" si="43"/>
        <v>1</v>
      </c>
      <c r="M358" s="31"/>
      <c r="N358" s="32">
        <f t="shared" si="44"/>
        <v>13639</v>
      </c>
      <c r="O358" s="32">
        <f t="shared" si="45"/>
        <v>0</v>
      </c>
      <c r="P358" s="32">
        <f t="shared" si="46"/>
        <v>2</v>
      </c>
      <c r="Q358" s="31"/>
      <c r="R358" s="33">
        <f t="shared" si="47"/>
        <v>527</v>
      </c>
    </row>
    <row r="359" spans="1:18">
      <c r="A359" s="329" t="s">
        <v>810</v>
      </c>
      <c r="B359" s="329">
        <v>445348141</v>
      </c>
      <c r="C359" s="155" t="s">
        <v>516</v>
      </c>
      <c r="D359" s="345">
        <v>348</v>
      </c>
      <c r="E359" s="155" t="s">
        <v>373</v>
      </c>
      <c r="F359" s="32">
        <v>141</v>
      </c>
      <c r="G359" s="155" t="s">
        <v>166</v>
      </c>
      <c r="H359" s="241">
        <f t="shared" si="40"/>
        <v>1</v>
      </c>
      <c r="I359" s="31"/>
      <c r="J359" s="32" t="str">
        <f t="shared" si="41"/>
        <v>--</v>
      </c>
      <c r="K359" s="32">
        <f t="shared" si="42"/>
        <v>0</v>
      </c>
      <c r="L359" s="32">
        <f t="shared" si="43"/>
        <v>0</v>
      </c>
      <c r="M359" s="31"/>
      <c r="N359" s="32">
        <f t="shared" si="44"/>
        <v>15471.961817481362</v>
      </c>
      <c r="O359" s="32">
        <f t="shared" si="45"/>
        <v>0</v>
      </c>
      <c r="P359" s="32">
        <f t="shared" si="46"/>
        <v>0</v>
      </c>
      <c r="Q359" s="31"/>
      <c r="R359" s="33" t="str">
        <f t="shared" si="47"/>
        <v>--</v>
      </c>
    </row>
    <row r="360" spans="1:18">
      <c r="A360" s="329" t="s">
        <v>810</v>
      </c>
      <c r="B360" s="329">
        <v>445348151</v>
      </c>
      <c r="C360" s="329" t="s">
        <v>516</v>
      </c>
      <c r="D360" s="329" t="s">
        <v>720</v>
      </c>
      <c r="E360" s="329" t="s">
        <v>373</v>
      </c>
      <c r="F360" s="30" t="s">
        <v>812</v>
      </c>
      <c r="G360" s="329" t="s">
        <v>176</v>
      </c>
      <c r="H360" s="241">
        <f t="shared" si="40"/>
        <v>27</v>
      </c>
      <c r="I360" s="31"/>
      <c r="J360" s="32">
        <f t="shared" si="41"/>
        <v>16158</v>
      </c>
      <c r="K360" s="32">
        <f t="shared" si="42"/>
        <v>5</v>
      </c>
      <c r="L360" s="32">
        <f t="shared" si="43"/>
        <v>13</v>
      </c>
      <c r="M360" s="31"/>
      <c r="N360" s="32">
        <f t="shared" si="44"/>
        <v>15526</v>
      </c>
      <c r="O360" s="32">
        <f t="shared" si="45"/>
        <v>4</v>
      </c>
      <c r="P360" s="32">
        <f t="shared" si="46"/>
        <v>12</v>
      </c>
      <c r="Q360" s="31"/>
      <c r="R360" s="33">
        <f t="shared" si="47"/>
        <v>-632</v>
      </c>
    </row>
    <row r="361" spans="1:18">
      <c r="A361" s="329" t="s">
        <v>810</v>
      </c>
      <c r="B361" s="329">
        <v>445348153</v>
      </c>
      <c r="C361" s="329" t="s">
        <v>516</v>
      </c>
      <c r="D361" s="329" t="s">
        <v>720</v>
      </c>
      <c r="E361" s="329" t="s">
        <v>373</v>
      </c>
      <c r="F361" s="30" t="s">
        <v>658</v>
      </c>
      <c r="G361" s="329" t="s">
        <v>178</v>
      </c>
      <c r="H361" s="241">
        <f t="shared" si="40"/>
        <v>6</v>
      </c>
      <c r="I361" s="31"/>
      <c r="J361" s="32">
        <f t="shared" si="41"/>
        <v>16322</v>
      </c>
      <c r="K361" s="32">
        <f t="shared" si="42"/>
        <v>0</v>
      </c>
      <c r="L361" s="32">
        <f t="shared" si="43"/>
        <v>2</v>
      </c>
      <c r="M361" s="31"/>
      <c r="N361" s="32">
        <f t="shared" si="44"/>
        <v>14532</v>
      </c>
      <c r="O361" s="32">
        <f t="shared" si="45"/>
        <v>1</v>
      </c>
      <c r="P361" s="32">
        <f t="shared" si="46"/>
        <v>1</v>
      </c>
      <c r="Q361" s="31"/>
      <c r="R361" s="33">
        <f t="shared" si="47"/>
        <v>-1790</v>
      </c>
    </row>
    <row r="362" spans="1:18">
      <c r="A362" s="329" t="s">
        <v>810</v>
      </c>
      <c r="B362" s="329">
        <v>445348170</v>
      </c>
      <c r="C362" s="329" t="s">
        <v>516</v>
      </c>
      <c r="D362" s="329" t="s">
        <v>720</v>
      </c>
      <c r="E362" s="329" t="s">
        <v>373</v>
      </c>
      <c r="F362" s="30" t="s">
        <v>714</v>
      </c>
      <c r="G362" s="329" t="s">
        <v>195</v>
      </c>
      <c r="H362" s="241">
        <f t="shared" si="40"/>
        <v>0</v>
      </c>
      <c r="I362" s="31"/>
      <c r="J362" s="32">
        <f t="shared" si="41"/>
        <v>10664</v>
      </c>
      <c r="K362" s="32">
        <f t="shared" si="42"/>
        <v>0</v>
      </c>
      <c r="L362" s="32">
        <f t="shared" si="43"/>
        <v>0</v>
      </c>
      <c r="M362" s="31"/>
      <c r="N362" s="32" t="str">
        <f t="shared" si="44"/>
        <v>--</v>
      </c>
      <c r="O362" s="32">
        <f t="shared" si="45"/>
        <v>0</v>
      </c>
      <c r="P362" s="32">
        <f t="shared" si="46"/>
        <v>0</v>
      </c>
      <c r="Q362" s="31"/>
      <c r="R362" s="33" t="str">
        <f t="shared" si="47"/>
        <v>--</v>
      </c>
    </row>
    <row r="363" spans="1:18">
      <c r="A363" s="329" t="s">
        <v>810</v>
      </c>
      <c r="B363" s="329">
        <v>445348186</v>
      </c>
      <c r="C363" s="329" t="s">
        <v>516</v>
      </c>
      <c r="D363" s="329" t="s">
        <v>720</v>
      </c>
      <c r="E363" s="329" t="s">
        <v>373</v>
      </c>
      <c r="F363" s="30" t="s">
        <v>759</v>
      </c>
      <c r="G363" s="329" t="s">
        <v>211</v>
      </c>
      <c r="H363" s="241">
        <f t="shared" si="40"/>
        <v>8</v>
      </c>
      <c r="I363" s="31"/>
      <c r="J363" s="32">
        <f t="shared" si="41"/>
        <v>14965</v>
      </c>
      <c r="K363" s="32">
        <f t="shared" si="42"/>
        <v>0</v>
      </c>
      <c r="L363" s="32">
        <f t="shared" si="43"/>
        <v>6</v>
      </c>
      <c r="M363" s="31"/>
      <c r="N363" s="32">
        <f t="shared" si="44"/>
        <v>15121</v>
      </c>
      <c r="O363" s="32">
        <f t="shared" si="45"/>
        <v>0</v>
      </c>
      <c r="P363" s="32">
        <f t="shared" si="46"/>
        <v>5</v>
      </c>
      <c r="Q363" s="31"/>
      <c r="R363" s="33">
        <f t="shared" si="47"/>
        <v>156</v>
      </c>
    </row>
    <row r="364" spans="1:18">
      <c r="A364" s="329" t="s">
        <v>810</v>
      </c>
      <c r="B364" s="329">
        <v>445348226</v>
      </c>
      <c r="C364" s="329" t="s">
        <v>516</v>
      </c>
      <c r="D364" s="329" t="s">
        <v>720</v>
      </c>
      <c r="E364" s="329" t="s">
        <v>373</v>
      </c>
      <c r="F364" s="30" t="s">
        <v>813</v>
      </c>
      <c r="G364" s="329" t="s">
        <v>251</v>
      </c>
      <c r="H364" s="241">
        <f t="shared" si="40"/>
        <v>26</v>
      </c>
      <c r="I364" s="31"/>
      <c r="J364" s="32">
        <f t="shared" si="41"/>
        <v>15565</v>
      </c>
      <c r="K364" s="32">
        <f t="shared" si="42"/>
        <v>5</v>
      </c>
      <c r="L364" s="32">
        <f t="shared" si="43"/>
        <v>14</v>
      </c>
      <c r="M364" s="31"/>
      <c r="N364" s="32">
        <f t="shared" si="44"/>
        <v>16760</v>
      </c>
      <c r="O364" s="32">
        <f t="shared" si="45"/>
        <v>6</v>
      </c>
      <c r="P364" s="32">
        <f t="shared" si="46"/>
        <v>15</v>
      </c>
      <c r="Q364" s="31"/>
      <c r="R364" s="33">
        <f t="shared" si="47"/>
        <v>1195</v>
      </c>
    </row>
    <row r="365" spans="1:18">
      <c r="A365" s="329" t="s">
        <v>810</v>
      </c>
      <c r="B365" s="329">
        <v>445348227</v>
      </c>
      <c r="C365" s="329" t="s">
        <v>516</v>
      </c>
      <c r="D365" s="329" t="s">
        <v>720</v>
      </c>
      <c r="E365" s="329" t="s">
        <v>373</v>
      </c>
      <c r="F365" s="30" t="s">
        <v>804</v>
      </c>
      <c r="G365" s="329" t="s">
        <v>252</v>
      </c>
      <c r="H365" s="241">
        <f t="shared" si="40"/>
        <v>1</v>
      </c>
      <c r="I365" s="31"/>
      <c r="J365" s="32">
        <f t="shared" si="41"/>
        <v>20969</v>
      </c>
      <c r="K365" s="32">
        <f t="shared" si="42"/>
        <v>1</v>
      </c>
      <c r="L365" s="32">
        <f t="shared" si="43"/>
        <v>1</v>
      </c>
      <c r="M365" s="31"/>
      <c r="N365" s="32">
        <f t="shared" si="44"/>
        <v>22219</v>
      </c>
      <c r="O365" s="32">
        <f t="shared" si="45"/>
        <v>1</v>
      </c>
      <c r="P365" s="32">
        <f t="shared" si="46"/>
        <v>1</v>
      </c>
      <c r="Q365" s="31"/>
      <c r="R365" s="33">
        <f t="shared" si="47"/>
        <v>1250</v>
      </c>
    </row>
    <row r="366" spans="1:18">
      <c r="A366" s="329" t="s">
        <v>810</v>
      </c>
      <c r="B366" s="329">
        <v>445348271</v>
      </c>
      <c r="C366" s="329" t="s">
        <v>516</v>
      </c>
      <c r="D366" s="329" t="s">
        <v>720</v>
      </c>
      <c r="E366" s="329" t="s">
        <v>373</v>
      </c>
      <c r="F366" s="30" t="s">
        <v>760</v>
      </c>
      <c r="G366" s="329" t="s">
        <v>296</v>
      </c>
      <c r="H366" s="241">
        <f t="shared" si="40"/>
        <v>4</v>
      </c>
      <c r="I366" s="31"/>
      <c r="J366" s="32">
        <f t="shared" si="41"/>
        <v>16422</v>
      </c>
      <c r="K366" s="32">
        <f t="shared" si="42"/>
        <v>2</v>
      </c>
      <c r="L366" s="32">
        <f t="shared" si="43"/>
        <v>4</v>
      </c>
      <c r="M366" s="31"/>
      <c r="N366" s="32">
        <f t="shared" si="44"/>
        <v>18091</v>
      </c>
      <c r="O366" s="32">
        <f t="shared" si="45"/>
        <v>2</v>
      </c>
      <c r="P366" s="32">
        <f t="shared" si="46"/>
        <v>3</v>
      </c>
      <c r="Q366" s="31"/>
      <c r="R366" s="33">
        <f t="shared" si="47"/>
        <v>1669</v>
      </c>
    </row>
    <row r="367" spans="1:18">
      <c r="A367" s="329" t="s">
        <v>810</v>
      </c>
      <c r="B367" s="329">
        <v>445348316</v>
      </c>
      <c r="C367" s="329" t="s">
        <v>516</v>
      </c>
      <c r="D367" s="329" t="s">
        <v>720</v>
      </c>
      <c r="E367" s="329" t="s">
        <v>373</v>
      </c>
      <c r="F367" s="30" t="s">
        <v>814</v>
      </c>
      <c r="G367" s="329" t="s">
        <v>341</v>
      </c>
      <c r="H367" s="241">
        <f t="shared" si="40"/>
        <v>7</v>
      </c>
      <c r="I367" s="31"/>
      <c r="J367" s="32">
        <f t="shared" si="41"/>
        <v>18833</v>
      </c>
      <c r="K367" s="32">
        <f t="shared" si="42"/>
        <v>1</v>
      </c>
      <c r="L367" s="32">
        <f t="shared" si="43"/>
        <v>9</v>
      </c>
      <c r="M367" s="31"/>
      <c r="N367" s="32">
        <f t="shared" si="44"/>
        <v>20725</v>
      </c>
      <c r="O367" s="32">
        <f t="shared" si="45"/>
        <v>1</v>
      </c>
      <c r="P367" s="32">
        <f t="shared" si="46"/>
        <v>7</v>
      </c>
      <c r="Q367" s="31"/>
      <c r="R367" s="33">
        <f t="shared" si="47"/>
        <v>1892</v>
      </c>
    </row>
    <row r="368" spans="1:18">
      <c r="A368" s="329" t="s">
        <v>810</v>
      </c>
      <c r="B368" s="329">
        <v>445348322</v>
      </c>
      <c r="C368" s="329" t="s">
        <v>516</v>
      </c>
      <c r="D368" s="329" t="s">
        <v>720</v>
      </c>
      <c r="E368" s="329" t="s">
        <v>373</v>
      </c>
      <c r="F368" s="30" t="s">
        <v>815</v>
      </c>
      <c r="G368" s="329" t="s">
        <v>347</v>
      </c>
      <c r="H368" s="241">
        <f t="shared" si="40"/>
        <v>3</v>
      </c>
      <c r="I368" s="31"/>
      <c r="J368" s="32">
        <f t="shared" si="41"/>
        <v>17955</v>
      </c>
      <c r="K368" s="32">
        <f t="shared" si="42"/>
        <v>0</v>
      </c>
      <c r="L368" s="32">
        <f t="shared" si="43"/>
        <v>1</v>
      </c>
      <c r="M368" s="31"/>
      <c r="N368" s="32">
        <f t="shared" si="44"/>
        <v>18652</v>
      </c>
      <c r="O368" s="32">
        <f t="shared" si="45"/>
        <v>0</v>
      </c>
      <c r="P368" s="32">
        <f t="shared" si="46"/>
        <v>1</v>
      </c>
      <c r="Q368" s="31"/>
      <c r="R368" s="33">
        <f t="shared" si="47"/>
        <v>697</v>
      </c>
    </row>
    <row r="369" spans="1:18">
      <c r="A369" s="329" t="s">
        <v>810</v>
      </c>
      <c r="B369" s="329">
        <v>445348348</v>
      </c>
      <c r="C369" s="329" t="s">
        <v>516</v>
      </c>
      <c r="D369" s="329" t="s">
        <v>720</v>
      </c>
      <c r="E369" s="329" t="s">
        <v>373</v>
      </c>
      <c r="F369" s="30" t="s">
        <v>720</v>
      </c>
      <c r="G369" s="329" t="s">
        <v>373</v>
      </c>
      <c r="H369" s="241">
        <f t="shared" si="40"/>
        <v>1307</v>
      </c>
      <c r="I369" s="31"/>
      <c r="J369" s="32">
        <f t="shared" si="41"/>
        <v>17366</v>
      </c>
      <c r="K369" s="32">
        <f t="shared" si="42"/>
        <v>295</v>
      </c>
      <c r="L369" s="32">
        <f t="shared" si="43"/>
        <v>904</v>
      </c>
      <c r="M369" s="31"/>
      <c r="N369" s="32">
        <f t="shared" si="44"/>
        <v>18323</v>
      </c>
      <c r="O369" s="32">
        <f t="shared" si="45"/>
        <v>293</v>
      </c>
      <c r="P369" s="32">
        <f t="shared" si="46"/>
        <v>903</v>
      </c>
      <c r="Q369" s="31"/>
      <c r="R369" s="33">
        <f t="shared" si="47"/>
        <v>957</v>
      </c>
    </row>
    <row r="370" spans="1:18">
      <c r="A370" s="329" t="s">
        <v>810</v>
      </c>
      <c r="B370" s="329">
        <v>445348620</v>
      </c>
      <c r="C370" s="329" t="s">
        <v>516</v>
      </c>
      <c r="D370" s="329" t="s">
        <v>720</v>
      </c>
      <c r="E370" s="329" t="s">
        <v>373</v>
      </c>
      <c r="F370" s="30" t="s">
        <v>762</v>
      </c>
      <c r="G370" s="329" t="s">
        <v>386</v>
      </c>
      <c r="H370" s="241">
        <f t="shared" si="40"/>
        <v>1</v>
      </c>
      <c r="I370" s="31"/>
      <c r="J370" s="32">
        <f t="shared" si="41"/>
        <v>10664</v>
      </c>
      <c r="K370" s="32">
        <f t="shared" si="42"/>
        <v>0</v>
      </c>
      <c r="L370" s="32">
        <f t="shared" si="43"/>
        <v>0</v>
      </c>
      <c r="M370" s="31"/>
      <c r="N370" s="32">
        <f t="shared" si="44"/>
        <v>12038</v>
      </c>
      <c r="O370" s="32">
        <f t="shared" si="45"/>
        <v>0</v>
      </c>
      <c r="P370" s="32">
        <f t="shared" si="46"/>
        <v>0</v>
      </c>
      <c r="Q370" s="31"/>
      <c r="R370" s="33">
        <f t="shared" si="47"/>
        <v>1374</v>
      </c>
    </row>
    <row r="371" spans="1:18">
      <c r="A371" s="329" t="s">
        <v>810</v>
      </c>
      <c r="B371" s="329">
        <v>445348658</v>
      </c>
      <c r="C371" s="329" t="s">
        <v>516</v>
      </c>
      <c r="D371" s="329" t="s">
        <v>720</v>
      </c>
      <c r="E371" s="329" t="s">
        <v>373</v>
      </c>
      <c r="F371" s="30" t="s">
        <v>816</v>
      </c>
      <c r="G371" s="329" t="s">
        <v>395</v>
      </c>
      <c r="H371" s="241">
        <f t="shared" si="40"/>
        <v>4</v>
      </c>
      <c r="I371" s="31"/>
      <c r="J371" s="32">
        <f t="shared" si="41"/>
        <v>16221</v>
      </c>
      <c r="K371" s="32">
        <f t="shared" si="42"/>
        <v>0</v>
      </c>
      <c r="L371" s="32">
        <f t="shared" si="43"/>
        <v>5</v>
      </c>
      <c r="M371" s="31"/>
      <c r="N371" s="32">
        <f t="shared" si="44"/>
        <v>16307</v>
      </c>
      <c r="O371" s="32">
        <f t="shared" si="45"/>
        <v>0</v>
      </c>
      <c r="P371" s="32">
        <f t="shared" si="46"/>
        <v>3</v>
      </c>
      <c r="Q371" s="31"/>
      <c r="R371" s="33">
        <f t="shared" si="47"/>
        <v>86</v>
      </c>
    </row>
    <row r="372" spans="1:18">
      <c r="A372" s="329" t="s">
        <v>810</v>
      </c>
      <c r="B372" s="329">
        <v>445348753</v>
      </c>
      <c r="C372" s="329" t="s">
        <v>516</v>
      </c>
      <c r="D372" s="329" t="s">
        <v>720</v>
      </c>
      <c r="E372" s="329" t="s">
        <v>373</v>
      </c>
      <c r="F372" s="30" t="s">
        <v>817</v>
      </c>
      <c r="G372" s="329" t="s">
        <v>424</v>
      </c>
      <c r="H372" s="241">
        <f t="shared" si="40"/>
        <v>1</v>
      </c>
      <c r="I372" s="31"/>
      <c r="J372" s="32">
        <f t="shared" si="41"/>
        <v>11546</v>
      </c>
      <c r="K372" s="32">
        <f t="shared" si="42"/>
        <v>0</v>
      </c>
      <c r="L372" s="32">
        <f t="shared" si="43"/>
        <v>0</v>
      </c>
      <c r="M372" s="31"/>
      <c r="N372" s="32">
        <f t="shared" si="44"/>
        <v>12989</v>
      </c>
      <c r="O372" s="32">
        <f t="shared" si="45"/>
        <v>0</v>
      </c>
      <c r="P372" s="32">
        <f t="shared" si="46"/>
        <v>0</v>
      </c>
      <c r="Q372" s="31"/>
      <c r="R372" s="33">
        <f t="shared" si="47"/>
        <v>1443</v>
      </c>
    </row>
    <row r="373" spans="1:18">
      <c r="A373" s="329" t="s">
        <v>810</v>
      </c>
      <c r="B373" s="329">
        <v>445348767</v>
      </c>
      <c r="C373" s="329" t="s">
        <v>516</v>
      </c>
      <c r="D373" s="329" t="s">
        <v>720</v>
      </c>
      <c r="E373" s="329" t="s">
        <v>373</v>
      </c>
      <c r="F373" s="30" t="s">
        <v>818</v>
      </c>
      <c r="G373" s="329" t="s">
        <v>430</v>
      </c>
      <c r="H373" s="241">
        <f t="shared" si="40"/>
        <v>1</v>
      </c>
      <c r="I373" s="31"/>
      <c r="J373" s="32">
        <f t="shared" si="41"/>
        <v>16794</v>
      </c>
      <c r="K373" s="32">
        <f t="shared" si="42"/>
        <v>1</v>
      </c>
      <c r="L373" s="32">
        <f t="shared" si="43"/>
        <v>1</v>
      </c>
      <c r="M373" s="31"/>
      <c r="N373" s="32">
        <f t="shared" si="44"/>
        <v>16104</v>
      </c>
      <c r="O373" s="32">
        <f t="shared" si="45"/>
        <v>0</v>
      </c>
      <c r="P373" s="32">
        <f t="shared" si="46"/>
        <v>1</v>
      </c>
      <c r="Q373" s="31"/>
      <c r="R373" s="33">
        <f t="shared" si="47"/>
        <v>-690</v>
      </c>
    </row>
    <row r="374" spans="1:18">
      <c r="A374" s="329" t="s">
        <v>810</v>
      </c>
      <c r="B374" s="329">
        <v>445348775</v>
      </c>
      <c r="C374" s="329" t="s">
        <v>516</v>
      </c>
      <c r="D374" s="329" t="s">
        <v>720</v>
      </c>
      <c r="E374" s="329" t="s">
        <v>373</v>
      </c>
      <c r="F374" s="30" t="s">
        <v>768</v>
      </c>
      <c r="G374" s="329" t="s">
        <v>434</v>
      </c>
      <c r="H374" s="241">
        <f t="shared" si="40"/>
        <v>18</v>
      </c>
      <c r="I374" s="31"/>
      <c r="J374" s="32">
        <f t="shared" si="41"/>
        <v>13178</v>
      </c>
      <c r="K374" s="32">
        <f t="shared" si="42"/>
        <v>2</v>
      </c>
      <c r="L374" s="32">
        <f t="shared" si="43"/>
        <v>4</v>
      </c>
      <c r="M374" s="31"/>
      <c r="N374" s="32">
        <f t="shared" si="44"/>
        <v>13413</v>
      </c>
      <c r="O374" s="32">
        <f t="shared" si="45"/>
        <v>1</v>
      </c>
      <c r="P374" s="32">
        <f t="shared" si="46"/>
        <v>5</v>
      </c>
      <c r="Q374" s="31"/>
      <c r="R374" s="33">
        <f t="shared" si="47"/>
        <v>235</v>
      </c>
    </row>
    <row r="375" spans="1:18">
      <c r="A375" s="329" t="s">
        <v>819</v>
      </c>
      <c r="B375" s="329">
        <v>446099001</v>
      </c>
      <c r="C375" s="329" t="s">
        <v>517</v>
      </c>
      <c r="D375" s="329" t="s">
        <v>820</v>
      </c>
      <c r="E375" s="329" t="s">
        <v>124</v>
      </c>
      <c r="F375" s="30" t="s">
        <v>821</v>
      </c>
      <c r="G375" s="329" t="s">
        <v>26</v>
      </c>
      <c r="H375" s="241">
        <f t="shared" si="40"/>
        <v>2</v>
      </c>
      <c r="I375" s="31"/>
      <c r="J375" s="32">
        <f t="shared" si="41"/>
        <v>17355</v>
      </c>
      <c r="K375" s="32">
        <f t="shared" si="42"/>
        <v>0</v>
      </c>
      <c r="L375" s="32">
        <f t="shared" si="43"/>
        <v>1</v>
      </c>
      <c r="M375" s="31"/>
      <c r="N375" s="32">
        <f t="shared" si="44"/>
        <v>20131</v>
      </c>
      <c r="O375" s="32">
        <f t="shared" si="45"/>
        <v>0</v>
      </c>
      <c r="P375" s="32">
        <f t="shared" si="46"/>
        <v>1</v>
      </c>
      <c r="Q375" s="31"/>
      <c r="R375" s="33">
        <f t="shared" si="47"/>
        <v>2776</v>
      </c>
    </row>
    <row r="376" spans="1:18">
      <c r="A376" s="329" t="s">
        <v>819</v>
      </c>
      <c r="B376" s="329">
        <v>446099016</v>
      </c>
      <c r="C376" s="329" t="s">
        <v>517</v>
      </c>
      <c r="D376" s="329" t="s">
        <v>820</v>
      </c>
      <c r="E376" s="329" t="s">
        <v>124</v>
      </c>
      <c r="F376" s="30" t="s">
        <v>725</v>
      </c>
      <c r="G376" s="329" t="s">
        <v>41</v>
      </c>
      <c r="H376" s="241">
        <f t="shared" si="40"/>
        <v>129</v>
      </c>
      <c r="I376" s="31"/>
      <c r="J376" s="32">
        <f t="shared" si="41"/>
        <v>14933</v>
      </c>
      <c r="K376" s="32">
        <f t="shared" si="42"/>
        <v>11</v>
      </c>
      <c r="L376" s="32">
        <f t="shared" si="43"/>
        <v>86</v>
      </c>
      <c r="M376" s="31"/>
      <c r="N376" s="32">
        <f t="shared" si="44"/>
        <v>15304</v>
      </c>
      <c r="O376" s="32">
        <f t="shared" si="45"/>
        <v>9</v>
      </c>
      <c r="P376" s="32">
        <f t="shared" si="46"/>
        <v>67</v>
      </c>
      <c r="Q376" s="31"/>
      <c r="R376" s="33">
        <f t="shared" si="47"/>
        <v>371</v>
      </c>
    </row>
    <row r="377" spans="1:18">
      <c r="A377" s="329" t="s">
        <v>819</v>
      </c>
      <c r="B377" s="329">
        <v>446099018</v>
      </c>
      <c r="C377" s="329" t="s">
        <v>517</v>
      </c>
      <c r="D377" s="329" t="s">
        <v>820</v>
      </c>
      <c r="E377" s="329" t="s">
        <v>124</v>
      </c>
      <c r="F377" s="30" t="s">
        <v>705</v>
      </c>
      <c r="G377" s="329" t="s">
        <v>43</v>
      </c>
      <c r="H377" s="241">
        <f t="shared" si="40"/>
        <v>9</v>
      </c>
      <c r="I377" s="31"/>
      <c r="J377" s="32">
        <f t="shared" si="41"/>
        <v>14595</v>
      </c>
      <c r="K377" s="32">
        <f t="shared" si="42"/>
        <v>0</v>
      </c>
      <c r="L377" s="32">
        <f t="shared" si="43"/>
        <v>2</v>
      </c>
      <c r="M377" s="31"/>
      <c r="N377" s="32">
        <f t="shared" si="44"/>
        <v>14616</v>
      </c>
      <c r="O377" s="32">
        <f t="shared" si="45"/>
        <v>0</v>
      </c>
      <c r="P377" s="32">
        <f t="shared" si="46"/>
        <v>2</v>
      </c>
      <c r="Q377" s="31"/>
      <c r="R377" s="33">
        <f t="shared" si="47"/>
        <v>21</v>
      </c>
    </row>
    <row r="378" spans="1:18">
      <c r="A378" s="329" t="s">
        <v>819</v>
      </c>
      <c r="B378" s="329">
        <v>446099025</v>
      </c>
      <c r="C378" s="329" t="s">
        <v>517</v>
      </c>
      <c r="D378" s="329" t="s">
        <v>820</v>
      </c>
      <c r="E378" s="329" t="s">
        <v>124</v>
      </c>
      <c r="F378" s="30" t="s">
        <v>751</v>
      </c>
      <c r="G378" s="329" t="s">
        <v>50</v>
      </c>
      <c r="H378" s="241">
        <f t="shared" si="40"/>
        <v>3</v>
      </c>
      <c r="I378" s="31"/>
      <c r="J378" s="32">
        <f t="shared" si="41"/>
        <v>12802</v>
      </c>
      <c r="K378" s="32">
        <f t="shared" si="42"/>
        <v>0</v>
      </c>
      <c r="L378" s="32">
        <f t="shared" si="43"/>
        <v>0</v>
      </c>
      <c r="M378" s="31"/>
      <c r="N378" s="32">
        <f t="shared" si="44"/>
        <v>12931</v>
      </c>
      <c r="O378" s="32">
        <f t="shared" si="45"/>
        <v>0</v>
      </c>
      <c r="P378" s="32">
        <f t="shared" si="46"/>
        <v>0</v>
      </c>
      <c r="Q378" s="31"/>
      <c r="R378" s="33">
        <f t="shared" si="47"/>
        <v>129</v>
      </c>
    </row>
    <row r="379" spans="1:18">
      <c r="A379" s="329" t="s">
        <v>819</v>
      </c>
      <c r="B379" s="329">
        <v>446099040</v>
      </c>
      <c r="C379" s="155" t="s">
        <v>517</v>
      </c>
      <c r="D379" s="345">
        <v>99</v>
      </c>
      <c r="E379" s="155" t="s">
        <v>124</v>
      </c>
      <c r="F379" s="32">
        <v>40</v>
      </c>
      <c r="G379" s="155" t="s">
        <v>65</v>
      </c>
      <c r="H379" s="241">
        <f t="shared" si="40"/>
        <v>2</v>
      </c>
      <c r="I379" s="31"/>
      <c r="J379" s="32" t="str">
        <f t="shared" si="41"/>
        <v>--</v>
      </c>
      <c r="K379" s="32">
        <f t="shared" si="42"/>
        <v>0</v>
      </c>
      <c r="L379" s="32">
        <f t="shared" si="43"/>
        <v>0</v>
      </c>
      <c r="M379" s="31"/>
      <c r="N379" s="32">
        <f t="shared" si="44"/>
        <v>14790.241687186099</v>
      </c>
      <c r="O379" s="32">
        <f t="shared" si="45"/>
        <v>0</v>
      </c>
      <c r="P379" s="32">
        <f t="shared" si="46"/>
        <v>0</v>
      </c>
      <c r="Q379" s="31"/>
      <c r="R379" s="33" t="str">
        <f t="shared" si="47"/>
        <v>--</v>
      </c>
    </row>
    <row r="380" spans="1:18">
      <c r="A380" s="329" t="s">
        <v>819</v>
      </c>
      <c r="B380" s="329">
        <v>446099044</v>
      </c>
      <c r="C380" s="329" t="s">
        <v>517</v>
      </c>
      <c r="D380" s="329" t="s">
        <v>820</v>
      </c>
      <c r="E380" s="329" t="s">
        <v>124</v>
      </c>
      <c r="F380" s="30" t="s">
        <v>655</v>
      </c>
      <c r="G380" s="329" t="s">
        <v>69</v>
      </c>
      <c r="H380" s="241">
        <f t="shared" si="40"/>
        <v>755</v>
      </c>
      <c r="I380" s="31"/>
      <c r="J380" s="32">
        <f t="shared" si="41"/>
        <v>17539</v>
      </c>
      <c r="K380" s="32">
        <f t="shared" si="42"/>
        <v>91</v>
      </c>
      <c r="L380" s="32">
        <f t="shared" si="43"/>
        <v>471</v>
      </c>
      <c r="M380" s="31"/>
      <c r="N380" s="32">
        <f t="shared" si="44"/>
        <v>18379</v>
      </c>
      <c r="O380" s="32">
        <f t="shared" si="45"/>
        <v>88</v>
      </c>
      <c r="P380" s="32">
        <f t="shared" si="46"/>
        <v>472</v>
      </c>
      <c r="Q380" s="31"/>
      <c r="R380" s="33">
        <f t="shared" si="47"/>
        <v>840</v>
      </c>
    </row>
    <row r="381" spans="1:18">
      <c r="A381" s="329" t="s">
        <v>819</v>
      </c>
      <c r="B381" s="329">
        <v>446099050</v>
      </c>
      <c r="C381" s="329" t="s">
        <v>517</v>
      </c>
      <c r="D381" s="329" t="s">
        <v>820</v>
      </c>
      <c r="E381" s="329" t="s">
        <v>124</v>
      </c>
      <c r="F381" s="30" t="s">
        <v>669</v>
      </c>
      <c r="G381" s="329" t="s">
        <v>75</v>
      </c>
      <c r="H381" s="241">
        <f t="shared" si="40"/>
        <v>8</v>
      </c>
      <c r="I381" s="31"/>
      <c r="J381" s="32">
        <f t="shared" si="41"/>
        <v>15527</v>
      </c>
      <c r="K381" s="32">
        <f t="shared" si="42"/>
        <v>0</v>
      </c>
      <c r="L381" s="32">
        <f t="shared" si="43"/>
        <v>5</v>
      </c>
      <c r="M381" s="31"/>
      <c r="N381" s="32">
        <f t="shared" si="44"/>
        <v>15478</v>
      </c>
      <c r="O381" s="32">
        <f t="shared" si="45"/>
        <v>0</v>
      </c>
      <c r="P381" s="32">
        <f t="shared" si="46"/>
        <v>5</v>
      </c>
      <c r="Q381" s="31"/>
      <c r="R381" s="33">
        <f t="shared" si="47"/>
        <v>-49</v>
      </c>
    </row>
    <row r="382" spans="1:18">
      <c r="A382" s="329" t="s">
        <v>819</v>
      </c>
      <c r="B382" s="329">
        <v>446099057</v>
      </c>
      <c r="C382" s="155" t="s">
        <v>517</v>
      </c>
      <c r="D382" s="345">
        <v>99</v>
      </c>
      <c r="E382" s="155" t="s">
        <v>124</v>
      </c>
      <c r="F382" s="32">
        <v>57</v>
      </c>
      <c r="G382" s="155" t="s">
        <v>82</v>
      </c>
      <c r="H382" s="241">
        <f t="shared" si="40"/>
        <v>1</v>
      </c>
      <c r="I382" s="31"/>
      <c r="J382" s="32" t="str">
        <f t="shared" si="41"/>
        <v>--</v>
      </c>
      <c r="K382" s="32">
        <f t="shared" si="42"/>
        <v>0</v>
      </c>
      <c r="L382" s="32">
        <f t="shared" si="43"/>
        <v>0</v>
      </c>
      <c r="M382" s="31"/>
      <c r="N382" s="32">
        <f t="shared" si="44"/>
        <v>22168.796604329207</v>
      </c>
      <c r="O382" s="32">
        <f t="shared" si="45"/>
        <v>0</v>
      </c>
      <c r="P382" s="32">
        <f t="shared" si="46"/>
        <v>0</v>
      </c>
      <c r="Q382" s="31"/>
      <c r="R382" s="33" t="str">
        <f t="shared" si="47"/>
        <v>--</v>
      </c>
    </row>
    <row r="383" spans="1:18">
      <c r="A383" s="329" t="s">
        <v>819</v>
      </c>
      <c r="B383" s="329">
        <v>446099073</v>
      </c>
      <c r="C383" s="155" t="s">
        <v>517</v>
      </c>
      <c r="D383" s="345">
        <v>99</v>
      </c>
      <c r="E383" s="155" t="s">
        <v>124</v>
      </c>
      <c r="F383" s="32">
        <v>73</v>
      </c>
      <c r="G383" s="155" t="s">
        <v>98</v>
      </c>
      <c r="H383" s="241">
        <f t="shared" si="40"/>
        <v>1</v>
      </c>
      <c r="I383" s="31"/>
      <c r="J383" s="32" t="str">
        <f t="shared" si="41"/>
        <v>--</v>
      </c>
      <c r="K383" s="32">
        <f t="shared" si="42"/>
        <v>0</v>
      </c>
      <c r="L383" s="32">
        <f t="shared" si="43"/>
        <v>0</v>
      </c>
      <c r="M383" s="31"/>
      <c r="N383" s="32">
        <f t="shared" si="44"/>
        <v>14811.5092497488</v>
      </c>
      <c r="O383" s="32">
        <f t="shared" si="45"/>
        <v>0</v>
      </c>
      <c r="P383" s="32">
        <f t="shared" si="46"/>
        <v>0</v>
      </c>
      <c r="Q383" s="31"/>
      <c r="R383" s="33" t="str">
        <f t="shared" si="47"/>
        <v>--</v>
      </c>
    </row>
    <row r="384" spans="1:18">
      <c r="A384" s="329" t="s">
        <v>819</v>
      </c>
      <c r="B384" s="329">
        <v>446099078</v>
      </c>
      <c r="C384" s="155" t="s">
        <v>517</v>
      </c>
      <c r="D384" s="345">
        <v>99</v>
      </c>
      <c r="E384" s="155" t="s">
        <v>124</v>
      </c>
      <c r="F384" s="32">
        <v>78</v>
      </c>
      <c r="G384" s="155" t="s">
        <v>103</v>
      </c>
      <c r="H384" s="241">
        <f t="shared" si="40"/>
        <v>2</v>
      </c>
      <c r="I384" s="31"/>
      <c r="J384" s="32" t="str">
        <f t="shared" si="41"/>
        <v>--</v>
      </c>
      <c r="K384" s="32">
        <f t="shared" si="42"/>
        <v>0</v>
      </c>
      <c r="L384" s="32">
        <f t="shared" si="43"/>
        <v>0</v>
      </c>
      <c r="M384" s="31"/>
      <c r="N384" s="32">
        <f t="shared" si="44"/>
        <v>12684.800229388187</v>
      </c>
      <c r="O384" s="32">
        <f t="shared" si="45"/>
        <v>0</v>
      </c>
      <c r="P384" s="32">
        <f t="shared" si="46"/>
        <v>0</v>
      </c>
      <c r="Q384" s="31"/>
      <c r="R384" s="33" t="str">
        <f t="shared" si="47"/>
        <v>--</v>
      </c>
    </row>
    <row r="385" spans="1:18">
      <c r="A385" s="329" t="s">
        <v>819</v>
      </c>
      <c r="B385" s="329">
        <v>446099083</v>
      </c>
      <c r="C385" s="329" t="s">
        <v>517</v>
      </c>
      <c r="D385" s="329" t="s">
        <v>820</v>
      </c>
      <c r="E385" s="329" t="s">
        <v>124</v>
      </c>
      <c r="F385" s="30" t="s">
        <v>822</v>
      </c>
      <c r="G385" s="329" t="s">
        <v>108</v>
      </c>
      <c r="H385" s="241">
        <f t="shared" si="40"/>
        <v>3</v>
      </c>
      <c r="I385" s="31"/>
      <c r="J385" s="32">
        <f t="shared" si="41"/>
        <v>15247</v>
      </c>
      <c r="K385" s="32">
        <f t="shared" si="42"/>
        <v>0</v>
      </c>
      <c r="L385" s="32">
        <f t="shared" si="43"/>
        <v>1</v>
      </c>
      <c r="M385" s="31"/>
      <c r="N385" s="32">
        <f t="shared" si="44"/>
        <v>15779</v>
      </c>
      <c r="O385" s="32">
        <f t="shared" si="45"/>
        <v>0</v>
      </c>
      <c r="P385" s="32">
        <f t="shared" si="46"/>
        <v>1</v>
      </c>
      <c r="Q385" s="31"/>
      <c r="R385" s="33">
        <f t="shared" si="47"/>
        <v>532</v>
      </c>
    </row>
    <row r="386" spans="1:18">
      <c r="A386" s="329" t="s">
        <v>819</v>
      </c>
      <c r="B386" s="329">
        <v>446099088</v>
      </c>
      <c r="C386" s="329" t="s">
        <v>517</v>
      </c>
      <c r="D386" s="329" t="s">
        <v>820</v>
      </c>
      <c r="E386" s="329" t="s">
        <v>124</v>
      </c>
      <c r="F386" s="30" t="s">
        <v>789</v>
      </c>
      <c r="G386" s="329" t="s">
        <v>113</v>
      </c>
      <c r="H386" s="241">
        <f t="shared" si="40"/>
        <v>14</v>
      </c>
      <c r="I386" s="31"/>
      <c r="J386" s="32">
        <f t="shared" si="41"/>
        <v>14881</v>
      </c>
      <c r="K386" s="32">
        <f t="shared" si="42"/>
        <v>1</v>
      </c>
      <c r="L386" s="32">
        <f t="shared" si="43"/>
        <v>13</v>
      </c>
      <c r="M386" s="31"/>
      <c r="N386" s="32">
        <f t="shared" si="44"/>
        <v>15735</v>
      </c>
      <c r="O386" s="32">
        <f t="shared" si="45"/>
        <v>1</v>
      </c>
      <c r="P386" s="32">
        <f t="shared" si="46"/>
        <v>9</v>
      </c>
      <c r="Q386" s="31"/>
      <c r="R386" s="33">
        <f t="shared" si="47"/>
        <v>854</v>
      </c>
    </row>
    <row r="387" spans="1:18">
      <c r="A387" s="329" t="s">
        <v>819</v>
      </c>
      <c r="B387" s="329">
        <v>446099095</v>
      </c>
      <c r="C387" s="329" t="s">
        <v>517</v>
      </c>
      <c r="D387" s="329" t="s">
        <v>820</v>
      </c>
      <c r="E387" s="329" t="s">
        <v>124</v>
      </c>
      <c r="F387" s="30" t="s">
        <v>651</v>
      </c>
      <c r="G387" s="329" t="s">
        <v>120</v>
      </c>
      <c r="H387" s="241">
        <f t="shared" si="40"/>
        <v>2</v>
      </c>
      <c r="I387" s="31"/>
      <c r="J387" s="32">
        <f t="shared" si="41"/>
        <v>17861</v>
      </c>
      <c r="K387" s="32">
        <f t="shared" si="42"/>
        <v>0</v>
      </c>
      <c r="L387" s="32">
        <f t="shared" si="43"/>
        <v>2</v>
      </c>
      <c r="M387" s="31"/>
      <c r="N387" s="32">
        <f t="shared" si="44"/>
        <v>22331</v>
      </c>
      <c r="O387" s="32">
        <f t="shared" si="45"/>
        <v>0</v>
      </c>
      <c r="P387" s="32">
        <f t="shared" si="46"/>
        <v>4</v>
      </c>
      <c r="Q387" s="31"/>
      <c r="R387" s="33">
        <f t="shared" si="47"/>
        <v>4470</v>
      </c>
    </row>
    <row r="388" spans="1:18">
      <c r="A388" s="329" t="s">
        <v>819</v>
      </c>
      <c r="B388" s="329">
        <v>446099099</v>
      </c>
      <c r="C388" s="329" t="s">
        <v>517</v>
      </c>
      <c r="D388" s="329" t="s">
        <v>820</v>
      </c>
      <c r="E388" s="329" t="s">
        <v>124</v>
      </c>
      <c r="F388" s="30" t="s">
        <v>820</v>
      </c>
      <c r="G388" s="329" t="s">
        <v>124</v>
      </c>
      <c r="H388" s="241">
        <f t="shared" si="40"/>
        <v>63</v>
      </c>
      <c r="I388" s="31"/>
      <c r="J388" s="32">
        <f t="shared" si="41"/>
        <v>14592</v>
      </c>
      <c r="K388" s="32">
        <f t="shared" si="42"/>
        <v>8</v>
      </c>
      <c r="L388" s="32">
        <f t="shared" si="43"/>
        <v>44</v>
      </c>
      <c r="M388" s="31"/>
      <c r="N388" s="32">
        <f t="shared" si="44"/>
        <v>15134</v>
      </c>
      <c r="O388" s="32">
        <f t="shared" si="45"/>
        <v>4</v>
      </c>
      <c r="P388" s="32">
        <f t="shared" si="46"/>
        <v>44</v>
      </c>
      <c r="Q388" s="31"/>
      <c r="R388" s="33">
        <f t="shared" si="47"/>
        <v>542</v>
      </c>
    </row>
    <row r="389" spans="1:18">
      <c r="A389" s="329" t="s">
        <v>819</v>
      </c>
      <c r="B389" s="329">
        <v>446099101</v>
      </c>
      <c r="C389" s="329" t="s">
        <v>517</v>
      </c>
      <c r="D389" s="329" t="s">
        <v>820</v>
      </c>
      <c r="E389" s="329" t="s">
        <v>124</v>
      </c>
      <c r="F389" s="30" t="s">
        <v>753</v>
      </c>
      <c r="G389" s="329" t="s">
        <v>126</v>
      </c>
      <c r="H389" s="241">
        <f t="shared" si="40"/>
        <v>2</v>
      </c>
      <c r="I389" s="31"/>
      <c r="J389" s="32">
        <f t="shared" si="41"/>
        <v>16563</v>
      </c>
      <c r="K389" s="32">
        <f t="shared" si="42"/>
        <v>0</v>
      </c>
      <c r="L389" s="32">
        <f t="shared" si="43"/>
        <v>4</v>
      </c>
      <c r="M389" s="31"/>
      <c r="N389" s="32">
        <f t="shared" si="44"/>
        <v>17893</v>
      </c>
      <c r="O389" s="32">
        <f t="shared" si="45"/>
        <v>0</v>
      </c>
      <c r="P389" s="32">
        <f t="shared" si="46"/>
        <v>2</v>
      </c>
      <c r="Q389" s="31"/>
      <c r="R389" s="33">
        <f t="shared" si="47"/>
        <v>1330</v>
      </c>
    </row>
    <row r="390" spans="1:18">
      <c r="A390" s="329" t="s">
        <v>819</v>
      </c>
      <c r="B390" s="329">
        <v>446099133</v>
      </c>
      <c r="C390" s="329" t="s">
        <v>517</v>
      </c>
      <c r="D390" s="329" t="s">
        <v>820</v>
      </c>
      <c r="E390" s="329" t="s">
        <v>124</v>
      </c>
      <c r="F390" s="30" t="s">
        <v>707</v>
      </c>
      <c r="G390" s="329" t="s">
        <v>158</v>
      </c>
      <c r="H390" s="241">
        <f t="shared" si="40"/>
        <v>6</v>
      </c>
      <c r="I390" s="31"/>
      <c r="J390" s="32">
        <f t="shared" si="41"/>
        <v>17443</v>
      </c>
      <c r="K390" s="32">
        <f t="shared" si="42"/>
        <v>1</v>
      </c>
      <c r="L390" s="32">
        <f t="shared" si="43"/>
        <v>6</v>
      </c>
      <c r="M390" s="31"/>
      <c r="N390" s="32">
        <f t="shared" si="44"/>
        <v>17698</v>
      </c>
      <c r="O390" s="32">
        <f t="shared" si="45"/>
        <v>0</v>
      </c>
      <c r="P390" s="32">
        <f t="shared" si="46"/>
        <v>5</v>
      </c>
      <c r="Q390" s="31"/>
      <c r="R390" s="33">
        <f t="shared" si="47"/>
        <v>255</v>
      </c>
    </row>
    <row r="391" spans="1:18">
      <c r="A391" s="329" t="s">
        <v>819</v>
      </c>
      <c r="B391" s="329">
        <v>446099136</v>
      </c>
      <c r="C391" s="329" t="s">
        <v>517</v>
      </c>
      <c r="D391" s="329" t="s">
        <v>820</v>
      </c>
      <c r="E391" s="329" t="s">
        <v>124</v>
      </c>
      <c r="F391" s="30" t="s">
        <v>713</v>
      </c>
      <c r="G391" s="329" t="s">
        <v>161</v>
      </c>
      <c r="H391" s="241">
        <f t="shared" si="40"/>
        <v>1</v>
      </c>
      <c r="I391" s="31"/>
      <c r="J391" s="32">
        <f t="shared" si="41"/>
        <v>17973</v>
      </c>
      <c r="K391" s="32">
        <f t="shared" si="42"/>
        <v>0</v>
      </c>
      <c r="L391" s="32">
        <f t="shared" si="43"/>
        <v>1</v>
      </c>
      <c r="M391" s="31"/>
      <c r="N391" s="32">
        <f t="shared" si="44"/>
        <v>13601</v>
      </c>
      <c r="O391" s="32">
        <f t="shared" si="45"/>
        <v>0</v>
      </c>
      <c r="P391" s="32">
        <f t="shared" si="46"/>
        <v>0</v>
      </c>
      <c r="Q391" s="31"/>
      <c r="R391" s="33">
        <f t="shared" si="47"/>
        <v>-4372</v>
      </c>
    </row>
    <row r="392" spans="1:18">
      <c r="A392" s="329" t="s">
        <v>819</v>
      </c>
      <c r="B392" s="329">
        <v>446099139</v>
      </c>
      <c r="C392" s="155" t="s">
        <v>517</v>
      </c>
      <c r="D392" s="345">
        <v>99</v>
      </c>
      <c r="E392" s="155" t="s">
        <v>124</v>
      </c>
      <c r="F392" s="32">
        <v>139</v>
      </c>
      <c r="G392" s="155" t="s">
        <v>164</v>
      </c>
      <c r="H392" s="241">
        <f t="shared" si="40"/>
        <v>2</v>
      </c>
      <c r="I392" s="31"/>
      <c r="J392" s="32" t="str">
        <f t="shared" si="41"/>
        <v>--</v>
      </c>
      <c r="K392" s="32">
        <f t="shared" si="42"/>
        <v>0</v>
      </c>
      <c r="L392" s="32">
        <f t="shared" si="43"/>
        <v>0</v>
      </c>
      <c r="M392" s="31"/>
      <c r="N392" s="32">
        <f t="shared" si="44"/>
        <v>13171.358643873575</v>
      </c>
      <c r="O392" s="32">
        <f t="shared" si="45"/>
        <v>0</v>
      </c>
      <c r="P392" s="32">
        <f t="shared" si="46"/>
        <v>0</v>
      </c>
      <c r="Q392" s="31"/>
      <c r="R392" s="33" t="str">
        <f t="shared" si="47"/>
        <v>--</v>
      </c>
    </row>
    <row r="393" spans="1:18">
      <c r="A393" s="329" t="s">
        <v>819</v>
      </c>
      <c r="B393" s="329">
        <v>446099167</v>
      </c>
      <c r="C393" s="329" t="s">
        <v>517</v>
      </c>
      <c r="D393" s="329" t="s">
        <v>820</v>
      </c>
      <c r="E393" s="329" t="s">
        <v>124</v>
      </c>
      <c r="F393" s="30" t="s">
        <v>823</v>
      </c>
      <c r="G393" s="329" t="s">
        <v>192</v>
      </c>
      <c r="H393" s="241">
        <f t="shared" si="40"/>
        <v>30</v>
      </c>
      <c r="I393" s="31"/>
      <c r="J393" s="32">
        <f t="shared" si="41"/>
        <v>14711</v>
      </c>
      <c r="K393" s="32">
        <f t="shared" si="42"/>
        <v>0</v>
      </c>
      <c r="L393" s="32">
        <f t="shared" si="43"/>
        <v>25</v>
      </c>
      <c r="M393" s="31"/>
      <c r="N393" s="32">
        <f t="shared" si="44"/>
        <v>15463</v>
      </c>
      <c r="O393" s="32">
        <f t="shared" si="45"/>
        <v>2</v>
      </c>
      <c r="P393" s="32">
        <f t="shared" si="46"/>
        <v>24</v>
      </c>
      <c r="Q393" s="31"/>
      <c r="R393" s="33">
        <f t="shared" si="47"/>
        <v>752</v>
      </c>
    </row>
    <row r="394" spans="1:18">
      <c r="A394" s="329" t="s">
        <v>819</v>
      </c>
      <c r="B394" s="329">
        <v>446099182</v>
      </c>
      <c r="C394" s="329" t="s">
        <v>517</v>
      </c>
      <c r="D394" s="329" t="s">
        <v>820</v>
      </c>
      <c r="E394" s="329" t="s">
        <v>124</v>
      </c>
      <c r="F394" s="30" t="s">
        <v>824</v>
      </c>
      <c r="G394" s="329" t="s">
        <v>207</v>
      </c>
      <c r="H394" s="241">
        <f t="shared" ref="H394:H457" si="48">IFERROR(VLOOKUP(B394,ratesQ2,14,FALSE),0)</f>
        <v>1</v>
      </c>
      <c r="I394" s="31"/>
      <c r="J394" s="32">
        <f t="shared" ref="J394:J457" si="49">IFERROR(VLOOKUP($B394,ratesPFY,9,FALSE),"--")</f>
        <v>14879</v>
      </c>
      <c r="K394" s="32">
        <f t="shared" ref="K394:K457" si="50">IFERROR(VLOOKUP($B394,found25,12,FALSE),0) +
IFERROR(VLOOKUP($B394,found25,13,FALSE),0) +
IFERROR(VLOOKUP($B394,found25,14,FALSE),0)</f>
        <v>0</v>
      </c>
      <c r="L394" s="32">
        <f t="shared" ref="L394:L457" si="51">(IFERROR(VLOOKUP($B394,found25,15,FALSE),0))</f>
        <v>1</v>
      </c>
      <c r="M394" s="31"/>
      <c r="N394" s="32">
        <f t="shared" ref="N394:N457" si="52">IFERROR(VLOOKUP($B394,ratesQ2,8,FALSE),"--")</f>
        <v>15431</v>
      </c>
      <c r="O394" s="32">
        <f t="shared" ref="O394:O457" si="53">IFERROR(VLOOKUP($B394,found26,12,FALSE),0) +
IFERROR(VLOOKUP($B394,found26,13,FALSE),0) +
IFERROR(VLOOKUP($B394,found26,14,FALSE),0)</f>
        <v>0</v>
      </c>
      <c r="P394" s="32">
        <f t="shared" ref="P394:P457" si="54">(IFERROR(VLOOKUP($B394,found26,15,FALSE),0))</f>
        <v>1</v>
      </c>
      <c r="Q394" s="31"/>
      <c r="R394" s="33">
        <f t="shared" ref="R394:R457" si="55">IFERROR(N394-J394,"--")</f>
        <v>552</v>
      </c>
    </row>
    <row r="395" spans="1:18">
      <c r="A395" s="329" t="s">
        <v>819</v>
      </c>
      <c r="B395" s="329">
        <v>446099185</v>
      </c>
      <c r="C395" s="155" t="s">
        <v>517</v>
      </c>
      <c r="D395" s="345">
        <v>99</v>
      </c>
      <c r="E395" s="155" t="s">
        <v>124</v>
      </c>
      <c r="F395" s="32">
        <v>185</v>
      </c>
      <c r="G395" s="155" t="s">
        <v>210</v>
      </c>
      <c r="H395" s="241">
        <f t="shared" si="48"/>
        <v>1</v>
      </c>
      <c r="I395" s="31"/>
      <c r="J395" s="32" t="str">
        <f t="shared" si="49"/>
        <v>--</v>
      </c>
      <c r="K395" s="32">
        <f t="shared" si="50"/>
        <v>0</v>
      </c>
      <c r="L395" s="32">
        <f t="shared" si="51"/>
        <v>0</v>
      </c>
      <c r="M395" s="31"/>
      <c r="N395" s="32">
        <f t="shared" si="52"/>
        <v>18027.192382909623</v>
      </c>
      <c r="O395" s="32">
        <f t="shared" si="53"/>
        <v>0</v>
      </c>
      <c r="P395" s="32">
        <f t="shared" si="54"/>
        <v>0</v>
      </c>
      <c r="Q395" s="31"/>
      <c r="R395" s="33" t="str">
        <f t="shared" si="55"/>
        <v>--</v>
      </c>
    </row>
    <row r="396" spans="1:18">
      <c r="A396" s="329" t="s">
        <v>819</v>
      </c>
      <c r="B396" s="329">
        <v>446099187</v>
      </c>
      <c r="C396" s="155" t="s">
        <v>517</v>
      </c>
      <c r="D396" s="345">
        <v>99</v>
      </c>
      <c r="E396" s="155" t="s">
        <v>124</v>
      </c>
      <c r="F396" s="32">
        <v>187</v>
      </c>
      <c r="G396" s="155" t="s">
        <v>212</v>
      </c>
      <c r="H396" s="241">
        <f t="shared" si="48"/>
        <v>2</v>
      </c>
      <c r="I396" s="31"/>
      <c r="J396" s="32" t="str">
        <f t="shared" si="49"/>
        <v>--</v>
      </c>
      <c r="K396" s="32">
        <f t="shared" si="50"/>
        <v>0</v>
      </c>
      <c r="L396" s="32">
        <f t="shared" si="51"/>
        <v>0</v>
      </c>
      <c r="M396" s="31"/>
      <c r="N396" s="32">
        <f t="shared" si="52"/>
        <v>13711.160182127662</v>
      </c>
      <c r="O396" s="32">
        <f t="shared" si="53"/>
        <v>0</v>
      </c>
      <c r="P396" s="32">
        <f t="shared" si="54"/>
        <v>0</v>
      </c>
      <c r="Q396" s="31"/>
      <c r="R396" s="33" t="str">
        <f t="shared" si="55"/>
        <v>--</v>
      </c>
    </row>
    <row r="397" spans="1:18">
      <c r="A397" s="329" t="s">
        <v>819</v>
      </c>
      <c r="B397" s="329">
        <v>446099189</v>
      </c>
      <c r="C397" s="155" t="s">
        <v>517</v>
      </c>
      <c r="D397" s="345">
        <v>99</v>
      </c>
      <c r="E397" s="155" t="s">
        <v>124</v>
      </c>
      <c r="F397" s="32">
        <v>189</v>
      </c>
      <c r="G397" s="155" t="s">
        <v>214</v>
      </c>
      <c r="H397" s="241">
        <f t="shared" si="48"/>
        <v>1</v>
      </c>
      <c r="I397" s="31"/>
      <c r="J397" s="32" t="str">
        <f t="shared" si="49"/>
        <v>--</v>
      </c>
      <c r="K397" s="32">
        <f t="shared" si="50"/>
        <v>0</v>
      </c>
      <c r="L397" s="32">
        <f t="shared" si="51"/>
        <v>0</v>
      </c>
      <c r="M397" s="31"/>
      <c r="N397" s="32">
        <f t="shared" si="52"/>
        <v>13400.966829428246</v>
      </c>
      <c r="O397" s="32">
        <f t="shared" si="53"/>
        <v>0</v>
      </c>
      <c r="P397" s="32">
        <f t="shared" si="54"/>
        <v>0</v>
      </c>
      <c r="Q397" s="31"/>
      <c r="R397" s="33" t="str">
        <f t="shared" si="55"/>
        <v>--</v>
      </c>
    </row>
    <row r="398" spans="1:18">
      <c r="A398" s="329" t="s">
        <v>819</v>
      </c>
      <c r="B398" s="329">
        <v>446099208</v>
      </c>
      <c r="C398" s="329" t="s">
        <v>517</v>
      </c>
      <c r="D398" s="329" t="s">
        <v>820</v>
      </c>
      <c r="E398" s="329" t="s">
        <v>124</v>
      </c>
      <c r="F398" s="30" t="s">
        <v>825</v>
      </c>
      <c r="G398" s="329" t="s">
        <v>233</v>
      </c>
      <c r="H398" s="241">
        <f t="shared" si="48"/>
        <v>3</v>
      </c>
      <c r="I398" s="31"/>
      <c r="J398" s="32">
        <f t="shared" si="49"/>
        <v>14508</v>
      </c>
      <c r="K398" s="32">
        <f t="shared" si="50"/>
        <v>1</v>
      </c>
      <c r="L398" s="32">
        <f t="shared" si="51"/>
        <v>2</v>
      </c>
      <c r="M398" s="31"/>
      <c r="N398" s="32">
        <f t="shared" si="52"/>
        <v>16127</v>
      </c>
      <c r="O398" s="32">
        <f t="shared" si="53"/>
        <v>1</v>
      </c>
      <c r="P398" s="32">
        <f t="shared" si="54"/>
        <v>2</v>
      </c>
      <c r="Q398" s="31"/>
      <c r="R398" s="33">
        <f t="shared" si="55"/>
        <v>1619</v>
      </c>
    </row>
    <row r="399" spans="1:18">
      <c r="A399" s="329" t="s">
        <v>819</v>
      </c>
      <c r="B399" s="329">
        <v>446099212</v>
      </c>
      <c r="C399" s="329" t="s">
        <v>517</v>
      </c>
      <c r="D399" s="329" t="s">
        <v>820</v>
      </c>
      <c r="E399" s="329" t="s">
        <v>124</v>
      </c>
      <c r="F399" s="30" t="s">
        <v>826</v>
      </c>
      <c r="G399" s="329" t="s">
        <v>237</v>
      </c>
      <c r="H399" s="241">
        <f t="shared" si="48"/>
        <v>35</v>
      </c>
      <c r="I399" s="31"/>
      <c r="J399" s="32">
        <f t="shared" si="49"/>
        <v>13788</v>
      </c>
      <c r="K399" s="32">
        <f t="shared" si="50"/>
        <v>3</v>
      </c>
      <c r="L399" s="32">
        <f t="shared" si="51"/>
        <v>30</v>
      </c>
      <c r="M399" s="31"/>
      <c r="N399" s="32">
        <f t="shared" si="52"/>
        <v>15096</v>
      </c>
      <c r="O399" s="32">
        <f t="shared" si="53"/>
        <v>0</v>
      </c>
      <c r="P399" s="32">
        <f t="shared" si="54"/>
        <v>25</v>
      </c>
      <c r="Q399" s="31"/>
      <c r="R399" s="33">
        <f t="shared" si="55"/>
        <v>1308</v>
      </c>
    </row>
    <row r="400" spans="1:18">
      <c r="A400" s="329" t="s">
        <v>819</v>
      </c>
      <c r="B400" s="329">
        <v>446099218</v>
      </c>
      <c r="C400" s="329" t="s">
        <v>517</v>
      </c>
      <c r="D400" s="329" t="s">
        <v>820</v>
      </c>
      <c r="E400" s="329" t="s">
        <v>124</v>
      </c>
      <c r="F400" s="30" t="s">
        <v>827</v>
      </c>
      <c r="G400" s="329" t="s">
        <v>243</v>
      </c>
      <c r="H400" s="241">
        <f t="shared" si="48"/>
        <v>38</v>
      </c>
      <c r="I400" s="31"/>
      <c r="J400" s="32">
        <f t="shared" si="49"/>
        <v>13492</v>
      </c>
      <c r="K400" s="32">
        <f t="shared" si="50"/>
        <v>2</v>
      </c>
      <c r="L400" s="32">
        <f t="shared" si="51"/>
        <v>14</v>
      </c>
      <c r="M400" s="31"/>
      <c r="N400" s="32">
        <f t="shared" si="52"/>
        <v>14360</v>
      </c>
      <c r="O400" s="32">
        <f t="shared" si="53"/>
        <v>2</v>
      </c>
      <c r="P400" s="32">
        <f t="shared" si="54"/>
        <v>15</v>
      </c>
      <c r="Q400" s="31"/>
      <c r="R400" s="33">
        <f t="shared" si="55"/>
        <v>868</v>
      </c>
    </row>
    <row r="401" spans="1:18">
      <c r="A401" s="329" t="s">
        <v>819</v>
      </c>
      <c r="B401" s="329">
        <v>446099220</v>
      </c>
      <c r="C401" s="329" t="s">
        <v>517</v>
      </c>
      <c r="D401" s="329" t="s">
        <v>820</v>
      </c>
      <c r="E401" s="329" t="s">
        <v>124</v>
      </c>
      <c r="F401" s="30" t="s">
        <v>673</v>
      </c>
      <c r="G401" s="329" t="s">
        <v>245</v>
      </c>
      <c r="H401" s="241">
        <f t="shared" si="48"/>
        <v>33</v>
      </c>
      <c r="I401" s="31"/>
      <c r="J401" s="32">
        <f t="shared" si="49"/>
        <v>15858</v>
      </c>
      <c r="K401" s="32">
        <f t="shared" si="50"/>
        <v>0</v>
      </c>
      <c r="L401" s="32">
        <f t="shared" si="51"/>
        <v>19</v>
      </c>
      <c r="M401" s="31"/>
      <c r="N401" s="32">
        <f t="shared" si="52"/>
        <v>18183</v>
      </c>
      <c r="O401" s="32">
        <f t="shared" si="53"/>
        <v>0</v>
      </c>
      <c r="P401" s="32">
        <f t="shared" si="54"/>
        <v>29</v>
      </c>
      <c r="Q401" s="31"/>
      <c r="R401" s="33">
        <f t="shared" si="55"/>
        <v>2325</v>
      </c>
    </row>
    <row r="402" spans="1:18">
      <c r="A402" s="329" t="s">
        <v>819</v>
      </c>
      <c r="B402" s="329">
        <v>446099238</v>
      </c>
      <c r="C402" s="329" t="s">
        <v>517</v>
      </c>
      <c r="D402" s="329" t="s">
        <v>820</v>
      </c>
      <c r="E402" s="329" t="s">
        <v>124</v>
      </c>
      <c r="F402" s="30" t="s">
        <v>828</v>
      </c>
      <c r="G402" s="329" t="s">
        <v>263</v>
      </c>
      <c r="H402" s="241">
        <f t="shared" si="48"/>
        <v>5</v>
      </c>
      <c r="I402" s="31"/>
      <c r="J402" s="32">
        <f t="shared" si="49"/>
        <v>12724</v>
      </c>
      <c r="K402" s="32">
        <f t="shared" si="50"/>
        <v>0</v>
      </c>
      <c r="L402" s="32">
        <f t="shared" si="51"/>
        <v>3</v>
      </c>
      <c r="M402" s="31"/>
      <c r="N402" s="32">
        <f t="shared" si="52"/>
        <v>13328</v>
      </c>
      <c r="O402" s="32">
        <f t="shared" si="53"/>
        <v>0</v>
      </c>
      <c r="P402" s="32">
        <f t="shared" si="54"/>
        <v>3</v>
      </c>
      <c r="Q402" s="31"/>
      <c r="R402" s="33">
        <f t="shared" si="55"/>
        <v>604</v>
      </c>
    </row>
    <row r="403" spans="1:18">
      <c r="A403" s="329" t="s">
        <v>819</v>
      </c>
      <c r="B403" s="329">
        <v>446099244</v>
      </c>
      <c r="C403" s="329" t="s">
        <v>517</v>
      </c>
      <c r="D403" s="329" t="s">
        <v>820</v>
      </c>
      <c r="E403" s="329" t="s">
        <v>124</v>
      </c>
      <c r="F403" s="30" t="s">
        <v>664</v>
      </c>
      <c r="G403" s="329" t="s">
        <v>269</v>
      </c>
      <c r="H403" s="241">
        <f t="shared" si="48"/>
        <v>13</v>
      </c>
      <c r="I403" s="31"/>
      <c r="J403" s="32">
        <f t="shared" si="49"/>
        <v>14768</v>
      </c>
      <c r="K403" s="32">
        <f t="shared" si="50"/>
        <v>0</v>
      </c>
      <c r="L403" s="32">
        <f t="shared" si="51"/>
        <v>5</v>
      </c>
      <c r="M403" s="31"/>
      <c r="N403" s="32">
        <f t="shared" si="52"/>
        <v>14182</v>
      </c>
      <c r="O403" s="32">
        <f t="shared" si="53"/>
        <v>0</v>
      </c>
      <c r="P403" s="32">
        <f t="shared" si="54"/>
        <v>2</v>
      </c>
      <c r="Q403" s="31"/>
      <c r="R403" s="33">
        <f t="shared" si="55"/>
        <v>-586</v>
      </c>
    </row>
    <row r="404" spans="1:18">
      <c r="A404" s="329" t="s">
        <v>819</v>
      </c>
      <c r="B404" s="329">
        <v>446099265</v>
      </c>
      <c r="C404" s="329" t="s">
        <v>517</v>
      </c>
      <c r="D404" s="329" t="s">
        <v>820</v>
      </c>
      <c r="E404" s="329" t="s">
        <v>124</v>
      </c>
      <c r="F404" s="30" t="s">
        <v>829</v>
      </c>
      <c r="G404" s="329" t="s">
        <v>290</v>
      </c>
      <c r="H404" s="241">
        <f t="shared" si="48"/>
        <v>1</v>
      </c>
      <c r="I404" s="31"/>
      <c r="J404" s="32">
        <f t="shared" si="49"/>
        <v>11536</v>
      </c>
      <c r="K404" s="32">
        <f t="shared" si="50"/>
        <v>0</v>
      </c>
      <c r="L404" s="32">
        <f t="shared" si="51"/>
        <v>0</v>
      </c>
      <c r="M404" s="31"/>
      <c r="N404" s="32">
        <f t="shared" si="52"/>
        <v>11997</v>
      </c>
      <c r="O404" s="32">
        <f t="shared" si="53"/>
        <v>0</v>
      </c>
      <c r="P404" s="32">
        <f t="shared" si="54"/>
        <v>0</v>
      </c>
      <c r="Q404" s="31"/>
      <c r="R404" s="33">
        <f t="shared" si="55"/>
        <v>461</v>
      </c>
    </row>
    <row r="405" spans="1:18">
      <c r="A405" s="329" t="s">
        <v>819</v>
      </c>
      <c r="B405" s="329">
        <v>446099266</v>
      </c>
      <c r="C405" s="329" t="s">
        <v>517</v>
      </c>
      <c r="D405" s="329" t="s">
        <v>820</v>
      </c>
      <c r="E405" s="329" t="s">
        <v>124</v>
      </c>
      <c r="F405" s="30" t="s">
        <v>830</v>
      </c>
      <c r="G405" s="329" t="s">
        <v>291</v>
      </c>
      <c r="H405" s="241">
        <f t="shared" si="48"/>
        <v>6</v>
      </c>
      <c r="I405" s="31"/>
      <c r="J405" s="32">
        <f t="shared" si="49"/>
        <v>16087</v>
      </c>
      <c r="K405" s="32">
        <f t="shared" si="50"/>
        <v>1</v>
      </c>
      <c r="L405" s="32">
        <f t="shared" si="51"/>
        <v>7</v>
      </c>
      <c r="M405" s="31"/>
      <c r="N405" s="32">
        <f t="shared" si="52"/>
        <v>16050</v>
      </c>
      <c r="O405" s="32">
        <f t="shared" si="53"/>
        <v>0</v>
      </c>
      <c r="P405" s="32">
        <f t="shared" si="54"/>
        <v>5</v>
      </c>
      <c r="Q405" s="31"/>
      <c r="R405" s="33">
        <f t="shared" si="55"/>
        <v>-37</v>
      </c>
    </row>
    <row r="406" spans="1:18">
      <c r="A406" s="329" t="s">
        <v>819</v>
      </c>
      <c r="B406" s="329">
        <v>446099285</v>
      </c>
      <c r="C406" s="329" t="s">
        <v>517</v>
      </c>
      <c r="D406" s="329" t="s">
        <v>820</v>
      </c>
      <c r="E406" s="329" t="s">
        <v>124</v>
      </c>
      <c r="F406" s="30" t="s">
        <v>676</v>
      </c>
      <c r="G406" s="329" t="s">
        <v>310</v>
      </c>
      <c r="H406" s="241">
        <f t="shared" si="48"/>
        <v>67</v>
      </c>
      <c r="I406" s="31"/>
      <c r="J406" s="32">
        <f t="shared" si="49"/>
        <v>14671</v>
      </c>
      <c r="K406" s="32">
        <f t="shared" si="50"/>
        <v>10</v>
      </c>
      <c r="L406" s="32">
        <f t="shared" si="51"/>
        <v>27</v>
      </c>
      <c r="M406" s="31"/>
      <c r="N406" s="32">
        <f t="shared" si="52"/>
        <v>15640</v>
      </c>
      <c r="O406" s="32">
        <f t="shared" si="53"/>
        <v>8</v>
      </c>
      <c r="P406" s="32">
        <f t="shared" si="54"/>
        <v>28</v>
      </c>
      <c r="Q406" s="31"/>
      <c r="R406" s="33">
        <f t="shared" si="55"/>
        <v>969</v>
      </c>
    </row>
    <row r="407" spans="1:18">
      <c r="A407" s="329" t="s">
        <v>819</v>
      </c>
      <c r="B407" s="329">
        <v>446099293</v>
      </c>
      <c r="C407" s="329" t="s">
        <v>517</v>
      </c>
      <c r="D407" s="329" t="s">
        <v>820</v>
      </c>
      <c r="E407" s="329" t="s">
        <v>124</v>
      </c>
      <c r="F407" s="30" t="s">
        <v>677</v>
      </c>
      <c r="G407" s="329" t="s">
        <v>318</v>
      </c>
      <c r="H407" s="241">
        <f t="shared" si="48"/>
        <v>114</v>
      </c>
      <c r="I407" s="31"/>
      <c r="J407" s="32">
        <f t="shared" si="49"/>
        <v>17584</v>
      </c>
      <c r="K407" s="32">
        <f t="shared" si="50"/>
        <v>7</v>
      </c>
      <c r="L407" s="32">
        <f t="shared" si="51"/>
        <v>36</v>
      </c>
      <c r="M407" s="31"/>
      <c r="N407" s="32">
        <f t="shared" si="52"/>
        <v>18130</v>
      </c>
      <c r="O407" s="32">
        <f t="shared" si="53"/>
        <v>6</v>
      </c>
      <c r="P407" s="32">
        <f t="shared" si="54"/>
        <v>55</v>
      </c>
      <c r="Q407" s="31"/>
      <c r="R407" s="33">
        <f t="shared" si="55"/>
        <v>546</v>
      </c>
    </row>
    <row r="408" spans="1:18">
      <c r="A408" s="329" t="s">
        <v>819</v>
      </c>
      <c r="B408" s="329">
        <v>446099307</v>
      </c>
      <c r="C408" s="329" t="s">
        <v>517</v>
      </c>
      <c r="D408" s="329" t="s">
        <v>820</v>
      </c>
      <c r="E408" s="329" t="s">
        <v>124</v>
      </c>
      <c r="F408" s="30" t="s">
        <v>831</v>
      </c>
      <c r="G408" s="329" t="s">
        <v>332</v>
      </c>
      <c r="H408" s="241">
        <f t="shared" si="48"/>
        <v>8</v>
      </c>
      <c r="I408" s="31"/>
      <c r="J408" s="32">
        <f t="shared" si="49"/>
        <v>15670</v>
      </c>
      <c r="K408" s="32">
        <f t="shared" si="50"/>
        <v>2</v>
      </c>
      <c r="L408" s="32">
        <f t="shared" si="51"/>
        <v>5</v>
      </c>
      <c r="M408" s="31"/>
      <c r="N408" s="32">
        <f t="shared" si="52"/>
        <v>14638</v>
      </c>
      <c r="O408" s="32">
        <f t="shared" si="53"/>
        <v>1</v>
      </c>
      <c r="P408" s="32">
        <f t="shared" si="54"/>
        <v>4</v>
      </c>
      <c r="Q408" s="31"/>
      <c r="R408" s="33">
        <f t="shared" si="55"/>
        <v>-1032</v>
      </c>
    </row>
    <row r="409" spans="1:18">
      <c r="A409" s="329" t="s">
        <v>819</v>
      </c>
      <c r="B409" s="329">
        <v>446099323</v>
      </c>
      <c r="C409" s="329" t="s">
        <v>517</v>
      </c>
      <c r="D409" s="329" t="s">
        <v>820</v>
      </c>
      <c r="E409" s="329" t="s">
        <v>124</v>
      </c>
      <c r="F409" s="30" t="s">
        <v>832</v>
      </c>
      <c r="G409" s="329" t="s">
        <v>348</v>
      </c>
      <c r="H409" s="241">
        <f t="shared" si="48"/>
        <v>6</v>
      </c>
      <c r="I409" s="31"/>
      <c r="J409" s="32">
        <f t="shared" si="49"/>
        <v>11996</v>
      </c>
      <c r="K409" s="32">
        <f t="shared" si="50"/>
        <v>0</v>
      </c>
      <c r="L409" s="32">
        <f t="shared" si="51"/>
        <v>0</v>
      </c>
      <c r="M409" s="31"/>
      <c r="N409" s="32">
        <f t="shared" si="52"/>
        <v>12155</v>
      </c>
      <c r="O409" s="32">
        <f t="shared" si="53"/>
        <v>0</v>
      </c>
      <c r="P409" s="32">
        <f t="shared" si="54"/>
        <v>0</v>
      </c>
      <c r="Q409" s="31"/>
      <c r="R409" s="33">
        <f t="shared" si="55"/>
        <v>159</v>
      </c>
    </row>
    <row r="410" spans="1:18">
      <c r="A410" s="329" t="s">
        <v>819</v>
      </c>
      <c r="B410" s="329">
        <v>446099336</v>
      </c>
      <c r="C410" s="155" t="s">
        <v>517</v>
      </c>
      <c r="D410" s="345">
        <v>99</v>
      </c>
      <c r="E410" s="155" t="s">
        <v>124</v>
      </c>
      <c r="F410" s="32">
        <v>336</v>
      </c>
      <c r="G410" s="155" t="s">
        <v>361</v>
      </c>
      <c r="H410" s="241">
        <f t="shared" si="48"/>
        <v>1</v>
      </c>
      <c r="I410" s="31"/>
      <c r="J410" s="32" t="str">
        <f t="shared" si="49"/>
        <v>--</v>
      </c>
      <c r="K410" s="32">
        <f t="shared" si="50"/>
        <v>0</v>
      </c>
      <c r="L410" s="32">
        <f t="shared" si="51"/>
        <v>0</v>
      </c>
      <c r="M410" s="31"/>
      <c r="N410" s="32">
        <f t="shared" si="52"/>
        <v>16410.426652716051</v>
      </c>
      <c r="O410" s="32">
        <f t="shared" si="53"/>
        <v>0</v>
      </c>
      <c r="P410" s="32">
        <f t="shared" si="54"/>
        <v>0</v>
      </c>
      <c r="Q410" s="31"/>
      <c r="R410" s="33" t="str">
        <f t="shared" si="55"/>
        <v>--</v>
      </c>
    </row>
    <row r="411" spans="1:18">
      <c r="A411" s="329" t="s">
        <v>819</v>
      </c>
      <c r="B411" s="329">
        <v>446099350</v>
      </c>
      <c r="C411" s="329" t="s">
        <v>517</v>
      </c>
      <c r="D411" s="329" t="s">
        <v>820</v>
      </c>
      <c r="E411" s="329" t="s">
        <v>124</v>
      </c>
      <c r="F411" s="30" t="s">
        <v>744</v>
      </c>
      <c r="G411" s="329" t="s">
        <v>375</v>
      </c>
      <c r="H411" s="241">
        <f t="shared" si="48"/>
        <v>3</v>
      </c>
      <c r="I411" s="31"/>
      <c r="J411" s="32">
        <f t="shared" si="49"/>
        <v>12685</v>
      </c>
      <c r="K411" s="32">
        <f t="shared" si="50"/>
        <v>0</v>
      </c>
      <c r="L411" s="32">
        <f t="shared" si="51"/>
        <v>1</v>
      </c>
      <c r="M411" s="31"/>
      <c r="N411" s="32">
        <f t="shared" si="52"/>
        <v>14439</v>
      </c>
      <c r="O411" s="32">
        <f t="shared" si="53"/>
        <v>0</v>
      </c>
      <c r="P411" s="32">
        <f t="shared" si="54"/>
        <v>2</v>
      </c>
      <c r="Q411" s="31"/>
      <c r="R411" s="33">
        <f t="shared" si="55"/>
        <v>1754</v>
      </c>
    </row>
    <row r="412" spans="1:18">
      <c r="A412" s="329" t="s">
        <v>819</v>
      </c>
      <c r="B412" s="329">
        <v>446099625</v>
      </c>
      <c r="C412" s="329" t="s">
        <v>517</v>
      </c>
      <c r="D412" s="329" t="s">
        <v>820</v>
      </c>
      <c r="E412" s="329" t="s">
        <v>124</v>
      </c>
      <c r="F412" s="30" t="s">
        <v>678</v>
      </c>
      <c r="G412" s="329" t="s">
        <v>388</v>
      </c>
      <c r="H412" s="241">
        <f t="shared" si="48"/>
        <v>20</v>
      </c>
      <c r="I412" s="31"/>
      <c r="J412" s="32">
        <f t="shared" si="49"/>
        <v>16013</v>
      </c>
      <c r="K412" s="32">
        <f t="shared" si="50"/>
        <v>0</v>
      </c>
      <c r="L412" s="32">
        <f t="shared" si="51"/>
        <v>7</v>
      </c>
      <c r="M412" s="31"/>
      <c r="N412" s="32">
        <f t="shared" si="52"/>
        <v>15291</v>
      </c>
      <c r="O412" s="32">
        <f t="shared" si="53"/>
        <v>1</v>
      </c>
      <c r="P412" s="32">
        <f t="shared" si="54"/>
        <v>6</v>
      </c>
      <c r="Q412" s="31"/>
      <c r="R412" s="33">
        <f t="shared" si="55"/>
        <v>-722</v>
      </c>
    </row>
    <row r="413" spans="1:18">
      <c r="A413" s="329" t="s">
        <v>819</v>
      </c>
      <c r="B413" s="329">
        <v>446099650</v>
      </c>
      <c r="C413" s="329" t="s">
        <v>517</v>
      </c>
      <c r="D413" s="329" t="s">
        <v>820</v>
      </c>
      <c r="E413" s="329" t="s">
        <v>124</v>
      </c>
      <c r="F413" s="30" t="s">
        <v>833</v>
      </c>
      <c r="G413" s="329" t="s">
        <v>393</v>
      </c>
      <c r="H413" s="241">
        <f t="shared" si="48"/>
        <v>0</v>
      </c>
      <c r="I413" s="31"/>
      <c r="J413" s="32">
        <f t="shared" si="49"/>
        <v>14567</v>
      </c>
      <c r="K413" s="32">
        <f t="shared" si="50"/>
        <v>1</v>
      </c>
      <c r="L413" s="32">
        <f t="shared" si="51"/>
        <v>0</v>
      </c>
      <c r="M413" s="31"/>
      <c r="N413" s="32" t="str">
        <f t="shared" si="52"/>
        <v>--</v>
      </c>
      <c r="O413" s="32">
        <f t="shared" si="53"/>
        <v>1</v>
      </c>
      <c r="P413" s="32">
        <f t="shared" si="54"/>
        <v>2</v>
      </c>
      <c r="Q413" s="31"/>
      <c r="R413" s="33" t="str">
        <f t="shared" si="55"/>
        <v>--</v>
      </c>
    </row>
    <row r="414" spans="1:18">
      <c r="A414" s="329" t="s">
        <v>819</v>
      </c>
      <c r="B414" s="329">
        <v>446099665</v>
      </c>
      <c r="C414" s="329" t="s">
        <v>517</v>
      </c>
      <c r="D414" s="329" t="s">
        <v>820</v>
      </c>
      <c r="E414" s="329" t="s">
        <v>124</v>
      </c>
      <c r="F414" s="30" t="s">
        <v>834</v>
      </c>
      <c r="G414" s="329" t="s">
        <v>398</v>
      </c>
      <c r="H414" s="241">
        <f t="shared" si="48"/>
        <v>2</v>
      </c>
      <c r="I414" s="31"/>
      <c r="J414" s="32">
        <f t="shared" si="49"/>
        <v>11363</v>
      </c>
      <c r="K414" s="32">
        <f t="shared" si="50"/>
        <v>0</v>
      </c>
      <c r="L414" s="32">
        <f t="shared" si="51"/>
        <v>0</v>
      </c>
      <c r="M414" s="31"/>
      <c r="N414" s="32">
        <f t="shared" si="52"/>
        <v>13431.230297709923</v>
      </c>
      <c r="O414" s="32">
        <f t="shared" si="53"/>
        <v>0</v>
      </c>
      <c r="P414" s="32">
        <f t="shared" si="54"/>
        <v>0</v>
      </c>
      <c r="Q414" s="31"/>
      <c r="R414" s="33">
        <f t="shared" si="55"/>
        <v>2068.2302977099225</v>
      </c>
    </row>
    <row r="415" spans="1:18">
      <c r="A415" s="329" t="s">
        <v>819</v>
      </c>
      <c r="B415" s="329">
        <v>446099690</v>
      </c>
      <c r="C415" s="329" t="s">
        <v>517</v>
      </c>
      <c r="D415" s="329" t="s">
        <v>820</v>
      </c>
      <c r="E415" s="329" t="s">
        <v>124</v>
      </c>
      <c r="F415" s="30" t="s">
        <v>721</v>
      </c>
      <c r="G415" s="329" t="s">
        <v>407</v>
      </c>
      <c r="H415" s="241">
        <f t="shared" si="48"/>
        <v>10</v>
      </c>
      <c r="I415" s="31"/>
      <c r="J415" s="32">
        <f t="shared" si="49"/>
        <v>13852</v>
      </c>
      <c r="K415" s="32">
        <f t="shared" si="50"/>
        <v>0</v>
      </c>
      <c r="L415" s="32">
        <f t="shared" si="51"/>
        <v>4</v>
      </c>
      <c r="M415" s="31"/>
      <c r="N415" s="32">
        <f t="shared" si="52"/>
        <v>13079</v>
      </c>
      <c r="O415" s="32">
        <f t="shared" si="53"/>
        <v>0</v>
      </c>
      <c r="P415" s="32">
        <f t="shared" si="54"/>
        <v>2</v>
      </c>
      <c r="Q415" s="31"/>
      <c r="R415" s="33">
        <f t="shared" si="55"/>
        <v>-773</v>
      </c>
    </row>
    <row r="416" spans="1:18">
      <c r="A416" s="329" t="s">
        <v>819</v>
      </c>
      <c r="B416" s="329">
        <v>446099780</v>
      </c>
      <c r="C416" s="329" t="s">
        <v>517</v>
      </c>
      <c r="D416" s="329" t="s">
        <v>820</v>
      </c>
      <c r="E416" s="329" t="s">
        <v>124</v>
      </c>
      <c r="F416" s="30" t="s">
        <v>791</v>
      </c>
      <c r="G416" s="329" t="s">
        <v>436</v>
      </c>
      <c r="H416" s="241">
        <f t="shared" si="48"/>
        <v>6</v>
      </c>
      <c r="I416" s="31"/>
      <c r="J416" s="32">
        <f t="shared" si="49"/>
        <v>17673</v>
      </c>
      <c r="K416" s="32">
        <f t="shared" si="50"/>
        <v>0</v>
      </c>
      <c r="L416" s="32">
        <f t="shared" si="51"/>
        <v>3</v>
      </c>
      <c r="M416" s="31"/>
      <c r="N416" s="32">
        <f t="shared" si="52"/>
        <v>18244</v>
      </c>
      <c r="O416" s="32">
        <f t="shared" si="53"/>
        <v>0</v>
      </c>
      <c r="P416" s="32">
        <f t="shared" si="54"/>
        <v>4</v>
      </c>
      <c r="Q416" s="31"/>
      <c r="R416" s="33">
        <f t="shared" si="55"/>
        <v>571</v>
      </c>
    </row>
    <row r="417" spans="1:18">
      <c r="A417" s="329" t="s">
        <v>835</v>
      </c>
      <c r="B417" s="329">
        <v>447101025</v>
      </c>
      <c r="C417" s="329" t="s">
        <v>518</v>
      </c>
      <c r="D417" s="329" t="s">
        <v>753</v>
      </c>
      <c r="E417" s="329" t="s">
        <v>126</v>
      </c>
      <c r="F417" s="30" t="s">
        <v>751</v>
      </c>
      <c r="G417" s="329" t="s">
        <v>50</v>
      </c>
      <c r="H417" s="241">
        <f t="shared" si="48"/>
        <v>171</v>
      </c>
      <c r="I417" s="31"/>
      <c r="J417" s="32">
        <f t="shared" si="49"/>
        <v>12856</v>
      </c>
      <c r="K417" s="32">
        <f t="shared" si="50"/>
        <v>16</v>
      </c>
      <c r="L417" s="32">
        <f t="shared" si="51"/>
        <v>38</v>
      </c>
      <c r="M417" s="31"/>
      <c r="N417" s="32">
        <f t="shared" si="52"/>
        <v>13436</v>
      </c>
      <c r="O417" s="32">
        <f t="shared" si="53"/>
        <v>12</v>
      </c>
      <c r="P417" s="32">
        <f t="shared" si="54"/>
        <v>44</v>
      </c>
      <c r="Q417" s="31"/>
      <c r="R417" s="33">
        <f t="shared" si="55"/>
        <v>580</v>
      </c>
    </row>
    <row r="418" spans="1:18">
      <c r="A418" s="329" t="s">
        <v>835</v>
      </c>
      <c r="B418" s="329">
        <v>447101035</v>
      </c>
      <c r="C418" s="329" t="s">
        <v>518</v>
      </c>
      <c r="D418" s="329" t="s">
        <v>753</v>
      </c>
      <c r="E418" s="329" t="s">
        <v>126</v>
      </c>
      <c r="F418" s="30" t="s">
        <v>654</v>
      </c>
      <c r="G418" s="329" t="s">
        <v>60</v>
      </c>
      <c r="H418" s="241">
        <f t="shared" si="48"/>
        <v>0</v>
      </c>
      <c r="I418" s="31"/>
      <c r="J418" s="32">
        <f t="shared" si="49"/>
        <v>22635</v>
      </c>
      <c r="K418" s="32">
        <f t="shared" si="50"/>
        <v>1</v>
      </c>
      <c r="L418" s="32">
        <f t="shared" si="51"/>
        <v>1</v>
      </c>
      <c r="M418" s="31"/>
      <c r="N418" s="32" t="str">
        <f t="shared" si="52"/>
        <v>--</v>
      </c>
      <c r="O418" s="32">
        <f t="shared" si="53"/>
        <v>0</v>
      </c>
      <c r="P418" s="32">
        <f t="shared" si="54"/>
        <v>0</v>
      </c>
      <c r="Q418" s="31"/>
      <c r="R418" s="33" t="str">
        <f t="shared" si="55"/>
        <v>--</v>
      </c>
    </row>
    <row r="419" spans="1:18">
      <c r="A419" s="329" t="s">
        <v>835</v>
      </c>
      <c r="B419" s="329">
        <v>447101099</v>
      </c>
      <c r="C419" s="155" t="s">
        <v>518</v>
      </c>
      <c r="D419" s="345">
        <v>101</v>
      </c>
      <c r="E419" s="155" t="s">
        <v>126</v>
      </c>
      <c r="F419" s="32">
        <v>99</v>
      </c>
      <c r="G419" s="155" t="s">
        <v>124</v>
      </c>
      <c r="H419" s="241">
        <f t="shared" si="48"/>
        <v>1</v>
      </c>
      <c r="I419" s="31"/>
      <c r="J419" s="32" t="str">
        <f t="shared" si="49"/>
        <v>--</v>
      </c>
      <c r="K419" s="32">
        <f t="shared" si="50"/>
        <v>0</v>
      </c>
      <c r="L419" s="32">
        <f t="shared" si="51"/>
        <v>0</v>
      </c>
      <c r="M419" s="31"/>
      <c r="N419" s="32">
        <f t="shared" si="52"/>
        <v>14407.752651937981</v>
      </c>
      <c r="O419" s="32">
        <f t="shared" si="53"/>
        <v>0</v>
      </c>
      <c r="P419" s="32">
        <f t="shared" si="54"/>
        <v>0</v>
      </c>
      <c r="Q419" s="31"/>
      <c r="R419" s="33" t="str">
        <f t="shared" si="55"/>
        <v>--</v>
      </c>
    </row>
    <row r="420" spans="1:18">
      <c r="A420" s="329" t="s">
        <v>835</v>
      </c>
      <c r="B420" s="329">
        <v>447101100</v>
      </c>
      <c r="C420" s="329" t="s">
        <v>518</v>
      </c>
      <c r="D420" s="329" t="s">
        <v>753</v>
      </c>
      <c r="E420" s="329" t="s">
        <v>126</v>
      </c>
      <c r="F420" s="30" t="s">
        <v>710</v>
      </c>
      <c r="G420" s="329" t="s">
        <v>125</v>
      </c>
      <c r="H420" s="241">
        <f t="shared" si="48"/>
        <v>0</v>
      </c>
      <c r="I420" s="31"/>
      <c r="J420" s="32">
        <f t="shared" si="49"/>
        <v>18785</v>
      </c>
      <c r="K420" s="32">
        <f t="shared" si="50"/>
        <v>0</v>
      </c>
      <c r="L420" s="32">
        <f t="shared" si="51"/>
        <v>2</v>
      </c>
      <c r="M420" s="31"/>
      <c r="N420" s="32" t="str">
        <f t="shared" si="52"/>
        <v>--</v>
      </c>
      <c r="O420" s="32">
        <f t="shared" si="53"/>
        <v>0</v>
      </c>
      <c r="P420" s="32">
        <f t="shared" si="54"/>
        <v>0</v>
      </c>
      <c r="Q420" s="31"/>
      <c r="R420" s="33" t="str">
        <f t="shared" si="55"/>
        <v>--</v>
      </c>
    </row>
    <row r="421" spans="1:18">
      <c r="A421" s="329" t="s">
        <v>835</v>
      </c>
      <c r="B421" s="329">
        <v>447101101</v>
      </c>
      <c r="C421" s="329" t="s">
        <v>518</v>
      </c>
      <c r="D421" s="329" t="s">
        <v>753</v>
      </c>
      <c r="E421" s="329" t="s">
        <v>126</v>
      </c>
      <c r="F421" s="30" t="s">
        <v>753</v>
      </c>
      <c r="G421" s="329" t="s">
        <v>126</v>
      </c>
      <c r="H421" s="241">
        <f t="shared" si="48"/>
        <v>312</v>
      </c>
      <c r="I421" s="31"/>
      <c r="J421" s="32">
        <f t="shared" si="49"/>
        <v>12130</v>
      </c>
      <c r="K421" s="32">
        <f t="shared" si="50"/>
        <v>18</v>
      </c>
      <c r="L421" s="32">
        <f t="shared" si="51"/>
        <v>43</v>
      </c>
      <c r="M421" s="31"/>
      <c r="N421" s="32">
        <f t="shared" si="52"/>
        <v>12479</v>
      </c>
      <c r="O421" s="32">
        <f t="shared" si="53"/>
        <v>11</v>
      </c>
      <c r="P421" s="32">
        <f t="shared" si="54"/>
        <v>38</v>
      </c>
      <c r="Q421" s="31"/>
      <c r="R421" s="33">
        <f t="shared" si="55"/>
        <v>349</v>
      </c>
    </row>
    <row r="422" spans="1:18">
      <c r="A422" s="329" t="s">
        <v>835</v>
      </c>
      <c r="B422" s="329">
        <v>447101136</v>
      </c>
      <c r="C422" s="329" t="s">
        <v>518</v>
      </c>
      <c r="D422" s="329" t="s">
        <v>753</v>
      </c>
      <c r="E422" s="329" t="s">
        <v>126</v>
      </c>
      <c r="F422" s="30" t="s">
        <v>713</v>
      </c>
      <c r="G422" s="329" t="s">
        <v>161</v>
      </c>
      <c r="H422" s="241">
        <f t="shared" si="48"/>
        <v>5</v>
      </c>
      <c r="I422" s="31"/>
      <c r="J422" s="32">
        <f t="shared" si="49"/>
        <v>13717</v>
      </c>
      <c r="K422" s="32">
        <f t="shared" si="50"/>
        <v>0</v>
      </c>
      <c r="L422" s="32">
        <f t="shared" si="51"/>
        <v>3</v>
      </c>
      <c r="M422" s="31"/>
      <c r="N422" s="32">
        <f t="shared" si="52"/>
        <v>15626</v>
      </c>
      <c r="O422" s="32">
        <f t="shared" si="53"/>
        <v>0</v>
      </c>
      <c r="P422" s="32">
        <f t="shared" si="54"/>
        <v>4</v>
      </c>
      <c r="Q422" s="31"/>
      <c r="R422" s="33">
        <f t="shared" si="55"/>
        <v>1909</v>
      </c>
    </row>
    <row r="423" spans="1:18">
      <c r="A423" s="329" t="s">
        <v>835</v>
      </c>
      <c r="B423" s="329">
        <v>447101138</v>
      </c>
      <c r="C423" s="329" t="s">
        <v>518</v>
      </c>
      <c r="D423" s="329" t="s">
        <v>753</v>
      </c>
      <c r="E423" s="329" t="s">
        <v>126</v>
      </c>
      <c r="F423" s="30" t="s">
        <v>836</v>
      </c>
      <c r="G423" s="329" t="s">
        <v>163</v>
      </c>
      <c r="H423" s="241">
        <f t="shared" si="48"/>
        <v>13</v>
      </c>
      <c r="I423" s="31"/>
      <c r="J423" s="32">
        <f t="shared" si="49"/>
        <v>13248</v>
      </c>
      <c r="K423" s="32">
        <f t="shared" si="50"/>
        <v>0</v>
      </c>
      <c r="L423" s="32">
        <f t="shared" si="51"/>
        <v>3</v>
      </c>
      <c r="M423" s="31"/>
      <c r="N423" s="32">
        <f t="shared" si="52"/>
        <v>13201</v>
      </c>
      <c r="O423" s="32">
        <f t="shared" si="53"/>
        <v>0</v>
      </c>
      <c r="P423" s="32">
        <f t="shared" si="54"/>
        <v>3</v>
      </c>
      <c r="Q423" s="31"/>
      <c r="R423" s="33">
        <f t="shared" si="55"/>
        <v>-47</v>
      </c>
    </row>
    <row r="424" spans="1:18">
      <c r="A424" s="329" t="s">
        <v>835</v>
      </c>
      <c r="B424" s="329">
        <v>447101167</v>
      </c>
      <c r="C424" s="329" t="s">
        <v>518</v>
      </c>
      <c r="D424" s="329" t="s">
        <v>753</v>
      </c>
      <c r="E424" s="329" t="s">
        <v>126</v>
      </c>
      <c r="F424" s="30" t="s">
        <v>823</v>
      </c>
      <c r="G424" s="329" t="str">
        <f>VLOOKUP(B424,ratesQ2,6,FALSE)</f>
        <v>MANSFIELD</v>
      </c>
      <c r="H424" s="241">
        <f t="shared" si="48"/>
        <v>1</v>
      </c>
      <c r="I424" s="31"/>
      <c r="J424" s="32" t="str">
        <f t="shared" si="49"/>
        <v>--</v>
      </c>
      <c r="K424" s="32">
        <f t="shared" si="50"/>
        <v>0</v>
      </c>
      <c r="L424" s="32">
        <f t="shared" si="51"/>
        <v>0</v>
      </c>
      <c r="M424" s="31"/>
      <c r="N424" s="32">
        <f t="shared" si="52"/>
        <v>14005.069355085574</v>
      </c>
      <c r="O424" s="32">
        <f t="shared" si="53"/>
        <v>0</v>
      </c>
      <c r="P424" s="32">
        <f t="shared" si="54"/>
        <v>0</v>
      </c>
      <c r="Q424" s="31"/>
      <c r="R424" s="33" t="str">
        <f t="shared" si="55"/>
        <v>--</v>
      </c>
    </row>
    <row r="425" spans="1:18">
      <c r="A425" s="329" t="s">
        <v>835</v>
      </c>
      <c r="B425" s="329">
        <v>447101170</v>
      </c>
      <c r="C425" s="329" t="s">
        <v>518</v>
      </c>
      <c r="D425" s="329" t="s">
        <v>753</v>
      </c>
      <c r="E425" s="329" t="s">
        <v>126</v>
      </c>
      <c r="F425" s="30" t="s">
        <v>714</v>
      </c>
      <c r="G425" s="329" t="s">
        <v>195</v>
      </c>
      <c r="H425" s="241">
        <f t="shared" si="48"/>
        <v>0</v>
      </c>
      <c r="I425" s="31"/>
      <c r="J425" s="32">
        <f t="shared" si="49"/>
        <v>11489</v>
      </c>
      <c r="K425" s="32">
        <f t="shared" si="50"/>
        <v>0</v>
      </c>
      <c r="L425" s="32">
        <f t="shared" si="51"/>
        <v>0</v>
      </c>
      <c r="M425" s="31"/>
      <c r="N425" s="32" t="str">
        <f t="shared" si="52"/>
        <v>--</v>
      </c>
      <c r="O425" s="32">
        <f t="shared" si="53"/>
        <v>0</v>
      </c>
      <c r="P425" s="32">
        <f t="shared" si="54"/>
        <v>0</v>
      </c>
      <c r="Q425" s="31"/>
      <c r="R425" s="33" t="str">
        <f t="shared" si="55"/>
        <v>--</v>
      </c>
    </row>
    <row r="426" spans="1:18">
      <c r="A426" s="329" t="s">
        <v>835</v>
      </c>
      <c r="B426" s="329">
        <v>447101177</v>
      </c>
      <c r="C426" s="329" t="s">
        <v>518</v>
      </c>
      <c r="D426" s="329" t="s">
        <v>753</v>
      </c>
      <c r="E426" s="329" t="s">
        <v>126</v>
      </c>
      <c r="F426" s="30" t="s">
        <v>837</v>
      </c>
      <c r="G426" s="329" t="s">
        <v>202</v>
      </c>
      <c r="H426" s="241">
        <f t="shared" si="48"/>
        <v>32</v>
      </c>
      <c r="I426" s="31"/>
      <c r="J426" s="32">
        <f t="shared" si="49"/>
        <v>12293</v>
      </c>
      <c r="K426" s="32">
        <f t="shared" si="50"/>
        <v>2</v>
      </c>
      <c r="L426" s="32">
        <f t="shared" si="51"/>
        <v>3</v>
      </c>
      <c r="M426" s="31"/>
      <c r="N426" s="32">
        <f t="shared" si="52"/>
        <v>12190</v>
      </c>
      <c r="O426" s="32">
        <f t="shared" si="53"/>
        <v>3</v>
      </c>
      <c r="P426" s="32">
        <f t="shared" si="54"/>
        <v>0</v>
      </c>
      <c r="Q426" s="31"/>
      <c r="R426" s="33">
        <f t="shared" si="55"/>
        <v>-103</v>
      </c>
    </row>
    <row r="427" spans="1:18">
      <c r="A427" s="329" t="s">
        <v>835</v>
      </c>
      <c r="B427" s="329">
        <v>447101185</v>
      </c>
      <c r="C427" s="329" t="s">
        <v>518</v>
      </c>
      <c r="D427" s="329" t="s">
        <v>753</v>
      </c>
      <c r="E427" s="329" t="s">
        <v>126</v>
      </c>
      <c r="F427" s="30" t="s">
        <v>758</v>
      </c>
      <c r="G427" s="329" t="s">
        <v>210</v>
      </c>
      <c r="H427" s="241">
        <f t="shared" si="48"/>
        <v>164</v>
      </c>
      <c r="I427" s="31"/>
      <c r="J427" s="32">
        <f t="shared" si="49"/>
        <v>15189</v>
      </c>
      <c r="K427" s="32">
        <f t="shared" si="50"/>
        <v>25</v>
      </c>
      <c r="L427" s="32">
        <f t="shared" si="51"/>
        <v>64</v>
      </c>
      <c r="M427" s="31"/>
      <c r="N427" s="32">
        <f t="shared" si="52"/>
        <v>15564</v>
      </c>
      <c r="O427" s="32">
        <f t="shared" si="53"/>
        <v>26</v>
      </c>
      <c r="P427" s="32">
        <f t="shared" si="54"/>
        <v>64</v>
      </c>
      <c r="Q427" s="31"/>
      <c r="R427" s="33">
        <f t="shared" si="55"/>
        <v>375</v>
      </c>
    </row>
    <row r="428" spans="1:18">
      <c r="A428" s="329" t="s">
        <v>835</v>
      </c>
      <c r="B428" s="329">
        <v>447101187</v>
      </c>
      <c r="C428" s="329" t="s">
        <v>518</v>
      </c>
      <c r="D428" s="329" t="s">
        <v>753</v>
      </c>
      <c r="E428" s="329" t="s">
        <v>126</v>
      </c>
      <c r="F428" s="30" t="s">
        <v>838</v>
      </c>
      <c r="G428" s="329" t="s">
        <v>212</v>
      </c>
      <c r="H428" s="241">
        <f t="shared" si="48"/>
        <v>0</v>
      </c>
      <c r="I428" s="31"/>
      <c r="J428" s="32">
        <f t="shared" si="49"/>
        <v>13548</v>
      </c>
      <c r="K428" s="32">
        <f t="shared" si="50"/>
        <v>0</v>
      </c>
      <c r="L428" s="32">
        <f t="shared" si="51"/>
        <v>1</v>
      </c>
      <c r="M428" s="31"/>
      <c r="N428" s="32" t="str">
        <f t="shared" si="52"/>
        <v>--</v>
      </c>
      <c r="O428" s="32">
        <f t="shared" si="53"/>
        <v>0</v>
      </c>
      <c r="P428" s="32">
        <f t="shared" si="54"/>
        <v>0</v>
      </c>
      <c r="Q428" s="31"/>
      <c r="R428" s="33" t="str">
        <f t="shared" si="55"/>
        <v>--</v>
      </c>
    </row>
    <row r="429" spans="1:18">
      <c r="A429" s="329" t="s">
        <v>835</v>
      </c>
      <c r="B429" s="329">
        <v>447101208</v>
      </c>
      <c r="C429" s="329" t="s">
        <v>518</v>
      </c>
      <c r="D429" s="329" t="s">
        <v>753</v>
      </c>
      <c r="E429" s="329" t="s">
        <v>126</v>
      </c>
      <c r="F429" s="30" t="s">
        <v>825</v>
      </c>
      <c r="G429" s="329" t="s">
        <v>233</v>
      </c>
      <c r="H429" s="241">
        <f t="shared" si="48"/>
        <v>12</v>
      </c>
      <c r="I429" s="31"/>
      <c r="J429" s="32">
        <f t="shared" si="49"/>
        <v>12596</v>
      </c>
      <c r="K429" s="32">
        <f t="shared" si="50"/>
        <v>2</v>
      </c>
      <c r="L429" s="32">
        <f t="shared" si="51"/>
        <v>1</v>
      </c>
      <c r="M429" s="31"/>
      <c r="N429" s="32">
        <f t="shared" si="52"/>
        <v>12161</v>
      </c>
      <c r="O429" s="32">
        <f t="shared" si="53"/>
        <v>1</v>
      </c>
      <c r="P429" s="32">
        <f t="shared" si="54"/>
        <v>0</v>
      </c>
      <c r="Q429" s="31"/>
      <c r="R429" s="33">
        <f t="shared" si="55"/>
        <v>-435</v>
      </c>
    </row>
    <row r="430" spans="1:18">
      <c r="A430" s="329" t="s">
        <v>835</v>
      </c>
      <c r="B430" s="329">
        <v>447101212</v>
      </c>
      <c r="C430" s="329" t="s">
        <v>518</v>
      </c>
      <c r="D430" s="329" t="s">
        <v>753</v>
      </c>
      <c r="E430" s="329" t="s">
        <v>126</v>
      </c>
      <c r="F430" s="30" t="s">
        <v>826</v>
      </c>
      <c r="G430" s="329" t="s">
        <v>237</v>
      </c>
      <c r="H430" s="241">
        <f t="shared" si="48"/>
        <v>3</v>
      </c>
      <c r="I430" s="31"/>
      <c r="J430" s="32">
        <f t="shared" si="49"/>
        <v>11290</v>
      </c>
      <c r="K430" s="32">
        <f t="shared" si="50"/>
        <v>0</v>
      </c>
      <c r="L430" s="32">
        <f t="shared" si="51"/>
        <v>0</v>
      </c>
      <c r="M430" s="31"/>
      <c r="N430" s="32">
        <f t="shared" si="52"/>
        <v>11906</v>
      </c>
      <c r="O430" s="32">
        <f t="shared" si="53"/>
        <v>0</v>
      </c>
      <c r="P430" s="32">
        <f t="shared" si="54"/>
        <v>0</v>
      </c>
      <c r="Q430" s="31"/>
      <c r="R430" s="33">
        <f t="shared" si="55"/>
        <v>616</v>
      </c>
    </row>
    <row r="431" spans="1:18">
      <c r="A431" s="329" t="s">
        <v>835</v>
      </c>
      <c r="B431" s="329">
        <v>447101214</v>
      </c>
      <c r="C431" s="329" t="s">
        <v>518</v>
      </c>
      <c r="D431" s="329" t="s">
        <v>753</v>
      </c>
      <c r="E431" s="329" t="s">
        <v>126</v>
      </c>
      <c r="F431" s="30" t="s">
        <v>839</v>
      </c>
      <c r="G431" s="329" t="s">
        <v>239</v>
      </c>
      <c r="H431" s="241">
        <f t="shared" si="48"/>
        <v>3</v>
      </c>
      <c r="I431" s="31"/>
      <c r="J431" s="32">
        <f t="shared" si="49"/>
        <v>14434</v>
      </c>
      <c r="K431" s="32">
        <f t="shared" si="50"/>
        <v>1</v>
      </c>
      <c r="L431" s="32">
        <f t="shared" si="51"/>
        <v>0</v>
      </c>
      <c r="M431" s="31"/>
      <c r="N431" s="32">
        <f t="shared" si="52"/>
        <v>16598</v>
      </c>
      <c r="O431" s="32">
        <f t="shared" si="53"/>
        <v>0</v>
      </c>
      <c r="P431" s="32">
        <f t="shared" si="54"/>
        <v>2</v>
      </c>
      <c r="Q431" s="31"/>
      <c r="R431" s="33">
        <f t="shared" si="55"/>
        <v>2164</v>
      </c>
    </row>
    <row r="432" spans="1:18">
      <c r="A432" s="329" t="s">
        <v>835</v>
      </c>
      <c r="B432" s="329">
        <v>447101218</v>
      </c>
      <c r="C432" s="329" t="s">
        <v>518</v>
      </c>
      <c r="D432" s="329" t="s">
        <v>753</v>
      </c>
      <c r="E432" s="329" t="s">
        <v>126</v>
      </c>
      <c r="F432" s="30" t="s">
        <v>827</v>
      </c>
      <c r="G432" s="329" t="s">
        <v>243</v>
      </c>
      <c r="H432" s="241">
        <f t="shared" si="48"/>
        <v>1</v>
      </c>
      <c r="I432" s="31"/>
      <c r="J432" s="32">
        <f t="shared" si="49"/>
        <v>11092</v>
      </c>
      <c r="K432" s="32">
        <f t="shared" si="50"/>
        <v>0</v>
      </c>
      <c r="L432" s="32">
        <f t="shared" si="51"/>
        <v>0</v>
      </c>
      <c r="M432" s="31"/>
      <c r="N432" s="32">
        <f t="shared" si="52"/>
        <v>11707</v>
      </c>
      <c r="O432" s="32">
        <f t="shared" si="53"/>
        <v>0</v>
      </c>
      <c r="P432" s="32">
        <f t="shared" si="54"/>
        <v>0</v>
      </c>
      <c r="Q432" s="31"/>
      <c r="R432" s="33">
        <f t="shared" si="55"/>
        <v>615</v>
      </c>
    </row>
    <row r="433" spans="1:18">
      <c r="A433" s="329" t="s">
        <v>835</v>
      </c>
      <c r="B433" s="329">
        <v>447101220</v>
      </c>
      <c r="C433" s="329" t="s">
        <v>518</v>
      </c>
      <c r="D433" s="329" t="s">
        <v>753</v>
      </c>
      <c r="E433" s="329" t="s">
        <v>126</v>
      </c>
      <c r="F433" s="30" t="s">
        <v>673</v>
      </c>
      <c r="G433" s="329" t="s">
        <v>245</v>
      </c>
      <c r="H433" s="241">
        <f t="shared" si="48"/>
        <v>0</v>
      </c>
      <c r="I433" s="31"/>
      <c r="J433" s="32">
        <f t="shared" si="49"/>
        <v>17658</v>
      </c>
      <c r="K433" s="32">
        <f t="shared" si="50"/>
        <v>0</v>
      </c>
      <c r="L433" s="32">
        <f t="shared" si="51"/>
        <v>1</v>
      </c>
      <c r="M433" s="31"/>
      <c r="N433" s="32" t="str">
        <f t="shared" si="52"/>
        <v>--</v>
      </c>
      <c r="O433" s="32">
        <f t="shared" si="53"/>
        <v>0</v>
      </c>
      <c r="P433" s="32">
        <f t="shared" si="54"/>
        <v>0</v>
      </c>
      <c r="Q433" s="31"/>
      <c r="R433" s="33" t="str">
        <f t="shared" si="55"/>
        <v>--</v>
      </c>
    </row>
    <row r="434" spans="1:18">
      <c r="A434" s="329" t="s">
        <v>835</v>
      </c>
      <c r="B434" s="329">
        <v>447101238</v>
      </c>
      <c r="C434" s="329" t="s">
        <v>518</v>
      </c>
      <c r="D434" s="329" t="s">
        <v>753</v>
      </c>
      <c r="E434" s="329" t="s">
        <v>126</v>
      </c>
      <c r="F434" s="30" t="s">
        <v>828</v>
      </c>
      <c r="G434" s="329" t="s">
        <v>263</v>
      </c>
      <c r="H434" s="241">
        <f t="shared" si="48"/>
        <v>12</v>
      </c>
      <c r="I434" s="31"/>
      <c r="J434" s="32">
        <f t="shared" si="49"/>
        <v>12296</v>
      </c>
      <c r="K434" s="32">
        <f t="shared" si="50"/>
        <v>0</v>
      </c>
      <c r="L434" s="32">
        <f t="shared" si="51"/>
        <v>2</v>
      </c>
      <c r="M434" s="31"/>
      <c r="N434" s="32">
        <f t="shared" si="52"/>
        <v>12972</v>
      </c>
      <c r="O434" s="32">
        <f t="shared" si="53"/>
        <v>0</v>
      </c>
      <c r="P434" s="32">
        <f t="shared" si="54"/>
        <v>3</v>
      </c>
      <c r="Q434" s="31"/>
      <c r="R434" s="33">
        <f t="shared" si="55"/>
        <v>676</v>
      </c>
    </row>
    <row r="435" spans="1:18">
      <c r="A435" s="329" t="s">
        <v>835</v>
      </c>
      <c r="B435" s="329">
        <v>447101290</v>
      </c>
      <c r="C435" s="329" t="s">
        <v>518</v>
      </c>
      <c r="D435" s="329" t="s">
        <v>753</v>
      </c>
      <c r="E435" s="329" t="s">
        <v>126</v>
      </c>
      <c r="F435" s="30" t="s">
        <v>981</v>
      </c>
      <c r="G435" s="329" t="s">
        <v>315</v>
      </c>
      <c r="H435" s="241">
        <f t="shared" si="48"/>
        <v>1</v>
      </c>
      <c r="I435" s="31"/>
      <c r="J435" s="32" t="str">
        <f t="shared" si="49"/>
        <v>--</v>
      </c>
      <c r="K435" s="32">
        <f t="shared" si="50"/>
        <v>0</v>
      </c>
      <c r="L435" s="32">
        <f t="shared" si="51"/>
        <v>0</v>
      </c>
      <c r="M435" s="31"/>
      <c r="N435" s="32">
        <f t="shared" si="52"/>
        <v>11850</v>
      </c>
      <c r="O435" s="32">
        <f t="shared" si="53"/>
        <v>0</v>
      </c>
      <c r="P435" s="32">
        <f t="shared" si="54"/>
        <v>0</v>
      </c>
      <c r="Q435" s="31"/>
      <c r="R435" s="33" t="str">
        <f t="shared" si="55"/>
        <v>--</v>
      </c>
    </row>
    <row r="436" spans="1:18">
      <c r="A436" s="329" t="s">
        <v>835</v>
      </c>
      <c r="B436" s="329">
        <v>447101304</v>
      </c>
      <c r="C436" s="329" t="s">
        <v>518</v>
      </c>
      <c r="D436" s="329" t="s">
        <v>753</v>
      </c>
      <c r="E436" s="329" t="s">
        <v>126</v>
      </c>
      <c r="F436" s="30" t="s">
        <v>840</v>
      </c>
      <c r="G436" s="329" t="s">
        <v>329</v>
      </c>
      <c r="H436" s="241">
        <f t="shared" si="48"/>
        <v>0</v>
      </c>
      <c r="I436" s="31"/>
      <c r="J436" s="32">
        <f t="shared" si="49"/>
        <v>16929</v>
      </c>
      <c r="K436" s="32">
        <f t="shared" si="50"/>
        <v>0</v>
      </c>
      <c r="L436" s="32">
        <f t="shared" si="51"/>
        <v>2</v>
      </c>
      <c r="M436" s="31"/>
      <c r="N436" s="32" t="str">
        <f t="shared" si="52"/>
        <v>--</v>
      </c>
      <c r="O436" s="32">
        <f t="shared" si="53"/>
        <v>0</v>
      </c>
      <c r="P436" s="32">
        <f t="shared" si="54"/>
        <v>0</v>
      </c>
      <c r="Q436" s="31"/>
      <c r="R436" s="33" t="str">
        <f t="shared" si="55"/>
        <v>--</v>
      </c>
    </row>
    <row r="437" spans="1:18">
      <c r="A437" s="329" t="s">
        <v>835</v>
      </c>
      <c r="B437" s="329">
        <v>447101307</v>
      </c>
      <c r="C437" s="329" t="s">
        <v>518</v>
      </c>
      <c r="D437" s="329" t="s">
        <v>753</v>
      </c>
      <c r="E437" s="329" t="s">
        <v>126</v>
      </c>
      <c r="F437" s="30" t="s">
        <v>831</v>
      </c>
      <c r="G437" s="329" t="s">
        <v>332</v>
      </c>
      <c r="H437" s="241">
        <f t="shared" si="48"/>
        <v>14</v>
      </c>
      <c r="I437" s="31"/>
      <c r="J437" s="32">
        <f t="shared" si="49"/>
        <v>11404</v>
      </c>
      <c r="K437" s="32">
        <f t="shared" si="50"/>
        <v>0</v>
      </c>
      <c r="L437" s="32">
        <f t="shared" si="51"/>
        <v>0</v>
      </c>
      <c r="M437" s="31"/>
      <c r="N437" s="32">
        <f t="shared" si="52"/>
        <v>12326</v>
      </c>
      <c r="O437" s="32">
        <f t="shared" si="53"/>
        <v>0</v>
      </c>
      <c r="P437" s="32">
        <f t="shared" si="54"/>
        <v>1</v>
      </c>
      <c r="Q437" s="31"/>
      <c r="R437" s="33">
        <f t="shared" si="55"/>
        <v>922</v>
      </c>
    </row>
    <row r="438" spans="1:18">
      <c r="A438" s="329" t="s">
        <v>835</v>
      </c>
      <c r="B438" s="329">
        <v>447101350</v>
      </c>
      <c r="C438" s="329" t="s">
        <v>518</v>
      </c>
      <c r="D438" s="329" t="s">
        <v>753</v>
      </c>
      <c r="E438" s="329" t="s">
        <v>126</v>
      </c>
      <c r="F438" s="30" t="s">
        <v>744</v>
      </c>
      <c r="G438" s="329" t="s">
        <v>375</v>
      </c>
      <c r="H438" s="241">
        <f t="shared" si="48"/>
        <v>42</v>
      </c>
      <c r="I438" s="31"/>
      <c r="J438" s="32">
        <f t="shared" si="49"/>
        <v>12762</v>
      </c>
      <c r="K438" s="32">
        <f t="shared" si="50"/>
        <v>5</v>
      </c>
      <c r="L438" s="32">
        <f t="shared" si="51"/>
        <v>10</v>
      </c>
      <c r="M438" s="31"/>
      <c r="N438" s="32">
        <f t="shared" si="52"/>
        <v>12933</v>
      </c>
      <c r="O438" s="32">
        <f t="shared" si="53"/>
        <v>2</v>
      </c>
      <c r="P438" s="32">
        <f t="shared" si="54"/>
        <v>8</v>
      </c>
      <c r="Q438" s="31"/>
      <c r="R438" s="33">
        <f t="shared" si="55"/>
        <v>171</v>
      </c>
    </row>
    <row r="439" spans="1:18">
      <c r="A439" s="329" t="s">
        <v>835</v>
      </c>
      <c r="B439" s="329">
        <v>447101622</v>
      </c>
      <c r="C439" s="329" t="s">
        <v>518</v>
      </c>
      <c r="D439" s="329" t="s">
        <v>753</v>
      </c>
      <c r="E439" s="329" t="s">
        <v>126</v>
      </c>
      <c r="F439" s="30" t="s">
        <v>841</v>
      </c>
      <c r="G439" s="329" t="s">
        <v>387</v>
      </c>
      <c r="H439" s="241">
        <f t="shared" si="48"/>
        <v>83</v>
      </c>
      <c r="I439" s="31"/>
      <c r="J439" s="32">
        <f t="shared" si="49"/>
        <v>12453</v>
      </c>
      <c r="K439" s="32">
        <f t="shared" si="50"/>
        <v>3</v>
      </c>
      <c r="L439" s="32">
        <f t="shared" si="51"/>
        <v>12</v>
      </c>
      <c r="M439" s="31"/>
      <c r="N439" s="32">
        <f t="shared" si="52"/>
        <v>12892</v>
      </c>
      <c r="O439" s="32">
        <f t="shared" si="53"/>
        <v>4</v>
      </c>
      <c r="P439" s="32">
        <f t="shared" si="54"/>
        <v>12</v>
      </c>
      <c r="Q439" s="31"/>
      <c r="R439" s="33">
        <f t="shared" si="55"/>
        <v>439</v>
      </c>
    </row>
    <row r="440" spans="1:18">
      <c r="A440" s="329" t="s">
        <v>835</v>
      </c>
      <c r="B440" s="329">
        <v>447101690</v>
      </c>
      <c r="C440" s="329" t="s">
        <v>518</v>
      </c>
      <c r="D440" s="329" t="s">
        <v>753</v>
      </c>
      <c r="E440" s="329" t="s">
        <v>126</v>
      </c>
      <c r="F440" s="30" t="s">
        <v>721</v>
      </c>
      <c r="G440" s="329" t="s">
        <v>407</v>
      </c>
      <c r="H440" s="241">
        <f t="shared" si="48"/>
        <v>13</v>
      </c>
      <c r="I440" s="31"/>
      <c r="J440" s="32">
        <f t="shared" si="49"/>
        <v>11288</v>
      </c>
      <c r="K440" s="32">
        <f t="shared" si="50"/>
        <v>0</v>
      </c>
      <c r="L440" s="32">
        <f t="shared" si="51"/>
        <v>1</v>
      </c>
      <c r="M440" s="31"/>
      <c r="N440" s="32">
        <f t="shared" si="52"/>
        <v>13687</v>
      </c>
      <c r="O440" s="32">
        <f t="shared" si="53"/>
        <v>0</v>
      </c>
      <c r="P440" s="32">
        <f t="shared" si="54"/>
        <v>9</v>
      </c>
      <c r="Q440" s="31"/>
      <c r="R440" s="33">
        <f t="shared" si="55"/>
        <v>2399</v>
      </c>
    </row>
    <row r="441" spans="1:18">
      <c r="A441" s="329" t="s">
        <v>835</v>
      </c>
      <c r="B441" s="329">
        <v>447101710</v>
      </c>
      <c r="C441" s="329" t="s">
        <v>518</v>
      </c>
      <c r="D441" s="329" t="s">
        <v>753</v>
      </c>
      <c r="E441" s="329" t="s">
        <v>126</v>
      </c>
      <c r="F441" s="30" t="s">
        <v>764</v>
      </c>
      <c r="G441" s="329" t="s">
        <v>412</v>
      </c>
      <c r="H441" s="241">
        <f t="shared" si="48"/>
        <v>16</v>
      </c>
      <c r="I441" s="31"/>
      <c r="J441" s="32">
        <f t="shared" si="49"/>
        <v>11389</v>
      </c>
      <c r="K441" s="32">
        <f t="shared" si="50"/>
        <v>0</v>
      </c>
      <c r="L441" s="32">
        <f t="shared" si="51"/>
        <v>0</v>
      </c>
      <c r="M441" s="31"/>
      <c r="N441" s="32">
        <f t="shared" si="52"/>
        <v>12019</v>
      </c>
      <c r="O441" s="32">
        <f t="shared" si="53"/>
        <v>1</v>
      </c>
      <c r="P441" s="32">
        <f t="shared" si="54"/>
        <v>0</v>
      </c>
      <c r="Q441" s="31"/>
      <c r="R441" s="33">
        <f t="shared" si="55"/>
        <v>630</v>
      </c>
    </row>
    <row r="442" spans="1:18">
      <c r="A442" s="329" t="s">
        <v>842</v>
      </c>
      <c r="B442" s="329">
        <v>449035001</v>
      </c>
      <c r="C442" s="329" t="s">
        <v>519</v>
      </c>
      <c r="D442" s="329" t="s">
        <v>654</v>
      </c>
      <c r="E442" s="329" t="s">
        <v>60</v>
      </c>
      <c r="F442" s="30" t="s">
        <v>821</v>
      </c>
      <c r="G442" s="329" t="s">
        <v>26</v>
      </c>
      <c r="H442" s="241">
        <f t="shared" si="48"/>
        <v>1</v>
      </c>
      <c r="I442" s="31"/>
      <c r="J442" s="32">
        <f t="shared" si="49"/>
        <v>11379</v>
      </c>
      <c r="K442" s="32">
        <f t="shared" si="50"/>
        <v>0</v>
      </c>
      <c r="L442" s="32">
        <f t="shared" si="51"/>
        <v>0</v>
      </c>
      <c r="M442" s="31"/>
      <c r="N442" s="32">
        <f t="shared" si="52"/>
        <v>13846</v>
      </c>
      <c r="O442" s="32">
        <f t="shared" si="53"/>
        <v>0</v>
      </c>
      <c r="P442" s="32">
        <f t="shared" si="54"/>
        <v>0</v>
      </c>
      <c r="Q442" s="31"/>
      <c r="R442" s="33">
        <f t="shared" si="55"/>
        <v>2467</v>
      </c>
    </row>
    <row r="443" spans="1:18">
      <c r="A443" s="329" t="s">
        <v>842</v>
      </c>
      <c r="B443" s="329">
        <v>449035018</v>
      </c>
      <c r="C443" s="329" t="s">
        <v>519</v>
      </c>
      <c r="D443" s="329" t="s">
        <v>654</v>
      </c>
      <c r="E443" s="329" t="s">
        <v>60</v>
      </c>
      <c r="F443" s="30" t="s">
        <v>705</v>
      </c>
      <c r="G443" s="329" t="s">
        <v>43</v>
      </c>
      <c r="H443" s="241">
        <f t="shared" si="48"/>
        <v>0</v>
      </c>
      <c r="I443" s="31"/>
      <c r="J443" s="32">
        <f t="shared" si="49"/>
        <v>19646</v>
      </c>
      <c r="K443" s="32">
        <f t="shared" si="50"/>
        <v>0</v>
      </c>
      <c r="L443" s="32">
        <f t="shared" si="51"/>
        <v>2</v>
      </c>
      <c r="M443" s="31"/>
      <c r="N443" s="32" t="str">
        <f t="shared" si="52"/>
        <v>--</v>
      </c>
      <c r="O443" s="32">
        <f t="shared" si="53"/>
        <v>0</v>
      </c>
      <c r="P443" s="32">
        <f t="shared" si="54"/>
        <v>1</v>
      </c>
      <c r="Q443" s="31"/>
      <c r="R443" s="33" t="str">
        <f t="shared" si="55"/>
        <v>--</v>
      </c>
    </row>
    <row r="444" spans="1:18">
      <c r="A444" s="329" t="s">
        <v>842</v>
      </c>
      <c r="B444" s="329">
        <v>449035035</v>
      </c>
      <c r="C444" s="329" t="s">
        <v>519</v>
      </c>
      <c r="D444" s="329" t="s">
        <v>654</v>
      </c>
      <c r="E444" s="329" t="s">
        <v>60</v>
      </c>
      <c r="F444" s="30" t="s">
        <v>654</v>
      </c>
      <c r="G444" s="329" t="s">
        <v>60</v>
      </c>
      <c r="H444" s="241">
        <f t="shared" si="48"/>
        <v>678</v>
      </c>
      <c r="I444" s="31"/>
      <c r="J444" s="32">
        <f t="shared" si="49"/>
        <v>16725</v>
      </c>
      <c r="K444" s="32">
        <f t="shared" si="50"/>
        <v>45</v>
      </c>
      <c r="L444" s="32">
        <f t="shared" si="51"/>
        <v>330</v>
      </c>
      <c r="M444" s="31"/>
      <c r="N444" s="32">
        <f t="shared" si="52"/>
        <v>17426</v>
      </c>
      <c r="O444" s="32">
        <f t="shared" si="53"/>
        <v>47</v>
      </c>
      <c r="P444" s="32">
        <f t="shared" si="54"/>
        <v>331</v>
      </c>
      <c r="Q444" s="31"/>
      <c r="R444" s="33">
        <f t="shared" si="55"/>
        <v>701</v>
      </c>
    </row>
    <row r="445" spans="1:18">
      <c r="A445" s="329" t="s">
        <v>842</v>
      </c>
      <c r="B445" s="329">
        <v>449035044</v>
      </c>
      <c r="C445" s="329" t="s">
        <v>519</v>
      </c>
      <c r="D445" s="329" t="s">
        <v>654</v>
      </c>
      <c r="E445" s="329" t="s">
        <v>60</v>
      </c>
      <c r="F445" s="30" t="s">
        <v>655</v>
      </c>
      <c r="G445" s="329" t="s">
        <v>69</v>
      </c>
      <c r="H445" s="241">
        <f t="shared" si="48"/>
        <v>0</v>
      </c>
      <c r="I445" s="31"/>
      <c r="J445" s="32">
        <f t="shared" si="49"/>
        <v>13434</v>
      </c>
      <c r="K445" s="32">
        <f t="shared" si="50"/>
        <v>0</v>
      </c>
      <c r="L445" s="32">
        <f t="shared" si="51"/>
        <v>0</v>
      </c>
      <c r="M445" s="31"/>
      <c r="N445" s="32" t="str">
        <f t="shared" si="52"/>
        <v>--</v>
      </c>
      <c r="O445" s="32">
        <f t="shared" si="53"/>
        <v>0</v>
      </c>
      <c r="P445" s="32">
        <f t="shared" si="54"/>
        <v>1</v>
      </c>
      <c r="Q445" s="31"/>
      <c r="R445" s="33" t="str">
        <f t="shared" si="55"/>
        <v>--</v>
      </c>
    </row>
    <row r="446" spans="1:18">
      <c r="A446" s="329" t="s">
        <v>842</v>
      </c>
      <c r="B446" s="329">
        <v>449035057</v>
      </c>
      <c r="C446" s="155" t="s">
        <v>519</v>
      </c>
      <c r="D446" s="345">
        <v>35</v>
      </c>
      <c r="E446" s="155" t="s">
        <v>60</v>
      </c>
      <c r="F446" s="32">
        <v>57</v>
      </c>
      <c r="G446" s="155" t="s">
        <v>82</v>
      </c>
      <c r="H446" s="241">
        <f t="shared" si="48"/>
        <v>1</v>
      </c>
      <c r="I446" s="31"/>
      <c r="J446" s="32" t="str">
        <f t="shared" si="49"/>
        <v>--</v>
      </c>
      <c r="K446" s="32">
        <f t="shared" si="50"/>
        <v>0</v>
      </c>
      <c r="L446" s="32">
        <f t="shared" si="51"/>
        <v>0</v>
      </c>
      <c r="M446" s="31"/>
      <c r="N446" s="32">
        <f t="shared" si="52"/>
        <v>22168.796604329207</v>
      </c>
      <c r="O446" s="32">
        <f t="shared" si="53"/>
        <v>0</v>
      </c>
      <c r="P446" s="32">
        <f t="shared" si="54"/>
        <v>0</v>
      </c>
      <c r="Q446" s="31"/>
      <c r="R446" s="33" t="str">
        <f t="shared" si="55"/>
        <v>--</v>
      </c>
    </row>
    <row r="447" spans="1:18">
      <c r="A447" s="329" t="s">
        <v>842</v>
      </c>
      <c r="B447" s="329">
        <v>449035073</v>
      </c>
      <c r="C447" s="329" t="s">
        <v>519</v>
      </c>
      <c r="D447" s="329" t="s">
        <v>654</v>
      </c>
      <c r="E447" s="329" t="s">
        <v>60</v>
      </c>
      <c r="F447" s="30" t="s">
        <v>670</v>
      </c>
      <c r="G447" s="329" t="s">
        <v>98</v>
      </c>
      <c r="H447" s="241">
        <f t="shared" si="48"/>
        <v>0</v>
      </c>
      <c r="I447" s="31"/>
      <c r="J447" s="32">
        <f t="shared" si="49"/>
        <v>19241</v>
      </c>
      <c r="K447" s="32">
        <f t="shared" si="50"/>
        <v>0</v>
      </c>
      <c r="L447" s="32">
        <f t="shared" si="51"/>
        <v>1</v>
      </c>
      <c r="M447" s="31"/>
      <c r="N447" s="32" t="str">
        <f t="shared" si="52"/>
        <v>--</v>
      </c>
      <c r="O447" s="32">
        <f t="shared" si="53"/>
        <v>0</v>
      </c>
      <c r="P447" s="32">
        <f t="shared" si="54"/>
        <v>1</v>
      </c>
      <c r="Q447" s="31"/>
      <c r="R447" s="33" t="str">
        <f t="shared" si="55"/>
        <v>--</v>
      </c>
    </row>
    <row r="448" spans="1:18">
      <c r="A448" s="329" t="s">
        <v>842</v>
      </c>
      <c r="B448" s="329">
        <v>449035163</v>
      </c>
      <c r="C448" s="329" t="s">
        <v>519</v>
      </c>
      <c r="D448" s="329" t="s">
        <v>654</v>
      </c>
      <c r="E448" s="329" t="s">
        <v>60</v>
      </c>
      <c r="F448" s="30" t="s">
        <v>660</v>
      </c>
      <c r="G448" s="329" t="s">
        <v>188</v>
      </c>
      <c r="H448" s="241">
        <f t="shared" si="48"/>
        <v>1</v>
      </c>
      <c r="I448" s="31"/>
      <c r="J448" s="32" t="str">
        <f t="shared" si="49"/>
        <v>--</v>
      </c>
      <c r="K448" s="32">
        <f t="shared" si="50"/>
        <v>0</v>
      </c>
      <c r="L448" s="32">
        <f t="shared" si="51"/>
        <v>0</v>
      </c>
      <c r="M448" s="31"/>
      <c r="N448" s="32">
        <f t="shared" si="52"/>
        <v>23170</v>
      </c>
      <c r="O448" s="32">
        <f t="shared" si="53"/>
        <v>0</v>
      </c>
      <c r="P448" s="32">
        <f t="shared" si="54"/>
        <v>1</v>
      </c>
      <c r="Q448" s="31"/>
      <c r="R448" s="33" t="str">
        <f t="shared" si="55"/>
        <v>--</v>
      </c>
    </row>
    <row r="449" spans="1:18">
      <c r="A449" s="329" t="s">
        <v>842</v>
      </c>
      <c r="B449" s="329">
        <v>449035217</v>
      </c>
      <c r="C449" s="329" t="s">
        <v>519</v>
      </c>
      <c r="D449" s="329" t="s">
        <v>654</v>
      </c>
      <c r="E449" s="329" t="s">
        <v>60</v>
      </c>
      <c r="F449" s="30" t="s">
        <v>843</v>
      </c>
      <c r="G449" s="329" t="s">
        <v>242</v>
      </c>
      <c r="H449" s="241">
        <f t="shared" si="48"/>
        <v>0</v>
      </c>
      <c r="I449" s="31"/>
      <c r="J449" s="32">
        <f t="shared" si="49"/>
        <v>18295</v>
      </c>
      <c r="K449" s="32">
        <f t="shared" si="50"/>
        <v>0</v>
      </c>
      <c r="L449" s="32">
        <f t="shared" si="51"/>
        <v>1</v>
      </c>
      <c r="M449" s="31"/>
      <c r="N449" s="32" t="str">
        <f t="shared" si="52"/>
        <v>--</v>
      </c>
      <c r="O449" s="32">
        <f t="shared" si="53"/>
        <v>0</v>
      </c>
      <c r="P449" s="32">
        <f t="shared" si="54"/>
        <v>0</v>
      </c>
      <c r="Q449" s="31"/>
      <c r="R449" s="33" t="str">
        <f t="shared" si="55"/>
        <v>--</v>
      </c>
    </row>
    <row r="450" spans="1:18">
      <c r="A450" s="329" t="s">
        <v>842</v>
      </c>
      <c r="B450" s="329">
        <v>449035243</v>
      </c>
      <c r="C450" s="329" t="s">
        <v>519</v>
      </c>
      <c r="D450" s="329" t="s">
        <v>654</v>
      </c>
      <c r="E450" s="329" t="s">
        <v>60</v>
      </c>
      <c r="F450" s="30" t="s">
        <v>674</v>
      </c>
      <c r="G450" s="329" t="s">
        <v>268</v>
      </c>
      <c r="H450" s="241">
        <f t="shared" si="48"/>
        <v>2</v>
      </c>
      <c r="I450" s="31"/>
      <c r="J450" s="32">
        <f t="shared" si="49"/>
        <v>19646</v>
      </c>
      <c r="K450" s="32">
        <f t="shared" si="50"/>
        <v>0</v>
      </c>
      <c r="L450" s="32">
        <f t="shared" si="51"/>
        <v>2</v>
      </c>
      <c r="M450" s="31"/>
      <c r="N450" s="32">
        <f t="shared" si="52"/>
        <v>16728</v>
      </c>
      <c r="O450" s="32">
        <f t="shared" si="53"/>
        <v>0</v>
      </c>
      <c r="P450" s="32">
        <f t="shared" si="54"/>
        <v>1</v>
      </c>
      <c r="Q450" s="31"/>
      <c r="R450" s="33">
        <f t="shared" si="55"/>
        <v>-2918</v>
      </c>
    </row>
    <row r="451" spans="1:18">
      <c r="A451" s="329" t="s">
        <v>842</v>
      </c>
      <c r="B451" s="329">
        <v>449035244</v>
      </c>
      <c r="C451" s="329" t="s">
        <v>519</v>
      </c>
      <c r="D451" s="329" t="s">
        <v>654</v>
      </c>
      <c r="E451" s="329" t="s">
        <v>60</v>
      </c>
      <c r="F451" s="30" t="s">
        <v>664</v>
      </c>
      <c r="G451" s="329" t="s">
        <v>269</v>
      </c>
      <c r="H451" s="241">
        <f t="shared" si="48"/>
        <v>4</v>
      </c>
      <c r="I451" s="31"/>
      <c r="J451" s="32">
        <f t="shared" si="49"/>
        <v>15200</v>
      </c>
      <c r="K451" s="32">
        <f t="shared" si="50"/>
        <v>1</v>
      </c>
      <c r="L451" s="32">
        <f t="shared" si="51"/>
        <v>1</v>
      </c>
      <c r="M451" s="31"/>
      <c r="N451" s="32">
        <f t="shared" si="52"/>
        <v>15415</v>
      </c>
      <c r="O451" s="32">
        <f t="shared" si="53"/>
        <v>0</v>
      </c>
      <c r="P451" s="32">
        <f t="shared" si="54"/>
        <v>1</v>
      </c>
      <c r="Q451" s="31"/>
      <c r="R451" s="33">
        <f t="shared" si="55"/>
        <v>215</v>
      </c>
    </row>
    <row r="452" spans="1:18">
      <c r="A452" s="329" t="s">
        <v>842</v>
      </c>
      <c r="B452" s="329">
        <v>449035248</v>
      </c>
      <c r="C452" s="329" t="s">
        <v>519</v>
      </c>
      <c r="D452" s="329" t="s">
        <v>654</v>
      </c>
      <c r="E452" s="329" t="s">
        <v>60</v>
      </c>
      <c r="F452" s="30" t="s">
        <v>665</v>
      </c>
      <c r="G452" s="329" t="s">
        <v>273</v>
      </c>
      <c r="H452" s="241">
        <f t="shared" si="48"/>
        <v>0</v>
      </c>
      <c r="I452" s="31"/>
      <c r="J452" s="32">
        <f t="shared" si="49"/>
        <v>11379</v>
      </c>
      <c r="K452" s="32">
        <f t="shared" si="50"/>
        <v>0</v>
      </c>
      <c r="L452" s="32">
        <f t="shared" si="51"/>
        <v>0</v>
      </c>
      <c r="M452" s="31"/>
      <c r="N452" s="32" t="str">
        <f t="shared" si="52"/>
        <v>--</v>
      </c>
      <c r="O452" s="32">
        <f t="shared" si="53"/>
        <v>0</v>
      </c>
      <c r="P452" s="32">
        <f t="shared" si="54"/>
        <v>0</v>
      </c>
      <c r="Q452" s="31"/>
      <c r="R452" s="33" t="str">
        <f t="shared" si="55"/>
        <v>--</v>
      </c>
    </row>
    <row r="453" spans="1:18">
      <c r="A453" s="329" t="s">
        <v>842</v>
      </c>
      <c r="B453" s="329">
        <v>449035285</v>
      </c>
      <c r="C453" s="329" t="s">
        <v>519</v>
      </c>
      <c r="D453" s="329" t="s">
        <v>654</v>
      </c>
      <c r="E453" s="329" t="s">
        <v>60</v>
      </c>
      <c r="F453" s="30" t="s">
        <v>676</v>
      </c>
      <c r="G453" s="329" t="s">
        <v>310</v>
      </c>
      <c r="H453" s="241">
        <f t="shared" si="48"/>
        <v>1</v>
      </c>
      <c r="I453" s="31"/>
      <c r="J453" s="32" t="str">
        <f t="shared" si="49"/>
        <v>--</v>
      </c>
      <c r="K453" s="32">
        <f t="shared" si="50"/>
        <v>0</v>
      </c>
      <c r="L453" s="32">
        <f t="shared" si="51"/>
        <v>0</v>
      </c>
      <c r="M453" s="31"/>
      <c r="N453" s="32">
        <f t="shared" si="52"/>
        <v>13846</v>
      </c>
      <c r="O453" s="32">
        <f t="shared" si="53"/>
        <v>0</v>
      </c>
      <c r="P453" s="32">
        <f t="shared" si="54"/>
        <v>0</v>
      </c>
      <c r="Q453" s="31"/>
      <c r="R453" s="33" t="str">
        <f t="shared" si="55"/>
        <v>--</v>
      </c>
    </row>
    <row r="454" spans="1:18">
      <c r="A454" s="329" t="s">
        <v>842</v>
      </c>
      <c r="B454" s="329">
        <v>449035336</v>
      </c>
      <c r="C454" s="329" t="s">
        <v>519</v>
      </c>
      <c r="D454" s="329" t="s">
        <v>654</v>
      </c>
      <c r="E454" s="329" t="s">
        <v>60</v>
      </c>
      <c r="F454" s="30" t="s">
        <v>743</v>
      </c>
      <c r="G454" s="329" t="s">
        <v>361</v>
      </c>
      <c r="H454" s="241">
        <f t="shared" si="48"/>
        <v>0</v>
      </c>
      <c r="I454" s="31"/>
      <c r="J454" s="32">
        <f t="shared" si="49"/>
        <v>13434</v>
      </c>
      <c r="K454" s="32">
        <f t="shared" si="50"/>
        <v>0</v>
      </c>
      <c r="L454" s="32">
        <f t="shared" si="51"/>
        <v>0</v>
      </c>
      <c r="M454" s="31"/>
      <c r="N454" s="32" t="str">
        <f t="shared" si="52"/>
        <v>--</v>
      </c>
      <c r="O454" s="32">
        <f t="shared" si="53"/>
        <v>0</v>
      </c>
      <c r="P454" s="32">
        <f t="shared" si="54"/>
        <v>0</v>
      </c>
      <c r="Q454" s="31"/>
      <c r="R454" s="33" t="str">
        <f t="shared" si="55"/>
        <v>--</v>
      </c>
    </row>
    <row r="455" spans="1:18">
      <c r="A455" s="329" t="s">
        <v>844</v>
      </c>
      <c r="B455" s="329">
        <v>450086008</v>
      </c>
      <c r="C455" s="329" t="s">
        <v>520</v>
      </c>
      <c r="D455" s="329" t="s">
        <v>845</v>
      </c>
      <c r="E455" s="329" t="s">
        <v>111</v>
      </c>
      <c r="F455" s="30" t="s">
        <v>846</v>
      </c>
      <c r="G455" s="329" t="s">
        <v>33</v>
      </c>
      <c r="H455" s="241">
        <f t="shared" si="48"/>
        <v>1</v>
      </c>
      <c r="I455" s="31"/>
      <c r="J455" s="32">
        <f t="shared" si="49"/>
        <v>10788</v>
      </c>
      <c r="K455" s="32">
        <f t="shared" si="50"/>
        <v>0</v>
      </c>
      <c r="L455" s="32">
        <f t="shared" si="51"/>
        <v>0</v>
      </c>
      <c r="M455" s="31"/>
      <c r="N455" s="32">
        <f t="shared" si="52"/>
        <v>11275</v>
      </c>
      <c r="O455" s="32">
        <f t="shared" si="53"/>
        <v>0</v>
      </c>
      <c r="P455" s="32">
        <f t="shared" si="54"/>
        <v>0</v>
      </c>
      <c r="Q455" s="31"/>
      <c r="R455" s="33">
        <f t="shared" si="55"/>
        <v>487</v>
      </c>
    </row>
    <row r="456" spans="1:18">
      <c r="A456" s="329" t="s">
        <v>844</v>
      </c>
      <c r="B456" s="329">
        <v>450086074</v>
      </c>
      <c r="C456" s="329" t="s">
        <v>520</v>
      </c>
      <c r="D456" s="329" t="s">
        <v>845</v>
      </c>
      <c r="E456" s="329" t="s">
        <v>111</v>
      </c>
      <c r="F456" s="30" t="s">
        <v>943</v>
      </c>
      <c r="G456" s="329" t="s">
        <v>99</v>
      </c>
      <c r="H456" s="241">
        <f t="shared" si="48"/>
        <v>1</v>
      </c>
      <c r="I456" s="31"/>
      <c r="J456" s="32" t="str">
        <f t="shared" si="49"/>
        <v>--</v>
      </c>
      <c r="K456" s="32">
        <f t="shared" si="50"/>
        <v>0</v>
      </c>
      <c r="L456" s="32">
        <f t="shared" si="51"/>
        <v>0</v>
      </c>
      <c r="M456" s="31"/>
      <c r="N456" s="32">
        <f t="shared" si="52"/>
        <v>11462</v>
      </c>
      <c r="O456" s="32">
        <f t="shared" si="53"/>
        <v>0</v>
      </c>
      <c r="P456" s="32">
        <f t="shared" si="54"/>
        <v>0</v>
      </c>
      <c r="Q456" s="31"/>
      <c r="R456" s="33" t="str">
        <f t="shared" si="55"/>
        <v>--</v>
      </c>
    </row>
    <row r="457" spans="1:18">
      <c r="A457" s="329" t="s">
        <v>844</v>
      </c>
      <c r="B457" s="329">
        <v>450086086</v>
      </c>
      <c r="C457" s="329" t="s">
        <v>520</v>
      </c>
      <c r="D457" s="329" t="s">
        <v>845</v>
      </c>
      <c r="E457" s="329" t="s">
        <v>111</v>
      </c>
      <c r="F457" s="30" t="s">
        <v>845</v>
      </c>
      <c r="G457" s="329" t="s">
        <v>111</v>
      </c>
      <c r="H457" s="241">
        <f t="shared" si="48"/>
        <v>82</v>
      </c>
      <c r="I457" s="31"/>
      <c r="J457" s="32">
        <f t="shared" si="49"/>
        <v>12482</v>
      </c>
      <c r="K457" s="32">
        <f t="shared" si="50"/>
        <v>0</v>
      </c>
      <c r="L457" s="32">
        <f t="shared" si="51"/>
        <v>19</v>
      </c>
      <c r="M457" s="31"/>
      <c r="N457" s="32">
        <f t="shared" si="52"/>
        <v>12813</v>
      </c>
      <c r="O457" s="32">
        <f t="shared" si="53"/>
        <v>0</v>
      </c>
      <c r="P457" s="32">
        <f t="shared" si="54"/>
        <v>17</v>
      </c>
      <c r="Q457" s="31"/>
      <c r="R457" s="33">
        <f t="shared" si="55"/>
        <v>331</v>
      </c>
    </row>
    <row r="458" spans="1:18">
      <c r="A458" s="329" t="s">
        <v>844</v>
      </c>
      <c r="B458" s="329">
        <v>450086114</v>
      </c>
      <c r="C458" s="329" t="s">
        <v>520</v>
      </c>
      <c r="D458" s="329" t="s">
        <v>845</v>
      </c>
      <c r="E458" s="329" t="s">
        <v>111</v>
      </c>
      <c r="F458" s="30" t="s">
        <v>680</v>
      </c>
      <c r="G458" s="329" t="s">
        <v>139</v>
      </c>
      <c r="H458" s="241">
        <f t="shared" ref="H458:H521" si="56">IFERROR(VLOOKUP(B458,ratesQ2,14,FALSE),0)</f>
        <v>2</v>
      </c>
      <c r="I458" s="31"/>
      <c r="J458" s="32">
        <f t="shared" ref="J458:J521" si="57">IFERROR(VLOOKUP($B458,ratesPFY,9,FALSE),"--")</f>
        <v>10664</v>
      </c>
      <c r="K458" s="32">
        <f t="shared" ref="K458:K521" si="58">IFERROR(VLOOKUP($B458,found25,12,FALSE),0) +
IFERROR(VLOOKUP($B458,found25,13,FALSE),0) +
IFERROR(VLOOKUP($B458,found25,14,FALSE),0)</f>
        <v>0</v>
      </c>
      <c r="L458" s="32">
        <f t="shared" ref="L458:L521" si="59">(IFERROR(VLOOKUP($B458,found25,15,FALSE),0))</f>
        <v>0</v>
      </c>
      <c r="M458" s="31"/>
      <c r="N458" s="32">
        <f t="shared" ref="N458:N521" si="60">IFERROR(VLOOKUP($B458,ratesQ2,8,FALSE),"--")</f>
        <v>15182</v>
      </c>
      <c r="O458" s="32">
        <f t="shared" ref="O458:O521" si="61">IFERROR(VLOOKUP($B458,found26,12,FALSE),0) +
IFERROR(VLOOKUP($B458,found26,13,FALSE),0) +
IFERROR(VLOOKUP($B458,found26,14,FALSE),0)</f>
        <v>0</v>
      </c>
      <c r="P458" s="32">
        <f t="shared" ref="P458:P521" si="62">(IFERROR(VLOOKUP($B458,found26,15,FALSE),0))</f>
        <v>1</v>
      </c>
      <c r="Q458" s="31"/>
      <c r="R458" s="33">
        <f t="shared" ref="R458:R521" si="63">IFERROR(N458-J458,"--")</f>
        <v>4518</v>
      </c>
    </row>
    <row r="459" spans="1:18">
      <c r="A459" s="329" t="s">
        <v>844</v>
      </c>
      <c r="B459" s="329">
        <v>450086117</v>
      </c>
      <c r="C459" s="329" t="s">
        <v>520</v>
      </c>
      <c r="D459" s="329" t="s">
        <v>845</v>
      </c>
      <c r="E459" s="329" t="s">
        <v>111</v>
      </c>
      <c r="F459" s="30" t="s">
        <v>891</v>
      </c>
      <c r="G459" s="329" t="s">
        <v>142</v>
      </c>
      <c r="H459" s="241">
        <f t="shared" si="56"/>
        <v>1</v>
      </c>
      <c r="I459" s="31"/>
      <c r="J459" s="32" t="str">
        <f t="shared" si="57"/>
        <v>--</v>
      </c>
      <c r="K459" s="32">
        <f t="shared" si="58"/>
        <v>0</v>
      </c>
      <c r="L459" s="32">
        <f t="shared" si="59"/>
        <v>0</v>
      </c>
      <c r="M459" s="31"/>
      <c r="N459" s="32">
        <f t="shared" si="60"/>
        <v>17070</v>
      </c>
      <c r="O459" s="32">
        <f t="shared" si="61"/>
        <v>0</v>
      </c>
      <c r="P459" s="32">
        <f t="shared" si="62"/>
        <v>1</v>
      </c>
      <c r="Q459" s="31"/>
      <c r="R459" s="33" t="str">
        <f t="shared" si="63"/>
        <v>--</v>
      </c>
    </row>
    <row r="460" spans="1:18">
      <c r="A460" s="329" t="s">
        <v>844</v>
      </c>
      <c r="B460" s="329">
        <v>450086127</v>
      </c>
      <c r="C460" s="329" t="s">
        <v>520</v>
      </c>
      <c r="D460" s="329" t="s">
        <v>845</v>
      </c>
      <c r="E460" s="329" t="s">
        <v>111</v>
      </c>
      <c r="F460" s="30" t="s">
        <v>682</v>
      </c>
      <c r="G460" s="329" t="s">
        <v>152</v>
      </c>
      <c r="H460" s="241">
        <f t="shared" si="56"/>
        <v>4</v>
      </c>
      <c r="I460" s="31"/>
      <c r="J460" s="32">
        <f t="shared" si="57"/>
        <v>11019</v>
      </c>
      <c r="K460" s="32">
        <f t="shared" si="58"/>
        <v>0</v>
      </c>
      <c r="L460" s="32">
        <f t="shared" si="59"/>
        <v>0</v>
      </c>
      <c r="M460" s="31"/>
      <c r="N460" s="32">
        <f t="shared" si="60"/>
        <v>11275</v>
      </c>
      <c r="O460" s="32">
        <f t="shared" si="61"/>
        <v>0</v>
      </c>
      <c r="P460" s="32">
        <f t="shared" si="62"/>
        <v>0</v>
      </c>
      <c r="Q460" s="31"/>
      <c r="R460" s="33">
        <f t="shared" si="63"/>
        <v>256</v>
      </c>
    </row>
    <row r="461" spans="1:18">
      <c r="A461" s="329" t="s">
        <v>844</v>
      </c>
      <c r="B461" s="329">
        <v>450086137</v>
      </c>
      <c r="C461" s="329" t="s">
        <v>520</v>
      </c>
      <c r="D461" s="329" t="s">
        <v>845</v>
      </c>
      <c r="E461" s="329" t="s">
        <v>111</v>
      </c>
      <c r="F461" s="30" t="s">
        <v>847</v>
      </c>
      <c r="G461" s="329" t="s">
        <v>162</v>
      </c>
      <c r="H461" s="241">
        <f t="shared" si="56"/>
        <v>4</v>
      </c>
      <c r="I461" s="31"/>
      <c r="J461" s="32">
        <f t="shared" si="57"/>
        <v>19458</v>
      </c>
      <c r="K461" s="32">
        <f t="shared" si="58"/>
        <v>0</v>
      </c>
      <c r="L461" s="32">
        <f t="shared" si="59"/>
        <v>4</v>
      </c>
      <c r="M461" s="31"/>
      <c r="N461" s="32">
        <f t="shared" si="60"/>
        <v>20881</v>
      </c>
      <c r="O461" s="32">
        <f t="shared" si="61"/>
        <v>0</v>
      </c>
      <c r="P461" s="32">
        <f t="shared" si="62"/>
        <v>3</v>
      </c>
      <c r="Q461" s="31"/>
      <c r="R461" s="33">
        <f t="shared" si="63"/>
        <v>1423</v>
      </c>
    </row>
    <row r="462" spans="1:18">
      <c r="A462" s="329" t="s">
        <v>844</v>
      </c>
      <c r="B462" s="329">
        <v>450086210</v>
      </c>
      <c r="C462" s="329" t="s">
        <v>520</v>
      </c>
      <c r="D462" s="329" t="s">
        <v>845</v>
      </c>
      <c r="E462" s="329" t="s">
        <v>111</v>
      </c>
      <c r="F462" s="30" t="s">
        <v>683</v>
      </c>
      <c r="G462" s="329" t="s">
        <v>235</v>
      </c>
      <c r="H462" s="241">
        <f t="shared" si="56"/>
        <v>84</v>
      </c>
      <c r="I462" s="31"/>
      <c r="J462" s="32">
        <f t="shared" si="57"/>
        <v>11734</v>
      </c>
      <c r="K462" s="32">
        <f t="shared" si="58"/>
        <v>0</v>
      </c>
      <c r="L462" s="32">
        <f t="shared" si="59"/>
        <v>17</v>
      </c>
      <c r="M462" s="31"/>
      <c r="N462" s="32">
        <f t="shared" si="60"/>
        <v>12120</v>
      </c>
      <c r="O462" s="32">
        <f t="shared" si="61"/>
        <v>0</v>
      </c>
      <c r="P462" s="32">
        <f t="shared" si="62"/>
        <v>15</v>
      </c>
      <c r="Q462" s="31"/>
      <c r="R462" s="33">
        <f t="shared" si="63"/>
        <v>386</v>
      </c>
    </row>
    <row r="463" spans="1:18">
      <c r="A463" s="329" t="s">
        <v>844</v>
      </c>
      <c r="B463" s="329">
        <v>450086275</v>
      </c>
      <c r="C463" s="329" t="s">
        <v>520</v>
      </c>
      <c r="D463" s="329" t="s">
        <v>845</v>
      </c>
      <c r="E463" s="329" t="s">
        <v>111</v>
      </c>
      <c r="F463" s="30" t="s">
        <v>848</v>
      </c>
      <c r="G463" s="329" t="s">
        <v>300</v>
      </c>
      <c r="H463" s="241">
        <f t="shared" si="56"/>
        <v>11</v>
      </c>
      <c r="I463" s="31"/>
      <c r="J463" s="32">
        <f t="shared" si="57"/>
        <v>12371</v>
      </c>
      <c r="K463" s="32">
        <f t="shared" si="58"/>
        <v>0</v>
      </c>
      <c r="L463" s="32">
        <f t="shared" si="59"/>
        <v>2</v>
      </c>
      <c r="M463" s="31"/>
      <c r="N463" s="32">
        <f t="shared" si="60"/>
        <v>13612</v>
      </c>
      <c r="O463" s="32">
        <f t="shared" si="61"/>
        <v>0</v>
      </c>
      <c r="P463" s="32">
        <f t="shared" si="62"/>
        <v>4</v>
      </c>
      <c r="Q463" s="31"/>
      <c r="R463" s="33">
        <f t="shared" si="63"/>
        <v>1241</v>
      </c>
    </row>
    <row r="464" spans="1:18">
      <c r="A464" s="329" t="s">
        <v>844</v>
      </c>
      <c r="B464" s="329">
        <v>450086278</v>
      </c>
      <c r="C464" s="329" t="s">
        <v>520</v>
      </c>
      <c r="D464" s="329" t="s">
        <v>845</v>
      </c>
      <c r="E464" s="329" t="s">
        <v>111</v>
      </c>
      <c r="F464" s="30" t="s">
        <v>849</v>
      </c>
      <c r="G464" s="329" t="s">
        <v>303</v>
      </c>
      <c r="H464" s="241">
        <f t="shared" si="56"/>
        <v>8</v>
      </c>
      <c r="I464" s="31"/>
      <c r="J464" s="32">
        <f t="shared" si="57"/>
        <v>12081</v>
      </c>
      <c r="K464" s="32">
        <f t="shared" si="58"/>
        <v>0</v>
      </c>
      <c r="L464" s="32">
        <f t="shared" si="59"/>
        <v>2</v>
      </c>
      <c r="M464" s="31"/>
      <c r="N464" s="32">
        <f t="shared" si="60"/>
        <v>11943</v>
      </c>
      <c r="O464" s="32">
        <f t="shared" si="61"/>
        <v>0</v>
      </c>
      <c r="P464" s="32">
        <f t="shared" si="62"/>
        <v>1</v>
      </c>
      <c r="Q464" s="31"/>
      <c r="R464" s="33">
        <f t="shared" si="63"/>
        <v>-138</v>
      </c>
    </row>
    <row r="465" spans="1:18">
      <c r="A465" s="329" t="s">
        <v>844</v>
      </c>
      <c r="B465" s="329">
        <v>450086281</v>
      </c>
      <c r="C465" s="155" t="s">
        <v>520</v>
      </c>
      <c r="D465" s="345">
        <v>86</v>
      </c>
      <c r="E465" s="155" t="s">
        <v>111</v>
      </c>
      <c r="F465" s="32">
        <v>281</v>
      </c>
      <c r="G465" s="155" t="s">
        <v>306</v>
      </c>
      <c r="H465" s="241">
        <f t="shared" si="56"/>
        <v>2</v>
      </c>
      <c r="I465" s="31"/>
      <c r="J465" s="32" t="str">
        <f t="shared" si="57"/>
        <v>--</v>
      </c>
      <c r="K465" s="32">
        <f t="shared" si="58"/>
        <v>0</v>
      </c>
      <c r="L465" s="32">
        <f t="shared" si="59"/>
        <v>0</v>
      </c>
      <c r="M465" s="31"/>
      <c r="N465" s="32">
        <f t="shared" si="60"/>
        <v>21147.651529245948</v>
      </c>
      <c r="O465" s="32">
        <f t="shared" si="61"/>
        <v>0</v>
      </c>
      <c r="P465" s="32">
        <f t="shared" si="62"/>
        <v>0</v>
      </c>
      <c r="Q465" s="31"/>
      <c r="R465" s="33" t="str">
        <f t="shared" si="63"/>
        <v>--</v>
      </c>
    </row>
    <row r="466" spans="1:18">
      <c r="A466" s="329" t="s">
        <v>844</v>
      </c>
      <c r="B466" s="329">
        <v>450086327</v>
      </c>
      <c r="C466" s="329" t="s">
        <v>520</v>
      </c>
      <c r="D466" s="329" t="s">
        <v>845</v>
      </c>
      <c r="E466" s="329" t="s">
        <v>111</v>
      </c>
      <c r="F466" s="30" t="s">
        <v>850</v>
      </c>
      <c r="G466" s="329" t="s">
        <v>352</v>
      </c>
      <c r="H466" s="241">
        <f t="shared" si="56"/>
        <v>4</v>
      </c>
      <c r="I466" s="31"/>
      <c r="J466" s="32">
        <f t="shared" si="57"/>
        <v>11037</v>
      </c>
      <c r="K466" s="32">
        <f t="shared" si="58"/>
        <v>0</v>
      </c>
      <c r="L466" s="32">
        <f t="shared" si="59"/>
        <v>0</v>
      </c>
      <c r="M466" s="31"/>
      <c r="N466" s="32">
        <f t="shared" si="60"/>
        <v>11433</v>
      </c>
      <c r="O466" s="32">
        <f t="shared" si="61"/>
        <v>0</v>
      </c>
      <c r="P466" s="32">
        <f t="shared" si="62"/>
        <v>0</v>
      </c>
      <c r="Q466" s="31"/>
      <c r="R466" s="33">
        <f t="shared" si="63"/>
        <v>396</v>
      </c>
    </row>
    <row r="467" spans="1:18">
      <c r="A467" s="329" t="s">
        <v>844</v>
      </c>
      <c r="B467" s="329">
        <v>450086337</v>
      </c>
      <c r="C467" s="329" t="s">
        <v>520</v>
      </c>
      <c r="D467" s="329" t="s">
        <v>845</v>
      </c>
      <c r="E467" s="329" t="s">
        <v>111</v>
      </c>
      <c r="F467" s="30" t="s">
        <v>851</v>
      </c>
      <c r="G467" s="329" t="s">
        <v>362</v>
      </c>
      <c r="H467" s="241">
        <f t="shared" si="56"/>
        <v>0</v>
      </c>
      <c r="I467" s="31"/>
      <c r="J467" s="32">
        <f t="shared" si="57"/>
        <v>15918</v>
      </c>
      <c r="K467" s="32">
        <f t="shared" si="58"/>
        <v>0</v>
      </c>
      <c r="L467" s="32">
        <f t="shared" si="59"/>
        <v>1</v>
      </c>
      <c r="M467" s="31"/>
      <c r="N467" s="32" t="str">
        <f t="shared" si="60"/>
        <v>--</v>
      </c>
      <c r="O467" s="32">
        <f t="shared" si="61"/>
        <v>0</v>
      </c>
      <c r="P467" s="32">
        <f t="shared" si="62"/>
        <v>1</v>
      </c>
      <c r="Q467" s="31"/>
      <c r="R467" s="33" t="str">
        <f t="shared" si="63"/>
        <v>--</v>
      </c>
    </row>
    <row r="468" spans="1:18">
      <c r="A468" s="329" t="s">
        <v>844</v>
      </c>
      <c r="B468" s="329">
        <v>450086340</v>
      </c>
      <c r="C468" s="329" t="s">
        <v>520</v>
      </c>
      <c r="D468" s="329" t="s">
        <v>845</v>
      </c>
      <c r="E468" s="329" t="s">
        <v>111</v>
      </c>
      <c r="F468" s="30" t="s">
        <v>852</v>
      </c>
      <c r="G468" s="329" t="s">
        <v>365</v>
      </c>
      <c r="H468" s="241">
        <f t="shared" si="56"/>
        <v>4</v>
      </c>
      <c r="I468" s="31"/>
      <c r="J468" s="32">
        <f t="shared" si="57"/>
        <v>13767</v>
      </c>
      <c r="K468" s="32">
        <f t="shared" si="58"/>
        <v>0</v>
      </c>
      <c r="L468" s="32">
        <f t="shared" si="59"/>
        <v>3</v>
      </c>
      <c r="M468" s="31"/>
      <c r="N468" s="32">
        <f t="shared" si="60"/>
        <v>15595</v>
      </c>
      <c r="O468" s="32">
        <f t="shared" si="61"/>
        <v>0</v>
      </c>
      <c r="P468" s="32">
        <f t="shared" si="62"/>
        <v>2</v>
      </c>
      <c r="Q468" s="31"/>
      <c r="R468" s="33">
        <f t="shared" si="63"/>
        <v>1828</v>
      </c>
    </row>
    <row r="469" spans="1:18">
      <c r="A469" s="329" t="s">
        <v>844</v>
      </c>
      <c r="B469" s="329">
        <v>450086349</v>
      </c>
      <c r="C469" s="329" t="s">
        <v>520</v>
      </c>
      <c r="D469" s="329" t="s">
        <v>845</v>
      </c>
      <c r="E469" s="329" t="s">
        <v>111</v>
      </c>
      <c r="F469" s="30" t="s">
        <v>982</v>
      </c>
      <c r="G469" s="329" t="s">
        <v>374</v>
      </c>
      <c r="H469" s="241">
        <f t="shared" si="56"/>
        <v>3</v>
      </c>
      <c r="I469" s="31"/>
      <c r="J469" s="32" t="str">
        <f t="shared" si="57"/>
        <v>--</v>
      </c>
      <c r="K469" s="32">
        <f t="shared" si="58"/>
        <v>0</v>
      </c>
      <c r="L469" s="32">
        <f t="shared" si="59"/>
        <v>0</v>
      </c>
      <c r="M469" s="31"/>
      <c r="N469" s="32">
        <f t="shared" si="60"/>
        <v>14348</v>
      </c>
      <c r="O469" s="32">
        <f t="shared" si="61"/>
        <v>0</v>
      </c>
      <c r="P469" s="32">
        <f t="shared" si="62"/>
        <v>1</v>
      </c>
      <c r="Q469" s="31"/>
      <c r="R469" s="33" t="str">
        <f t="shared" si="63"/>
        <v>--</v>
      </c>
    </row>
    <row r="470" spans="1:18">
      <c r="A470" s="329" t="s">
        <v>844</v>
      </c>
      <c r="B470" s="329">
        <v>450086605</v>
      </c>
      <c r="C470" s="329" t="s">
        <v>520</v>
      </c>
      <c r="D470" s="329" t="s">
        <v>845</v>
      </c>
      <c r="E470" s="329" t="s">
        <v>111</v>
      </c>
      <c r="F470" s="30" t="s">
        <v>686</v>
      </c>
      <c r="G470" s="329" t="str">
        <f>VLOOKUP(B470,ratesQ2,6,FALSE)</f>
        <v>AMHERST PELHAM</v>
      </c>
      <c r="H470" s="241">
        <f t="shared" si="56"/>
        <v>1</v>
      </c>
      <c r="I470" s="31"/>
      <c r="J470" s="32" t="str">
        <f t="shared" si="57"/>
        <v>--</v>
      </c>
      <c r="K470" s="32">
        <f t="shared" si="58"/>
        <v>0</v>
      </c>
      <c r="L470" s="32">
        <f t="shared" si="59"/>
        <v>0</v>
      </c>
      <c r="M470" s="31"/>
      <c r="N470" s="32">
        <f t="shared" si="60"/>
        <v>15091.445604483588</v>
      </c>
      <c r="O470" s="32">
        <f t="shared" si="61"/>
        <v>0</v>
      </c>
      <c r="P470" s="32">
        <f t="shared" si="62"/>
        <v>0</v>
      </c>
      <c r="Q470" s="31"/>
      <c r="R470" s="33" t="str">
        <f t="shared" si="63"/>
        <v>--</v>
      </c>
    </row>
    <row r="471" spans="1:18">
      <c r="A471" s="329" t="s">
        <v>844</v>
      </c>
      <c r="B471" s="329">
        <v>450086632</v>
      </c>
      <c r="C471" s="155" t="s">
        <v>520</v>
      </c>
      <c r="D471" s="345">
        <v>86</v>
      </c>
      <c r="E471" s="155" t="s">
        <v>111</v>
      </c>
      <c r="F471" s="32">
        <v>632</v>
      </c>
      <c r="G471" s="155" t="s">
        <v>389</v>
      </c>
      <c r="H471" s="241">
        <f t="shared" si="56"/>
        <v>1</v>
      </c>
      <c r="I471" s="31"/>
      <c r="J471" s="32" t="str">
        <f t="shared" si="57"/>
        <v>--</v>
      </c>
      <c r="K471" s="32">
        <f t="shared" si="58"/>
        <v>0</v>
      </c>
      <c r="L471" s="32">
        <f t="shared" si="59"/>
        <v>0</v>
      </c>
      <c r="M471" s="31"/>
      <c r="N471" s="32">
        <f t="shared" si="60"/>
        <v>14446.251634615386</v>
      </c>
      <c r="O471" s="32">
        <f t="shared" si="61"/>
        <v>0</v>
      </c>
      <c r="P471" s="32">
        <f t="shared" si="62"/>
        <v>0</v>
      </c>
      <c r="Q471" s="31"/>
      <c r="R471" s="33" t="str">
        <f t="shared" si="63"/>
        <v>--</v>
      </c>
    </row>
    <row r="472" spans="1:18">
      <c r="A472" s="329" t="s">
        <v>844</v>
      </c>
      <c r="B472" s="329">
        <v>450086670</v>
      </c>
      <c r="C472" s="329" t="s">
        <v>520</v>
      </c>
      <c r="D472" s="329" t="s">
        <v>845</v>
      </c>
      <c r="E472" s="329" t="s">
        <v>111</v>
      </c>
      <c r="F472" s="30" t="s">
        <v>688</v>
      </c>
      <c r="G472" s="329" t="s">
        <v>399</v>
      </c>
      <c r="H472" s="241">
        <f t="shared" si="56"/>
        <v>1</v>
      </c>
      <c r="I472" s="31"/>
      <c r="J472" s="32">
        <f t="shared" si="57"/>
        <v>16054</v>
      </c>
      <c r="K472" s="32">
        <f t="shared" si="58"/>
        <v>0</v>
      </c>
      <c r="L472" s="32">
        <f t="shared" si="59"/>
        <v>1</v>
      </c>
      <c r="M472" s="31"/>
      <c r="N472" s="32">
        <f t="shared" si="60"/>
        <v>16182</v>
      </c>
      <c r="O472" s="32">
        <f t="shared" si="61"/>
        <v>0</v>
      </c>
      <c r="P472" s="32">
        <f t="shared" si="62"/>
        <v>1</v>
      </c>
      <c r="Q472" s="31"/>
      <c r="R472" s="33">
        <f t="shared" si="63"/>
        <v>128</v>
      </c>
    </row>
    <row r="473" spans="1:18">
      <c r="A473" s="329" t="s">
        <v>844</v>
      </c>
      <c r="B473" s="329">
        <v>450086672</v>
      </c>
      <c r="C473" s="329" t="s">
        <v>520</v>
      </c>
      <c r="D473" s="329" t="s">
        <v>845</v>
      </c>
      <c r="E473" s="329" t="s">
        <v>111</v>
      </c>
      <c r="F473" s="30" t="s">
        <v>807</v>
      </c>
      <c r="G473" s="329" t="s">
        <v>400</v>
      </c>
      <c r="H473" s="241">
        <f t="shared" si="56"/>
        <v>2</v>
      </c>
      <c r="I473" s="31"/>
      <c r="J473" s="32" t="str">
        <f t="shared" si="57"/>
        <v>--</v>
      </c>
      <c r="K473" s="32">
        <f t="shared" si="58"/>
        <v>0</v>
      </c>
      <c r="L473" s="32">
        <f t="shared" si="59"/>
        <v>0</v>
      </c>
      <c r="M473" s="31"/>
      <c r="N473" s="32">
        <f t="shared" si="60"/>
        <v>11407</v>
      </c>
      <c r="O473" s="32">
        <f t="shared" si="61"/>
        <v>0</v>
      </c>
      <c r="P473" s="32">
        <f t="shared" si="62"/>
        <v>0</v>
      </c>
      <c r="Q473" s="31"/>
      <c r="R473" s="33" t="str">
        <f t="shared" si="63"/>
        <v>--</v>
      </c>
    </row>
    <row r="474" spans="1:18">
      <c r="A474" s="329" t="s">
        <v>844</v>
      </c>
      <c r="B474" s="329">
        <v>450086674</v>
      </c>
      <c r="C474" s="329" t="s">
        <v>520</v>
      </c>
      <c r="D474" s="329" t="s">
        <v>845</v>
      </c>
      <c r="E474" s="329" t="s">
        <v>111</v>
      </c>
      <c r="F474" s="30" t="s">
        <v>689</v>
      </c>
      <c r="G474" s="329" t="s">
        <v>402</v>
      </c>
      <c r="H474" s="241">
        <f t="shared" si="56"/>
        <v>1</v>
      </c>
      <c r="I474" s="31"/>
      <c r="J474" s="32">
        <f t="shared" si="57"/>
        <v>11037</v>
      </c>
      <c r="K474" s="32">
        <f t="shared" si="58"/>
        <v>0</v>
      </c>
      <c r="L474" s="32">
        <f t="shared" si="59"/>
        <v>0</v>
      </c>
      <c r="M474" s="31"/>
      <c r="N474" s="32">
        <f t="shared" si="60"/>
        <v>11462</v>
      </c>
      <c r="O474" s="32">
        <f t="shared" si="61"/>
        <v>0</v>
      </c>
      <c r="P474" s="32">
        <f t="shared" si="62"/>
        <v>0</v>
      </c>
      <c r="Q474" s="31"/>
      <c r="R474" s="33">
        <f t="shared" si="63"/>
        <v>425</v>
      </c>
    </row>
    <row r="475" spans="1:18">
      <c r="A475" s="329" t="s">
        <v>844</v>
      </c>
      <c r="B475" s="329">
        <v>450086683</v>
      </c>
      <c r="C475" s="329" t="s">
        <v>520</v>
      </c>
      <c r="D475" s="329" t="s">
        <v>845</v>
      </c>
      <c r="E475" s="329" t="s">
        <v>111</v>
      </c>
      <c r="F475" s="30" t="s">
        <v>853</v>
      </c>
      <c r="G475" s="329" t="s">
        <v>405</v>
      </c>
      <c r="H475" s="241">
        <f t="shared" si="56"/>
        <v>1</v>
      </c>
      <c r="I475" s="31"/>
      <c r="J475" s="32">
        <f t="shared" si="57"/>
        <v>10664</v>
      </c>
      <c r="K475" s="32">
        <f t="shared" si="58"/>
        <v>0</v>
      </c>
      <c r="L475" s="32">
        <f t="shared" si="59"/>
        <v>0</v>
      </c>
      <c r="M475" s="31"/>
      <c r="N475" s="32">
        <f t="shared" si="60"/>
        <v>16182</v>
      </c>
      <c r="O475" s="32">
        <f t="shared" si="61"/>
        <v>0</v>
      </c>
      <c r="P475" s="32">
        <f t="shared" si="62"/>
        <v>1</v>
      </c>
      <c r="Q475" s="31"/>
      <c r="R475" s="33">
        <f t="shared" si="63"/>
        <v>5518</v>
      </c>
    </row>
    <row r="476" spans="1:18">
      <c r="A476" s="329" t="s">
        <v>854</v>
      </c>
      <c r="B476" s="329">
        <v>453137005</v>
      </c>
      <c r="C476" s="329" t="s">
        <v>521</v>
      </c>
      <c r="D476" s="329" t="s">
        <v>847</v>
      </c>
      <c r="E476" s="329" t="s">
        <v>162</v>
      </c>
      <c r="F476" s="30" t="s">
        <v>797</v>
      </c>
      <c r="G476" s="329" t="s">
        <v>30</v>
      </c>
      <c r="H476" s="241">
        <f t="shared" si="56"/>
        <v>3</v>
      </c>
      <c r="I476" s="31"/>
      <c r="J476" s="32">
        <f t="shared" si="57"/>
        <v>13005</v>
      </c>
      <c r="K476" s="32">
        <f t="shared" si="58"/>
        <v>0</v>
      </c>
      <c r="L476" s="32">
        <f t="shared" si="59"/>
        <v>1</v>
      </c>
      <c r="M476" s="31"/>
      <c r="N476" s="32">
        <f t="shared" si="60"/>
        <v>14723</v>
      </c>
      <c r="O476" s="32">
        <f t="shared" si="61"/>
        <v>0</v>
      </c>
      <c r="P476" s="32">
        <f t="shared" si="62"/>
        <v>2</v>
      </c>
      <c r="Q476" s="31"/>
      <c r="R476" s="33">
        <f t="shared" si="63"/>
        <v>1718</v>
      </c>
    </row>
    <row r="477" spans="1:18">
      <c r="A477" s="329" t="s">
        <v>854</v>
      </c>
      <c r="B477" s="329">
        <v>453137061</v>
      </c>
      <c r="C477" s="329" t="s">
        <v>521</v>
      </c>
      <c r="D477" s="329" t="s">
        <v>847</v>
      </c>
      <c r="E477" s="329" t="s">
        <v>162</v>
      </c>
      <c r="F477" s="30" t="s">
        <v>799</v>
      </c>
      <c r="G477" s="329" t="s">
        <v>86</v>
      </c>
      <c r="H477" s="241">
        <f t="shared" si="56"/>
        <v>76</v>
      </c>
      <c r="I477" s="31"/>
      <c r="J477" s="32">
        <f t="shared" si="57"/>
        <v>17329</v>
      </c>
      <c r="K477" s="32">
        <f t="shared" si="58"/>
        <v>7</v>
      </c>
      <c r="L477" s="32">
        <f t="shared" si="59"/>
        <v>58</v>
      </c>
      <c r="M477" s="31"/>
      <c r="N477" s="32">
        <f t="shared" si="60"/>
        <v>18473</v>
      </c>
      <c r="O477" s="32">
        <f t="shared" si="61"/>
        <v>8</v>
      </c>
      <c r="P477" s="32">
        <f t="shared" si="62"/>
        <v>67</v>
      </c>
      <c r="Q477" s="31"/>
      <c r="R477" s="33">
        <f t="shared" si="63"/>
        <v>1144</v>
      </c>
    </row>
    <row r="478" spans="1:18">
      <c r="A478" s="329" t="s">
        <v>854</v>
      </c>
      <c r="B478" s="329">
        <v>453137086</v>
      </c>
      <c r="C478" s="329" t="s">
        <v>521</v>
      </c>
      <c r="D478" s="329" t="s">
        <v>847</v>
      </c>
      <c r="E478" s="329" t="s">
        <v>162</v>
      </c>
      <c r="F478" s="30" t="s">
        <v>845</v>
      </c>
      <c r="G478" s="329" t="s">
        <v>111</v>
      </c>
      <c r="H478" s="241">
        <f t="shared" si="56"/>
        <v>0</v>
      </c>
      <c r="I478" s="31"/>
      <c r="J478" s="32">
        <f t="shared" si="57"/>
        <v>16941</v>
      </c>
      <c r="K478" s="32">
        <f t="shared" si="58"/>
        <v>0</v>
      </c>
      <c r="L478" s="32">
        <f t="shared" si="59"/>
        <v>1</v>
      </c>
      <c r="M478" s="31"/>
      <c r="N478" s="32" t="str">
        <f t="shared" si="60"/>
        <v>--</v>
      </c>
      <c r="O478" s="32">
        <f t="shared" si="61"/>
        <v>0</v>
      </c>
      <c r="P478" s="32">
        <f t="shared" si="62"/>
        <v>0</v>
      </c>
      <c r="Q478" s="31"/>
      <c r="R478" s="33" t="str">
        <f t="shared" si="63"/>
        <v>--</v>
      </c>
    </row>
    <row r="479" spans="1:18">
      <c r="A479" s="329" t="s">
        <v>854</v>
      </c>
      <c r="B479" s="329">
        <v>453137114</v>
      </c>
      <c r="C479" s="329" t="s">
        <v>521</v>
      </c>
      <c r="D479" s="329" t="s">
        <v>847</v>
      </c>
      <c r="E479" s="329" t="s">
        <v>162</v>
      </c>
      <c r="F479" s="30" t="s">
        <v>680</v>
      </c>
      <c r="G479" s="329" t="s">
        <v>139</v>
      </c>
      <c r="H479" s="241">
        <f t="shared" si="56"/>
        <v>0</v>
      </c>
      <c r="I479" s="31"/>
      <c r="J479" s="32">
        <f t="shared" si="57"/>
        <v>17828</v>
      </c>
      <c r="K479" s="32">
        <f t="shared" si="58"/>
        <v>0</v>
      </c>
      <c r="L479" s="32">
        <f t="shared" si="59"/>
        <v>2</v>
      </c>
      <c r="M479" s="31"/>
      <c r="N479" s="32" t="str">
        <f t="shared" si="60"/>
        <v>--</v>
      </c>
      <c r="O479" s="32">
        <f t="shared" si="61"/>
        <v>0</v>
      </c>
      <c r="P479" s="32">
        <f t="shared" si="62"/>
        <v>0</v>
      </c>
      <c r="Q479" s="31"/>
      <c r="R479" s="33" t="str">
        <f t="shared" si="63"/>
        <v>--</v>
      </c>
    </row>
    <row r="480" spans="1:18">
      <c r="A480" s="329" t="s">
        <v>854</v>
      </c>
      <c r="B480" s="329">
        <v>453137127</v>
      </c>
      <c r="C480" s="155" t="s">
        <v>521</v>
      </c>
      <c r="D480" s="345">
        <v>137</v>
      </c>
      <c r="E480" s="155" t="s">
        <v>162</v>
      </c>
      <c r="F480" s="32">
        <v>127</v>
      </c>
      <c r="G480" s="155" t="s">
        <v>152</v>
      </c>
      <c r="H480" s="241">
        <f t="shared" si="56"/>
        <v>1</v>
      </c>
      <c r="I480" s="31"/>
      <c r="J480" s="32" t="str">
        <f t="shared" si="57"/>
        <v>--</v>
      </c>
      <c r="K480" s="32">
        <f t="shared" si="58"/>
        <v>0</v>
      </c>
      <c r="L480" s="32">
        <f t="shared" si="59"/>
        <v>0</v>
      </c>
      <c r="M480" s="31"/>
      <c r="N480" s="32">
        <f t="shared" si="60"/>
        <v>14323.451942446043</v>
      </c>
      <c r="O480" s="32">
        <f t="shared" si="61"/>
        <v>0</v>
      </c>
      <c r="P480" s="32">
        <f t="shared" si="62"/>
        <v>0</v>
      </c>
      <c r="Q480" s="31"/>
      <c r="R480" s="33" t="str">
        <f t="shared" si="63"/>
        <v>--</v>
      </c>
    </row>
    <row r="481" spans="1:18">
      <c r="A481" s="329" t="s">
        <v>854</v>
      </c>
      <c r="B481" s="329">
        <v>453137137</v>
      </c>
      <c r="C481" s="329" t="s">
        <v>521</v>
      </c>
      <c r="D481" s="329" t="s">
        <v>847</v>
      </c>
      <c r="E481" s="329" t="s">
        <v>162</v>
      </c>
      <c r="F481" s="30" t="s">
        <v>847</v>
      </c>
      <c r="G481" s="329" t="s">
        <v>162</v>
      </c>
      <c r="H481" s="241">
        <f t="shared" si="56"/>
        <v>472</v>
      </c>
      <c r="I481" s="31"/>
      <c r="J481" s="32">
        <f t="shared" si="57"/>
        <v>19068</v>
      </c>
      <c r="K481" s="32">
        <f t="shared" si="58"/>
        <v>57</v>
      </c>
      <c r="L481" s="32">
        <f t="shared" si="59"/>
        <v>451</v>
      </c>
      <c r="M481" s="31"/>
      <c r="N481" s="32">
        <f t="shared" si="60"/>
        <v>20219</v>
      </c>
      <c r="O481" s="32">
        <f t="shared" si="61"/>
        <v>47</v>
      </c>
      <c r="P481" s="32">
        <f t="shared" si="62"/>
        <v>429</v>
      </c>
      <c r="Q481" s="31"/>
      <c r="R481" s="33">
        <f t="shared" si="63"/>
        <v>1151</v>
      </c>
    </row>
    <row r="482" spans="1:18">
      <c r="A482" s="329" t="s">
        <v>854</v>
      </c>
      <c r="B482" s="329">
        <v>453137161</v>
      </c>
      <c r="C482" s="329" t="s">
        <v>521</v>
      </c>
      <c r="D482" s="329" t="s">
        <v>847</v>
      </c>
      <c r="E482" s="329" t="s">
        <v>162</v>
      </c>
      <c r="F482" s="30" t="s">
        <v>802</v>
      </c>
      <c r="G482" s="329" t="s">
        <v>186</v>
      </c>
      <c r="H482" s="241">
        <f t="shared" si="56"/>
        <v>1</v>
      </c>
      <c r="I482" s="31"/>
      <c r="J482" s="32">
        <f t="shared" si="57"/>
        <v>17314</v>
      </c>
      <c r="K482" s="32">
        <f t="shared" si="58"/>
        <v>0</v>
      </c>
      <c r="L482" s="32">
        <f t="shared" si="59"/>
        <v>1</v>
      </c>
      <c r="M482" s="31"/>
      <c r="N482" s="32">
        <f t="shared" si="60"/>
        <v>18014</v>
      </c>
      <c r="O482" s="32">
        <f t="shared" si="61"/>
        <v>0</v>
      </c>
      <c r="P482" s="32">
        <f t="shared" si="62"/>
        <v>2</v>
      </c>
      <c r="Q482" s="31"/>
      <c r="R482" s="33">
        <f t="shared" si="63"/>
        <v>700</v>
      </c>
    </row>
    <row r="483" spans="1:18">
      <c r="A483" s="329" t="s">
        <v>854</v>
      </c>
      <c r="B483" s="329">
        <v>453137210</v>
      </c>
      <c r="C483" s="329" t="s">
        <v>521</v>
      </c>
      <c r="D483" s="329" t="s">
        <v>847</v>
      </c>
      <c r="E483" s="329" t="s">
        <v>162</v>
      </c>
      <c r="F483" s="30" t="s">
        <v>683</v>
      </c>
      <c r="G483" s="329" t="s">
        <v>235</v>
      </c>
      <c r="H483" s="241">
        <f t="shared" si="56"/>
        <v>0</v>
      </c>
      <c r="I483" s="31"/>
      <c r="J483" s="32">
        <f t="shared" si="57"/>
        <v>16320</v>
      </c>
      <c r="K483" s="32">
        <f t="shared" si="58"/>
        <v>0</v>
      </c>
      <c r="L483" s="32">
        <f t="shared" si="59"/>
        <v>4</v>
      </c>
      <c r="M483" s="31"/>
      <c r="N483" s="32" t="str">
        <f t="shared" si="60"/>
        <v>--</v>
      </c>
      <c r="O483" s="32">
        <f t="shared" si="61"/>
        <v>0</v>
      </c>
      <c r="P483" s="32">
        <f t="shared" si="62"/>
        <v>3</v>
      </c>
      <c r="Q483" s="31"/>
      <c r="R483" s="33" t="str">
        <f t="shared" si="63"/>
        <v>--</v>
      </c>
    </row>
    <row r="484" spans="1:18">
      <c r="A484" s="329" t="s">
        <v>854</v>
      </c>
      <c r="B484" s="329">
        <v>453137253</v>
      </c>
      <c r="C484" s="329" t="s">
        <v>521</v>
      </c>
      <c r="D484" s="329" t="s">
        <v>847</v>
      </c>
      <c r="E484" s="329" t="s">
        <v>162</v>
      </c>
      <c r="F484" s="30" t="s">
        <v>684</v>
      </c>
      <c r="G484" s="329" t="str">
        <f>VLOOKUP(B484,ratesQ2,6,FALSE)</f>
        <v>ROWE</v>
      </c>
      <c r="H484" s="241">
        <f t="shared" si="56"/>
        <v>1</v>
      </c>
      <c r="I484" s="31"/>
      <c r="J484" s="32" t="str">
        <f t="shared" si="57"/>
        <v>--</v>
      </c>
      <c r="K484" s="32">
        <f t="shared" si="58"/>
        <v>0</v>
      </c>
      <c r="L484" s="32">
        <f t="shared" si="59"/>
        <v>0</v>
      </c>
      <c r="M484" s="31"/>
      <c r="N484" s="32">
        <f t="shared" si="60"/>
        <v>17180.604390243905</v>
      </c>
      <c r="O484" s="32">
        <f t="shared" si="61"/>
        <v>0</v>
      </c>
      <c r="P484" s="32">
        <f t="shared" si="62"/>
        <v>0</v>
      </c>
      <c r="Q484" s="31"/>
      <c r="R484" s="33" t="str">
        <f t="shared" si="63"/>
        <v>--</v>
      </c>
    </row>
    <row r="485" spans="1:18">
      <c r="A485" s="329" t="s">
        <v>854</v>
      </c>
      <c r="B485" s="329">
        <v>453137278</v>
      </c>
      <c r="C485" s="329" t="s">
        <v>521</v>
      </c>
      <c r="D485" s="329" t="s">
        <v>847</v>
      </c>
      <c r="E485" s="329" t="s">
        <v>162</v>
      </c>
      <c r="F485" s="30" t="s">
        <v>849</v>
      </c>
      <c r="G485" s="329" t="s">
        <v>303</v>
      </c>
      <c r="H485" s="241">
        <f t="shared" si="56"/>
        <v>4</v>
      </c>
      <c r="I485" s="31"/>
      <c r="J485" s="32">
        <f t="shared" si="57"/>
        <v>14855</v>
      </c>
      <c r="K485" s="32">
        <f t="shared" si="58"/>
        <v>0</v>
      </c>
      <c r="L485" s="32">
        <f t="shared" si="59"/>
        <v>4</v>
      </c>
      <c r="M485" s="31"/>
      <c r="N485" s="32">
        <f t="shared" si="60"/>
        <v>15912</v>
      </c>
      <c r="O485" s="32">
        <f t="shared" si="61"/>
        <v>0</v>
      </c>
      <c r="P485" s="32">
        <f t="shared" si="62"/>
        <v>3</v>
      </c>
      <c r="Q485" s="31"/>
      <c r="R485" s="33">
        <f t="shared" si="63"/>
        <v>1057</v>
      </c>
    </row>
    <row r="486" spans="1:18">
      <c r="A486" s="329" t="s">
        <v>854</v>
      </c>
      <c r="B486" s="329">
        <v>453137281</v>
      </c>
      <c r="C486" s="329" t="s">
        <v>521</v>
      </c>
      <c r="D486" s="329" t="s">
        <v>847</v>
      </c>
      <c r="E486" s="329" t="s">
        <v>162</v>
      </c>
      <c r="F486" s="30" t="s">
        <v>796</v>
      </c>
      <c r="G486" s="329" t="s">
        <v>306</v>
      </c>
      <c r="H486" s="241">
        <f t="shared" si="56"/>
        <v>119</v>
      </c>
      <c r="I486" s="31"/>
      <c r="J486" s="32">
        <f t="shared" si="57"/>
        <v>18200</v>
      </c>
      <c r="K486" s="32">
        <f t="shared" si="58"/>
        <v>7</v>
      </c>
      <c r="L486" s="32">
        <f t="shared" si="59"/>
        <v>80</v>
      </c>
      <c r="M486" s="31"/>
      <c r="N486" s="32">
        <f t="shared" si="60"/>
        <v>19957</v>
      </c>
      <c r="O486" s="32">
        <f t="shared" si="61"/>
        <v>9</v>
      </c>
      <c r="P486" s="32">
        <f t="shared" si="62"/>
        <v>104</v>
      </c>
      <c r="Q486" s="31"/>
      <c r="R486" s="33">
        <f t="shared" si="63"/>
        <v>1757</v>
      </c>
    </row>
    <row r="487" spans="1:18">
      <c r="A487" s="329" t="s">
        <v>854</v>
      </c>
      <c r="B487" s="329">
        <v>453137309</v>
      </c>
      <c r="C487" s="329" t="s">
        <v>521</v>
      </c>
      <c r="D487" s="329" t="s">
        <v>847</v>
      </c>
      <c r="E487" s="329" t="s">
        <v>162</v>
      </c>
      <c r="F487" s="30" t="s">
        <v>855</v>
      </c>
      <c r="G487" s="329" t="s">
        <v>334</v>
      </c>
      <c r="H487" s="241">
        <f t="shared" si="56"/>
        <v>0</v>
      </c>
      <c r="I487" s="31"/>
      <c r="J487" s="32">
        <f t="shared" si="57"/>
        <v>18147</v>
      </c>
      <c r="K487" s="32">
        <f t="shared" si="58"/>
        <v>0</v>
      </c>
      <c r="L487" s="32">
        <f t="shared" si="59"/>
        <v>1</v>
      </c>
      <c r="M487" s="31"/>
      <c r="N487" s="32" t="str">
        <f t="shared" si="60"/>
        <v>--</v>
      </c>
      <c r="O487" s="32">
        <f t="shared" si="61"/>
        <v>0</v>
      </c>
      <c r="P487" s="32">
        <f t="shared" si="62"/>
        <v>1</v>
      </c>
      <c r="Q487" s="31"/>
      <c r="R487" s="33" t="str">
        <f t="shared" si="63"/>
        <v>--</v>
      </c>
    </row>
    <row r="488" spans="1:18">
      <c r="A488" s="329" t="s">
        <v>854</v>
      </c>
      <c r="B488" s="329">
        <v>453137325</v>
      </c>
      <c r="C488" s="329" t="s">
        <v>521</v>
      </c>
      <c r="D488" s="329" t="s">
        <v>847</v>
      </c>
      <c r="E488" s="329" t="s">
        <v>162</v>
      </c>
      <c r="F488" s="30" t="s">
        <v>805</v>
      </c>
      <c r="G488" s="329" t="s">
        <v>350</v>
      </c>
      <c r="H488" s="241">
        <f t="shared" si="56"/>
        <v>1</v>
      </c>
      <c r="I488" s="31"/>
      <c r="J488" s="32">
        <f t="shared" si="57"/>
        <v>10851</v>
      </c>
      <c r="K488" s="32">
        <f t="shared" si="58"/>
        <v>0</v>
      </c>
      <c r="L488" s="32">
        <f t="shared" si="59"/>
        <v>0</v>
      </c>
      <c r="M488" s="31"/>
      <c r="N488" s="32">
        <f t="shared" si="60"/>
        <v>11091</v>
      </c>
      <c r="O488" s="32">
        <f t="shared" si="61"/>
        <v>0</v>
      </c>
      <c r="P488" s="32">
        <f t="shared" si="62"/>
        <v>0</v>
      </c>
      <c r="Q488" s="31"/>
      <c r="R488" s="33">
        <f t="shared" si="63"/>
        <v>240</v>
      </c>
    </row>
    <row r="489" spans="1:18">
      <c r="A489" s="329" t="s">
        <v>854</v>
      </c>
      <c r="B489" s="329">
        <v>453137332</v>
      </c>
      <c r="C489" s="329" t="s">
        <v>521</v>
      </c>
      <c r="D489" s="329" t="s">
        <v>847</v>
      </c>
      <c r="E489" s="329" t="s">
        <v>162</v>
      </c>
      <c r="F489" s="30" t="s">
        <v>806</v>
      </c>
      <c r="G489" s="329" t="s">
        <v>357</v>
      </c>
      <c r="H489" s="241">
        <f t="shared" si="56"/>
        <v>8</v>
      </c>
      <c r="I489" s="31"/>
      <c r="J489" s="32">
        <f t="shared" si="57"/>
        <v>16980</v>
      </c>
      <c r="K489" s="32">
        <f t="shared" si="58"/>
        <v>1</v>
      </c>
      <c r="L489" s="32">
        <f t="shared" si="59"/>
        <v>9</v>
      </c>
      <c r="M489" s="31"/>
      <c r="N489" s="32">
        <f t="shared" si="60"/>
        <v>16547</v>
      </c>
      <c r="O489" s="32">
        <f t="shared" si="61"/>
        <v>0</v>
      </c>
      <c r="P489" s="32">
        <f t="shared" si="62"/>
        <v>4</v>
      </c>
      <c r="Q489" s="31"/>
      <c r="R489" s="33">
        <f t="shared" si="63"/>
        <v>-433</v>
      </c>
    </row>
    <row r="490" spans="1:18">
      <c r="A490" s="329" t="s">
        <v>854</v>
      </c>
      <c r="B490" s="329">
        <v>453137672</v>
      </c>
      <c r="C490" s="155" t="s">
        <v>521</v>
      </c>
      <c r="D490" s="345">
        <v>137</v>
      </c>
      <c r="E490" s="155" t="s">
        <v>162</v>
      </c>
      <c r="F490" s="32">
        <v>672</v>
      </c>
      <c r="G490" s="155" t="s">
        <v>400</v>
      </c>
      <c r="H490" s="241">
        <f t="shared" si="56"/>
        <v>1</v>
      </c>
      <c r="I490" s="31"/>
      <c r="J490" s="32" t="str">
        <f t="shared" si="57"/>
        <v>--</v>
      </c>
      <c r="K490" s="32">
        <f t="shared" si="58"/>
        <v>0</v>
      </c>
      <c r="L490" s="32">
        <f t="shared" si="59"/>
        <v>0</v>
      </c>
      <c r="M490" s="31"/>
      <c r="N490" s="32">
        <f t="shared" si="60"/>
        <v>15912.070455764073</v>
      </c>
      <c r="O490" s="32">
        <f t="shared" si="61"/>
        <v>0</v>
      </c>
      <c r="P490" s="32">
        <f t="shared" si="62"/>
        <v>0</v>
      </c>
      <c r="Q490" s="31"/>
      <c r="R490" s="33" t="str">
        <f t="shared" si="63"/>
        <v>--</v>
      </c>
    </row>
    <row r="491" spans="1:18">
      <c r="A491" s="329" t="s">
        <v>856</v>
      </c>
      <c r="B491" s="329">
        <v>454149009</v>
      </c>
      <c r="C491" s="329" t="s">
        <v>522</v>
      </c>
      <c r="D491" s="329" t="s">
        <v>783</v>
      </c>
      <c r="E491" s="329" t="s">
        <v>174</v>
      </c>
      <c r="F491" s="30" t="s">
        <v>780</v>
      </c>
      <c r="G491" s="329" t="s">
        <v>34</v>
      </c>
      <c r="H491" s="241">
        <f t="shared" si="56"/>
        <v>1</v>
      </c>
      <c r="I491" s="31"/>
      <c r="J491" s="32">
        <f t="shared" si="57"/>
        <v>15802</v>
      </c>
      <c r="K491" s="32">
        <f t="shared" si="58"/>
        <v>2</v>
      </c>
      <c r="L491" s="32">
        <f t="shared" si="59"/>
        <v>2</v>
      </c>
      <c r="M491" s="31"/>
      <c r="N491" s="32">
        <f t="shared" si="60"/>
        <v>17941</v>
      </c>
      <c r="O491" s="32">
        <f t="shared" si="61"/>
        <v>2</v>
      </c>
      <c r="P491" s="32">
        <f t="shared" si="62"/>
        <v>3</v>
      </c>
      <c r="Q491" s="31"/>
      <c r="R491" s="33">
        <f t="shared" si="63"/>
        <v>2139</v>
      </c>
    </row>
    <row r="492" spans="1:18">
      <c r="A492" s="329" t="s">
        <v>856</v>
      </c>
      <c r="B492" s="329">
        <v>454149056</v>
      </c>
      <c r="C492" s="329" t="s">
        <v>522</v>
      </c>
      <c r="D492" s="329" t="s">
        <v>783</v>
      </c>
      <c r="E492" s="329" t="s">
        <v>174</v>
      </c>
      <c r="F492" s="30" t="s">
        <v>781</v>
      </c>
      <c r="G492" s="329" t="s">
        <v>81</v>
      </c>
      <c r="H492" s="241">
        <f t="shared" si="56"/>
        <v>1</v>
      </c>
      <c r="I492" s="31"/>
      <c r="J492" s="32" t="str">
        <f t="shared" si="57"/>
        <v>--</v>
      </c>
      <c r="K492" s="32">
        <f t="shared" si="58"/>
        <v>0</v>
      </c>
      <c r="L492" s="32">
        <f t="shared" si="59"/>
        <v>0</v>
      </c>
      <c r="M492" s="31"/>
      <c r="N492" s="32">
        <f t="shared" si="60"/>
        <v>11407</v>
      </c>
      <c r="O492" s="32">
        <f t="shared" si="61"/>
        <v>0</v>
      </c>
      <c r="P492" s="32">
        <f t="shared" si="62"/>
        <v>0</v>
      </c>
      <c r="Q492" s="31"/>
      <c r="R492" s="33" t="str">
        <f t="shared" si="63"/>
        <v>--</v>
      </c>
    </row>
    <row r="493" spans="1:18">
      <c r="A493" s="329" t="s">
        <v>856</v>
      </c>
      <c r="B493" s="329">
        <v>454149103</v>
      </c>
      <c r="C493" s="155" t="s">
        <v>522</v>
      </c>
      <c r="D493" s="345">
        <v>149</v>
      </c>
      <c r="E493" s="155" t="s">
        <v>174</v>
      </c>
      <c r="F493" s="32">
        <v>103</v>
      </c>
      <c r="G493" s="155" t="s">
        <v>128</v>
      </c>
      <c r="H493" s="241">
        <f t="shared" si="56"/>
        <v>4</v>
      </c>
      <c r="I493" s="31"/>
      <c r="J493" s="32" t="str">
        <f t="shared" si="57"/>
        <v>--</v>
      </c>
      <c r="K493" s="32">
        <f t="shared" si="58"/>
        <v>0</v>
      </c>
      <c r="L493" s="32">
        <f t="shared" si="59"/>
        <v>0</v>
      </c>
      <c r="M493" s="31"/>
      <c r="N493" s="32">
        <f t="shared" si="60"/>
        <v>18015.364007999997</v>
      </c>
      <c r="O493" s="32">
        <f t="shared" si="61"/>
        <v>0</v>
      </c>
      <c r="P493" s="32">
        <f t="shared" si="62"/>
        <v>0</v>
      </c>
      <c r="Q493" s="31"/>
      <c r="R493" s="33" t="str">
        <f t="shared" si="63"/>
        <v>--</v>
      </c>
    </row>
    <row r="494" spans="1:18">
      <c r="A494" s="329" t="s">
        <v>856</v>
      </c>
      <c r="B494" s="329">
        <v>454149128</v>
      </c>
      <c r="C494" s="329" t="s">
        <v>522</v>
      </c>
      <c r="D494" s="329" t="s">
        <v>783</v>
      </c>
      <c r="E494" s="329" t="s">
        <v>174</v>
      </c>
      <c r="F494" s="30" t="s">
        <v>729</v>
      </c>
      <c r="G494" s="329" t="s">
        <v>153</v>
      </c>
      <c r="H494" s="241">
        <f t="shared" si="56"/>
        <v>19</v>
      </c>
      <c r="I494" s="31"/>
      <c r="J494" s="32">
        <f t="shared" si="57"/>
        <v>16694</v>
      </c>
      <c r="K494" s="32">
        <f t="shared" si="58"/>
        <v>4</v>
      </c>
      <c r="L494" s="32">
        <f t="shared" si="59"/>
        <v>17</v>
      </c>
      <c r="M494" s="31"/>
      <c r="N494" s="32">
        <f t="shared" si="60"/>
        <v>18325</v>
      </c>
      <c r="O494" s="32">
        <f t="shared" si="61"/>
        <v>5</v>
      </c>
      <c r="P494" s="32">
        <f t="shared" si="62"/>
        <v>17</v>
      </c>
      <c r="Q494" s="31"/>
      <c r="R494" s="33">
        <f t="shared" si="63"/>
        <v>1631</v>
      </c>
    </row>
    <row r="495" spans="1:18">
      <c r="A495" s="329" t="s">
        <v>856</v>
      </c>
      <c r="B495" s="329">
        <v>454149149</v>
      </c>
      <c r="C495" s="329" t="s">
        <v>522</v>
      </c>
      <c r="D495" s="329" t="s">
        <v>783</v>
      </c>
      <c r="E495" s="329" t="s">
        <v>174</v>
      </c>
      <c r="F495" s="30" t="s">
        <v>783</v>
      </c>
      <c r="G495" s="329" t="s">
        <v>174</v>
      </c>
      <c r="H495" s="241">
        <f t="shared" si="56"/>
        <v>841</v>
      </c>
      <c r="I495" s="31"/>
      <c r="J495" s="32">
        <f t="shared" si="57"/>
        <v>19152</v>
      </c>
      <c r="K495" s="32">
        <f t="shared" si="58"/>
        <v>272</v>
      </c>
      <c r="L495" s="32">
        <f t="shared" si="59"/>
        <v>620</v>
      </c>
      <c r="M495" s="31"/>
      <c r="N495" s="32">
        <f t="shared" si="60"/>
        <v>20242</v>
      </c>
      <c r="O495" s="32">
        <f t="shared" si="61"/>
        <v>287</v>
      </c>
      <c r="P495" s="32">
        <f t="shared" si="62"/>
        <v>624</v>
      </c>
      <c r="Q495" s="31"/>
      <c r="R495" s="33">
        <f t="shared" si="63"/>
        <v>1090</v>
      </c>
    </row>
    <row r="496" spans="1:18">
      <c r="A496" s="329" t="s">
        <v>856</v>
      </c>
      <c r="B496" s="329">
        <v>454149181</v>
      </c>
      <c r="C496" s="329" t="s">
        <v>522</v>
      </c>
      <c r="D496" s="329" t="s">
        <v>783</v>
      </c>
      <c r="E496" s="329" t="s">
        <v>174</v>
      </c>
      <c r="F496" s="30" t="s">
        <v>732</v>
      </c>
      <c r="G496" s="329" t="s">
        <v>206</v>
      </c>
      <c r="H496" s="241">
        <f t="shared" si="56"/>
        <v>53</v>
      </c>
      <c r="I496" s="31"/>
      <c r="J496" s="32">
        <f t="shared" si="57"/>
        <v>16378</v>
      </c>
      <c r="K496" s="32">
        <f t="shared" si="58"/>
        <v>14</v>
      </c>
      <c r="L496" s="32">
        <f t="shared" si="59"/>
        <v>51</v>
      </c>
      <c r="M496" s="31"/>
      <c r="N496" s="32">
        <f t="shared" si="60"/>
        <v>17378</v>
      </c>
      <c r="O496" s="32">
        <f t="shared" si="61"/>
        <v>14</v>
      </c>
      <c r="P496" s="32">
        <f t="shared" si="62"/>
        <v>43</v>
      </c>
      <c r="Q496" s="31"/>
      <c r="R496" s="33">
        <f t="shared" si="63"/>
        <v>1000</v>
      </c>
    </row>
    <row r="497" spans="1:18">
      <c r="A497" s="329" t="s">
        <v>856</v>
      </c>
      <c r="B497" s="329">
        <v>454149211</v>
      </c>
      <c r="C497" s="329" t="s">
        <v>522</v>
      </c>
      <c r="D497" s="329" t="s">
        <v>783</v>
      </c>
      <c r="E497" s="329" t="s">
        <v>174</v>
      </c>
      <c r="F497" s="30" t="s">
        <v>784</v>
      </c>
      <c r="G497" s="329" t="s">
        <v>236</v>
      </c>
      <c r="H497" s="241">
        <f t="shared" si="56"/>
        <v>1</v>
      </c>
      <c r="I497" s="31"/>
      <c r="J497" s="32">
        <f t="shared" si="57"/>
        <v>13451</v>
      </c>
      <c r="K497" s="32">
        <f t="shared" si="58"/>
        <v>0</v>
      </c>
      <c r="L497" s="32">
        <f t="shared" si="59"/>
        <v>1</v>
      </c>
      <c r="M497" s="31"/>
      <c r="N497" s="32">
        <f t="shared" si="60"/>
        <v>13820</v>
      </c>
      <c r="O497" s="32">
        <f t="shared" si="61"/>
        <v>0</v>
      </c>
      <c r="P497" s="32">
        <f t="shared" si="62"/>
        <v>1</v>
      </c>
      <c r="Q497" s="31"/>
      <c r="R497" s="33">
        <f t="shared" si="63"/>
        <v>369</v>
      </c>
    </row>
    <row r="498" spans="1:18">
      <c r="A498" s="329" t="s">
        <v>857</v>
      </c>
      <c r="B498" s="329">
        <v>455128128</v>
      </c>
      <c r="C498" s="329" t="s">
        <v>523</v>
      </c>
      <c r="D498" s="329" t="s">
        <v>729</v>
      </c>
      <c r="E498" s="329" t="s">
        <v>153</v>
      </c>
      <c r="F498" s="30" t="s">
        <v>729</v>
      </c>
      <c r="G498" s="329" t="s">
        <v>153</v>
      </c>
      <c r="H498" s="241">
        <f t="shared" si="56"/>
        <v>292</v>
      </c>
      <c r="I498" s="31"/>
      <c r="J498" s="32">
        <f t="shared" si="57"/>
        <v>14504</v>
      </c>
      <c r="K498" s="32">
        <f t="shared" si="58"/>
        <v>24</v>
      </c>
      <c r="L498" s="32">
        <f t="shared" si="59"/>
        <v>137</v>
      </c>
      <c r="M498" s="31"/>
      <c r="N498" s="32">
        <f t="shared" si="60"/>
        <v>15252</v>
      </c>
      <c r="O498" s="32">
        <f t="shared" si="61"/>
        <v>27</v>
      </c>
      <c r="P498" s="32">
        <f t="shared" si="62"/>
        <v>138</v>
      </c>
      <c r="Q498" s="31"/>
      <c r="R498" s="33">
        <f t="shared" si="63"/>
        <v>748</v>
      </c>
    </row>
    <row r="499" spans="1:18">
      <c r="A499" s="329" t="s">
        <v>857</v>
      </c>
      <c r="B499" s="329">
        <v>455128149</v>
      </c>
      <c r="C499" s="329" t="s">
        <v>523</v>
      </c>
      <c r="D499" s="329" t="s">
        <v>729</v>
      </c>
      <c r="E499" s="329" t="s">
        <v>153</v>
      </c>
      <c r="F499" s="30" t="s">
        <v>783</v>
      </c>
      <c r="G499" s="329" t="s">
        <v>174</v>
      </c>
      <c r="H499" s="241">
        <f t="shared" si="56"/>
        <v>2</v>
      </c>
      <c r="I499" s="31"/>
      <c r="J499" s="32">
        <f t="shared" si="57"/>
        <v>15187</v>
      </c>
      <c r="K499" s="32">
        <f t="shared" si="58"/>
        <v>0</v>
      </c>
      <c r="L499" s="32">
        <f t="shared" si="59"/>
        <v>2</v>
      </c>
      <c r="M499" s="31"/>
      <c r="N499" s="32">
        <f t="shared" si="60"/>
        <v>15954</v>
      </c>
      <c r="O499" s="32">
        <f t="shared" si="61"/>
        <v>0</v>
      </c>
      <c r="P499" s="32">
        <f t="shared" si="62"/>
        <v>2</v>
      </c>
      <c r="Q499" s="31"/>
      <c r="R499" s="33">
        <f t="shared" si="63"/>
        <v>767</v>
      </c>
    </row>
    <row r="500" spans="1:18">
      <c r="A500" s="329" t="s">
        <v>857</v>
      </c>
      <c r="B500" s="329">
        <v>455128181</v>
      </c>
      <c r="C500" s="329" t="s">
        <v>523</v>
      </c>
      <c r="D500" s="329" t="s">
        <v>729</v>
      </c>
      <c r="E500" s="329" t="s">
        <v>153</v>
      </c>
      <c r="F500" s="30" t="s">
        <v>732</v>
      </c>
      <c r="G500" s="329" t="s">
        <v>206</v>
      </c>
      <c r="H500" s="241">
        <f t="shared" si="56"/>
        <v>2</v>
      </c>
      <c r="I500" s="31"/>
      <c r="J500" s="32">
        <f t="shared" si="57"/>
        <v>13604</v>
      </c>
      <c r="K500" s="32">
        <f t="shared" si="58"/>
        <v>0</v>
      </c>
      <c r="L500" s="32">
        <f t="shared" si="59"/>
        <v>2</v>
      </c>
      <c r="M500" s="31"/>
      <c r="N500" s="32">
        <f t="shared" si="60"/>
        <v>18906</v>
      </c>
      <c r="O500" s="32">
        <f t="shared" si="61"/>
        <v>0</v>
      </c>
      <c r="P500" s="32">
        <f t="shared" si="62"/>
        <v>1</v>
      </c>
      <c r="Q500" s="31"/>
      <c r="R500" s="33">
        <f t="shared" si="63"/>
        <v>5302</v>
      </c>
    </row>
    <row r="501" spans="1:18">
      <c r="A501" s="329" t="s">
        <v>857</v>
      </c>
      <c r="B501" s="329">
        <v>455128204</v>
      </c>
      <c r="C501" s="155" t="s">
        <v>523</v>
      </c>
      <c r="D501" s="345">
        <v>128</v>
      </c>
      <c r="E501" s="155" t="s">
        <v>153</v>
      </c>
      <c r="F501" s="32">
        <v>204</v>
      </c>
      <c r="G501" s="155" t="s">
        <v>229</v>
      </c>
      <c r="H501" s="241">
        <f t="shared" si="56"/>
        <v>1</v>
      </c>
      <c r="I501" s="31"/>
      <c r="J501" s="32" t="str">
        <f t="shared" si="57"/>
        <v>--</v>
      </c>
      <c r="K501" s="32">
        <f t="shared" si="58"/>
        <v>0</v>
      </c>
      <c r="L501" s="32">
        <f t="shared" si="59"/>
        <v>0</v>
      </c>
      <c r="M501" s="31"/>
      <c r="N501" s="32">
        <f t="shared" si="60"/>
        <v>13123.456961217476</v>
      </c>
      <c r="O501" s="32">
        <f t="shared" si="61"/>
        <v>0</v>
      </c>
      <c r="P501" s="32">
        <f t="shared" si="62"/>
        <v>0</v>
      </c>
      <c r="Q501" s="31"/>
      <c r="R501" s="33" t="str">
        <f t="shared" si="63"/>
        <v>--</v>
      </c>
    </row>
    <row r="502" spans="1:18">
      <c r="A502" s="329" t="s">
        <v>857</v>
      </c>
      <c r="B502" s="329">
        <v>455128745</v>
      </c>
      <c r="C502" s="329" t="s">
        <v>523</v>
      </c>
      <c r="D502" s="329" t="s">
        <v>729</v>
      </c>
      <c r="E502" s="329" t="s">
        <v>153</v>
      </c>
      <c r="F502" s="30" t="s">
        <v>794</v>
      </c>
      <c r="G502" s="329" t="s">
        <v>422</v>
      </c>
      <c r="H502" s="241">
        <f t="shared" si="56"/>
        <v>6</v>
      </c>
      <c r="I502" s="31"/>
      <c r="J502" s="32">
        <f t="shared" si="57"/>
        <v>10913</v>
      </c>
      <c r="K502" s="32">
        <f t="shared" si="58"/>
        <v>0</v>
      </c>
      <c r="L502" s="32">
        <f t="shared" si="59"/>
        <v>0</v>
      </c>
      <c r="M502" s="31"/>
      <c r="N502" s="32">
        <f t="shared" si="60"/>
        <v>11337</v>
      </c>
      <c r="O502" s="32">
        <f t="shared" si="61"/>
        <v>0</v>
      </c>
      <c r="P502" s="32">
        <f t="shared" si="62"/>
        <v>0</v>
      </c>
      <c r="Q502" s="31"/>
      <c r="R502" s="33">
        <f t="shared" si="63"/>
        <v>424</v>
      </c>
    </row>
    <row r="503" spans="1:18">
      <c r="A503" s="329" t="s">
        <v>857</v>
      </c>
      <c r="B503" s="329">
        <v>455128773</v>
      </c>
      <c r="C503" s="329" t="s">
        <v>523</v>
      </c>
      <c r="D503" s="329" t="s">
        <v>729</v>
      </c>
      <c r="E503" s="329" t="s">
        <v>153</v>
      </c>
      <c r="F503" s="30" t="s">
        <v>900</v>
      </c>
      <c r="G503" s="329" t="s">
        <v>432</v>
      </c>
      <c r="H503" s="241">
        <f t="shared" si="56"/>
        <v>3</v>
      </c>
      <c r="I503" s="31"/>
      <c r="J503" s="32" t="str">
        <f t="shared" si="57"/>
        <v>--</v>
      </c>
      <c r="K503" s="32">
        <f t="shared" si="58"/>
        <v>0</v>
      </c>
      <c r="L503" s="32">
        <f t="shared" si="59"/>
        <v>0</v>
      </c>
      <c r="M503" s="31"/>
      <c r="N503" s="32">
        <f t="shared" si="60"/>
        <v>11089</v>
      </c>
      <c r="O503" s="32">
        <f t="shared" si="61"/>
        <v>0</v>
      </c>
      <c r="P503" s="32">
        <f t="shared" si="62"/>
        <v>0</v>
      </c>
      <c r="Q503" s="31"/>
      <c r="R503" s="33" t="str">
        <f t="shared" si="63"/>
        <v>--</v>
      </c>
    </row>
    <row r="504" spans="1:18">
      <c r="A504" s="329" t="s">
        <v>858</v>
      </c>
      <c r="B504" s="329">
        <v>456160007</v>
      </c>
      <c r="C504" s="155" t="s">
        <v>524</v>
      </c>
      <c r="D504" s="345">
        <v>160</v>
      </c>
      <c r="E504" s="155" t="s">
        <v>185</v>
      </c>
      <c r="F504" s="32">
        <v>7</v>
      </c>
      <c r="G504" s="155" t="s">
        <v>32</v>
      </c>
      <c r="H504" s="241">
        <f t="shared" si="56"/>
        <v>1</v>
      </c>
      <c r="I504" s="31"/>
      <c r="J504" s="32" t="str">
        <f t="shared" si="57"/>
        <v>--</v>
      </c>
      <c r="K504" s="32">
        <f t="shared" si="58"/>
        <v>0</v>
      </c>
      <c r="L504" s="32">
        <f t="shared" si="59"/>
        <v>0</v>
      </c>
      <c r="M504" s="31"/>
      <c r="N504" s="32">
        <f t="shared" si="60"/>
        <v>14647.883809275663</v>
      </c>
      <c r="O504" s="32">
        <f t="shared" si="61"/>
        <v>0</v>
      </c>
      <c r="P504" s="32">
        <f t="shared" si="62"/>
        <v>0</v>
      </c>
      <c r="Q504" s="31"/>
      <c r="R504" s="33" t="str">
        <f t="shared" si="63"/>
        <v>--</v>
      </c>
    </row>
    <row r="505" spans="1:18">
      <c r="A505" s="329" t="s">
        <v>858</v>
      </c>
      <c r="B505" s="329">
        <v>456160009</v>
      </c>
      <c r="C505" s="329" t="s">
        <v>524</v>
      </c>
      <c r="D505" s="329" t="s">
        <v>659</v>
      </c>
      <c r="E505" s="329" t="s">
        <v>185</v>
      </c>
      <c r="F505" s="30" t="s">
        <v>780</v>
      </c>
      <c r="G505" s="329" t="s">
        <v>34</v>
      </c>
      <c r="H505" s="241">
        <f t="shared" si="56"/>
        <v>1</v>
      </c>
      <c r="I505" s="31"/>
      <c r="J505" s="32">
        <f t="shared" si="57"/>
        <v>11037</v>
      </c>
      <c r="K505" s="32">
        <f t="shared" si="58"/>
        <v>0</v>
      </c>
      <c r="L505" s="32">
        <f t="shared" si="59"/>
        <v>0</v>
      </c>
      <c r="M505" s="31"/>
      <c r="N505" s="32">
        <f t="shared" si="60"/>
        <v>11462</v>
      </c>
      <c r="O505" s="32">
        <f t="shared" si="61"/>
        <v>0</v>
      </c>
      <c r="P505" s="32">
        <f t="shared" si="62"/>
        <v>0</v>
      </c>
      <c r="Q505" s="31"/>
      <c r="R505" s="33">
        <f t="shared" si="63"/>
        <v>425</v>
      </c>
    </row>
    <row r="506" spans="1:18">
      <c r="A506" s="329" t="s">
        <v>858</v>
      </c>
      <c r="B506" s="329">
        <v>456160031</v>
      </c>
      <c r="C506" s="329" t="s">
        <v>524</v>
      </c>
      <c r="D506" s="329" t="s">
        <v>659</v>
      </c>
      <c r="E506" s="329" t="s">
        <v>185</v>
      </c>
      <c r="F506" s="30" t="s">
        <v>727</v>
      </c>
      <c r="G506" s="329" t="s">
        <v>56</v>
      </c>
      <c r="H506" s="241">
        <f t="shared" si="56"/>
        <v>3</v>
      </c>
      <c r="I506" s="31"/>
      <c r="J506" s="32">
        <f t="shared" si="57"/>
        <v>13481</v>
      </c>
      <c r="K506" s="32">
        <f t="shared" si="58"/>
        <v>2</v>
      </c>
      <c r="L506" s="32">
        <f t="shared" si="59"/>
        <v>2</v>
      </c>
      <c r="M506" s="31"/>
      <c r="N506" s="32">
        <f t="shared" si="60"/>
        <v>15836</v>
      </c>
      <c r="O506" s="32">
        <f t="shared" si="61"/>
        <v>1</v>
      </c>
      <c r="P506" s="32">
        <f t="shared" si="62"/>
        <v>2</v>
      </c>
      <c r="Q506" s="31"/>
      <c r="R506" s="33">
        <f t="shared" si="63"/>
        <v>2355</v>
      </c>
    </row>
    <row r="507" spans="1:18">
      <c r="A507" s="329" t="s">
        <v>858</v>
      </c>
      <c r="B507" s="329">
        <v>456160056</v>
      </c>
      <c r="C507" s="329" t="s">
        <v>524</v>
      </c>
      <c r="D507" s="329" t="s">
        <v>659</v>
      </c>
      <c r="E507" s="329" t="s">
        <v>185</v>
      </c>
      <c r="F507" s="30" t="s">
        <v>781</v>
      </c>
      <c r="G507" s="329" t="s">
        <v>81</v>
      </c>
      <c r="H507" s="241">
        <f t="shared" si="56"/>
        <v>4</v>
      </c>
      <c r="I507" s="31"/>
      <c r="J507" s="32">
        <f t="shared" si="57"/>
        <v>13199</v>
      </c>
      <c r="K507" s="32">
        <f t="shared" si="58"/>
        <v>0</v>
      </c>
      <c r="L507" s="32">
        <f t="shared" si="59"/>
        <v>3</v>
      </c>
      <c r="M507" s="31"/>
      <c r="N507" s="32">
        <f t="shared" si="60"/>
        <v>16204</v>
      </c>
      <c r="O507" s="32">
        <f t="shared" si="61"/>
        <v>0</v>
      </c>
      <c r="P507" s="32">
        <f t="shared" si="62"/>
        <v>3</v>
      </c>
      <c r="Q507" s="31"/>
      <c r="R507" s="33">
        <f t="shared" si="63"/>
        <v>3005</v>
      </c>
    </row>
    <row r="508" spans="1:18">
      <c r="A508" s="329" t="s">
        <v>858</v>
      </c>
      <c r="B508" s="329">
        <v>456160079</v>
      </c>
      <c r="C508" s="329" t="s">
        <v>524</v>
      </c>
      <c r="D508" s="329" t="s">
        <v>659</v>
      </c>
      <c r="E508" s="329" t="s">
        <v>185</v>
      </c>
      <c r="F508" s="30" t="s">
        <v>782</v>
      </c>
      <c r="G508" s="329" t="s">
        <v>104</v>
      </c>
      <c r="H508" s="241">
        <f t="shared" si="56"/>
        <v>41</v>
      </c>
      <c r="I508" s="31"/>
      <c r="J508" s="32">
        <f t="shared" si="57"/>
        <v>17121</v>
      </c>
      <c r="K508" s="32">
        <f t="shared" si="58"/>
        <v>27</v>
      </c>
      <c r="L508" s="32">
        <f t="shared" si="59"/>
        <v>41</v>
      </c>
      <c r="M508" s="31"/>
      <c r="N508" s="32">
        <f t="shared" si="60"/>
        <v>17180</v>
      </c>
      <c r="O508" s="32">
        <f t="shared" si="61"/>
        <v>17</v>
      </c>
      <c r="P508" s="32">
        <f t="shared" si="62"/>
        <v>35</v>
      </c>
      <c r="Q508" s="31"/>
      <c r="R508" s="33">
        <f t="shared" si="63"/>
        <v>59</v>
      </c>
    </row>
    <row r="509" spans="1:18">
      <c r="A509" s="329" t="s">
        <v>858</v>
      </c>
      <c r="B509" s="329">
        <v>456160128</v>
      </c>
      <c r="C509" s="329" t="s">
        <v>524</v>
      </c>
      <c r="D509" s="329" t="s">
        <v>659</v>
      </c>
      <c r="E509" s="329" t="s">
        <v>185</v>
      </c>
      <c r="F509" s="30" t="s">
        <v>729</v>
      </c>
      <c r="G509" s="329" t="s">
        <v>153</v>
      </c>
      <c r="H509" s="241">
        <f t="shared" si="56"/>
        <v>0</v>
      </c>
      <c r="I509" s="31"/>
      <c r="J509" s="32">
        <f t="shared" si="57"/>
        <v>20832</v>
      </c>
      <c r="K509" s="32">
        <f t="shared" si="58"/>
        <v>1</v>
      </c>
      <c r="L509" s="32">
        <f t="shared" si="59"/>
        <v>1</v>
      </c>
      <c r="M509" s="31"/>
      <c r="N509" s="32" t="str">
        <f t="shared" si="60"/>
        <v>--</v>
      </c>
      <c r="O509" s="32">
        <f t="shared" si="61"/>
        <v>0</v>
      </c>
      <c r="P509" s="32">
        <f t="shared" si="62"/>
        <v>0</v>
      </c>
      <c r="Q509" s="31"/>
      <c r="R509" s="33" t="str">
        <f t="shared" si="63"/>
        <v>--</v>
      </c>
    </row>
    <row r="510" spans="1:18">
      <c r="A510" s="329" t="s">
        <v>858</v>
      </c>
      <c r="B510" s="329">
        <v>456160149</v>
      </c>
      <c r="C510" s="329" t="s">
        <v>524</v>
      </c>
      <c r="D510" s="329" t="s">
        <v>659</v>
      </c>
      <c r="E510" s="329" t="s">
        <v>185</v>
      </c>
      <c r="F510" s="30" t="s">
        <v>783</v>
      </c>
      <c r="G510" s="329" t="s">
        <v>174</v>
      </c>
      <c r="H510" s="241">
        <f t="shared" si="56"/>
        <v>4</v>
      </c>
      <c r="I510" s="31"/>
      <c r="J510" s="32">
        <f t="shared" si="57"/>
        <v>17636</v>
      </c>
      <c r="K510" s="32">
        <f t="shared" si="58"/>
        <v>1</v>
      </c>
      <c r="L510" s="32">
        <f t="shared" si="59"/>
        <v>2</v>
      </c>
      <c r="M510" s="31"/>
      <c r="N510" s="32">
        <f t="shared" si="60"/>
        <v>18618</v>
      </c>
      <c r="O510" s="32">
        <f t="shared" si="61"/>
        <v>0</v>
      </c>
      <c r="P510" s="32">
        <f t="shared" si="62"/>
        <v>3</v>
      </c>
      <c r="Q510" s="31"/>
      <c r="R510" s="33">
        <f t="shared" si="63"/>
        <v>982</v>
      </c>
    </row>
    <row r="511" spans="1:18">
      <c r="A511" s="329" t="s">
        <v>858</v>
      </c>
      <c r="B511" s="329">
        <v>456160153</v>
      </c>
      <c r="C511" s="329" t="s">
        <v>524</v>
      </c>
      <c r="D511" s="329" t="s">
        <v>659</v>
      </c>
      <c r="E511" s="329" t="s">
        <v>185</v>
      </c>
      <c r="F511" s="30" t="s">
        <v>658</v>
      </c>
      <c r="G511" s="329" t="s">
        <v>178</v>
      </c>
      <c r="H511" s="241">
        <f t="shared" si="56"/>
        <v>0</v>
      </c>
      <c r="I511" s="31"/>
      <c r="J511" s="32">
        <f t="shared" si="57"/>
        <v>21023</v>
      </c>
      <c r="K511" s="32">
        <f t="shared" si="58"/>
        <v>1</v>
      </c>
      <c r="L511" s="32">
        <f t="shared" si="59"/>
        <v>1</v>
      </c>
      <c r="M511" s="31"/>
      <c r="N511" s="32" t="str">
        <f t="shared" si="60"/>
        <v>--</v>
      </c>
      <c r="O511" s="32">
        <f t="shared" si="61"/>
        <v>1</v>
      </c>
      <c r="P511" s="32">
        <f t="shared" si="62"/>
        <v>2</v>
      </c>
      <c r="Q511" s="31"/>
      <c r="R511" s="33" t="str">
        <f t="shared" si="63"/>
        <v>--</v>
      </c>
    </row>
    <row r="512" spans="1:18">
      <c r="A512" s="329" t="s">
        <v>858</v>
      </c>
      <c r="B512" s="329">
        <v>456160160</v>
      </c>
      <c r="C512" s="329" t="s">
        <v>524</v>
      </c>
      <c r="D512" s="329" t="s">
        <v>659</v>
      </c>
      <c r="E512" s="329" t="s">
        <v>185</v>
      </c>
      <c r="F512" s="30" t="s">
        <v>659</v>
      </c>
      <c r="G512" s="329" t="s">
        <v>185</v>
      </c>
      <c r="H512" s="241">
        <f t="shared" si="56"/>
        <v>745</v>
      </c>
      <c r="I512" s="31"/>
      <c r="J512" s="32">
        <f t="shared" si="57"/>
        <v>18312</v>
      </c>
      <c r="K512" s="32">
        <f t="shared" si="58"/>
        <v>402</v>
      </c>
      <c r="L512" s="32">
        <f t="shared" si="59"/>
        <v>529</v>
      </c>
      <c r="M512" s="31"/>
      <c r="N512" s="32">
        <f t="shared" si="60"/>
        <v>18770</v>
      </c>
      <c r="O512" s="32">
        <f t="shared" si="61"/>
        <v>291</v>
      </c>
      <c r="P512" s="32">
        <f t="shared" si="62"/>
        <v>524</v>
      </c>
      <c r="Q512" s="31"/>
      <c r="R512" s="33">
        <f t="shared" si="63"/>
        <v>458</v>
      </c>
    </row>
    <row r="513" spans="1:18">
      <c r="A513" s="329" t="s">
        <v>858</v>
      </c>
      <c r="B513" s="329">
        <v>456160170</v>
      </c>
      <c r="C513" s="329" t="s">
        <v>524</v>
      </c>
      <c r="D513" s="329" t="s">
        <v>659</v>
      </c>
      <c r="E513" s="329" t="s">
        <v>185</v>
      </c>
      <c r="F513" s="30" t="s">
        <v>714</v>
      </c>
      <c r="G513" s="329" t="s">
        <v>195</v>
      </c>
      <c r="H513" s="241">
        <f t="shared" si="56"/>
        <v>1</v>
      </c>
      <c r="I513" s="31"/>
      <c r="J513" s="32">
        <f t="shared" si="57"/>
        <v>13764</v>
      </c>
      <c r="K513" s="32">
        <f t="shared" si="58"/>
        <v>2</v>
      </c>
      <c r="L513" s="32">
        <f t="shared" si="59"/>
        <v>0</v>
      </c>
      <c r="M513" s="31"/>
      <c r="N513" s="32">
        <f t="shared" si="60"/>
        <v>12746</v>
      </c>
      <c r="O513" s="32">
        <f t="shared" si="61"/>
        <v>1</v>
      </c>
      <c r="P513" s="32">
        <f t="shared" si="62"/>
        <v>0</v>
      </c>
      <c r="Q513" s="31"/>
      <c r="R513" s="33">
        <f t="shared" si="63"/>
        <v>-1018</v>
      </c>
    </row>
    <row r="514" spans="1:18">
      <c r="A514" s="329" t="s">
        <v>858</v>
      </c>
      <c r="B514" s="329">
        <v>456160181</v>
      </c>
      <c r="C514" s="329" t="s">
        <v>524</v>
      </c>
      <c r="D514" s="329" t="s">
        <v>659</v>
      </c>
      <c r="E514" s="329" t="s">
        <v>185</v>
      </c>
      <c r="F514" s="30" t="s">
        <v>732</v>
      </c>
      <c r="G514" s="329" t="s">
        <v>206</v>
      </c>
      <c r="H514" s="241">
        <f t="shared" si="56"/>
        <v>3</v>
      </c>
      <c r="I514" s="31"/>
      <c r="J514" s="32">
        <f t="shared" si="57"/>
        <v>17828</v>
      </c>
      <c r="K514" s="32">
        <f t="shared" si="58"/>
        <v>0</v>
      </c>
      <c r="L514" s="32">
        <f t="shared" si="59"/>
        <v>1</v>
      </c>
      <c r="M514" s="31"/>
      <c r="N514" s="32">
        <f t="shared" si="60"/>
        <v>15182</v>
      </c>
      <c r="O514" s="32">
        <f t="shared" si="61"/>
        <v>0</v>
      </c>
      <c r="P514" s="32">
        <f t="shared" si="62"/>
        <v>1</v>
      </c>
      <c r="Q514" s="31"/>
      <c r="R514" s="33">
        <f t="shared" si="63"/>
        <v>-2646</v>
      </c>
    </row>
    <row r="515" spans="1:18">
      <c r="A515" s="329" t="s">
        <v>858</v>
      </c>
      <c r="B515" s="329">
        <v>456160295</v>
      </c>
      <c r="C515" s="329" t="s">
        <v>524</v>
      </c>
      <c r="D515" s="329" t="s">
        <v>659</v>
      </c>
      <c r="E515" s="329" t="s">
        <v>185</v>
      </c>
      <c r="F515" s="30" t="s">
        <v>735</v>
      </c>
      <c r="G515" s="329" t="s">
        <v>320</v>
      </c>
      <c r="H515" s="241">
        <f t="shared" si="56"/>
        <v>7</v>
      </c>
      <c r="I515" s="31"/>
      <c r="J515" s="32">
        <f t="shared" si="57"/>
        <v>13954</v>
      </c>
      <c r="K515" s="32">
        <f t="shared" si="58"/>
        <v>0</v>
      </c>
      <c r="L515" s="32">
        <f t="shared" si="59"/>
        <v>5</v>
      </c>
      <c r="M515" s="31"/>
      <c r="N515" s="32">
        <f t="shared" si="60"/>
        <v>13990</v>
      </c>
      <c r="O515" s="32">
        <f t="shared" si="61"/>
        <v>1</v>
      </c>
      <c r="P515" s="32">
        <f t="shared" si="62"/>
        <v>2</v>
      </c>
      <c r="Q515" s="31"/>
      <c r="R515" s="33">
        <f t="shared" si="63"/>
        <v>36</v>
      </c>
    </row>
    <row r="516" spans="1:18">
      <c r="A516" s="329" t="s">
        <v>858</v>
      </c>
      <c r="B516" s="329">
        <v>456160301</v>
      </c>
      <c r="C516" s="329" t="s">
        <v>524</v>
      </c>
      <c r="D516" s="329" t="s">
        <v>659</v>
      </c>
      <c r="E516" s="329" t="s">
        <v>185</v>
      </c>
      <c r="F516" s="30" t="s">
        <v>779</v>
      </c>
      <c r="G516" s="329" t="s">
        <v>326</v>
      </c>
      <c r="H516" s="241">
        <f t="shared" si="56"/>
        <v>2</v>
      </c>
      <c r="I516" s="31"/>
      <c r="J516" s="32">
        <f t="shared" si="57"/>
        <v>17329</v>
      </c>
      <c r="K516" s="32">
        <f t="shared" si="58"/>
        <v>1</v>
      </c>
      <c r="L516" s="32">
        <f t="shared" si="59"/>
        <v>2</v>
      </c>
      <c r="M516" s="31"/>
      <c r="N516" s="32">
        <f t="shared" si="60"/>
        <v>18457</v>
      </c>
      <c r="O516" s="32">
        <f t="shared" si="61"/>
        <v>2</v>
      </c>
      <c r="P516" s="32">
        <f t="shared" si="62"/>
        <v>3</v>
      </c>
      <c r="Q516" s="31"/>
      <c r="R516" s="33">
        <f t="shared" si="63"/>
        <v>1128</v>
      </c>
    </row>
    <row r="517" spans="1:18">
      <c r="A517" s="329" t="s">
        <v>858</v>
      </c>
      <c r="B517" s="329">
        <v>456160616</v>
      </c>
      <c r="C517" s="329" t="s">
        <v>524</v>
      </c>
      <c r="D517" s="329" t="s">
        <v>659</v>
      </c>
      <c r="E517" s="329" t="s">
        <v>185</v>
      </c>
      <c r="F517" s="30" t="s">
        <v>739</v>
      </c>
      <c r="G517" s="329" t="s">
        <v>384</v>
      </c>
      <c r="H517" s="241">
        <f t="shared" si="56"/>
        <v>2</v>
      </c>
      <c r="I517" s="31"/>
      <c r="J517" s="32">
        <f t="shared" si="57"/>
        <v>16498</v>
      </c>
      <c r="K517" s="32">
        <f t="shared" si="58"/>
        <v>0</v>
      </c>
      <c r="L517" s="32">
        <f t="shared" si="59"/>
        <v>1</v>
      </c>
      <c r="M517" s="31"/>
      <c r="N517" s="32">
        <f t="shared" si="60"/>
        <v>17291</v>
      </c>
      <c r="O517" s="32">
        <f t="shared" si="61"/>
        <v>0</v>
      </c>
      <c r="P517" s="32">
        <f t="shared" si="62"/>
        <v>1</v>
      </c>
      <c r="Q517" s="31"/>
      <c r="R517" s="33">
        <f t="shared" si="63"/>
        <v>793</v>
      </c>
    </row>
    <row r="518" spans="1:18">
      <c r="A518" s="329" t="s">
        <v>858</v>
      </c>
      <c r="B518" s="329">
        <v>456160735</v>
      </c>
      <c r="C518" s="329" t="s">
        <v>524</v>
      </c>
      <c r="D518" s="329" t="s">
        <v>659</v>
      </c>
      <c r="E518" s="329" t="s">
        <v>185</v>
      </c>
      <c r="F518" s="30" t="s">
        <v>767</v>
      </c>
      <c r="G518" s="329" t="s">
        <v>420</v>
      </c>
      <c r="H518" s="241">
        <f t="shared" si="56"/>
        <v>1</v>
      </c>
      <c r="I518" s="31"/>
      <c r="J518" s="32">
        <f t="shared" si="57"/>
        <v>13650</v>
      </c>
      <c r="K518" s="32">
        <f t="shared" si="58"/>
        <v>1</v>
      </c>
      <c r="L518" s="32">
        <f t="shared" si="59"/>
        <v>1</v>
      </c>
      <c r="M518" s="31"/>
      <c r="N518" s="32">
        <f t="shared" si="60"/>
        <v>20067</v>
      </c>
      <c r="O518" s="32">
        <f t="shared" si="61"/>
        <v>1</v>
      </c>
      <c r="P518" s="32">
        <f t="shared" si="62"/>
        <v>1</v>
      </c>
      <c r="Q518" s="31"/>
      <c r="R518" s="33">
        <f t="shared" si="63"/>
        <v>6417</v>
      </c>
    </row>
    <row r="519" spans="1:18">
      <c r="A519" s="329" t="s">
        <v>859</v>
      </c>
      <c r="B519" s="329">
        <v>458160031</v>
      </c>
      <c r="C519" s="155" t="s">
        <v>525</v>
      </c>
      <c r="D519" s="345">
        <v>160</v>
      </c>
      <c r="E519" s="155" t="s">
        <v>185</v>
      </c>
      <c r="F519" s="32">
        <v>31</v>
      </c>
      <c r="G519" s="155" t="s">
        <v>56</v>
      </c>
      <c r="H519" s="241">
        <f t="shared" si="56"/>
        <v>2</v>
      </c>
      <c r="I519" s="31"/>
      <c r="J519" s="32" t="str">
        <f t="shared" si="57"/>
        <v>--</v>
      </c>
      <c r="K519" s="32">
        <f t="shared" si="58"/>
        <v>0</v>
      </c>
      <c r="L519" s="32">
        <f t="shared" si="59"/>
        <v>0</v>
      </c>
      <c r="M519" s="31"/>
      <c r="N519" s="32">
        <f t="shared" si="60"/>
        <v>13785.015331066217</v>
      </c>
      <c r="O519" s="32">
        <f t="shared" si="61"/>
        <v>0</v>
      </c>
      <c r="P519" s="32">
        <f t="shared" si="62"/>
        <v>0</v>
      </c>
      <c r="Q519" s="31"/>
      <c r="R519" s="33" t="str">
        <f t="shared" si="63"/>
        <v>--</v>
      </c>
    </row>
    <row r="520" spans="1:18">
      <c r="A520" s="329" t="s">
        <v>859</v>
      </c>
      <c r="B520" s="329">
        <v>458160056</v>
      </c>
      <c r="C520" s="329" t="s">
        <v>525</v>
      </c>
      <c r="D520" s="329" t="s">
        <v>659</v>
      </c>
      <c r="E520" s="329" t="s">
        <v>185</v>
      </c>
      <c r="F520" s="30" t="s">
        <v>781</v>
      </c>
      <c r="G520" s="329" t="s">
        <v>81</v>
      </c>
      <c r="H520" s="241">
        <f t="shared" si="56"/>
        <v>2</v>
      </c>
      <c r="I520" s="31"/>
      <c r="J520" s="32">
        <f t="shared" si="57"/>
        <v>14914</v>
      </c>
      <c r="K520" s="32">
        <f t="shared" si="58"/>
        <v>0</v>
      </c>
      <c r="L520" s="32">
        <f t="shared" si="59"/>
        <v>1</v>
      </c>
      <c r="M520" s="31"/>
      <c r="N520" s="32">
        <f t="shared" si="60"/>
        <v>15421</v>
      </c>
      <c r="O520" s="32">
        <f t="shared" si="61"/>
        <v>0</v>
      </c>
      <c r="P520" s="32">
        <f t="shared" si="62"/>
        <v>1</v>
      </c>
      <c r="Q520" s="31"/>
      <c r="R520" s="33">
        <f t="shared" si="63"/>
        <v>507</v>
      </c>
    </row>
    <row r="521" spans="1:18">
      <c r="A521" s="329" t="s">
        <v>859</v>
      </c>
      <c r="B521" s="329">
        <v>458160079</v>
      </c>
      <c r="C521" s="329" t="s">
        <v>525</v>
      </c>
      <c r="D521" s="329" t="s">
        <v>659</v>
      </c>
      <c r="E521" s="329" t="s">
        <v>185</v>
      </c>
      <c r="F521" s="30" t="s">
        <v>782</v>
      </c>
      <c r="G521" s="329" t="s">
        <v>104</v>
      </c>
      <c r="H521" s="241">
        <f t="shared" si="56"/>
        <v>14</v>
      </c>
      <c r="I521" s="31"/>
      <c r="J521" s="32">
        <f t="shared" si="57"/>
        <v>15806</v>
      </c>
      <c r="K521" s="32">
        <f t="shared" si="58"/>
        <v>0</v>
      </c>
      <c r="L521" s="32">
        <f t="shared" si="59"/>
        <v>5</v>
      </c>
      <c r="M521" s="31"/>
      <c r="N521" s="32">
        <f t="shared" si="60"/>
        <v>16327</v>
      </c>
      <c r="O521" s="32">
        <f t="shared" si="61"/>
        <v>0</v>
      </c>
      <c r="P521" s="32">
        <f t="shared" si="62"/>
        <v>7</v>
      </c>
      <c r="Q521" s="31"/>
      <c r="R521" s="33">
        <f t="shared" si="63"/>
        <v>521</v>
      </c>
    </row>
    <row r="522" spans="1:18">
      <c r="A522" s="329" t="s">
        <v>859</v>
      </c>
      <c r="B522" s="329">
        <v>458160149</v>
      </c>
      <c r="C522" s="155" t="s">
        <v>525</v>
      </c>
      <c r="D522" s="345">
        <v>160</v>
      </c>
      <c r="E522" s="155" t="s">
        <v>185</v>
      </c>
      <c r="F522" s="32">
        <v>149</v>
      </c>
      <c r="G522" s="155" t="s">
        <v>174</v>
      </c>
      <c r="H522" s="241">
        <f t="shared" ref="H522:H585" si="64">IFERROR(VLOOKUP(B522,ratesQ2,14,FALSE),0)</f>
        <v>1</v>
      </c>
      <c r="I522" s="31"/>
      <c r="J522" s="32" t="str">
        <f t="shared" ref="J522:J585" si="65">IFERROR(VLOOKUP($B522,ratesPFY,9,FALSE),"--")</f>
        <v>--</v>
      </c>
      <c r="K522" s="32">
        <f t="shared" ref="K522:K585" si="66">IFERROR(VLOOKUP($B522,found25,12,FALSE),0) +
IFERROR(VLOOKUP($B522,found25,13,FALSE),0) +
IFERROR(VLOOKUP($B522,found25,14,FALSE),0)</f>
        <v>0</v>
      </c>
      <c r="L522" s="32">
        <f t="shared" ref="L522:L585" si="67">(IFERROR(VLOOKUP($B522,found25,15,FALSE),0))</f>
        <v>0</v>
      </c>
      <c r="M522" s="31"/>
      <c r="N522" s="32">
        <f t="shared" ref="N522:N585" si="68">IFERROR(VLOOKUP($B522,ratesQ2,8,FALSE),"--")</f>
        <v>21948.890829499142</v>
      </c>
      <c r="O522" s="32">
        <f t="shared" ref="O522:O585" si="69">IFERROR(VLOOKUP($B522,found26,12,FALSE),0) +
IFERROR(VLOOKUP($B522,found26,13,FALSE),0) +
IFERROR(VLOOKUP($B522,found26,14,FALSE),0)</f>
        <v>0</v>
      </c>
      <c r="P522" s="32">
        <f t="shared" ref="P522:P585" si="70">(IFERROR(VLOOKUP($B522,found26,15,FALSE),0))</f>
        <v>0</v>
      </c>
      <c r="Q522" s="31"/>
      <c r="R522" s="33" t="str">
        <f t="shared" ref="R522:R585" si="71">IFERROR(N522-J522,"--")</f>
        <v>--</v>
      </c>
    </row>
    <row r="523" spans="1:18">
      <c r="A523" s="329" t="s">
        <v>859</v>
      </c>
      <c r="B523" s="329">
        <v>458160151</v>
      </c>
      <c r="C523" s="329" t="s">
        <v>525</v>
      </c>
      <c r="D523" s="329" t="s">
        <v>659</v>
      </c>
      <c r="E523" s="329" t="s">
        <v>185</v>
      </c>
      <c r="F523" s="30" t="s">
        <v>812</v>
      </c>
      <c r="G523" s="329" t="s">
        <v>176</v>
      </c>
      <c r="H523" s="241">
        <f t="shared" si="64"/>
        <v>2</v>
      </c>
      <c r="I523" s="31"/>
      <c r="J523" s="32" t="str">
        <f t="shared" si="65"/>
        <v>--</v>
      </c>
      <c r="K523" s="32">
        <f t="shared" si="66"/>
        <v>0</v>
      </c>
      <c r="L523" s="32">
        <f t="shared" si="67"/>
        <v>0</v>
      </c>
      <c r="M523" s="31"/>
      <c r="N523" s="32">
        <f t="shared" si="68"/>
        <v>19727</v>
      </c>
      <c r="O523" s="32">
        <f t="shared" si="69"/>
        <v>0</v>
      </c>
      <c r="P523" s="32">
        <f t="shared" si="70"/>
        <v>2</v>
      </c>
      <c r="Q523" s="31"/>
      <c r="R523" s="33" t="str">
        <f t="shared" si="71"/>
        <v>--</v>
      </c>
    </row>
    <row r="524" spans="1:18">
      <c r="A524" s="329" t="s">
        <v>859</v>
      </c>
      <c r="B524" s="329">
        <v>458160160</v>
      </c>
      <c r="C524" s="329" t="s">
        <v>525</v>
      </c>
      <c r="D524" s="329" t="s">
        <v>659</v>
      </c>
      <c r="E524" s="329" t="s">
        <v>185</v>
      </c>
      <c r="F524" s="30" t="s">
        <v>659</v>
      </c>
      <c r="G524" s="329" t="s">
        <v>185</v>
      </c>
      <c r="H524" s="241">
        <f t="shared" si="64"/>
        <v>101</v>
      </c>
      <c r="I524" s="31"/>
      <c r="J524" s="32">
        <f t="shared" si="65"/>
        <v>19656</v>
      </c>
      <c r="K524" s="32">
        <f t="shared" si="66"/>
        <v>1</v>
      </c>
      <c r="L524" s="32">
        <f t="shared" si="67"/>
        <v>81</v>
      </c>
      <c r="M524" s="31"/>
      <c r="N524" s="32">
        <f t="shared" si="68"/>
        <v>21252</v>
      </c>
      <c r="O524" s="32">
        <f t="shared" si="69"/>
        <v>7</v>
      </c>
      <c r="P524" s="32">
        <f t="shared" si="70"/>
        <v>99</v>
      </c>
      <c r="Q524" s="31"/>
      <c r="R524" s="33">
        <f t="shared" si="71"/>
        <v>1596</v>
      </c>
    </row>
    <row r="525" spans="1:18">
      <c r="A525" s="329" t="s">
        <v>859</v>
      </c>
      <c r="B525" s="329">
        <v>458160163</v>
      </c>
      <c r="C525" s="329" t="s">
        <v>525</v>
      </c>
      <c r="D525" s="329" t="s">
        <v>659</v>
      </c>
      <c r="E525" s="329" t="s">
        <v>185</v>
      </c>
      <c r="F525" s="30" t="s">
        <v>660</v>
      </c>
      <c r="G525" s="329" t="s">
        <v>188</v>
      </c>
      <c r="H525" s="241">
        <f t="shared" si="64"/>
        <v>0</v>
      </c>
      <c r="I525" s="31"/>
      <c r="J525" s="32">
        <f t="shared" si="65"/>
        <v>20404</v>
      </c>
      <c r="K525" s="32">
        <f t="shared" si="66"/>
        <v>0</v>
      </c>
      <c r="L525" s="32">
        <f t="shared" si="67"/>
        <v>1</v>
      </c>
      <c r="M525" s="31"/>
      <c r="N525" s="32" t="str">
        <f t="shared" si="68"/>
        <v>--</v>
      </c>
      <c r="O525" s="32">
        <f t="shared" si="69"/>
        <v>0</v>
      </c>
      <c r="P525" s="32">
        <f t="shared" si="70"/>
        <v>1</v>
      </c>
      <c r="Q525" s="31"/>
      <c r="R525" s="33" t="str">
        <f t="shared" si="71"/>
        <v>--</v>
      </c>
    </row>
    <row r="526" spans="1:18">
      <c r="A526" s="329" t="s">
        <v>859</v>
      </c>
      <c r="B526" s="329">
        <v>458160176</v>
      </c>
      <c r="C526" s="329" t="s">
        <v>525</v>
      </c>
      <c r="D526" s="329" t="s">
        <v>659</v>
      </c>
      <c r="E526" s="329" t="s">
        <v>185</v>
      </c>
      <c r="F526" s="30" t="s">
        <v>662</v>
      </c>
      <c r="G526" s="329" t="s">
        <v>201</v>
      </c>
      <c r="H526" s="241">
        <f t="shared" si="64"/>
        <v>1</v>
      </c>
      <c r="I526" s="31"/>
      <c r="J526" s="32" t="str">
        <f t="shared" si="65"/>
        <v>--</v>
      </c>
      <c r="K526" s="32">
        <f t="shared" si="66"/>
        <v>0</v>
      </c>
      <c r="L526" s="32">
        <f t="shared" si="67"/>
        <v>0</v>
      </c>
      <c r="M526" s="31"/>
      <c r="N526" s="32">
        <f t="shared" si="68"/>
        <v>12989</v>
      </c>
      <c r="O526" s="32">
        <f t="shared" si="69"/>
        <v>0</v>
      </c>
      <c r="P526" s="32">
        <f t="shared" si="70"/>
        <v>0</v>
      </c>
      <c r="Q526" s="31"/>
      <c r="R526" s="33" t="str">
        <f t="shared" si="71"/>
        <v>--</v>
      </c>
    </row>
    <row r="527" spans="1:18">
      <c r="A527" s="329" t="s">
        <v>859</v>
      </c>
      <c r="B527" s="329">
        <v>458160295</v>
      </c>
      <c r="C527" s="329" t="s">
        <v>525</v>
      </c>
      <c r="D527" s="329" t="s">
        <v>659</v>
      </c>
      <c r="E527" s="329" t="s">
        <v>185</v>
      </c>
      <c r="F527" s="30" t="s">
        <v>735</v>
      </c>
      <c r="G527" s="329" t="s">
        <v>320</v>
      </c>
      <c r="H527" s="241">
        <f t="shared" si="64"/>
        <v>0</v>
      </c>
      <c r="I527" s="31"/>
      <c r="J527" s="32">
        <f t="shared" si="65"/>
        <v>12565</v>
      </c>
      <c r="K527" s="32">
        <f t="shared" si="66"/>
        <v>0</v>
      </c>
      <c r="L527" s="32">
        <f t="shared" si="67"/>
        <v>0</v>
      </c>
      <c r="M527" s="31"/>
      <c r="N527" s="32" t="str">
        <f t="shared" si="68"/>
        <v>--</v>
      </c>
      <c r="O527" s="32">
        <f t="shared" si="69"/>
        <v>0</v>
      </c>
      <c r="P527" s="32">
        <f t="shared" si="70"/>
        <v>0</v>
      </c>
      <c r="Q527" s="31"/>
      <c r="R527" s="33" t="str">
        <f t="shared" si="71"/>
        <v>--</v>
      </c>
    </row>
    <row r="528" spans="1:18">
      <c r="A528" s="329" t="s">
        <v>859</v>
      </c>
      <c r="B528" s="329">
        <v>458160301</v>
      </c>
      <c r="C528" s="329" t="s">
        <v>525</v>
      </c>
      <c r="D528" s="329" t="s">
        <v>659</v>
      </c>
      <c r="E528" s="329" t="s">
        <v>185</v>
      </c>
      <c r="F528" s="30" t="s">
        <v>779</v>
      </c>
      <c r="G528" s="329" t="s">
        <v>326</v>
      </c>
      <c r="H528" s="241">
        <f t="shared" si="64"/>
        <v>0</v>
      </c>
      <c r="I528" s="31"/>
      <c r="J528" s="32">
        <f t="shared" si="65"/>
        <v>14192</v>
      </c>
      <c r="K528" s="32">
        <f t="shared" si="66"/>
        <v>0</v>
      </c>
      <c r="L528" s="32">
        <f t="shared" si="67"/>
        <v>1</v>
      </c>
      <c r="M528" s="31"/>
      <c r="N528" s="32" t="str">
        <f t="shared" si="68"/>
        <v>--</v>
      </c>
      <c r="O528" s="32">
        <f t="shared" si="69"/>
        <v>0</v>
      </c>
      <c r="P528" s="32">
        <f t="shared" si="70"/>
        <v>0</v>
      </c>
      <c r="Q528" s="31"/>
      <c r="R528" s="33" t="str">
        <f t="shared" si="71"/>
        <v>--</v>
      </c>
    </row>
    <row r="529" spans="1:18">
      <c r="A529" s="329" t="s">
        <v>859</v>
      </c>
      <c r="B529" s="329">
        <v>458160326</v>
      </c>
      <c r="C529" s="329" t="s">
        <v>525</v>
      </c>
      <c r="D529" s="329" t="s">
        <v>659</v>
      </c>
      <c r="E529" s="329" t="s">
        <v>185</v>
      </c>
      <c r="F529" s="30" t="s">
        <v>785</v>
      </c>
      <c r="G529" s="329" t="str">
        <f>VLOOKUP(B529,ratesQ2,6,FALSE)</f>
        <v>WESTFORD</v>
      </c>
      <c r="H529" s="241">
        <f t="shared" si="64"/>
        <v>1</v>
      </c>
      <c r="I529" s="31"/>
      <c r="J529" s="32" t="str">
        <f t="shared" si="65"/>
        <v>--</v>
      </c>
      <c r="K529" s="32">
        <f t="shared" si="66"/>
        <v>0</v>
      </c>
      <c r="L529" s="32">
        <f t="shared" si="67"/>
        <v>0</v>
      </c>
      <c r="M529" s="31"/>
      <c r="N529" s="32">
        <f t="shared" si="68"/>
        <v>12884.310801281314</v>
      </c>
      <c r="O529" s="32">
        <f t="shared" si="69"/>
        <v>0</v>
      </c>
      <c r="P529" s="32">
        <f t="shared" si="70"/>
        <v>0</v>
      </c>
      <c r="Q529" s="31"/>
      <c r="R529" s="33" t="str">
        <f t="shared" si="71"/>
        <v>--</v>
      </c>
    </row>
    <row r="530" spans="1:18">
      <c r="A530" s="329" t="s">
        <v>860</v>
      </c>
      <c r="B530" s="329">
        <v>463035018</v>
      </c>
      <c r="C530" s="329" t="s">
        <v>526</v>
      </c>
      <c r="D530" s="329" t="s">
        <v>654</v>
      </c>
      <c r="E530" s="329" t="s">
        <v>60</v>
      </c>
      <c r="F530" s="30" t="s">
        <v>705</v>
      </c>
      <c r="G530" s="329" t="str">
        <f>VLOOKUP(B530,ratesQ2,6,FALSE)</f>
        <v>AVON</v>
      </c>
      <c r="H530" s="241">
        <f t="shared" si="64"/>
        <v>1</v>
      </c>
      <c r="I530" s="31"/>
      <c r="J530" s="32" t="str">
        <f t="shared" si="65"/>
        <v>--</v>
      </c>
      <c r="K530" s="32">
        <f t="shared" si="66"/>
        <v>0</v>
      </c>
      <c r="L530" s="32">
        <f t="shared" si="67"/>
        <v>0</v>
      </c>
      <c r="M530" s="31"/>
      <c r="N530" s="32">
        <f t="shared" si="68"/>
        <v>17601.171054421768</v>
      </c>
      <c r="O530" s="32">
        <f t="shared" si="69"/>
        <v>0</v>
      </c>
      <c r="P530" s="32">
        <f t="shared" si="70"/>
        <v>0</v>
      </c>
      <c r="Q530" s="31"/>
      <c r="R530" s="33" t="str">
        <f t="shared" si="71"/>
        <v>--</v>
      </c>
    </row>
    <row r="531" spans="1:18">
      <c r="A531" s="329" t="s">
        <v>860</v>
      </c>
      <c r="B531" s="329">
        <v>463035035</v>
      </c>
      <c r="C531" s="329" t="s">
        <v>526</v>
      </c>
      <c r="D531" s="329" t="s">
        <v>654</v>
      </c>
      <c r="E531" s="329" t="s">
        <v>60</v>
      </c>
      <c r="F531" s="30" t="s">
        <v>654</v>
      </c>
      <c r="G531" s="329" t="s">
        <v>60</v>
      </c>
      <c r="H531" s="241">
        <f t="shared" si="64"/>
        <v>608</v>
      </c>
      <c r="I531" s="31"/>
      <c r="J531" s="32">
        <f t="shared" si="65"/>
        <v>19201</v>
      </c>
      <c r="K531" s="32">
        <f t="shared" si="66"/>
        <v>88</v>
      </c>
      <c r="L531" s="32">
        <f t="shared" si="67"/>
        <v>473</v>
      </c>
      <c r="M531" s="31"/>
      <c r="N531" s="32">
        <f t="shared" si="68"/>
        <v>20456</v>
      </c>
      <c r="O531" s="32">
        <f t="shared" si="69"/>
        <v>95</v>
      </c>
      <c r="P531" s="32">
        <f t="shared" si="70"/>
        <v>526</v>
      </c>
      <c r="Q531" s="31"/>
      <c r="R531" s="33">
        <f t="shared" si="71"/>
        <v>1255</v>
      </c>
    </row>
    <row r="532" spans="1:18">
      <c r="A532" s="329" t="s">
        <v>860</v>
      </c>
      <c r="B532" s="329">
        <v>463035040</v>
      </c>
      <c r="C532" s="329" t="s">
        <v>526</v>
      </c>
      <c r="D532" s="329" t="s">
        <v>654</v>
      </c>
      <c r="E532" s="329" t="s">
        <v>60</v>
      </c>
      <c r="F532" s="30" t="s">
        <v>709</v>
      </c>
      <c r="G532" s="329" t="s">
        <v>65</v>
      </c>
      <c r="H532" s="241">
        <f t="shared" si="64"/>
        <v>2</v>
      </c>
      <c r="I532" s="31"/>
      <c r="J532" s="32" t="str">
        <f t="shared" si="65"/>
        <v>--</v>
      </c>
      <c r="K532" s="32">
        <f t="shared" si="66"/>
        <v>0</v>
      </c>
      <c r="L532" s="32">
        <f t="shared" si="67"/>
        <v>0</v>
      </c>
      <c r="M532" s="31"/>
      <c r="N532" s="32">
        <f t="shared" si="68"/>
        <v>18262</v>
      </c>
      <c r="O532" s="32">
        <f t="shared" si="69"/>
        <v>0</v>
      </c>
      <c r="P532" s="32">
        <f t="shared" si="70"/>
        <v>2</v>
      </c>
      <c r="Q532" s="31"/>
      <c r="R532" s="33" t="str">
        <f t="shared" si="71"/>
        <v>--</v>
      </c>
    </row>
    <row r="533" spans="1:18">
      <c r="A533" s="329" t="s">
        <v>860</v>
      </c>
      <c r="B533" s="329">
        <v>463035044</v>
      </c>
      <c r="C533" s="329" t="s">
        <v>526</v>
      </c>
      <c r="D533" s="329" t="s">
        <v>654</v>
      </c>
      <c r="E533" s="329" t="s">
        <v>60</v>
      </c>
      <c r="F533" s="30" t="s">
        <v>655</v>
      </c>
      <c r="G533" s="329" t="s">
        <v>69</v>
      </c>
      <c r="H533" s="241">
        <f t="shared" si="64"/>
        <v>5</v>
      </c>
      <c r="I533" s="31"/>
      <c r="J533" s="32">
        <f t="shared" si="65"/>
        <v>19551</v>
      </c>
      <c r="K533" s="32">
        <f t="shared" si="66"/>
        <v>1</v>
      </c>
      <c r="L533" s="32">
        <f t="shared" si="67"/>
        <v>9</v>
      </c>
      <c r="M533" s="31"/>
      <c r="N533" s="32">
        <f t="shared" si="68"/>
        <v>19039</v>
      </c>
      <c r="O533" s="32">
        <f t="shared" si="69"/>
        <v>0</v>
      </c>
      <c r="P533" s="32">
        <f t="shared" si="70"/>
        <v>6</v>
      </c>
      <c r="Q533" s="31"/>
      <c r="R533" s="33">
        <f t="shared" si="71"/>
        <v>-512</v>
      </c>
    </row>
    <row r="534" spans="1:18">
      <c r="A534" s="329" t="s">
        <v>860</v>
      </c>
      <c r="B534" s="329">
        <v>463035046</v>
      </c>
      <c r="C534" s="155" t="s">
        <v>526</v>
      </c>
      <c r="D534" s="345">
        <v>35</v>
      </c>
      <c r="E534" s="155" t="s">
        <v>60</v>
      </c>
      <c r="F534" s="32">
        <v>46</v>
      </c>
      <c r="G534" s="155" t="s">
        <v>71</v>
      </c>
      <c r="H534" s="241">
        <f t="shared" si="64"/>
        <v>1</v>
      </c>
      <c r="I534" s="31"/>
      <c r="J534" s="32" t="str">
        <f t="shared" si="65"/>
        <v>--</v>
      </c>
      <c r="K534" s="32">
        <f t="shared" si="66"/>
        <v>0</v>
      </c>
      <c r="L534" s="32">
        <f t="shared" si="67"/>
        <v>0</v>
      </c>
      <c r="M534" s="31"/>
      <c r="N534" s="32">
        <f t="shared" si="68"/>
        <v>13851.49874879814</v>
      </c>
      <c r="O534" s="32">
        <f t="shared" si="69"/>
        <v>0</v>
      </c>
      <c r="P534" s="32">
        <f t="shared" si="70"/>
        <v>0</v>
      </c>
      <c r="Q534" s="31"/>
      <c r="R534" s="33" t="str">
        <f t="shared" si="71"/>
        <v>--</v>
      </c>
    </row>
    <row r="535" spans="1:18">
      <c r="A535" s="329" t="s">
        <v>860</v>
      </c>
      <c r="B535" s="329">
        <v>463035093</v>
      </c>
      <c r="C535" s="329" t="s">
        <v>526</v>
      </c>
      <c r="D535" s="329" t="s">
        <v>654</v>
      </c>
      <c r="E535" s="329" t="s">
        <v>60</v>
      </c>
      <c r="F535" s="30" t="s">
        <v>657</v>
      </c>
      <c r="G535" s="329" t="s">
        <v>118</v>
      </c>
      <c r="H535" s="241">
        <f t="shared" si="64"/>
        <v>1</v>
      </c>
      <c r="I535" s="31"/>
      <c r="J535" s="32">
        <f t="shared" si="65"/>
        <v>17213</v>
      </c>
      <c r="K535" s="32">
        <f t="shared" si="66"/>
        <v>1</v>
      </c>
      <c r="L535" s="32">
        <f t="shared" si="67"/>
        <v>1</v>
      </c>
      <c r="M535" s="31"/>
      <c r="N535" s="32">
        <f t="shared" si="68"/>
        <v>16664</v>
      </c>
      <c r="O535" s="32">
        <f t="shared" si="69"/>
        <v>0</v>
      </c>
      <c r="P535" s="32">
        <f t="shared" si="70"/>
        <v>1</v>
      </c>
      <c r="Q535" s="31"/>
      <c r="R535" s="33">
        <f t="shared" si="71"/>
        <v>-549</v>
      </c>
    </row>
    <row r="536" spans="1:18">
      <c r="A536" s="329" t="s">
        <v>860</v>
      </c>
      <c r="B536" s="329">
        <v>463035099</v>
      </c>
      <c r="C536" s="329" t="s">
        <v>526</v>
      </c>
      <c r="D536" s="329" t="s">
        <v>654</v>
      </c>
      <c r="E536" s="329" t="s">
        <v>60</v>
      </c>
      <c r="F536" s="30" t="s">
        <v>820</v>
      </c>
      <c r="G536" s="329" t="s">
        <v>124</v>
      </c>
      <c r="H536" s="241">
        <f t="shared" si="64"/>
        <v>0</v>
      </c>
      <c r="I536" s="31"/>
      <c r="J536" s="32">
        <f t="shared" si="65"/>
        <v>11794</v>
      </c>
      <c r="K536" s="32">
        <f t="shared" si="66"/>
        <v>0</v>
      </c>
      <c r="L536" s="32">
        <f t="shared" si="67"/>
        <v>0</v>
      </c>
      <c r="M536" s="31"/>
      <c r="N536" s="32" t="str">
        <f t="shared" si="68"/>
        <v>--</v>
      </c>
      <c r="O536" s="32">
        <f t="shared" si="69"/>
        <v>0</v>
      </c>
      <c r="P536" s="32">
        <f t="shared" si="70"/>
        <v>0</v>
      </c>
      <c r="Q536" s="31"/>
      <c r="R536" s="33" t="str">
        <f t="shared" si="71"/>
        <v>--</v>
      </c>
    </row>
    <row r="537" spans="1:18">
      <c r="A537" s="329" t="s">
        <v>860</v>
      </c>
      <c r="B537" s="329">
        <v>463035133</v>
      </c>
      <c r="C537" s="329" t="s">
        <v>526</v>
      </c>
      <c r="D537" s="329" t="s">
        <v>654</v>
      </c>
      <c r="E537" s="329" t="s">
        <v>60</v>
      </c>
      <c r="F537" s="30" t="s">
        <v>707</v>
      </c>
      <c r="G537" s="329" t="s">
        <v>158</v>
      </c>
      <c r="H537" s="241">
        <f t="shared" si="64"/>
        <v>0</v>
      </c>
      <c r="I537" s="31"/>
      <c r="J537" s="32">
        <f t="shared" si="65"/>
        <v>18619</v>
      </c>
      <c r="K537" s="32">
        <f t="shared" si="66"/>
        <v>0</v>
      </c>
      <c r="L537" s="32">
        <f t="shared" si="67"/>
        <v>1</v>
      </c>
      <c r="M537" s="31"/>
      <c r="N537" s="32" t="str">
        <f t="shared" si="68"/>
        <v>--</v>
      </c>
      <c r="O537" s="32">
        <f t="shared" si="69"/>
        <v>0</v>
      </c>
      <c r="P537" s="32">
        <f t="shared" si="70"/>
        <v>0</v>
      </c>
      <c r="Q537" s="31"/>
      <c r="R537" s="33" t="str">
        <f t="shared" si="71"/>
        <v>--</v>
      </c>
    </row>
    <row r="538" spans="1:18">
      <c r="A538" s="329" t="s">
        <v>860</v>
      </c>
      <c r="B538" s="329">
        <v>463035207</v>
      </c>
      <c r="C538" s="329" t="s">
        <v>526</v>
      </c>
      <c r="D538" s="329" t="s">
        <v>654</v>
      </c>
      <c r="E538" s="329" t="s">
        <v>60</v>
      </c>
      <c r="F538" s="30" t="s">
        <v>672</v>
      </c>
      <c r="G538" s="329" t="s">
        <v>232</v>
      </c>
      <c r="H538" s="241">
        <f t="shared" si="64"/>
        <v>1</v>
      </c>
      <c r="I538" s="31"/>
      <c r="J538" s="32">
        <f t="shared" si="65"/>
        <v>16240</v>
      </c>
      <c r="K538" s="32">
        <f t="shared" si="66"/>
        <v>0</v>
      </c>
      <c r="L538" s="32">
        <f t="shared" si="67"/>
        <v>1</v>
      </c>
      <c r="M538" s="31"/>
      <c r="N538" s="32">
        <f t="shared" si="68"/>
        <v>11796</v>
      </c>
      <c r="O538" s="32">
        <f t="shared" si="69"/>
        <v>0</v>
      </c>
      <c r="P538" s="32">
        <f t="shared" si="70"/>
        <v>0</v>
      </c>
      <c r="Q538" s="31"/>
      <c r="R538" s="33">
        <f t="shared" si="71"/>
        <v>-4444</v>
      </c>
    </row>
    <row r="539" spans="1:18">
      <c r="A539" s="329" t="s">
        <v>860</v>
      </c>
      <c r="B539" s="329">
        <v>463035220</v>
      </c>
      <c r="C539" s="329" t="s">
        <v>526</v>
      </c>
      <c r="D539" s="329" t="s">
        <v>654</v>
      </c>
      <c r="E539" s="329" t="s">
        <v>60</v>
      </c>
      <c r="F539" s="30" t="s">
        <v>673</v>
      </c>
      <c r="G539" s="329" t="s">
        <v>245</v>
      </c>
      <c r="H539" s="241">
        <f t="shared" si="64"/>
        <v>1</v>
      </c>
      <c r="I539" s="31"/>
      <c r="J539" s="32">
        <f t="shared" si="65"/>
        <v>18556</v>
      </c>
      <c r="K539" s="32">
        <f t="shared" si="66"/>
        <v>0</v>
      </c>
      <c r="L539" s="32">
        <f t="shared" si="67"/>
        <v>1</v>
      </c>
      <c r="M539" s="31"/>
      <c r="N539" s="32">
        <f t="shared" si="68"/>
        <v>19036</v>
      </c>
      <c r="O539" s="32">
        <f t="shared" si="69"/>
        <v>0</v>
      </c>
      <c r="P539" s="32">
        <f t="shared" si="70"/>
        <v>1</v>
      </c>
      <c r="Q539" s="31"/>
      <c r="R539" s="33">
        <f t="shared" si="71"/>
        <v>480</v>
      </c>
    </row>
    <row r="540" spans="1:18">
      <c r="A540" s="329" t="s">
        <v>860</v>
      </c>
      <c r="B540" s="329">
        <v>463035243</v>
      </c>
      <c r="C540" s="329" t="s">
        <v>526</v>
      </c>
      <c r="D540" s="329" t="s">
        <v>654</v>
      </c>
      <c r="E540" s="329" t="s">
        <v>60</v>
      </c>
      <c r="F540" s="30" t="s">
        <v>674</v>
      </c>
      <c r="G540" s="329" t="s">
        <v>268</v>
      </c>
      <c r="H540" s="241">
        <f t="shared" si="64"/>
        <v>1</v>
      </c>
      <c r="I540" s="31"/>
      <c r="J540" s="32">
        <f t="shared" si="65"/>
        <v>18826</v>
      </c>
      <c r="K540" s="32">
        <f t="shared" si="66"/>
        <v>0</v>
      </c>
      <c r="L540" s="32">
        <f t="shared" si="67"/>
        <v>2</v>
      </c>
      <c r="M540" s="31"/>
      <c r="N540" s="32">
        <f t="shared" si="68"/>
        <v>19819</v>
      </c>
      <c r="O540" s="32">
        <f t="shared" si="69"/>
        <v>0</v>
      </c>
      <c r="P540" s="32">
        <f t="shared" si="70"/>
        <v>2</v>
      </c>
      <c r="Q540" s="31"/>
      <c r="R540" s="33">
        <f t="shared" si="71"/>
        <v>993</v>
      </c>
    </row>
    <row r="541" spans="1:18">
      <c r="A541" s="329" t="s">
        <v>860</v>
      </c>
      <c r="B541" s="329">
        <v>463035244</v>
      </c>
      <c r="C541" s="329" t="s">
        <v>526</v>
      </c>
      <c r="D541" s="329" t="s">
        <v>654</v>
      </c>
      <c r="E541" s="329" t="s">
        <v>60</v>
      </c>
      <c r="F541" s="30" t="s">
        <v>664</v>
      </c>
      <c r="G541" s="329" t="s">
        <v>269</v>
      </c>
      <c r="H541" s="241">
        <f t="shared" si="64"/>
        <v>5</v>
      </c>
      <c r="I541" s="31"/>
      <c r="J541" s="32">
        <f t="shared" si="65"/>
        <v>15514</v>
      </c>
      <c r="K541" s="32">
        <f t="shared" si="66"/>
        <v>0</v>
      </c>
      <c r="L541" s="32">
        <f t="shared" si="67"/>
        <v>3</v>
      </c>
      <c r="M541" s="31"/>
      <c r="N541" s="32">
        <f t="shared" si="68"/>
        <v>18028</v>
      </c>
      <c r="O541" s="32">
        <f t="shared" si="69"/>
        <v>0</v>
      </c>
      <c r="P541" s="32">
        <f t="shared" si="70"/>
        <v>5</v>
      </c>
      <c r="Q541" s="31"/>
      <c r="R541" s="33">
        <f t="shared" si="71"/>
        <v>2514</v>
      </c>
    </row>
    <row r="542" spans="1:18">
      <c r="A542" s="329" t="s">
        <v>860</v>
      </c>
      <c r="B542" s="329">
        <v>463035251</v>
      </c>
      <c r="C542" s="329" t="s">
        <v>526</v>
      </c>
      <c r="D542" s="329" t="s">
        <v>654</v>
      </c>
      <c r="E542" s="329" t="s">
        <v>60</v>
      </c>
      <c r="F542" s="30" t="s">
        <v>861</v>
      </c>
      <c r="G542" s="329" t="s">
        <v>276</v>
      </c>
      <c r="H542" s="241">
        <f t="shared" si="64"/>
        <v>1</v>
      </c>
      <c r="I542" s="31"/>
      <c r="J542" s="32">
        <f t="shared" si="65"/>
        <v>19033</v>
      </c>
      <c r="K542" s="32">
        <f t="shared" si="66"/>
        <v>0</v>
      </c>
      <c r="L542" s="32">
        <f t="shared" si="67"/>
        <v>1</v>
      </c>
      <c r="M542" s="31"/>
      <c r="N542" s="32">
        <f t="shared" si="68"/>
        <v>11796</v>
      </c>
      <c r="O542" s="32">
        <f t="shared" si="69"/>
        <v>0</v>
      </c>
      <c r="P542" s="32">
        <f t="shared" si="70"/>
        <v>0</v>
      </c>
      <c r="Q542" s="31"/>
      <c r="R542" s="33">
        <f t="shared" si="71"/>
        <v>-7237</v>
      </c>
    </row>
    <row r="543" spans="1:18">
      <c r="A543" s="329" t="s">
        <v>862</v>
      </c>
      <c r="B543" s="329">
        <v>464168030</v>
      </c>
      <c r="C543" s="329" t="s">
        <v>527</v>
      </c>
      <c r="D543" s="329" t="s">
        <v>747</v>
      </c>
      <c r="E543" s="329" t="s">
        <v>193</v>
      </c>
      <c r="F543" s="30" t="s">
        <v>706</v>
      </c>
      <c r="G543" s="329" t="s">
        <v>55</v>
      </c>
      <c r="H543" s="241">
        <f t="shared" si="64"/>
        <v>11</v>
      </c>
      <c r="I543" s="31"/>
      <c r="J543" s="32">
        <f t="shared" si="65"/>
        <v>14313</v>
      </c>
      <c r="K543" s="32">
        <f t="shared" si="66"/>
        <v>0</v>
      </c>
      <c r="L543" s="32">
        <f t="shared" si="67"/>
        <v>3</v>
      </c>
      <c r="M543" s="31"/>
      <c r="N543" s="32">
        <f t="shared" si="68"/>
        <v>15293</v>
      </c>
      <c r="O543" s="32">
        <f t="shared" si="69"/>
        <v>0</v>
      </c>
      <c r="P543" s="32">
        <f t="shared" si="70"/>
        <v>5</v>
      </c>
      <c r="Q543" s="31"/>
      <c r="R543" s="33">
        <f t="shared" si="71"/>
        <v>980</v>
      </c>
    </row>
    <row r="544" spans="1:18">
      <c r="A544" s="329" t="s">
        <v>862</v>
      </c>
      <c r="B544" s="329">
        <v>464168035</v>
      </c>
      <c r="C544" s="329" t="s">
        <v>527</v>
      </c>
      <c r="D544" s="329" t="s">
        <v>747</v>
      </c>
      <c r="E544" s="329" t="s">
        <v>193</v>
      </c>
      <c r="F544" s="30" t="s">
        <v>654</v>
      </c>
      <c r="G544" s="329" t="s">
        <v>60</v>
      </c>
      <c r="H544" s="241">
        <f t="shared" si="64"/>
        <v>1</v>
      </c>
      <c r="I544" s="31"/>
      <c r="J544" s="32">
        <f t="shared" si="65"/>
        <v>11037</v>
      </c>
      <c r="K544" s="32">
        <f t="shared" si="66"/>
        <v>0</v>
      </c>
      <c r="L544" s="32">
        <f t="shared" si="67"/>
        <v>0</v>
      </c>
      <c r="M544" s="31"/>
      <c r="N544" s="32">
        <f t="shared" si="68"/>
        <v>11462</v>
      </c>
      <c r="O544" s="32">
        <f t="shared" si="69"/>
        <v>0</v>
      </c>
      <c r="P544" s="32">
        <f t="shared" si="70"/>
        <v>0</v>
      </c>
      <c r="Q544" s="31"/>
      <c r="R544" s="33">
        <f t="shared" si="71"/>
        <v>425</v>
      </c>
    </row>
    <row r="545" spans="1:18">
      <c r="A545" s="329" t="s">
        <v>862</v>
      </c>
      <c r="B545" s="329">
        <v>464168071</v>
      </c>
      <c r="C545" s="329" t="s">
        <v>527</v>
      </c>
      <c r="D545" s="329" t="s">
        <v>747</v>
      </c>
      <c r="E545" s="329" t="s">
        <v>193</v>
      </c>
      <c r="F545" s="30" t="s">
        <v>746</v>
      </c>
      <c r="G545" s="329" t="s">
        <v>96</v>
      </c>
      <c r="H545" s="241">
        <f t="shared" si="64"/>
        <v>3</v>
      </c>
      <c r="I545" s="31"/>
      <c r="J545" s="32">
        <f t="shared" si="65"/>
        <v>10851</v>
      </c>
      <c r="K545" s="32">
        <f t="shared" si="66"/>
        <v>0</v>
      </c>
      <c r="L545" s="32">
        <f t="shared" si="67"/>
        <v>0</v>
      </c>
      <c r="M545" s="31"/>
      <c r="N545" s="32">
        <f t="shared" si="68"/>
        <v>11213</v>
      </c>
      <c r="O545" s="32">
        <f t="shared" si="69"/>
        <v>0</v>
      </c>
      <c r="P545" s="32">
        <f t="shared" si="70"/>
        <v>0</v>
      </c>
      <c r="Q545" s="31"/>
      <c r="R545" s="33">
        <f t="shared" si="71"/>
        <v>362</v>
      </c>
    </row>
    <row r="546" spans="1:18">
      <c r="A546" s="329" t="s">
        <v>862</v>
      </c>
      <c r="B546" s="329">
        <v>464168163</v>
      </c>
      <c r="C546" s="329" t="s">
        <v>527</v>
      </c>
      <c r="D546" s="329" t="s">
        <v>747</v>
      </c>
      <c r="E546" s="329" t="s">
        <v>193</v>
      </c>
      <c r="F546" s="30" t="s">
        <v>660</v>
      </c>
      <c r="G546" s="329" t="s">
        <v>188</v>
      </c>
      <c r="H546" s="241">
        <f t="shared" si="64"/>
        <v>29</v>
      </c>
      <c r="I546" s="31"/>
      <c r="J546" s="32">
        <f t="shared" si="65"/>
        <v>15683</v>
      </c>
      <c r="K546" s="32">
        <f t="shared" si="66"/>
        <v>9</v>
      </c>
      <c r="L546" s="32">
        <f t="shared" si="67"/>
        <v>15</v>
      </c>
      <c r="M546" s="31"/>
      <c r="N546" s="32">
        <f t="shared" si="68"/>
        <v>15133</v>
      </c>
      <c r="O546" s="32">
        <f t="shared" si="69"/>
        <v>2</v>
      </c>
      <c r="P546" s="32">
        <f t="shared" si="70"/>
        <v>8</v>
      </c>
      <c r="Q546" s="31"/>
      <c r="R546" s="33">
        <f t="shared" si="71"/>
        <v>-550</v>
      </c>
    </row>
    <row r="547" spans="1:18">
      <c r="A547" s="329" t="s">
        <v>862</v>
      </c>
      <c r="B547" s="329">
        <v>464168168</v>
      </c>
      <c r="C547" s="329" t="s">
        <v>527</v>
      </c>
      <c r="D547" s="329" t="s">
        <v>747</v>
      </c>
      <c r="E547" s="329" t="s">
        <v>193</v>
      </c>
      <c r="F547" s="30" t="s">
        <v>747</v>
      </c>
      <c r="G547" s="329" t="s">
        <v>193</v>
      </c>
      <c r="H547" s="241">
        <f t="shared" si="64"/>
        <v>79</v>
      </c>
      <c r="I547" s="31"/>
      <c r="J547" s="32">
        <f t="shared" si="65"/>
        <v>12251</v>
      </c>
      <c r="K547" s="32">
        <f t="shared" si="66"/>
        <v>8</v>
      </c>
      <c r="L547" s="32">
        <f t="shared" si="67"/>
        <v>13</v>
      </c>
      <c r="M547" s="31"/>
      <c r="N547" s="32">
        <f t="shared" si="68"/>
        <v>12471</v>
      </c>
      <c r="O547" s="32">
        <f t="shared" si="69"/>
        <v>4</v>
      </c>
      <c r="P547" s="32">
        <f t="shared" si="70"/>
        <v>16</v>
      </c>
      <c r="Q547" s="31"/>
      <c r="R547" s="33">
        <f t="shared" si="71"/>
        <v>220</v>
      </c>
    </row>
    <row r="548" spans="1:18">
      <c r="A548" s="329" t="s">
        <v>862</v>
      </c>
      <c r="B548" s="329">
        <v>464168196</v>
      </c>
      <c r="C548" s="329" t="s">
        <v>527</v>
      </c>
      <c r="D548" s="329" t="s">
        <v>747</v>
      </c>
      <c r="E548" s="329" t="s">
        <v>193</v>
      </c>
      <c r="F548" s="30" t="s">
        <v>863</v>
      </c>
      <c r="G548" s="329" t="s">
        <v>221</v>
      </c>
      <c r="H548" s="241">
        <f t="shared" si="64"/>
        <v>11</v>
      </c>
      <c r="I548" s="31"/>
      <c r="J548" s="32">
        <f t="shared" si="65"/>
        <v>11874</v>
      </c>
      <c r="K548" s="32">
        <f t="shared" si="66"/>
        <v>0</v>
      </c>
      <c r="L548" s="32">
        <f t="shared" si="67"/>
        <v>2</v>
      </c>
      <c r="M548" s="31"/>
      <c r="N548" s="32">
        <f t="shared" si="68"/>
        <v>13040</v>
      </c>
      <c r="O548" s="32">
        <f t="shared" si="69"/>
        <v>0</v>
      </c>
      <c r="P548" s="32">
        <f t="shared" si="70"/>
        <v>5</v>
      </c>
      <c r="Q548" s="31"/>
      <c r="R548" s="33">
        <f t="shared" si="71"/>
        <v>1166</v>
      </c>
    </row>
    <row r="549" spans="1:18">
      <c r="A549" s="329" t="s">
        <v>862</v>
      </c>
      <c r="B549" s="329">
        <v>464168229</v>
      </c>
      <c r="C549" s="329" t="s">
        <v>527</v>
      </c>
      <c r="D549" s="329" t="s">
        <v>747</v>
      </c>
      <c r="E549" s="329" t="s">
        <v>193</v>
      </c>
      <c r="F549" s="30" t="s">
        <v>663</v>
      </c>
      <c r="G549" s="329" t="s">
        <v>254</v>
      </c>
      <c r="H549" s="241">
        <f t="shared" si="64"/>
        <v>32</v>
      </c>
      <c r="I549" s="31"/>
      <c r="J549" s="32">
        <f t="shared" si="65"/>
        <v>13959</v>
      </c>
      <c r="K549" s="32">
        <f t="shared" si="66"/>
        <v>1</v>
      </c>
      <c r="L549" s="32">
        <f t="shared" si="67"/>
        <v>6</v>
      </c>
      <c r="M549" s="31"/>
      <c r="N549" s="32">
        <f t="shared" si="68"/>
        <v>16313</v>
      </c>
      <c r="O549" s="32">
        <f t="shared" si="69"/>
        <v>5</v>
      </c>
      <c r="P549" s="32">
        <f t="shared" si="70"/>
        <v>18</v>
      </c>
      <c r="Q549" s="31"/>
      <c r="R549" s="33">
        <f t="shared" si="71"/>
        <v>2354</v>
      </c>
    </row>
    <row r="550" spans="1:18">
      <c r="A550" s="329" t="s">
        <v>862</v>
      </c>
      <c r="B550" s="329">
        <v>464168248</v>
      </c>
      <c r="C550" s="329" t="s">
        <v>527</v>
      </c>
      <c r="D550" s="329" t="s">
        <v>747</v>
      </c>
      <c r="E550" s="329" t="s">
        <v>193</v>
      </c>
      <c r="F550" s="30" t="s">
        <v>665</v>
      </c>
      <c r="G550" s="329" t="s">
        <v>273</v>
      </c>
      <c r="H550" s="241">
        <f t="shared" si="64"/>
        <v>0</v>
      </c>
      <c r="I550" s="31"/>
      <c r="J550" s="32">
        <f t="shared" si="65"/>
        <v>18503</v>
      </c>
      <c r="K550" s="32">
        <f t="shared" si="66"/>
        <v>0</v>
      </c>
      <c r="L550" s="32">
        <f t="shared" si="67"/>
        <v>1</v>
      </c>
      <c r="M550" s="31"/>
      <c r="N550" s="32" t="str">
        <f t="shared" si="68"/>
        <v>--</v>
      </c>
      <c r="O550" s="32">
        <f t="shared" si="69"/>
        <v>0</v>
      </c>
      <c r="P550" s="32">
        <f t="shared" si="70"/>
        <v>0</v>
      </c>
      <c r="Q550" s="31"/>
      <c r="R550" s="33" t="str">
        <f t="shared" si="71"/>
        <v>--</v>
      </c>
    </row>
    <row r="551" spans="1:18">
      <c r="A551" s="329" t="s">
        <v>862</v>
      </c>
      <c r="B551" s="329">
        <v>464168258</v>
      </c>
      <c r="C551" s="329" t="s">
        <v>527</v>
      </c>
      <c r="D551" s="329" t="s">
        <v>747</v>
      </c>
      <c r="E551" s="329" t="s">
        <v>193</v>
      </c>
      <c r="F551" s="30" t="s">
        <v>741</v>
      </c>
      <c r="G551" s="329" t="s">
        <v>283</v>
      </c>
      <c r="H551" s="241">
        <f t="shared" si="64"/>
        <v>19</v>
      </c>
      <c r="I551" s="31"/>
      <c r="J551" s="32">
        <f t="shared" si="65"/>
        <v>16693</v>
      </c>
      <c r="K551" s="32">
        <f t="shared" si="66"/>
        <v>2</v>
      </c>
      <c r="L551" s="32">
        <f t="shared" si="67"/>
        <v>5</v>
      </c>
      <c r="M551" s="31"/>
      <c r="N551" s="32">
        <f t="shared" si="68"/>
        <v>17136</v>
      </c>
      <c r="O551" s="32">
        <f t="shared" si="69"/>
        <v>0</v>
      </c>
      <c r="P551" s="32">
        <f t="shared" si="70"/>
        <v>3</v>
      </c>
      <c r="Q551" s="31"/>
      <c r="R551" s="33">
        <f t="shared" si="71"/>
        <v>443</v>
      </c>
    </row>
    <row r="552" spans="1:18">
      <c r="A552" s="329" t="s">
        <v>862</v>
      </c>
      <c r="B552" s="329">
        <v>464168262</v>
      </c>
      <c r="C552" s="329" t="s">
        <v>527</v>
      </c>
      <c r="D552" s="329" t="s">
        <v>747</v>
      </c>
      <c r="E552" s="329" t="s">
        <v>193</v>
      </c>
      <c r="F552" s="30" t="s">
        <v>666</v>
      </c>
      <c r="G552" s="329" t="s">
        <v>287</v>
      </c>
      <c r="H552" s="241">
        <f t="shared" si="64"/>
        <v>1</v>
      </c>
      <c r="I552" s="31"/>
      <c r="J552" s="32">
        <f t="shared" si="65"/>
        <v>11037</v>
      </c>
      <c r="K552" s="32">
        <f t="shared" si="66"/>
        <v>0</v>
      </c>
      <c r="L552" s="32">
        <f t="shared" si="67"/>
        <v>0</v>
      </c>
      <c r="M552" s="31"/>
      <c r="N552" s="32">
        <f t="shared" si="68"/>
        <v>11462</v>
      </c>
      <c r="O552" s="32">
        <f t="shared" si="69"/>
        <v>0</v>
      </c>
      <c r="P552" s="32">
        <f t="shared" si="70"/>
        <v>0</v>
      </c>
      <c r="Q552" s="31"/>
      <c r="R552" s="33">
        <f t="shared" si="71"/>
        <v>425</v>
      </c>
    </row>
    <row r="553" spans="1:18">
      <c r="A553" s="329" t="s">
        <v>862</v>
      </c>
      <c r="B553" s="329">
        <v>464168291</v>
      </c>
      <c r="C553" s="329" t="s">
        <v>527</v>
      </c>
      <c r="D553" s="329" t="s">
        <v>747</v>
      </c>
      <c r="E553" s="329" t="s">
        <v>193</v>
      </c>
      <c r="F553" s="30" t="s">
        <v>749</v>
      </c>
      <c r="G553" s="329" t="s">
        <v>316</v>
      </c>
      <c r="H553" s="241">
        <f t="shared" si="64"/>
        <v>40</v>
      </c>
      <c r="I553" s="31"/>
      <c r="J553" s="32">
        <f t="shared" si="65"/>
        <v>12092</v>
      </c>
      <c r="K553" s="32">
        <f t="shared" si="66"/>
        <v>5</v>
      </c>
      <c r="L553" s="32">
        <f t="shared" si="67"/>
        <v>9</v>
      </c>
      <c r="M553" s="31"/>
      <c r="N553" s="32">
        <f t="shared" si="68"/>
        <v>12279</v>
      </c>
      <c r="O553" s="32">
        <f t="shared" si="69"/>
        <v>1</v>
      </c>
      <c r="P553" s="32">
        <f t="shared" si="70"/>
        <v>8</v>
      </c>
      <c r="Q553" s="31"/>
      <c r="R553" s="33">
        <f t="shared" si="71"/>
        <v>187</v>
      </c>
    </row>
    <row r="554" spans="1:18">
      <c r="A554" s="329" t="s">
        <v>864</v>
      </c>
      <c r="B554" s="329">
        <v>466700096</v>
      </c>
      <c r="C554" s="329" t="s">
        <v>528</v>
      </c>
      <c r="D554" s="329" t="s">
        <v>865</v>
      </c>
      <c r="E554" s="329" t="s">
        <v>410</v>
      </c>
      <c r="F554" s="30" t="s">
        <v>866</v>
      </c>
      <c r="G554" s="329" t="s">
        <v>121</v>
      </c>
      <c r="H554" s="241">
        <f t="shared" si="64"/>
        <v>1</v>
      </c>
      <c r="I554" s="31"/>
      <c r="J554" s="32">
        <f t="shared" si="65"/>
        <v>15704</v>
      </c>
      <c r="K554" s="32">
        <f t="shared" si="66"/>
        <v>0</v>
      </c>
      <c r="L554" s="32">
        <f t="shared" si="67"/>
        <v>1</v>
      </c>
      <c r="M554" s="31"/>
      <c r="N554" s="32">
        <f t="shared" si="68"/>
        <v>12988</v>
      </c>
      <c r="O554" s="32">
        <f t="shared" si="69"/>
        <v>0</v>
      </c>
      <c r="P554" s="32">
        <f t="shared" si="70"/>
        <v>0</v>
      </c>
      <c r="Q554" s="31"/>
      <c r="R554" s="33">
        <f t="shared" si="71"/>
        <v>-2716</v>
      </c>
    </row>
    <row r="555" spans="1:18">
      <c r="A555" s="329" t="s">
        <v>864</v>
      </c>
      <c r="B555" s="329">
        <v>466700700</v>
      </c>
      <c r="C555" s="329" t="s">
        <v>528</v>
      </c>
      <c r="D555" s="329" t="s">
        <v>865</v>
      </c>
      <c r="E555" s="329" t="s">
        <v>410</v>
      </c>
      <c r="F555" s="30" t="s">
        <v>865</v>
      </c>
      <c r="G555" s="329" t="s">
        <v>410</v>
      </c>
      <c r="H555" s="241">
        <f t="shared" si="64"/>
        <v>38</v>
      </c>
      <c r="I555" s="31"/>
      <c r="J555" s="32">
        <f t="shared" si="65"/>
        <v>16122</v>
      </c>
      <c r="K555" s="32">
        <f t="shared" si="66"/>
        <v>0</v>
      </c>
      <c r="L555" s="32">
        <f t="shared" si="67"/>
        <v>17</v>
      </c>
      <c r="M555" s="31"/>
      <c r="N555" s="32">
        <f t="shared" si="68"/>
        <v>16941</v>
      </c>
      <c r="O555" s="32">
        <f t="shared" si="69"/>
        <v>1</v>
      </c>
      <c r="P555" s="32">
        <f t="shared" si="70"/>
        <v>20</v>
      </c>
      <c r="Q555" s="31"/>
      <c r="R555" s="33">
        <f t="shared" si="71"/>
        <v>819</v>
      </c>
    </row>
    <row r="556" spans="1:18">
      <c r="A556" s="329" t="s">
        <v>864</v>
      </c>
      <c r="B556" s="329">
        <v>466774089</v>
      </c>
      <c r="C556" s="329" t="s">
        <v>528</v>
      </c>
      <c r="D556" s="329" t="s">
        <v>867</v>
      </c>
      <c r="E556" s="329" t="s">
        <v>433</v>
      </c>
      <c r="F556" s="30" t="s">
        <v>868</v>
      </c>
      <c r="G556" s="329" t="s">
        <v>114</v>
      </c>
      <c r="H556" s="241">
        <f t="shared" si="64"/>
        <v>30</v>
      </c>
      <c r="I556" s="31"/>
      <c r="J556" s="32">
        <f t="shared" si="65"/>
        <v>14188</v>
      </c>
      <c r="K556" s="32">
        <f t="shared" si="66"/>
        <v>1</v>
      </c>
      <c r="L556" s="32">
        <f t="shared" si="67"/>
        <v>15</v>
      </c>
      <c r="M556" s="31"/>
      <c r="N556" s="32">
        <f t="shared" si="68"/>
        <v>14435</v>
      </c>
      <c r="O556" s="32">
        <f t="shared" si="69"/>
        <v>0</v>
      </c>
      <c r="P556" s="32">
        <f t="shared" si="70"/>
        <v>15</v>
      </c>
      <c r="Q556" s="31"/>
      <c r="R556" s="33">
        <f t="shared" si="71"/>
        <v>247</v>
      </c>
    </row>
    <row r="557" spans="1:18">
      <c r="A557" s="329" t="s">
        <v>864</v>
      </c>
      <c r="B557" s="329">
        <v>466774096</v>
      </c>
      <c r="C557" s="329" t="s">
        <v>528</v>
      </c>
      <c r="D557" s="329" t="s">
        <v>867</v>
      </c>
      <c r="E557" s="329" t="s">
        <v>433</v>
      </c>
      <c r="F557" s="30" t="s">
        <v>866</v>
      </c>
      <c r="G557" s="329" t="s">
        <v>121</v>
      </c>
      <c r="H557" s="241">
        <f t="shared" si="64"/>
        <v>9</v>
      </c>
      <c r="I557" s="31"/>
      <c r="J557" s="32">
        <f t="shared" si="65"/>
        <v>16259</v>
      </c>
      <c r="K557" s="32">
        <f t="shared" si="66"/>
        <v>0</v>
      </c>
      <c r="L557" s="32">
        <f t="shared" si="67"/>
        <v>5</v>
      </c>
      <c r="M557" s="31"/>
      <c r="N557" s="32">
        <f t="shared" si="68"/>
        <v>16369</v>
      </c>
      <c r="O557" s="32">
        <f t="shared" si="69"/>
        <v>0</v>
      </c>
      <c r="P557" s="32">
        <f t="shared" si="70"/>
        <v>6</v>
      </c>
      <c r="Q557" s="31"/>
      <c r="R557" s="33">
        <f t="shared" si="71"/>
        <v>110</v>
      </c>
    </row>
    <row r="558" spans="1:18">
      <c r="A558" s="329" t="s">
        <v>864</v>
      </c>
      <c r="B558" s="329">
        <v>466774221</v>
      </c>
      <c r="C558" s="329" t="s">
        <v>528</v>
      </c>
      <c r="D558" s="329" t="s">
        <v>867</v>
      </c>
      <c r="E558" s="329" t="s">
        <v>433</v>
      </c>
      <c r="F558" s="30" t="s">
        <v>869</v>
      </c>
      <c r="G558" s="329" t="s">
        <v>246</v>
      </c>
      <c r="H558" s="241">
        <f t="shared" si="64"/>
        <v>17</v>
      </c>
      <c r="I558" s="31"/>
      <c r="J558" s="32">
        <f t="shared" si="65"/>
        <v>14800</v>
      </c>
      <c r="K558" s="32">
        <f t="shared" si="66"/>
        <v>1</v>
      </c>
      <c r="L558" s="32">
        <f t="shared" si="67"/>
        <v>14</v>
      </c>
      <c r="M558" s="31"/>
      <c r="N558" s="32">
        <f t="shared" si="68"/>
        <v>14252</v>
      </c>
      <c r="O558" s="32">
        <f t="shared" si="69"/>
        <v>1</v>
      </c>
      <c r="P558" s="32">
        <f t="shared" si="70"/>
        <v>7</v>
      </c>
      <c r="Q558" s="31"/>
      <c r="R558" s="33">
        <f t="shared" si="71"/>
        <v>-548</v>
      </c>
    </row>
    <row r="559" spans="1:18">
      <c r="A559" s="329" t="s">
        <v>864</v>
      </c>
      <c r="B559" s="329">
        <v>466774296</v>
      </c>
      <c r="C559" s="329" t="s">
        <v>528</v>
      </c>
      <c r="D559" s="329" t="s">
        <v>867</v>
      </c>
      <c r="E559" s="329" t="s">
        <v>433</v>
      </c>
      <c r="F559" s="30" t="s">
        <v>870</v>
      </c>
      <c r="G559" s="329" t="s">
        <v>321</v>
      </c>
      <c r="H559" s="241">
        <f t="shared" si="64"/>
        <v>32</v>
      </c>
      <c r="I559" s="31"/>
      <c r="J559" s="32">
        <f t="shared" si="65"/>
        <v>13720</v>
      </c>
      <c r="K559" s="32">
        <f t="shared" si="66"/>
        <v>2</v>
      </c>
      <c r="L559" s="32">
        <f t="shared" si="67"/>
        <v>17</v>
      </c>
      <c r="M559" s="31"/>
      <c r="N559" s="32">
        <f t="shared" si="68"/>
        <v>13616</v>
      </c>
      <c r="O559" s="32">
        <f t="shared" si="69"/>
        <v>1</v>
      </c>
      <c r="P559" s="32">
        <f t="shared" si="70"/>
        <v>11</v>
      </c>
      <c r="Q559" s="31"/>
      <c r="R559" s="33">
        <f t="shared" si="71"/>
        <v>-104</v>
      </c>
    </row>
    <row r="560" spans="1:18">
      <c r="A560" s="329" t="s">
        <v>864</v>
      </c>
      <c r="B560" s="329">
        <v>466774774</v>
      </c>
      <c r="C560" s="329" t="s">
        <v>528</v>
      </c>
      <c r="D560" s="329" t="s">
        <v>867</v>
      </c>
      <c r="E560" s="329" t="s">
        <v>433</v>
      </c>
      <c r="F560" s="30" t="s">
        <v>867</v>
      </c>
      <c r="G560" s="329" t="s">
        <v>433</v>
      </c>
      <c r="H560" s="241">
        <f t="shared" si="64"/>
        <v>37</v>
      </c>
      <c r="I560" s="31"/>
      <c r="J560" s="32">
        <f t="shared" si="65"/>
        <v>13852</v>
      </c>
      <c r="K560" s="32">
        <f t="shared" si="66"/>
        <v>1</v>
      </c>
      <c r="L560" s="32">
        <f t="shared" si="67"/>
        <v>19</v>
      </c>
      <c r="M560" s="31"/>
      <c r="N560" s="32">
        <f t="shared" si="68"/>
        <v>13980</v>
      </c>
      <c r="O560" s="32">
        <f t="shared" si="69"/>
        <v>2</v>
      </c>
      <c r="P560" s="32">
        <f t="shared" si="70"/>
        <v>19</v>
      </c>
      <c r="Q560" s="31"/>
      <c r="R560" s="33">
        <f t="shared" si="71"/>
        <v>128</v>
      </c>
    </row>
    <row r="561" spans="1:18">
      <c r="A561" s="329" t="s">
        <v>871</v>
      </c>
      <c r="B561" s="329">
        <v>469035018</v>
      </c>
      <c r="C561" s="329" t="s">
        <v>529</v>
      </c>
      <c r="D561" s="329" t="s">
        <v>654</v>
      </c>
      <c r="E561" s="329" t="s">
        <v>60</v>
      </c>
      <c r="F561" s="30" t="s">
        <v>705</v>
      </c>
      <c r="G561" s="329" t="s">
        <v>43</v>
      </c>
      <c r="H561" s="241">
        <f t="shared" si="64"/>
        <v>2</v>
      </c>
      <c r="I561" s="31"/>
      <c r="J561" s="32">
        <f t="shared" si="65"/>
        <v>14821</v>
      </c>
      <c r="K561" s="32">
        <f t="shared" si="66"/>
        <v>1</v>
      </c>
      <c r="L561" s="32">
        <f t="shared" si="67"/>
        <v>0</v>
      </c>
      <c r="M561" s="31"/>
      <c r="N561" s="32">
        <f t="shared" si="68"/>
        <v>13026</v>
      </c>
      <c r="O561" s="32">
        <f t="shared" si="69"/>
        <v>0</v>
      </c>
      <c r="P561" s="32">
        <f t="shared" si="70"/>
        <v>0</v>
      </c>
      <c r="Q561" s="31"/>
      <c r="R561" s="33">
        <f t="shared" si="71"/>
        <v>-1795</v>
      </c>
    </row>
    <row r="562" spans="1:18">
      <c r="A562" s="329" t="s">
        <v>871</v>
      </c>
      <c r="B562" s="329">
        <v>469035035</v>
      </c>
      <c r="C562" s="329" t="s">
        <v>529</v>
      </c>
      <c r="D562" s="329" t="s">
        <v>654</v>
      </c>
      <c r="E562" s="329" t="s">
        <v>60</v>
      </c>
      <c r="F562" s="30" t="s">
        <v>654</v>
      </c>
      <c r="G562" s="329" t="s">
        <v>60</v>
      </c>
      <c r="H562" s="241">
        <f t="shared" si="64"/>
        <v>1145</v>
      </c>
      <c r="I562" s="31"/>
      <c r="J562" s="32">
        <f t="shared" si="65"/>
        <v>19422</v>
      </c>
      <c r="K562" s="32">
        <f t="shared" si="66"/>
        <v>212</v>
      </c>
      <c r="L562" s="32">
        <f t="shared" si="67"/>
        <v>895</v>
      </c>
      <c r="M562" s="31"/>
      <c r="N562" s="32">
        <f t="shared" si="68"/>
        <v>20418</v>
      </c>
      <c r="O562" s="32">
        <f t="shared" si="69"/>
        <v>213</v>
      </c>
      <c r="P562" s="32">
        <f t="shared" si="70"/>
        <v>875</v>
      </c>
      <c r="Q562" s="31"/>
      <c r="R562" s="33">
        <f t="shared" si="71"/>
        <v>996</v>
      </c>
    </row>
    <row r="563" spans="1:18">
      <c r="A563" s="329" t="s">
        <v>871</v>
      </c>
      <c r="B563" s="329">
        <v>469035044</v>
      </c>
      <c r="C563" s="329" t="s">
        <v>529</v>
      </c>
      <c r="D563" s="329" t="s">
        <v>654</v>
      </c>
      <c r="E563" s="329" t="s">
        <v>60</v>
      </c>
      <c r="F563" s="30" t="s">
        <v>655</v>
      </c>
      <c r="G563" s="329" t="s">
        <v>69</v>
      </c>
      <c r="H563" s="241">
        <f t="shared" si="64"/>
        <v>7</v>
      </c>
      <c r="I563" s="31"/>
      <c r="J563" s="32">
        <f t="shared" si="65"/>
        <v>17191</v>
      </c>
      <c r="K563" s="32">
        <f t="shared" si="66"/>
        <v>1</v>
      </c>
      <c r="L563" s="32">
        <f t="shared" si="67"/>
        <v>5</v>
      </c>
      <c r="M563" s="31"/>
      <c r="N563" s="32">
        <f t="shared" si="68"/>
        <v>14741</v>
      </c>
      <c r="O563" s="32">
        <f t="shared" si="69"/>
        <v>0</v>
      </c>
      <c r="P563" s="32">
        <f t="shared" si="70"/>
        <v>1</v>
      </c>
      <c r="Q563" s="31"/>
      <c r="R563" s="33">
        <f t="shared" si="71"/>
        <v>-2450</v>
      </c>
    </row>
    <row r="564" spans="1:18">
      <c r="A564" s="329" t="s">
        <v>871</v>
      </c>
      <c r="B564" s="329">
        <v>469035048</v>
      </c>
      <c r="C564" s="329" t="s">
        <v>529</v>
      </c>
      <c r="D564" s="329" t="s">
        <v>654</v>
      </c>
      <c r="E564" s="329" t="s">
        <v>60</v>
      </c>
      <c r="F564" s="30" t="s">
        <v>925</v>
      </c>
      <c r="G564" s="329" t="s">
        <v>73</v>
      </c>
      <c r="H564" s="241">
        <f t="shared" si="64"/>
        <v>1</v>
      </c>
      <c r="I564" s="31"/>
      <c r="J564" s="32" t="str">
        <f t="shared" si="65"/>
        <v>--</v>
      </c>
      <c r="K564" s="32">
        <f t="shared" si="66"/>
        <v>0</v>
      </c>
      <c r="L564" s="32">
        <f t="shared" si="67"/>
        <v>0</v>
      </c>
      <c r="M564" s="31"/>
      <c r="N564" s="32">
        <f t="shared" si="68"/>
        <v>19074</v>
      </c>
      <c r="O564" s="32">
        <f t="shared" si="69"/>
        <v>0</v>
      </c>
      <c r="P564" s="32">
        <f t="shared" si="70"/>
        <v>1</v>
      </c>
      <c r="Q564" s="31"/>
      <c r="R564" s="33" t="str">
        <f t="shared" si="71"/>
        <v>--</v>
      </c>
    </row>
    <row r="565" spans="1:18">
      <c r="A565" s="329" t="s">
        <v>871</v>
      </c>
      <c r="B565" s="329">
        <v>469035049</v>
      </c>
      <c r="C565" s="329" t="s">
        <v>529</v>
      </c>
      <c r="D565" s="329" t="s">
        <v>654</v>
      </c>
      <c r="E565" s="329" t="s">
        <v>60</v>
      </c>
      <c r="F565" s="30" t="s">
        <v>723</v>
      </c>
      <c r="G565" s="329" t="s">
        <v>74</v>
      </c>
      <c r="H565" s="241">
        <f t="shared" si="64"/>
        <v>0</v>
      </c>
      <c r="I565" s="31"/>
      <c r="J565" s="32">
        <f t="shared" si="65"/>
        <v>19719</v>
      </c>
      <c r="K565" s="32">
        <f t="shared" si="66"/>
        <v>0</v>
      </c>
      <c r="L565" s="32">
        <f t="shared" si="67"/>
        <v>2</v>
      </c>
      <c r="M565" s="31"/>
      <c r="N565" s="32" t="str">
        <f t="shared" si="68"/>
        <v>--</v>
      </c>
      <c r="O565" s="32">
        <f t="shared" si="69"/>
        <v>0</v>
      </c>
      <c r="P565" s="32">
        <f t="shared" si="70"/>
        <v>1</v>
      </c>
      <c r="Q565" s="31"/>
      <c r="R565" s="33" t="str">
        <f t="shared" si="71"/>
        <v>--</v>
      </c>
    </row>
    <row r="566" spans="1:18">
      <c r="A566" s="329" t="s">
        <v>871</v>
      </c>
      <c r="B566" s="329">
        <v>469035050</v>
      </c>
      <c r="C566" s="329" t="s">
        <v>529</v>
      </c>
      <c r="D566" s="329" t="s">
        <v>654</v>
      </c>
      <c r="E566" s="329" t="s">
        <v>60</v>
      </c>
      <c r="F566" s="30" t="s">
        <v>669</v>
      </c>
      <c r="G566" s="329" t="s">
        <v>75</v>
      </c>
      <c r="H566" s="241">
        <f t="shared" si="64"/>
        <v>2</v>
      </c>
      <c r="I566" s="31"/>
      <c r="J566" s="32">
        <f t="shared" si="65"/>
        <v>17052</v>
      </c>
      <c r="K566" s="32">
        <f t="shared" si="66"/>
        <v>0</v>
      </c>
      <c r="L566" s="32">
        <f t="shared" si="67"/>
        <v>2</v>
      </c>
      <c r="M566" s="31"/>
      <c r="N566" s="32">
        <f t="shared" si="68"/>
        <v>17680</v>
      </c>
      <c r="O566" s="32">
        <f t="shared" si="69"/>
        <v>0</v>
      </c>
      <c r="P566" s="32">
        <f t="shared" si="70"/>
        <v>1</v>
      </c>
      <c r="Q566" s="31"/>
      <c r="R566" s="33">
        <f t="shared" si="71"/>
        <v>628</v>
      </c>
    </row>
    <row r="567" spans="1:18">
      <c r="A567" s="329" t="s">
        <v>871</v>
      </c>
      <c r="B567" s="329">
        <v>469035073</v>
      </c>
      <c r="C567" s="329" t="s">
        <v>529</v>
      </c>
      <c r="D567" s="329" t="s">
        <v>654</v>
      </c>
      <c r="E567" s="329" t="s">
        <v>60</v>
      </c>
      <c r="F567" s="30" t="s">
        <v>670</v>
      </c>
      <c r="G567" s="329" t="s">
        <v>98</v>
      </c>
      <c r="H567" s="241">
        <f t="shared" si="64"/>
        <v>5</v>
      </c>
      <c r="I567" s="31"/>
      <c r="J567" s="32">
        <f t="shared" si="65"/>
        <v>13636</v>
      </c>
      <c r="K567" s="32">
        <f t="shared" si="66"/>
        <v>1</v>
      </c>
      <c r="L567" s="32">
        <f t="shared" si="67"/>
        <v>1</v>
      </c>
      <c r="M567" s="31"/>
      <c r="N567" s="32">
        <f t="shared" si="68"/>
        <v>19543</v>
      </c>
      <c r="O567" s="32">
        <f t="shared" si="69"/>
        <v>2</v>
      </c>
      <c r="P567" s="32">
        <f t="shared" si="70"/>
        <v>7</v>
      </c>
      <c r="Q567" s="31"/>
      <c r="R567" s="33">
        <f t="shared" si="71"/>
        <v>5907</v>
      </c>
    </row>
    <row r="568" spans="1:18">
      <c r="A568" s="329" t="s">
        <v>871</v>
      </c>
      <c r="B568" s="329">
        <v>469035083</v>
      </c>
      <c r="C568" s="329" t="s">
        <v>529</v>
      </c>
      <c r="D568" s="329" t="s">
        <v>654</v>
      </c>
      <c r="E568" s="329" t="s">
        <v>60</v>
      </c>
      <c r="F568" s="30" t="s">
        <v>822</v>
      </c>
      <c r="G568" s="329" t="s">
        <v>108</v>
      </c>
      <c r="H568" s="241">
        <f t="shared" si="64"/>
        <v>0</v>
      </c>
      <c r="I568" s="31"/>
      <c r="J568" s="32">
        <f t="shared" si="65"/>
        <v>17600</v>
      </c>
      <c r="K568" s="32">
        <f t="shared" si="66"/>
        <v>0</v>
      </c>
      <c r="L568" s="32">
        <f t="shared" si="67"/>
        <v>1</v>
      </c>
      <c r="M568" s="31"/>
      <c r="N568" s="32" t="str">
        <f t="shared" si="68"/>
        <v>--</v>
      </c>
      <c r="O568" s="32">
        <f t="shared" si="69"/>
        <v>0</v>
      </c>
      <c r="P568" s="32">
        <f t="shared" si="70"/>
        <v>0</v>
      </c>
      <c r="Q568" s="31"/>
      <c r="R568" s="33" t="str">
        <f t="shared" si="71"/>
        <v>--</v>
      </c>
    </row>
    <row r="569" spans="1:18">
      <c r="A569" s="329" t="s">
        <v>871</v>
      </c>
      <c r="B569" s="329">
        <v>469035093</v>
      </c>
      <c r="C569" s="329" t="s">
        <v>529</v>
      </c>
      <c r="D569" s="329" t="s">
        <v>654</v>
      </c>
      <c r="E569" s="329" t="s">
        <v>60</v>
      </c>
      <c r="F569" s="30" t="s">
        <v>657</v>
      </c>
      <c r="G569" s="329" t="s">
        <v>118</v>
      </c>
      <c r="H569" s="241">
        <f t="shared" si="64"/>
        <v>1</v>
      </c>
      <c r="I569" s="31"/>
      <c r="J569" s="32">
        <f t="shared" si="65"/>
        <v>21879</v>
      </c>
      <c r="K569" s="32">
        <f t="shared" si="66"/>
        <v>0</v>
      </c>
      <c r="L569" s="32">
        <f t="shared" si="67"/>
        <v>2</v>
      </c>
      <c r="M569" s="31"/>
      <c r="N569" s="32">
        <f t="shared" si="68"/>
        <v>26995</v>
      </c>
      <c r="O569" s="32">
        <f t="shared" si="69"/>
        <v>1</v>
      </c>
      <c r="P569" s="32">
        <f t="shared" si="70"/>
        <v>1</v>
      </c>
      <c r="Q569" s="31"/>
      <c r="R569" s="33">
        <f t="shared" si="71"/>
        <v>5116</v>
      </c>
    </row>
    <row r="570" spans="1:18">
      <c r="A570" s="329" t="s">
        <v>871</v>
      </c>
      <c r="B570" s="329">
        <v>469035095</v>
      </c>
      <c r="C570" s="155" t="s">
        <v>529</v>
      </c>
      <c r="D570" s="345">
        <v>35</v>
      </c>
      <c r="E570" s="155" t="s">
        <v>60</v>
      </c>
      <c r="F570" s="32">
        <v>95</v>
      </c>
      <c r="G570" s="155" t="s">
        <v>120</v>
      </c>
      <c r="H570" s="241">
        <f t="shared" si="64"/>
        <v>1</v>
      </c>
      <c r="I570" s="31"/>
      <c r="J570" s="32" t="str">
        <f t="shared" si="65"/>
        <v>--</v>
      </c>
      <c r="K570" s="32">
        <f t="shared" si="66"/>
        <v>0</v>
      </c>
      <c r="L570" s="32">
        <f t="shared" si="67"/>
        <v>0</v>
      </c>
      <c r="M570" s="31"/>
      <c r="N570" s="32">
        <f t="shared" si="68"/>
        <v>20903.900050358614</v>
      </c>
      <c r="O570" s="32">
        <f t="shared" si="69"/>
        <v>0</v>
      </c>
      <c r="P570" s="32">
        <f t="shared" si="70"/>
        <v>0</v>
      </c>
      <c r="Q570" s="31"/>
      <c r="R570" s="33" t="str">
        <f t="shared" si="71"/>
        <v>--</v>
      </c>
    </row>
    <row r="571" spans="1:18">
      <c r="A571" s="329" t="s">
        <v>871</v>
      </c>
      <c r="B571" s="329">
        <v>469035133</v>
      </c>
      <c r="C571" s="329" t="s">
        <v>529</v>
      </c>
      <c r="D571" s="329" t="s">
        <v>654</v>
      </c>
      <c r="E571" s="329" t="s">
        <v>60</v>
      </c>
      <c r="F571" s="30" t="s">
        <v>707</v>
      </c>
      <c r="G571" s="329" t="s">
        <v>158</v>
      </c>
      <c r="H571" s="241">
        <f t="shared" si="64"/>
        <v>1</v>
      </c>
      <c r="I571" s="31"/>
      <c r="J571" s="32">
        <f t="shared" si="65"/>
        <v>11379</v>
      </c>
      <c r="K571" s="32">
        <f t="shared" si="66"/>
        <v>0</v>
      </c>
      <c r="L571" s="32">
        <f t="shared" si="67"/>
        <v>0</v>
      </c>
      <c r="M571" s="31"/>
      <c r="N571" s="32">
        <f t="shared" si="68"/>
        <v>13846</v>
      </c>
      <c r="O571" s="32">
        <f t="shared" si="69"/>
        <v>0</v>
      </c>
      <c r="P571" s="32">
        <f t="shared" si="70"/>
        <v>0</v>
      </c>
      <c r="Q571" s="31"/>
      <c r="R571" s="33">
        <f t="shared" si="71"/>
        <v>2467</v>
      </c>
    </row>
    <row r="572" spans="1:18">
      <c r="A572" s="329" t="s">
        <v>871</v>
      </c>
      <c r="B572" s="329">
        <v>469035163</v>
      </c>
      <c r="C572" s="329" t="s">
        <v>529</v>
      </c>
      <c r="D572" s="329" t="s">
        <v>654</v>
      </c>
      <c r="E572" s="329" t="s">
        <v>60</v>
      </c>
      <c r="F572" s="30" t="s">
        <v>660</v>
      </c>
      <c r="G572" s="329" t="s">
        <v>188</v>
      </c>
      <c r="H572" s="241">
        <f t="shared" si="64"/>
        <v>1</v>
      </c>
      <c r="I572" s="31"/>
      <c r="J572" s="32">
        <f t="shared" si="65"/>
        <v>20883</v>
      </c>
      <c r="K572" s="32">
        <f t="shared" si="66"/>
        <v>0</v>
      </c>
      <c r="L572" s="32">
        <f t="shared" si="67"/>
        <v>5</v>
      </c>
      <c r="M572" s="31"/>
      <c r="N572" s="32">
        <f t="shared" si="68"/>
        <v>13846</v>
      </c>
      <c r="O572" s="32">
        <f t="shared" si="69"/>
        <v>0</v>
      </c>
      <c r="P572" s="32">
        <f t="shared" si="70"/>
        <v>0</v>
      </c>
      <c r="Q572" s="31"/>
      <c r="R572" s="33">
        <f t="shared" si="71"/>
        <v>-7037</v>
      </c>
    </row>
    <row r="573" spans="1:18">
      <c r="A573" s="329" t="s">
        <v>871</v>
      </c>
      <c r="B573" s="329">
        <v>469035165</v>
      </c>
      <c r="C573" s="329" t="s">
        <v>529</v>
      </c>
      <c r="D573" s="329" t="s">
        <v>654</v>
      </c>
      <c r="E573" s="329" t="s">
        <v>60</v>
      </c>
      <c r="F573" s="30" t="s">
        <v>661</v>
      </c>
      <c r="G573" s="329" t="s">
        <v>190</v>
      </c>
      <c r="H573" s="241">
        <f t="shared" si="64"/>
        <v>1</v>
      </c>
      <c r="I573" s="31"/>
      <c r="J573" s="32" t="str">
        <f t="shared" si="65"/>
        <v>--</v>
      </c>
      <c r="K573" s="32">
        <f t="shared" si="66"/>
        <v>0</v>
      </c>
      <c r="L573" s="32">
        <f t="shared" si="67"/>
        <v>0</v>
      </c>
      <c r="M573" s="31"/>
      <c r="N573" s="32">
        <f t="shared" si="68"/>
        <v>22241</v>
      </c>
      <c r="O573" s="32">
        <f t="shared" si="69"/>
        <v>0</v>
      </c>
      <c r="P573" s="32">
        <f t="shared" si="70"/>
        <v>1</v>
      </c>
      <c r="Q573" s="31"/>
      <c r="R573" s="33" t="str">
        <f t="shared" si="71"/>
        <v>--</v>
      </c>
    </row>
    <row r="574" spans="1:18">
      <c r="A574" s="329" t="s">
        <v>871</v>
      </c>
      <c r="B574" s="329">
        <v>469035176</v>
      </c>
      <c r="C574" s="329" t="s">
        <v>529</v>
      </c>
      <c r="D574" s="329" t="s">
        <v>654</v>
      </c>
      <c r="E574" s="329" t="s">
        <v>60</v>
      </c>
      <c r="F574" s="30" t="s">
        <v>662</v>
      </c>
      <c r="G574" s="329" t="s">
        <v>201</v>
      </c>
      <c r="H574" s="241">
        <f t="shared" si="64"/>
        <v>0</v>
      </c>
      <c r="I574" s="31"/>
      <c r="J574" s="32">
        <f t="shared" si="65"/>
        <v>18556</v>
      </c>
      <c r="K574" s="32">
        <f t="shared" si="66"/>
        <v>0</v>
      </c>
      <c r="L574" s="32">
        <f t="shared" si="67"/>
        <v>1</v>
      </c>
      <c r="M574" s="31"/>
      <c r="N574" s="32" t="str">
        <f t="shared" si="68"/>
        <v>--</v>
      </c>
      <c r="O574" s="32">
        <f t="shared" si="69"/>
        <v>0</v>
      </c>
      <c r="P574" s="32">
        <f t="shared" si="70"/>
        <v>0</v>
      </c>
      <c r="Q574" s="31"/>
      <c r="R574" s="33" t="str">
        <f t="shared" si="71"/>
        <v>--</v>
      </c>
    </row>
    <row r="575" spans="1:18">
      <c r="A575" s="329" t="s">
        <v>871</v>
      </c>
      <c r="B575" s="329">
        <v>469035177</v>
      </c>
      <c r="C575" s="155" t="s">
        <v>529</v>
      </c>
      <c r="D575" s="345">
        <v>35</v>
      </c>
      <c r="E575" s="155" t="s">
        <v>60</v>
      </c>
      <c r="F575" s="32">
        <v>177</v>
      </c>
      <c r="G575" s="155" t="s">
        <v>202</v>
      </c>
      <c r="H575" s="241">
        <f t="shared" si="64"/>
        <v>1</v>
      </c>
      <c r="I575" s="31"/>
      <c r="J575" s="32" t="str">
        <f t="shared" si="65"/>
        <v>--</v>
      </c>
      <c r="K575" s="32">
        <f t="shared" si="66"/>
        <v>0</v>
      </c>
      <c r="L575" s="32">
        <f t="shared" si="67"/>
        <v>0</v>
      </c>
      <c r="M575" s="31"/>
      <c r="N575" s="32">
        <f t="shared" si="68"/>
        <v>13613.126167496504</v>
      </c>
      <c r="O575" s="32">
        <f t="shared" si="69"/>
        <v>0</v>
      </c>
      <c r="P575" s="32">
        <f t="shared" si="70"/>
        <v>0</v>
      </c>
      <c r="Q575" s="31"/>
      <c r="R575" s="33" t="str">
        <f t="shared" si="71"/>
        <v>--</v>
      </c>
    </row>
    <row r="576" spans="1:18">
      <c r="A576" s="329" t="s">
        <v>871</v>
      </c>
      <c r="B576" s="329">
        <v>469035189</v>
      </c>
      <c r="C576" s="329" t="s">
        <v>529</v>
      </c>
      <c r="D576" s="329" t="s">
        <v>654</v>
      </c>
      <c r="E576" s="329" t="s">
        <v>60</v>
      </c>
      <c r="F576" s="30" t="s">
        <v>671</v>
      </c>
      <c r="G576" s="329" t="s">
        <v>214</v>
      </c>
      <c r="H576" s="241">
        <f t="shared" si="64"/>
        <v>1</v>
      </c>
      <c r="I576" s="31"/>
      <c r="J576" s="32">
        <f t="shared" si="65"/>
        <v>18168</v>
      </c>
      <c r="K576" s="32">
        <f t="shared" si="66"/>
        <v>1</v>
      </c>
      <c r="L576" s="32">
        <f t="shared" si="67"/>
        <v>2</v>
      </c>
      <c r="M576" s="31"/>
      <c r="N576" s="32">
        <f t="shared" si="68"/>
        <v>18563</v>
      </c>
      <c r="O576" s="32">
        <f t="shared" si="69"/>
        <v>1</v>
      </c>
      <c r="P576" s="32">
        <f t="shared" si="70"/>
        <v>2</v>
      </c>
      <c r="Q576" s="31"/>
      <c r="R576" s="33">
        <f t="shared" si="71"/>
        <v>395</v>
      </c>
    </row>
    <row r="577" spans="1:18">
      <c r="A577" s="329" t="s">
        <v>871</v>
      </c>
      <c r="B577" s="329">
        <v>469035207</v>
      </c>
      <c r="C577" s="155" t="s">
        <v>529</v>
      </c>
      <c r="D577" s="345">
        <v>35</v>
      </c>
      <c r="E577" s="155" t="s">
        <v>60</v>
      </c>
      <c r="F577" s="32">
        <v>207</v>
      </c>
      <c r="G577" s="155" t="s">
        <v>232</v>
      </c>
      <c r="H577" s="241">
        <f t="shared" si="64"/>
        <v>2</v>
      </c>
      <c r="I577" s="31"/>
      <c r="J577" s="32" t="str">
        <f t="shared" si="65"/>
        <v>--</v>
      </c>
      <c r="K577" s="32">
        <f t="shared" si="66"/>
        <v>0</v>
      </c>
      <c r="L577" s="32">
        <f t="shared" si="67"/>
        <v>0</v>
      </c>
      <c r="M577" s="31"/>
      <c r="N577" s="32">
        <f t="shared" si="68"/>
        <v>14088.946050313845</v>
      </c>
      <c r="O577" s="32">
        <f t="shared" si="69"/>
        <v>0</v>
      </c>
      <c r="P577" s="32">
        <f t="shared" si="70"/>
        <v>0</v>
      </c>
      <c r="Q577" s="31"/>
      <c r="R577" s="33" t="str">
        <f t="shared" si="71"/>
        <v>--</v>
      </c>
    </row>
    <row r="578" spans="1:18">
      <c r="A578" s="329" t="s">
        <v>871</v>
      </c>
      <c r="B578" s="329">
        <v>469035220</v>
      </c>
      <c r="C578" s="329" t="s">
        <v>529</v>
      </c>
      <c r="D578" s="329" t="s">
        <v>654</v>
      </c>
      <c r="E578" s="329" t="s">
        <v>60</v>
      </c>
      <c r="F578" s="30" t="s">
        <v>673</v>
      </c>
      <c r="G578" s="329" t="s">
        <v>245</v>
      </c>
      <c r="H578" s="241">
        <f t="shared" si="64"/>
        <v>3</v>
      </c>
      <c r="I578" s="31"/>
      <c r="J578" s="32">
        <f t="shared" si="65"/>
        <v>21583</v>
      </c>
      <c r="K578" s="32">
        <f t="shared" si="66"/>
        <v>1</v>
      </c>
      <c r="L578" s="32">
        <f t="shared" si="67"/>
        <v>1</v>
      </c>
      <c r="M578" s="31"/>
      <c r="N578" s="32">
        <f t="shared" si="68"/>
        <v>17615</v>
      </c>
      <c r="O578" s="32">
        <f t="shared" si="69"/>
        <v>1</v>
      </c>
      <c r="P578" s="32">
        <f t="shared" si="70"/>
        <v>2</v>
      </c>
      <c r="Q578" s="31"/>
      <c r="R578" s="33">
        <f t="shared" si="71"/>
        <v>-3968</v>
      </c>
    </row>
    <row r="579" spans="1:18">
      <c r="A579" s="329" t="s">
        <v>871</v>
      </c>
      <c r="B579" s="329">
        <v>469035243</v>
      </c>
      <c r="C579" s="329" t="s">
        <v>529</v>
      </c>
      <c r="D579" s="329" t="s">
        <v>654</v>
      </c>
      <c r="E579" s="329" t="s">
        <v>60</v>
      </c>
      <c r="F579" s="30" t="s">
        <v>674</v>
      </c>
      <c r="G579" s="329" t="s">
        <v>268</v>
      </c>
      <c r="H579" s="241">
        <f t="shared" si="64"/>
        <v>4</v>
      </c>
      <c r="I579" s="31"/>
      <c r="J579" s="32" t="str">
        <f t="shared" si="65"/>
        <v>--</v>
      </c>
      <c r="K579" s="32">
        <f t="shared" si="66"/>
        <v>0</v>
      </c>
      <c r="L579" s="32">
        <f t="shared" si="67"/>
        <v>0</v>
      </c>
      <c r="M579" s="31"/>
      <c r="N579" s="32">
        <f t="shared" si="68"/>
        <v>17478</v>
      </c>
      <c r="O579" s="32">
        <f t="shared" si="69"/>
        <v>0</v>
      </c>
      <c r="P579" s="32">
        <f t="shared" si="70"/>
        <v>3</v>
      </c>
      <c r="Q579" s="31"/>
      <c r="R579" s="33" t="str">
        <f t="shared" si="71"/>
        <v>--</v>
      </c>
    </row>
    <row r="580" spans="1:18">
      <c r="A580" s="329" t="s">
        <v>871</v>
      </c>
      <c r="B580" s="329">
        <v>469035244</v>
      </c>
      <c r="C580" s="329" t="s">
        <v>529</v>
      </c>
      <c r="D580" s="329" t="s">
        <v>654</v>
      </c>
      <c r="E580" s="329" t="s">
        <v>60</v>
      </c>
      <c r="F580" s="30" t="s">
        <v>664</v>
      </c>
      <c r="G580" s="329" t="s">
        <v>269</v>
      </c>
      <c r="H580" s="241">
        <f t="shared" si="64"/>
        <v>9</v>
      </c>
      <c r="I580" s="31"/>
      <c r="J580" s="32">
        <f t="shared" si="65"/>
        <v>16098</v>
      </c>
      <c r="K580" s="32">
        <f t="shared" si="66"/>
        <v>1</v>
      </c>
      <c r="L580" s="32">
        <f t="shared" si="67"/>
        <v>5</v>
      </c>
      <c r="M580" s="31"/>
      <c r="N580" s="32">
        <f t="shared" si="68"/>
        <v>16466</v>
      </c>
      <c r="O580" s="32">
        <f t="shared" si="69"/>
        <v>0</v>
      </c>
      <c r="P580" s="32">
        <f t="shared" si="70"/>
        <v>2</v>
      </c>
      <c r="Q580" s="31"/>
      <c r="R580" s="33">
        <f t="shared" si="71"/>
        <v>368</v>
      </c>
    </row>
    <row r="581" spans="1:18">
      <c r="A581" s="329" t="s">
        <v>871</v>
      </c>
      <c r="B581" s="329">
        <v>469035248</v>
      </c>
      <c r="C581" s="329" t="s">
        <v>529</v>
      </c>
      <c r="D581" s="329" t="s">
        <v>654</v>
      </c>
      <c r="E581" s="329" t="s">
        <v>60</v>
      </c>
      <c r="F581" s="30" t="s">
        <v>665</v>
      </c>
      <c r="G581" s="329" t="s">
        <v>273</v>
      </c>
      <c r="H581" s="241">
        <f t="shared" si="64"/>
        <v>1</v>
      </c>
      <c r="I581" s="31"/>
      <c r="J581" s="32" t="str">
        <f t="shared" si="65"/>
        <v>--</v>
      </c>
      <c r="K581" s="32">
        <f t="shared" si="66"/>
        <v>0</v>
      </c>
      <c r="L581" s="32">
        <f t="shared" si="67"/>
        <v>0</v>
      </c>
      <c r="M581" s="31"/>
      <c r="N581" s="32">
        <f t="shared" si="68"/>
        <v>23170</v>
      </c>
      <c r="O581" s="32">
        <f t="shared" si="69"/>
        <v>0</v>
      </c>
      <c r="P581" s="32">
        <f t="shared" si="70"/>
        <v>1</v>
      </c>
      <c r="Q581" s="31"/>
      <c r="R581" s="33" t="str">
        <f t="shared" si="71"/>
        <v>--</v>
      </c>
    </row>
    <row r="582" spans="1:18">
      <c r="A582" s="329" t="s">
        <v>871</v>
      </c>
      <c r="B582" s="329">
        <v>469035274</v>
      </c>
      <c r="C582" s="329" t="s">
        <v>529</v>
      </c>
      <c r="D582" s="329" t="s">
        <v>654</v>
      </c>
      <c r="E582" s="329" t="s">
        <v>60</v>
      </c>
      <c r="F582" s="30" t="s">
        <v>675</v>
      </c>
      <c r="G582" s="329" t="s">
        <v>299</v>
      </c>
      <c r="H582" s="241">
        <f t="shared" si="64"/>
        <v>1</v>
      </c>
      <c r="I582" s="31"/>
      <c r="J582" s="32" t="str">
        <f t="shared" si="65"/>
        <v>--</v>
      </c>
      <c r="K582" s="32">
        <f t="shared" si="66"/>
        <v>0</v>
      </c>
      <c r="L582" s="32">
        <f t="shared" si="67"/>
        <v>0</v>
      </c>
      <c r="M582" s="31"/>
      <c r="N582" s="32">
        <f t="shared" si="68"/>
        <v>13846</v>
      </c>
      <c r="O582" s="32">
        <f t="shared" si="69"/>
        <v>0</v>
      </c>
      <c r="P582" s="32">
        <f t="shared" si="70"/>
        <v>0</v>
      </c>
      <c r="Q582" s="31"/>
      <c r="R582" s="33" t="str">
        <f t="shared" si="71"/>
        <v>--</v>
      </c>
    </row>
    <row r="583" spans="1:18">
      <c r="A583" s="329" t="s">
        <v>871</v>
      </c>
      <c r="B583" s="329">
        <v>469035285</v>
      </c>
      <c r="C583" s="329" t="s">
        <v>529</v>
      </c>
      <c r="D583" s="329" t="s">
        <v>654</v>
      </c>
      <c r="E583" s="329" t="s">
        <v>60</v>
      </c>
      <c r="F583" s="30" t="s">
        <v>676</v>
      </c>
      <c r="G583" s="329" t="s">
        <v>310</v>
      </c>
      <c r="H583" s="241">
        <f t="shared" si="64"/>
        <v>0</v>
      </c>
      <c r="I583" s="31"/>
      <c r="J583" s="32">
        <f t="shared" si="65"/>
        <v>19014</v>
      </c>
      <c r="K583" s="32">
        <f t="shared" si="66"/>
        <v>0</v>
      </c>
      <c r="L583" s="32">
        <f t="shared" si="67"/>
        <v>3</v>
      </c>
      <c r="M583" s="31"/>
      <c r="N583" s="32" t="str">
        <f t="shared" si="68"/>
        <v>--</v>
      </c>
      <c r="O583" s="32">
        <f t="shared" si="69"/>
        <v>0</v>
      </c>
      <c r="P583" s="32">
        <f t="shared" si="70"/>
        <v>2</v>
      </c>
      <c r="Q583" s="31"/>
      <c r="R583" s="33" t="str">
        <f t="shared" si="71"/>
        <v>--</v>
      </c>
    </row>
    <row r="584" spans="1:18">
      <c r="A584" s="329" t="s">
        <v>871</v>
      </c>
      <c r="B584" s="329">
        <v>469035308</v>
      </c>
      <c r="C584" s="329" t="s">
        <v>529</v>
      </c>
      <c r="D584" s="329" t="s">
        <v>654</v>
      </c>
      <c r="E584" s="329" t="s">
        <v>60</v>
      </c>
      <c r="F584" s="30" t="s">
        <v>717</v>
      </c>
      <c r="G584" s="329" t="s">
        <v>333</v>
      </c>
      <c r="H584" s="241">
        <f t="shared" si="64"/>
        <v>2</v>
      </c>
      <c r="I584" s="31"/>
      <c r="J584" s="32" t="str">
        <f t="shared" si="65"/>
        <v>--</v>
      </c>
      <c r="K584" s="32">
        <f t="shared" si="66"/>
        <v>0</v>
      </c>
      <c r="L584" s="32">
        <f t="shared" si="67"/>
        <v>0</v>
      </c>
      <c r="M584" s="31"/>
      <c r="N584" s="32">
        <f t="shared" si="68"/>
        <v>24152</v>
      </c>
      <c r="O584" s="32">
        <f t="shared" si="69"/>
        <v>1</v>
      </c>
      <c r="P584" s="32">
        <f t="shared" si="70"/>
        <v>2</v>
      </c>
      <c r="Q584" s="31"/>
      <c r="R584" s="33" t="str">
        <f t="shared" si="71"/>
        <v>--</v>
      </c>
    </row>
    <row r="585" spans="1:18">
      <c r="A585" s="329" t="s">
        <v>871</v>
      </c>
      <c r="B585" s="329">
        <v>469035336</v>
      </c>
      <c r="C585" s="155" t="s">
        <v>529</v>
      </c>
      <c r="D585" s="345">
        <v>35</v>
      </c>
      <c r="E585" s="155" t="s">
        <v>60</v>
      </c>
      <c r="F585" s="32">
        <v>336</v>
      </c>
      <c r="G585" s="155" t="s">
        <v>361</v>
      </c>
      <c r="H585" s="241">
        <f t="shared" si="64"/>
        <v>1</v>
      </c>
      <c r="I585" s="31"/>
      <c r="J585" s="32" t="str">
        <f t="shared" si="65"/>
        <v>--</v>
      </c>
      <c r="K585" s="32">
        <f t="shared" si="66"/>
        <v>0</v>
      </c>
      <c r="L585" s="32">
        <f t="shared" si="67"/>
        <v>0</v>
      </c>
      <c r="M585" s="31"/>
      <c r="N585" s="32">
        <f t="shared" si="68"/>
        <v>16410.426652716051</v>
      </c>
      <c r="O585" s="32">
        <f t="shared" si="69"/>
        <v>0</v>
      </c>
      <c r="P585" s="32">
        <f t="shared" si="70"/>
        <v>0</v>
      </c>
      <c r="Q585" s="31"/>
      <c r="R585" s="33" t="str">
        <f t="shared" si="71"/>
        <v>--</v>
      </c>
    </row>
    <row r="586" spans="1:18">
      <c r="A586" s="329" t="s">
        <v>872</v>
      </c>
      <c r="B586" s="329">
        <v>470165010</v>
      </c>
      <c r="C586" s="329" t="s">
        <v>530</v>
      </c>
      <c r="D586" s="329" t="s">
        <v>661</v>
      </c>
      <c r="E586" s="329" t="s">
        <v>190</v>
      </c>
      <c r="F586" s="30" t="s">
        <v>724</v>
      </c>
      <c r="G586" s="329" t="s">
        <v>35</v>
      </c>
      <c r="H586" s="241">
        <f t="shared" ref="H586:H649" si="72">IFERROR(VLOOKUP(B586,ratesQ2,14,FALSE),0)</f>
        <v>2</v>
      </c>
      <c r="I586" s="31"/>
      <c r="J586" s="32">
        <f t="shared" ref="J586:J649" si="73">IFERROR(VLOOKUP($B586,ratesPFY,9,FALSE),"--")</f>
        <v>11367</v>
      </c>
      <c r="K586" s="32">
        <f t="shared" ref="K586:K649" si="74">IFERROR(VLOOKUP($B586,found25,12,FALSE),0) +
IFERROR(VLOOKUP($B586,found25,13,FALSE),0) +
IFERROR(VLOOKUP($B586,found25,14,FALSE),0)</f>
        <v>0</v>
      </c>
      <c r="L586" s="32">
        <f t="shared" ref="L586:L649" si="75">(IFERROR(VLOOKUP($B586,found25,15,FALSE),0))</f>
        <v>0</v>
      </c>
      <c r="M586" s="31"/>
      <c r="N586" s="32">
        <f t="shared" ref="N586:N649" si="76">IFERROR(VLOOKUP($B586,ratesQ2,8,FALSE),"--")</f>
        <v>11799</v>
      </c>
      <c r="O586" s="32">
        <f t="shared" ref="O586:O649" si="77">IFERROR(VLOOKUP($B586,found26,12,FALSE),0) +
IFERROR(VLOOKUP($B586,found26,13,FALSE),0) +
IFERROR(VLOOKUP($B586,found26,14,FALSE),0)</f>
        <v>0</v>
      </c>
      <c r="P586" s="32">
        <f t="shared" ref="P586:P649" si="78">(IFERROR(VLOOKUP($B586,found26,15,FALSE),0))</f>
        <v>0</v>
      </c>
      <c r="Q586" s="31"/>
      <c r="R586" s="33">
        <f t="shared" ref="R586:R649" si="79">IFERROR(N586-J586,"--")</f>
        <v>432</v>
      </c>
    </row>
    <row r="587" spans="1:18">
      <c r="A587" s="329" t="s">
        <v>872</v>
      </c>
      <c r="B587" s="329">
        <v>470165031</v>
      </c>
      <c r="C587" s="329" t="s">
        <v>530</v>
      </c>
      <c r="D587" s="329" t="s">
        <v>661</v>
      </c>
      <c r="E587" s="329" t="s">
        <v>190</v>
      </c>
      <c r="F587" s="30" t="s">
        <v>727</v>
      </c>
      <c r="G587" s="329" t="s">
        <v>56</v>
      </c>
      <c r="H587" s="241">
        <f t="shared" si="72"/>
        <v>1</v>
      </c>
      <c r="I587" s="31"/>
      <c r="J587" s="32">
        <f t="shared" si="73"/>
        <v>12156</v>
      </c>
      <c r="K587" s="32">
        <f t="shared" si="74"/>
        <v>0</v>
      </c>
      <c r="L587" s="32">
        <f t="shared" si="75"/>
        <v>0</v>
      </c>
      <c r="M587" s="31"/>
      <c r="N587" s="32">
        <f t="shared" si="76"/>
        <v>12587</v>
      </c>
      <c r="O587" s="32">
        <f t="shared" si="77"/>
        <v>0</v>
      </c>
      <c r="P587" s="32">
        <f t="shared" si="78"/>
        <v>0</v>
      </c>
      <c r="Q587" s="31"/>
      <c r="R587" s="33">
        <f t="shared" si="79"/>
        <v>431</v>
      </c>
    </row>
    <row r="588" spans="1:18">
      <c r="A588" s="329" t="s">
        <v>872</v>
      </c>
      <c r="B588" s="329">
        <v>470165035</v>
      </c>
      <c r="C588" s="329" t="s">
        <v>530</v>
      </c>
      <c r="D588" s="329" t="s">
        <v>661</v>
      </c>
      <c r="E588" s="329" t="s">
        <v>190</v>
      </c>
      <c r="F588" s="30" t="s">
        <v>654</v>
      </c>
      <c r="G588" s="329" t="s">
        <v>60</v>
      </c>
      <c r="H588" s="241">
        <f t="shared" si="72"/>
        <v>4</v>
      </c>
      <c r="I588" s="31"/>
      <c r="J588" s="32">
        <f t="shared" si="73"/>
        <v>15814</v>
      </c>
      <c r="K588" s="32">
        <f t="shared" si="74"/>
        <v>0</v>
      </c>
      <c r="L588" s="32">
        <f t="shared" si="75"/>
        <v>2</v>
      </c>
      <c r="M588" s="31"/>
      <c r="N588" s="32">
        <f t="shared" si="76"/>
        <v>15184</v>
      </c>
      <c r="O588" s="32">
        <f t="shared" si="77"/>
        <v>0</v>
      </c>
      <c r="P588" s="32">
        <f t="shared" si="78"/>
        <v>2</v>
      </c>
      <c r="Q588" s="31"/>
      <c r="R588" s="33">
        <f t="shared" si="79"/>
        <v>-630</v>
      </c>
    </row>
    <row r="589" spans="1:18">
      <c r="A589" s="329" t="s">
        <v>872</v>
      </c>
      <c r="B589" s="329">
        <v>470165057</v>
      </c>
      <c r="C589" s="329" t="s">
        <v>530</v>
      </c>
      <c r="D589" s="329" t="s">
        <v>661</v>
      </c>
      <c r="E589" s="329" t="s">
        <v>190</v>
      </c>
      <c r="F589" s="30" t="s">
        <v>656</v>
      </c>
      <c r="G589" s="329" t="s">
        <v>82</v>
      </c>
      <c r="H589" s="241">
        <f t="shared" si="72"/>
        <v>3</v>
      </c>
      <c r="I589" s="31"/>
      <c r="J589" s="32">
        <f t="shared" si="73"/>
        <v>17761</v>
      </c>
      <c r="K589" s="32">
        <f t="shared" si="74"/>
        <v>0</v>
      </c>
      <c r="L589" s="32">
        <f t="shared" si="75"/>
        <v>2</v>
      </c>
      <c r="M589" s="31"/>
      <c r="N589" s="32">
        <f t="shared" si="76"/>
        <v>16731</v>
      </c>
      <c r="O589" s="32">
        <f t="shared" si="77"/>
        <v>0</v>
      </c>
      <c r="P589" s="32">
        <f t="shared" si="78"/>
        <v>1</v>
      </c>
      <c r="Q589" s="31"/>
      <c r="R589" s="33">
        <f t="shared" si="79"/>
        <v>-1030</v>
      </c>
    </row>
    <row r="590" spans="1:18">
      <c r="A590" s="329" t="s">
        <v>872</v>
      </c>
      <c r="B590" s="329">
        <v>470165071</v>
      </c>
      <c r="C590" s="329" t="s">
        <v>530</v>
      </c>
      <c r="D590" s="329" t="s">
        <v>661</v>
      </c>
      <c r="E590" s="329" t="s">
        <v>190</v>
      </c>
      <c r="F590" s="30" t="s">
        <v>746</v>
      </c>
      <c r="G590" s="329" t="s">
        <v>96</v>
      </c>
      <c r="H590" s="241">
        <f t="shared" si="72"/>
        <v>2</v>
      </c>
      <c r="I590" s="31"/>
      <c r="J590" s="32">
        <f t="shared" si="73"/>
        <v>12289</v>
      </c>
      <c r="K590" s="32">
        <f t="shared" si="74"/>
        <v>0</v>
      </c>
      <c r="L590" s="32">
        <f t="shared" si="75"/>
        <v>0</v>
      </c>
      <c r="M590" s="31"/>
      <c r="N590" s="32">
        <f t="shared" si="76"/>
        <v>12392</v>
      </c>
      <c r="O590" s="32">
        <f t="shared" si="77"/>
        <v>0</v>
      </c>
      <c r="P590" s="32">
        <f t="shared" si="78"/>
        <v>0</v>
      </c>
      <c r="Q590" s="31"/>
      <c r="R590" s="33">
        <f t="shared" si="79"/>
        <v>103</v>
      </c>
    </row>
    <row r="591" spans="1:18">
      <c r="A591" s="329" t="s">
        <v>872</v>
      </c>
      <c r="B591" s="329">
        <v>470165093</v>
      </c>
      <c r="C591" s="329" t="s">
        <v>530</v>
      </c>
      <c r="D591" s="329" t="s">
        <v>661</v>
      </c>
      <c r="E591" s="329" t="s">
        <v>190</v>
      </c>
      <c r="F591" s="30" t="s">
        <v>657</v>
      </c>
      <c r="G591" s="329" t="s">
        <v>118</v>
      </c>
      <c r="H591" s="241">
        <f t="shared" si="72"/>
        <v>269</v>
      </c>
      <c r="I591" s="31"/>
      <c r="J591" s="32">
        <f t="shared" si="73"/>
        <v>16219</v>
      </c>
      <c r="K591" s="32">
        <f t="shared" si="74"/>
        <v>17</v>
      </c>
      <c r="L591" s="32">
        <f t="shared" si="75"/>
        <v>169</v>
      </c>
      <c r="M591" s="31"/>
      <c r="N591" s="32">
        <f t="shared" si="76"/>
        <v>17135</v>
      </c>
      <c r="O591" s="32">
        <f t="shared" si="77"/>
        <v>18</v>
      </c>
      <c r="P591" s="32">
        <f t="shared" si="78"/>
        <v>153</v>
      </c>
      <c r="Q591" s="31"/>
      <c r="R591" s="33">
        <f t="shared" si="79"/>
        <v>916</v>
      </c>
    </row>
    <row r="592" spans="1:18">
      <c r="A592" s="329" t="s">
        <v>872</v>
      </c>
      <c r="B592" s="329">
        <v>470165128</v>
      </c>
      <c r="C592" s="329" t="s">
        <v>530</v>
      </c>
      <c r="D592" s="329" t="s">
        <v>661</v>
      </c>
      <c r="E592" s="329" t="s">
        <v>190</v>
      </c>
      <c r="F592" s="30" t="s">
        <v>729</v>
      </c>
      <c r="G592" s="329" t="s">
        <v>153</v>
      </c>
      <c r="H592" s="241">
        <f t="shared" si="72"/>
        <v>7</v>
      </c>
      <c r="I592" s="31"/>
      <c r="J592" s="32">
        <f t="shared" si="73"/>
        <v>12551</v>
      </c>
      <c r="K592" s="32">
        <f t="shared" si="74"/>
        <v>0</v>
      </c>
      <c r="L592" s="32">
        <f t="shared" si="75"/>
        <v>0</v>
      </c>
      <c r="M592" s="31"/>
      <c r="N592" s="32">
        <f t="shared" si="76"/>
        <v>14606</v>
      </c>
      <c r="O592" s="32">
        <f t="shared" si="77"/>
        <v>0</v>
      </c>
      <c r="P592" s="32">
        <f t="shared" si="78"/>
        <v>1</v>
      </c>
      <c r="Q592" s="31"/>
      <c r="R592" s="33">
        <f t="shared" si="79"/>
        <v>2055</v>
      </c>
    </row>
    <row r="593" spans="1:18">
      <c r="A593" s="329" t="s">
        <v>872</v>
      </c>
      <c r="B593" s="329">
        <v>470165149</v>
      </c>
      <c r="C593" s="329" t="s">
        <v>530</v>
      </c>
      <c r="D593" s="329" t="s">
        <v>661</v>
      </c>
      <c r="E593" s="329" t="s">
        <v>190</v>
      </c>
      <c r="F593" s="30" t="s">
        <v>783</v>
      </c>
      <c r="G593" s="329" t="s">
        <v>174</v>
      </c>
      <c r="H593" s="241">
        <f t="shared" si="72"/>
        <v>0</v>
      </c>
      <c r="I593" s="31"/>
      <c r="J593" s="32">
        <f t="shared" si="73"/>
        <v>12945</v>
      </c>
      <c r="K593" s="32">
        <f t="shared" si="74"/>
        <v>0</v>
      </c>
      <c r="L593" s="32">
        <f t="shared" si="75"/>
        <v>0</v>
      </c>
      <c r="M593" s="31"/>
      <c r="N593" s="32" t="str">
        <f t="shared" si="76"/>
        <v>--</v>
      </c>
      <c r="O593" s="32">
        <f t="shared" si="77"/>
        <v>0</v>
      </c>
      <c r="P593" s="32">
        <f t="shared" si="78"/>
        <v>0</v>
      </c>
      <c r="Q593" s="31"/>
      <c r="R593" s="33" t="str">
        <f t="shared" si="79"/>
        <v>--</v>
      </c>
    </row>
    <row r="594" spans="1:18">
      <c r="A594" s="329" t="s">
        <v>872</v>
      </c>
      <c r="B594" s="329">
        <v>470165163</v>
      </c>
      <c r="C594" s="329" t="s">
        <v>530</v>
      </c>
      <c r="D594" s="329" t="s">
        <v>661</v>
      </c>
      <c r="E594" s="329" t="s">
        <v>190</v>
      </c>
      <c r="F594" s="30" t="s">
        <v>660</v>
      </c>
      <c r="G594" s="329" t="s">
        <v>188</v>
      </c>
      <c r="H594" s="241">
        <f t="shared" si="72"/>
        <v>49</v>
      </c>
      <c r="I594" s="31"/>
      <c r="J594" s="32">
        <f t="shared" si="73"/>
        <v>15599</v>
      </c>
      <c r="K594" s="32">
        <f t="shared" si="74"/>
        <v>1</v>
      </c>
      <c r="L594" s="32">
        <f t="shared" si="75"/>
        <v>19</v>
      </c>
      <c r="M594" s="31"/>
      <c r="N594" s="32">
        <f t="shared" si="76"/>
        <v>16418</v>
      </c>
      <c r="O594" s="32">
        <f t="shared" si="77"/>
        <v>1</v>
      </c>
      <c r="P594" s="32">
        <f t="shared" si="78"/>
        <v>21</v>
      </c>
      <c r="Q594" s="31"/>
      <c r="R594" s="33">
        <f t="shared" si="79"/>
        <v>819</v>
      </c>
    </row>
    <row r="595" spans="1:18">
      <c r="A595" s="329" t="s">
        <v>872</v>
      </c>
      <c r="B595" s="329">
        <v>470165164</v>
      </c>
      <c r="C595" s="329" t="s">
        <v>530</v>
      </c>
      <c r="D595" s="329" t="s">
        <v>661</v>
      </c>
      <c r="E595" s="329" t="s">
        <v>190</v>
      </c>
      <c r="F595" s="30" t="s">
        <v>873</v>
      </c>
      <c r="G595" s="329" t="s">
        <v>189</v>
      </c>
      <c r="H595" s="241">
        <f t="shared" si="72"/>
        <v>2</v>
      </c>
      <c r="I595" s="31"/>
      <c r="J595" s="32">
        <f t="shared" si="73"/>
        <v>16573</v>
      </c>
      <c r="K595" s="32">
        <f t="shared" si="74"/>
        <v>0</v>
      </c>
      <c r="L595" s="32">
        <f t="shared" si="75"/>
        <v>5</v>
      </c>
      <c r="M595" s="31"/>
      <c r="N595" s="32">
        <f t="shared" si="76"/>
        <v>16959</v>
      </c>
      <c r="O595" s="32">
        <f t="shared" si="77"/>
        <v>0</v>
      </c>
      <c r="P595" s="32">
        <f t="shared" si="78"/>
        <v>2</v>
      </c>
      <c r="Q595" s="31"/>
      <c r="R595" s="33">
        <f t="shared" si="79"/>
        <v>386</v>
      </c>
    </row>
    <row r="596" spans="1:18">
      <c r="A596" s="329" t="s">
        <v>872</v>
      </c>
      <c r="B596" s="329">
        <v>470165165</v>
      </c>
      <c r="C596" s="329" t="s">
        <v>530</v>
      </c>
      <c r="D596" s="329" t="s">
        <v>661</v>
      </c>
      <c r="E596" s="329" t="s">
        <v>190</v>
      </c>
      <c r="F596" s="30" t="s">
        <v>661</v>
      </c>
      <c r="G596" s="329" t="s">
        <v>190</v>
      </c>
      <c r="H596" s="241">
        <f t="shared" si="72"/>
        <v>475</v>
      </c>
      <c r="I596" s="31"/>
      <c r="J596" s="32">
        <f t="shared" si="73"/>
        <v>14775</v>
      </c>
      <c r="K596" s="32">
        <f t="shared" si="74"/>
        <v>9</v>
      </c>
      <c r="L596" s="32">
        <f t="shared" si="75"/>
        <v>166</v>
      </c>
      <c r="M596" s="31"/>
      <c r="N596" s="32">
        <f t="shared" si="76"/>
        <v>15849</v>
      </c>
      <c r="O596" s="32">
        <f t="shared" si="77"/>
        <v>21</v>
      </c>
      <c r="P596" s="32">
        <f t="shared" si="78"/>
        <v>201</v>
      </c>
      <c r="Q596" s="31"/>
      <c r="R596" s="33">
        <f t="shared" si="79"/>
        <v>1074</v>
      </c>
    </row>
    <row r="597" spans="1:18">
      <c r="A597" s="329" t="s">
        <v>872</v>
      </c>
      <c r="B597" s="329">
        <v>470165176</v>
      </c>
      <c r="C597" s="329" t="s">
        <v>530</v>
      </c>
      <c r="D597" s="329" t="s">
        <v>661</v>
      </c>
      <c r="E597" s="329" t="s">
        <v>190</v>
      </c>
      <c r="F597" s="30" t="s">
        <v>662</v>
      </c>
      <c r="G597" s="329" t="s">
        <v>201</v>
      </c>
      <c r="H597" s="241">
        <f t="shared" si="72"/>
        <v>202</v>
      </c>
      <c r="I597" s="31"/>
      <c r="J597" s="32">
        <f t="shared" si="73"/>
        <v>13705</v>
      </c>
      <c r="K597" s="32">
        <f t="shared" si="74"/>
        <v>0</v>
      </c>
      <c r="L597" s="32">
        <f t="shared" si="75"/>
        <v>71</v>
      </c>
      <c r="M597" s="31"/>
      <c r="N597" s="32">
        <f t="shared" si="76"/>
        <v>14124</v>
      </c>
      <c r="O597" s="32">
        <f t="shared" si="77"/>
        <v>1</v>
      </c>
      <c r="P597" s="32">
        <f t="shared" si="78"/>
        <v>61</v>
      </c>
      <c r="Q597" s="31"/>
      <c r="R597" s="33">
        <f t="shared" si="79"/>
        <v>419</v>
      </c>
    </row>
    <row r="598" spans="1:18">
      <c r="A598" s="329" t="s">
        <v>872</v>
      </c>
      <c r="B598" s="329">
        <v>470165178</v>
      </c>
      <c r="C598" s="329" t="s">
        <v>530</v>
      </c>
      <c r="D598" s="329" t="s">
        <v>661</v>
      </c>
      <c r="E598" s="329" t="s">
        <v>190</v>
      </c>
      <c r="F598" s="30" t="s">
        <v>874</v>
      </c>
      <c r="G598" s="329" t="s">
        <v>203</v>
      </c>
      <c r="H598" s="241">
        <f t="shared" si="72"/>
        <v>281</v>
      </c>
      <c r="I598" s="31"/>
      <c r="J598" s="32">
        <f t="shared" si="73"/>
        <v>12480</v>
      </c>
      <c r="K598" s="32">
        <f t="shared" si="74"/>
        <v>6</v>
      </c>
      <c r="L598" s="32">
        <f t="shared" si="75"/>
        <v>41</v>
      </c>
      <c r="M598" s="31"/>
      <c r="N598" s="32">
        <f t="shared" si="76"/>
        <v>13009</v>
      </c>
      <c r="O598" s="32">
        <f t="shared" si="77"/>
        <v>8</v>
      </c>
      <c r="P598" s="32">
        <f t="shared" si="78"/>
        <v>53</v>
      </c>
      <c r="Q598" s="31"/>
      <c r="R598" s="33">
        <f t="shared" si="79"/>
        <v>529</v>
      </c>
    </row>
    <row r="599" spans="1:18">
      <c r="A599" s="329" t="s">
        <v>872</v>
      </c>
      <c r="B599" s="329">
        <v>470165181</v>
      </c>
      <c r="C599" s="329" t="s">
        <v>530</v>
      </c>
      <c r="D599" s="329" t="s">
        <v>661</v>
      </c>
      <c r="E599" s="329" t="s">
        <v>190</v>
      </c>
      <c r="F599" s="30" t="s">
        <v>732</v>
      </c>
      <c r="G599" s="329" t="s">
        <v>206</v>
      </c>
      <c r="H599" s="241">
        <f t="shared" si="72"/>
        <v>9</v>
      </c>
      <c r="I599" s="31"/>
      <c r="J599" s="32">
        <f t="shared" si="73"/>
        <v>18773</v>
      </c>
      <c r="K599" s="32">
        <f t="shared" si="74"/>
        <v>0</v>
      </c>
      <c r="L599" s="32">
        <f t="shared" si="75"/>
        <v>1</v>
      </c>
      <c r="M599" s="31"/>
      <c r="N599" s="32">
        <f t="shared" si="76"/>
        <v>20257</v>
      </c>
      <c r="O599" s="32">
        <f t="shared" si="77"/>
        <v>0</v>
      </c>
      <c r="P599" s="32">
        <f t="shared" si="78"/>
        <v>4</v>
      </c>
      <c r="Q599" s="31"/>
      <c r="R599" s="33">
        <f t="shared" si="79"/>
        <v>1484</v>
      </c>
    </row>
    <row r="600" spans="1:18">
      <c r="A600" s="329" t="s">
        <v>872</v>
      </c>
      <c r="B600" s="329">
        <v>470165184</v>
      </c>
      <c r="C600" s="329" t="s">
        <v>530</v>
      </c>
      <c r="D600" s="329" t="s">
        <v>661</v>
      </c>
      <c r="E600" s="329" t="s">
        <v>190</v>
      </c>
      <c r="F600" s="30" t="s">
        <v>875</v>
      </c>
      <c r="G600" s="329" t="s">
        <v>209</v>
      </c>
      <c r="H600" s="241">
        <f t="shared" si="72"/>
        <v>0</v>
      </c>
      <c r="I600" s="31"/>
      <c r="J600" s="32">
        <f t="shared" si="73"/>
        <v>10977</v>
      </c>
      <c r="K600" s="32">
        <f t="shared" si="74"/>
        <v>0</v>
      </c>
      <c r="L600" s="32">
        <f t="shared" si="75"/>
        <v>0</v>
      </c>
      <c r="M600" s="31"/>
      <c r="N600" s="32" t="str">
        <f t="shared" si="76"/>
        <v>--</v>
      </c>
      <c r="O600" s="32">
        <f t="shared" si="77"/>
        <v>0</v>
      </c>
      <c r="P600" s="32">
        <f t="shared" si="78"/>
        <v>0</v>
      </c>
      <c r="Q600" s="31"/>
      <c r="R600" s="33" t="str">
        <f t="shared" si="79"/>
        <v>--</v>
      </c>
    </row>
    <row r="601" spans="1:18">
      <c r="A601" s="329" t="s">
        <v>872</v>
      </c>
      <c r="B601" s="329">
        <v>470165217</v>
      </c>
      <c r="C601" s="329" t="s">
        <v>530</v>
      </c>
      <c r="D601" s="329" t="s">
        <v>661</v>
      </c>
      <c r="E601" s="329" t="s">
        <v>190</v>
      </c>
      <c r="F601" s="30" t="s">
        <v>843</v>
      </c>
      <c r="G601" s="329" t="s">
        <v>242</v>
      </c>
      <c r="H601" s="241">
        <f t="shared" si="72"/>
        <v>3</v>
      </c>
      <c r="I601" s="31"/>
      <c r="J601" s="32" t="str">
        <f t="shared" si="73"/>
        <v>--</v>
      </c>
      <c r="K601" s="32">
        <f t="shared" si="74"/>
        <v>0</v>
      </c>
      <c r="L601" s="32">
        <f t="shared" si="75"/>
        <v>0</v>
      </c>
      <c r="M601" s="31"/>
      <c r="N601" s="32">
        <f t="shared" si="76"/>
        <v>16600</v>
      </c>
      <c r="O601" s="32">
        <f t="shared" si="77"/>
        <v>0</v>
      </c>
      <c r="P601" s="32">
        <f t="shared" si="78"/>
        <v>1</v>
      </c>
      <c r="Q601" s="31"/>
      <c r="R601" s="33" t="str">
        <f t="shared" si="79"/>
        <v>--</v>
      </c>
    </row>
    <row r="602" spans="1:18">
      <c r="A602" s="329" t="s">
        <v>872</v>
      </c>
      <c r="B602" s="329">
        <v>470165229</v>
      </c>
      <c r="C602" s="329" t="s">
        <v>530</v>
      </c>
      <c r="D602" s="329" t="s">
        <v>661</v>
      </c>
      <c r="E602" s="329" t="s">
        <v>190</v>
      </c>
      <c r="F602" s="30" t="s">
        <v>663</v>
      </c>
      <c r="G602" s="329" t="s">
        <v>254</v>
      </c>
      <c r="H602" s="241">
        <f t="shared" si="72"/>
        <v>11</v>
      </c>
      <c r="I602" s="31"/>
      <c r="J602" s="32">
        <f t="shared" si="73"/>
        <v>14894</v>
      </c>
      <c r="K602" s="32">
        <f t="shared" si="74"/>
        <v>0</v>
      </c>
      <c r="L602" s="32">
        <f t="shared" si="75"/>
        <v>4</v>
      </c>
      <c r="M602" s="31"/>
      <c r="N602" s="32">
        <f t="shared" si="76"/>
        <v>14440</v>
      </c>
      <c r="O602" s="32">
        <f t="shared" si="77"/>
        <v>0</v>
      </c>
      <c r="P602" s="32">
        <f t="shared" si="78"/>
        <v>3</v>
      </c>
      <c r="Q602" s="31"/>
      <c r="R602" s="33">
        <f t="shared" si="79"/>
        <v>-454</v>
      </c>
    </row>
    <row r="603" spans="1:18">
      <c r="A603" s="329" t="s">
        <v>872</v>
      </c>
      <c r="B603" s="329">
        <v>470165246</v>
      </c>
      <c r="C603" s="329" t="s">
        <v>530</v>
      </c>
      <c r="D603" s="329" t="s">
        <v>661</v>
      </c>
      <c r="E603" s="329" t="s">
        <v>190</v>
      </c>
      <c r="F603" s="30" t="s">
        <v>748</v>
      </c>
      <c r="G603" s="329" t="s">
        <v>271</v>
      </c>
      <c r="H603" s="241">
        <f t="shared" si="72"/>
        <v>1</v>
      </c>
      <c r="I603" s="31"/>
      <c r="J603" s="32">
        <f t="shared" si="73"/>
        <v>11367</v>
      </c>
      <c r="K603" s="32">
        <f t="shared" si="74"/>
        <v>0</v>
      </c>
      <c r="L603" s="32">
        <f t="shared" si="75"/>
        <v>0</v>
      </c>
      <c r="M603" s="31"/>
      <c r="N603" s="32">
        <f t="shared" si="76"/>
        <v>11410</v>
      </c>
      <c r="O603" s="32">
        <f t="shared" si="77"/>
        <v>0</v>
      </c>
      <c r="P603" s="32">
        <f t="shared" si="78"/>
        <v>0</v>
      </c>
      <c r="Q603" s="31"/>
      <c r="R603" s="33">
        <f t="shared" si="79"/>
        <v>43</v>
      </c>
    </row>
    <row r="604" spans="1:18">
      <c r="A604" s="329" t="s">
        <v>872</v>
      </c>
      <c r="B604" s="329">
        <v>470165248</v>
      </c>
      <c r="C604" s="329" t="s">
        <v>530</v>
      </c>
      <c r="D604" s="329" t="s">
        <v>661</v>
      </c>
      <c r="E604" s="329" t="s">
        <v>190</v>
      </c>
      <c r="F604" s="30" t="s">
        <v>665</v>
      </c>
      <c r="G604" s="329" t="s">
        <v>273</v>
      </c>
      <c r="H604" s="241">
        <f t="shared" si="72"/>
        <v>45</v>
      </c>
      <c r="I604" s="31"/>
      <c r="J604" s="32">
        <f t="shared" si="73"/>
        <v>14989</v>
      </c>
      <c r="K604" s="32">
        <f t="shared" si="74"/>
        <v>1</v>
      </c>
      <c r="L604" s="32">
        <f t="shared" si="75"/>
        <v>17</v>
      </c>
      <c r="M604" s="31"/>
      <c r="N604" s="32">
        <f t="shared" si="76"/>
        <v>16592</v>
      </c>
      <c r="O604" s="32">
        <f t="shared" si="77"/>
        <v>1</v>
      </c>
      <c r="P604" s="32">
        <f t="shared" si="78"/>
        <v>22</v>
      </c>
      <c r="Q604" s="31"/>
      <c r="R604" s="33">
        <f t="shared" si="79"/>
        <v>1603</v>
      </c>
    </row>
    <row r="605" spans="1:18">
      <c r="A605" s="329" t="s">
        <v>872</v>
      </c>
      <c r="B605" s="329">
        <v>470165262</v>
      </c>
      <c r="C605" s="329" t="s">
        <v>530</v>
      </c>
      <c r="D605" s="329" t="s">
        <v>661</v>
      </c>
      <c r="E605" s="329" t="s">
        <v>190</v>
      </c>
      <c r="F605" s="30" t="s">
        <v>666</v>
      </c>
      <c r="G605" s="329" t="s">
        <v>287</v>
      </c>
      <c r="H605" s="241">
        <f t="shared" si="72"/>
        <v>89</v>
      </c>
      <c r="I605" s="31"/>
      <c r="J605" s="32">
        <f t="shared" si="73"/>
        <v>13562</v>
      </c>
      <c r="K605" s="32">
        <f t="shared" si="74"/>
        <v>1</v>
      </c>
      <c r="L605" s="32">
        <f t="shared" si="75"/>
        <v>27</v>
      </c>
      <c r="M605" s="31"/>
      <c r="N605" s="32">
        <f t="shared" si="76"/>
        <v>14727</v>
      </c>
      <c r="O605" s="32">
        <f t="shared" si="77"/>
        <v>3</v>
      </c>
      <c r="P605" s="32">
        <f t="shared" si="78"/>
        <v>31</v>
      </c>
      <c r="Q605" s="31"/>
      <c r="R605" s="33">
        <f t="shared" si="79"/>
        <v>1165</v>
      </c>
    </row>
    <row r="606" spans="1:18">
      <c r="A606" s="329" t="s">
        <v>872</v>
      </c>
      <c r="B606" s="329">
        <v>470165274</v>
      </c>
      <c r="C606" s="329" t="s">
        <v>530</v>
      </c>
      <c r="D606" s="329" t="s">
        <v>661</v>
      </c>
      <c r="E606" s="329" t="s">
        <v>190</v>
      </c>
      <c r="F606" s="30" t="s">
        <v>675</v>
      </c>
      <c r="G606" s="329" t="s">
        <v>299</v>
      </c>
      <c r="H606" s="241">
        <f t="shared" si="72"/>
        <v>3</v>
      </c>
      <c r="I606" s="31"/>
      <c r="J606" s="32">
        <f t="shared" si="73"/>
        <v>11367</v>
      </c>
      <c r="K606" s="32">
        <f t="shared" si="74"/>
        <v>0</v>
      </c>
      <c r="L606" s="32">
        <f t="shared" si="75"/>
        <v>0</v>
      </c>
      <c r="M606" s="31"/>
      <c r="N606" s="32">
        <f t="shared" si="76"/>
        <v>11801</v>
      </c>
      <c r="O606" s="32">
        <f t="shared" si="77"/>
        <v>0</v>
      </c>
      <c r="P606" s="32">
        <f t="shared" si="78"/>
        <v>0</v>
      </c>
      <c r="Q606" s="31"/>
      <c r="R606" s="33">
        <f t="shared" si="79"/>
        <v>434</v>
      </c>
    </row>
    <row r="607" spans="1:18">
      <c r="A607" s="329" t="s">
        <v>872</v>
      </c>
      <c r="B607" s="329">
        <v>470165284</v>
      </c>
      <c r="C607" s="329" t="s">
        <v>530</v>
      </c>
      <c r="D607" s="329" t="s">
        <v>661</v>
      </c>
      <c r="E607" s="329" t="s">
        <v>190</v>
      </c>
      <c r="F607" s="30" t="s">
        <v>734</v>
      </c>
      <c r="G607" s="329" t="s">
        <v>309</v>
      </c>
      <c r="H607" s="241">
        <f t="shared" si="72"/>
        <v>198</v>
      </c>
      <c r="I607" s="31"/>
      <c r="J607" s="32">
        <f t="shared" si="73"/>
        <v>12963</v>
      </c>
      <c r="K607" s="32">
        <f t="shared" si="74"/>
        <v>2</v>
      </c>
      <c r="L607" s="32">
        <f t="shared" si="75"/>
        <v>44</v>
      </c>
      <c r="M607" s="31"/>
      <c r="N607" s="32">
        <f t="shared" si="76"/>
        <v>13159</v>
      </c>
      <c r="O607" s="32">
        <f t="shared" si="77"/>
        <v>1</v>
      </c>
      <c r="P607" s="32">
        <f t="shared" si="78"/>
        <v>37</v>
      </c>
      <c r="Q607" s="31"/>
      <c r="R607" s="33">
        <f t="shared" si="79"/>
        <v>196</v>
      </c>
    </row>
    <row r="608" spans="1:18">
      <c r="A608" s="329" t="s">
        <v>872</v>
      </c>
      <c r="B608" s="329">
        <v>470165295</v>
      </c>
      <c r="C608" s="329" t="s">
        <v>530</v>
      </c>
      <c r="D608" s="329" t="s">
        <v>661</v>
      </c>
      <c r="E608" s="329" t="s">
        <v>190</v>
      </c>
      <c r="F608" s="30" t="s">
        <v>735</v>
      </c>
      <c r="G608" s="329" t="s">
        <v>320</v>
      </c>
      <c r="H608" s="241">
        <f t="shared" si="72"/>
        <v>1</v>
      </c>
      <c r="I608" s="31"/>
      <c r="J608" s="32">
        <f t="shared" si="73"/>
        <v>11107</v>
      </c>
      <c r="K608" s="32">
        <f t="shared" si="74"/>
        <v>0</v>
      </c>
      <c r="L608" s="32">
        <f t="shared" si="75"/>
        <v>0</v>
      </c>
      <c r="M608" s="31"/>
      <c r="N608" s="32">
        <f t="shared" si="76"/>
        <v>17063</v>
      </c>
      <c r="O608" s="32">
        <f t="shared" si="77"/>
        <v>0</v>
      </c>
      <c r="P608" s="32">
        <f t="shared" si="78"/>
        <v>1</v>
      </c>
      <c r="Q608" s="31"/>
      <c r="R608" s="33">
        <f t="shared" si="79"/>
        <v>5956</v>
      </c>
    </row>
    <row r="609" spans="1:18">
      <c r="A609" s="329" t="s">
        <v>872</v>
      </c>
      <c r="B609" s="329">
        <v>470165305</v>
      </c>
      <c r="C609" s="329" t="s">
        <v>530</v>
      </c>
      <c r="D609" s="329" t="s">
        <v>661</v>
      </c>
      <c r="E609" s="329" t="s">
        <v>190</v>
      </c>
      <c r="F609" s="30" t="s">
        <v>736</v>
      </c>
      <c r="G609" s="329" t="s">
        <v>330</v>
      </c>
      <c r="H609" s="241">
        <f t="shared" si="72"/>
        <v>94</v>
      </c>
      <c r="I609" s="31"/>
      <c r="J609" s="32">
        <f t="shared" si="73"/>
        <v>12394</v>
      </c>
      <c r="K609" s="32">
        <f t="shared" si="74"/>
        <v>0</v>
      </c>
      <c r="L609" s="32">
        <f t="shared" si="75"/>
        <v>13</v>
      </c>
      <c r="M609" s="31"/>
      <c r="N609" s="32">
        <f t="shared" si="76"/>
        <v>13163</v>
      </c>
      <c r="O609" s="32">
        <f t="shared" si="77"/>
        <v>1</v>
      </c>
      <c r="P609" s="32">
        <f t="shared" si="78"/>
        <v>18</v>
      </c>
      <c r="Q609" s="31"/>
      <c r="R609" s="33">
        <f t="shared" si="79"/>
        <v>769</v>
      </c>
    </row>
    <row r="610" spans="1:18">
      <c r="A610" s="329" t="s">
        <v>872</v>
      </c>
      <c r="B610" s="329">
        <v>470165342</v>
      </c>
      <c r="C610" s="329" t="s">
        <v>530</v>
      </c>
      <c r="D610" s="329" t="s">
        <v>661</v>
      </c>
      <c r="E610" s="329" t="s">
        <v>190</v>
      </c>
      <c r="F610" s="30" t="s">
        <v>786</v>
      </c>
      <c r="G610" s="329" t="s">
        <v>367</v>
      </c>
      <c r="H610" s="241">
        <f t="shared" si="72"/>
        <v>2</v>
      </c>
      <c r="I610" s="31"/>
      <c r="J610" s="32">
        <f t="shared" si="73"/>
        <v>16625</v>
      </c>
      <c r="K610" s="32">
        <f t="shared" si="74"/>
        <v>0</v>
      </c>
      <c r="L610" s="32">
        <f t="shared" si="75"/>
        <v>2</v>
      </c>
      <c r="M610" s="31"/>
      <c r="N610" s="32">
        <f t="shared" si="76"/>
        <v>14791</v>
      </c>
      <c r="O610" s="32">
        <f t="shared" si="77"/>
        <v>0</v>
      </c>
      <c r="P610" s="32">
        <f t="shared" si="78"/>
        <v>1</v>
      </c>
      <c r="Q610" s="31"/>
      <c r="R610" s="33">
        <f t="shared" si="79"/>
        <v>-1834</v>
      </c>
    </row>
    <row r="611" spans="1:18">
      <c r="A611" s="329" t="s">
        <v>872</v>
      </c>
      <c r="B611" s="329">
        <v>470165346</v>
      </c>
      <c r="C611" s="329" t="s">
        <v>530</v>
      </c>
      <c r="D611" s="329" t="s">
        <v>661</v>
      </c>
      <c r="E611" s="329" t="s">
        <v>190</v>
      </c>
      <c r="F611" s="30" t="s">
        <v>667</v>
      </c>
      <c r="G611" s="329" t="s">
        <v>371</v>
      </c>
      <c r="H611" s="241">
        <f t="shared" si="72"/>
        <v>6</v>
      </c>
      <c r="I611" s="31"/>
      <c r="J611" s="32">
        <f t="shared" si="73"/>
        <v>16645</v>
      </c>
      <c r="K611" s="32">
        <f t="shared" si="74"/>
        <v>1</v>
      </c>
      <c r="L611" s="32">
        <f t="shared" si="75"/>
        <v>2</v>
      </c>
      <c r="M611" s="31"/>
      <c r="N611" s="32">
        <f t="shared" si="76"/>
        <v>17455</v>
      </c>
      <c r="O611" s="32">
        <f t="shared" si="77"/>
        <v>1</v>
      </c>
      <c r="P611" s="32">
        <f t="shared" si="78"/>
        <v>2</v>
      </c>
      <c r="Q611" s="31"/>
      <c r="R611" s="33">
        <f t="shared" si="79"/>
        <v>810</v>
      </c>
    </row>
    <row r="612" spans="1:18">
      <c r="A612" s="329" t="s">
        <v>872</v>
      </c>
      <c r="B612" s="329">
        <v>470165347</v>
      </c>
      <c r="C612" s="329" t="s">
        <v>530</v>
      </c>
      <c r="D612" s="329" t="s">
        <v>661</v>
      </c>
      <c r="E612" s="329" t="s">
        <v>190</v>
      </c>
      <c r="F612" s="30" t="s">
        <v>738</v>
      </c>
      <c r="G612" s="329" t="s">
        <v>372</v>
      </c>
      <c r="H612" s="241">
        <f t="shared" si="72"/>
        <v>12</v>
      </c>
      <c r="I612" s="31"/>
      <c r="J612" s="32">
        <f t="shared" si="73"/>
        <v>14753</v>
      </c>
      <c r="K612" s="32">
        <f t="shared" si="74"/>
        <v>0</v>
      </c>
      <c r="L612" s="32">
        <f t="shared" si="75"/>
        <v>6</v>
      </c>
      <c r="M612" s="31"/>
      <c r="N612" s="32">
        <f t="shared" si="76"/>
        <v>15648</v>
      </c>
      <c r="O612" s="32">
        <f t="shared" si="77"/>
        <v>0</v>
      </c>
      <c r="P612" s="32">
        <f t="shared" si="78"/>
        <v>7</v>
      </c>
      <c r="Q612" s="31"/>
      <c r="R612" s="33">
        <f t="shared" si="79"/>
        <v>895</v>
      </c>
    </row>
    <row r="613" spans="1:18">
      <c r="A613" s="329" t="s">
        <v>872</v>
      </c>
      <c r="B613" s="329">
        <v>470165705</v>
      </c>
      <c r="C613" s="329" t="s">
        <v>530</v>
      </c>
      <c r="D613" s="329" t="s">
        <v>661</v>
      </c>
      <c r="E613" s="329" t="s">
        <v>190</v>
      </c>
      <c r="F613" s="30" t="s">
        <v>876</v>
      </c>
      <c r="G613" s="329" t="s">
        <v>411</v>
      </c>
      <c r="H613" s="241">
        <f t="shared" si="72"/>
        <v>2</v>
      </c>
      <c r="I613" s="31"/>
      <c r="J613" s="32">
        <f t="shared" si="73"/>
        <v>12945</v>
      </c>
      <c r="K613" s="32">
        <f t="shared" si="74"/>
        <v>0</v>
      </c>
      <c r="L613" s="32">
        <f t="shared" si="75"/>
        <v>0</v>
      </c>
      <c r="M613" s="31"/>
      <c r="N613" s="32">
        <f t="shared" si="76"/>
        <v>12392</v>
      </c>
      <c r="O613" s="32">
        <f t="shared" si="77"/>
        <v>0</v>
      </c>
      <c r="P613" s="32">
        <f t="shared" si="78"/>
        <v>0</v>
      </c>
      <c r="Q613" s="31"/>
      <c r="R613" s="33">
        <f t="shared" si="79"/>
        <v>-553</v>
      </c>
    </row>
    <row r="614" spans="1:18">
      <c r="A614" s="329" t="s">
        <v>872</v>
      </c>
      <c r="B614" s="329">
        <v>470165735</v>
      </c>
      <c r="C614" s="329" t="s">
        <v>530</v>
      </c>
      <c r="D614" s="329" t="s">
        <v>661</v>
      </c>
      <c r="E614" s="329" t="s">
        <v>190</v>
      </c>
      <c r="F614" s="30" t="s">
        <v>767</v>
      </c>
      <c r="G614" s="329" t="s">
        <v>420</v>
      </c>
      <c r="H614" s="241">
        <f t="shared" si="72"/>
        <v>0</v>
      </c>
      <c r="I614" s="31"/>
      <c r="J614" s="32">
        <f t="shared" si="73"/>
        <v>17886</v>
      </c>
      <c r="K614" s="32">
        <f t="shared" si="74"/>
        <v>0</v>
      </c>
      <c r="L614" s="32">
        <f t="shared" si="75"/>
        <v>5</v>
      </c>
      <c r="M614" s="31"/>
      <c r="N614" s="32" t="str">
        <f t="shared" si="76"/>
        <v>--</v>
      </c>
      <c r="O614" s="32">
        <f t="shared" si="77"/>
        <v>0</v>
      </c>
      <c r="P614" s="32">
        <f t="shared" si="78"/>
        <v>5</v>
      </c>
      <c r="Q614" s="31"/>
      <c r="R614" s="33" t="str">
        <f t="shared" si="79"/>
        <v>--</v>
      </c>
    </row>
    <row r="615" spans="1:18">
      <c r="A615" s="329" t="s">
        <v>877</v>
      </c>
      <c r="B615" s="329">
        <v>474097064</v>
      </c>
      <c r="C615" s="329" t="s">
        <v>531</v>
      </c>
      <c r="D615" s="329" t="s">
        <v>728</v>
      </c>
      <c r="E615" s="329" t="s">
        <v>122</v>
      </c>
      <c r="F615" s="30" t="s">
        <v>752</v>
      </c>
      <c r="G615" s="329" t="s">
        <v>89</v>
      </c>
      <c r="H615" s="241">
        <f t="shared" si="72"/>
        <v>5</v>
      </c>
      <c r="I615" s="31"/>
      <c r="J615" s="32">
        <f t="shared" si="73"/>
        <v>11615</v>
      </c>
      <c r="K615" s="32">
        <f t="shared" si="74"/>
        <v>0</v>
      </c>
      <c r="L615" s="32">
        <f t="shared" si="75"/>
        <v>0</v>
      </c>
      <c r="M615" s="31"/>
      <c r="N615" s="32">
        <f t="shared" si="76"/>
        <v>12355</v>
      </c>
      <c r="O615" s="32">
        <f t="shared" si="77"/>
        <v>0</v>
      </c>
      <c r="P615" s="32">
        <f t="shared" si="78"/>
        <v>0</v>
      </c>
      <c r="Q615" s="31"/>
      <c r="R615" s="33">
        <f t="shared" si="79"/>
        <v>740</v>
      </c>
    </row>
    <row r="616" spans="1:18">
      <c r="A616" s="329" t="s">
        <v>877</v>
      </c>
      <c r="B616" s="329">
        <v>474097091</v>
      </c>
      <c r="C616" s="329" t="s">
        <v>531</v>
      </c>
      <c r="D616" s="329" t="s">
        <v>728</v>
      </c>
      <c r="E616" s="329" t="s">
        <v>122</v>
      </c>
      <c r="F616" s="30" t="s">
        <v>681</v>
      </c>
      <c r="G616" s="329" t="s">
        <v>116</v>
      </c>
      <c r="H616" s="241">
        <f t="shared" si="72"/>
        <v>1</v>
      </c>
      <c r="I616" s="31"/>
      <c r="J616" s="32" t="str">
        <f t="shared" si="73"/>
        <v>--</v>
      </c>
      <c r="K616" s="32">
        <f t="shared" si="74"/>
        <v>0</v>
      </c>
      <c r="L616" s="32">
        <f t="shared" si="75"/>
        <v>0</v>
      </c>
      <c r="M616" s="31"/>
      <c r="N616" s="32">
        <f t="shared" si="76"/>
        <v>12038</v>
      </c>
      <c r="O616" s="32">
        <f t="shared" si="77"/>
        <v>0</v>
      </c>
      <c r="P616" s="32">
        <f t="shared" si="78"/>
        <v>0</v>
      </c>
      <c r="Q616" s="31"/>
      <c r="R616" s="33" t="str">
        <f t="shared" si="79"/>
        <v>--</v>
      </c>
    </row>
    <row r="617" spans="1:18">
      <c r="A617" s="329" t="s">
        <v>877</v>
      </c>
      <c r="B617" s="329">
        <v>474097097</v>
      </c>
      <c r="C617" s="329" t="s">
        <v>531</v>
      </c>
      <c r="D617" s="329" t="s">
        <v>728</v>
      </c>
      <c r="E617" s="329" t="s">
        <v>122</v>
      </c>
      <c r="F617" s="30" t="s">
        <v>728</v>
      </c>
      <c r="G617" s="329" t="s">
        <v>122</v>
      </c>
      <c r="H617" s="241">
        <f t="shared" si="72"/>
        <v>185</v>
      </c>
      <c r="I617" s="31"/>
      <c r="J617" s="32">
        <f t="shared" si="73"/>
        <v>16812</v>
      </c>
      <c r="K617" s="32">
        <f t="shared" si="74"/>
        <v>5</v>
      </c>
      <c r="L617" s="32">
        <f t="shared" si="75"/>
        <v>118</v>
      </c>
      <c r="M617" s="31"/>
      <c r="N617" s="32">
        <f t="shared" si="76"/>
        <v>18068</v>
      </c>
      <c r="O617" s="32">
        <f t="shared" si="77"/>
        <v>5</v>
      </c>
      <c r="P617" s="32">
        <f t="shared" si="78"/>
        <v>125</v>
      </c>
      <c r="Q617" s="31"/>
      <c r="R617" s="33">
        <f t="shared" si="79"/>
        <v>1256</v>
      </c>
    </row>
    <row r="618" spans="1:18">
      <c r="A618" s="329" t="s">
        <v>877</v>
      </c>
      <c r="B618" s="329">
        <v>474097103</v>
      </c>
      <c r="C618" s="329" t="s">
        <v>531</v>
      </c>
      <c r="D618" s="329" t="s">
        <v>728</v>
      </c>
      <c r="E618" s="329" t="s">
        <v>122</v>
      </c>
      <c r="F618" s="30" t="s">
        <v>878</v>
      </c>
      <c r="G618" s="329" t="s">
        <v>128</v>
      </c>
      <c r="H618" s="241">
        <f t="shared" si="72"/>
        <v>9</v>
      </c>
      <c r="I618" s="31"/>
      <c r="J618" s="32">
        <f t="shared" si="73"/>
        <v>13972</v>
      </c>
      <c r="K618" s="32">
        <f t="shared" si="74"/>
        <v>0</v>
      </c>
      <c r="L618" s="32">
        <f t="shared" si="75"/>
        <v>5</v>
      </c>
      <c r="M618" s="31"/>
      <c r="N618" s="32">
        <f t="shared" si="76"/>
        <v>16597</v>
      </c>
      <c r="O618" s="32">
        <f t="shared" si="77"/>
        <v>0</v>
      </c>
      <c r="P618" s="32">
        <f t="shared" si="78"/>
        <v>7</v>
      </c>
      <c r="Q618" s="31"/>
      <c r="R618" s="33">
        <f t="shared" si="79"/>
        <v>2625</v>
      </c>
    </row>
    <row r="619" spans="1:18">
      <c r="A619" s="329" t="s">
        <v>877</v>
      </c>
      <c r="B619" s="329">
        <v>474097153</v>
      </c>
      <c r="C619" s="329" t="s">
        <v>531</v>
      </c>
      <c r="D619" s="329" t="s">
        <v>728</v>
      </c>
      <c r="E619" s="329" t="s">
        <v>122</v>
      </c>
      <c r="F619" s="30" t="s">
        <v>658</v>
      </c>
      <c r="G619" s="329" t="s">
        <v>178</v>
      </c>
      <c r="H619" s="241">
        <f t="shared" si="72"/>
        <v>27</v>
      </c>
      <c r="I619" s="31"/>
      <c r="J619" s="32">
        <f t="shared" si="73"/>
        <v>16375</v>
      </c>
      <c r="K619" s="32">
        <f t="shared" si="74"/>
        <v>0</v>
      </c>
      <c r="L619" s="32">
        <f t="shared" si="75"/>
        <v>21</v>
      </c>
      <c r="M619" s="31"/>
      <c r="N619" s="32">
        <f t="shared" si="76"/>
        <v>16504</v>
      </c>
      <c r="O619" s="32">
        <f t="shared" si="77"/>
        <v>0</v>
      </c>
      <c r="P619" s="32">
        <f t="shared" si="78"/>
        <v>16</v>
      </c>
      <c r="Q619" s="31"/>
      <c r="R619" s="33">
        <f t="shared" si="79"/>
        <v>129</v>
      </c>
    </row>
    <row r="620" spans="1:18">
      <c r="A620" s="329" t="s">
        <v>877</v>
      </c>
      <c r="B620" s="329">
        <v>474097155</v>
      </c>
      <c r="C620" s="329" t="s">
        <v>531</v>
      </c>
      <c r="D620" s="329" t="s">
        <v>728</v>
      </c>
      <c r="E620" s="329" t="s">
        <v>122</v>
      </c>
      <c r="F620" s="30" t="s">
        <v>730</v>
      </c>
      <c r="G620" s="329" t="s">
        <v>180</v>
      </c>
      <c r="H620" s="241">
        <f t="shared" si="72"/>
        <v>0</v>
      </c>
      <c r="I620" s="31"/>
      <c r="J620" s="32">
        <f t="shared" si="73"/>
        <v>16892</v>
      </c>
      <c r="K620" s="32">
        <f t="shared" si="74"/>
        <v>0</v>
      </c>
      <c r="L620" s="32">
        <f t="shared" si="75"/>
        <v>1</v>
      </c>
      <c r="M620" s="31"/>
      <c r="N620" s="32" t="str">
        <f t="shared" si="76"/>
        <v>--</v>
      </c>
      <c r="O620" s="32">
        <f t="shared" si="77"/>
        <v>0</v>
      </c>
      <c r="P620" s="32">
        <f t="shared" si="78"/>
        <v>0</v>
      </c>
      <c r="Q620" s="31"/>
      <c r="R620" s="33" t="str">
        <f t="shared" si="79"/>
        <v>--</v>
      </c>
    </row>
    <row r="621" spans="1:18">
      <c r="A621" s="329" t="s">
        <v>877</v>
      </c>
      <c r="B621" s="329">
        <v>474097162</v>
      </c>
      <c r="C621" s="329" t="s">
        <v>531</v>
      </c>
      <c r="D621" s="329" t="s">
        <v>728</v>
      </c>
      <c r="E621" s="329" t="s">
        <v>122</v>
      </c>
      <c r="F621" s="30" t="s">
        <v>757</v>
      </c>
      <c r="G621" s="329" t="s">
        <v>187</v>
      </c>
      <c r="H621" s="241">
        <f t="shared" si="72"/>
        <v>7</v>
      </c>
      <c r="I621" s="31"/>
      <c r="J621" s="32">
        <f t="shared" si="73"/>
        <v>13336</v>
      </c>
      <c r="K621" s="32">
        <f t="shared" si="74"/>
        <v>0</v>
      </c>
      <c r="L621" s="32">
        <f t="shared" si="75"/>
        <v>4</v>
      </c>
      <c r="M621" s="31"/>
      <c r="N621" s="32">
        <f t="shared" si="76"/>
        <v>13908</v>
      </c>
      <c r="O621" s="32">
        <f t="shared" si="77"/>
        <v>0</v>
      </c>
      <c r="P621" s="32">
        <f t="shared" si="78"/>
        <v>2</v>
      </c>
      <c r="Q621" s="31"/>
      <c r="R621" s="33">
        <f t="shared" si="79"/>
        <v>572</v>
      </c>
    </row>
    <row r="622" spans="1:18">
      <c r="A622" s="329" t="s">
        <v>877</v>
      </c>
      <c r="B622" s="329">
        <v>474097226</v>
      </c>
      <c r="C622" s="329" t="s">
        <v>531</v>
      </c>
      <c r="D622" s="329" t="s">
        <v>728</v>
      </c>
      <c r="E622" s="329" t="s">
        <v>122</v>
      </c>
      <c r="F622" s="30" t="s">
        <v>813</v>
      </c>
      <c r="G622" s="329" t="s">
        <v>251</v>
      </c>
      <c r="H622" s="241">
        <f t="shared" si="72"/>
        <v>0</v>
      </c>
      <c r="I622" s="31"/>
      <c r="J622" s="32">
        <f t="shared" si="73"/>
        <v>10664</v>
      </c>
      <c r="K622" s="32">
        <f t="shared" si="74"/>
        <v>0</v>
      </c>
      <c r="L622" s="32">
        <f t="shared" si="75"/>
        <v>0</v>
      </c>
      <c r="M622" s="31"/>
      <c r="N622" s="32" t="str">
        <f t="shared" si="76"/>
        <v>--</v>
      </c>
      <c r="O622" s="32">
        <f t="shared" si="77"/>
        <v>0</v>
      </c>
      <c r="P622" s="32">
        <f t="shared" si="78"/>
        <v>0</v>
      </c>
      <c r="Q622" s="31"/>
      <c r="R622" s="33" t="str">
        <f t="shared" si="79"/>
        <v>--</v>
      </c>
    </row>
    <row r="623" spans="1:18">
      <c r="A623" s="329" t="s">
        <v>877</v>
      </c>
      <c r="B623" s="329">
        <v>474097343</v>
      </c>
      <c r="C623" s="329" t="s">
        <v>531</v>
      </c>
      <c r="D623" s="329" t="s">
        <v>728</v>
      </c>
      <c r="E623" s="329" t="s">
        <v>122</v>
      </c>
      <c r="F623" s="30" t="s">
        <v>879</v>
      </c>
      <c r="G623" s="329" t="s">
        <v>368</v>
      </c>
      <c r="H623" s="241">
        <f t="shared" si="72"/>
        <v>6</v>
      </c>
      <c r="I623" s="31"/>
      <c r="J623" s="32">
        <f t="shared" si="73"/>
        <v>17463</v>
      </c>
      <c r="K623" s="32">
        <f t="shared" si="74"/>
        <v>0</v>
      </c>
      <c r="L623" s="32">
        <f t="shared" si="75"/>
        <v>9</v>
      </c>
      <c r="M623" s="31"/>
      <c r="N623" s="32">
        <f t="shared" si="76"/>
        <v>16421</v>
      </c>
      <c r="O623" s="32">
        <f t="shared" si="77"/>
        <v>0</v>
      </c>
      <c r="P623" s="32">
        <f t="shared" si="78"/>
        <v>4</v>
      </c>
      <c r="Q623" s="31"/>
      <c r="R623" s="33">
        <f t="shared" si="79"/>
        <v>-1042</v>
      </c>
    </row>
    <row r="624" spans="1:18">
      <c r="A624" s="329" t="s">
        <v>877</v>
      </c>
      <c r="B624" s="329">
        <v>474097348</v>
      </c>
      <c r="C624" s="329" t="s">
        <v>531</v>
      </c>
      <c r="D624" s="329" t="s">
        <v>728</v>
      </c>
      <c r="E624" s="329" t="s">
        <v>122</v>
      </c>
      <c r="F624" s="30" t="s">
        <v>720</v>
      </c>
      <c r="G624" s="329" t="s">
        <v>373</v>
      </c>
      <c r="H624" s="241">
        <f t="shared" si="72"/>
        <v>1</v>
      </c>
      <c r="I624" s="31"/>
      <c r="J624" s="32" t="str">
        <f t="shared" si="73"/>
        <v>--</v>
      </c>
      <c r="K624" s="32">
        <f t="shared" si="74"/>
        <v>0</v>
      </c>
      <c r="L624" s="32">
        <f t="shared" si="75"/>
        <v>0</v>
      </c>
      <c r="M624" s="31"/>
      <c r="N624" s="32">
        <f t="shared" si="76"/>
        <v>19770</v>
      </c>
      <c r="O624" s="32">
        <f t="shared" si="77"/>
        <v>0</v>
      </c>
      <c r="P624" s="32">
        <f t="shared" si="78"/>
        <v>1</v>
      </c>
      <c r="Q624" s="31"/>
      <c r="R624" s="33" t="str">
        <f t="shared" si="79"/>
        <v>--</v>
      </c>
    </row>
    <row r="625" spans="1:18">
      <c r="A625" s="329" t="s">
        <v>877</v>
      </c>
      <c r="B625" s="329">
        <v>474097610</v>
      </c>
      <c r="C625" s="329" t="s">
        <v>531</v>
      </c>
      <c r="D625" s="329" t="s">
        <v>728</v>
      </c>
      <c r="E625" s="329" t="s">
        <v>122</v>
      </c>
      <c r="F625" s="30" t="s">
        <v>880</v>
      </c>
      <c r="G625" s="329" t="s">
        <v>382</v>
      </c>
      <c r="H625" s="241">
        <f t="shared" si="72"/>
        <v>6</v>
      </c>
      <c r="I625" s="31"/>
      <c r="J625" s="32">
        <f t="shared" si="73"/>
        <v>14531</v>
      </c>
      <c r="K625" s="32">
        <f t="shared" si="74"/>
        <v>0</v>
      </c>
      <c r="L625" s="32">
        <f t="shared" si="75"/>
        <v>4</v>
      </c>
      <c r="M625" s="31"/>
      <c r="N625" s="32">
        <f t="shared" si="76"/>
        <v>14821</v>
      </c>
      <c r="O625" s="32">
        <f t="shared" si="77"/>
        <v>0</v>
      </c>
      <c r="P625" s="32">
        <f t="shared" si="78"/>
        <v>4</v>
      </c>
      <c r="Q625" s="31"/>
      <c r="R625" s="33">
        <f t="shared" si="79"/>
        <v>290</v>
      </c>
    </row>
    <row r="626" spans="1:18">
      <c r="A626" s="329" t="s">
        <v>877</v>
      </c>
      <c r="B626" s="329">
        <v>474097615</v>
      </c>
      <c r="C626" s="329" t="s">
        <v>531</v>
      </c>
      <c r="D626" s="329" t="s">
        <v>728</v>
      </c>
      <c r="E626" s="329" t="s">
        <v>122</v>
      </c>
      <c r="F626" s="30" t="s">
        <v>978</v>
      </c>
      <c r="G626" s="329" t="s">
        <v>383</v>
      </c>
      <c r="H626" s="241">
        <f t="shared" si="72"/>
        <v>3</v>
      </c>
      <c r="I626" s="31"/>
      <c r="J626" s="32" t="str">
        <f t="shared" si="73"/>
        <v>--</v>
      </c>
      <c r="K626" s="32">
        <f t="shared" si="74"/>
        <v>0</v>
      </c>
      <c r="L626" s="32">
        <f t="shared" si="75"/>
        <v>0</v>
      </c>
      <c r="M626" s="31"/>
      <c r="N626" s="32">
        <f t="shared" si="76"/>
        <v>19538</v>
      </c>
      <c r="O626" s="32">
        <f t="shared" si="77"/>
        <v>0</v>
      </c>
      <c r="P626" s="32">
        <f t="shared" si="78"/>
        <v>3</v>
      </c>
      <c r="Q626" s="31"/>
      <c r="R626" s="33" t="str">
        <f t="shared" si="79"/>
        <v>--</v>
      </c>
    </row>
    <row r="627" spans="1:18">
      <c r="A627" s="329" t="s">
        <v>877</v>
      </c>
      <c r="B627" s="329">
        <v>474097616</v>
      </c>
      <c r="C627" s="329" t="s">
        <v>531</v>
      </c>
      <c r="D627" s="329" t="s">
        <v>728</v>
      </c>
      <c r="E627" s="329" t="s">
        <v>122</v>
      </c>
      <c r="F627" s="30" t="s">
        <v>739</v>
      </c>
      <c r="G627" s="329" t="s">
        <v>384</v>
      </c>
      <c r="H627" s="241">
        <f t="shared" si="72"/>
        <v>1</v>
      </c>
      <c r="I627" s="31"/>
      <c r="J627" s="32" t="str">
        <f t="shared" si="73"/>
        <v>--</v>
      </c>
      <c r="K627" s="32">
        <f t="shared" si="74"/>
        <v>0</v>
      </c>
      <c r="L627" s="32">
        <f t="shared" si="75"/>
        <v>0</v>
      </c>
      <c r="M627" s="31"/>
      <c r="N627" s="32">
        <f t="shared" si="76"/>
        <v>17291</v>
      </c>
      <c r="O627" s="32">
        <f t="shared" si="77"/>
        <v>0</v>
      </c>
      <c r="P627" s="32">
        <f t="shared" si="78"/>
        <v>1</v>
      </c>
      <c r="Q627" s="31"/>
      <c r="R627" s="33" t="str">
        <f t="shared" si="79"/>
        <v>--</v>
      </c>
    </row>
    <row r="628" spans="1:18">
      <c r="A628" s="329" t="s">
        <v>877</v>
      </c>
      <c r="B628" s="329">
        <v>474097620</v>
      </c>
      <c r="C628" s="329" t="s">
        <v>531</v>
      </c>
      <c r="D628" s="329" t="s">
        <v>728</v>
      </c>
      <c r="E628" s="329" t="s">
        <v>122</v>
      </c>
      <c r="F628" s="30" t="s">
        <v>762</v>
      </c>
      <c r="G628" s="329" t="s">
        <v>386</v>
      </c>
      <c r="H628" s="241">
        <f t="shared" si="72"/>
        <v>2</v>
      </c>
      <c r="I628" s="31"/>
      <c r="J628" s="32">
        <f t="shared" si="73"/>
        <v>12565</v>
      </c>
      <c r="K628" s="32">
        <f t="shared" si="74"/>
        <v>0</v>
      </c>
      <c r="L628" s="32">
        <f t="shared" si="75"/>
        <v>0</v>
      </c>
      <c r="M628" s="31"/>
      <c r="N628" s="32">
        <f t="shared" si="76"/>
        <v>15421</v>
      </c>
      <c r="O628" s="32">
        <f t="shared" si="77"/>
        <v>0</v>
      </c>
      <c r="P628" s="32">
        <f t="shared" si="78"/>
        <v>1</v>
      </c>
      <c r="Q628" s="31"/>
      <c r="R628" s="33">
        <f t="shared" si="79"/>
        <v>2856</v>
      </c>
    </row>
    <row r="629" spans="1:18">
      <c r="A629" s="329" t="s">
        <v>877</v>
      </c>
      <c r="B629" s="329">
        <v>474097720</v>
      </c>
      <c r="C629" s="329" t="s">
        <v>531</v>
      </c>
      <c r="D629" s="329" t="s">
        <v>728</v>
      </c>
      <c r="E629" s="329" t="s">
        <v>122</v>
      </c>
      <c r="F629" s="30" t="s">
        <v>881</v>
      </c>
      <c r="G629" s="329" t="s">
        <v>416</v>
      </c>
      <c r="H629" s="241">
        <f t="shared" si="72"/>
        <v>6</v>
      </c>
      <c r="I629" s="31"/>
      <c r="J629" s="32">
        <f t="shared" si="73"/>
        <v>15482</v>
      </c>
      <c r="K629" s="32">
        <f t="shared" si="74"/>
        <v>0</v>
      </c>
      <c r="L629" s="32">
        <f t="shared" si="75"/>
        <v>1</v>
      </c>
      <c r="M629" s="31"/>
      <c r="N629" s="32">
        <f t="shared" si="76"/>
        <v>19094</v>
      </c>
      <c r="O629" s="32">
        <f t="shared" si="77"/>
        <v>0</v>
      </c>
      <c r="P629" s="32">
        <f t="shared" si="78"/>
        <v>3</v>
      </c>
      <c r="Q629" s="31"/>
      <c r="R629" s="33">
        <f t="shared" si="79"/>
        <v>3612</v>
      </c>
    </row>
    <row r="630" spans="1:18">
      <c r="A630" s="329" t="s">
        <v>877</v>
      </c>
      <c r="B630" s="329">
        <v>474097725</v>
      </c>
      <c r="C630" s="329" t="s">
        <v>531</v>
      </c>
      <c r="D630" s="329" t="s">
        <v>728</v>
      </c>
      <c r="E630" s="329" t="s">
        <v>122</v>
      </c>
      <c r="F630" s="30" t="s">
        <v>765</v>
      </c>
      <c r="G630" s="329" t="s">
        <v>417</v>
      </c>
      <c r="H630" s="241">
        <f t="shared" si="72"/>
        <v>2</v>
      </c>
      <c r="I630" s="31"/>
      <c r="J630" s="32">
        <f t="shared" si="73"/>
        <v>10664</v>
      </c>
      <c r="K630" s="32">
        <f t="shared" si="74"/>
        <v>0</v>
      </c>
      <c r="L630" s="32">
        <f t="shared" si="75"/>
        <v>0</v>
      </c>
      <c r="M630" s="31"/>
      <c r="N630" s="32">
        <f t="shared" si="76"/>
        <v>11091</v>
      </c>
      <c r="O630" s="32">
        <f t="shared" si="77"/>
        <v>0</v>
      </c>
      <c r="P630" s="32">
        <f t="shared" si="78"/>
        <v>0</v>
      </c>
      <c r="Q630" s="31"/>
      <c r="R630" s="33">
        <f t="shared" si="79"/>
        <v>427</v>
      </c>
    </row>
    <row r="631" spans="1:18">
      <c r="A631" s="329" t="s">
        <v>877</v>
      </c>
      <c r="B631" s="329">
        <v>474097735</v>
      </c>
      <c r="C631" s="329" t="s">
        <v>531</v>
      </c>
      <c r="D631" s="329" t="s">
        <v>728</v>
      </c>
      <c r="E631" s="329" t="s">
        <v>122</v>
      </c>
      <c r="F631" s="30" t="s">
        <v>767</v>
      </c>
      <c r="G631" s="329" t="s">
        <v>420</v>
      </c>
      <c r="H631" s="241">
        <f t="shared" si="72"/>
        <v>3</v>
      </c>
      <c r="I631" s="31"/>
      <c r="J631" s="32">
        <f t="shared" si="73"/>
        <v>14553</v>
      </c>
      <c r="K631" s="32">
        <f t="shared" si="74"/>
        <v>0</v>
      </c>
      <c r="L631" s="32">
        <f t="shared" si="75"/>
        <v>8</v>
      </c>
      <c r="M631" s="31"/>
      <c r="N631" s="32">
        <f t="shared" si="76"/>
        <v>16130</v>
      </c>
      <c r="O631" s="32">
        <f t="shared" si="77"/>
        <v>0</v>
      </c>
      <c r="P631" s="32">
        <f t="shared" si="78"/>
        <v>4</v>
      </c>
      <c r="Q631" s="31"/>
      <c r="R631" s="33">
        <f t="shared" si="79"/>
        <v>1577</v>
      </c>
    </row>
    <row r="632" spans="1:18">
      <c r="A632" s="329" t="s">
        <v>877</v>
      </c>
      <c r="B632" s="329">
        <v>474097753</v>
      </c>
      <c r="C632" s="329" t="s">
        <v>531</v>
      </c>
      <c r="D632" s="329" t="s">
        <v>728</v>
      </c>
      <c r="E632" s="329" t="s">
        <v>122</v>
      </c>
      <c r="F632" s="30" t="s">
        <v>817</v>
      </c>
      <c r="G632" s="329" t="s">
        <v>424</v>
      </c>
      <c r="H632" s="241">
        <f t="shared" si="72"/>
        <v>4</v>
      </c>
      <c r="I632" s="31"/>
      <c r="J632" s="32">
        <f t="shared" si="73"/>
        <v>15187</v>
      </c>
      <c r="K632" s="32">
        <f t="shared" si="74"/>
        <v>0</v>
      </c>
      <c r="L632" s="32">
        <f t="shared" si="75"/>
        <v>2</v>
      </c>
      <c r="M632" s="31"/>
      <c r="N632" s="32">
        <f t="shared" si="76"/>
        <v>13789</v>
      </c>
      <c r="O632" s="32">
        <f t="shared" si="77"/>
        <v>0</v>
      </c>
      <c r="P632" s="32">
        <f t="shared" si="78"/>
        <v>1</v>
      </c>
      <c r="Q632" s="31"/>
      <c r="R632" s="33">
        <f t="shared" si="79"/>
        <v>-1398</v>
      </c>
    </row>
    <row r="633" spans="1:18">
      <c r="A633" s="329" t="s">
        <v>877</v>
      </c>
      <c r="B633" s="329">
        <v>474097755</v>
      </c>
      <c r="C633" s="329" t="s">
        <v>531</v>
      </c>
      <c r="D633" s="329" t="s">
        <v>728</v>
      </c>
      <c r="E633" s="329" t="s">
        <v>122</v>
      </c>
      <c r="F633" s="30" t="s">
        <v>692</v>
      </c>
      <c r="G633" s="329" t="s">
        <v>425</v>
      </c>
      <c r="H633" s="241">
        <f t="shared" si="72"/>
        <v>1</v>
      </c>
      <c r="I633" s="31"/>
      <c r="J633" s="32">
        <f t="shared" si="73"/>
        <v>19729</v>
      </c>
      <c r="K633" s="32">
        <f t="shared" si="74"/>
        <v>0</v>
      </c>
      <c r="L633" s="32">
        <f t="shared" si="75"/>
        <v>1</v>
      </c>
      <c r="M633" s="31"/>
      <c r="N633" s="32">
        <f t="shared" si="76"/>
        <v>17505.90450729927</v>
      </c>
      <c r="O633" s="32">
        <f t="shared" si="77"/>
        <v>0</v>
      </c>
      <c r="P633" s="32">
        <f t="shared" si="78"/>
        <v>0</v>
      </c>
      <c r="Q633" s="31"/>
      <c r="R633" s="33">
        <f t="shared" si="79"/>
        <v>-2223.0954927007297</v>
      </c>
    </row>
    <row r="634" spans="1:18">
      <c r="A634" s="329" t="s">
        <v>877</v>
      </c>
      <c r="B634" s="329">
        <v>474097775</v>
      </c>
      <c r="C634" s="329" t="s">
        <v>531</v>
      </c>
      <c r="D634" s="329" t="s">
        <v>728</v>
      </c>
      <c r="E634" s="329" t="s">
        <v>122</v>
      </c>
      <c r="F634" s="30" t="s">
        <v>768</v>
      </c>
      <c r="G634" s="329" t="s">
        <v>434</v>
      </c>
      <c r="H634" s="241">
        <f t="shared" si="72"/>
        <v>1</v>
      </c>
      <c r="I634" s="31"/>
      <c r="J634" s="32">
        <f t="shared" si="73"/>
        <v>12565</v>
      </c>
      <c r="K634" s="32">
        <f t="shared" si="74"/>
        <v>0</v>
      </c>
      <c r="L634" s="32">
        <f t="shared" si="75"/>
        <v>0</v>
      </c>
      <c r="M634" s="31"/>
      <c r="N634" s="32">
        <f t="shared" si="76"/>
        <v>12988</v>
      </c>
      <c r="O634" s="32">
        <f t="shared" si="77"/>
        <v>0</v>
      </c>
      <c r="P634" s="32">
        <f t="shared" si="78"/>
        <v>0</v>
      </c>
      <c r="Q634" s="31"/>
      <c r="R634" s="33">
        <f t="shared" si="79"/>
        <v>423</v>
      </c>
    </row>
    <row r="635" spans="1:18">
      <c r="A635" s="329" t="s">
        <v>882</v>
      </c>
      <c r="B635" s="329">
        <v>478352010</v>
      </c>
      <c r="C635" s="329" t="s">
        <v>532</v>
      </c>
      <c r="D635" s="329" t="s">
        <v>883</v>
      </c>
      <c r="E635" s="329" t="s">
        <v>377</v>
      </c>
      <c r="F635" s="30" t="s">
        <v>724</v>
      </c>
      <c r="G635" s="329" t="s">
        <v>35</v>
      </c>
      <c r="H635" s="241">
        <f t="shared" si="72"/>
        <v>0</v>
      </c>
      <c r="I635" s="31"/>
      <c r="J635" s="32">
        <f t="shared" si="73"/>
        <v>10664</v>
      </c>
      <c r="K635" s="32">
        <f t="shared" si="74"/>
        <v>0</v>
      </c>
      <c r="L635" s="32">
        <f t="shared" si="75"/>
        <v>0</v>
      </c>
      <c r="M635" s="31"/>
      <c r="N635" s="32" t="str">
        <f t="shared" si="76"/>
        <v>--</v>
      </c>
      <c r="O635" s="32">
        <f t="shared" si="77"/>
        <v>0</v>
      </c>
      <c r="P635" s="32">
        <f t="shared" si="78"/>
        <v>0</v>
      </c>
      <c r="Q635" s="31"/>
      <c r="R635" s="33" t="str">
        <f t="shared" si="79"/>
        <v>--</v>
      </c>
    </row>
    <row r="636" spans="1:18">
      <c r="A636" s="329" t="s">
        <v>882</v>
      </c>
      <c r="B636" s="329">
        <v>478352056</v>
      </c>
      <c r="C636" s="329" t="s">
        <v>532</v>
      </c>
      <c r="D636" s="329" t="s">
        <v>883</v>
      </c>
      <c r="E636" s="329" t="s">
        <v>377</v>
      </c>
      <c r="F636" s="30" t="s">
        <v>781</v>
      </c>
      <c r="G636" s="329" t="s">
        <v>81</v>
      </c>
      <c r="H636" s="241">
        <f t="shared" si="72"/>
        <v>5</v>
      </c>
      <c r="I636" s="31"/>
      <c r="J636" s="32">
        <f t="shared" si="73"/>
        <v>11298</v>
      </c>
      <c r="K636" s="32">
        <f t="shared" si="74"/>
        <v>0</v>
      </c>
      <c r="L636" s="32">
        <f t="shared" si="75"/>
        <v>0</v>
      </c>
      <c r="M636" s="31"/>
      <c r="N636" s="32">
        <f t="shared" si="76"/>
        <v>11723</v>
      </c>
      <c r="O636" s="32">
        <f t="shared" si="77"/>
        <v>0</v>
      </c>
      <c r="P636" s="32">
        <f t="shared" si="78"/>
        <v>0</v>
      </c>
      <c r="Q636" s="31"/>
      <c r="R636" s="33">
        <f t="shared" si="79"/>
        <v>425</v>
      </c>
    </row>
    <row r="637" spans="1:18">
      <c r="A637" s="329" t="s">
        <v>882</v>
      </c>
      <c r="B637" s="329">
        <v>478352064</v>
      </c>
      <c r="C637" s="329" t="s">
        <v>532</v>
      </c>
      <c r="D637" s="329" t="s">
        <v>883</v>
      </c>
      <c r="E637" s="329" t="s">
        <v>377</v>
      </c>
      <c r="F637" s="30" t="s">
        <v>752</v>
      </c>
      <c r="G637" s="329" t="s">
        <v>89</v>
      </c>
      <c r="H637" s="241">
        <f t="shared" si="72"/>
        <v>0</v>
      </c>
      <c r="I637" s="31"/>
      <c r="J637" s="32">
        <f t="shared" si="73"/>
        <v>12565</v>
      </c>
      <c r="K637" s="32">
        <f t="shared" si="74"/>
        <v>0</v>
      </c>
      <c r="L637" s="32">
        <f t="shared" si="75"/>
        <v>0</v>
      </c>
      <c r="M637" s="31"/>
      <c r="N637" s="32" t="str">
        <f t="shared" si="76"/>
        <v>--</v>
      </c>
      <c r="O637" s="32">
        <f t="shared" si="77"/>
        <v>0</v>
      </c>
      <c r="P637" s="32">
        <f t="shared" si="78"/>
        <v>0</v>
      </c>
      <c r="Q637" s="31"/>
      <c r="R637" s="33" t="str">
        <f t="shared" si="79"/>
        <v>--</v>
      </c>
    </row>
    <row r="638" spans="1:18">
      <c r="A638" s="329" t="s">
        <v>882</v>
      </c>
      <c r="B638" s="329">
        <v>478352067</v>
      </c>
      <c r="C638" s="329" t="s">
        <v>532</v>
      </c>
      <c r="D638" s="329" t="s">
        <v>883</v>
      </c>
      <c r="E638" s="329" t="s">
        <v>377</v>
      </c>
      <c r="F638" s="30" t="s">
        <v>884</v>
      </c>
      <c r="G638" s="329" t="s">
        <v>92</v>
      </c>
      <c r="H638" s="241">
        <f t="shared" si="72"/>
        <v>0</v>
      </c>
      <c r="I638" s="31"/>
      <c r="J638" s="32">
        <f t="shared" si="73"/>
        <v>11792</v>
      </c>
      <c r="K638" s="32">
        <f t="shared" si="74"/>
        <v>0</v>
      </c>
      <c r="L638" s="32">
        <f t="shared" si="75"/>
        <v>1</v>
      </c>
      <c r="M638" s="31"/>
      <c r="N638" s="32" t="str">
        <f t="shared" si="76"/>
        <v>--</v>
      </c>
      <c r="O638" s="32">
        <f t="shared" si="77"/>
        <v>0</v>
      </c>
      <c r="P638" s="32">
        <f t="shared" si="78"/>
        <v>0</v>
      </c>
      <c r="Q638" s="31"/>
      <c r="R638" s="33" t="str">
        <f t="shared" si="79"/>
        <v>--</v>
      </c>
    </row>
    <row r="639" spans="1:18">
      <c r="A639" s="329" t="s">
        <v>882</v>
      </c>
      <c r="B639" s="329">
        <v>478352097</v>
      </c>
      <c r="C639" s="329" t="s">
        <v>532</v>
      </c>
      <c r="D639" s="329" t="s">
        <v>883</v>
      </c>
      <c r="E639" s="329" t="s">
        <v>377</v>
      </c>
      <c r="F639" s="30" t="s">
        <v>728</v>
      </c>
      <c r="G639" s="329" t="s">
        <v>122</v>
      </c>
      <c r="H639" s="241">
        <f t="shared" si="72"/>
        <v>10</v>
      </c>
      <c r="I639" s="31"/>
      <c r="J639" s="32">
        <f t="shared" si="73"/>
        <v>14133</v>
      </c>
      <c r="K639" s="32">
        <f t="shared" si="74"/>
        <v>0</v>
      </c>
      <c r="L639" s="32">
        <f t="shared" si="75"/>
        <v>2</v>
      </c>
      <c r="M639" s="31"/>
      <c r="N639" s="32">
        <f t="shared" si="76"/>
        <v>14495</v>
      </c>
      <c r="O639" s="32">
        <f t="shared" si="77"/>
        <v>0</v>
      </c>
      <c r="P639" s="32">
        <f t="shared" si="78"/>
        <v>2</v>
      </c>
      <c r="Q639" s="31"/>
      <c r="R639" s="33">
        <f t="shared" si="79"/>
        <v>362</v>
      </c>
    </row>
    <row r="640" spans="1:18">
      <c r="A640" s="329" t="s">
        <v>882</v>
      </c>
      <c r="B640" s="329">
        <v>478352100</v>
      </c>
      <c r="C640" s="329" t="s">
        <v>532</v>
      </c>
      <c r="D640" s="329" t="s">
        <v>883</v>
      </c>
      <c r="E640" s="329" t="s">
        <v>377</v>
      </c>
      <c r="F640" s="30" t="s">
        <v>710</v>
      </c>
      <c r="G640" s="329" t="s">
        <v>125</v>
      </c>
      <c r="H640" s="241">
        <f t="shared" si="72"/>
        <v>1</v>
      </c>
      <c r="I640" s="31"/>
      <c r="J640" s="32" t="str">
        <f t="shared" si="73"/>
        <v>--</v>
      </c>
      <c r="K640" s="32">
        <f t="shared" si="74"/>
        <v>0</v>
      </c>
      <c r="L640" s="32">
        <f t="shared" si="75"/>
        <v>0</v>
      </c>
      <c r="M640" s="31"/>
      <c r="N640" s="32">
        <f t="shared" si="76"/>
        <v>12989</v>
      </c>
      <c r="O640" s="32">
        <f t="shared" si="77"/>
        <v>0</v>
      </c>
      <c r="P640" s="32">
        <f t="shared" si="78"/>
        <v>0</v>
      </c>
      <c r="Q640" s="31"/>
      <c r="R640" s="33" t="str">
        <f t="shared" si="79"/>
        <v>--</v>
      </c>
    </row>
    <row r="641" spans="1:18">
      <c r="A641" s="329" t="s">
        <v>882</v>
      </c>
      <c r="B641" s="329">
        <v>478352103</v>
      </c>
      <c r="C641" s="329" t="s">
        <v>532</v>
      </c>
      <c r="D641" s="329" t="s">
        <v>883</v>
      </c>
      <c r="E641" s="329" t="s">
        <v>377</v>
      </c>
      <c r="F641" s="30" t="s">
        <v>878</v>
      </c>
      <c r="G641" s="329" t="s">
        <v>128</v>
      </c>
      <c r="H641" s="241">
        <f t="shared" si="72"/>
        <v>3</v>
      </c>
      <c r="I641" s="31"/>
      <c r="J641" s="32">
        <f t="shared" si="73"/>
        <v>17828</v>
      </c>
      <c r="K641" s="32">
        <f t="shared" si="74"/>
        <v>0</v>
      </c>
      <c r="L641" s="32">
        <f t="shared" si="75"/>
        <v>1</v>
      </c>
      <c r="M641" s="31"/>
      <c r="N641" s="32">
        <f t="shared" si="76"/>
        <v>18904</v>
      </c>
      <c r="O641" s="32">
        <f t="shared" si="77"/>
        <v>0</v>
      </c>
      <c r="P641" s="32">
        <f t="shared" si="78"/>
        <v>2</v>
      </c>
      <c r="Q641" s="31"/>
      <c r="R641" s="33">
        <f t="shared" si="79"/>
        <v>1076</v>
      </c>
    </row>
    <row r="642" spans="1:18">
      <c r="A642" s="329" t="s">
        <v>882</v>
      </c>
      <c r="B642" s="329">
        <v>478352125</v>
      </c>
      <c r="C642" s="329" t="s">
        <v>532</v>
      </c>
      <c r="D642" s="329" t="s">
        <v>883</v>
      </c>
      <c r="E642" s="329" t="s">
        <v>377</v>
      </c>
      <c r="F642" s="30" t="s">
        <v>885</v>
      </c>
      <c r="G642" s="329" t="s">
        <v>150</v>
      </c>
      <c r="H642" s="241">
        <f t="shared" si="72"/>
        <v>21</v>
      </c>
      <c r="I642" s="31"/>
      <c r="J642" s="32">
        <f t="shared" si="73"/>
        <v>12446</v>
      </c>
      <c r="K642" s="32">
        <f t="shared" si="74"/>
        <v>0</v>
      </c>
      <c r="L642" s="32">
        <f t="shared" si="75"/>
        <v>2</v>
      </c>
      <c r="M642" s="31"/>
      <c r="N642" s="32">
        <f t="shared" si="76"/>
        <v>13018</v>
      </c>
      <c r="O642" s="32">
        <f t="shared" si="77"/>
        <v>0</v>
      </c>
      <c r="P642" s="32">
        <f t="shared" si="78"/>
        <v>3</v>
      </c>
      <c r="Q642" s="31"/>
      <c r="R642" s="33">
        <f t="shared" si="79"/>
        <v>572</v>
      </c>
    </row>
    <row r="643" spans="1:18">
      <c r="A643" s="329" t="s">
        <v>882</v>
      </c>
      <c r="B643" s="329">
        <v>478352141</v>
      </c>
      <c r="C643" s="329" t="s">
        <v>532</v>
      </c>
      <c r="D643" s="329" t="s">
        <v>883</v>
      </c>
      <c r="E643" s="329" t="s">
        <v>377</v>
      </c>
      <c r="F643" s="30" t="s">
        <v>756</v>
      </c>
      <c r="G643" s="329" t="s">
        <v>166</v>
      </c>
      <c r="H643" s="241">
        <f t="shared" si="72"/>
        <v>6</v>
      </c>
      <c r="I643" s="31"/>
      <c r="J643" s="32">
        <f t="shared" si="73"/>
        <v>12022</v>
      </c>
      <c r="K643" s="32">
        <f t="shared" si="74"/>
        <v>0</v>
      </c>
      <c r="L643" s="32">
        <f t="shared" si="75"/>
        <v>0</v>
      </c>
      <c r="M643" s="31"/>
      <c r="N643" s="32">
        <f t="shared" si="76"/>
        <v>13331</v>
      </c>
      <c r="O643" s="32">
        <f t="shared" si="77"/>
        <v>0</v>
      </c>
      <c r="P643" s="32">
        <f t="shared" si="78"/>
        <v>1</v>
      </c>
      <c r="Q643" s="31"/>
      <c r="R643" s="33">
        <f t="shared" si="79"/>
        <v>1309</v>
      </c>
    </row>
    <row r="644" spans="1:18">
      <c r="A644" s="329" t="s">
        <v>882</v>
      </c>
      <c r="B644" s="329">
        <v>478352153</v>
      </c>
      <c r="C644" s="329" t="s">
        <v>532</v>
      </c>
      <c r="D644" s="329" t="s">
        <v>883</v>
      </c>
      <c r="E644" s="329" t="s">
        <v>377</v>
      </c>
      <c r="F644" s="30" t="s">
        <v>658</v>
      </c>
      <c r="G644" s="329" t="s">
        <v>178</v>
      </c>
      <c r="H644" s="241">
        <f t="shared" si="72"/>
        <v>43</v>
      </c>
      <c r="I644" s="31"/>
      <c r="J644" s="32">
        <f t="shared" si="73"/>
        <v>14332</v>
      </c>
      <c r="K644" s="32">
        <f t="shared" si="74"/>
        <v>0</v>
      </c>
      <c r="L644" s="32">
        <f t="shared" si="75"/>
        <v>11</v>
      </c>
      <c r="M644" s="31"/>
      <c r="N644" s="32">
        <f t="shared" si="76"/>
        <v>15597</v>
      </c>
      <c r="O644" s="32">
        <f t="shared" si="77"/>
        <v>0</v>
      </c>
      <c r="P644" s="32">
        <f t="shared" si="78"/>
        <v>18</v>
      </c>
      <c r="Q644" s="31"/>
      <c r="R644" s="33">
        <f t="shared" si="79"/>
        <v>1265</v>
      </c>
    </row>
    <row r="645" spans="1:18">
      <c r="A645" s="329" t="s">
        <v>882</v>
      </c>
      <c r="B645" s="329">
        <v>478352158</v>
      </c>
      <c r="C645" s="329" t="s">
        <v>532</v>
      </c>
      <c r="D645" s="329" t="s">
        <v>883</v>
      </c>
      <c r="E645" s="329" t="s">
        <v>377</v>
      </c>
      <c r="F645" s="30" t="s">
        <v>886</v>
      </c>
      <c r="G645" s="329" t="s">
        <v>183</v>
      </c>
      <c r="H645" s="241">
        <f t="shared" si="72"/>
        <v>42</v>
      </c>
      <c r="I645" s="31"/>
      <c r="J645" s="32">
        <f t="shared" si="73"/>
        <v>12416</v>
      </c>
      <c r="K645" s="32">
        <f t="shared" si="74"/>
        <v>0</v>
      </c>
      <c r="L645" s="32">
        <f t="shared" si="75"/>
        <v>5</v>
      </c>
      <c r="M645" s="31"/>
      <c r="N645" s="32">
        <f t="shared" si="76"/>
        <v>13059</v>
      </c>
      <c r="O645" s="32">
        <f t="shared" si="77"/>
        <v>0</v>
      </c>
      <c r="P645" s="32">
        <f t="shared" si="78"/>
        <v>8</v>
      </c>
      <c r="Q645" s="31"/>
      <c r="R645" s="33">
        <f t="shared" si="79"/>
        <v>643</v>
      </c>
    </row>
    <row r="646" spans="1:18">
      <c r="A646" s="329" t="s">
        <v>882</v>
      </c>
      <c r="B646" s="329">
        <v>478352160</v>
      </c>
      <c r="C646" s="329" t="s">
        <v>532</v>
      </c>
      <c r="D646" s="329" t="s">
        <v>883</v>
      </c>
      <c r="E646" s="329" t="s">
        <v>377</v>
      </c>
      <c r="F646" s="30" t="s">
        <v>659</v>
      </c>
      <c r="G646" s="329" t="s">
        <v>185</v>
      </c>
      <c r="H646" s="241">
        <f t="shared" si="72"/>
        <v>3</v>
      </c>
      <c r="I646" s="31"/>
      <c r="J646" s="32">
        <f t="shared" si="73"/>
        <v>10664</v>
      </c>
      <c r="K646" s="32">
        <f t="shared" si="74"/>
        <v>0</v>
      </c>
      <c r="L646" s="32">
        <f t="shared" si="75"/>
        <v>0</v>
      </c>
      <c r="M646" s="31"/>
      <c r="N646" s="32">
        <f t="shared" si="76"/>
        <v>15249</v>
      </c>
      <c r="O646" s="32">
        <f t="shared" si="77"/>
        <v>0</v>
      </c>
      <c r="P646" s="32">
        <f t="shared" si="78"/>
        <v>1</v>
      </c>
      <c r="Q646" s="31"/>
      <c r="R646" s="33">
        <f t="shared" si="79"/>
        <v>4585</v>
      </c>
    </row>
    <row r="647" spans="1:18">
      <c r="A647" s="329" t="s">
        <v>882</v>
      </c>
      <c r="B647" s="329">
        <v>478352162</v>
      </c>
      <c r="C647" s="329" t="s">
        <v>532</v>
      </c>
      <c r="D647" s="329" t="s">
        <v>883</v>
      </c>
      <c r="E647" s="329" t="s">
        <v>377</v>
      </c>
      <c r="F647" s="30" t="s">
        <v>757</v>
      </c>
      <c r="G647" s="329" t="s">
        <v>187</v>
      </c>
      <c r="H647" s="241">
        <f t="shared" si="72"/>
        <v>15</v>
      </c>
      <c r="I647" s="31"/>
      <c r="J647" s="32">
        <f t="shared" si="73"/>
        <v>12090</v>
      </c>
      <c r="K647" s="32">
        <f t="shared" si="74"/>
        <v>0</v>
      </c>
      <c r="L647" s="32">
        <f t="shared" si="75"/>
        <v>0</v>
      </c>
      <c r="M647" s="31"/>
      <c r="N647" s="32">
        <f t="shared" si="76"/>
        <v>12556</v>
      </c>
      <c r="O647" s="32">
        <f t="shared" si="77"/>
        <v>0</v>
      </c>
      <c r="P647" s="32">
        <f t="shared" si="78"/>
        <v>1</v>
      </c>
      <c r="Q647" s="31"/>
      <c r="R647" s="33">
        <f t="shared" si="79"/>
        <v>466</v>
      </c>
    </row>
    <row r="648" spans="1:18">
      <c r="A648" s="329" t="s">
        <v>882</v>
      </c>
      <c r="B648" s="329">
        <v>478352170</v>
      </c>
      <c r="C648" s="329" t="s">
        <v>532</v>
      </c>
      <c r="D648" s="329" t="s">
        <v>883</v>
      </c>
      <c r="E648" s="329" t="s">
        <v>377</v>
      </c>
      <c r="F648" s="30" t="s">
        <v>714</v>
      </c>
      <c r="G648" s="329" t="s">
        <v>195</v>
      </c>
      <c r="H648" s="241">
        <f t="shared" si="72"/>
        <v>2</v>
      </c>
      <c r="I648" s="31"/>
      <c r="J648" s="32">
        <f t="shared" si="73"/>
        <v>11615</v>
      </c>
      <c r="K648" s="32">
        <f t="shared" si="74"/>
        <v>0</v>
      </c>
      <c r="L648" s="32">
        <f t="shared" si="75"/>
        <v>0</v>
      </c>
      <c r="M648" s="31"/>
      <c r="N648" s="32">
        <f t="shared" si="76"/>
        <v>12988</v>
      </c>
      <c r="O648" s="32">
        <f t="shared" si="77"/>
        <v>0</v>
      </c>
      <c r="P648" s="32">
        <f t="shared" si="78"/>
        <v>0</v>
      </c>
      <c r="Q648" s="31"/>
      <c r="R648" s="33">
        <f t="shared" si="79"/>
        <v>1373</v>
      </c>
    </row>
    <row r="649" spans="1:18">
      <c r="A649" s="329" t="s">
        <v>882</v>
      </c>
      <c r="B649" s="329">
        <v>478352174</v>
      </c>
      <c r="C649" s="329" t="s">
        <v>532</v>
      </c>
      <c r="D649" s="329" t="s">
        <v>883</v>
      </c>
      <c r="E649" s="329" t="s">
        <v>377</v>
      </c>
      <c r="F649" s="30" t="s">
        <v>731</v>
      </c>
      <c r="G649" s="329" t="s">
        <v>199</v>
      </c>
      <c r="H649" s="241">
        <f t="shared" si="72"/>
        <v>14</v>
      </c>
      <c r="I649" s="31"/>
      <c r="J649" s="32">
        <f t="shared" si="73"/>
        <v>11834</v>
      </c>
      <c r="K649" s="32">
        <f t="shared" si="74"/>
        <v>0</v>
      </c>
      <c r="L649" s="32">
        <f t="shared" si="75"/>
        <v>0</v>
      </c>
      <c r="M649" s="31"/>
      <c r="N649" s="32">
        <f t="shared" si="76"/>
        <v>13343</v>
      </c>
      <c r="O649" s="32">
        <f t="shared" si="77"/>
        <v>0</v>
      </c>
      <c r="P649" s="32">
        <f t="shared" si="78"/>
        <v>1</v>
      </c>
      <c r="Q649" s="31"/>
      <c r="R649" s="33">
        <f t="shared" si="79"/>
        <v>1509</v>
      </c>
    </row>
    <row r="650" spans="1:18">
      <c r="A650" s="329" t="s">
        <v>882</v>
      </c>
      <c r="B650" s="329">
        <v>478352271</v>
      </c>
      <c r="C650" s="329" t="s">
        <v>532</v>
      </c>
      <c r="D650" s="329" t="s">
        <v>883</v>
      </c>
      <c r="E650" s="329" t="s">
        <v>377</v>
      </c>
      <c r="F650" s="30" t="s">
        <v>760</v>
      </c>
      <c r="G650" s="329" t="s">
        <v>296</v>
      </c>
      <c r="H650" s="241">
        <f t="shared" ref="H650:H713" si="80">IFERROR(VLOOKUP(B650,ratesQ2,14,FALSE),0)</f>
        <v>2</v>
      </c>
      <c r="I650" s="31"/>
      <c r="J650" s="32">
        <f t="shared" ref="J650:J713" si="81">IFERROR(VLOOKUP($B650,ratesPFY,9,FALSE),"--")</f>
        <v>11615</v>
      </c>
      <c r="K650" s="32">
        <f t="shared" ref="K650:K713" si="82">IFERROR(VLOOKUP($B650,found25,12,FALSE),0) +
IFERROR(VLOOKUP($B650,found25,13,FALSE),0) +
IFERROR(VLOOKUP($B650,found25,14,FALSE),0)</f>
        <v>0</v>
      </c>
      <c r="L650" s="32">
        <f t="shared" ref="L650:L713" si="83">(IFERROR(VLOOKUP($B650,found25,15,FALSE),0))</f>
        <v>0</v>
      </c>
      <c r="M650" s="31"/>
      <c r="N650" s="32">
        <f t="shared" ref="N650:N713" si="84">IFERROR(VLOOKUP($B650,ratesQ2,8,FALSE),"--")</f>
        <v>12038</v>
      </c>
      <c r="O650" s="32">
        <f t="shared" ref="O650:O713" si="85">IFERROR(VLOOKUP($B650,found26,12,FALSE),0) +
IFERROR(VLOOKUP($B650,found26,13,FALSE),0) +
IFERROR(VLOOKUP($B650,found26,14,FALSE),0)</f>
        <v>0</v>
      </c>
      <c r="P650" s="32">
        <f t="shared" ref="P650:P713" si="86">(IFERROR(VLOOKUP($B650,found26,15,FALSE),0))</f>
        <v>0</v>
      </c>
      <c r="Q650" s="31"/>
      <c r="R650" s="33">
        <f t="shared" ref="R650:R713" si="87">IFERROR(N650-J650,"--")</f>
        <v>423</v>
      </c>
    </row>
    <row r="651" spans="1:18">
      <c r="A651" s="329" t="s">
        <v>882</v>
      </c>
      <c r="B651" s="329">
        <v>478352288</v>
      </c>
      <c r="C651" s="329" t="s">
        <v>532</v>
      </c>
      <c r="D651" s="329" t="s">
        <v>883</v>
      </c>
      <c r="E651" s="329" t="s">
        <v>377</v>
      </c>
      <c r="F651" s="30" t="s">
        <v>887</v>
      </c>
      <c r="G651" s="329" t="s">
        <v>313</v>
      </c>
      <c r="H651" s="241">
        <f t="shared" si="80"/>
        <v>2</v>
      </c>
      <c r="I651" s="31"/>
      <c r="J651" s="32">
        <f t="shared" si="81"/>
        <v>10664</v>
      </c>
      <c r="K651" s="32">
        <f t="shared" si="82"/>
        <v>0</v>
      </c>
      <c r="L651" s="32">
        <f t="shared" si="83"/>
        <v>0</v>
      </c>
      <c r="M651" s="31"/>
      <c r="N651" s="32">
        <f t="shared" si="84"/>
        <v>11090</v>
      </c>
      <c r="O651" s="32">
        <f t="shared" si="85"/>
        <v>0</v>
      </c>
      <c r="P651" s="32">
        <f t="shared" si="86"/>
        <v>0</v>
      </c>
      <c r="Q651" s="31"/>
      <c r="R651" s="33">
        <f t="shared" si="87"/>
        <v>426</v>
      </c>
    </row>
    <row r="652" spans="1:18">
      <c r="A652" s="329" t="s">
        <v>882</v>
      </c>
      <c r="B652" s="329">
        <v>478352301</v>
      </c>
      <c r="C652" s="329" t="s">
        <v>532</v>
      </c>
      <c r="D652" s="329" t="s">
        <v>883</v>
      </c>
      <c r="E652" s="329" t="s">
        <v>377</v>
      </c>
      <c r="F652" s="30" t="s">
        <v>779</v>
      </c>
      <c r="G652" s="329" t="s">
        <v>326</v>
      </c>
      <c r="H652" s="241">
        <f t="shared" si="80"/>
        <v>1</v>
      </c>
      <c r="I652" s="31"/>
      <c r="J652" s="32">
        <f t="shared" si="81"/>
        <v>10664</v>
      </c>
      <c r="K652" s="32">
        <f t="shared" si="82"/>
        <v>0</v>
      </c>
      <c r="L652" s="32">
        <f t="shared" si="83"/>
        <v>0</v>
      </c>
      <c r="M652" s="31"/>
      <c r="N652" s="32">
        <f t="shared" si="84"/>
        <v>11091</v>
      </c>
      <c r="O652" s="32">
        <f t="shared" si="85"/>
        <v>0</v>
      </c>
      <c r="P652" s="32">
        <f t="shared" si="86"/>
        <v>0</v>
      </c>
      <c r="Q652" s="31"/>
      <c r="R652" s="33">
        <f t="shared" si="87"/>
        <v>427</v>
      </c>
    </row>
    <row r="653" spans="1:18">
      <c r="A653" s="329" t="s">
        <v>882</v>
      </c>
      <c r="B653" s="329">
        <v>478352321</v>
      </c>
      <c r="C653" s="329" t="s">
        <v>532</v>
      </c>
      <c r="D653" s="329" t="s">
        <v>883</v>
      </c>
      <c r="E653" s="329" t="s">
        <v>377</v>
      </c>
      <c r="F653" s="30" t="s">
        <v>719</v>
      </c>
      <c r="G653" s="329" t="s">
        <v>346</v>
      </c>
      <c r="H653" s="241">
        <f t="shared" si="80"/>
        <v>1</v>
      </c>
      <c r="I653" s="31"/>
      <c r="J653" s="32">
        <f t="shared" si="81"/>
        <v>10664</v>
      </c>
      <c r="K653" s="32">
        <f t="shared" si="82"/>
        <v>0</v>
      </c>
      <c r="L653" s="32">
        <f t="shared" si="83"/>
        <v>0</v>
      </c>
      <c r="M653" s="31"/>
      <c r="N653" s="32">
        <f t="shared" si="84"/>
        <v>11091</v>
      </c>
      <c r="O653" s="32">
        <f t="shared" si="85"/>
        <v>0</v>
      </c>
      <c r="P653" s="32">
        <f t="shared" si="86"/>
        <v>0</v>
      </c>
      <c r="Q653" s="31"/>
      <c r="R653" s="33">
        <f t="shared" si="87"/>
        <v>427</v>
      </c>
    </row>
    <row r="654" spans="1:18">
      <c r="A654" s="329" t="s">
        <v>882</v>
      </c>
      <c r="B654" s="329">
        <v>478352322</v>
      </c>
      <c r="C654" s="329" t="s">
        <v>532</v>
      </c>
      <c r="D654" s="329" t="s">
        <v>883</v>
      </c>
      <c r="E654" s="329" t="s">
        <v>377</v>
      </c>
      <c r="F654" s="30" t="s">
        <v>815</v>
      </c>
      <c r="G654" s="329" t="s">
        <v>347</v>
      </c>
      <c r="H654" s="241">
        <f t="shared" si="80"/>
        <v>3</v>
      </c>
      <c r="I654" s="31"/>
      <c r="J654" s="32">
        <f t="shared" si="81"/>
        <v>10664</v>
      </c>
      <c r="K654" s="32">
        <f t="shared" si="82"/>
        <v>0</v>
      </c>
      <c r="L654" s="32">
        <f t="shared" si="83"/>
        <v>0</v>
      </c>
      <c r="M654" s="31"/>
      <c r="N654" s="32">
        <f t="shared" si="84"/>
        <v>14243</v>
      </c>
      <c r="O654" s="32">
        <f t="shared" si="85"/>
        <v>0</v>
      </c>
      <c r="P654" s="32">
        <f t="shared" si="86"/>
        <v>1</v>
      </c>
      <c r="Q654" s="31"/>
      <c r="R654" s="33">
        <f t="shared" si="87"/>
        <v>3579</v>
      </c>
    </row>
    <row r="655" spans="1:18">
      <c r="A655" s="329" t="s">
        <v>882</v>
      </c>
      <c r="B655" s="329">
        <v>478352326</v>
      </c>
      <c r="C655" s="329" t="s">
        <v>532</v>
      </c>
      <c r="D655" s="329" t="s">
        <v>883</v>
      </c>
      <c r="E655" s="329" t="s">
        <v>377</v>
      </c>
      <c r="F655" s="30" t="s">
        <v>785</v>
      </c>
      <c r="G655" s="329" t="s">
        <v>351</v>
      </c>
      <c r="H655" s="241">
        <f t="shared" si="80"/>
        <v>5</v>
      </c>
      <c r="I655" s="31"/>
      <c r="J655" s="32">
        <f t="shared" si="81"/>
        <v>11615</v>
      </c>
      <c r="K655" s="32">
        <f t="shared" si="82"/>
        <v>0</v>
      </c>
      <c r="L655" s="32">
        <f t="shared" si="83"/>
        <v>0</v>
      </c>
      <c r="M655" s="31"/>
      <c r="N655" s="32">
        <f t="shared" si="84"/>
        <v>11849</v>
      </c>
      <c r="O655" s="32">
        <f t="shared" si="85"/>
        <v>0</v>
      </c>
      <c r="P655" s="32">
        <f t="shared" si="86"/>
        <v>0</v>
      </c>
      <c r="Q655" s="31"/>
      <c r="R655" s="33">
        <f t="shared" si="87"/>
        <v>234</v>
      </c>
    </row>
    <row r="656" spans="1:18">
      <c r="A656" s="329" t="s">
        <v>882</v>
      </c>
      <c r="B656" s="329">
        <v>478352343</v>
      </c>
      <c r="C656" s="155" t="s">
        <v>532</v>
      </c>
      <c r="D656" s="345">
        <v>352</v>
      </c>
      <c r="E656" s="155" t="s">
        <v>377</v>
      </c>
      <c r="F656" s="32">
        <v>343</v>
      </c>
      <c r="G656" s="155" t="s">
        <v>368</v>
      </c>
      <c r="H656" s="241">
        <f t="shared" si="80"/>
        <v>1</v>
      </c>
      <c r="I656" s="31"/>
      <c r="J656" s="32" t="str">
        <f t="shared" si="81"/>
        <v>--</v>
      </c>
      <c r="K656" s="32">
        <f t="shared" si="82"/>
        <v>0</v>
      </c>
      <c r="L656" s="32">
        <f t="shared" si="83"/>
        <v>0</v>
      </c>
      <c r="M656" s="31"/>
      <c r="N656" s="32">
        <f t="shared" si="84"/>
        <v>16520.646391912906</v>
      </c>
      <c r="O656" s="32">
        <f t="shared" si="85"/>
        <v>0</v>
      </c>
      <c r="P656" s="32">
        <f t="shared" si="86"/>
        <v>0</v>
      </c>
      <c r="Q656" s="31"/>
      <c r="R656" s="33" t="str">
        <f t="shared" si="87"/>
        <v>--</v>
      </c>
    </row>
    <row r="657" spans="1:18">
      <c r="A657" s="329" t="s">
        <v>882</v>
      </c>
      <c r="B657" s="329">
        <v>478352348</v>
      </c>
      <c r="C657" s="329" t="s">
        <v>532</v>
      </c>
      <c r="D657" s="329" t="s">
        <v>883</v>
      </c>
      <c r="E657" s="329" t="s">
        <v>377</v>
      </c>
      <c r="F657" s="30" t="s">
        <v>720</v>
      </c>
      <c r="G657" s="329" t="s">
        <v>373</v>
      </c>
      <c r="H657" s="241">
        <f t="shared" si="80"/>
        <v>5</v>
      </c>
      <c r="I657" s="31"/>
      <c r="J657" s="32">
        <f t="shared" si="81"/>
        <v>13575</v>
      </c>
      <c r="K657" s="32">
        <f t="shared" si="82"/>
        <v>0</v>
      </c>
      <c r="L657" s="32">
        <f t="shared" si="83"/>
        <v>1</v>
      </c>
      <c r="M657" s="31"/>
      <c r="N657" s="32">
        <f t="shared" si="84"/>
        <v>11903</v>
      </c>
      <c r="O657" s="32">
        <f t="shared" si="85"/>
        <v>0</v>
      </c>
      <c r="P657" s="32">
        <f t="shared" si="86"/>
        <v>0</v>
      </c>
      <c r="Q657" s="31"/>
      <c r="R657" s="33">
        <f t="shared" si="87"/>
        <v>-1672</v>
      </c>
    </row>
    <row r="658" spans="1:18">
      <c r="A658" s="329" t="s">
        <v>882</v>
      </c>
      <c r="B658" s="329">
        <v>478352352</v>
      </c>
      <c r="C658" s="329" t="s">
        <v>532</v>
      </c>
      <c r="D658" s="329" t="s">
        <v>883</v>
      </c>
      <c r="E658" s="329" t="s">
        <v>377</v>
      </c>
      <c r="F658" s="30" t="s">
        <v>883</v>
      </c>
      <c r="G658" s="329" t="s">
        <v>377</v>
      </c>
      <c r="H658" s="241">
        <f t="shared" si="80"/>
        <v>5</v>
      </c>
      <c r="I658" s="31"/>
      <c r="J658" s="32">
        <f t="shared" si="81"/>
        <v>14816</v>
      </c>
      <c r="K658" s="32">
        <f t="shared" si="82"/>
        <v>0</v>
      </c>
      <c r="L658" s="32">
        <f t="shared" si="83"/>
        <v>4</v>
      </c>
      <c r="M658" s="31"/>
      <c r="N658" s="32">
        <f t="shared" si="84"/>
        <v>16033</v>
      </c>
      <c r="O658" s="32">
        <f t="shared" si="85"/>
        <v>0</v>
      </c>
      <c r="P658" s="32">
        <f t="shared" si="86"/>
        <v>5</v>
      </c>
      <c r="Q658" s="31"/>
      <c r="R658" s="33">
        <f t="shared" si="87"/>
        <v>1217</v>
      </c>
    </row>
    <row r="659" spans="1:18">
      <c r="A659" s="329" t="s">
        <v>882</v>
      </c>
      <c r="B659" s="329">
        <v>478352600</v>
      </c>
      <c r="C659" s="329" t="s">
        <v>532</v>
      </c>
      <c r="D659" s="329" t="s">
        <v>883</v>
      </c>
      <c r="E659" s="329" t="s">
        <v>377</v>
      </c>
      <c r="F659" s="30" t="s">
        <v>761</v>
      </c>
      <c r="G659" s="329" t="s">
        <v>379</v>
      </c>
      <c r="H659" s="241">
        <f t="shared" si="80"/>
        <v>29</v>
      </c>
      <c r="I659" s="31"/>
      <c r="J659" s="32">
        <f t="shared" si="81"/>
        <v>12182</v>
      </c>
      <c r="K659" s="32">
        <f t="shared" si="82"/>
        <v>0</v>
      </c>
      <c r="L659" s="32">
        <f t="shared" si="83"/>
        <v>2</v>
      </c>
      <c r="M659" s="31"/>
      <c r="N659" s="32">
        <f t="shared" si="84"/>
        <v>12892</v>
      </c>
      <c r="O659" s="32">
        <f t="shared" si="85"/>
        <v>0</v>
      </c>
      <c r="P659" s="32">
        <f t="shared" si="86"/>
        <v>3</v>
      </c>
      <c r="Q659" s="31"/>
      <c r="R659" s="33">
        <f t="shared" si="87"/>
        <v>710</v>
      </c>
    </row>
    <row r="660" spans="1:18">
      <c r="A660" s="329" t="s">
        <v>882</v>
      </c>
      <c r="B660" s="329">
        <v>478352610</v>
      </c>
      <c r="C660" s="329" t="s">
        <v>532</v>
      </c>
      <c r="D660" s="329" t="s">
        <v>883</v>
      </c>
      <c r="E660" s="329" t="s">
        <v>377</v>
      </c>
      <c r="F660" s="30" t="s">
        <v>880</v>
      </c>
      <c r="G660" s="329" t="s">
        <v>382</v>
      </c>
      <c r="H660" s="241">
        <f t="shared" si="80"/>
        <v>10</v>
      </c>
      <c r="I660" s="31"/>
      <c r="J660" s="32">
        <f t="shared" si="81"/>
        <v>11633</v>
      </c>
      <c r="K660" s="32">
        <f t="shared" si="82"/>
        <v>0</v>
      </c>
      <c r="L660" s="32">
        <f t="shared" si="83"/>
        <v>1</v>
      </c>
      <c r="M660" s="31"/>
      <c r="N660" s="32">
        <f t="shared" si="84"/>
        <v>12499</v>
      </c>
      <c r="O660" s="32">
        <f t="shared" si="85"/>
        <v>0</v>
      </c>
      <c r="P660" s="32">
        <f t="shared" si="86"/>
        <v>1</v>
      </c>
      <c r="Q660" s="31"/>
      <c r="R660" s="33">
        <f t="shared" si="87"/>
        <v>866</v>
      </c>
    </row>
    <row r="661" spans="1:18">
      <c r="A661" s="329" t="s">
        <v>882</v>
      </c>
      <c r="B661" s="329">
        <v>478352616</v>
      </c>
      <c r="C661" s="329" t="s">
        <v>532</v>
      </c>
      <c r="D661" s="329" t="s">
        <v>883</v>
      </c>
      <c r="E661" s="329" t="s">
        <v>377</v>
      </c>
      <c r="F661" s="30" t="s">
        <v>739</v>
      </c>
      <c r="G661" s="329" t="s">
        <v>384</v>
      </c>
      <c r="H661" s="241">
        <f t="shared" si="80"/>
        <v>52</v>
      </c>
      <c r="I661" s="31"/>
      <c r="J661" s="32">
        <f t="shared" si="81"/>
        <v>12830</v>
      </c>
      <c r="K661" s="32">
        <f t="shared" si="82"/>
        <v>0</v>
      </c>
      <c r="L661" s="32">
        <f t="shared" si="83"/>
        <v>8</v>
      </c>
      <c r="M661" s="31"/>
      <c r="N661" s="32">
        <f t="shared" si="84"/>
        <v>13229</v>
      </c>
      <c r="O661" s="32">
        <f t="shared" si="85"/>
        <v>0</v>
      </c>
      <c r="P661" s="32">
        <f t="shared" si="86"/>
        <v>6</v>
      </c>
      <c r="Q661" s="31"/>
      <c r="R661" s="33">
        <f t="shared" si="87"/>
        <v>399</v>
      </c>
    </row>
    <row r="662" spans="1:18">
      <c r="A662" s="329" t="s">
        <v>882</v>
      </c>
      <c r="B662" s="329">
        <v>478352640</v>
      </c>
      <c r="C662" s="329" t="s">
        <v>532</v>
      </c>
      <c r="D662" s="329" t="s">
        <v>883</v>
      </c>
      <c r="E662" s="329" t="s">
        <v>377</v>
      </c>
      <c r="F662" s="30" t="s">
        <v>888</v>
      </c>
      <c r="G662" s="329" t="s">
        <v>391</v>
      </c>
      <c r="H662" s="241">
        <f t="shared" si="80"/>
        <v>4</v>
      </c>
      <c r="I662" s="31"/>
      <c r="J662" s="32">
        <f t="shared" si="81"/>
        <v>12565</v>
      </c>
      <c r="K662" s="32">
        <f t="shared" si="82"/>
        <v>0</v>
      </c>
      <c r="L662" s="32">
        <f t="shared" si="83"/>
        <v>0</v>
      </c>
      <c r="M662" s="31"/>
      <c r="N662" s="32">
        <f t="shared" si="84"/>
        <v>12988</v>
      </c>
      <c r="O662" s="32">
        <f t="shared" si="85"/>
        <v>0</v>
      </c>
      <c r="P662" s="32">
        <f t="shared" si="86"/>
        <v>0</v>
      </c>
      <c r="Q662" s="31"/>
      <c r="R662" s="33">
        <f t="shared" si="87"/>
        <v>423</v>
      </c>
    </row>
    <row r="663" spans="1:18">
      <c r="A663" s="329" t="s">
        <v>882</v>
      </c>
      <c r="B663" s="329">
        <v>478352673</v>
      </c>
      <c r="C663" s="329" t="s">
        <v>532</v>
      </c>
      <c r="D663" s="329" t="s">
        <v>883</v>
      </c>
      <c r="E663" s="329" t="s">
        <v>377</v>
      </c>
      <c r="F663" s="30" t="s">
        <v>763</v>
      </c>
      <c r="G663" s="329" t="s">
        <v>401</v>
      </c>
      <c r="H663" s="241">
        <f t="shared" si="80"/>
        <v>26</v>
      </c>
      <c r="I663" s="31"/>
      <c r="J663" s="32">
        <f t="shared" si="81"/>
        <v>11821</v>
      </c>
      <c r="K663" s="32">
        <f t="shared" si="82"/>
        <v>0</v>
      </c>
      <c r="L663" s="32">
        <f t="shared" si="83"/>
        <v>0</v>
      </c>
      <c r="M663" s="31"/>
      <c r="N663" s="32">
        <f t="shared" si="84"/>
        <v>12480</v>
      </c>
      <c r="O663" s="32">
        <f t="shared" si="85"/>
        <v>0</v>
      </c>
      <c r="P663" s="32">
        <f t="shared" si="86"/>
        <v>2</v>
      </c>
      <c r="Q663" s="31"/>
      <c r="R663" s="33">
        <f t="shared" si="87"/>
        <v>659</v>
      </c>
    </row>
    <row r="664" spans="1:18">
      <c r="A664" s="329" t="s">
        <v>882</v>
      </c>
      <c r="B664" s="329">
        <v>478352695</v>
      </c>
      <c r="C664" s="329" t="s">
        <v>532</v>
      </c>
      <c r="D664" s="329" t="s">
        <v>883</v>
      </c>
      <c r="E664" s="329" t="s">
        <v>377</v>
      </c>
      <c r="F664" s="30" t="s">
        <v>889</v>
      </c>
      <c r="G664" s="329" t="s">
        <v>408</v>
      </c>
      <c r="H664" s="241">
        <f t="shared" si="80"/>
        <v>4</v>
      </c>
      <c r="I664" s="31"/>
      <c r="J664" s="32">
        <f t="shared" si="81"/>
        <v>12565</v>
      </c>
      <c r="K664" s="32">
        <f t="shared" si="82"/>
        <v>0</v>
      </c>
      <c r="L664" s="32">
        <f t="shared" si="83"/>
        <v>0</v>
      </c>
      <c r="M664" s="31"/>
      <c r="N664" s="32">
        <f t="shared" si="84"/>
        <v>12988</v>
      </c>
      <c r="O664" s="32">
        <f t="shared" si="85"/>
        <v>0</v>
      </c>
      <c r="P664" s="32">
        <f t="shared" si="86"/>
        <v>0</v>
      </c>
      <c r="Q664" s="31"/>
      <c r="R664" s="33">
        <f t="shared" si="87"/>
        <v>423</v>
      </c>
    </row>
    <row r="665" spans="1:18">
      <c r="A665" s="329" t="s">
        <v>882</v>
      </c>
      <c r="B665" s="329">
        <v>478352720</v>
      </c>
      <c r="C665" s="329" t="s">
        <v>532</v>
      </c>
      <c r="D665" s="329" t="s">
        <v>883</v>
      </c>
      <c r="E665" s="329" t="s">
        <v>377</v>
      </c>
      <c r="F665" s="30" t="s">
        <v>881</v>
      </c>
      <c r="G665" s="329" t="s">
        <v>416</v>
      </c>
      <c r="H665" s="241">
        <f t="shared" si="80"/>
        <v>1</v>
      </c>
      <c r="I665" s="31"/>
      <c r="J665" s="32">
        <f t="shared" si="81"/>
        <v>12565</v>
      </c>
      <c r="K665" s="32">
        <f t="shared" si="82"/>
        <v>0</v>
      </c>
      <c r="L665" s="32">
        <f t="shared" si="83"/>
        <v>0</v>
      </c>
      <c r="M665" s="31"/>
      <c r="N665" s="32">
        <f t="shared" si="84"/>
        <v>12989</v>
      </c>
      <c r="O665" s="32">
        <f t="shared" si="85"/>
        <v>0</v>
      </c>
      <c r="P665" s="32">
        <f t="shared" si="86"/>
        <v>0</v>
      </c>
      <c r="Q665" s="31"/>
      <c r="R665" s="33">
        <f t="shared" si="87"/>
        <v>424</v>
      </c>
    </row>
    <row r="666" spans="1:18">
      <c r="A666" s="329" t="s">
        <v>882</v>
      </c>
      <c r="B666" s="329">
        <v>478352725</v>
      </c>
      <c r="C666" s="329" t="s">
        <v>532</v>
      </c>
      <c r="D666" s="329" t="s">
        <v>883</v>
      </c>
      <c r="E666" s="329" t="s">
        <v>377</v>
      </c>
      <c r="F666" s="30" t="s">
        <v>765</v>
      </c>
      <c r="G666" s="329" t="s">
        <v>417</v>
      </c>
      <c r="H666" s="241">
        <f t="shared" si="80"/>
        <v>30</v>
      </c>
      <c r="I666" s="31"/>
      <c r="J666" s="32">
        <f t="shared" si="81"/>
        <v>12446</v>
      </c>
      <c r="K666" s="32">
        <f t="shared" si="82"/>
        <v>0</v>
      </c>
      <c r="L666" s="32">
        <f t="shared" si="83"/>
        <v>2</v>
      </c>
      <c r="M666" s="31"/>
      <c r="N666" s="32">
        <f t="shared" si="84"/>
        <v>13002</v>
      </c>
      <c r="O666" s="32">
        <f t="shared" si="85"/>
        <v>0</v>
      </c>
      <c r="P666" s="32">
        <f t="shared" si="86"/>
        <v>5</v>
      </c>
      <c r="Q666" s="31"/>
      <c r="R666" s="33">
        <f t="shared" si="87"/>
        <v>556</v>
      </c>
    </row>
    <row r="667" spans="1:18">
      <c r="A667" s="329" t="s">
        <v>882</v>
      </c>
      <c r="B667" s="329">
        <v>478352735</v>
      </c>
      <c r="C667" s="329" t="s">
        <v>532</v>
      </c>
      <c r="D667" s="329" t="s">
        <v>883</v>
      </c>
      <c r="E667" s="329" t="s">
        <v>377</v>
      </c>
      <c r="F667" s="30" t="s">
        <v>767</v>
      </c>
      <c r="G667" s="329" t="s">
        <v>420</v>
      </c>
      <c r="H667" s="241">
        <f t="shared" si="80"/>
        <v>35</v>
      </c>
      <c r="I667" s="31"/>
      <c r="J667" s="32">
        <f t="shared" si="81"/>
        <v>12018</v>
      </c>
      <c r="K667" s="32">
        <f t="shared" si="82"/>
        <v>0</v>
      </c>
      <c r="L667" s="32">
        <f t="shared" si="83"/>
        <v>3</v>
      </c>
      <c r="M667" s="31"/>
      <c r="N667" s="32">
        <f t="shared" si="84"/>
        <v>12908</v>
      </c>
      <c r="O667" s="32">
        <f t="shared" si="85"/>
        <v>0</v>
      </c>
      <c r="P667" s="32">
        <f t="shared" si="86"/>
        <v>3</v>
      </c>
      <c r="Q667" s="31"/>
      <c r="R667" s="33">
        <f t="shared" si="87"/>
        <v>890</v>
      </c>
    </row>
    <row r="668" spans="1:18">
      <c r="A668" s="329" t="s">
        <v>882</v>
      </c>
      <c r="B668" s="329">
        <v>478352753</v>
      </c>
      <c r="C668" s="329" t="s">
        <v>532</v>
      </c>
      <c r="D668" s="329" t="s">
        <v>883</v>
      </c>
      <c r="E668" s="329" t="s">
        <v>377</v>
      </c>
      <c r="F668" s="30" t="s">
        <v>817</v>
      </c>
      <c r="G668" s="329" t="s">
        <v>424</v>
      </c>
      <c r="H668" s="241">
        <f t="shared" si="80"/>
        <v>1</v>
      </c>
      <c r="I668" s="31"/>
      <c r="J668" s="32">
        <f t="shared" si="81"/>
        <v>12565</v>
      </c>
      <c r="K668" s="32">
        <f t="shared" si="82"/>
        <v>0</v>
      </c>
      <c r="L668" s="32">
        <f t="shared" si="83"/>
        <v>0</v>
      </c>
      <c r="M668" s="31"/>
      <c r="N668" s="32">
        <f t="shared" si="84"/>
        <v>12988</v>
      </c>
      <c r="O668" s="32">
        <f t="shared" si="85"/>
        <v>0</v>
      </c>
      <c r="P668" s="32">
        <f t="shared" si="86"/>
        <v>0</v>
      </c>
      <c r="Q668" s="31"/>
      <c r="R668" s="33">
        <f t="shared" si="87"/>
        <v>423</v>
      </c>
    </row>
    <row r="669" spans="1:18">
      <c r="A669" s="329" t="s">
        <v>882</v>
      </c>
      <c r="B669" s="329">
        <v>478352775</v>
      </c>
      <c r="C669" s="329" t="s">
        <v>532</v>
      </c>
      <c r="D669" s="329" t="s">
        <v>883</v>
      </c>
      <c r="E669" s="329" t="s">
        <v>377</v>
      </c>
      <c r="F669" s="30" t="s">
        <v>768</v>
      </c>
      <c r="G669" s="329" t="s">
        <v>434</v>
      </c>
      <c r="H669" s="241">
        <f t="shared" si="80"/>
        <v>13</v>
      </c>
      <c r="I669" s="31"/>
      <c r="J669" s="32">
        <f t="shared" si="81"/>
        <v>11886</v>
      </c>
      <c r="K669" s="32">
        <f t="shared" si="82"/>
        <v>0</v>
      </c>
      <c r="L669" s="32">
        <f t="shared" si="83"/>
        <v>0</v>
      </c>
      <c r="M669" s="31"/>
      <c r="N669" s="32">
        <f t="shared" si="84"/>
        <v>12355</v>
      </c>
      <c r="O669" s="32">
        <f t="shared" si="85"/>
        <v>0</v>
      </c>
      <c r="P669" s="32">
        <f t="shared" si="86"/>
        <v>0</v>
      </c>
      <c r="Q669" s="31"/>
      <c r="R669" s="33">
        <f t="shared" si="87"/>
        <v>469</v>
      </c>
    </row>
    <row r="670" spans="1:18">
      <c r="A670" s="329" t="s">
        <v>890</v>
      </c>
      <c r="B670" s="329">
        <v>479278005</v>
      </c>
      <c r="C670" s="329" t="s">
        <v>533</v>
      </c>
      <c r="D670" s="329" t="s">
        <v>849</v>
      </c>
      <c r="E670" s="329" t="s">
        <v>303</v>
      </c>
      <c r="F670" s="30" t="s">
        <v>797</v>
      </c>
      <c r="G670" s="329" t="s">
        <v>30</v>
      </c>
      <c r="H670" s="241">
        <f t="shared" si="80"/>
        <v>10</v>
      </c>
      <c r="I670" s="31"/>
      <c r="J670" s="32">
        <f t="shared" si="81"/>
        <v>16331</v>
      </c>
      <c r="K670" s="32">
        <f t="shared" si="82"/>
        <v>0</v>
      </c>
      <c r="L670" s="32">
        <f t="shared" si="83"/>
        <v>3</v>
      </c>
      <c r="M670" s="31"/>
      <c r="N670" s="32">
        <f t="shared" si="84"/>
        <v>14673</v>
      </c>
      <c r="O670" s="32">
        <f t="shared" si="85"/>
        <v>0</v>
      </c>
      <c r="P670" s="32">
        <f t="shared" si="86"/>
        <v>1</v>
      </c>
      <c r="Q670" s="31"/>
      <c r="R670" s="33">
        <f t="shared" si="87"/>
        <v>-1658</v>
      </c>
    </row>
    <row r="671" spans="1:18">
      <c r="A671" s="329" t="s">
        <v>890</v>
      </c>
      <c r="B671" s="329">
        <v>479278024</v>
      </c>
      <c r="C671" s="329" t="s">
        <v>533</v>
      </c>
      <c r="D671" s="329" t="s">
        <v>849</v>
      </c>
      <c r="E671" s="329" t="s">
        <v>303</v>
      </c>
      <c r="F671" s="30" t="s">
        <v>798</v>
      </c>
      <c r="G671" s="329" t="s">
        <v>49</v>
      </c>
      <c r="H671" s="241">
        <f t="shared" si="80"/>
        <v>21</v>
      </c>
      <c r="I671" s="31"/>
      <c r="J671" s="32">
        <f t="shared" si="81"/>
        <v>13482</v>
      </c>
      <c r="K671" s="32">
        <f t="shared" si="82"/>
        <v>0</v>
      </c>
      <c r="L671" s="32">
        <f t="shared" si="83"/>
        <v>4</v>
      </c>
      <c r="M671" s="31"/>
      <c r="N671" s="32">
        <f t="shared" si="84"/>
        <v>13764</v>
      </c>
      <c r="O671" s="32">
        <f t="shared" si="85"/>
        <v>0</v>
      </c>
      <c r="P671" s="32">
        <f t="shared" si="86"/>
        <v>4</v>
      </c>
      <c r="Q671" s="31"/>
      <c r="R671" s="33">
        <f t="shared" si="87"/>
        <v>282</v>
      </c>
    </row>
    <row r="672" spans="1:18">
      <c r="A672" s="329" t="s">
        <v>890</v>
      </c>
      <c r="B672" s="329">
        <v>479278061</v>
      </c>
      <c r="C672" s="329" t="s">
        <v>533</v>
      </c>
      <c r="D672" s="329" t="s">
        <v>849</v>
      </c>
      <c r="E672" s="329" t="s">
        <v>303</v>
      </c>
      <c r="F672" s="30" t="s">
        <v>799</v>
      </c>
      <c r="G672" s="329" t="s">
        <v>86</v>
      </c>
      <c r="H672" s="241">
        <f t="shared" si="80"/>
        <v>38</v>
      </c>
      <c r="I672" s="31"/>
      <c r="J672" s="32">
        <f t="shared" si="81"/>
        <v>17058</v>
      </c>
      <c r="K672" s="32">
        <f t="shared" si="82"/>
        <v>0</v>
      </c>
      <c r="L672" s="32">
        <f t="shared" si="83"/>
        <v>25</v>
      </c>
      <c r="M672" s="31"/>
      <c r="N672" s="32">
        <f t="shared" si="84"/>
        <v>18288</v>
      </c>
      <c r="O672" s="32">
        <f t="shared" si="85"/>
        <v>0</v>
      </c>
      <c r="P672" s="32">
        <f t="shared" si="86"/>
        <v>25</v>
      </c>
      <c r="Q672" s="31"/>
      <c r="R672" s="33">
        <f t="shared" si="87"/>
        <v>1230</v>
      </c>
    </row>
    <row r="673" spans="1:18">
      <c r="A673" s="329" t="s">
        <v>890</v>
      </c>
      <c r="B673" s="329">
        <v>479278086</v>
      </c>
      <c r="C673" s="329" t="s">
        <v>533</v>
      </c>
      <c r="D673" s="329" t="s">
        <v>849</v>
      </c>
      <c r="E673" s="329" t="s">
        <v>303</v>
      </c>
      <c r="F673" s="30" t="s">
        <v>845</v>
      </c>
      <c r="G673" s="329" t="s">
        <v>111</v>
      </c>
      <c r="H673" s="241">
        <f t="shared" si="80"/>
        <v>23</v>
      </c>
      <c r="I673" s="31"/>
      <c r="J673" s="32">
        <f t="shared" si="81"/>
        <v>13326</v>
      </c>
      <c r="K673" s="32">
        <f t="shared" si="82"/>
        <v>0</v>
      </c>
      <c r="L673" s="32">
        <f t="shared" si="83"/>
        <v>4</v>
      </c>
      <c r="M673" s="31"/>
      <c r="N673" s="32">
        <f t="shared" si="84"/>
        <v>14162</v>
      </c>
      <c r="O673" s="32">
        <f t="shared" si="85"/>
        <v>0</v>
      </c>
      <c r="P673" s="32">
        <f t="shared" si="86"/>
        <v>5</v>
      </c>
      <c r="Q673" s="31"/>
      <c r="R673" s="33">
        <f t="shared" si="87"/>
        <v>836</v>
      </c>
    </row>
    <row r="674" spans="1:18">
      <c r="A674" s="329" t="s">
        <v>890</v>
      </c>
      <c r="B674" s="329">
        <v>479278087</v>
      </c>
      <c r="C674" s="329" t="s">
        <v>533</v>
      </c>
      <c r="D674" s="329" t="s">
        <v>849</v>
      </c>
      <c r="E674" s="329" t="s">
        <v>303</v>
      </c>
      <c r="F674" s="30" t="s">
        <v>800</v>
      </c>
      <c r="G674" s="329" t="s">
        <v>112</v>
      </c>
      <c r="H674" s="241">
        <f t="shared" si="80"/>
        <v>7</v>
      </c>
      <c r="I674" s="31"/>
      <c r="J674" s="32">
        <f t="shared" si="81"/>
        <v>14785</v>
      </c>
      <c r="K674" s="32">
        <f t="shared" si="82"/>
        <v>0</v>
      </c>
      <c r="L674" s="32">
        <f t="shared" si="83"/>
        <v>2</v>
      </c>
      <c r="M674" s="31"/>
      <c r="N674" s="32">
        <f t="shared" si="84"/>
        <v>14242</v>
      </c>
      <c r="O674" s="32">
        <f t="shared" si="85"/>
        <v>0</v>
      </c>
      <c r="P674" s="32">
        <f t="shared" si="86"/>
        <v>2</v>
      </c>
      <c r="Q674" s="31"/>
      <c r="R674" s="33">
        <f t="shared" si="87"/>
        <v>-543</v>
      </c>
    </row>
    <row r="675" spans="1:18">
      <c r="A675" s="329" t="s">
        <v>890</v>
      </c>
      <c r="B675" s="329">
        <v>479278111</v>
      </c>
      <c r="C675" s="329" t="s">
        <v>533</v>
      </c>
      <c r="D675" s="329" t="s">
        <v>849</v>
      </c>
      <c r="E675" s="329" t="s">
        <v>303</v>
      </c>
      <c r="F675" s="30" t="s">
        <v>801</v>
      </c>
      <c r="G675" s="329" t="s">
        <v>136</v>
      </c>
      <c r="H675" s="241">
        <f t="shared" si="80"/>
        <v>5</v>
      </c>
      <c r="I675" s="31"/>
      <c r="J675" s="32">
        <f t="shared" si="81"/>
        <v>15841</v>
      </c>
      <c r="K675" s="32">
        <f t="shared" si="82"/>
        <v>0</v>
      </c>
      <c r="L675" s="32">
        <f t="shared" si="83"/>
        <v>5</v>
      </c>
      <c r="M675" s="31"/>
      <c r="N675" s="32">
        <f t="shared" si="84"/>
        <v>15076</v>
      </c>
      <c r="O675" s="32">
        <f t="shared" si="85"/>
        <v>0</v>
      </c>
      <c r="P675" s="32">
        <f t="shared" si="86"/>
        <v>3</v>
      </c>
      <c r="Q675" s="31"/>
      <c r="R675" s="33">
        <f t="shared" si="87"/>
        <v>-765</v>
      </c>
    </row>
    <row r="676" spans="1:18">
      <c r="A676" s="329" t="s">
        <v>890</v>
      </c>
      <c r="B676" s="329">
        <v>479278114</v>
      </c>
      <c r="C676" s="329" t="s">
        <v>533</v>
      </c>
      <c r="D676" s="329" t="s">
        <v>849</v>
      </c>
      <c r="E676" s="329" t="s">
        <v>303</v>
      </c>
      <c r="F676" s="30" t="s">
        <v>680</v>
      </c>
      <c r="G676" s="329" t="s">
        <v>139</v>
      </c>
      <c r="H676" s="241">
        <f t="shared" si="80"/>
        <v>0</v>
      </c>
      <c r="I676" s="31"/>
      <c r="J676" s="32">
        <f t="shared" si="81"/>
        <v>14953</v>
      </c>
      <c r="K676" s="32">
        <f t="shared" si="82"/>
        <v>0</v>
      </c>
      <c r="L676" s="32">
        <f t="shared" si="83"/>
        <v>1</v>
      </c>
      <c r="M676" s="31"/>
      <c r="N676" s="32" t="str">
        <f t="shared" si="84"/>
        <v>--</v>
      </c>
      <c r="O676" s="32">
        <f t="shared" si="85"/>
        <v>0</v>
      </c>
      <c r="P676" s="32">
        <f t="shared" si="86"/>
        <v>0</v>
      </c>
      <c r="Q676" s="31"/>
      <c r="R676" s="33" t="str">
        <f t="shared" si="87"/>
        <v>--</v>
      </c>
    </row>
    <row r="677" spans="1:18">
      <c r="A677" s="329" t="s">
        <v>890</v>
      </c>
      <c r="B677" s="329">
        <v>479278117</v>
      </c>
      <c r="C677" s="329" t="s">
        <v>533</v>
      </c>
      <c r="D677" s="329" t="s">
        <v>849</v>
      </c>
      <c r="E677" s="329" t="s">
        <v>303</v>
      </c>
      <c r="F677" s="30" t="s">
        <v>891</v>
      </c>
      <c r="G677" s="329" t="s">
        <v>142</v>
      </c>
      <c r="H677" s="241">
        <f t="shared" si="80"/>
        <v>5</v>
      </c>
      <c r="I677" s="31"/>
      <c r="J677" s="32">
        <f t="shared" si="81"/>
        <v>14709</v>
      </c>
      <c r="K677" s="32">
        <f t="shared" si="82"/>
        <v>0</v>
      </c>
      <c r="L677" s="32">
        <f t="shared" si="83"/>
        <v>6</v>
      </c>
      <c r="M677" s="31"/>
      <c r="N677" s="32">
        <f t="shared" si="84"/>
        <v>16006</v>
      </c>
      <c r="O677" s="32">
        <f t="shared" si="85"/>
        <v>0</v>
      </c>
      <c r="P677" s="32">
        <f t="shared" si="86"/>
        <v>6</v>
      </c>
      <c r="Q677" s="31"/>
      <c r="R677" s="33">
        <f t="shared" si="87"/>
        <v>1297</v>
      </c>
    </row>
    <row r="678" spans="1:18">
      <c r="A678" s="329" t="s">
        <v>890</v>
      </c>
      <c r="B678" s="329">
        <v>479278127</v>
      </c>
      <c r="C678" s="329" t="s">
        <v>533</v>
      </c>
      <c r="D678" s="329" t="s">
        <v>849</v>
      </c>
      <c r="E678" s="329" t="s">
        <v>303</v>
      </c>
      <c r="F678" s="30" t="s">
        <v>682</v>
      </c>
      <c r="G678" s="329" t="s">
        <v>152</v>
      </c>
      <c r="H678" s="241">
        <f t="shared" si="80"/>
        <v>7</v>
      </c>
      <c r="I678" s="31"/>
      <c r="J678" s="32">
        <f t="shared" si="81"/>
        <v>15613</v>
      </c>
      <c r="K678" s="32">
        <f t="shared" si="82"/>
        <v>0</v>
      </c>
      <c r="L678" s="32">
        <f t="shared" si="83"/>
        <v>6</v>
      </c>
      <c r="M678" s="31"/>
      <c r="N678" s="32">
        <f t="shared" si="84"/>
        <v>17352</v>
      </c>
      <c r="O678" s="32">
        <f t="shared" si="85"/>
        <v>0</v>
      </c>
      <c r="P678" s="32">
        <f t="shared" si="86"/>
        <v>6</v>
      </c>
      <c r="Q678" s="31"/>
      <c r="R678" s="33">
        <f t="shared" si="87"/>
        <v>1739</v>
      </c>
    </row>
    <row r="679" spans="1:18">
      <c r="A679" s="329" t="s">
        <v>890</v>
      </c>
      <c r="B679" s="329">
        <v>479278137</v>
      </c>
      <c r="C679" s="329" t="s">
        <v>533</v>
      </c>
      <c r="D679" s="329" t="s">
        <v>849</v>
      </c>
      <c r="E679" s="329" t="s">
        <v>303</v>
      </c>
      <c r="F679" s="30" t="s">
        <v>847</v>
      </c>
      <c r="G679" s="329" t="s">
        <v>162</v>
      </c>
      <c r="H679" s="241">
        <f t="shared" si="80"/>
        <v>37</v>
      </c>
      <c r="I679" s="31"/>
      <c r="J679" s="32">
        <f t="shared" si="81"/>
        <v>15863</v>
      </c>
      <c r="K679" s="32">
        <f t="shared" si="82"/>
        <v>1</v>
      </c>
      <c r="L679" s="32">
        <f t="shared" si="83"/>
        <v>17</v>
      </c>
      <c r="M679" s="31"/>
      <c r="N679" s="32">
        <f t="shared" si="84"/>
        <v>18186</v>
      </c>
      <c r="O679" s="32">
        <f t="shared" si="85"/>
        <v>1</v>
      </c>
      <c r="P679" s="32">
        <f t="shared" si="86"/>
        <v>24</v>
      </c>
      <c r="Q679" s="31"/>
      <c r="R679" s="33">
        <f t="shared" si="87"/>
        <v>2323</v>
      </c>
    </row>
    <row r="680" spans="1:18">
      <c r="A680" s="329" t="s">
        <v>890</v>
      </c>
      <c r="B680" s="329">
        <v>479278159</v>
      </c>
      <c r="C680" s="329" t="s">
        <v>533</v>
      </c>
      <c r="D680" s="329" t="s">
        <v>849</v>
      </c>
      <c r="E680" s="329" t="s">
        <v>303</v>
      </c>
      <c r="F680" s="30" t="s">
        <v>892</v>
      </c>
      <c r="G680" s="329" t="s">
        <v>184</v>
      </c>
      <c r="H680" s="241">
        <f t="shared" si="80"/>
        <v>0</v>
      </c>
      <c r="I680" s="31"/>
      <c r="J680" s="32">
        <f t="shared" si="81"/>
        <v>12565</v>
      </c>
      <c r="K680" s="32">
        <f t="shared" si="82"/>
        <v>0</v>
      </c>
      <c r="L680" s="32">
        <f t="shared" si="83"/>
        <v>0</v>
      </c>
      <c r="M680" s="31"/>
      <c r="N680" s="32" t="str">
        <f t="shared" si="84"/>
        <v>--</v>
      </c>
      <c r="O680" s="32">
        <f t="shared" si="85"/>
        <v>0</v>
      </c>
      <c r="P680" s="32">
        <f t="shared" si="86"/>
        <v>0</v>
      </c>
      <c r="Q680" s="31"/>
      <c r="R680" s="33" t="str">
        <f t="shared" si="87"/>
        <v>--</v>
      </c>
    </row>
    <row r="681" spans="1:18">
      <c r="A681" s="329" t="s">
        <v>890</v>
      </c>
      <c r="B681" s="329">
        <v>479278161</v>
      </c>
      <c r="C681" s="329" t="s">
        <v>533</v>
      </c>
      <c r="D681" s="329" t="s">
        <v>849</v>
      </c>
      <c r="E681" s="329" t="s">
        <v>303</v>
      </c>
      <c r="F681" s="30" t="s">
        <v>802</v>
      </c>
      <c r="G681" s="329" t="s">
        <v>186</v>
      </c>
      <c r="H681" s="241">
        <f t="shared" si="80"/>
        <v>13</v>
      </c>
      <c r="I681" s="31"/>
      <c r="J681" s="32">
        <f t="shared" si="81"/>
        <v>15207</v>
      </c>
      <c r="K681" s="32">
        <f t="shared" si="82"/>
        <v>0</v>
      </c>
      <c r="L681" s="32">
        <f t="shared" si="83"/>
        <v>5</v>
      </c>
      <c r="M681" s="31"/>
      <c r="N681" s="32">
        <f t="shared" si="84"/>
        <v>15598</v>
      </c>
      <c r="O681" s="32">
        <f t="shared" si="85"/>
        <v>0</v>
      </c>
      <c r="P681" s="32">
        <f t="shared" si="86"/>
        <v>5</v>
      </c>
      <c r="Q681" s="31"/>
      <c r="R681" s="33">
        <f t="shared" si="87"/>
        <v>391</v>
      </c>
    </row>
    <row r="682" spans="1:18">
      <c r="A682" s="329" t="s">
        <v>890</v>
      </c>
      <c r="B682" s="329">
        <v>479278191</v>
      </c>
      <c r="C682" s="329" t="s">
        <v>533</v>
      </c>
      <c r="D682" s="329" t="s">
        <v>849</v>
      </c>
      <c r="E682" s="329" t="s">
        <v>303</v>
      </c>
      <c r="F682" s="30" t="s">
        <v>803</v>
      </c>
      <c r="G682" s="329" t="s">
        <v>216</v>
      </c>
      <c r="H682" s="241">
        <f t="shared" si="80"/>
        <v>2</v>
      </c>
      <c r="I682" s="31"/>
      <c r="J682" s="32">
        <f t="shared" si="81"/>
        <v>12565</v>
      </c>
      <c r="K682" s="32">
        <f t="shared" si="82"/>
        <v>0</v>
      </c>
      <c r="L682" s="32">
        <f t="shared" si="83"/>
        <v>0</v>
      </c>
      <c r="M682" s="31"/>
      <c r="N682" s="32">
        <f t="shared" si="84"/>
        <v>12989</v>
      </c>
      <c r="O682" s="32">
        <f t="shared" si="85"/>
        <v>0</v>
      </c>
      <c r="P682" s="32">
        <f t="shared" si="86"/>
        <v>0</v>
      </c>
      <c r="Q682" s="31"/>
      <c r="R682" s="33">
        <f t="shared" si="87"/>
        <v>424</v>
      </c>
    </row>
    <row r="683" spans="1:18">
      <c r="A683" s="329" t="s">
        <v>890</v>
      </c>
      <c r="B683" s="329">
        <v>479278210</v>
      </c>
      <c r="C683" s="329" t="s">
        <v>533</v>
      </c>
      <c r="D683" s="329" t="s">
        <v>849</v>
      </c>
      <c r="E683" s="329" t="s">
        <v>303</v>
      </c>
      <c r="F683" s="30" t="s">
        <v>683</v>
      </c>
      <c r="G683" s="329" t="s">
        <v>235</v>
      </c>
      <c r="H683" s="241">
        <f t="shared" si="80"/>
        <v>23</v>
      </c>
      <c r="I683" s="31"/>
      <c r="J683" s="32">
        <f t="shared" si="81"/>
        <v>13470</v>
      </c>
      <c r="K683" s="32">
        <f t="shared" si="82"/>
        <v>1</v>
      </c>
      <c r="L683" s="32">
        <f t="shared" si="83"/>
        <v>8</v>
      </c>
      <c r="M683" s="31"/>
      <c r="N683" s="32">
        <f t="shared" si="84"/>
        <v>14616</v>
      </c>
      <c r="O683" s="32">
        <f t="shared" si="85"/>
        <v>1</v>
      </c>
      <c r="P683" s="32">
        <f t="shared" si="86"/>
        <v>9</v>
      </c>
      <c r="Q683" s="31"/>
      <c r="R683" s="33">
        <f t="shared" si="87"/>
        <v>1146</v>
      </c>
    </row>
    <row r="684" spans="1:18">
      <c r="A684" s="329" t="s">
        <v>890</v>
      </c>
      <c r="B684" s="329">
        <v>479278227</v>
      </c>
      <c r="C684" s="329" t="s">
        <v>533</v>
      </c>
      <c r="D684" s="329" t="s">
        <v>849</v>
      </c>
      <c r="E684" s="329" t="s">
        <v>303</v>
      </c>
      <c r="F684" s="30" t="s">
        <v>804</v>
      </c>
      <c r="G684" s="329" t="s">
        <v>252</v>
      </c>
      <c r="H684" s="241">
        <f t="shared" si="80"/>
        <v>2</v>
      </c>
      <c r="I684" s="31"/>
      <c r="J684" s="32">
        <f t="shared" si="81"/>
        <v>14953</v>
      </c>
      <c r="K684" s="32">
        <f t="shared" si="82"/>
        <v>0</v>
      </c>
      <c r="L684" s="32">
        <f t="shared" si="83"/>
        <v>1</v>
      </c>
      <c r="M684" s="31"/>
      <c r="N684" s="32">
        <f t="shared" si="84"/>
        <v>14960</v>
      </c>
      <c r="O684" s="32">
        <f t="shared" si="85"/>
        <v>0</v>
      </c>
      <c r="P684" s="32">
        <f t="shared" si="86"/>
        <v>1</v>
      </c>
      <c r="Q684" s="31"/>
      <c r="R684" s="33">
        <f t="shared" si="87"/>
        <v>7</v>
      </c>
    </row>
    <row r="685" spans="1:18">
      <c r="A685" s="329" t="s">
        <v>890</v>
      </c>
      <c r="B685" s="329">
        <v>479278278</v>
      </c>
      <c r="C685" s="329" t="s">
        <v>533</v>
      </c>
      <c r="D685" s="329" t="s">
        <v>849</v>
      </c>
      <c r="E685" s="329" t="s">
        <v>303</v>
      </c>
      <c r="F685" s="30" t="s">
        <v>849</v>
      </c>
      <c r="G685" s="329" t="s">
        <v>303</v>
      </c>
      <c r="H685" s="241">
        <f t="shared" si="80"/>
        <v>44</v>
      </c>
      <c r="I685" s="31"/>
      <c r="J685" s="32">
        <f t="shared" si="81"/>
        <v>13749</v>
      </c>
      <c r="K685" s="32">
        <f t="shared" si="82"/>
        <v>0</v>
      </c>
      <c r="L685" s="32">
        <f t="shared" si="83"/>
        <v>20</v>
      </c>
      <c r="M685" s="31"/>
      <c r="N685" s="32">
        <f t="shared" si="84"/>
        <v>13882</v>
      </c>
      <c r="O685" s="32">
        <f t="shared" si="85"/>
        <v>0</v>
      </c>
      <c r="P685" s="32">
        <f t="shared" si="86"/>
        <v>12</v>
      </c>
      <c r="Q685" s="31"/>
      <c r="R685" s="33">
        <f t="shared" si="87"/>
        <v>133</v>
      </c>
    </row>
    <row r="686" spans="1:18">
      <c r="A686" s="329" t="s">
        <v>890</v>
      </c>
      <c r="B686" s="329">
        <v>479278281</v>
      </c>
      <c r="C686" s="329" t="s">
        <v>533</v>
      </c>
      <c r="D686" s="329" t="s">
        <v>849</v>
      </c>
      <c r="E686" s="329" t="s">
        <v>303</v>
      </c>
      <c r="F686" s="30" t="s">
        <v>796</v>
      </c>
      <c r="G686" s="329" t="s">
        <v>306</v>
      </c>
      <c r="H686" s="241">
        <f t="shared" si="80"/>
        <v>73</v>
      </c>
      <c r="I686" s="31"/>
      <c r="J686" s="32">
        <f t="shared" si="81"/>
        <v>18470</v>
      </c>
      <c r="K686" s="32">
        <f t="shared" si="82"/>
        <v>1</v>
      </c>
      <c r="L686" s="32">
        <f t="shared" si="83"/>
        <v>51</v>
      </c>
      <c r="M686" s="31"/>
      <c r="N686" s="32">
        <f t="shared" si="84"/>
        <v>18404</v>
      </c>
      <c r="O686" s="32">
        <f t="shared" si="85"/>
        <v>0</v>
      </c>
      <c r="P686" s="32">
        <f t="shared" si="86"/>
        <v>51</v>
      </c>
      <c r="Q686" s="31"/>
      <c r="R686" s="33">
        <f t="shared" si="87"/>
        <v>-66</v>
      </c>
    </row>
    <row r="687" spans="1:18">
      <c r="A687" s="329" t="s">
        <v>890</v>
      </c>
      <c r="B687" s="329">
        <v>479278309</v>
      </c>
      <c r="C687" s="329" t="s">
        <v>533</v>
      </c>
      <c r="D687" s="329" t="s">
        <v>849</v>
      </c>
      <c r="E687" s="329" t="s">
        <v>303</v>
      </c>
      <c r="F687" s="30" t="s">
        <v>855</v>
      </c>
      <c r="G687" s="329" t="s">
        <v>334</v>
      </c>
      <c r="H687" s="241">
        <f t="shared" si="80"/>
        <v>1</v>
      </c>
      <c r="I687" s="31"/>
      <c r="J687" s="32">
        <f t="shared" si="81"/>
        <v>16147</v>
      </c>
      <c r="K687" s="32">
        <f t="shared" si="82"/>
        <v>0</v>
      </c>
      <c r="L687" s="32">
        <f t="shared" si="83"/>
        <v>1</v>
      </c>
      <c r="M687" s="31"/>
      <c r="N687" s="32">
        <f t="shared" si="84"/>
        <v>11091</v>
      </c>
      <c r="O687" s="32">
        <f t="shared" si="85"/>
        <v>0</v>
      </c>
      <c r="P687" s="32">
        <f t="shared" si="86"/>
        <v>0</v>
      </c>
      <c r="Q687" s="31"/>
      <c r="R687" s="33">
        <f t="shared" si="87"/>
        <v>-5056</v>
      </c>
    </row>
    <row r="688" spans="1:18">
      <c r="A688" s="329" t="s">
        <v>890</v>
      </c>
      <c r="B688" s="329">
        <v>479278312</v>
      </c>
      <c r="C688" s="329" t="s">
        <v>533</v>
      </c>
      <c r="D688" s="329" t="s">
        <v>849</v>
      </c>
      <c r="E688" s="329" t="s">
        <v>303</v>
      </c>
      <c r="F688" s="30" t="s">
        <v>685</v>
      </c>
      <c r="G688" s="329" t="s">
        <v>337</v>
      </c>
      <c r="H688" s="241">
        <f t="shared" si="80"/>
        <v>1</v>
      </c>
      <c r="I688" s="31"/>
      <c r="J688" s="32" t="str">
        <f t="shared" si="81"/>
        <v>--</v>
      </c>
      <c r="K688" s="32">
        <f t="shared" si="82"/>
        <v>0</v>
      </c>
      <c r="L688" s="32">
        <f t="shared" si="83"/>
        <v>0</v>
      </c>
      <c r="M688" s="31"/>
      <c r="N688" s="32">
        <f t="shared" si="84"/>
        <v>11091</v>
      </c>
      <c r="O688" s="32">
        <f t="shared" si="85"/>
        <v>0</v>
      </c>
      <c r="P688" s="32">
        <f t="shared" si="86"/>
        <v>0</v>
      </c>
      <c r="Q688" s="31"/>
      <c r="R688" s="33" t="str">
        <f t="shared" si="87"/>
        <v>--</v>
      </c>
    </row>
    <row r="689" spans="1:18">
      <c r="A689" s="329" t="s">
        <v>890</v>
      </c>
      <c r="B689" s="329">
        <v>479278325</v>
      </c>
      <c r="C689" s="329" t="s">
        <v>533</v>
      </c>
      <c r="D689" s="329" t="s">
        <v>849</v>
      </c>
      <c r="E689" s="329" t="s">
        <v>303</v>
      </c>
      <c r="F689" s="30" t="s">
        <v>805</v>
      </c>
      <c r="G689" s="329" t="s">
        <v>350</v>
      </c>
      <c r="H689" s="241">
        <f t="shared" si="80"/>
        <v>19</v>
      </c>
      <c r="I689" s="31"/>
      <c r="J689" s="32">
        <f t="shared" si="81"/>
        <v>15313</v>
      </c>
      <c r="K689" s="32">
        <f t="shared" si="82"/>
        <v>0</v>
      </c>
      <c r="L689" s="32">
        <f t="shared" si="83"/>
        <v>10</v>
      </c>
      <c r="M689" s="31"/>
      <c r="N689" s="32">
        <f t="shared" si="84"/>
        <v>14926</v>
      </c>
      <c r="O689" s="32">
        <f t="shared" si="85"/>
        <v>0</v>
      </c>
      <c r="P689" s="32">
        <f t="shared" si="86"/>
        <v>9</v>
      </c>
      <c r="Q689" s="31"/>
      <c r="R689" s="33">
        <f t="shared" si="87"/>
        <v>-387</v>
      </c>
    </row>
    <row r="690" spans="1:18">
      <c r="A690" s="329" t="s">
        <v>890</v>
      </c>
      <c r="B690" s="329">
        <v>479278332</v>
      </c>
      <c r="C690" s="329" t="s">
        <v>533</v>
      </c>
      <c r="D690" s="329" t="s">
        <v>849</v>
      </c>
      <c r="E690" s="329" t="s">
        <v>303</v>
      </c>
      <c r="F690" s="30" t="s">
        <v>806</v>
      </c>
      <c r="G690" s="329" t="s">
        <v>357</v>
      </c>
      <c r="H690" s="241">
        <f t="shared" si="80"/>
        <v>7</v>
      </c>
      <c r="I690" s="31"/>
      <c r="J690" s="32">
        <f t="shared" si="81"/>
        <v>12774</v>
      </c>
      <c r="K690" s="32">
        <f t="shared" si="82"/>
        <v>0</v>
      </c>
      <c r="L690" s="32">
        <f t="shared" si="83"/>
        <v>1</v>
      </c>
      <c r="M690" s="31"/>
      <c r="N690" s="32">
        <f t="shared" si="84"/>
        <v>13833</v>
      </c>
      <c r="O690" s="32">
        <f t="shared" si="85"/>
        <v>0</v>
      </c>
      <c r="P690" s="32">
        <f t="shared" si="86"/>
        <v>1</v>
      </c>
      <c r="Q690" s="31"/>
      <c r="R690" s="33">
        <f t="shared" si="87"/>
        <v>1059</v>
      </c>
    </row>
    <row r="691" spans="1:18">
      <c r="A691" s="329" t="s">
        <v>890</v>
      </c>
      <c r="B691" s="329">
        <v>479278605</v>
      </c>
      <c r="C691" s="329" t="s">
        <v>533</v>
      </c>
      <c r="D691" s="329" t="s">
        <v>849</v>
      </c>
      <c r="E691" s="329" t="s">
        <v>303</v>
      </c>
      <c r="F691" s="30" t="s">
        <v>686</v>
      </c>
      <c r="G691" s="329" t="s">
        <v>381</v>
      </c>
      <c r="H691" s="241">
        <f t="shared" si="80"/>
        <v>34</v>
      </c>
      <c r="I691" s="31"/>
      <c r="J691" s="32">
        <f t="shared" si="81"/>
        <v>14264</v>
      </c>
      <c r="K691" s="32">
        <f t="shared" si="82"/>
        <v>0</v>
      </c>
      <c r="L691" s="32">
        <f t="shared" si="83"/>
        <v>12</v>
      </c>
      <c r="M691" s="31"/>
      <c r="N691" s="32">
        <f t="shared" si="84"/>
        <v>14240</v>
      </c>
      <c r="O691" s="32">
        <f t="shared" si="85"/>
        <v>0</v>
      </c>
      <c r="P691" s="32">
        <f t="shared" si="86"/>
        <v>11</v>
      </c>
      <c r="Q691" s="31"/>
      <c r="R691" s="33">
        <f t="shared" si="87"/>
        <v>-24</v>
      </c>
    </row>
    <row r="692" spans="1:18">
      <c r="A692" s="329" t="s">
        <v>890</v>
      </c>
      <c r="B692" s="329">
        <v>479278670</v>
      </c>
      <c r="C692" s="329" t="s">
        <v>533</v>
      </c>
      <c r="D692" s="329" t="s">
        <v>849</v>
      </c>
      <c r="E692" s="329" t="s">
        <v>303</v>
      </c>
      <c r="F692" s="30" t="s">
        <v>688</v>
      </c>
      <c r="G692" s="329" t="s">
        <v>399</v>
      </c>
      <c r="H692" s="241">
        <f t="shared" si="80"/>
        <v>2</v>
      </c>
      <c r="I692" s="31"/>
      <c r="J692" s="32">
        <f t="shared" si="81"/>
        <v>12565</v>
      </c>
      <c r="K692" s="32">
        <f t="shared" si="82"/>
        <v>0</v>
      </c>
      <c r="L692" s="32">
        <f t="shared" si="83"/>
        <v>0</v>
      </c>
      <c r="M692" s="31"/>
      <c r="N692" s="32">
        <f t="shared" si="84"/>
        <v>14685</v>
      </c>
      <c r="O692" s="32">
        <f t="shared" si="85"/>
        <v>0</v>
      </c>
      <c r="P692" s="32">
        <f t="shared" si="86"/>
        <v>1</v>
      </c>
      <c r="Q692" s="31"/>
      <c r="R692" s="33">
        <f t="shared" si="87"/>
        <v>2120</v>
      </c>
    </row>
    <row r="693" spans="1:18">
      <c r="A693" s="329" t="s">
        <v>890</v>
      </c>
      <c r="B693" s="329">
        <v>479278672</v>
      </c>
      <c r="C693" s="329" t="s">
        <v>533</v>
      </c>
      <c r="D693" s="329" t="s">
        <v>849</v>
      </c>
      <c r="E693" s="329" t="s">
        <v>303</v>
      </c>
      <c r="F693" s="30" t="s">
        <v>807</v>
      </c>
      <c r="G693" s="329" t="s">
        <v>400</v>
      </c>
      <c r="H693" s="241">
        <f t="shared" si="80"/>
        <v>3</v>
      </c>
      <c r="I693" s="31"/>
      <c r="J693" s="32">
        <f t="shared" si="81"/>
        <v>16707</v>
      </c>
      <c r="K693" s="32">
        <f t="shared" si="82"/>
        <v>0</v>
      </c>
      <c r="L693" s="32">
        <f t="shared" si="83"/>
        <v>2</v>
      </c>
      <c r="M693" s="31"/>
      <c r="N693" s="32">
        <f t="shared" si="84"/>
        <v>17971</v>
      </c>
      <c r="O693" s="32">
        <f t="shared" si="85"/>
        <v>0</v>
      </c>
      <c r="P693" s="32">
        <f t="shared" si="86"/>
        <v>3</v>
      </c>
      <c r="Q693" s="31"/>
      <c r="R693" s="33">
        <f t="shared" si="87"/>
        <v>1264</v>
      </c>
    </row>
    <row r="694" spans="1:18">
      <c r="A694" s="329" t="s">
        <v>890</v>
      </c>
      <c r="B694" s="329">
        <v>479278674</v>
      </c>
      <c r="C694" s="329" t="s">
        <v>533</v>
      </c>
      <c r="D694" s="329" t="s">
        <v>849</v>
      </c>
      <c r="E694" s="329" t="s">
        <v>303</v>
      </c>
      <c r="F694" s="30" t="s">
        <v>689</v>
      </c>
      <c r="G694" s="329" t="s">
        <v>402</v>
      </c>
      <c r="H694" s="241">
        <f t="shared" si="80"/>
        <v>2</v>
      </c>
      <c r="I694" s="31"/>
      <c r="J694" s="32">
        <f t="shared" si="81"/>
        <v>19729</v>
      </c>
      <c r="K694" s="32">
        <f t="shared" si="82"/>
        <v>0</v>
      </c>
      <c r="L694" s="32">
        <f t="shared" si="83"/>
        <v>2</v>
      </c>
      <c r="M694" s="31"/>
      <c r="N694" s="32">
        <f t="shared" si="84"/>
        <v>11091</v>
      </c>
      <c r="O694" s="32">
        <f t="shared" si="85"/>
        <v>0</v>
      </c>
      <c r="P694" s="32">
        <f t="shared" si="86"/>
        <v>0</v>
      </c>
      <c r="Q694" s="31"/>
      <c r="R694" s="33">
        <f t="shared" si="87"/>
        <v>-8638</v>
      </c>
    </row>
    <row r="695" spans="1:18">
      <c r="A695" s="329" t="s">
        <v>890</v>
      </c>
      <c r="B695" s="329">
        <v>479278680</v>
      </c>
      <c r="C695" s="329" t="s">
        <v>533</v>
      </c>
      <c r="D695" s="329" t="s">
        <v>849</v>
      </c>
      <c r="E695" s="329" t="s">
        <v>303</v>
      </c>
      <c r="F695" s="30" t="s">
        <v>808</v>
      </c>
      <c r="G695" s="329" t="s">
        <v>404</v>
      </c>
      <c r="H695" s="241">
        <f t="shared" si="80"/>
        <v>8</v>
      </c>
      <c r="I695" s="31"/>
      <c r="J695" s="32">
        <f t="shared" si="81"/>
        <v>13770</v>
      </c>
      <c r="K695" s="32">
        <f t="shared" si="82"/>
        <v>0</v>
      </c>
      <c r="L695" s="32">
        <f t="shared" si="83"/>
        <v>3</v>
      </c>
      <c r="M695" s="31"/>
      <c r="N695" s="32">
        <f t="shared" si="84"/>
        <v>13173</v>
      </c>
      <c r="O695" s="32">
        <f t="shared" si="85"/>
        <v>0</v>
      </c>
      <c r="P695" s="32">
        <f t="shared" si="86"/>
        <v>1</v>
      </c>
      <c r="Q695" s="31"/>
      <c r="R695" s="33">
        <f t="shared" si="87"/>
        <v>-597</v>
      </c>
    </row>
    <row r="696" spans="1:18">
      <c r="A696" s="329" t="s">
        <v>890</v>
      </c>
      <c r="B696" s="329">
        <v>479278683</v>
      </c>
      <c r="C696" s="329" t="s">
        <v>533</v>
      </c>
      <c r="D696" s="329" t="s">
        <v>849</v>
      </c>
      <c r="E696" s="329" t="s">
        <v>303</v>
      </c>
      <c r="F696" s="30" t="s">
        <v>853</v>
      </c>
      <c r="G696" s="329" t="s">
        <v>405</v>
      </c>
      <c r="H696" s="241">
        <f t="shared" si="80"/>
        <v>2</v>
      </c>
      <c r="I696" s="31"/>
      <c r="J696" s="32">
        <f t="shared" si="81"/>
        <v>12150</v>
      </c>
      <c r="K696" s="32">
        <f t="shared" si="82"/>
        <v>0</v>
      </c>
      <c r="L696" s="32">
        <f t="shared" si="83"/>
        <v>1</v>
      </c>
      <c r="M696" s="31"/>
      <c r="N696" s="32">
        <f t="shared" si="84"/>
        <v>11849</v>
      </c>
      <c r="O696" s="32">
        <f t="shared" si="85"/>
        <v>0</v>
      </c>
      <c r="P696" s="32">
        <f t="shared" si="86"/>
        <v>0</v>
      </c>
      <c r="Q696" s="31"/>
      <c r="R696" s="33">
        <f t="shared" si="87"/>
        <v>-301</v>
      </c>
    </row>
    <row r="697" spans="1:18">
      <c r="A697" s="329" t="s">
        <v>890</v>
      </c>
      <c r="B697" s="329">
        <v>479278750</v>
      </c>
      <c r="C697" s="329" t="s">
        <v>533</v>
      </c>
      <c r="D697" s="329" t="s">
        <v>849</v>
      </c>
      <c r="E697" s="329" t="s">
        <v>303</v>
      </c>
      <c r="F697" s="30" t="s">
        <v>691</v>
      </c>
      <c r="G697" s="329" t="s">
        <v>423</v>
      </c>
      <c r="H697" s="241">
        <f t="shared" si="80"/>
        <v>0</v>
      </c>
      <c r="I697" s="31"/>
      <c r="J697" s="32">
        <f t="shared" si="81"/>
        <v>12565</v>
      </c>
      <c r="K697" s="32">
        <f t="shared" si="82"/>
        <v>0</v>
      </c>
      <c r="L697" s="32">
        <f t="shared" si="83"/>
        <v>0</v>
      </c>
      <c r="M697" s="31"/>
      <c r="N697" s="32" t="str">
        <f t="shared" si="84"/>
        <v>--</v>
      </c>
      <c r="O697" s="32">
        <f t="shared" si="85"/>
        <v>0</v>
      </c>
      <c r="P697" s="32">
        <f t="shared" si="86"/>
        <v>1</v>
      </c>
      <c r="Q697" s="31"/>
      <c r="R697" s="33" t="str">
        <f t="shared" si="87"/>
        <v>--</v>
      </c>
    </row>
    <row r="698" spans="1:18">
      <c r="A698" s="329" t="s">
        <v>890</v>
      </c>
      <c r="B698" s="329">
        <v>479278753</v>
      </c>
      <c r="C698" s="329" t="s">
        <v>533</v>
      </c>
      <c r="D698" s="329" t="s">
        <v>849</v>
      </c>
      <c r="E698" s="329" t="s">
        <v>303</v>
      </c>
      <c r="F698" s="30" t="s">
        <v>817</v>
      </c>
      <c r="G698" s="329" t="s">
        <v>424</v>
      </c>
      <c r="H698" s="241">
        <f t="shared" si="80"/>
        <v>0</v>
      </c>
      <c r="I698" s="31"/>
      <c r="J698" s="32">
        <f t="shared" si="81"/>
        <v>15482</v>
      </c>
      <c r="K698" s="32">
        <f t="shared" si="82"/>
        <v>0</v>
      </c>
      <c r="L698" s="32">
        <f t="shared" si="83"/>
        <v>1</v>
      </c>
      <c r="M698" s="31"/>
      <c r="N698" s="32" t="str">
        <f t="shared" si="84"/>
        <v>--</v>
      </c>
      <c r="O698" s="32">
        <f t="shared" si="85"/>
        <v>0</v>
      </c>
      <c r="P698" s="32">
        <f t="shared" si="86"/>
        <v>1</v>
      </c>
      <c r="Q698" s="31"/>
      <c r="R698" s="33" t="str">
        <f t="shared" si="87"/>
        <v>--</v>
      </c>
    </row>
    <row r="699" spans="1:18">
      <c r="A699" s="329" t="s">
        <v>890</v>
      </c>
      <c r="B699" s="329">
        <v>479278755</v>
      </c>
      <c r="C699" s="329" t="s">
        <v>533</v>
      </c>
      <c r="D699" s="329" t="s">
        <v>849</v>
      </c>
      <c r="E699" s="329" t="s">
        <v>303</v>
      </c>
      <c r="F699" s="30" t="s">
        <v>692</v>
      </c>
      <c r="G699" s="329" t="s">
        <v>425</v>
      </c>
      <c r="H699" s="241">
        <f t="shared" si="80"/>
        <v>2</v>
      </c>
      <c r="I699" s="31"/>
      <c r="J699" s="32">
        <f t="shared" si="81"/>
        <v>14953</v>
      </c>
      <c r="K699" s="32">
        <f t="shared" si="82"/>
        <v>0</v>
      </c>
      <c r="L699" s="32">
        <f t="shared" si="83"/>
        <v>1</v>
      </c>
      <c r="M699" s="31"/>
      <c r="N699" s="32">
        <f t="shared" si="84"/>
        <v>17565</v>
      </c>
      <c r="O699" s="32">
        <f t="shared" si="85"/>
        <v>0</v>
      </c>
      <c r="P699" s="32">
        <f t="shared" si="86"/>
        <v>2</v>
      </c>
      <c r="Q699" s="31"/>
      <c r="R699" s="33">
        <f t="shared" si="87"/>
        <v>2612</v>
      </c>
    </row>
    <row r="700" spans="1:18">
      <c r="A700" s="329" t="s">
        <v>890</v>
      </c>
      <c r="B700" s="329">
        <v>479278766</v>
      </c>
      <c r="C700" s="329" t="s">
        <v>533</v>
      </c>
      <c r="D700" s="329" t="s">
        <v>849</v>
      </c>
      <c r="E700" s="329" t="s">
        <v>303</v>
      </c>
      <c r="F700" s="30" t="s">
        <v>893</v>
      </c>
      <c r="G700" s="329" t="s">
        <v>429</v>
      </c>
      <c r="H700" s="241">
        <f t="shared" si="80"/>
        <v>3</v>
      </c>
      <c r="I700" s="31"/>
      <c r="J700" s="32">
        <f t="shared" si="81"/>
        <v>10664</v>
      </c>
      <c r="K700" s="32">
        <f t="shared" si="82"/>
        <v>0</v>
      </c>
      <c r="L700" s="32">
        <f t="shared" si="83"/>
        <v>0</v>
      </c>
      <c r="M700" s="31"/>
      <c r="N700" s="32">
        <f t="shared" si="84"/>
        <v>14664</v>
      </c>
      <c r="O700" s="32">
        <f t="shared" si="85"/>
        <v>0</v>
      </c>
      <c r="P700" s="32">
        <f t="shared" si="86"/>
        <v>2</v>
      </c>
      <c r="Q700" s="31"/>
      <c r="R700" s="33">
        <f t="shared" si="87"/>
        <v>4000</v>
      </c>
    </row>
    <row r="701" spans="1:18">
      <c r="A701" s="329" t="s">
        <v>890</v>
      </c>
      <c r="B701" s="329">
        <v>479278770</v>
      </c>
      <c r="C701" s="329" t="s">
        <v>533</v>
      </c>
      <c r="D701" s="329" t="s">
        <v>849</v>
      </c>
      <c r="E701" s="329" t="s">
        <v>303</v>
      </c>
      <c r="F701" s="30" t="s">
        <v>965</v>
      </c>
      <c r="G701" s="329" t="s">
        <v>431</v>
      </c>
      <c r="H701" s="241">
        <f t="shared" si="80"/>
        <v>1</v>
      </c>
      <c r="I701" s="31"/>
      <c r="J701" s="32" t="str">
        <f t="shared" si="81"/>
        <v>--</v>
      </c>
      <c r="K701" s="32">
        <f t="shared" si="82"/>
        <v>0</v>
      </c>
      <c r="L701" s="32">
        <f t="shared" si="83"/>
        <v>0</v>
      </c>
      <c r="M701" s="31"/>
      <c r="N701" s="32">
        <f t="shared" si="84"/>
        <v>12989</v>
      </c>
      <c r="O701" s="32">
        <f t="shared" si="85"/>
        <v>0</v>
      </c>
      <c r="P701" s="32">
        <f t="shared" si="86"/>
        <v>0</v>
      </c>
      <c r="Q701" s="31"/>
      <c r="R701" s="33" t="str">
        <f t="shared" si="87"/>
        <v>--</v>
      </c>
    </row>
    <row r="702" spans="1:18">
      <c r="A702" s="329" t="s">
        <v>894</v>
      </c>
      <c r="B702" s="329">
        <v>481035001</v>
      </c>
      <c r="C702" s="329" t="s">
        <v>534</v>
      </c>
      <c r="D702" s="329" t="s">
        <v>654</v>
      </c>
      <c r="E702" s="329" t="s">
        <v>60</v>
      </c>
      <c r="F702" s="30" t="s">
        <v>821</v>
      </c>
      <c r="G702" s="329" t="s">
        <v>26</v>
      </c>
      <c r="H702" s="241">
        <f t="shared" si="80"/>
        <v>1</v>
      </c>
      <c r="I702" s="31"/>
      <c r="J702" s="32">
        <f t="shared" si="81"/>
        <v>11794</v>
      </c>
      <c r="K702" s="32">
        <f t="shared" si="82"/>
        <v>0</v>
      </c>
      <c r="L702" s="32">
        <f t="shared" si="83"/>
        <v>0</v>
      </c>
      <c r="M702" s="31"/>
      <c r="N702" s="32">
        <f t="shared" si="84"/>
        <v>12210</v>
      </c>
      <c r="O702" s="32">
        <f t="shared" si="85"/>
        <v>0</v>
      </c>
      <c r="P702" s="32">
        <f t="shared" si="86"/>
        <v>0</v>
      </c>
      <c r="Q702" s="31"/>
      <c r="R702" s="33">
        <f t="shared" si="87"/>
        <v>416</v>
      </c>
    </row>
    <row r="703" spans="1:18">
      <c r="A703" s="329" t="s">
        <v>894</v>
      </c>
      <c r="B703" s="329">
        <v>481035018</v>
      </c>
      <c r="C703" s="155" t="s">
        <v>534</v>
      </c>
      <c r="D703" s="345">
        <v>35</v>
      </c>
      <c r="E703" s="155" t="s">
        <v>60</v>
      </c>
      <c r="F703" s="32">
        <v>18</v>
      </c>
      <c r="G703" s="155" t="s">
        <v>43</v>
      </c>
      <c r="H703" s="241">
        <f t="shared" si="80"/>
        <v>1</v>
      </c>
      <c r="I703" s="31"/>
      <c r="J703" s="32" t="str">
        <f t="shared" si="81"/>
        <v>--</v>
      </c>
      <c r="K703" s="32">
        <f t="shared" si="82"/>
        <v>0</v>
      </c>
      <c r="L703" s="32">
        <f t="shared" si="83"/>
        <v>0</v>
      </c>
      <c r="M703" s="31"/>
      <c r="N703" s="32">
        <f t="shared" si="84"/>
        <v>17601.171054421768</v>
      </c>
      <c r="O703" s="32">
        <f t="shared" si="85"/>
        <v>0</v>
      </c>
      <c r="P703" s="32">
        <f t="shared" si="86"/>
        <v>0</v>
      </c>
      <c r="Q703" s="31"/>
      <c r="R703" s="33" t="str">
        <f t="shared" si="87"/>
        <v>--</v>
      </c>
    </row>
    <row r="704" spans="1:18">
      <c r="A704" s="329" t="s">
        <v>894</v>
      </c>
      <c r="B704" s="329">
        <v>481035025</v>
      </c>
      <c r="C704" s="329" t="s">
        <v>534</v>
      </c>
      <c r="D704" s="329" t="s">
        <v>654</v>
      </c>
      <c r="E704" s="329" t="s">
        <v>60</v>
      </c>
      <c r="F704" s="30" t="s">
        <v>751</v>
      </c>
      <c r="G704" s="329" t="s">
        <v>50</v>
      </c>
      <c r="H704" s="241">
        <f t="shared" si="80"/>
        <v>2</v>
      </c>
      <c r="I704" s="31"/>
      <c r="J704" s="32">
        <f t="shared" si="81"/>
        <v>11735</v>
      </c>
      <c r="K704" s="32">
        <f t="shared" si="82"/>
        <v>0</v>
      </c>
      <c r="L704" s="32">
        <f t="shared" si="83"/>
        <v>0</v>
      </c>
      <c r="M704" s="31"/>
      <c r="N704" s="32">
        <f t="shared" si="84"/>
        <v>12210</v>
      </c>
      <c r="O704" s="32">
        <f t="shared" si="85"/>
        <v>0</v>
      </c>
      <c r="P704" s="32">
        <f t="shared" si="86"/>
        <v>0</v>
      </c>
      <c r="Q704" s="31"/>
      <c r="R704" s="33">
        <f t="shared" si="87"/>
        <v>475</v>
      </c>
    </row>
    <row r="705" spans="1:18">
      <c r="A705" s="329" t="s">
        <v>894</v>
      </c>
      <c r="B705" s="329">
        <v>481035030</v>
      </c>
      <c r="C705" s="329" t="s">
        <v>534</v>
      </c>
      <c r="D705" s="329" t="s">
        <v>654</v>
      </c>
      <c r="E705" s="329" t="s">
        <v>60</v>
      </c>
      <c r="F705" s="30" t="s">
        <v>706</v>
      </c>
      <c r="G705" s="329" t="s">
        <v>55</v>
      </c>
      <c r="H705" s="241">
        <f t="shared" si="80"/>
        <v>2</v>
      </c>
      <c r="I705" s="31"/>
      <c r="J705" s="32">
        <f t="shared" si="81"/>
        <v>19592</v>
      </c>
      <c r="K705" s="32">
        <f t="shared" si="82"/>
        <v>1</v>
      </c>
      <c r="L705" s="32">
        <f t="shared" si="83"/>
        <v>2</v>
      </c>
      <c r="M705" s="31"/>
      <c r="N705" s="32">
        <f t="shared" si="84"/>
        <v>19866</v>
      </c>
      <c r="O705" s="32">
        <f t="shared" si="85"/>
        <v>1</v>
      </c>
      <c r="P705" s="32">
        <f t="shared" si="86"/>
        <v>2</v>
      </c>
      <c r="Q705" s="31"/>
      <c r="R705" s="33">
        <f t="shared" si="87"/>
        <v>274</v>
      </c>
    </row>
    <row r="706" spans="1:18">
      <c r="A706" s="329" t="s">
        <v>894</v>
      </c>
      <c r="B706" s="329">
        <v>481035035</v>
      </c>
      <c r="C706" s="329" t="s">
        <v>534</v>
      </c>
      <c r="D706" s="329" t="s">
        <v>654</v>
      </c>
      <c r="E706" s="329" t="s">
        <v>60</v>
      </c>
      <c r="F706" s="30" t="s">
        <v>654</v>
      </c>
      <c r="G706" s="329" t="s">
        <v>60</v>
      </c>
      <c r="H706" s="241">
        <f t="shared" si="80"/>
        <v>903</v>
      </c>
      <c r="I706" s="31"/>
      <c r="J706" s="32">
        <f t="shared" si="81"/>
        <v>18854</v>
      </c>
      <c r="K706" s="32">
        <f t="shared" si="82"/>
        <v>144</v>
      </c>
      <c r="L706" s="32">
        <f t="shared" si="83"/>
        <v>655</v>
      </c>
      <c r="M706" s="31"/>
      <c r="N706" s="32">
        <f t="shared" si="84"/>
        <v>20182</v>
      </c>
      <c r="O706" s="32">
        <f t="shared" si="85"/>
        <v>152</v>
      </c>
      <c r="P706" s="32">
        <f t="shared" si="86"/>
        <v>674</v>
      </c>
      <c r="Q706" s="31"/>
      <c r="R706" s="33">
        <f t="shared" si="87"/>
        <v>1328</v>
      </c>
    </row>
    <row r="707" spans="1:18">
      <c r="A707" s="329" t="s">
        <v>894</v>
      </c>
      <c r="B707" s="329">
        <v>481035040</v>
      </c>
      <c r="C707" s="329" t="s">
        <v>534</v>
      </c>
      <c r="D707" s="329" t="s">
        <v>654</v>
      </c>
      <c r="E707" s="329" t="s">
        <v>60</v>
      </c>
      <c r="F707" s="30" t="s">
        <v>709</v>
      </c>
      <c r="G707" s="329" t="s">
        <v>65</v>
      </c>
      <c r="H707" s="241">
        <f t="shared" si="80"/>
        <v>2</v>
      </c>
      <c r="I707" s="31"/>
      <c r="J707" s="32">
        <f t="shared" si="81"/>
        <v>11013</v>
      </c>
      <c r="K707" s="32">
        <f t="shared" si="82"/>
        <v>0</v>
      </c>
      <c r="L707" s="32">
        <f t="shared" si="83"/>
        <v>1</v>
      </c>
      <c r="M707" s="31"/>
      <c r="N707" s="32">
        <f t="shared" si="84"/>
        <v>18234</v>
      </c>
      <c r="O707" s="32">
        <f t="shared" si="85"/>
        <v>0</v>
      </c>
      <c r="P707" s="32">
        <f t="shared" si="86"/>
        <v>1</v>
      </c>
      <c r="Q707" s="31"/>
      <c r="R707" s="33">
        <f t="shared" si="87"/>
        <v>7221</v>
      </c>
    </row>
    <row r="708" spans="1:18">
      <c r="A708" s="329" t="s">
        <v>894</v>
      </c>
      <c r="B708" s="329">
        <v>481035044</v>
      </c>
      <c r="C708" s="329" t="s">
        <v>534</v>
      </c>
      <c r="D708" s="329" t="s">
        <v>654</v>
      </c>
      <c r="E708" s="329" t="s">
        <v>60</v>
      </c>
      <c r="F708" s="30" t="s">
        <v>655</v>
      </c>
      <c r="G708" s="329" t="s">
        <v>69</v>
      </c>
      <c r="H708" s="241">
        <f t="shared" si="80"/>
        <v>7</v>
      </c>
      <c r="I708" s="31"/>
      <c r="J708" s="32">
        <f t="shared" si="81"/>
        <v>14609</v>
      </c>
      <c r="K708" s="32">
        <f t="shared" si="82"/>
        <v>0</v>
      </c>
      <c r="L708" s="32">
        <f t="shared" si="83"/>
        <v>2</v>
      </c>
      <c r="M708" s="31"/>
      <c r="N708" s="32">
        <f t="shared" si="84"/>
        <v>16767</v>
      </c>
      <c r="O708" s="32">
        <f t="shared" si="85"/>
        <v>0</v>
      </c>
      <c r="P708" s="32">
        <f t="shared" si="86"/>
        <v>2</v>
      </c>
      <c r="Q708" s="31"/>
      <c r="R708" s="33">
        <f t="shared" si="87"/>
        <v>2158</v>
      </c>
    </row>
    <row r="709" spans="1:18">
      <c r="A709" s="329" t="s">
        <v>894</v>
      </c>
      <c r="B709" s="329">
        <v>481035073</v>
      </c>
      <c r="C709" s="329" t="s">
        <v>534</v>
      </c>
      <c r="D709" s="329" t="s">
        <v>654</v>
      </c>
      <c r="E709" s="329" t="s">
        <v>60</v>
      </c>
      <c r="F709" s="30" t="s">
        <v>670</v>
      </c>
      <c r="G709" s="329" t="s">
        <v>98</v>
      </c>
      <c r="H709" s="241">
        <f t="shared" si="80"/>
        <v>2</v>
      </c>
      <c r="I709" s="31"/>
      <c r="J709" s="32">
        <f t="shared" si="81"/>
        <v>11395</v>
      </c>
      <c r="K709" s="32">
        <f t="shared" si="82"/>
        <v>0</v>
      </c>
      <c r="L709" s="32">
        <f t="shared" si="83"/>
        <v>1</v>
      </c>
      <c r="M709" s="31"/>
      <c r="N709" s="32">
        <f t="shared" si="84"/>
        <v>16647</v>
      </c>
      <c r="O709" s="32">
        <f t="shared" si="85"/>
        <v>1</v>
      </c>
      <c r="P709" s="32">
        <f t="shared" si="86"/>
        <v>5</v>
      </c>
      <c r="Q709" s="31"/>
      <c r="R709" s="33">
        <f t="shared" si="87"/>
        <v>5252</v>
      </c>
    </row>
    <row r="710" spans="1:18">
      <c r="A710" s="329" t="s">
        <v>894</v>
      </c>
      <c r="B710" s="329">
        <v>481035088</v>
      </c>
      <c r="C710" s="155" t="s">
        <v>534</v>
      </c>
      <c r="D710" s="345">
        <v>35</v>
      </c>
      <c r="E710" s="155" t="s">
        <v>60</v>
      </c>
      <c r="F710" s="32">
        <v>88</v>
      </c>
      <c r="G710" s="155" t="s">
        <v>113</v>
      </c>
      <c r="H710" s="241">
        <f t="shared" si="80"/>
        <v>1</v>
      </c>
      <c r="I710" s="31"/>
      <c r="J710" s="32" t="str">
        <f t="shared" si="81"/>
        <v>--</v>
      </c>
      <c r="K710" s="32">
        <f t="shared" si="82"/>
        <v>0</v>
      </c>
      <c r="L710" s="32">
        <f t="shared" si="83"/>
        <v>0</v>
      </c>
      <c r="M710" s="31"/>
      <c r="N710" s="32">
        <f t="shared" si="84"/>
        <v>13522.748360704687</v>
      </c>
      <c r="O710" s="32">
        <f t="shared" si="85"/>
        <v>0</v>
      </c>
      <c r="P710" s="32">
        <f t="shared" si="86"/>
        <v>0</v>
      </c>
      <c r="Q710" s="31"/>
      <c r="R710" s="33" t="str">
        <f t="shared" si="87"/>
        <v>--</v>
      </c>
    </row>
    <row r="711" spans="1:18">
      <c r="A711" s="329" t="s">
        <v>894</v>
      </c>
      <c r="B711" s="329">
        <v>481035133</v>
      </c>
      <c r="C711" s="329" t="s">
        <v>534</v>
      </c>
      <c r="D711" s="329" t="s">
        <v>654</v>
      </c>
      <c r="E711" s="329" t="s">
        <v>60</v>
      </c>
      <c r="F711" s="30" t="s">
        <v>707</v>
      </c>
      <c r="G711" s="329" t="str">
        <f>VLOOKUP(B711,ratesQ2,6,FALSE)</f>
        <v>HOLBROOK</v>
      </c>
      <c r="H711" s="241">
        <f t="shared" si="80"/>
        <v>1</v>
      </c>
      <c r="I711" s="31"/>
      <c r="J711" s="32" t="str">
        <f t="shared" si="81"/>
        <v>--</v>
      </c>
      <c r="K711" s="32">
        <f t="shared" si="82"/>
        <v>0</v>
      </c>
      <c r="L711" s="32">
        <f t="shared" si="83"/>
        <v>0</v>
      </c>
      <c r="M711" s="31"/>
      <c r="N711" s="32">
        <f t="shared" si="84"/>
        <v>16795.984380602582</v>
      </c>
      <c r="O711" s="32">
        <f t="shared" si="85"/>
        <v>0</v>
      </c>
      <c r="P711" s="32">
        <f t="shared" si="86"/>
        <v>0</v>
      </c>
      <c r="Q711" s="31"/>
      <c r="R711" s="33" t="str">
        <f t="shared" si="87"/>
        <v>--</v>
      </c>
    </row>
    <row r="712" spans="1:18">
      <c r="A712" s="329" t="s">
        <v>894</v>
      </c>
      <c r="B712" s="329">
        <v>481035175</v>
      </c>
      <c r="C712" s="329" t="s">
        <v>534</v>
      </c>
      <c r="D712" s="329" t="s">
        <v>654</v>
      </c>
      <c r="E712" s="329" t="s">
        <v>60</v>
      </c>
      <c r="F712" s="30" t="s">
        <v>1016</v>
      </c>
      <c r="G712" s="329" t="str">
        <f>VLOOKUP(B712,ratesQ2,6,FALSE)</f>
        <v>MEDFIELD</v>
      </c>
      <c r="H712" s="241">
        <f t="shared" si="80"/>
        <v>1</v>
      </c>
      <c r="I712" s="31"/>
      <c r="J712" s="32" t="str">
        <f t="shared" si="81"/>
        <v>--</v>
      </c>
      <c r="K712" s="32">
        <f t="shared" si="82"/>
        <v>0</v>
      </c>
      <c r="L712" s="32">
        <f t="shared" si="83"/>
        <v>0</v>
      </c>
      <c r="M712" s="31"/>
      <c r="N712" s="32">
        <f t="shared" si="84"/>
        <v>13090.713280606573</v>
      </c>
      <c r="O712" s="32">
        <f t="shared" si="85"/>
        <v>0</v>
      </c>
      <c r="P712" s="32">
        <f t="shared" si="86"/>
        <v>0</v>
      </c>
      <c r="Q712" s="31"/>
      <c r="R712" s="33" t="str">
        <f t="shared" si="87"/>
        <v>--</v>
      </c>
    </row>
    <row r="713" spans="1:18">
      <c r="A713" s="329" t="s">
        <v>894</v>
      </c>
      <c r="B713" s="329">
        <v>481035176</v>
      </c>
      <c r="C713" s="329" t="s">
        <v>534</v>
      </c>
      <c r="D713" s="329" t="s">
        <v>654</v>
      </c>
      <c r="E713" s="329" t="s">
        <v>60</v>
      </c>
      <c r="F713" s="30" t="s">
        <v>662</v>
      </c>
      <c r="G713" s="329" t="s">
        <v>201</v>
      </c>
      <c r="H713" s="241">
        <f t="shared" si="80"/>
        <v>0</v>
      </c>
      <c r="I713" s="31"/>
      <c r="J713" s="32">
        <f t="shared" si="81"/>
        <v>11735</v>
      </c>
      <c r="K713" s="32">
        <f t="shared" si="82"/>
        <v>0</v>
      </c>
      <c r="L713" s="32">
        <f t="shared" si="83"/>
        <v>0</v>
      </c>
      <c r="M713" s="31"/>
      <c r="N713" s="32" t="str">
        <f t="shared" si="84"/>
        <v>--</v>
      </c>
      <c r="O713" s="32">
        <f t="shared" si="85"/>
        <v>0</v>
      </c>
      <c r="P713" s="32">
        <f t="shared" si="86"/>
        <v>0</v>
      </c>
      <c r="Q713" s="31"/>
      <c r="R713" s="33" t="str">
        <f t="shared" si="87"/>
        <v>--</v>
      </c>
    </row>
    <row r="714" spans="1:18">
      <c r="A714" s="329" t="s">
        <v>894</v>
      </c>
      <c r="B714" s="329">
        <v>481035181</v>
      </c>
      <c r="C714" s="329" t="s">
        <v>534</v>
      </c>
      <c r="D714" s="329" t="s">
        <v>654</v>
      </c>
      <c r="E714" s="329" t="s">
        <v>60</v>
      </c>
      <c r="F714" s="30" t="s">
        <v>732</v>
      </c>
      <c r="G714" s="329" t="s">
        <v>206</v>
      </c>
      <c r="H714" s="241">
        <f t="shared" ref="H714:H777" si="88">IFERROR(VLOOKUP(B714,ratesQ2,14,FALSE),0)</f>
        <v>0</v>
      </c>
      <c r="I714" s="31"/>
      <c r="J714" s="32">
        <f t="shared" ref="J714:J777" si="89">IFERROR(VLOOKUP($B714,ratesPFY,9,FALSE),"--")</f>
        <v>8500</v>
      </c>
      <c r="K714" s="32">
        <f t="shared" ref="K714:K777" si="90">IFERROR(VLOOKUP($B714,found25,12,FALSE),0) +
IFERROR(VLOOKUP($B714,found25,13,FALSE),0) +
IFERROR(VLOOKUP($B714,found25,14,FALSE),0)</f>
        <v>0</v>
      </c>
      <c r="L714" s="32">
        <f t="shared" ref="L714:L777" si="91">(IFERROR(VLOOKUP($B714,found25,15,FALSE),0))</f>
        <v>0</v>
      </c>
      <c r="M714" s="31"/>
      <c r="N714" s="32" t="str">
        <f t="shared" ref="N714:N777" si="92">IFERROR(VLOOKUP($B714,ratesQ2,8,FALSE),"--")</f>
        <v>--</v>
      </c>
      <c r="O714" s="32">
        <f t="shared" ref="O714:O777" si="93">IFERROR(VLOOKUP($B714,found26,12,FALSE),0) +
IFERROR(VLOOKUP($B714,found26,13,FALSE),0) +
IFERROR(VLOOKUP($B714,found26,14,FALSE),0)</f>
        <v>0</v>
      </c>
      <c r="P714" s="32">
        <f t="shared" ref="P714:P777" si="94">(IFERROR(VLOOKUP($B714,found26,15,FALSE),0))</f>
        <v>0</v>
      </c>
      <c r="Q714" s="31"/>
      <c r="R714" s="33" t="str">
        <f t="shared" ref="R714:R777" si="95">IFERROR(N714-J714,"--")</f>
        <v>--</v>
      </c>
    </row>
    <row r="715" spans="1:18">
      <c r="A715" s="329" t="s">
        <v>894</v>
      </c>
      <c r="B715" s="329">
        <v>481035189</v>
      </c>
      <c r="C715" s="329" t="s">
        <v>534</v>
      </c>
      <c r="D715" s="329" t="s">
        <v>654</v>
      </c>
      <c r="E715" s="329" t="s">
        <v>60</v>
      </c>
      <c r="F715" s="30" t="s">
        <v>671</v>
      </c>
      <c r="G715" s="329" t="s">
        <v>214</v>
      </c>
      <c r="H715" s="241">
        <f t="shared" si="88"/>
        <v>4</v>
      </c>
      <c r="I715" s="31"/>
      <c r="J715" s="32">
        <f t="shared" si="89"/>
        <v>15079</v>
      </c>
      <c r="K715" s="32">
        <f t="shared" si="90"/>
        <v>0</v>
      </c>
      <c r="L715" s="32">
        <f t="shared" si="91"/>
        <v>3</v>
      </c>
      <c r="M715" s="31"/>
      <c r="N715" s="32">
        <f t="shared" si="92"/>
        <v>14246</v>
      </c>
      <c r="O715" s="32">
        <f t="shared" si="93"/>
        <v>0</v>
      </c>
      <c r="P715" s="32">
        <f t="shared" si="94"/>
        <v>3</v>
      </c>
      <c r="Q715" s="31"/>
      <c r="R715" s="33">
        <f t="shared" si="95"/>
        <v>-833</v>
      </c>
    </row>
    <row r="716" spans="1:18">
      <c r="A716" s="329" t="s">
        <v>894</v>
      </c>
      <c r="B716" s="329">
        <v>481035199</v>
      </c>
      <c r="C716" s="155" t="s">
        <v>534</v>
      </c>
      <c r="D716" s="345">
        <v>35</v>
      </c>
      <c r="E716" s="155" t="s">
        <v>60</v>
      </c>
      <c r="F716" s="32">
        <v>199</v>
      </c>
      <c r="G716" s="155" t="s">
        <v>224</v>
      </c>
      <c r="H716" s="241">
        <f t="shared" si="88"/>
        <v>1</v>
      </c>
      <c r="I716" s="31"/>
      <c r="J716" s="32" t="str">
        <f t="shared" si="89"/>
        <v>--</v>
      </c>
      <c r="K716" s="32">
        <f t="shared" si="90"/>
        <v>0</v>
      </c>
      <c r="L716" s="32">
        <f t="shared" si="91"/>
        <v>0</v>
      </c>
      <c r="M716" s="31"/>
      <c r="N716" s="32">
        <f t="shared" si="92"/>
        <v>13510.509526206772</v>
      </c>
      <c r="O716" s="32">
        <f t="shared" si="93"/>
        <v>0</v>
      </c>
      <c r="P716" s="32">
        <f t="shared" si="94"/>
        <v>0</v>
      </c>
      <c r="Q716" s="31"/>
      <c r="R716" s="33" t="str">
        <f t="shared" si="95"/>
        <v>--</v>
      </c>
    </row>
    <row r="717" spans="1:18">
      <c r="A717" s="329" t="s">
        <v>894</v>
      </c>
      <c r="B717" s="329">
        <v>481035212</v>
      </c>
      <c r="C717" s="329" t="s">
        <v>534</v>
      </c>
      <c r="D717" s="329" t="s">
        <v>654</v>
      </c>
      <c r="E717" s="329" t="s">
        <v>60</v>
      </c>
      <c r="F717" s="30" t="s">
        <v>826</v>
      </c>
      <c r="G717" s="329" t="s">
        <v>237</v>
      </c>
      <c r="H717" s="241">
        <f t="shared" si="88"/>
        <v>0</v>
      </c>
      <c r="I717" s="31"/>
      <c r="J717" s="32">
        <f t="shared" si="89"/>
        <v>5206</v>
      </c>
      <c r="K717" s="32">
        <f t="shared" si="90"/>
        <v>0</v>
      </c>
      <c r="L717" s="32">
        <f t="shared" si="91"/>
        <v>0</v>
      </c>
      <c r="M717" s="31"/>
      <c r="N717" s="32" t="str">
        <f t="shared" si="92"/>
        <v>--</v>
      </c>
      <c r="O717" s="32">
        <f t="shared" si="93"/>
        <v>0</v>
      </c>
      <c r="P717" s="32">
        <f t="shared" si="94"/>
        <v>0</v>
      </c>
      <c r="Q717" s="31"/>
      <c r="R717" s="33" t="str">
        <f t="shared" si="95"/>
        <v>--</v>
      </c>
    </row>
    <row r="718" spans="1:18">
      <c r="A718" s="329" t="s">
        <v>894</v>
      </c>
      <c r="B718" s="329">
        <v>481035220</v>
      </c>
      <c r="C718" s="329" t="s">
        <v>534</v>
      </c>
      <c r="D718" s="329" t="s">
        <v>654</v>
      </c>
      <c r="E718" s="329" t="s">
        <v>60</v>
      </c>
      <c r="F718" s="30" t="s">
        <v>673</v>
      </c>
      <c r="G718" s="329" t="s">
        <v>245</v>
      </c>
      <c r="H718" s="241">
        <f t="shared" si="88"/>
        <v>5</v>
      </c>
      <c r="I718" s="31"/>
      <c r="J718" s="32">
        <f t="shared" si="89"/>
        <v>13134</v>
      </c>
      <c r="K718" s="32">
        <f t="shared" si="90"/>
        <v>0</v>
      </c>
      <c r="L718" s="32">
        <f t="shared" si="91"/>
        <v>1</v>
      </c>
      <c r="M718" s="31"/>
      <c r="N718" s="32">
        <f t="shared" si="92"/>
        <v>14458</v>
      </c>
      <c r="O718" s="32">
        <f t="shared" si="93"/>
        <v>1</v>
      </c>
      <c r="P718" s="32">
        <f t="shared" si="94"/>
        <v>3</v>
      </c>
      <c r="Q718" s="31"/>
      <c r="R718" s="33">
        <f t="shared" si="95"/>
        <v>1324</v>
      </c>
    </row>
    <row r="719" spans="1:18">
      <c r="A719" s="329" t="s">
        <v>894</v>
      </c>
      <c r="B719" s="329">
        <v>481035243</v>
      </c>
      <c r="C719" s="329" t="s">
        <v>534</v>
      </c>
      <c r="D719" s="329" t="s">
        <v>654</v>
      </c>
      <c r="E719" s="329" t="s">
        <v>60</v>
      </c>
      <c r="F719" s="30" t="s">
        <v>674</v>
      </c>
      <c r="G719" s="329" t="str">
        <f>VLOOKUP(B719,ratesQ2,6,FALSE)</f>
        <v>QUINCY</v>
      </c>
      <c r="H719" s="241">
        <f t="shared" si="88"/>
        <v>5</v>
      </c>
      <c r="I719" s="31"/>
      <c r="J719" s="32" t="str">
        <f t="shared" si="89"/>
        <v>--</v>
      </c>
      <c r="K719" s="32">
        <f t="shared" si="90"/>
        <v>0</v>
      </c>
      <c r="L719" s="32">
        <f t="shared" si="91"/>
        <v>0</v>
      </c>
      <c r="M719" s="31"/>
      <c r="N719" s="32">
        <f t="shared" si="92"/>
        <v>18004.222899734039</v>
      </c>
      <c r="O719" s="32">
        <f t="shared" si="93"/>
        <v>0</v>
      </c>
      <c r="P719" s="32">
        <f t="shared" si="94"/>
        <v>0</v>
      </c>
      <c r="Q719" s="31"/>
      <c r="R719" s="33" t="str">
        <f t="shared" si="95"/>
        <v>--</v>
      </c>
    </row>
    <row r="720" spans="1:18">
      <c r="A720" s="329" t="s">
        <v>894</v>
      </c>
      <c r="B720" s="329">
        <v>481035244</v>
      </c>
      <c r="C720" s="329" t="s">
        <v>534</v>
      </c>
      <c r="D720" s="329" t="s">
        <v>654</v>
      </c>
      <c r="E720" s="329" t="s">
        <v>60</v>
      </c>
      <c r="F720" s="30" t="s">
        <v>664</v>
      </c>
      <c r="G720" s="329" t="s">
        <v>269</v>
      </c>
      <c r="H720" s="241">
        <f t="shared" si="88"/>
        <v>9</v>
      </c>
      <c r="I720" s="31"/>
      <c r="J720" s="32">
        <f t="shared" si="89"/>
        <v>16929</v>
      </c>
      <c r="K720" s="32">
        <f t="shared" si="90"/>
        <v>3</v>
      </c>
      <c r="L720" s="32">
        <f t="shared" si="91"/>
        <v>9</v>
      </c>
      <c r="M720" s="31"/>
      <c r="N720" s="32">
        <f t="shared" si="92"/>
        <v>17257</v>
      </c>
      <c r="O720" s="32">
        <f t="shared" si="93"/>
        <v>5</v>
      </c>
      <c r="P720" s="32">
        <f t="shared" si="94"/>
        <v>8</v>
      </c>
      <c r="Q720" s="31"/>
      <c r="R720" s="33">
        <f t="shared" si="95"/>
        <v>328</v>
      </c>
    </row>
    <row r="721" spans="1:18">
      <c r="A721" s="329" t="s">
        <v>894</v>
      </c>
      <c r="B721" s="329">
        <v>481035285</v>
      </c>
      <c r="C721" s="329" t="s">
        <v>534</v>
      </c>
      <c r="D721" s="329" t="s">
        <v>654</v>
      </c>
      <c r="E721" s="329" t="s">
        <v>60</v>
      </c>
      <c r="F721" s="30" t="s">
        <v>676</v>
      </c>
      <c r="G721" s="329" t="s">
        <v>310</v>
      </c>
      <c r="H721" s="241">
        <f t="shared" si="88"/>
        <v>2</v>
      </c>
      <c r="I721" s="31"/>
      <c r="J721" s="32">
        <f t="shared" si="89"/>
        <v>16897</v>
      </c>
      <c r="K721" s="32">
        <f t="shared" si="90"/>
        <v>0</v>
      </c>
      <c r="L721" s="32">
        <f t="shared" si="91"/>
        <v>5</v>
      </c>
      <c r="M721" s="31"/>
      <c r="N721" s="32">
        <f t="shared" si="92"/>
        <v>20027</v>
      </c>
      <c r="O721" s="32">
        <f t="shared" si="93"/>
        <v>0</v>
      </c>
      <c r="P721" s="32">
        <f t="shared" si="94"/>
        <v>3</v>
      </c>
      <c r="Q721" s="31"/>
      <c r="R721" s="33">
        <f t="shared" si="95"/>
        <v>3130</v>
      </c>
    </row>
    <row r="722" spans="1:18">
      <c r="A722" s="329" t="s">
        <v>894</v>
      </c>
      <c r="B722" s="329">
        <v>481035336</v>
      </c>
      <c r="C722" s="329" t="s">
        <v>534</v>
      </c>
      <c r="D722" s="329" t="s">
        <v>654</v>
      </c>
      <c r="E722" s="329" t="s">
        <v>60</v>
      </c>
      <c r="F722" s="30" t="s">
        <v>743</v>
      </c>
      <c r="G722" s="329" t="s">
        <v>361</v>
      </c>
      <c r="H722" s="241">
        <f t="shared" si="88"/>
        <v>1</v>
      </c>
      <c r="I722" s="31"/>
      <c r="J722" s="32">
        <f t="shared" si="89"/>
        <v>16850</v>
      </c>
      <c r="K722" s="32">
        <f t="shared" si="90"/>
        <v>1</v>
      </c>
      <c r="L722" s="32">
        <f t="shared" si="91"/>
        <v>2</v>
      </c>
      <c r="M722" s="31"/>
      <c r="N722" s="32">
        <f t="shared" si="92"/>
        <v>15812</v>
      </c>
      <c r="O722" s="32">
        <f t="shared" si="93"/>
        <v>1</v>
      </c>
      <c r="P722" s="32">
        <f t="shared" si="94"/>
        <v>2</v>
      </c>
      <c r="Q722" s="31"/>
      <c r="R722" s="33">
        <f t="shared" si="95"/>
        <v>-1038</v>
      </c>
    </row>
    <row r="723" spans="1:18">
      <c r="A723" s="329" t="s">
        <v>894</v>
      </c>
      <c r="B723" s="329">
        <v>481035347</v>
      </c>
      <c r="C723" s="329" t="s">
        <v>534</v>
      </c>
      <c r="D723" s="329" t="s">
        <v>654</v>
      </c>
      <c r="E723" s="329" t="s">
        <v>60</v>
      </c>
      <c r="F723" s="30" t="s">
        <v>738</v>
      </c>
      <c r="G723" s="329" t="s">
        <v>372</v>
      </c>
      <c r="H723" s="241">
        <f t="shared" si="88"/>
        <v>1</v>
      </c>
      <c r="I723" s="31"/>
      <c r="J723" s="32" t="str">
        <f t="shared" si="89"/>
        <v>--</v>
      </c>
      <c r="K723" s="32">
        <f t="shared" si="90"/>
        <v>0</v>
      </c>
      <c r="L723" s="32">
        <f t="shared" si="91"/>
        <v>0</v>
      </c>
      <c r="M723" s="31"/>
      <c r="N723" s="32">
        <f t="shared" si="92"/>
        <v>12632</v>
      </c>
      <c r="O723" s="32">
        <f t="shared" si="93"/>
        <v>0</v>
      </c>
      <c r="P723" s="32">
        <f t="shared" si="94"/>
        <v>1</v>
      </c>
      <c r="Q723" s="31"/>
      <c r="R723" s="33" t="str">
        <f t="shared" si="95"/>
        <v>--</v>
      </c>
    </row>
    <row r="724" spans="1:18">
      <c r="A724" s="329" t="s">
        <v>895</v>
      </c>
      <c r="B724" s="329">
        <v>482204007</v>
      </c>
      <c r="C724" s="329" t="s">
        <v>535</v>
      </c>
      <c r="D724" s="329" t="s">
        <v>896</v>
      </c>
      <c r="E724" s="329" t="s">
        <v>229</v>
      </c>
      <c r="F724" s="30" t="s">
        <v>897</v>
      </c>
      <c r="G724" s="329" t="s">
        <v>32</v>
      </c>
      <c r="H724" s="241">
        <f t="shared" si="88"/>
        <v>116</v>
      </c>
      <c r="I724" s="31"/>
      <c r="J724" s="32">
        <f t="shared" si="89"/>
        <v>11524</v>
      </c>
      <c r="K724" s="32">
        <f t="shared" si="90"/>
        <v>0</v>
      </c>
      <c r="L724" s="32">
        <f t="shared" si="91"/>
        <v>10</v>
      </c>
      <c r="M724" s="31"/>
      <c r="N724" s="32">
        <f t="shared" si="92"/>
        <v>11832</v>
      </c>
      <c r="O724" s="32">
        <f t="shared" si="93"/>
        <v>0</v>
      </c>
      <c r="P724" s="32">
        <f t="shared" si="94"/>
        <v>9</v>
      </c>
      <c r="Q724" s="31"/>
      <c r="R724" s="33">
        <f t="shared" si="95"/>
        <v>308</v>
      </c>
    </row>
    <row r="725" spans="1:18">
      <c r="A725" s="329" t="s">
        <v>895</v>
      </c>
      <c r="B725" s="329">
        <v>482204030</v>
      </c>
      <c r="C725" s="329" t="s">
        <v>535</v>
      </c>
      <c r="D725" s="329" t="s">
        <v>896</v>
      </c>
      <c r="E725" s="329" t="s">
        <v>229</v>
      </c>
      <c r="F725" s="30" t="s">
        <v>706</v>
      </c>
      <c r="G725" s="329" t="s">
        <v>55</v>
      </c>
      <c r="H725" s="241">
        <f t="shared" si="88"/>
        <v>0</v>
      </c>
      <c r="I725" s="31"/>
      <c r="J725" s="32">
        <f t="shared" si="89"/>
        <v>10664</v>
      </c>
      <c r="K725" s="32">
        <f t="shared" si="90"/>
        <v>0</v>
      </c>
      <c r="L725" s="32">
        <f t="shared" si="91"/>
        <v>0</v>
      </c>
      <c r="M725" s="31"/>
      <c r="N725" s="32" t="str">
        <f t="shared" si="92"/>
        <v>--</v>
      </c>
      <c r="O725" s="32">
        <f t="shared" si="93"/>
        <v>0</v>
      </c>
      <c r="P725" s="32">
        <f t="shared" si="94"/>
        <v>0</v>
      </c>
      <c r="Q725" s="31"/>
      <c r="R725" s="33" t="str">
        <f t="shared" si="95"/>
        <v>--</v>
      </c>
    </row>
    <row r="726" spans="1:18">
      <c r="A726" s="329" t="s">
        <v>895</v>
      </c>
      <c r="B726" s="329">
        <v>482204038</v>
      </c>
      <c r="C726" s="329" t="s">
        <v>535</v>
      </c>
      <c r="D726" s="329" t="s">
        <v>896</v>
      </c>
      <c r="E726" s="329" t="s">
        <v>229</v>
      </c>
      <c r="F726" s="30" t="s">
        <v>898</v>
      </c>
      <c r="G726" s="329" t="s">
        <v>63</v>
      </c>
      <c r="H726" s="241">
        <f t="shared" si="88"/>
        <v>3</v>
      </c>
      <c r="I726" s="31"/>
      <c r="J726" s="32">
        <f t="shared" si="89"/>
        <v>11037</v>
      </c>
      <c r="K726" s="32">
        <f t="shared" si="90"/>
        <v>0</v>
      </c>
      <c r="L726" s="32">
        <f t="shared" si="91"/>
        <v>0</v>
      </c>
      <c r="M726" s="31"/>
      <c r="N726" s="32">
        <f t="shared" si="92"/>
        <v>11462</v>
      </c>
      <c r="O726" s="32">
        <f t="shared" si="93"/>
        <v>0</v>
      </c>
      <c r="P726" s="32">
        <f t="shared" si="94"/>
        <v>0</v>
      </c>
      <c r="Q726" s="31"/>
      <c r="R726" s="33">
        <f t="shared" si="95"/>
        <v>425</v>
      </c>
    </row>
    <row r="727" spans="1:18">
      <c r="A727" s="329" t="s">
        <v>895</v>
      </c>
      <c r="B727" s="329">
        <v>482204105</v>
      </c>
      <c r="C727" s="329" t="s">
        <v>535</v>
      </c>
      <c r="D727" s="329" t="s">
        <v>896</v>
      </c>
      <c r="E727" s="329" t="s">
        <v>229</v>
      </c>
      <c r="F727" s="30" t="s">
        <v>899</v>
      </c>
      <c r="G727" s="329" t="s">
        <v>130</v>
      </c>
      <c r="H727" s="241">
        <f t="shared" si="88"/>
        <v>3</v>
      </c>
      <c r="I727" s="31"/>
      <c r="J727" s="32">
        <f t="shared" si="89"/>
        <v>10851</v>
      </c>
      <c r="K727" s="32">
        <f t="shared" si="90"/>
        <v>0</v>
      </c>
      <c r="L727" s="32">
        <f t="shared" si="91"/>
        <v>0</v>
      </c>
      <c r="M727" s="31"/>
      <c r="N727" s="32">
        <f t="shared" si="92"/>
        <v>11462</v>
      </c>
      <c r="O727" s="32">
        <f t="shared" si="93"/>
        <v>0</v>
      </c>
      <c r="P727" s="32">
        <f t="shared" si="94"/>
        <v>0</v>
      </c>
      <c r="Q727" s="31"/>
      <c r="R727" s="33">
        <f t="shared" si="95"/>
        <v>611</v>
      </c>
    </row>
    <row r="728" spans="1:18">
      <c r="A728" s="329" t="s">
        <v>895</v>
      </c>
      <c r="B728" s="329">
        <v>482204128</v>
      </c>
      <c r="C728" s="329" t="s">
        <v>535</v>
      </c>
      <c r="D728" s="329" t="s">
        <v>896</v>
      </c>
      <c r="E728" s="329" t="s">
        <v>229</v>
      </c>
      <c r="F728" s="30" t="s">
        <v>729</v>
      </c>
      <c r="G728" s="329" t="s">
        <v>153</v>
      </c>
      <c r="H728" s="241">
        <f t="shared" si="88"/>
        <v>0</v>
      </c>
      <c r="I728" s="31"/>
      <c r="J728" s="32">
        <f t="shared" si="89"/>
        <v>11037</v>
      </c>
      <c r="K728" s="32">
        <f t="shared" si="90"/>
        <v>0</v>
      </c>
      <c r="L728" s="32">
        <f t="shared" si="91"/>
        <v>0</v>
      </c>
      <c r="M728" s="31"/>
      <c r="N728" s="32" t="str">
        <f t="shared" si="92"/>
        <v>--</v>
      </c>
      <c r="O728" s="32">
        <f t="shared" si="93"/>
        <v>0</v>
      </c>
      <c r="P728" s="32">
        <f t="shared" si="94"/>
        <v>0</v>
      </c>
      <c r="Q728" s="31"/>
      <c r="R728" s="33" t="str">
        <f t="shared" si="95"/>
        <v>--</v>
      </c>
    </row>
    <row r="729" spans="1:18">
      <c r="A729" s="329" t="s">
        <v>895</v>
      </c>
      <c r="B729" s="329">
        <v>482204204</v>
      </c>
      <c r="C729" s="329" t="s">
        <v>535</v>
      </c>
      <c r="D729" s="329" t="s">
        <v>896</v>
      </c>
      <c r="E729" s="329" t="s">
        <v>229</v>
      </c>
      <c r="F729" s="30" t="s">
        <v>896</v>
      </c>
      <c r="G729" s="329" t="s">
        <v>229</v>
      </c>
      <c r="H729" s="241">
        <f t="shared" si="88"/>
        <v>86</v>
      </c>
      <c r="I729" s="31"/>
      <c r="J729" s="32">
        <f t="shared" si="89"/>
        <v>11247</v>
      </c>
      <c r="K729" s="32">
        <f t="shared" si="90"/>
        <v>0</v>
      </c>
      <c r="L729" s="32">
        <f t="shared" si="91"/>
        <v>8</v>
      </c>
      <c r="M729" s="31"/>
      <c r="N729" s="32">
        <f t="shared" si="92"/>
        <v>11738</v>
      </c>
      <c r="O729" s="32">
        <f t="shared" si="93"/>
        <v>0</v>
      </c>
      <c r="P729" s="32">
        <f t="shared" si="94"/>
        <v>8</v>
      </c>
      <c r="Q729" s="31"/>
      <c r="R729" s="33">
        <f t="shared" si="95"/>
        <v>491</v>
      </c>
    </row>
    <row r="730" spans="1:18">
      <c r="A730" s="329" t="s">
        <v>895</v>
      </c>
      <c r="B730" s="329">
        <v>482204229</v>
      </c>
      <c r="C730" s="329" t="s">
        <v>535</v>
      </c>
      <c r="D730" s="329" t="s">
        <v>896</v>
      </c>
      <c r="E730" s="329" t="s">
        <v>229</v>
      </c>
      <c r="F730" s="30" t="s">
        <v>663</v>
      </c>
      <c r="G730" s="329" t="s">
        <v>254</v>
      </c>
      <c r="H730" s="241">
        <f t="shared" si="88"/>
        <v>0</v>
      </c>
      <c r="I730" s="31"/>
      <c r="J730" s="32">
        <f t="shared" si="89"/>
        <v>17757</v>
      </c>
      <c r="K730" s="32">
        <f t="shared" si="90"/>
        <v>0</v>
      </c>
      <c r="L730" s="32">
        <f t="shared" si="91"/>
        <v>1</v>
      </c>
      <c r="M730" s="31"/>
      <c r="N730" s="32" t="str">
        <f t="shared" si="92"/>
        <v>--</v>
      </c>
      <c r="O730" s="32">
        <f t="shared" si="93"/>
        <v>0</v>
      </c>
      <c r="P730" s="32">
        <f t="shared" si="94"/>
        <v>0</v>
      </c>
      <c r="Q730" s="31"/>
      <c r="R730" s="33" t="str">
        <f t="shared" si="95"/>
        <v>--</v>
      </c>
    </row>
    <row r="731" spans="1:18">
      <c r="A731" s="329" t="s">
        <v>895</v>
      </c>
      <c r="B731" s="329">
        <v>482204705</v>
      </c>
      <c r="C731" s="329" t="s">
        <v>535</v>
      </c>
      <c r="D731" s="329" t="s">
        <v>896</v>
      </c>
      <c r="E731" s="329" t="s">
        <v>229</v>
      </c>
      <c r="F731" s="30" t="s">
        <v>876</v>
      </c>
      <c r="G731" s="329" t="s">
        <v>411</v>
      </c>
      <c r="H731" s="241">
        <f t="shared" si="88"/>
        <v>1</v>
      </c>
      <c r="I731" s="31"/>
      <c r="J731" s="32">
        <f t="shared" si="89"/>
        <v>10664</v>
      </c>
      <c r="K731" s="32">
        <f t="shared" si="90"/>
        <v>0</v>
      </c>
      <c r="L731" s="32">
        <f t="shared" si="91"/>
        <v>0</v>
      </c>
      <c r="M731" s="31"/>
      <c r="N731" s="32">
        <f t="shared" si="92"/>
        <v>11091</v>
      </c>
      <c r="O731" s="32">
        <f t="shared" si="93"/>
        <v>0</v>
      </c>
      <c r="P731" s="32">
        <f t="shared" si="94"/>
        <v>0</v>
      </c>
      <c r="Q731" s="31"/>
      <c r="R731" s="33">
        <f t="shared" si="95"/>
        <v>427</v>
      </c>
    </row>
    <row r="732" spans="1:18">
      <c r="A732" s="329" t="s">
        <v>895</v>
      </c>
      <c r="B732" s="329">
        <v>482204745</v>
      </c>
      <c r="C732" s="329" t="s">
        <v>535</v>
      </c>
      <c r="D732" s="329" t="s">
        <v>896</v>
      </c>
      <c r="E732" s="329" t="s">
        <v>229</v>
      </c>
      <c r="F732" s="30" t="s">
        <v>794</v>
      </c>
      <c r="G732" s="329" t="s">
        <v>422</v>
      </c>
      <c r="H732" s="241">
        <f t="shared" si="88"/>
        <v>33</v>
      </c>
      <c r="I732" s="31"/>
      <c r="J732" s="32">
        <f t="shared" si="89"/>
        <v>11299</v>
      </c>
      <c r="K732" s="32">
        <f t="shared" si="90"/>
        <v>0</v>
      </c>
      <c r="L732" s="32">
        <f t="shared" si="91"/>
        <v>3</v>
      </c>
      <c r="M732" s="31"/>
      <c r="N732" s="32">
        <f t="shared" si="92"/>
        <v>12135</v>
      </c>
      <c r="O732" s="32">
        <f t="shared" si="93"/>
        <v>0</v>
      </c>
      <c r="P732" s="32">
        <f t="shared" si="94"/>
        <v>6</v>
      </c>
      <c r="Q732" s="31"/>
      <c r="R732" s="33">
        <f t="shared" si="95"/>
        <v>836</v>
      </c>
    </row>
    <row r="733" spans="1:18">
      <c r="A733" s="329" t="s">
        <v>895</v>
      </c>
      <c r="B733" s="329">
        <v>482204773</v>
      </c>
      <c r="C733" s="329" t="s">
        <v>535</v>
      </c>
      <c r="D733" s="329" t="s">
        <v>896</v>
      </c>
      <c r="E733" s="329" t="s">
        <v>229</v>
      </c>
      <c r="F733" s="30" t="s">
        <v>900</v>
      </c>
      <c r="G733" s="329" t="s">
        <v>432</v>
      </c>
      <c r="H733" s="241">
        <f t="shared" si="88"/>
        <v>46</v>
      </c>
      <c r="I733" s="31"/>
      <c r="J733" s="32">
        <f t="shared" si="89"/>
        <v>11802</v>
      </c>
      <c r="K733" s="32">
        <f t="shared" si="90"/>
        <v>0</v>
      </c>
      <c r="L733" s="32">
        <f t="shared" si="91"/>
        <v>7</v>
      </c>
      <c r="M733" s="31"/>
      <c r="N733" s="32">
        <f t="shared" si="92"/>
        <v>12551</v>
      </c>
      <c r="O733" s="32">
        <f t="shared" si="93"/>
        <v>0</v>
      </c>
      <c r="P733" s="32">
        <f t="shared" si="94"/>
        <v>10</v>
      </c>
      <c r="Q733" s="31"/>
      <c r="R733" s="33">
        <f t="shared" si="95"/>
        <v>749</v>
      </c>
    </row>
    <row r="734" spans="1:18">
      <c r="A734" s="329" t="s">
        <v>901</v>
      </c>
      <c r="B734" s="329">
        <v>483239020</v>
      </c>
      <c r="C734" s="329" t="s">
        <v>536</v>
      </c>
      <c r="D734" s="329" t="s">
        <v>902</v>
      </c>
      <c r="E734" s="329" t="s">
        <v>264</v>
      </c>
      <c r="F734" s="30" t="s">
        <v>771</v>
      </c>
      <c r="G734" s="329" t="s">
        <v>45</v>
      </c>
      <c r="H734" s="241">
        <f t="shared" si="88"/>
        <v>17</v>
      </c>
      <c r="I734" s="31"/>
      <c r="J734" s="32">
        <f t="shared" si="89"/>
        <v>14968</v>
      </c>
      <c r="K734" s="32">
        <f t="shared" si="90"/>
        <v>2</v>
      </c>
      <c r="L734" s="32">
        <f t="shared" si="91"/>
        <v>9</v>
      </c>
      <c r="M734" s="31"/>
      <c r="N734" s="32">
        <f t="shared" si="92"/>
        <v>15725</v>
      </c>
      <c r="O734" s="32">
        <f t="shared" si="93"/>
        <v>1</v>
      </c>
      <c r="P734" s="32">
        <f t="shared" si="94"/>
        <v>7</v>
      </c>
      <c r="Q734" s="31"/>
      <c r="R734" s="33">
        <f t="shared" si="95"/>
        <v>757</v>
      </c>
    </row>
    <row r="735" spans="1:18">
      <c r="A735" s="329" t="s">
        <v>901</v>
      </c>
      <c r="B735" s="329">
        <v>483239036</v>
      </c>
      <c r="C735" s="329" t="s">
        <v>536</v>
      </c>
      <c r="D735" s="329" t="s">
        <v>902</v>
      </c>
      <c r="E735" s="329" t="s">
        <v>264</v>
      </c>
      <c r="F735" s="30" t="s">
        <v>903</v>
      </c>
      <c r="G735" s="329" t="s">
        <v>61</v>
      </c>
      <c r="H735" s="241">
        <f t="shared" si="88"/>
        <v>26</v>
      </c>
      <c r="I735" s="31"/>
      <c r="J735" s="32">
        <f t="shared" si="89"/>
        <v>12543</v>
      </c>
      <c r="K735" s="32">
        <f t="shared" si="90"/>
        <v>0</v>
      </c>
      <c r="L735" s="32">
        <f t="shared" si="91"/>
        <v>2</v>
      </c>
      <c r="M735" s="31"/>
      <c r="N735" s="32">
        <f t="shared" si="92"/>
        <v>13710</v>
      </c>
      <c r="O735" s="32">
        <f t="shared" si="93"/>
        <v>0</v>
      </c>
      <c r="P735" s="32">
        <f t="shared" si="94"/>
        <v>5</v>
      </c>
      <c r="Q735" s="31"/>
      <c r="R735" s="33">
        <f t="shared" si="95"/>
        <v>1167</v>
      </c>
    </row>
    <row r="736" spans="1:18">
      <c r="A736" s="329" t="s">
        <v>901</v>
      </c>
      <c r="B736" s="329">
        <v>483239044</v>
      </c>
      <c r="C736" s="155" t="s">
        <v>536</v>
      </c>
      <c r="D736" s="345">
        <v>239</v>
      </c>
      <c r="E736" s="155" t="s">
        <v>264</v>
      </c>
      <c r="F736" s="32">
        <v>44</v>
      </c>
      <c r="G736" s="155" t="s">
        <v>69</v>
      </c>
      <c r="H736" s="241">
        <f t="shared" si="88"/>
        <v>1</v>
      </c>
      <c r="I736" s="31"/>
      <c r="J736" s="32" t="str">
        <f t="shared" si="89"/>
        <v>--</v>
      </c>
      <c r="K736" s="32">
        <f t="shared" si="90"/>
        <v>0</v>
      </c>
      <c r="L736" s="32">
        <f t="shared" si="91"/>
        <v>0</v>
      </c>
      <c r="M736" s="31"/>
      <c r="N736" s="32">
        <f t="shared" si="92"/>
        <v>20038.414549206529</v>
      </c>
      <c r="O736" s="32">
        <f t="shared" si="93"/>
        <v>0</v>
      </c>
      <c r="P736" s="32">
        <f t="shared" si="94"/>
        <v>0</v>
      </c>
      <c r="Q736" s="31"/>
      <c r="R736" s="33" t="str">
        <f t="shared" si="95"/>
        <v>--</v>
      </c>
    </row>
    <row r="737" spans="1:18">
      <c r="A737" s="329" t="s">
        <v>901</v>
      </c>
      <c r="B737" s="329">
        <v>483239052</v>
      </c>
      <c r="C737" s="329" t="s">
        <v>536</v>
      </c>
      <c r="D737" s="329" t="s">
        <v>902</v>
      </c>
      <c r="E737" s="329" t="s">
        <v>264</v>
      </c>
      <c r="F737" s="30" t="s">
        <v>904</v>
      </c>
      <c r="G737" s="329" t="s">
        <v>77</v>
      </c>
      <c r="H737" s="241">
        <f t="shared" si="88"/>
        <v>56</v>
      </c>
      <c r="I737" s="31"/>
      <c r="J737" s="32">
        <f t="shared" si="89"/>
        <v>12840</v>
      </c>
      <c r="K737" s="32">
        <f t="shared" si="90"/>
        <v>0</v>
      </c>
      <c r="L737" s="32">
        <f t="shared" si="91"/>
        <v>8</v>
      </c>
      <c r="M737" s="31"/>
      <c r="N737" s="32">
        <f t="shared" si="92"/>
        <v>13698</v>
      </c>
      <c r="O737" s="32">
        <f t="shared" si="93"/>
        <v>0</v>
      </c>
      <c r="P737" s="32">
        <f t="shared" si="94"/>
        <v>10</v>
      </c>
      <c r="Q737" s="31"/>
      <c r="R737" s="33">
        <f t="shared" si="95"/>
        <v>858</v>
      </c>
    </row>
    <row r="738" spans="1:18">
      <c r="A738" s="329" t="s">
        <v>901</v>
      </c>
      <c r="B738" s="329">
        <v>483239057</v>
      </c>
      <c r="C738" s="329" t="s">
        <v>536</v>
      </c>
      <c r="D738" s="329" t="s">
        <v>902</v>
      </c>
      <c r="E738" s="329" t="s">
        <v>264</v>
      </c>
      <c r="F738" s="30" t="s">
        <v>656</v>
      </c>
      <c r="G738" s="329" t="s">
        <v>82</v>
      </c>
      <c r="H738" s="241">
        <f t="shared" si="88"/>
        <v>1</v>
      </c>
      <c r="I738" s="31"/>
      <c r="J738" s="32" t="str">
        <f t="shared" si="89"/>
        <v>--</v>
      </c>
      <c r="K738" s="32">
        <f t="shared" si="90"/>
        <v>0</v>
      </c>
      <c r="L738" s="32">
        <f t="shared" si="91"/>
        <v>0</v>
      </c>
      <c r="M738" s="31"/>
      <c r="N738" s="32">
        <f t="shared" si="92"/>
        <v>21613</v>
      </c>
      <c r="O738" s="32">
        <f t="shared" si="93"/>
        <v>0</v>
      </c>
      <c r="P738" s="32">
        <f t="shared" si="94"/>
        <v>1</v>
      </c>
      <c r="Q738" s="31"/>
      <c r="R738" s="33" t="str">
        <f t="shared" si="95"/>
        <v>--</v>
      </c>
    </row>
    <row r="739" spans="1:18">
      <c r="A739" s="329" t="s">
        <v>901</v>
      </c>
      <c r="B739" s="329">
        <v>483239072</v>
      </c>
      <c r="C739" s="329" t="s">
        <v>536</v>
      </c>
      <c r="D739" s="329" t="s">
        <v>902</v>
      </c>
      <c r="E739" s="329" t="s">
        <v>264</v>
      </c>
      <c r="F739" s="30" t="s">
        <v>650</v>
      </c>
      <c r="G739" s="329" t="s">
        <v>97</v>
      </c>
      <c r="H739" s="241">
        <f t="shared" si="88"/>
        <v>0</v>
      </c>
      <c r="I739" s="31"/>
      <c r="J739" s="32">
        <f t="shared" si="89"/>
        <v>18487</v>
      </c>
      <c r="K739" s="32">
        <f t="shared" si="90"/>
        <v>0</v>
      </c>
      <c r="L739" s="32">
        <f t="shared" si="91"/>
        <v>1</v>
      </c>
      <c r="M739" s="31"/>
      <c r="N739" s="32" t="str">
        <f t="shared" si="92"/>
        <v>--</v>
      </c>
      <c r="O739" s="32">
        <f t="shared" si="93"/>
        <v>0</v>
      </c>
      <c r="P739" s="32">
        <f t="shared" si="94"/>
        <v>0</v>
      </c>
      <c r="Q739" s="31"/>
      <c r="R739" s="33" t="str">
        <f t="shared" si="95"/>
        <v>--</v>
      </c>
    </row>
    <row r="740" spans="1:18">
      <c r="A740" s="329" t="s">
        <v>901</v>
      </c>
      <c r="B740" s="329">
        <v>483239082</v>
      </c>
      <c r="C740" s="329" t="s">
        <v>536</v>
      </c>
      <c r="D740" s="329" t="s">
        <v>902</v>
      </c>
      <c r="E740" s="329" t="s">
        <v>264</v>
      </c>
      <c r="F740" s="30" t="s">
        <v>905</v>
      </c>
      <c r="G740" s="329" t="s">
        <v>107</v>
      </c>
      <c r="H740" s="241">
        <f t="shared" si="88"/>
        <v>6</v>
      </c>
      <c r="I740" s="31"/>
      <c r="J740" s="32">
        <f t="shared" si="89"/>
        <v>11943</v>
      </c>
      <c r="K740" s="32">
        <f t="shared" si="90"/>
        <v>0</v>
      </c>
      <c r="L740" s="32">
        <f t="shared" si="91"/>
        <v>0</v>
      </c>
      <c r="M740" s="31"/>
      <c r="N740" s="32">
        <f t="shared" si="92"/>
        <v>12982</v>
      </c>
      <c r="O740" s="32">
        <f t="shared" si="93"/>
        <v>0</v>
      </c>
      <c r="P740" s="32">
        <f t="shared" si="94"/>
        <v>1</v>
      </c>
      <c r="Q740" s="31"/>
      <c r="R740" s="33">
        <f t="shared" si="95"/>
        <v>1039</v>
      </c>
    </row>
    <row r="741" spans="1:18">
      <c r="A741" s="329" t="s">
        <v>901</v>
      </c>
      <c r="B741" s="329">
        <v>483239083</v>
      </c>
      <c r="C741" s="329" t="s">
        <v>536</v>
      </c>
      <c r="D741" s="329" t="s">
        <v>902</v>
      </c>
      <c r="E741" s="329" t="s">
        <v>264</v>
      </c>
      <c r="F741" s="30" t="s">
        <v>822</v>
      </c>
      <c r="G741" s="329" t="s">
        <v>108</v>
      </c>
      <c r="H741" s="241">
        <f t="shared" si="88"/>
        <v>3</v>
      </c>
      <c r="I741" s="31"/>
      <c r="J741" s="32">
        <f t="shared" si="89"/>
        <v>12925</v>
      </c>
      <c r="K741" s="32">
        <f t="shared" si="90"/>
        <v>0</v>
      </c>
      <c r="L741" s="32">
        <f t="shared" si="91"/>
        <v>0</v>
      </c>
      <c r="M741" s="31"/>
      <c r="N741" s="32">
        <f t="shared" si="92"/>
        <v>19182</v>
      </c>
      <c r="O741" s="32">
        <f t="shared" si="93"/>
        <v>0</v>
      </c>
      <c r="P741" s="32">
        <f t="shared" si="94"/>
        <v>2</v>
      </c>
      <c r="Q741" s="31"/>
      <c r="R741" s="33">
        <f t="shared" si="95"/>
        <v>6257</v>
      </c>
    </row>
    <row r="742" spans="1:18">
      <c r="A742" s="329" t="s">
        <v>901</v>
      </c>
      <c r="B742" s="329">
        <v>483239095</v>
      </c>
      <c r="C742" s="329" t="s">
        <v>536</v>
      </c>
      <c r="D742" s="329" t="s">
        <v>902</v>
      </c>
      <c r="E742" s="329" t="s">
        <v>264</v>
      </c>
      <c r="F742" s="30" t="s">
        <v>651</v>
      </c>
      <c r="G742" s="329" t="s">
        <v>120</v>
      </c>
      <c r="H742" s="241">
        <f t="shared" si="88"/>
        <v>3</v>
      </c>
      <c r="I742" s="31"/>
      <c r="J742" s="32">
        <f t="shared" si="89"/>
        <v>16433</v>
      </c>
      <c r="K742" s="32">
        <f t="shared" si="90"/>
        <v>0</v>
      </c>
      <c r="L742" s="32">
        <f t="shared" si="91"/>
        <v>2</v>
      </c>
      <c r="M742" s="31"/>
      <c r="N742" s="32">
        <f t="shared" si="92"/>
        <v>22203</v>
      </c>
      <c r="O742" s="32">
        <f t="shared" si="93"/>
        <v>0</v>
      </c>
      <c r="P742" s="32">
        <f t="shared" si="94"/>
        <v>2</v>
      </c>
      <c r="Q742" s="31"/>
      <c r="R742" s="33">
        <f t="shared" si="95"/>
        <v>5770</v>
      </c>
    </row>
    <row r="743" spans="1:18">
      <c r="A743" s="329" t="s">
        <v>901</v>
      </c>
      <c r="B743" s="329">
        <v>483239096</v>
      </c>
      <c r="C743" s="329" t="s">
        <v>536</v>
      </c>
      <c r="D743" s="329" t="s">
        <v>902</v>
      </c>
      <c r="E743" s="329" t="s">
        <v>264</v>
      </c>
      <c r="F743" s="30" t="s">
        <v>866</v>
      </c>
      <c r="G743" s="329" t="s">
        <v>121</v>
      </c>
      <c r="H743" s="241">
        <f t="shared" si="88"/>
        <v>8</v>
      </c>
      <c r="I743" s="31"/>
      <c r="J743" s="32">
        <f t="shared" si="89"/>
        <v>16099</v>
      </c>
      <c r="K743" s="32">
        <f t="shared" si="90"/>
        <v>0</v>
      </c>
      <c r="L743" s="32">
        <f t="shared" si="91"/>
        <v>8</v>
      </c>
      <c r="M743" s="31"/>
      <c r="N743" s="32">
        <f t="shared" si="92"/>
        <v>16962</v>
      </c>
      <c r="O743" s="32">
        <f t="shared" si="93"/>
        <v>0</v>
      </c>
      <c r="P743" s="32">
        <f t="shared" si="94"/>
        <v>5</v>
      </c>
      <c r="Q743" s="31"/>
      <c r="R743" s="33">
        <f t="shared" si="95"/>
        <v>863</v>
      </c>
    </row>
    <row r="744" spans="1:18">
      <c r="A744" s="329" t="s">
        <v>901</v>
      </c>
      <c r="B744" s="329">
        <v>483239118</v>
      </c>
      <c r="C744" s="329" t="s">
        <v>536</v>
      </c>
      <c r="D744" s="329" t="s">
        <v>902</v>
      </c>
      <c r="E744" s="329" t="s">
        <v>264</v>
      </c>
      <c r="F744" s="30" t="s">
        <v>906</v>
      </c>
      <c r="G744" s="329" t="s">
        <v>143</v>
      </c>
      <c r="H744" s="241">
        <f t="shared" si="88"/>
        <v>1</v>
      </c>
      <c r="I744" s="31"/>
      <c r="J744" s="32">
        <f t="shared" si="89"/>
        <v>12307</v>
      </c>
      <c r="K744" s="32">
        <f t="shared" si="90"/>
        <v>0</v>
      </c>
      <c r="L744" s="32">
        <f t="shared" si="91"/>
        <v>1</v>
      </c>
      <c r="M744" s="31"/>
      <c r="N744" s="32">
        <f t="shared" si="92"/>
        <v>12940</v>
      </c>
      <c r="O744" s="32">
        <f t="shared" si="93"/>
        <v>0</v>
      </c>
      <c r="P744" s="32">
        <f t="shared" si="94"/>
        <v>1</v>
      </c>
      <c r="Q744" s="31"/>
      <c r="R744" s="33">
        <f t="shared" si="95"/>
        <v>633</v>
      </c>
    </row>
    <row r="745" spans="1:18">
      <c r="A745" s="329" t="s">
        <v>901</v>
      </c>
      <c r="B745" s="329">
        <v>483239122</v>
      </c>
      <c r="C745" s="329" t="s">
        <v>536</v>
      </c>
      <c r="D745" s="329" t="s">
        <v>902</v>
      </c>
      <c r="E745" s="329" t="s">
        <v>264</v>
      </c>
      <c r="F745" s="30" t="s">
        <v>907</v>
      </c>
      <c r="G745" s="329" t="s">
        <v>147</v>
      </c>
      <c r="H745" s="241">
        <f t="shared" si="88"/>
        <v>1</v>
      </c>
      <c r="I745" s="31"/>
      <c r="J745" s="32">
        <f t="shared" si="89"/>
        <v>11350</v>
      </c>
      <c r="K745" s="32">
        <f t="shared" si="90"/>
        <v>0</v>
      </c>
      <c r="L745" s="32">
        <f t="shared" si="91"/>
        <v>0</v>
      </c>
      <c r="M745" s="31"/>
      <c r="N745" s="32">
        <f t="shared" si="92"/>
        <v>13167.095746747573</v>
      </c>
      <c r="O745" s="32">
        <f t="shared" si="93"/>
        <v>0</v>
      </c>
      <c r="P745" s="32">
        <f t="shared" si="94"/>
        <v>0</v>
      </c>
      <c r="Q745" s="31"/>
      <c r="R745" s="33">
        <f t="shared" si="95"/>
        <v>1817.0957467475728</v>
      </c>
    </row>
    <row r="746" spans="1:18">
      <c r="A746" s="329" t="s">
        <v>901</v>
      </c>
      <c r="B746" s="329">
        <v>483239131</v>
      </c>
      <c r="C746" s="329" t="s">
        <v>536</v>
      </c>
      <c r="D746" s="329" t="s">
        <v>902</v>
      </c>
      <c r="E746" s="329" t="s">
        <v>264</v>
      </c>
      <c r="F746" s="30" t="s">
        <v>908</v>
      </c>
      <c r="G746" s="329" t="s">
        <v>156</v>
      </c>
      <c r="H746" s="241">
        <f t="shared" si="88"/>
        <v>1</v>
      </c>
      <c r="I746" s="31"/>
      <c r="J746" s="32">
        <f t="shared" si="89"/>
        <v>17390</v>
      </c>
      <c r="K746" s="32">
        <f t="shared" si="90"/>
        <v>0</v>
      </c>
      <c r="L746" s="32">
        <f t="shared" si="91"/>
        <v>2</v>
      </c>
      <c r="M746" s="31"/>
      <c r="N746" s="32">
        <f t="shared" si="92"/>
        <v>15728</v>
      </c>
      <c r="O746" s="32">
        <f t="shared" si="93"/>
        <v>0</v>
      </c>
      <c r="P746" s="32">
        <f t="shared" si="94"/>
        <v>2</v>
      </c>
      <c r="Q746" s="31"/>
      <c r="R746" s="33">
        <f t="shared" si="95"/>
        <v>-1662</v>
      </c>
    </row>
    <row r="747" spans="1:18">
      <c r="A747" s="329" t="s">
        <v>901</v>
      </c>
      <c r="B747" s="329">
        <v>483239145</v>
      </c>
      <c r="C747" s="329" t="s">
        <v>536</v>
      </c>
      <c r="D747" s="329" t="s">
        <v>902</v>
      </c>
      <c r="E747" s="329" t="s">
        <v>264</v>
      </c>
      <c r="F747" s="30" t="s">
        <v>909</v>
      </c>
      <c r="G747" s="329" t="s">
        <v>170</v>
      </c>
      <c r="H747" s="241">
        <f t="shared" si="88"/>
        <v>11</v>
      </c>
      <c r="I747" s="31"/>
      <c r="J747" s="32">
        <f t="shared" si="89"/>
        <v>13674</v>
      </c>
      <c r="K747" s="32">
        <f t="shared" si="90"/>
        <v>2</v>
      </c>
      <c r="L747" s="32">
        <f t="shared" si="91"/>
        <v>3</v>
      </c>
      <c r="M747" s="31"/>
      <c r="N747" s="32">
        <f t="shared" si="92"/>
        <v>13392</v>
      </c>
      <c r="O747" s="32">
        <f t="shared" si="93"/>
        <v>0</v>
      </c>
      <c r="P747" s="32">
        <f t="shared" si="94"/>
        <v>3</v>
      </c>
      <c r="Q747" s="31"/>
      <c r="R747" s="33">
        <f t="shared" si="95"/>
        <v>-282</v>
      </c>
    </row>
    <row r="748" spans="1:18">
      <c r="A748" s="329" t="s">
        <v>901</v>
      </c>
      <c r="B748" s="329">
        <v>483239171</v>
      </c>
      <c r="C748" s="329" t="s">
        <v>536</v>
      </c>
      <c r="D748" s="329" t="s">
        <v>902</v>
      </c>
      <c r="E748" s="329" t="s">
        <v>264</v>
      </c>
      <c r="F748" s="30" t="s">
        <v>910</v>
      </c>
      <c r="G748" s="329" t="s">
        <v>196</v>
      </c>
      <c r="H748" s="241">
        <f t="shared" si="88"/>
        <v>18</v>
      </c>
      <c r="I748" s="31"/>
      <c r="J748" s="32">
        <f t="shared" si="89"/>
        <v>14356</v>
      </c>
      <c r="K748" s="32">
        <f t="shared" si="90"/>
        <v>0</v>
      </c>
      <c r="L748" s="32">
        <f t="shared" si="91"/>
        <v>6</v>
      </c>
      <c r="M748" s="31"/>
      <c r="N748" s="32">
        <f t="shared" si="92"/>
        <v>14340</v>
      </c>
      <c r="O748" s="32">
        <f t="shared" si="93"/>
        <v>0</v>
      </c>
      <c r="P748" s="32">
        <f t="shared" si="94"/>
        <v>5</v>
      </c>
      <c r="Q748" s="31"/>
      <c r="R748" s="33">
        <f t="shared" si="95"/>
        <v>-16</v>
      </c>
    </row>
    <row r="749" spans="1:18">
      <c r="A749" s="329" t="s">
        <v>901</v>
      </c>
      <c r="B749" s="329">
        <v>483239172</v>
      </c>
      <c r="C749" s="329" t="s">
        <v>536</v>
      </c>
      <c r="D749" s="329" t="s">
        <v>902</v>
      </c>
      <c r="E749" s="329" t="s">
        <v>264</v>
      </c>
      <c r="F749" s="30" t="s">
        <v>772</v>
      </c>
      <c r="G749" s="329" t="s">
        <v>197</v>
      </c>
      <c r="H749" s="241">
        <f t="shared" si="88"/>
        <v>10</v>
      </c>
      <c r="I749" s="31"/>
      <c r="J749" s="32">
        <f t="shared" si="89"/>
        <v>15724</v>
      </c>
      <c r="K749" s="32">
        <f t="shared" si="90"/>
        <v>0</v>
      </c>
      <c r="L749" s="32">
        <f t="shared" si="91"/>
        <v>7</v>
      </c>
      <c r="M749" s="31"/>
      <c r="N749" s="32">
        <f t="shared" si="92"/>
        <v>17042</v>
      </c>
      <c r="O749" s="32">
        <f t="shared" si="93"/>
        <v>0</v>
      </c>
      <c r="P749" s="32">
        <f t="shared" si="94"/>
        <v>8</v>
      </c>
      <c r="Q749" s="31"/>
      <c r="R749" s="33">
        <f t="shared" si="95"/>
        <v>1318</v>
      </c>
    </row>
    <row r="750" spans="1:18">
      <c r="A750" s="329" t="s">
        <v>901</v>
      </c>
      <c r="B750" s="329">
        <v>483239173</v>
      </c>
      <c r="C750" s="329" t="s">
        <v>536</v>
      </c>
      <c r="D750" s="329" t="s">
        <v>902</v>
      </c>
      <c r="E750" s="329" t="s">
        <v>264</v>
      </c>
      <c r="F750" s="30" t="s">
        <v>911</v>
      </c>
      <c r="G750" s="329" t="s">
        <v>198</v>
      </c>
      <c r="H750" s="241">
        <f t="shared" si="88"/>
        <v>0</v>
      </c>
      <c r="I750" s="31"/>
      <c r="J750" s="32">
        <f t="shared" si="89"/>
        <v>16388</v>
      </c>
      <c r="K750" s="32">
        <f t="shared" si="90"/>
        <v>0</v>
      </c>
      <c r="L750" s="32">
        <f t="shared" si="91"/>
        <v>1</v>
      </c>
      <c r="M750" s="31"/>
      <c r="N750" s="32" t="str">
        <f t="shared" si="92"/>
        <v>--</v>
      </c>
      <c r="O750" s="32">
        <f t="shared" si="93"/>
        <v>0</v>
      </c>
      <c r="P750" s="32">
        <f t="shared" si="94"/>
        <v>1</v>
      </c>
      <c r="Q750" s="31"/>
      <c r="R750" s="33" t="str">
        <f t="shared" si="95"/>
        <v>--</v>
      </c>
    </row>
    <row r="751" spans="1:18">
      <c r="A751" s="329" t="s">
        <v>901</v>
      </c>
      <c r="B751" s="329">
        <v>483239182</v>
      </c>
      <c r="C751" s="329" t="s">
        <v>536</v>
      </c>
      <c r="D751" s="329" t="s">
        <v>902</v>
      </c>
      <c r="E751" s="329" t="s">
        <v>264</v>
      </c>
      <c r="F751" s="30" t="s">
        <v>824</v>
      </c>
      <c r="G751" s="329" t="s">
        <v>207</v>
      </c>
      <c r="H751" s="241">
        <f t="shared" si="88"/>
        <v>53</v>
      </c>
      <c r="I751" s="31"/>
      <c r="J751" s="32">
        <f t="shared" si="89"/>
        <v>13890</v>
      </c>
      <c r="K751" s="32">
        <f t="shared" si="90"/>
        <v>0</v>
      </c>
      <c r="L751" s="32">
        <f t="shared" si="91"/>
        <v>9</v>
      </c>
      <c r="M751" s="31"/>
      <c r="N751" s="32">
        <f t="shared" si="92"/>
        <v>14122</v>
      </c>
      <c r="O751" s="32">
        <f t="shared" si="93"/>
        <v>0</v>
      </c>
      <c r="P751" s="32">
        <f t="shared" si="94"/>
        <v>13</v>
      </c>
      <c r="Q751" s="31"/>
      <c r="R751" s="33">
        <f t="shared" si="95"/>
        <v>232</v>
      </c>
    </row>
    <row r="752" spans="1:18">
      <c r="A752" s="329" t="s">
        <v>901</v>
      </c>
      <c r="B752" s="329">
        <v>483239231</v>
      </c>
      <c r="C752" s="329" t="s">
        <v>536</v>
      </c>
      <c r="D752" s="329" t="s">
        <v>902</v>
      </c>
      <c r="E752" s="329" t="s">
        <v>264</v>
      </c>
      <c r="F752" s="30" t="s">
        <v>912</v>
      </c>
      <c r="G752" s="329" t="s">
        <v>256</v>
      </c>
      <c r="H752" s="241">
        <f t="shared" si="88"/>
        <v>10</v>
      </c>
      <c r="I752" s="31"/>
      <c r="J752" s="32">
        <f t="shared" si="89"/>
        <v>13287</v>
      </c>
      <c r="K752" s="32">
        <f t="shared" si="90"/>
        <v>0</v>
      </c>
      <c r="L752" s="32">
        <f t="shared" si="91"/>
        <v>3</v>
      </c>
      <c r="M752" s="31"/>
      <c r="N752" s="32">
        <f t="shared" si="92"/>
        <v>14078</v>
      </c>
      <c r="O752" s="32">
        <f t="shared" si="93"/>
        <v>0</v>
      </c>
      <c r="P752" s="32">
        <f t="shared" si="94"/>
        <v>4</v>
      </c>
      <c r="Q752" s="31"/>
      <c r="R752" s="33">
        <f t="shared" si="95"/>
        <v>791</v>
      </c>
    </row>
    <row r="753" spans="1:18">
      <c r="A753" s="329" t="s">
        <v>901</v>
      </c>
      <c r="B753" s="329">
        <v>483239239</v>
      </c>
      <c r="C753" s="329" t="s">
        <v>536</v>
      </c>
      <c r="D753" s="329" t="s">
        <v>902</v>
      </c>
      <c r="E753" s="329" t="s">
        <v>264</v>
      </c>
      <c r="F753" s="30" t="s">
        <v>902</v>
      </c>
      <c r="G753" s="329" t="s">
        <v>264</v>
      </c>
      <c r="H753" s="241">
        <f t="shared" si="88"/>
        <v>202</v>
      </c>
      <c r="I753" s="31"/>
      <c r="J753" s="32">
        <f t="shared" si="89"/>
        <v>12930</v>
      </c>
      <c r="K753" s="32">
        <f t="shared" si="90"/>
        <v>6</v>
      </c>
      <c r="L753" s="32">
        <f t="shared" si="91"/>
        <v>56</v>
      </c>
      <c r="M753" s="31"/>
      <c r="N753" s="32">
        <f t="shared" si="92"/>
        <v>13738</v>
      </c>
      <c r="O753" s="32">
        <f t="shared" si="93"/>
        <v>5</v>
      </c>
      <c r="P753" s="32">
        <f t="shared" si="94"/>
        <v>59</v>
      </c>
      <c r="Q753" s="31"/>
      <c r="R753" s="33">
        <f t="shared" si="95"/>
        <v>808</v>
      </c>
    </row>
    <row r="754" spans="1:18">
      <c r="A754" s="329" t="s">
        <v>901</v>
      </c>
      <c r="B754" s="329">
        <v>483239240</v>
      </c>
      <c r="C754" s="329" t="s">
        <v>536</v>
      </c>
      <c r="D754" s="329" t="s">
        <v>902</v>
      </c>
      <c r="E754" s="329" t="s">
        <v>264</v>
      </c>
      <c r="F754" s="30" t="s">
        <v>913</v>
      </c>
      <c r="G754" s="329" t="s">
        <v>265</v>
      </c>
      <c r="H754" s="241">
        <f t="shared" si="88"/>
        <v>2</v>
      </c>
      <c r="I754" s="31"/>
      <c r="J754" s="32">
        <f t="shared" si="89"/>
        <v>11090</v>
      </c>
      <c r="K754" s="32">
        <f t="shared" si="90"/>
        <v>0</v>
      </c>
      <c r="L754" s="32">
        <f t="shared" si="91"/>
        <v>0</v>
      </c>
      <c r="M754" s="31"/>
      <c r="N754" s="32">
        <f t="shared" si="92"/>
        <v>11578</v>
      </c>
      <c r="O754" s="32">
        <f t="shared" si="93"/>
        <v>0</v>
      </c>
      <c r="P754" s="32">
        <f t="shared" si="94"/>
        <v>0</v>
      </c>
      <c r="Q754" s="31"/>
      <c r="R754" s="33">
        <f t="shared" si="95"/>
        <v>488</v>
      </c>
    </row>
    <row r="755" spans="1:18">
      <c r="A755" s="329" t="s">
        <v>901</v>
      </c>
      <c r="B755" s="329">
        <v>483239250</v>
      </c>
      <c r="C755" s="329" t="s">
        <v>536</v>
      </c>
      <c r="D755" s="329" t="s">
        <v>902</v>
      </c>
      <c r="E755" s="329" t="s">
        <v>264</v>
      </c>
      <c r="F755" s="30" t="s">
        <v>983</v>
      </c>
      <c r="G755" s="329" t="s">
        <v>275</v>
      </c>
      <c r="H755" s="241">
        <f t="shared" si="88"/>
        <v>2</v>
      </c>
      <c r="I755" s="31"/>
      <c r="J755" s="32" t="str">
        <f t="shared" si="89"/>
        <v>--</v>
      </c>
      <c r="K755" s="32">
        <f t="shared" si="90"/>
        <v>0</v>
      </c>
      <c r="L755" s="32">
        <f t="shared" si="91"/>
        <v>0</v>
      </c>
      <c r="M755" s="31"/>
      <c r="N755" s="32">
        <f t="shared" si="92"/>
        <v>16402</v>
      </c>
      <c r="O755" s="32">
        <f t="shared" si="93"/>
        <v>0</v>
      </c>
      <c r="P755" s="32">
        <f t="shared" si="94"/>
        <v>1</v>
      </c>
      <c r="Q755" s="31"/>
      <c r="R755" s="33" t="str">
        <f t="shared" si="95"/>
        <v>--</v>
      </c>
    </row>
    <row r="756" spans="1:18">
      <c r="A756" s="329" t="s">
        <v>901</v>
      </c>
      <c r="B756" s="329">
        <v>483239251</v>
      </c>
      <c r="C756" s="329" t="s">
        <v>536</v>
      </c>
      <c r="D756" s="329" t="s">
        <v>902</v>
      </c>
      <c r="E756" s="329" t="s">
        <v>264</v>
      </c>
      <c r="F756" s="30" t="s">
        <v>861</v>
      </c>
      <c r="G756" s="329" t="s">
        <v>276</v>
      </c>
      <c r="H756" s="241">
        <f t="shared" si="88"/>
        <v>1</v>
      </c>
      <c r="I756" s="31"/>
      <c r="J756" s="32">
        <f t="shared" si="89"/>
        <v>12925</v>
      </c>
      <c r="K756" s="32">
        <f t="shared" si="90"/>
        <v>0</v>
      </c>
      <c r="L756" s="32">
        <f t="shared" si="91"/>
        <v>0</v>
      </c>
      <c r="M756" s="31"/>
      <c r="N756" s="32">
        <f t="shared" si="92"/>
        <v>13346</v>
      </c>
      <c r="O756" s="32">
        <f t="shared" si="93"/>
        <v>0</v>
      </c>
      <c r="P756" s="32">
        <f t="shared" si="94"/>
        <v>0</v>
      </c>
      <c r="Q756" s="31"/>
      <c r="R756" s="33">
        <f t="shared" si="95"/>
        <v>421</v>
      </c>
    </row>
    <row r="757" spans="1:18">
      <c r="A757" s="329" t="s">
        <v>901</v>
      </c>
      <c r="B757" s="329">
        <v>483239261</v>
      </c>
      <c r="C757" s="329" t="s">
        <v>536</v>
      </c>
      <c r="D757" s="329" t="s">
        <v>902</v>
      </c>
      <c r="E757" s="329" t="s">
        <v>264</v>
      </c>
      <c r="F757" s="30" t="s">
        <v>774</v>
      </c>
      <c r="G757" s="329" t="s">
        <v>286</v>
      </c>
      <c r="H757" s="241">
        <f t="shared" si="88"/>
        <v>11</v>
      </c>
      <c r="I757" s="31"/>
      <c r="J757" s="32">
        <f t="shared" si="89"/>
        <v>12473</v>
      </c>
      <c r="K757" s="32">
        <f t="shared" si="90"/>
        <v>0</v>
      </c>
      <c r="L757" s="32">
        <f t="shared" si="91"/>
        <v>3</v>
      </c>
      <c r="M757" s="31"/>
      <c r="N757" s="32">
        <f t="shared" si="92"/>
        <v>13271</v>
      </c>
      <c r="O757" s="32">
        <f t="shared" si="93"/>
        <v>0</v>
      </c>
      <c r="P757" s="32">
        <f t="shared" si="94"/>
        <v>2</v>
      </c>
      <c r="Q757" s="31"/>
      <c r="R757" s="33">
        <f t="shared" si="95"/>
        <v>798</v>
      </c>
    </row>
    <row r="758" spans="1:18">
      <c r="A758" s="329" t="s">
        <v>901</v>
      </c>
      <c r="B758" s="329">
        <v>483239293</v>
      </c>
      <c r="C758" s="329" t="s">
        <v>536</v>
      </c>
      <c r="D758" s="329" t="s">
        <v>902</v>
      </c>
      <c r="E758" s="329" t="s">
        <v>264</v>
      </c>
      <c r="F758" s="30" t="s">
        <v>677</v>
      </c>
      <c r="G758" s="329" t="s">
        <v>318</v>
      </c>
      <c r="H758" s="241">
        <f t="shared" si="88"/>
        <v>1</v>
      </c>
      <c r="I758" s="31"/>
      <c r="J758" s="32">
        <f t="shared" si="89"/>
        <v>12925</v>
      </c>
      <c r="K758" s="32">
        <f t="shared" si="90"/>
        <v>0</v>
      </c>
      <c r="L758" s="32">
        <f t="shared" si="91"/>
        <v>0</v>
      </c>
      <c r="M758" s="31"/>
      <c r="N758" s="32">
        <f t="shared" si="92"/>
        <v>18150.523254109023</v>
      </c>
      <c r="O758" s="32">
        <f t="shared" si="93"/>
        <v>0</v>
      </c>
      <c r="P758" s="32">
        <f t="shared" si="94"/>
        <v>0</v>
      </c>
      <c r="Q758" s="31"/>
      <c r="R758" s="33">
        <f t="shared" si="95"/>
        <v>5225.5232541090227</v>
      </c>
    </row>
    <row r="759" spans="1:18">
      <c r="A759" s="329" t="s">
        <v>901</v>
      </c>
      <c r="B759" s="329">
        <v>483239310</v>
      </c>
      <c r="C759" s="329" t="s">
        <v>536</v>
      </c>
      <c r="D759" s="329" t="s">
        <v>902</v>
      </c>
      <c r="E759" s="329" t="s">
        <v>264</v>
      </c>
      <c r="F759" s="30" t="s">
        <v>914</v>
      </c>
      <c r="G759" s="329" t="s">
        <v>335</v>
      </c>
      <c r="H759" s="241">
        <f t="shared" si="88"/>
        <v>98</v>
      </c>
      <c r="I759" s="31"/>
      <c r="J759" s="32">
        <f t="shared" si="89"/>
        <v>16064</v>
      </c>
      <c r="K759" s="32">
        <f t="shared" si="90"/>
        <v>0</v>
      </c>
      <c r="L759" s="32">
        <f t="shared" si="91"/>
        <v>38</v>
      </c>
      <c r="M759" s="31"/>
      <c r="N759" s="32">
        <f t="shared" si="92"/>
        <v>16353</v>
      </c>
      <c r="O759" s="32">
        <f t="shared" si="93"/>
        <v>1</v>
      </c>
      <c r="P759" s="32">
        <f t="shared" si="94"/>
        <v>44</v>
      </c>
      <c r="Q759" s="31"/>
      <c r="R759" s="33">
        <f t="shared" si="95"/>
        <v>289</v>
      </c>
    </row>
    <row r="760" spans="1:18">
      <c r="A760" s="329" t="s">
        <v>901</v>
      </c>
      <c r="B760" s="329">
        <v>483239625</v>
      </c>
      <c r="C760" s="329" t="s">
        <v>536</v>
      </c>
      <c r="D760" s="329" t="s">
        <v>902</v>
      </c>
      <c r="E760" s="329" t="s">
        <v>264</v>
      </c>
      <c r="F760" s="30" t="s">
        <v>678</v>
      </c>
      <c r="G760" s="329" t="s">
        <v>388</v>
      </c>
      <c r="H760" s="241">
        <f t="shared" si="88"/>
        <v>1</v>
      </c>
      <c r="I760" s="31"/>
      <c r="J760" s="32">
        <f t="shared" si="89"/>
        <v>12925</v>
      </c>
      <c r="K760" s="32">
        <f t="shared" si="90"/>
        <v>0</v>
      </c>
      <c r="L760" s="32">
        <f t="shared" si="91"/>
        <v>0</v>
      </c>
      <c r="M760" s="31"/>
      <c r="N760" s="32">
        <f t="shared" si="92"/>
        <v>19184</v>
      </c>
      <c r="O760" s="32">
        <f t="shared" si="93"/>
        <v>0</v>
      </c>
      <c r="P760" s="32">
        <f t="shared" si="94"/>
        <v>1</v>
      </c>
      <c r="Q760" s="31"/>
      <c r="R760" s="33">
        <f t="shared" si="95"/>
        <v>6259</v>
      </c>
    </row>
    <row r="761" spans="1:18">
      <c r="A761" s="329" t="s">
        <v>901</v>
      </c>
      <c r="B761" s="329">
        <v>483239665</v>
      </c>
      <c r="C761" s="329" t="s">
        <v>536</v>
      </c>
      <c r="D761" s="329" t="s">
        <v>902</v>
      </c>
      <c r="E761" s="329" t="s">
        <v>264</v>
      </c>
      <c r="F761" s="30" t="s">
        <v>834</v>
      </c>
      <c r="G761" s="329" t="s">
        <v>398</v>
      </c>
      <c r="H761" s="241">
        <f t="shared" si="88"/>
        <v>8</v>
      </c>
      <c r="I761" s="31"/>
      <c r="J761" s="32">
        <f t="shared" si="89"/>
        <v>13294</v>
      </c>
      <c r="K761" s="32">
        <f t="shared" si="90"/>
        <v>0</v>
      </c>
      <c r="L761" s="32">
        <f t="shared" si="91"/>
        <v>2</v>
      </c>
      <c r="M761" s="31"/>
      <c r="N761" s="32">
        <f t="shared" si="92"/>
        <v>14004</v>
      </c>
      <c r="O761" s="32">
        <f t="shared" si="93"/>
        <v>0</v>
      </c>
      <c r="P761" s="32">
        <f t="shared" si="94"/>
        <v>2</v>
      </c>
      <c r="Q761" s="31"/>
      <c r="R761" s="33">
        <f t="shared" si="95"/>
        <v>710</v>
      </c>
    </row>
    <row r="762" spans="1:18">
      <c r="A762" s="329" t="s">
        <v>901</v>
      </c>
      <c r="B762" s="329">
        <v>483239740</v>
      </c>
      <c r="C762" s="329" t="s">
        <v>536</v>
      </c>
      <c r="D762" s="329" t="s">
        <v>902</v>
      </c>
      <c r="E762" s="329" t="s">
        <v>264</v>
      </c>
      <c r="F762" s="30" t="s">
        <v>915</v>
      </c>
      <c r="G762" s="329" t="s">
        <v>421</v>
      </c>
      <c r="H762" s="241">
        <f t="shared" si="88"/>
        <v>9</v>
      </c>
      <c r="I762" s="31"/>
      <c r="J762" s="32">
        <f t="shared" si="89"/>
        <v>14547</v>
      </c>
      <c r="K762" s="32">
        <f t="shared" si="90"/>
        <v>0</v>
      </c>
      <c r="L762" s="32">
        <f t="shared" si="91"/>
        <v>2</v>
      </c>
      <c r="M762" s="31"/>
      <c r="N762" s="32">
        <f t="shared" si="92"/>
        <v>14767</v>
      </c>
      <c r="O762" s="32">
        <f t="shared" si="93"/>
        <v>0</v>
      </c>
      <c r="P762" s="32">
        <f t="shared" si="94"/>
        <v>2</v>
      </c>
      <c r="Q762" s="31"/>
      <c r="R762" s="33">
        <f t="shared" si="95"/>
        <v>220</v>
      </c>
    </row>
    <row r="763" spans="1:18">
      <c r="A763" s="329" t="s">
        <v>901</v>
      </c>
      <c r="B763" s="329">
        <v>483239760</v>
      </c>
      <c r="C763" s="329" t="s">
        <v>536</v>
      </c>
      <c r="D763" s="329" t="s">
        <v>902</v>
      </c>
      <c r="E763" s="329" t="s">
        <v>264</v>
      </c>
      <c r="F763" s="30" t="s">
        <v>916</v>
      </c>
      <c r="G763" s="329" t="s">
        <v>426</v>
      </c>
      <c r="H763" s="241">
        <f t="shared" si="88"/>
        <v>47</v>
      </c>
      <c r="I763" s="31"/>
      <c r="J763" s="32">
        <f t="shared" si="89"/>
        <v>13878</v>
      </c>
      <c r="K763" s="32">
        <f t="shared" si="90"/>
        <v>2</v>
      </c>
      <c r="L763" s="32">
        <f t="shared" si="91"/>
        <v>12</v>
      </c>
      <c r="M763" s="31"/>
      <c r="N763" s="32">
        <f t="shared" si="92"/>
        <v>14129</v>
      </c>
      <c r="O763" s="32">
        <f t="shared" si="93"/>
        <v>2</v>
      </c>
      <c r="P763" s="32">
        <f t="shared" si="94"/>
        <v>14</v>
      </c>
      <c r="Q763" s="31"/>
      <c r="R763" s="33">
        <f t="shared" si="95"/>
        <v>251</v>
      </c>
    </row>
    <row r="764" spans="1:18">
      <c r="A764" s="329" t="s">
        <v>901</v>
      </c>
      <c r="B764" s="329">
        <v>483239780</v>
      </c>
      <c r="C764" s="329" t="s">
        <v>536</v>
      </c>
      <c r="D764" s="329" t="s">
        <v>902</v>
      </c>
      <c r="E764" s="329" t="s">
        <v>264</v>
      </c>
      <c r="F764" s="30" t="s">
        <v>791</v>
      </c>
      <c r="G764" s="329" t="s">
        <v>436</v>
      </c>
      <c r="H764" s="241">
        <f t="shared" si="88"/>
        <v>2</v>
      </c>
      <c r="I764" s="31"/>
      <c r="J764" s="32">
        <f t="shared" si="89"/>
        <v>15706</v>
      </c>
      <c r="K764" s="32">
        <f t="shared" si="90"/>
        <v>0</v>
      </c>
      <c r="L764" s="32">
        <f t="shared" si="91"/>
        <v>1</v>
      </c>
      <c r="M764" s="31"/>
      <c r="N764" s="32">
        <f t="shared" si="92"/>
        <v>13346</v>
      </c>
      <c r="O764" s="32">
        <f t="shared" si="93"/>
        <v>0</v>
      </c>
      <c r="P764" s="32">
        <f t="shared" si="94"/>
        <v>0</v>
      </c>
      <c r="Q764" s="31"/>
      <c r="R764" s="33">
        <f t="shared" si="95"/>
        <v>-2360</v>
      </c>
    </row>
    <row r="765" spans="1:18">
      <c r="A765" s="329" t="s">
        <v>917</v>
      </c>
      <c r="B765" s="329">
        <v>484035035</v>
      </c>
      <c r="C765" s="329" t="s">
        <v>537</v>
      </c>
      <c r="D765" s="329" t="s">
        <v>654</v>
      </c>
      <c r="E765" s="329" t="s">
        <v>60</v>
      </c>
      <c r="F765" s="30" t="s">
        <v>654</v>
      </c>
      <c r="G765" s="329" t="s">
        <v>60</v>
      </c>
      <c r="H765" s="241">
        <f t="shared" si="88"/>
        <v>1205</v>
      </c>
      <c r="I765" s="31"/>
      <c r="J765" s="32">
        <f t="shared" si="89"/>
        <v>20024</v>
      </c>
      <c r="K765" s="32">
        <f t="shared" si="90"/>
        <v>187</v>
      </c>
      <c r="L765" s="32">
        <f t="shared" si="91"/>
        <v>941</v>
      </c>
      <c r="M765" s="31"/>
      <c r="N765" s="32">
        <f t="shared" si="92"/>
        <v>21494</v>
      </c>
      <c r="O765" s="32">
        <f t="shared" si="93"/>
        <v>231</v>
      </c>
      <c r="P765" s="32">
        <f t="shared" si="94"/>
        <v>949</v>
      </c>
      <c r="Q765" s="31"/>
      <c r="R765" s="33">
        <f t="shared" si="95"/>
        <v>1470</v>
      </c>
    </row>
    <row r="766" spans="1:18">
      <c r="A766" s="329" t="s">
        <v>917</v>
      </c>
      <c r="B766" s="329">
        <v>484035044</v>
      </c>
      <c r="C766" s="329" t="s">
        <v>537</v>
      </c>
      <c r="D766" s="329" t="s">
        <v>654</v>
      </c>
      <c r="E766" s="329" t="s">
        <v>60</v>
      </c>
      <c r="F766" s="30" t="s">
        <v>655</v>
      </c>
      <c r="G766" s="329" t="s">
        <v>69</v>
      </c>
      <c r="H766" s="241">
        <f t="shared" si="88"/>
        <v>5</v>
      </c>
      <c r="I766" s="31"/>
      <c r="J766" s="32">
        <f t="shared" si="89"/>
        <v>13434</v>
      </c>
      <c r="K766" s="32">
        <f t="shared" si="90"/>
        <v>0</v>
      </c>
      <c r="L766" s="32">
        <f t="shared" si="91"/>
        <v>0</v>
      </c>
      <c r="M766" s="31"/>
      <c r="N766" s="32">
        <f t="shared" si="92"/>
        <v>16754</v>
      </c>
      <c r="O766" s="32">
        <f t="shared" si="93"/>
        <v>0</v>
      </c>
      <c r="P766" s="32">
        <f t="shared" si="94"/>
        <v>2</v>
      </c>
      <c r="Q766" s="31"/>
      <c r="R766" s="33">
        <f t="shared" si="95"/>
        <v>3320</v>
      </c>
    </row>
    <row r="767" spans="1:18">
      <c r="A767" s="329" t="s">
        <v>917</v>
      </c>
      <c r="B767" s="329">
        <v>484035046</v>
      </c>
      <c r="C767" s="329" t="s">
        <v>537</v>
      </c>
      <c r="D767" s="329" t="s">
        <v>654</v>
      </c>
      <c r="E767" s="329" t="s">
        <v>60</v>
      </c>
      <c r="F767" s="30" t="s">
        <v>918</v>
      </c>
      <c r="G767" s="329" t="s">
        <v>71</v>
      </c>
      <c r="H767" s="241">
        <f t="shared" si="88"/>
        <v>1</v>
      </c>
      <c r="I767" s="31"/>
      <c r="J767" s="32">
        <f t="shared" si="89"/>
        <v>18295</v>
      </c>
      <c r="K767" s="32">
        <f t="shared" si="90"/>
        <v>0</v>
      </c>
      <c r="L767" s="32">
        <f t="shared" si="91"/>
        <v>1</v>
      </c>
      <c r="M767" s="31"/>
      <c r="N767" s="32">
        <f t="shared" si="92"/>
        <v>18834</v>
      </c>
      <c r="O767" s="32">
        <f t="shared" si="93"/>
        <v>0</v>
      </c>
      <c r="P767" s="32">
        <f t="shared" si="94"/>
        <v>1</v>
      </c>
      <c r="Q767" s="31"/>
      <c r="R767" s="33">
        <f t="shared" si="95"/>
        <v>539</v>
      </c>
    </row>
    <row r="768" spans="1:18">
      <c r="A768" s="329" t="s">
        <v>917</v>
      </c>
      <c r="B768" s="329">
        <v>484035101</v>
      </c>
      <c r="C768" s="329" t="s">
        <v>537</v>
      </c>
      <c r="D768" s="329" t="s">
        <v>654</v>
      </c>
      <c r="E768" s="329" t="s">
        <v>60</v>
      </c>
      <c r="F768" s="30" t="s">
        <v>753</v>
      </c>
      <c r="G768" s="329" t="s">
        <v>126</v>
      </c>
      <c r="H768" s="241">
        <f t="shared" si="88"/>
        <v>0</v>
      </c>
      <c r="I768" s="31"/>
      <c r="J768" s="32">
        <f t="shared" si="89"/>
        <v>19462</v>
      </c>
      <c r="K768" s="32">
        <f t="shared" si="90"/>
        <v>1</v>
      </c>
      <c r="L768" s="32">
        <f t="shared" si="91"/>
        <v>1</v>
      </c>
      <c r="M768" s="31"/>
      <c r="N768" s="32" t="str">
        <f t="shared" si="92"/>
        <v>--</v>
      </c>
      <c r="O768" s="32">
        <f t="shared" si="93"/>
        <v>1</v>
      </c>
      <c r="P768" s="32">
        <f t="shared" si="94"/>
        <v>1</v>
      </c>
      <c r="Q768" s="31"/>
      <c r="R768" s="33" t="str">
        <f t="shared" si="95"/>
        <v>--</v>
      </c>
    </row>
    <row r="769" spans="1:18">
      <c r="A769" s="329" t="s">
        <v>917</v>
      </c>
      <c r="B769" s="329">
        <v>484035163</v>
      </c>
      <c r="C769" s="329" t="s">
        <v>537</v>
      </c>
      <c r="D769" s="329" t="s">
        <v>654</v>
      </c>
      <c r="E769" s="329" t="s">
        <v>60</v>
      </c>
      <c r="F769" s="30" t="s">
        <v>660</v>
      </c>
      <c r="G769" s="329" t="s">
        <v>188</v>
      </c>
      <c r="H769" s="241">
        <f t="shared" si="88"/>
        <v>2</v>
      </c>
      <c r="I769" s="31"/>
      <c r="J769" s="32">
        <f t="shared" si="89"/>
        <v>21879</v>
      </c>
      <c r="K769" s="32">
        <f t="shared" si="90"/>
        <v>0</v>
      </c>
      <c r="L769" s="32">
        <f t="shared" si="91"/>
        <v>1</v>
      </c>
      <c r="M769" s="31"/>
      <c r="N769" s="32">
        <f t="shared" si="92"/>
        <v>11796</v>
      </c>
      <c r="O769" s="32">
        <f t="shared" si="93"/>
        <v>0</v>
      </c>
      <c r="P769" s="32">
        <f t="shared" si="94"/>
        <v>0</v>
      </c>
      <c r="Q769" s="31"/>
      <c r="R769" s="33">
        <f t="shared" si="95"/>
        <v>-10083</v>
      </c>
    </row>
    <row r="770" spans="1:18">
      <c r="A770" s="329" t="s">
        <v>917</v>
      </c>
      <c r="B770" s="329">
        <v>484035165</v>
      </c>
      <c r="C770" s="329" t="s">
        <v>537</v>
      </c>
      <c r="D770" s="329" t="s">
        <v>654</v>
      </c>
      <c r="E770" s="329" t="s">
        <v>60</v>
      </c>
      <c r="F770" s="30" t="s">
        <v>661</v>
      </c>
      <c r="G770" s="329" t="s">
        <v>190</v>
      </c>
      <c r="H770" s="241">
        <f t="shared" si="88"/>
        <v>2</v>
      </c>
      <c r="I770" s="31"/>
      <c r="J770" s="32" t="str">
        <f t="shared" si="89"/>
        <v>--</v>
      </c>
      <c r="K770" s="32">
        <f t="shared" si="90"/>
        <v>0</v>
      </c>
      <c r="L770" s="32">
        <f t="shared" si="91"/>
        <v>0</v>
      </c>
      <c r="M770" s="31"/>
      <c r="N770" s="32">
        <f t="shared" si="92"/>
        <v>17017</v>
      </c>
      <c r="O770" s="32">
        <f t="shared" si="93"/>
        <v>0</v>
      </c>
      <c r="P770" s="32">
        <f t="shared" si="94"/>
        <v>1</v>
      </c>
      <c r="Q770" s="31"/>
      <c r="R770" s="33" t="str">
        <f t="shared" si="95"/>
        <v>--</v>
      </c>
    </row>
    <row r="771" spans="1:18">
      <c r="A771" s="329" t="s">
        <v>917</v>
      </c>
      <c r="B771" s="329">
        <v>484035198</v>
      </c>
      <c r="C771" s="329" t="s">
        <v>537</v>
      </c>
      <c r="D771" s="329" t="s">
        <v>654</v>
      </c>
      <c r="E771" s="329" t="s">
        <v>60</v>
      </c>
      <c r="F771" s="30" t="s">
        <v>715</v>
      </c>
      <c r="G771" s="329" t="s">
        <v>223</v>
      </c>
      <c r="H771" s="241">
        <f t="shared" si="88"/>
        <v>2</v>
      </c>
      <c r="I771" s="31"/>
      <c r="J771" s="32" t="str">
        <f t="shared" si="89"/>
        <v>--</v>
      </c>
      <c r="K771" s="32">
        <f t="shared" si="90"/>
        <v>0</v>
      </c>
      <c r="L771" s="32">
        <f t="shared" si="91"/>
        <v>0</v>
      </c>
      <c r="M771" s="31"/>
      <c r="N771" s="32">
        <f t="shared" si="92"/>
        <v>18834</v>
      </c>
      <c r="O771" s="32">
        <f t="shared" si="93"/>
        <v>0</v>
      </c>
      <c r="P771" s="32">
        <f t="shared" si="94"/>
        <v>1</v>
      </c>
      <c r="Q771" s="31"/>
      <c r="R771" s="33" t="str">
        <f t="shared" si="95"/>
        <v>--</v>
      </c>
    </row>
    <row r="772" spans="1:18">
      <c r="A772" s="329" t="s">
        <v>917</v>
      </c>
      <c r="B772" s="329">
        <v>484035207</v>
      </c>
      <c r="C772" s="329" t="s">
        <v>537</v>
      </c>
      <c r="D772" s="329" t="s">
        <v>654</v>
      </c>
      <c r="E772" s="329" t="s">
        <v>60</v>
      </c>
      <c r="F772" s="30" t="s">
        <v>672</v>
      </c>
      <c r="G772" s="329" t="s">
        <v>232</v>
      </c>
      <c r="H772" s="241">
        <f t="shared" si="88"/>
        <v>0</v>
      </c>
      <c r="I772" s="31"/>
      <c r="J772" s="32">
        <f t="shared" si="89"/>
        <v>18295</v>
      </c>
      <c r="K772" s="32">
        <f t="shared" si="90"/>
        <v>0</v>
      </c>
      <c r="L772" s="32">
        <f t="shared" si="91"/>
        <v>1</v>
      </c>
      <c r="M772" s="31"/>
      <c r="N772" s="32" t="str">
        <f t="shared" si="92"/>
        <v>--</v>
      </c>
      <c r="O772" s="32">
        <f t="shared" si="93"/>
        <v>0</v>
      </c>
      <c r="P772" s="32">
        <f t="shared" si="94"/>
        <v>0</v>
      </c>
      <c r="Q772" s="31"/>
      <c r="R772" s="33" t="str">
        <f t="shared" si="95"/>
        <v>--</v>
      </c>
    </row>
    <row r="773" spans="1:18">
      <c r="A773" s="329" t="s">
        <v>917</v>
      </c>
      <c r="B773" s="329">
        <v>484035220</v>
      </c>
      <c r="C773" s="155" t="s">
        <v>537</v>
      </c>
      <c r="D773" s="345">
        <v>35</v>
      </c>
      <c r="E773" s="155" t="s">
        <v>60</v>
      </c>
      <c r="F773" s="32">
        <v>220</v>
      </c>
      <c r="G773" s="155" t="s">
        <v>245</v>
      </c>
      <c r="H773" s="241">
        <f t="shared" si="88"/>
        <v>1</v>
      </c>
      <c r="I773" s="31"/>
      <c r="J773" s="32" t="str">
        <f t="shared" si="89"/>
        <v>--</v>
      </c>
      <c r="K773" s="32">
        <f t="shared" si="90"/>
        <v>0</v>
      </c>
      <c r="L773" s="32">
        <f t="shared" si="91"/>
        <v>0</v>
      </c>
      <c r="M773" s="31"/>
      <c r="N773" s="32">
        <f t="shared" si="92"/>
        <v>16449.08014628815</v>
      </c>
      <c r="O773" s="32">
        <f t="shared" si="93"/>
        <v>0</v>
      </c>
      <c r="P773" s="32">
        <f t="shared" si="94"/>
        <v>0</v>
      </c>
      <c r="Q773" s="31"/>
      <c r="R773" s="33" t="str">
        <f t="shared" si="95"/>
        <v>--</v>
      </c>
    </row>
    <row r="774" spans="1:18">
      <c r="A774" s="329" t="s">
        <v>917</v>
      </c>
      <c r="B774" s="329">
        <v>484035243</v>
      </c>
      <c r="C774" s="329" t="s">
        <v>537</v>
      </c>
      <c r="D774" s="329" t="s">
        <v>654</v>
      </c>
      <c r="E774" s="329" t="s">
        <v>60</v>
      </c>
      <c r="F774" s="30" t="s">
        <v>674</v>
      </c>
      <c r="G774" s="329" t="s">
        <v>268</v>
      </c>
      <c r="H774" s="241">
        <f t="shared" si="88"/>
        <v>1</v>
      </c>
      <c r="I774" s="31"/>
      <c r="J774" s="32">
        <f t="shared" si="89"/>
        <v>15163</v>
      </c>
      <c r="K774" s="32">
        <f t="shared" si="90"/>
        <v>0</v>
      </c>
      <c r="L774" s="32">
        <f t="shared" si="91"/>
        <v>1</v>
      </c>
      <c r="M774" s="31"/>
      <c r="N774" s="32">
        <f t="shared" si="92"/>
        <v>18004.222899734039</v>
      </c>
      <c r="O774" s="32">
        <f t="shared" si="93"/>
        <v>0</v>
      </c>
      <c r="P774" s="32">
        <f t="shared" si="94"/>
        <v>0</v>
      </c>
      <c r="Q774" s="31"/>
      <c r="R774" s="33">
        <f t="shared" si="95"/>
        <v>2841.2228997340389</v>
      </c>
    </row>
    <row r="775" spans="1:18">
      <c r="A775" s="329" t="s">
        <v>917</v>
      </c>
      <c r="B775" s="329">
        <v>484035244</v>
      </c>
      <c r="C775" s="329" t="s">
        <v>537</v>
      </c>
      <c r="D775" s="329" t="s">
        <v>654</v>
      </c>
      <c r="E775" s="329" t="s">
        <v>60</v>
      </c>
      <c r="F775" s="30" t="s">
        <v>664</v>
      </c>
      <c r="G775" s="329" t="s">
        <v>269</v>
      </c>
      <c r="H775" s="241">
        <f t="shared" si="88"/>
        <v>1</v>
      </c>
      <c r="I775" s="31"/>
      <c r="J775" s="32">
        <f t="shared" si="89"/>
        <v>20436</v>
      </c>
      <c r="K775" s="32">
        <f t="shared" si="90"/>
        <v>2</v>
      </c>
      <c r="L775" s="32">
        <f t="shared" si="91"/>
        <v>3</v>
      </c>
      <c r="M775" s="31"/>
      <c r="N775" s="32">
        <f t="shared" si="92"/>
        <v>20717</v>
      </c>
      <c r="O775" s="32">
        <f t="shared" si="93"/>
        <v>1</v>
      </c>
      <c r="P775" s="32">
        <f t="shared" si="94"/>
        <v>2</v>
      </c>
      <c r="Q775" s="31"/>
      <c r="R775" s="33">
        <f t="shared" si="95"/>
        <v>281</v>
      </c>
    </row>
    <row r="776" spans="1:18">
      <c r="A776" s="329" t="s">
        <v>917</v>
      </c>
      <c r="B776" s="329">
        <v>484035262</v>
      </c>
      <c r="C776" s="329" t="s">
        <v>537</v>
      </c>
      <c r="D776" s="329" t="s">
        <v>654</v>
      </c>
      <c r="E776" s="329" t="s">
        <v>60</v>
      </c>
      <c r="F776" s="30" t="s">
        <v>666</v>
      </c>
      <c r="G776" s="329" t="s">
        <v>287</v>
      </c>
      <c r="H776" s="241">
        <f t="shared" si="88"/>
        <v>1</v>
      </c>
      <c r="I776" s="31"/>
      <c r="J776" s="32">
        <f t="shared" si="89"/>
        <v>20230</v>
      </c>
      <c r="K776" s="32">
        <f t="shared" si="90"/>
        <v>1</v>
      </c>
      <c r="L776" s="32">
        <f t="shared" si="91"/>
        <v>2</v>
      </c>
      <c r="M776" s="31"/>
      <c r="N776" s="32">
        <f t="shared" si="92"/>
        <v>23555</v>
      </c>
      <c r="O776" s="32">
        <f t="shared" si="93"/>
        <v>1</v>
      </c>
      <c r="P776" s="32">
        <f t="shared" si="94"/>
        <v>1</v>
      </c>
      <c r="Q776" s="31"/>
      <c r="R776" s="33">
        <f t="shared" si="95"/>
        <v>3325</v>
      </c>
    </row>
    <row r="777" spans="1:18">
      <c r="A777" s="329" t="s">
        <v>917</v>
      </c>
      <c r="B777" s="329">
        <v>484035271</v>
      </c>
      <c r="C777" s="329" t="s">
        <v>537</v>
      </c>
      <c r="D777" s="329" t="s">
        <v>654</v>
      </c>
      <c r="E777" s="329" t="s">
        <v>60</v>
      </c>
      <c r="F777" s="30" t="s">
        <v>760</v>
      </c>
      <c r="G777" s="329" t="s">
        <v>296</v>
      </c>
      <c r="H777" s="241">
        <f t="shared" si="88"/>
        <v>0</v>
      </c>
      <c r="I777" s="31"/>
      <c r="J777" s="32">
        <f t="shared" si="89"/>
        <v>19661</v>
      </c>
      <c r="K777" s="32">
        <f t="shared" si="90"/>
        <v>1</v>
      </c>
      <c r="L777" s="32">
        <f t="shared" si="91"/>
        <v>1</v>
      </c>
      <c r="M777" s="31"/>
      <c r="N777" s="32" t="str">
        <f t="shared" si="92"/>
        <v>--</v>
      </c>
      <c r="O777" s="32">
        <f t="shared" si="93"/>
        <v>0</v>
      </c>
      <c r="P777" s="32">
        <f t="shared" si="94"/>
        <v>0</v>
      </c>
      <c r="Q777" s="31"/>
      <c r="R777" s="33" t="str">
        <f t="shared" si="95"/>
        <v>--</v>
      </c>
    </row>
    <row r="778" spans="1:18">
      <c r="A778" s="329" t="s">
        <v>917</v>
      </c>
      <c r="B778" s="329">
        <v>484035285</v>
      </c>
      <c r="C778" s="329" t="s">
        <v>537</v>
      </c>
      <c r="D778" s="329" t="s">
        <v>654</v>
      </c>
      <c r="E778" s="329" t="s">
        <v>60</v>
      </c>
      <c r="F778" s="30" t="s">
        <v>676</v>
      </c>
      <c r="G778" s="329" t="s">
        <v>310</v>
      </c>
      <c r="H778" s="241">
        <f t="shared" ref="H778:H841" si="96">IFERROR(VLOOKUP(B778,ratesQ2,14,FALSE),0)</f>
        <v>1</v>
      </c>
      <c r="I778" s="31"/>
      <c r="J778" s="32">
        <f t="shared" ref="J778:J841" si="97">IFERROR(VLOOKUP($B778,ratesPFY,9,FALSE),"--")</f>
        <v>21841</v>
      </c>
      <c r="K778" s="32">
        <f t="shared" ref="K778:K841" si="98">IFERROR(VLOOKUP($B778,found25,12,FALSE),0) +
IFERROR(VLOOKUP($B778,found25,13,FALSE),0) +
IFERROR(VLOOKUP($B778,found25,14,FALSE),0)</f>
        <v>1</v>
      </c>
      <c r="L778" s="32">
        <f t="shared" ref="L778:L841" si="99">(IFERROR(VLOOKUP($B778,found25,15,FALSE),0))</f>
        <v>1</v>
      </c>
      <c r="M778" s="31"/>
      <c r="N778" s="32">
        <f t="shared" ref="N778:N841" si="100">IFERROR(VLOOKUP($B778,ratesQ2,8,FALSE),"--")</f>
        <v>19666</v>
      </c>
      <c r="O778" s="32">
        <f t="shared" ref="O778:O841" si="101">IFERROR(VLOOKUP($B778,found26,12,FALSE),0) +
IFERROR(VLOOKUP($B778,found26,13,FALSE),0) +
IFERROR(VLOOKUP($B778,found26,14,FALSE),0)</f>
        <v>1</v>
      </c>
      <c r="P778" s="32">
        <f t="shared" ref="P778:P841" si="102">(IFERROR(VLOOKUP($B778,found26,15,FALSE),0))</f>
        <v>1</v>
      </c>
      <c r="Q778" s="31"/>
      <c r="R778" s="33">
        <f t="shared" ref="R778:R841" si="103">IFERROR(N778-J778,"--")</f>
        <v>-2175</v>
      </c>
    </row>
    <row r="779" spans="1:18">
      <c r="A779" s="329" t="s">
        <v>917</v>
      </c>
      <c r="B779" s="329">
        <v>484035307</v>
      </c>
      <c r="C779" s="329" t="s">
        <v>537</v>
      </c>
      <c r="D779" s="329" t="s">
        <v>654</v>
      </c>
      <c r="E779" s="329" t="s">
        <v>60</v>
      </c>
      <c r="F779" s="30" t="s">
        <v>831</v>
      </c>
      <c r="G779" s="329" t="s">
        <v>332</v>
      </c>
      <c r="H779" s="241">
        <f t="shared" si="96"/>
        <v>0</v>
      </c>
      <c r="I779" s="31"/>
      <c r="J779" s="32">
        <f t="shared" si="97"/>
        <v>16240</v>
      </c>
      <c r="K779" s="32">
        <f t="shared" si="98"/>
        <v>0</v>
      </c>
      <c r="L779" s="32">
        <f t="shared" si="99"/>
        <v>2</v>
      </c>
      <c r="M779" s="31"/>
      <c r="N779" s="32" t="str">
        <f t="shared" si="100"/>
        <v>--</v>
      </c>
      <c r="O779" s="32">
        <f t="shared" si="101"/>
        <v>0</v>
      </c>
      <c r="P779" s="32">
        <f t="shared" si="102"/>
        <v>1</v>
      </c>
      <c r="Q779" s="31"/>
      <c r="R779" s="33" t="str">
        <f t="shared" si="103"/>
        <v>--</v>
      </c>
    </row>
    <row r="780" spans="1:18">
      <c r="A780" s="329" t="s">
        <v>917</v>
      </c>
      <c r="B780" s="329">
        <v>484035308</v>
      </c>
      <c r="C780" s="329" t="s">
        <v>537</v>
      </c>
      <c r="D780" s="329" t="s">
        <v>654</v>
      </c>
      <c r="E780" s="329" t="s">
        <v>60</v>
      </c>
      <c r="F780" s="30" t="s">
        <v>717</v>
      </c>
      <c r="G780" s="329" t="s">
        <v>333</v>
      </c>
      <c r="H780" s="241">
        <f t="shared" si="96"/>
        <v>1</v>
      </c>
      <c r="I780" s="31"/>
      <c r="J780" s="32" t="str">
        <f t="shared" si="97"/>
        <v>--</v>
      </c>
      <c r="K780" s="32">
        <f t="shared" si="98"/>
        <v>0</v>
      </c>
      <c r="L780" s="32">
        <f t="shared" si="99"/>
        <v>0</v>
      </c>
      <c r="M780" s="31"/>
      <c r="N780" s="32">
        <f t="shared" si="100"/>
        <v>22241</v>
      </c>
      <c r="O780" s="32">
        <f t="shared" si="101"/>
        <v>0</v>
      </c>
      <c r="P780" s="32">
        <f t="shared" si="102"/>
        <v>1</v>
      </c>
      <c r="Q780" s="31"/>
      <c r="R780" s="33" t="str">
        <f t="shared" si="103"/>
        <v>--</v>
      </c>
    </row>
    <row r="781" spans="1:18">
      <c r="A781" s="329" t="s">
        <v>917</v>
      </c>
      <c r="B781" s="329">
        <v>484035336</v>
      </c>
      <c r="C781" s="155" t="s">
        <v>537</v>
      </c>
      <c r="D781" s="345">
        <v>35</v>
      </c>
      <c r="E781" s="155" t="s">
        <v>60</v>
      </c>
      <c r="F781" s="32">
        <v>336</v>
      </c>
      <c r="G781" s="155" t="s">
        <v>361</v>
      </c>
      <c r="H781" s="241">
        <f t="shared" si="96"/>
        <v>1</v>
      </c>
      <c r="I781" s="31"/>
      <c r="J781" s="32" t="str">
        <f t="shared" si="97"/>
        <v>--</v>
      </c>
      <c r="K781" s="32">
        <f t="shared" si="98"/>
        <v>0</v>
      </c>
      <c r="L781" s="32">
        <f t="shared" si="99"/>
        <v>0</v>
      </c>
      <c r="M781" s="31"/>
      <c r="N781" s="32">
        <f t="shared" si="100"/>
        <v>16410.426652716051</v>
      </c>
      <c r="O781" s="32">
        <f t="shared" si="101"/>
        <v>0</v>
      </c>
      <c r="P781" s="32">
        <f t="shared" si="102"/>
        <v>0</v>
      </c>
      <c r="Q781" s="31"/>
      <c r="R781" s="33" t="str">
        <f t="shared" si="103"/>
        <v>--</v>
      </c>
    </row>
    <row r="782" spans="1:18">
      <c r="A782" s="329" t="s">
        <v>917</v>
      </c>
      <c r="B782" s="329">
        <v>484035690</v>
      </c>
      <c r="C782" s="155" t="s">
        <v>537</v>
      </c>
      <c r="D782" s="345">
        <v>35</v>
      </c>
      <c r="E782" s="155" t="s">
        <v>60</v>
      </c>
      <c r="F782" s="32">
        <v>690</v>
      </c>
      <c r="G782" s="155" t="s">
        <v>407</v>
      </c>
      <c r="H782" s="241">
        <f t="shared" si="96"/>
        <v>1</v>
      </c>
      <c r="I782" s="31"/>
      <c r="J782" s="32" t="str">
        <f t="shared" si="97"/>
        <v>--</v>
      </c>
      <c r="K782" s="32">
        <f t="shared" si="98"/>
        <v>0</v>
      </c>
      <c r="L782" s="32">
        <f t="shared" si="99"/>
        <v>0</v>
      </c>
      <c r="M782" s="31"/>
      <c r="N782" s="32">
        <f t="shared" si="100"/>
        <v>13977.940112033109</v>
      </c>
      <c r="O782" s="32">
        <f t="shared" si="101"/>
        <v>0</v>
      </c>
      <c r="P782" s="32">
        <f t="shared" si="102"/>
        <v>0</v>
      </c>
      <c r="Q782" s="31"/>
      <c r="R782" s="33" t="str">
        <f t="shared" si="103"/>
        <v>--</v>
      </c>
    </row>
    <row r="783" spans="1:18">
      <c r="A783" s="329" t="s">
        <v>919</v>
      </c>
      <c r="B783" s="329">
        <v>485258030</v>
      </c>
      <c r="C783" s="329" t="s">
        <v>538</v>
      </c>
      <c r="D783" s="329" t="s">
        <v>741</v>
      </c>
      <c r="E783" s="329" t="s">
        <v>283</v>
      </c>
      <c r="F783" s="30" t="s">
        <v>706</v>
      </c>
      <c r="G783" s="329" t="s">
        <v>55</v>
      </c>
      <c r="H783" s="241">
        <f t="shared" si="96"/>
        <v>4</v>
      </c>
      <c r="I783" s="31"/>
      <c r="J783" s="32" t="str">
        <f t="shared" si="97"/>
        <v>--</v>
      </c>
      <c r="K783" s="32">
        <f t="shared" si="98"/>
        <v>0</v>
      </c>
      <c r="L783" s="32">
        <f t="shared" si="99"/>
        <v>0</v>
      </c>
      <c r="M783" s="31"/>
      <c r="N783" s="32">
        <f t="shared" si="100"/>
        <v>18652</v>
      </c>
      <c r="O783" s="32">
        <f t="shared" si="101"/>
        <v>0</v>
      </c>
      <c r="P783" s="32">
        <f t="shared" si="102"/>
        <v>1</v>
      </c>
      <c r="Q783" s="31"/>
      <c r="R783" s="33" t="str">
        <f t="shared" si="103"/>
        <v>--</v>
      </c>
    </row>
    <row r="784" spans="1:18">
      <c r="A784" s="329" t="s">
        <v>919</v>
      </c>
      <c r="B784" s="329">
        <v>485258071</v>
      </c>
      <c r="C784" s="329" t="s">
        <v>538</v>
      </c>
      <c r="D784" s="329" t="s">
        <v>741</v>
      </c>
      <c r="E784" s="329" t="s">
        <v>283</v>
      </c>
      <c r="F784" s="30" t="s">
        <v>746</v>
      </c>
      <c r="G784" s="329" t="s">
        <v>96</v>
      </c>
      <c r="H784" s="241">
        <f t="shared" si="96"/>
        <v>0</v>
      </c>
      <c r="I784" s="31"/>
      <c r="J784" s="32">
        <f t="shared" si="97"/>
        <v>12565</v>
      </c>
      <c r="K784" s="32">
        <f t="shared" si="98"/>
        <v>0</v>
      </c>
      <c r="L784" s="32">
        <f t="shared" si="99"/>
        <v>0</v>
      </c>
      <c r="M784" s="31"/>
      <c r="N784" s="32" t="str">
        <f t="shared" si="100"/>
        <v>--</v>
      </c>
      <c r="O784" s="32">
        <f t="shared" si="101"/>
        <v>0</v>
      </c>
      <c r="P784" s="32">
        <f t="shared" si="102"/>
        <v>0</v>
      </c>
      <c r="Q784" s="31"/>
      <c r="R784" s="33" t="str">
        <f t="shared" si="103"/>
        <v>--</v>
      </c>
    </row>
    <row r="785" spans="1:18">
      <c r="A785" s="329" t="s">
        <v>919</v>
      </c>
      <c r="B785" s="329">
        <v>485258079</v>
      </c>
      <c r="C785" s="329" t="s">
        <v>538</v>
      </c>
      <c r="D785" s="329" t="s">
        <v>741</v>
      </c>
      <c r="E785" s="329" t="s">
        <v>283</v>
      </c>
      <c r="F785" s="30" t="s">
        <v>782</v>
      </c>
      <c r="G785" s="329" t="s">
        <v>104</v>
      </c>
      <c r="H785" s="241">
        <f t="shared" si="96"/>
        <v>1</v>
      </c>
      <c r="I785" s="31"/>
      <c r="J785" s="32">
        <f t="shared" si="97"/>
        <v>15482</v>
      </c>
      <c r="K785" s="32">
        <f t="shared" si="98"/>
        <v>0</v>
      </c>
      <c r="L785" s="32">
        <f t="shared" si="99"/>
        <v>1</v>
      </c>
      <c r="M785" s="31"/>
      <c r="N785" s="32">
        <f t="shared" si="100"/>
        <v>16088</v>
      </c>
      <c r="O785" s="32">
        <f t="shared" si="101"/>
        <v>0</v>
      </c>
      <c r="P785" s="32">
        <f t="shared" si="102"/>
        <v>1</v>
      </c>
      <c r="Q785" s="31"/>
      <c r="R785" s="33">
        <f t="shared" si="103"/>
        <v>606</v>
      </c>
    </row>
    <row r="786" spans="1:18">
      <c r="A786" s="329" t="s">
        <v>919</v>
      </c>
      <c r="B786" s="329">
        <v>485258107</v>
      </c>
      <c r="C786" s="329" t="s">
        <v>538</v>
      </c>
      <c r="D786" s="329" t="s">
        <v>741</v>
      </c>
      <c r="E786" s="329" t="s">
        <v>283</v>
      </c>
      <c r="F786" s="30" t="s">
        <v>920</v>
      </c>
      <c r="G786" s="329" t="s">
        <v>132</v>
      </c>
      <c r="H786" s="241">
        <f t="shared" si="96"/>
        <v>1</v>
      </c>
      <c r="I786" s="31"/>
      <c r="J786" s="32">
        <f t="shared" si="97"/>
        <v>12565</v>
      </c>
      <c r="K786" s="32">
        <f t="shared" si="98"/>
        <v>0</v>
      </c>
      <c r="L786" s="32">
        <f t="shared" si="99"/>
        <v>0</v>
      </c>
      <c r="M786" s="31"/>
      <c r="N786" s="32">
        <f t="shared" si="100"/>
        <v>12989</v>
      </c>
      <c r="O786" s="32">
        <f t="shared" si="101"/>
        <v>0</v>
      </c>
      <c r="P786" s="32">
        <f t="shared" si="102"/>
        <v>0</v>
      </c>
      <c r="Q786" s="31"/>
      <c r="R786" s="33">
        <f t="shared" si="103"/>
        <v>424</v>
      </c>
    </row>
    <row r="787" spans="1:18">
      <c r="A787" s="329" t="s">
        <v>919</v>
      </c>
      <c r="B787" s="329">
        <v>485258128</v>
      </c>
      <c r="C787" s="329" t="s">
        <v>538</v>
      </c>
      <c r="D787" s="329" t="s">
        <v>741</v>
      </c>
      <c r="E787" s="329" t="s">
        <v>283</v>
      </c>
      <c r="F787" s="30" t="s">
        <v>729</v>
      </c>
      <c r="G787" s="329" t="s">
        <v>153</v>
      </c>
      <c r="H787" s="241">
        <f t="shared" si="96"/>
        <v>1</v>
      </c>
      <c r="I787" s="31"/>
      <c r="J787" s="32">
        <f t="shared" si="97"/>
        <v>19729</v>
      </c>
      <c r="K787" s="32">
        <f t="shared" si="98"/>
        <v>0</v>
      </c>
      <c r="L787" s="32">
        <f t="shared" si="99"/>
        <v>1</v>
      </c>
      <c r="M787" s="31"/>
      <c r="N787" s="32">
        <f t="shared" si="100"/>
        <v>20804</v>
      </c>
      <c r="O787" s="32">
        <f t="shared" si="101"/>
        <v>0</v>
      </c>
      <c r="P787" s="32">
        <f t="shared" si="102"/>
        <v>1</v>
      </c>
      <c r="Q787" s="31"/>
      <c r="R787" s="33">
        <f t="shared" si="103"/>
        <v>1075</v>
      </c>
    </row>
    <row r="788" spans="1:18">
      <c r="A788" s="329" t="s">
        <v>919</v>
      </c>
      <c r="B788" s="329">
        <v>485258149</v>
      </c>
      <c r="C788" s="329" t="s">
        <v>538</v>
      </c>
      <c r="D788" s="329" t="s">
        <v>741</v>
      </c>
      <c r="E788" s="329" t="s">
        <v>283</v>
      </c>
      <c r="F788" s="30" t="s">
        <v>783</v>
      </c>
      <c r="G788" s="329" t="str">
        <f>VLOOKUP(B788,ratesQ2,6,FALSE)</f>
        <v>LAWRENCE</v>
      </c>
      <c r="H788" s="241">
        <f t="shared" si="96"/>
        <v>1</v>
      </c>
      <c r="I788" s="31"/>
      <c r="J788" s="32" t="str">
        <f t="shared" si="97"/>
        <v>--</v>
      </c>
      <c r="K788" s="32">
        <f t="shared" si="98"/>
        <v>0</v>
      </c>
      <c r="L788" s="32">
        <f t="shared" si="99"/>
        <v>0</v>
      </c>
      <c r="M788" s="31"/>
      <c r="N788" s="32">
        <f t="shared" si="100"/>
        <v>21948.890829499142</v>
      </c>
      <c r="O788" s="32">
        <f t="shared" si="101"/>
        <v>0</v>
      </c>
      <c r="P788" s="32">
        <f t="shared" si="102"/>
        <v>0</v>
      </c>
      <c r="Q788" s="31"/>
      <c r="R788" s="33" t="str">
        <f t="shared" si="103"/>
        <v>--</v>
      </c>
    </row>
    <row r="789" spans="1:18">
      <c r="A789" s="329" t="s">
        <v>919</v>
      </c>
      <c r="B789" s="329">
        <v>485258163</v>
      </c>
      <c r="C789" s="329" t="s">
        <v>538</v>
      </c>
      <c r="D789" s="329" t="s">
        <v>741</v>
      </c>
      <c r="E789" s="329" t="s">
        <v>283</v>
      </c>
      <c r="F789" s="30" t="s">
        <v>660</v>
      </c>
      <c r="G789" s="329" t="s">
        <v>188</v>
      </c>
      <c r="H789" s="241">
        <f t="shared" si="96"/>
        <v>14</v>
      </c>
      <c r="I789" s="31"/>
      <c r="J789" s="32">
        <f t="shared" si="97"/>
        <v>16871</v>
      </c>
      <c r="K789" s="32">
        <f t="shared" si="98"/>
        <v>0</v>
      </c>
      <c r="L789" s="32">
        <f t="shared" si="99"/>
        <v>10</v>
      </c>
      <c r="M789" s="31"/>
      <c r="N789" s="32">
        <f t="shared" si="100"/>
        <v>18783</v>
      </c>
      <c r="O789" s="32">
        <f t="shared" si="101"/>
        <v>0</v>
      </c>
      <c r="P789" s="32">
        <f t="shared" si="102"/>
        <v>14</v>
      </c>
      <c r="Q789" s="31"/>
      <c r="R789" s="33">
        <f t="shared" si="103"/>
        <v>1912</v>
      </c>
    </row>
    <row r="790" spans="1:18">
      <c r="A790" s="329" t="s">
        <v>919</v>
      </c>
      <c r="B790" s="329">
        <v>485258168</v>
      </c>
      <c r="C790" s="329" t="s">
        <v>538</v>
      </c>
      <c r="D790" s="329" t="s">
        <v>741</v>
      </c>
      <c r="E790" s="329" t="s">
        <v>283</v>
      </c>
      <c r="F790" s="30" t="s">
        <v>747</v>
      </c>
      <c r="G790" s="329" t="str">
        <f>VLOOKUP(B790,ratesQ2,6,FALSE)</f>
        <v>MARBLEHEAD</v>
      </c>
      <c r="H790" s="241">
        <f t="shared" si="96"/>
        <v>2</v>
      </c>
      <c r="I790" s="31"/>
      <c r="J790" s="32" t="str">
        <f t="shared" si="97"/>
        <v>--</v>
      </c>
      <c r="K790" s="32">
        <f t="shared" si="98"/>
        <v>0</v>
      </c>
      <c r="L790" s="32">
        <f t="shared" si="99"/>
        <v>0</v>
      </c>
      <c r="M790" s="31"/>
      <c r="N790" s="32">
        <f t="shared" si="100"/>
        <v>13105.436308777429</v>
      </c>
      <c r="O790" s="32">
        <f t="shared" si="101"/>
        <v>0</v>
      </c>
      <c r="P790" s="32">
        <f t="shared" si="102"/>
        <v>0</v>
      </c>
      <c r="Q790" s="31"/>
      <c r="R790" s="33" t="str">
        <f t="shared" si="103"/>
        <v>--</v>
      </c>
    </row>
    <row r="791" spans="1:18">
      <c r="A791" s="329" t="s">
        <v>919</v>
      </c>
      <c r="B791" s="329">
        <v>485258229</v>
      </c>
      <c r="C791" s="329" t="s">
        <v>538</v>
      </c>
      <c r="D791" s="329" t="s">
        <v>741</v>
      </c>
      <c r="E791" s="329" t="s">
        <v>283</v>
      </c>
      <c r="F791" s="30" t="s">
        <v>663</v>
      </c>
      <c r="G791" s="329" t="s">
        <v>254</v>
      </c>
      <c r="H791" s="241">
        <f t="shared" si="96"/>
        <v>14</v>
      </c>
      <c r="I791" s="31"/>
      <c r="J791" s="32">
        <f t="shared" si="97"/>
        <v>17021</v>
      </c>
      <c r="K791" s="32">
        <f t="shared" si="98"/>
        <v>1</v>
      </c>
      <c r="L791" s="32">
        <f t="shared" si="99"/>
        <v>7</v>
      </c>
      <c r="M791" s="31"/>
      <c r="N791" s="32">
        <f t="shared" si="100"/>
        <v>16198</v>
      </c>
      <c r="O791" s="32">
        <f t="shared" si="101"/>
        <v>1</v>
      </c>
      <c r="P791" s="32">
        <f t="shared" si="102"/>
        <v>4</v>
      </c>
      <c r="Q791" s="31"/>
      <c r="R791" s="33">
        <f t="shared" si="103"/>
        <v>-823</v>
      </c>
    </row>
    <row r="792" spans="1:18">
      <c r="A792" s="329" t="s">
        <v>919</v>
      </c>
      <c r="B792" s="329">
        <v>485258258</v>
      </c>
      <c r="C792" s="329" t="s">
        <v>538</v>
      </c>
      <c r="D792" s="329" t="s">
        <v>741</v>
      </c>
      <c r="E792" s="329" t="s">
        <v>283</v>
      </c>
      <c r="F792" s="30" t="s">
        <v>741</v>
      </c>
      <c r="G792" s="329" t="s">
        <v>283</v>
      </c>
      <c r="H792" s="241">
        <f t="shared" si="96"/>
        <v>436</v>
      </c>
      <c r="I792" s="31"/>
      <c r="J792" s="32">
        <f t="shared" si="97"/>
        <v>16194</v>
      </c>
      <c r="K792" s="32">
        <f t="shared" si="98"/>
        <v>27</v>
      </c>
      <c r="L792" s="32">
        <f t="shared" si="99"/>
        <v>272</v>
      </c>
      <c r="M792" s="31"/>
      <c r="N792" s="32">
        <f t="shared" si="100"/>
        <v>16945</v>
      </c>
      <c r="O792" s="32">
        <f t="shared" si="101"/>
        <v>28</v>
      </c>
      <c r="P792" s="32">
        <f t="shared" si="102"/>
        <v>263</v>
      </c>
      <c r="Q792" s="31"/>
      <c r="R792" s="33">
        <f t="shared" si="103"/>
        <v>751</v>
      </c>
    </row>
    <row r="793" spans="1:18">
      <c r="A793" s="329" t="s">
        <v>919</v>
      </c>
      <c r="B793" s="329">
        <v>485258291</v>
      </c>
      <c r="C793" s="329" t="s">
        <v>538</v>
      </c>
      <c r="D793" s="329" t="s">
        <v>741</v>
      </c>
      <c r="E793" s="329" t="s">
        <v>283</v>
      </c>
      <c r="F793" s="30" t="s">
        <v>749</v>
      </c>
      <c r="G793" s="329" t="s">
        <v>316</v>
      </c>
      <c r="H793" s="241">
        <f t="shared" si="96"/>
        <v>2</v>
      </c>
      <c r="I793" s="31"/>
      <c r="J793" s="32">
        <f t="shared" si="97"/>
        <v>17066</v>
      </c>
      <c r="K793" s="32">
        <f t="shared" si="98"/>
        <v>0</v>
      </c>
      <c r="L793" s="32">
        <f t="shared" si="99"/>
        <v>5</v>
      </c>
      <c r="M793" s="31"/>
      <c r="N793" s="32">
        <f t="shared" si="100"/>
        <v>18079</v>
      </c>
      <c r="O793" s="32">
        <f t="shared" si="101"/>
        <v>0</v>
      </c>
      <c r="P793" s="32">
        <f t="shared" si="102"/>
        <v>4</v>
      </c>
      <c r="Q793" s="31"/>
      <c r="R793" s="33">
        <f t="shared" si="103"/>
        <v>1013</v>
      </c>
    </row>
    <row r="794" spans="1:18">
      <c r="A794" s="329" t="s">
        <v>919</v>
      </c>
      <c r="B794" s="329">
        <v>485258295</v>
      </c>
      <c r="C794" s="329" t="s">
        <v>538</v>
      </c>
      <c r="D794" s="329" t="s">
        <v>741</v>
      </c>
      <c r="E794" s="329" t="s">
        <v>283</v>
      </c>
      <c r="F794" s="30" t="s">
        <v>735</v>
      </c>
      <c r="G794" s="329" t="s">
        <v>320</v>
      </c>
      <c r="H794" s="241">
        <f t="shared" si="96"/>
        <v>1</v>
      </c>
      <c r="I794" s="31"/>
      <c r="J794" s="32">
        <f t="shared" si="97"/>
        <v>17447</v>
      </c>
      <c r="K794" s="32">
        <f t="shared" si="98"/>
        <v>0</v>
      </c>
      <c r="L794" s="32">
        <f t="shared" si="99"/>
        <v>1</v>
      </c>
      <c r="M794" s="31"/>
      <c r="N794" s="32">
        <f t="shared" si="100"/>
        <v>18081</v>
      </c>
      <c r="O794" s="32">
        <f t="shared" si="101"/>
        <v>0</v>
      </c>
      <c r="P794" s="32">
        <f t="shared" si="102"/>
        <v>1</v>
      </c>
      <c r="Q794" s="31"/>
      <c r="R794" s="33">
        <f t="shared" si="103"/>
        <v>634</v>
      </c>
    </row>
    <row r="795" spans="1:18">
      <c r="A795" s="329" t="s">
        <v>921</v>
      </c>
      <c r="B795" s="329">
        <v>486348110</v>
      </c>
      <c r="C795" s="155" t="s">
        <v>559</v>
      </c>
      <c r="D795" s="345">
        <v>348</v>
      </c>
      <c r="E795" s="155" t="s">
        <v>373</v>
      </c>
      <c r="F795" s="32">
        <v>110</v>
      </c>
      <c r="G795" s="155" t="s">
        <v>135</v>
      </c>
      <c r="H795" s="241">
        <f t="shared" si="96"/>
        <v>1</v>
      </c>
      <c r="I795" s="31"/>
      <c r="J795" s="32" t="str">
        <f t="shared" si="97"/>
        <v>--</v>
      </c>
      <c r="K795" s="32">
        <f t="shared" si="98"/>
        <v>0</v>
      </c>
      <c r="L795" s="32">
        <f t="shared" si="99"/>
        <v>0</v>
      </c>
      <c r="M795" s="31"/>
      <c r="N795" s="32">
        <f t="shared" si="100"/>
        <v>13329.613102165089</v>
      </c>
      <c r="O795" s="32">
        <f t="shared" si="101"/>
        <v>0</v>
      </c>
      <c r="P795" s="32">
        <f t="shared" si="102"/>
        <v>0</v>
      </c>
      <c r="Q795" s="31"/>
      <c r="R795" s="33" t="str">
        <f t="shared" si="103"/>
        <v>--</v>
      </c>
    </row>
    <row r="796" spans="1:18">
      <c r="A796" s="329" t="s">
        <v>921</v>
      </c>
      <c r="B796" s="329">
        <v>486348151</v>
      </c>
      <c r="C796" s="329" t="s">
        <v>559</v>
      </c>
      <c r="D796" s="329" t="s">
        <v>720</v>
      </c>
      <c r="E796" s="329" t="s">
        <v>373</v>
      </c>
      <c r="F796" s="30" t="s">
        <v>812</v>
      </c>
      <c r="G796" s="329" t="s">
        <v>176</v>
      </c>
      <c r="H796" s="241">
        <f t="shared" si="96"/>
        <v>6</v>
      </c>
      <c r="I796" s="31"/>
      <c r="J796" s="32">
        <f t="shared" si="97"/>
        <v>17296</v>
      </c>
      <c r="K796" s="32">
        <f t="shared" si="98"/>
        <v>0</v>
      </c>
      <c r="L796" s="32">
        <f t="shared" si="99"/>
        <v>3</v>
      </c>
      <c r="M796" s="31"/>
      <c r="N796" s="32">
        <f t="shared" si="100"/>
        <v>18201</v>
      </c>
      <c r="O796" s="32">
        <f t="shared" si="101"/>
        <v>0</v>
      </c>
      <c r="P796" s="32">
        <f t="shared" si="102"/>
        <v>1</v>
      </c>
      <c r="Q796" s="31"/>
      <c r="R796" s="33">
        <f t="shared" si="103"/>
        <v>905</v>
      </c>
    </row>
    <row r="797" spans="1:18">
      <c r="A797" s="329" t="s">
        <v>921</v>
      </c>
      <c r="B797" s="329">
        <v>486348153</v>
      </c>
      <c r="C797" s="329" t="s">
        <v>559</v>
      </c>
      <c r="D797" s="329" t="s">
        <v>720</v>
      </c>
      <c r="E797" s="329" t="s">
        <v>373</v>
      </c>
      <c r="F797" s="30" t="s">
        <v>658</v>
      </c>
      <c r="G797" s="329" t="s">
        <v>178</v>
      </c>
      <c r="H797" s="241">
        <f t="shared" si="96"/>
        <v>1</v>
      </c>
      <c r="I797" s="31"/>
      <c r="J797" s="32">
        <f t="shared" si="97"/>
        <v>10664</v>
      </c>
      <c r="K797" s="32">
        <f t="shared" si="98"/>
        <v>0</v>
      </c>
      <c r="L797" s="32">
        <f t="shared" si="99"/>
        <v>0</v>
      </c>
      <c r="M797" s="31"/>
      <c r="N797" s="32">
        <f t="shared" si="100"/>
        <v>11091</v>
      </c>
      <c r="O797" s="32">
        <f t="shared" si="101"/>
        <v>0</v>
      </c>
      <c r="P797" s="32">
        <f t="shared" si="102"/>
        <v>0</v>
      </c>
      <c r="Q797" s="31"/>
      <c r="R797" s="33">
        <f t="shared" si="103"/>
        <v>427</v>
      </c>
    </row>
    <row r="798" spans="1:18">
      <c r="A798" s="329" t="s">
        <v>921</v>
      </c>
      <c r="B798" s="329">
        <v>486348215</v>
      </c>
      <c r="C798" s="329" t="s">
        <v>559</v>
      </c>
      <c r="D798" s="329" t="s">
        <v>720</v>
      </c>
      <c r="E798" s="329" t="s">
        <v>373</v>
      </c>
      <c r="F798" s="30" t="s">
        <v>922</v>
      </c>
      <c r="G798" s="329" t="s">
        <v>240</v>
      </c>
      <c r="H798" s="241">
        <f t="shared" si="96"/>
        <v>0</v>
      </c>
      <c r="I798" s="31"/>
      <c r="J798" s="32">
        <f t="shared" si="97"/>
        <v>20388</v>
      </c>
      <c r="K798" s="32">
        <f t="shared" si="98"/>
        <v>1</v>
      </c>
      <c r="L798" s="32">
        <f t="shared" si="99"/>
        <v>1</v>
      </c>
      <c r="M798" s="31"/>
      <c r="N798" s="32" t="str">
        <f t="shared" si="100"/>
        <v>--</v>
      </c>
      <c r="O798" s="32">
        <f t="shared" si="101"/>
        <v>0</v>
      </c>
      <c r="P798" s="32">
        <f t="shared" si="102"/>
        <v>0</v>
      </c>
      <c r="Q798" s="31"/>
      <c r="R798" s="33" t="str">
        <f t="shared" si="103"/>
        <v>--</v>
      </c>
    </row>
    <row r="799" spans="1:18">
      <c r="A799" s="329" t="s">
        <v>921</v>
      </c>
      <c r="B799" s="329">
        <v>486348226</v>
      </c>
      <c r="C799" s="155" t="s">
        <v>559</v>
      </c>
      <c r="D799" s="345">
        <v>348</v>
      </c>
      <c r="E799" s="155" t="s">
        <v>373</v>
      </c>
      <c r="F799" s="32">
        <v>226</v>
      </c>
      <c r="G799" s="155" t="s">
        <v>251</v>
      </c>
      <c r="H799" s="241">
        <f t="shared" si="96"/>
        <v>3</v>
      </c>
      <c r="I799" s="31"/>
      <c r="J799" s="32" t="str">
        <f t="shared" si="97"/>
        <v>--</v>
      </c>
      <c r="K799" s="32">
        <f t="shared" si="98"/>
        <v>0</v>
      </c>
      <c r="L799" s="32">
        <f t="shared" si="99"/>
        <v>0</v>
      </c>
      <c r="M799" s="31"/>
      <c r="N799" s="32">
        <f t="shared" si="100"/>
        <v>15867.94508207485</v>
      </c>
      <c r="O799" s="32">
        <f t="shared" si="101"/>
        <v>0</v>
      </c>
      <c r="P799" s="32">
        <f t="shared" si="102"/>
        <v>0</v>
      </c>
      <c r="Q799" s="31"/>
      <c r="R799" s="33" t="str">
        <f t="shared" si="103"/>
        <v>--</v>
      </c>
    </row>
    <row r="800" spans="1:18">
      <c r="A800" s="329" t="s">
        <v>921</v>
      </c>
      <c r="B800" s="329">
        <v>486348271</v>
      </c>
      <c r="C800" s="329" t="s">
        <v>559</v>
      </c>
      <c r="D800" s="329" t="s">
        <v>720</v>
      </c>
      <c r="E800" s="329" t="s">
        <v>373</v>
      </c>
      <c r="F800" s="30" t="s">
        <v>760</v>
      </c>
      <c r="G800" s="329" t="s">
        <v>296</v>
      </c>
      <c r="H800" s="241">
        <f t="shared" si="96"/>
        <v>3</v>
      </c>
      <c r="I800" s="31"/>
      <c r="J800" s="32">
        <f t="shared" si="97"/>
        <v>15361</v>
      </c>
      <c r="K800" s="32">
        <f t="shared" si="98"/>
        <v>0</v>
      </c>
      <c r="L800" s="32">
        <f t="shared" si="99"/>
        <v>1</v>
      </c>
      <c r="M800" s="31"/>
      <c r="N800" s="32">
        <f t="shared" si="100"/>
        <v>16080</v>
      </c>
      <c r="O800" s="32">
        <f t="shared" si="101"/>
        <v>0</v>
      </c>
      <c r="P800" s="32">
        <f t="shared" si="102"/>
        <v>3</v>
      </c>
      <c r="Q800" s="31"/>
      <c r="R800" s="33">
        <f t="shared" si="103"/>
        <v>719</v>
      </c>
    </row>
    <row r="801" spans="1:18">
      <c r="A801" s="329" t="s">
        <v>921</v>
      </c>
      <c r="B801" s="329">
        <v>486348277</v>
      </c>
      <c r="C801" s="329" t="s">
        <v>559</v>
      </c>
      <c r="D801" s="329" t="s">
        <v>720</v>
      </c>
      <c r="E801" s="329" t="s">
        <v>373</v>
      </c>
      <c r="F801" s="30" t="s">
        <v>923</v>
      </c>
      <c r="G801" s="329" t="s">
        <v>302</v>
      </c>
      <c r="H801" s="241">
        <f t="shared" si="96"/>
        <v>7</v>
      </c>
      <c r="I801" s="31"/>
      <c r="J801" s="32">
        <f t="shared" si="97"/>
        <v>18939</v>
      </c>
      <c r="K801" s="32">
        <f t="shared" si="98"/>
        <v>2</v>
      </c>
      <c r="L801" s="32">
        <f t="shared" si="99"/>
        <v>4</v>
      </c>
      <c r="M801" s="31"/>
      <c r="N801" s="32">
        <f t="shared" si="100"/>
        <v>21947</v>
      </c>
      <c r="O801" s="32">
        <f t="shared" si="101"/>
        <v>2</v>
      </c>
      <c r="P801" s="32">
        <f t="shared" si="102"/>
        <v>6</v>
      </c>
      <c r="Q801" s="31"/>
      <c r="R801" s="33">
        <f t="shared" si="103"/>
        <v>3008</v>
      </c>
    </row>
    <row r="802" spans="1:18">
      <c r="A802" s="329" t="s">
        <v>921</v>
      </c>
      <c r="B802" s="329">
        <v>486348316</v>
      </c>
      <c r="C802" s="329" t="s">
        <v>559</v>
      </c>
      <c r="D802" s="329" t="s">
        <v>720</v>
      </c>
      <c r="E802" s="329" t="s">
        <v>373</v>
      </c>
      <c r="F802" s="30" t="s">
        <v>814</v>
      </c>
      <c r="G802" s="329" t="s">
        <v>341</v>
      </c>
      <c r="H802" s="241">
        <f t="shared" si="96"/>
        <v>5</v>
      </c>
      <c r="I802" s="31"/>
      <c r="J802" s="32" t="str">
        <f t="shared" si="97"/>
        <v>--</v>
      </c>
      <c r="K802" s="32">
        <f t="shared" si="98"/>
        <v>0</v>
      </c>
      <c r="L802" s="32">
        <f t="shared" si="99"/>
        <v>0</v>
      </c>
      <c r="M802" s="31"/>
      <c r="N802" s="32">
        <f t="shared" si="100"/>
        <v>16443</v>
      </c>
      <c r="O802" s="32">
        <f t="shared" si="101"/>
        <v>1</v>
      </c>
      <c r="P802" s="32">
        <f t="shared" si="102"/>
        <v>2</v>
      </c>
      <c r="Q802" s="31"/>
      <c r="R802" s="33" t="str">
        <f t="shared" si="103"/>
        <v>--</v>
      </c>
    </row>
    <row r="803" spans="1:18">
      <c r="A803" s="329" t="s">
        <v>921</v>
      </c>
      <c r="B803" s="329">
        <v>486348322</v>
      </c>
      <c r="C803" s="329" t="s">
        <v>559</v>
      </c>
      <c r="D803" s="329" t="s">
        <v>720</v>
      </c>
      <c r="E803" s="329" t="s">
        <v>373</v>
      </c>
      <c r="F803" s="30" t="s">
        <v>815</v>
      </c>
      <c r="G803" s="329" t="str">
        <f>VLOOKUP(B803,ratesQ2,6,FALSE)</f>
        <v>WEST BOYLSTON</v>
      </c>
      <c r="H803" s="241">
        <f t="shared" si="96"/>
        <v>1</v>
      </c>
      <c r="I803" s="31"/>
      <c r="J803" s="32" t="str">
        <f t="shared" si="97"/>
        <v>--</v>
      </c>
      <c r="K803" s="32">
        <f t="shared" si="98"/>
        <v>0</v>
      </c>
      <c r="L803" s="32">
        <f t="shared" si="99"/>
        <v>0</v>
      </c>
      <c r="M803" s="31"/>
      <c r="N803" s="32">
        <f t="shared" si="100"/>
        <v>14622.48923718713</v>
      </c>
      <c r="O803" s="32">
        <f t="shared" si="101"/>
        <v>0</v>
      </c>
      <c r="P803" s="32">
        <f t="shared" si="102"/>
        <v>0</v>
      </c>
      <c r="Q803" s="31"/>
      <c r="R803" s="33" t="str">
        <f t="shared" si="103"/>
        <v>--</v>
      </c>
    </row>
    <row r="804" spans="1:18">
      <c r="A804" s="329" t="s">
        <v>921</v>
      </c>
      <c r="B804" s="329">
        <v>486348348</v>
      </c>
      <c r="C804" s="329" t="s">
        <v>559</v>
      </c>
      <c r="D804" s="329" t="s">
        <v>720</v>
      </c>
      <c r="E804" s="329" t="s">
        <v>373</v>
      </c>
      <c r="F804" s="30" t="s">
        <v>720</v>
      </c>
      <c r="G804" s="329" t="s">
        <v>373</v>
      </c>
      <c r="H804" s="241">
        <f t="shared" si="96"/>
        <v>630</v>
      </c>
      <c r="I804" s="31"/>
      <c r="J804" s="32">
        <f t="shared" si="97"/>
        <v>18529</v>
      </c>
      <c r="K804" s="32">
        <f t="shared" si="98"/>
        <v>184</v>
      </c>
      <c r="L804" s="32">
        <f t="shared" si="99"/>
        <v>561</v>
      </c>
      <c r="M804" s="31"/>
      <c r="N804" s="32">
        <f t="shared" si="100"/>
        <v>19659</v>
      </c>
      <c r="O804" s="32">
        <f t="shared" si="101"/>
        <v>175</v>
      </c>
      <c r="P804" s="32">
        <f t="shared" si="102"/>
        <v>558</v>
      </c>
      <c r="Q804" s="31"/>
      <c r="R804" s="33">
        <f t="shared" si="103"/>
        <v>1130</v>
      </c>
    </row>
    <row r="805" spans="1:18">
      <c r="A805" s="329" t="s">
        <v>921</v>
      </c>
      <c r="B805" s="329">
        <v>486348658</v>
      </c>
      <c r="C805" s="329" t="s">
        <v>559</v>
      </c>
      <c r="D805" s="329" t="s">
        <v>720</v>
      </c>
      <c r="E805" s="329" t="s">
        <v>373</v>
      </c>
      <c r="F805" s="30" t="s">
        <v>816</v>
      </c>
      <c r="G805" s="329" t="s">
        <v>395</v>
      </c>
      <c r="H805" s="241">
        <f t="shared" si="96"/>
        <v>0</v>
      </c>
      <c r="I805" s="31"/>
      <c r="J805" s="32">
        <f t="shared" si="97"/>
        <v>16870</v>
      </c>
      <c r="K805" s="32">
        <f t="shared" si="98"/>
        <v>0</v>
      </c>
      <c r="L805" s="32">
        <f t="shared" si="99"/>
        <v>1</v>
      </c>
      <c r="M805" s="31"/>
      <c r="N805" s="32" t="str">
        <f t="shared" si="100"/>
        <v>--</v>
      </c>
      <c r="O805" s="32">
        <f t="shared" si="101"/>
        <v>0</v>
      </c>
      <c r="P805" s="32">
        <f t="shared" si="102"/>
        <v>0</v>
      </c>
      <c r="Q805" s="31"/>
      <c r="R805" s="33" t="str">
        <f t="shared" si="103"/>
        <v>--</v>
      </c>
    </row>
    <row r="806" spans="1:18">
      <c r="A806" s="329" t="s">
        <v>921</v>
      </c>
      <c r="B806" s="329">
        <v>486348710</v>
      </c>
      <c r="C806" s="329" t="s">
        <v>559</v>
      </c>
      <c r="D806" s="329" t="s">
        <v>720</v>
      </c>
      <c r="E806" s="329" t="s">
        <v>373</v>
      </c>
      <c r="F806" s="30" t="s">
        <v>764</v>
      </c>
      <c r="G806" s="329" t="str">
        <f>VLOOKUP(B806,ratesQ2,6,FALSE)</f>
        <v>MENDON UPTON</v>
      </c>
      <c r="H806" s="241">
        <f t="shared" si="96"/>
        <v>1</v>
      </c>
      <c r="I806" s="31"/>
      <c r="J806" s="32" t="str">
        <f t="shared" si="97"/>
        <v>--</v>
      </c>
      <c r="K806" s="32">
        <f t="shared" si="98"/>
        <v>0</v>
      </c>
      <c r="L806" s="32">
        <f t="shared" si="99"/>
        <v>0</v>
      </c>
      <c r="M806" s="31"/>
      <c r="N806" s="32">
        <f t="shared" si="100"/>
        <v>13148.815919003118</v>
      </c>
      <c r="O806" s="32">
        <f t="shared" si="101"/>
        <v>0</v>
      </c>
      <c r="P806" s="32">
        <f t="shared" si="102"/>
        <v>0</v>
      </c>
      <c r="Q806" s="31"/>
      <c r="R806" s="33" t="str">
        <f t="shared" si="103"/>
        <v>--</v>
      </c>
    </row>
    <row r="807" spans="1:18">
      <c r="A807" s="329" t="s">
        <v>921</v>
      </c>
      <c r="B807" s="329">
        <v>486348753</v>
      </c>
      <c r="C807" s="329" t="s">
        <v>559</v>
      </c>
      <c r="D807" s="329" t="s">
        <v>720</v>
      </c>
      <c r="E807" s="329" t="s">
        <v>373</v>
      </c>
      <c r="F807" s="30" t="s">
        <v>817</v>
      </c>
      <c r="G807" s="329" t="s">
        <v>424</v>
      </c>
      <c r="H807" s="241">
        <f t="shared" si="96"/>
        <v>2</v>
      </c>
      <c r="I807" s="31"/>
      <c r="J807" s="32">
        <f t="shared" si="97"/>
        <v>10664</v>
      </c>
      <c r="K807" s="32">
        <f t="shared" si="98"/>
        <v>0</v>
      </c>
      <c r="L807" s="32">
        <f t="shared" si="99"/>
        <v>0</v>
      </c>
      <c r="M807" s="31"/>
      <c r="N807" s="32">
        <f t="shared" si="100"/>
        <v>11091</v>
      </c>
      <c r="O807" s="32">
        <f t="shared" si="101"/>
        <v>0</v>
      </c>
      <c r="P807" s="32">
        <f t="shared" si="102"/>
        <v>0</v>
      </c>
      <c r="Q807" s="31"/>
      <c r="R807" s="33">
        <f t="shared" si="103"/>
        <v>427</v>
      </c>
    </row>
    <row r="808" spans="1:18">
      <c r="A808" s="329" t="s">
        <v>921</v>
      </c>
      <c r="B808" s="329">
        <v>486348767</v>
      </c>
      <c r="C808" s="329" t="s">
        <v>559</v>
      </c>
      <c r="D808" s="329" t="s">
        <v>720</v>
      </c>
      <c r="E808" s="329" t="s">
        <v>373</v>
      </c>
      <c r="F808" s="30" t="s">
        <v>818</v>
      </c>
      <c r="G808" s="329" t="s">
        <v>430</v>
      </c>
      <c r="H808" s="241">
        <f t="shared" si="96"/>
        <v>6</v>
      </c>
      <c r="I808" s="31"/>
      <c r="J808" s="32">
        <f t="shared" si="97"/>
        <v>18014</v>
      </c>
      <c r="K808" s="32">
        <f t="shared" si="98"/>
        <v>0</v>
      </c>
      <c r="L808" s="32">
        <f t="shared" si="99"/>
        <v>4</v>
      </c>
      <c r="M808" s="31"/>
      <c r="N808" s="32">
        <f t="shared" si="100"/>
        <v>19076</v>
      </c>
      <c r="O808" s="32">
        <f t="shared" si="101"/>
        <v>0</v>
      </c>
      <c r="P808" s="32">
        <f t="shared" si="102"/>
        <v>4</v>
      </c>
      <c r="Q808" s="31"/>
      <c r="R808" s="33">
        <f t="shared" si="103"/>
        <v>1062</v>
      </c>
    </row>
    <row r="809" spans="1:18">
      <c r="A809" s="329" t="s">
        <v>921</v>
      </c>
      <c r="B809" s="329">
        <v>486348775</v>
      </c>
      <c r="C809" s="329" t="s">
        <v>559</v>
      </c>
      <c r="D809" s="329" t="s">
        <v>720</v>
      </c>
      <c r="E809" s="329" t="s">
        <v>373</v>
      </c>
      <c r="F809" s="30" t="s">
        <v>768</v>
      </c>
      <c r="G809" s="329" t="s">
        <v>434</v>
      </c>
      <c r="H809" s="241">
        <f t="shared" si="96"/>
        <v>0</v>
      </c>
      <c r="I809" s="31"/>
      <c r="J809" s="32">
        <f t="shared" si="97"/>
        <v>14187</v>
      </c>
      <c r="K809" s="32">
        <f t="shared" si="98"/>
        <v>3</v>
      </c>
      <c r="L809" s="32">
        <f t="shared" si="99"/>
        <v>1</v>
      </c>
      <c r="M809" s="31"/>
      <c r="N809" s="32" t="str">
        <f t="shared" si="100"/>
        <v>--</v>
      </c>
      <c r="O809" s="32">
        <f t="shared" si="101"/>
        <v>1</v>
      </c>
      <c r="P809" s="32">
        <f t="shared" si="102"/>
        <v>1</v>
      </c>
      <c r="Q809" s="31"/>
      <c r="R809" s="33" t="str">
        <f t="shared" si="103"/>
        <v>--</v>
      </c>
    </row>
    <row r="810" spans="1:18">
      <c r="A810" s="329" t="s">
        <v>924</v>
      </c>
      <c r="B810" s="329">
        <v>487049010</v>
      </c>
      <c r="C810" s="329" t="s">
        <v>539</v>
      </c>
      <c r="D810" s="329" t="s">
        <v>723</v>
      </c>
      <c r="E810" s="329" t="s">
        <v>74</v>
      </c>
      <c r="F810" s="30" t="s">
        <v>724</v>
      </c>
      <c r="G810" s="329" t="s">
        <v>35</v>
      </c>
      <c r="H810" s="241">
        <f t="shared" si="96"/>
        <v>2</v>
      </c>
      <c r="I810" s="31"/>
      <c r="J810" s="32">
        <f t="shared" si="97"/>
        <v>16757</v>
      </c>
      <c r="K810" s="32">
        <f t="shared" si="98"/>
        <v>1</v>
      </c>
      <c r="L810" s="32">
        <f t="shared" si="99"/>
        <v>1</v>
      </c>
      <c r="M810" s="31"/>
      <c r="N810" s="32">
        <f t="shared" si="100"/>
        <v>18122</v>
      </c>
      <c r="O810" s="32">
        <f t="shared" si="101"/>
        <v>1</v>
      </c>
      <c r="P810" s="32">
        <f t="shared" si="102"/>
        <v>2</v>
      </c>
      <c r="Q810" s="31"/>
      <c r="R810" s="33">
        <f t="shared" si="103"/>
        <v>1365</v>
      </c>
    </row>
    <row r="811" spans="1:18">
      <c r="A811" s="329" t="s">
        <v>924</v>
      </c>
      <c r="B811" s="329">
        <v>487049018</v>
      </c>
      <c r="C811" s="329" t="s">
        <v>539</v>
      </c>
      <c r="D811" s="329" t="s">
        <v>723</v>
      </c>
      <c r="E811" s="329" t="s">
        <v>74</v>
      </c>
      <c r="F811" s="30" t="s">
        <v>705</v>
      </c>
      <c r="G811" s="329" t="s">
        <v>43</v>
      </c>
      <c r="H811" s="241">
        <f t="shared" si="96"/>
        <v>0</v>
      </c>
      <c r="I811" s="31"/>
      <c r="J811" s="32">
        <f t="shared" si="97"/>
        <v>13684</v>
      </c>
      <c r="K811" s="32">
        <f t="shared" si="98"/>
        <v>0</v>
      </c>
      <c r="L811" s="32">
        <f t="shared" si="99"/>
        <v>0</v>
      </c>
      <c r="M811" s="31"/>
      <c r="N811" s="32" t="str">
        <f t="shared" si="100"/>
        <v>--</v>
      </c>
      <c r="O811" s="32">
        <f t="shared" si="101"/>
        <v>0</v>
      </c>
      <c r="P811" s="32">
        <f t="shared" si="102"/>
        <v>0</v>
      </c>
      <c r="Q811" s="31"/>
      <c r="R811" s="33" t="str">
        <f t="shared" si="103"/>
        <v>--</v>
      </c>
    </row>
    <row r="812" spans="1:18">
      <c r="A812" s="329" t="s">
        <v>924</v>
      </c>
      <c r="B812" s="329">
        <v>487049026</v>
      </c>
      <c r="C812" s="329" t="s">
        <v>539</v>
      </c>
      <c r="D812" s="329" t="s">
        <v>723</v>
      </c>
      <c r="E812" s="329" t="s">
        <v>74</v>
      </c>
      <c r="F812" s="30" t="s">
        <v>726</v>
      </c>
      <c r="G812" s="329" t="s">
        <v>51</v>
      </c>
      <c r="H812" s="241">
        <f t="shared" si="96"/>
        <v>0</v>
      </c>
      <c r="I812" s="31"/>
      <c r="J812" s="32">
        <f t="shared" si="97"/>
        <v>16546</v>
      </c>
      <c r="K812" s="32">
        <f t="shared" si="98"/>
        <v>0</v>
      </c>
      <c r="L812" s="32">
        <f t="shared" si="99"/>
        <v>1</v>
      </c>
      <c r="M812" s="31"/>
      <c r="N812" s="32" t="str">
        <f t="shared" si="100"/>
        <v>--</v>
      </c>
      <c r="O812" s="32">
        <f t="shared" si="101"/>
        <v>0</v>
      </c>
      <c r="P812" s="32">
        <f t="shared" si="102"/>
        <v>0</v>
      </c>
      <c r="Q812" s="31"/>
      <c r="R812" s="33" t="str">
        <f t="shared" si="103"/>
        <v>--</v>
      </c>
    </row>
    <row r="813" spans="1:18">
      <c r="A813" s="329" t="s">
        <v>924</v>
      </c>
      <c r="B813" s="329">
        <v>487049031</v>
      </c>
      <c r="C813" s="329" t="s">
        <v>539</v>
      </c>
      <c r="D813" s="329" t="s">
        <v>723</v>
      </c>
      <c r="E813" s="329" t="s">
        <v>74</v>
      </c>
      <c r="F813" s="30" t="s">
        <v>727</v>
      </c>
      <c r="G813" s="329" t="s">
        <v>56</v>
      </c>
      <c r="H813" s="241">
        <f t="shared" si="96"/>
        <v>2</v>
      </c>
      <c r="I813" s="31"/>
      <c r="J813" s="32">
        <f t="shared" si="97"/>
        <v>16952</v>
      </c>
      <c r="K813" s="32">
        <f t="shared" si="98"/>
        <v>0</v>
      </c>
      <c r="L813" s="32">
        <f t="shared" si="99"/>
        <v>1</v>
      </c>
      <c r="M813" s="31"/>
      <c r="N813" s="32">
        <f t="shared" si="100"/>
        <v>17614</v>
      </c>
      <c r="O813" s="32">
        <f t="shared" si="101"/>
        <v>0</v>
      </c>
      <c r="P813" s="32">
        <f t="shared" si="102"/>
        <v>1</v>
      </c>
      <c r="Q813" s="31"/>
      <c r="R813" s="33">
        <f t="shared" si="103"/>
        <v>662</v>
      </c>
    </row>
    <row r="814" spans="1:18">
      <c r="A814" s="329" t="s">
        <v>924</v>
      </c>
      <c r="B814" s="329">
        <v>487049035</v>
      </c>
      <c r="C814" s="329" t="s">
        <v>539</v>
      </c>
      <c r="D814" s="329" t="s">
        <v>723</v>
      </c>
      <c r="E814" s="329" t="s">
        <v>74</v>
      </c>
      <c r="F814" s="30" t="s">
        <v>654</v>
      </c>
      <c r="G814" s="329" t="s">
        <v>60</v>
      </c>
      <c r="H814" s="241">
        <f t="shared" si="96"/>
        <v>9</v>
      </c>
      <c r="I814" s="31"/>
      <c r="J814" s="32">
        <f t="shared" si="97"/>
        <v>18384</v>
      </c>
      <c r="K814" s="32">
        <f t="shared" si="98"/>
        <v>0</v>
      </c>
      <c r="L814" s="32">
        <f t="shared" si="99"/>
        <v>10</v>
      </c>
      <c r="M814" s="31"/>
      <c r="N814" s="32">
        <f t="shared" si="100"/>
        <v>18667</v>
      </c>
      <c r="O814" s="32">
        <f t="shared" si="101"/>
        <v>0</v>
      </c>
      <c r="P814" s="32">
        <f t="shared" si="102"/>
        <v>4</v>
      </c>
      <c r="Q814" s="31"/>
      <c r="R814" s="33">
        <f t="shared" si="103"/>
        <v>283</v>
      </c>
    </row>
    <row r="815" spans="1:18">
      <c r="A815" s="329" t="s">
        <v>924</v>
      </c>
      <c r="B815" s="329">
        <v>487049040</v>
      </c>
      <c r="C815" s="329" t="s">
        <v>539</v>
      </c>
      <c r="D815" s="329" t="s">
        <v>723</v>
      </c>
      <c r="E815" s="329" t="s">
        <v>74</v>
      </c>
      <c r="F815" s="30" t="s">
        <v>709</v>
      </c>
      <c r="G815" s="329" t="s">
        <v>65</v>
      </c>
      <c r="H815" s="241">
        <f t="shared" si="96"/>
        <v>0</v>
      </c>
      <c r="I815" s="31"/>
      <c r="J815" s="32">
        <f t="shared" si="97"/>
        <v>19610</v>
      </c>
      <c r="K815" s="32">
        <f t="shared" si="98"/>
        <v>0</v>
      </c>
      <c r="L815" s="32">
        <f t="shared" si="99"/>
        <v>1</v>
      </c>
      <c r="M815" s="31"/>
      <c r="N815" s="32" t="str">
        <f t="shared" si="100"/>
        <v>--</v>
      </c>
      <c r="O815" s="32">
        <f t="shared" si="101"/>
        <v>0</v>
      </c>
      <c r="P815" s="32">
        <f t="shared" si="102"/>
        <v>0</v>
      </c>
      <c r="Q815" s="31"/>
      <c r="R815" s="33" t="str">
        <f t="shared" si="103"/>
        <v>--</v>
      </c>
    </row>
    <row r="816" spans="1:18">
      <c r="A816" s="329" t="s">
        <v>924</v>
      </c>
      <c r="B816" s="329">
        <v>487049044</v>
      </c>
      <c r="C816" s="329" t="s">
        <v>539</v>
      </c>
      <c r="D816" s="329" t="s">
        <v>723</v>
      </c>
      <c r="E816" s="329" t="s">
        <v>74</v>
      </c>
      <c r="F816" s="30" t="s">
        <v>655</v>
      </c>
      <c r="G816" s="329" t="s">
        <v>69</v>
      </c>
      <c r="H816" s="241">
        <f t="shared" si="96"/>
        <v>1</v>
      </c>
      <c r="I816" s="31"/>
      <c r="J816" s="32">
        <f t="shared" si="97"/>
        <v>18730</v>
      </c>
      <c r="K816" s="32">
        <f t="shared" si="98"/>
        <v>0</v>
      </c>
      <c r="L816" s="32">
        <f t="shared" si="99"/>
        <v>2</v>
      </c>
      <c r="M816" s="31"/>
      <c r="N816" s="32">
        <f t="shared" si="100"/>
        <v>15978</v>
      </c>
      <c r="O816" s="32">
        <f t="shared" si="101"/>
        <v>0</v>
      </c>
      <c r="P816" s="32">
        <f t="shared" si="102"/>
        <v>1</v>
      </c>
      <c r="Q816" s="31"/>
      <c r="R816" s="33">
        <f t="shared" si="103"/>
        <v>-2752</v>
      </c>
    </row>
    <row r="817" spans="1:18">
      <c r="A817" s="329" t="s">
        <v>924</v>
      </c>
      <c r="B817" s="329">
        <v>487049049</v>
      </c>
      <c r="C817" s="329" t="s">
        <v>539</v>
      </c>
      <c r="D817" s="329" t="s">
        <v>723</v>
      </c>
      <c r="E817" s="329" t="s">
        <v>74</v>
      </c>
      <c r="F817" s="30" t="s">
        <v>723</v>
      </c>
      <c r="G817" s="329" t="s">
        <v>74</v>
      </c>
      <c r="H817" s="241">
        <f t="shared" si="96"/>
        <v>41</v>
      </c>
      <c r="I817" s="31"/>
      <c r="J817" s="32">
        <f t="shared" si="97"/>
        <v>18272</v>
      </c>
      <c r="K817" s="32">
        <f t="shared" si="98"/>
        <v>4</v>
      </c>
      <c r="L817" s="32">
        <f t="shared" si="99"/>
        <v>33</v>
      </c>
      <c r="M817" s="31"/>
      <c r="N817" s="32">
        <f t="shared" si="100"/>
        <v>18889</v>
      </c>
      <c r="O817" s="32">
        <f t="shared" si="101"/>
        <v>3</v>
      </c>
      <c r="P817" s="32">
        <f t="shared" si="102"/>
        <v>29</v>
      </c>
      <c r="Q817" s="31"/>
      <c r="R817" s="33">
        <f t="shared" si="103"/>
        <v>617</v>
      </c>
    </row>
    <row r="818" spans="1:18">
      <c r="A818" s="329" t="s">
        <v>924</v>
      </c>
      <c r="B818" s="329">
        <v>487049057</v>
      </c>
      <c r="C818" s="329" t="s">
        <v>539</v>
      </c>
      <c r="D818" s="329" t="s">
        <v>723</v>
      </c>
      <c r="E818" s="329" t="s">
        <v>74</v>
      </c>
      <c r="F818" s="30" t="s">
        <v>656</v>
      </c>
      <c r="G818" s="329" t="s">
        <v>82</v>
      </c>
      <c r="H818" s="241">
        <f t="shared" si="96"/>
        <v>11</v>
      </c>
      <c r="I818" s="31"/>
      <c r="J818" s="32">
        <f t="shared" si="97"/>
        <v>18003</v>
      </c>
      <c r="K818" s="32">
        <f t="shared" si="98"/>
        <v>1</v>
      </c>
      <c r="L818" s="32">
        <f t="shared" si="99"/>
        <v>4</v>
      </c>
      <c r="M818" s="31"/>
      <c r="N818" s="32">
        <f t="shared" si="100"/>
        <v>18727</v>
      </c>
      <c r="O818" s="32">
        <f t="shared" si="101"/>
        <v>3</v>
      </c>
      <c r="P818" s="32">
        <f t="shared" si="102"/>
        <v>3</v>
      </c>
      <c r="Q818" s="31"/>
      <c r="R818" s="33">
        <f t="shared" si="103"/>
        <v>724</v>
      </c>
    </row>
    <row r="819" spans="1:18">
      <c r="A819" s="329" t="s">
        <v>924</v>
      </c>
      <c r="B819" s="329">
        <v>487049079</v>
      </c>
      <c r="C819" s="329" t="s">
        <v>539</v>
      </c>
      <c r="D819" s="329" t="s">
        <v>723</v>
      </c>
      <c r="E819" s="329" t="s">
        <v>74</v>
      </c>
      <c r="F819" s="30" t="s">
        <v>782</v>
      </c>
      <c r="G819" s="329" t="s">
        <v>104</v>
      </c>
      <c r="H819" s="241">
        <f t="shared" si="96"/>
        <v>1</v>
      </c>
      <c r="I819" s="31"/>
      <c r="J819" s="32" t="str">
        <f t="shared" si="97"/>
        <v>--</v>
      </c>
      <c r="K819" s="32">
        <f t="shared" si="98"/>
        <v>0</v>
      </c>
      <c r="L819" s="32">
        <f t="shared" si="99"/>
        <v>0</v>
      </c>
      <c r="M819" s="31"/>
      <c r="N819" s="32">
        <f t="shared" si="100"/>
        <v>14121</v>
      </c>
      <c r="O819" s="32">
        <f t="shared" si="101"/>
        <v>0</v>
      </c>
      <c r="P819" s="32">
        <f t="shared" si="102"/>
        <v>0</v>
      </c>
      <c r="Q819" s="31"/>
      <c r="R819" s="33" t="str">
        <f t="shared" si="103"/>
        <v>--</v>
      </c>
    </row>
    <row r="820" spans="1:18">
      <c r="A820" s="329" t="s">
        <v>924</v>
      </c>
      <c r="B820" s="329">
        <v>487049093</v>
      </c>
      <c r="C820" s="329" t="s">
        <v>539</v>
      </c>
      <c r="D820" s="329" t="s">
        <v>723</v>
      </c>
      <c r="E820" s="329" t="s">
        <v>74</v>
      </c>
      <c r="F820" s="30" t="s">
        <v>657</v>
      </c>
      <c r="G820" s="329" t="s">
        <v>118</v>
      </c>
      <c r="H820" s="241">
        <f t="shared" si="96"/>
        <v>47</v>
      </c>
      <c r="I820" s="31"/>
      <c r="J820" s="32">
        <f t="shared" si="97"/>
        <v>18538</v>
      </c>
      <c r="K820" s="32">
        <f t="shared" si="98"/>
        <v>3</v>
      </c>
      <c r="L820" s="32">
        <f t="shared" si="99"/>
        <v>29</v>
      </c>
      <c r="M820" s="31"/>
      <c r="N820" s="32">
        <f t="shared" si="100"/>
        <v>20643</v>
      </c>
      <c r="O820" s="32">
        <f t="shared" si="101"/>
        <v>3</v>
      </c>
      <c r="P820" s="32">
        <f t="shared" si="102"/>
        <v>35</v>
      </c>
      <c r="Q820" s="31"/>
      <c r="R820" s="33">
        <f t="shared" si="103"/>
        <v>2105</v>
      </c>
    </row>
    <row r="821" spans="1:18">
      <c r="A821" s="329" t="s">
        <v>924</v>
      </c>
      <c r="B821" s="329">
        <v>487049095</v>
      </c>
      <c r="C821" s="155" t="s">
        <v>539</v>
      </c>
      <c r="D821" s="345">
        <v>49</v>
      </c>
      <c r="E821" s="155" t="s">
        <v>74</v>
      </c>
      <c r="F821" s="32">
        <v>95</v>
      </c>
      <c r="G821" s="155" t="s">
        <v>120</v>
      </c>
      <c r="H821" s="241">
        <f t="shared" si="96"/>
        <v>1</v>
      </c>
      <c r="I821" s="31"/>
      <c r="J821" s="32" t="str">
        <f t="shared" si="97"/>
        <v>--</v>
      </c>
      <c r="K821" s="32">
        <f t="shared" si="98"/>
        <v>0</v>
      </c>
      <c r="L821" s="32">
        <f t="shared" si="99"/>
        <v>0</v>
      </c>
      <c r="M821" s="31"/>
      <c r="N821" s="32">
        <f t="shared" si="100"/>
        <v>20903.900050358614</v>
      </c>
      <c r="O821" s="32">
        <f t="shared" si="101"/>
        <v>0</v>
      </c>
      <c r="P821" s="32">
        <f t="shared" si="102"/>
        <v>0</v>
      </c>
      <c r="Q821" s="31"/>
      <c r="R821" s="33" t="str">
        <f t="shared" si="103"/>
        <v>--</v>
      </c>
    </row>
    <row r="822" spans="1:18">
      <c r="A822" s="329" t="s">
        <v>924</v>
      </c>
      <c r="B822" s="329">
        <v>487049097</v>
      </c>
      <c r="C822" s="329" t="s">
        <v>539</v>
      </c>
      <c r="D822" s="329" t="s">
        <v>723</v>
      </c>
      <c r="E822" s="329" t="s">
        <v>74</v>
      </c>
      <c r="F822" s="30" t="s">
        <v>728</v>
      </c>
      <c r="G822" s="329" t="s">
        <v>122</v>
      </c>
      <c r="H822" s="241">
        <f t="shared" si="96"/>
        <v>2</v>
      </c>
      <c r="I822" s="31"/>
      <c r="J822" s="32">
        <f t="shared" si="97"/>
        <v>21253</v>
      </c>
      <c r="K822" s="32">
        <f t="shared" si="98"/>
        <v>0</v>
      </c>
      <c r="L822" s="32">
        <f t="shared" si="99"/>
        <v>2</v>
      </c>
      <c r="M822" s="31"/>
      <c r="N822" s="32">
        <f t="shared" si="100"/>
        <v>14121</v>
      </c>
      <c r="O822" s="32">
        <f t="shared" si="101"/>
        <v>0</v>
      </c>
      <c r="P822" s="32">
        <f t="shared" si="102"/>
        <v>0</v>
      </c>
      <c r="Q822" s="31"/>
      <c r="R822" s="33">
        <f t="shared" si="103"/>
        <v>-7132</v>
      </c>
    </row>
    <row r="823" spans="1:18">
      <c r="A823" s="329" t="s">
        <v>924</v>
      </c>
      <c r="B823" s="329">
        <v>487049100</v>
      </c>
      <c r="C823" s="155" t="s">
        <v>539</v>
      </c>
      <c r="D823" s="345">
        <v>49</v>
      </c>
      <c r="E823" s="155" t="s">
        <v>74</v>
      </c>
      <c r="F823" s="32">
        <v>100</v>
      </c>
      <c r="G823" s="155" t="s">
        <v>125</v>
      </c>
      <c r="H823" s="241">
        <f t="shared" si="96"/>
        <v>1</v>
      </c>
      <c r="I823" s="31"/>
      <c r="J823" s="32" t="str">
        <f t="shared" si="97"/>
        <v>--</v>
      </c>
      <c r="K823" s="32">
        <f t="shared" si="98"/>
        <v>0</v>
      </c>
      <c r="L823" s="32">
        <f t="shared" si="99"/>
        <v>0</v>
      </c>
      <c r="M823" s="31"/>
      <c r="N823" s="32">
        <f t="shared" si="100"/>
        <v>18250.951534425098</v>
      </c>
      <c r="O823" s="32">
        <f t="shared" si="101"/>
        <v>0</v>
      </c>
      <c r="P823" s="32">
        <f t="shared" si="102"/>
        <v>0</v>
      </c>
      <c r="Q823" s="31"/>
      <c r="R823" s="33" t="str">
        <f t="shared" si="103"/>
        <v>--</v>
      </c>
    </row>
    <row r="824" spans="1:18">
      <c r="A824" s="329" t="s">
        <v>924</v>
      </c>
      <c r="B824" s="329">
        <v>487049128</v>
      </c>
      <c r="C824" s="329" t="s">
        <v>539</v>
      </c>
      <c r="D824" s="329" t="s">
        <v>723</v>
      </c>
      <c r="E824" s="329" t="s">
        <v>74</v>
      </c>
      <c r="F824" s="30" t="s">
        <v>729</v>
      </c>
      <c r="G824" s="329" t="str">
        <f>VLOOKUP(B824,ratesQ2,6,FALSE)</f>
        <v>HAVERHILL</v>
      </c>
      <c r="H824" s="241">
        <f t="shared" si="96"/>
        <v>1</v>
      </c>
      <c r="I824" s="31"/>
      <c r="J824" s="32" t="str">
        <f t="shared" si="97"/>
        <v>--</v>
      </c>
      <c r="K824" s="32">
        <f t="shared" si="98"/>
        <v>0</v>
      </c>
      <c r="L824" s="32">
        <f t="shared" si="99"/>
        <v>0</v>
      </c>
      <c r="M824" s="31"/>
      <c r="N824" s="32">
        <f t="shared" si="100"/>
        <v>17749.036710136341</v>
      </c>
      <c r="O824" s="32">
        <f t="shared" si="101"/>
        <v>0</v>
      </c>
      <c r="P824" s="32">
        <f t="shared" si="102"/>
        <v>0</v>
      </c>
      <c r="Q824" s="31"/>
      <c r="R824" s="33" t="str">
        <f t="shared" si="103"/>
        <v>--</v>
      </c>
    </row>
    <row r="825" spans="1:18">
      <c r="A825" s="329" t="s">
        <v>924</v>
      </c>
      <c r="B825" s="329">
        <v>487049137</v>
      </c>
      <c r="C825" s="329" t="s">
        <v>539</v>
      </c>
      <c r="D825" s="329" t="s">
        <v>723</v>
      </c>
      <c r="E825" s="329" t="s">
        <v>74</v>
      </c>
      <c r="F825" s="30" t="s">
        <v>847</v>
      </c>
      <c r="G825" s="329" t="s">
        <v>162</v>
      </c>
      <c r="H825" s="241">
        <f t="shared" si="96"/>
        <v>0</v>
      </c>
      <c r="I825" s="31"/>
      <c r="J825" s="32">
        <f t="shared" si="97"/>
        <v>20946</v>
      </c>
      <c r="K825" s="32">
        <f t="shared" si="98"/>
        <v>0</v>
      </c>
      <c r="L825" s="32">
        <f t="shared" si="99"/>
        <v>1</v>
      </c>
      <c r="M825" s="31"/>
      <c r="N825" s="32" t="str">
        <f t="shared" si="100"/>
        <v>--</v>
      </c>
      <c r="O825" s="32">
        <f t="shared" si="101"/>
        <v>0</v>
      </c>
      <c r="P825" s="32">
        <f t="shared" si="102"/>
        <v>0</v>
      </c>
      <c r="Q825" s="31"/>
      <c r="R825" s="33" t="str">
        <f t="shared" si="103"/>
        <v>--</v>
      </c>
    </row>
    <row r="826" spans="1:18">
      <c r="A826" s="329" t="s">
        <v>924</v>
      </c>
      <c r="B826" s="329">
        <v>487049149</v>
      </c>
      <c r="C826" s="329" t="s">
        <v>539</v>
      </c>
      <c r="D826" s="329" t="s">
        <v>723</v>
      </c>
      <c r="E826" s="329" t="s">
        <v>74</v>
      </c>
      <c r="F826" s="30" t="s">
        <v>783</v>
      </c>
      <c r="G826" s="329" t="s">
        <v>174</v>
      </c>
      <c r="H826" s="241">
        <f t="shared" si="96"/>
        <v>2</v>
      </c>
      <c r="I826" s="31"/>
      <c r="J826" s="32" t="str">
        <f t="shared" si="97"/>
        <v>--</v>
      </c>
      <c r="K826" s="32">
        <f t="shared" si="98"/>
        <v>0</v>
      </c>
      <c r="L826" s="32">
        <f t="shared" si="99"/>
        <v>0</v>
      </c>
      <c r="M826" s="31"/>
      <c r="N826" s="32">
        <f t="shared" si="100"/>
        <v>14119</v>
      </c>
      <c r="O826" s="32">
        <f t="shared" si="101"/>
        <v>0</v>
      </c>
      <c r="P826" s="32">
        <f t="shared" si="102"/>
        <v>0</v>
      </c>
      <c r="Q826" s="31"/>
      <c r="R826" s="33" t="str">
        <f t="shared" si="103"/>
        <v>--</v>
      </c>
    </row>
    <row r="827" spans="1:18">
      <c r="A827" s="329" t="s">
        <v>924</v>
      </c>
      <c r="B827" s="329">
        <v>487049160</v>
      </c>
      <c r="C827" s="329" t="s">
        <v>539</v>
      </c>
      <c r="D827" s="329" t="s">
        <v>723</v>
      </c>
      <c r="E827" s="329" t="s">
        <v>74</v>
      </c>
      <c r="F827" s="30" t="s">
        <v>659</v>
      </c>
      <c r="G827" s="329" t="s">
        <v>185</v>
      </c>
      <c r="H827" s="241">
        <f t="shared" si="96"/>
        <v>1</v>
      </c>
      <c r="I827" s="31"/>
      <c r="J827" s="32" t="str">
        <f t="shared" si="97"/>
        <v>--</v>
      </c>
      <c r="K827" s="32">
        <f t="shared" si="98"/>
        <v>0</v>
      </c>
      <c r="L827" s="32">
        <f t="shared" si="99"/>
        <v>0</v>
      </c>
      <c r="M827" s="31"/>
      <c r="N827" s="32">
        <f t="shared" si="100"/>
        <v>21553</v>
      </c>
      <c r="O827" s="32">
        <f t="shared" si="101"/>
        <v>0</v>
      </c>
      <c r="P827" s="32">
        <f t="shared" si="102"/>
        <v>2</v>
      </c>
      <c r="Q827" s="31"/>
      <c r="R827" s="33" t="str">
        <f t="shared" si="103"/>
        <v>--</v>
      </c>
    </row>
    <row r="828" spans="1:18">
      <c r="A828" s="329" t="s">
        <v>924</v>
      </c>
      <c r="B828" s="329">
        <v>487049163</v>
      </c>
      <c r="C828" s="329" t="s">
        <v>539</v>
      </c>
      <c r="D828" s="329" t="s">
        <v>723</v>
      </c>
      <c r="E828" s="329" t="s">
        <v>74</v>
      </c>
      <c r="F828" s="30" t="s">
        <v>660</v>
      </c>
      <c r="G828" s="329" t="s">
        <v>188</v>
      </c>
      <c r="H828" s="241">
        <f t="shared" si="96"/>
        <v>16</v>
      </c>
      <c r="I828" s="31"/>
      <c r="J828" s="32">
        <f t="shared" si="97"/>
        <v>17937</v>
      </c>
      <c r="K828" s="32">
        <f t="shared" si="98"/>
        <v>1</v>
      </c>
      <c r="L828" s="32">
        <f t="shared" si="99"/>
        <v>6</v>
      </c>
      <c r="M828" s="31"/>
      <c r="N828" s="32">
        <f t="shared" si="100"/>
        <v>18826</v>
      </c>
      <c r="O828" s="32">
        <f t="shared" si="101"/>
        <v>2</v>
      </c>
      <c r="P828" s="32">
        <f t="shared" si="102"/>
        <v>9</v>
      </c>
      <c r="Q828" s="31"/>
      <c r="R828" s="33">
        <f t="shared" si="103"/>
        <v>889</v>
      </c>
    </row>
    <row r="829" spans="1:18">
      <c r="A829" s="329" t="s">
        <v>924</v>
      </c>
      <c r="B829" s="329">
        <v>487049165</v>
      </c>
      <c r="C829" s="329" t="s">
        <v>539</v>
      </c>
      <c r="D829" s="329" t="s">
        <v>723</v>
      </c>
      <c r="E829" s="329" t="s">
        <v>74</v>
      </c>
      <c r="F829" s="30" t="s">
        <v>661</v>
      </c>
      <c r="G829" s="329" t="s">
        <v>190</v>
      </c>
      <c r="H829" s="241">
        <f t="shared" si="96"/>
        <v>29</v>
      </c>
      <c r="I829" s="31"/>
      <c r="J829" s="32">
        <f t="shared" si="97"/>
        <v>18352</v>
      </c>
      <c r="K829" s="32">
        <f t="shared" si="98"/>
        <v>1</v>
      </c>
      <c r="L829" s="32">
        <f t="shared" si="99"/>
        <v>24</v>
      </c>
      <c r="M829" s="31"/>
      <c r="N829" s="32">
        <f t="shared" si="100"/>
        <v>18529</v>
      </c>
      <c r="O829" s="32">
        <f t="shared" si="101"/>
        <v>2</v>
      </c>
      <c r="P829" s="32">
        <f t="shared" si="102"/>
        <v>18</v>
      </c>
      <c r="Q829" s="31"/>
      <c r="R829" s="33">
        <f t="shared" si="103"/>
        <v>177</v>
      </c>
    </row>
    <row r="830" spans="1:18">
      <c r="A830" s="329" t="s">
        <v>924</v>
      </c>
      <c r="B830" s="329">
        <v>487049176</v>
      </c>
      <c r="C830" s="329" t="s">
        <v>539</v>
      </c>
      <c r="D830" s="329" t="s">
        <v>723</v>
      </c>
      <c r="E830" s="329" t="s">
        <v>74</v>
      </c>
      <c r="F830" s="30" t="s">
        <v>662</v>
      </c>
      <c r="G830" s="329" t="s">
        <v>201</v>
      </c>
      <c r="H830" s="241">
        <f t="shared" si="96"/>
        <v>50</v>
      </c>
      <c r="I830" s="31"/>
      <c r="J830" s="32">
        <f t="shared" si="97"/>
        <v>17235</v>
      </c>
      <c r="K830" s="32">
        <f t="shared" si="98"/>
        <v>1</v>
      </c>
      <c r="L830" s="32">
        <f t="shared" si="99"/>
        <v>32</v>
      </c>
      <c r="M830" s="31"/>
      <c r="N830" s="32">
        <f t="shared" si="100"/>
        <v>18521</v>
      </c>
      <c r="O830" s="32">
        <f t="shared" si="101"/>
        <v>1</v>
      </c>
      <c r="P830" s="32">
        <f t="shared" si="102"/>
        <v>34</v>
      </c>
      <c r="Q830" s="31"/>
      <c r="R830" s="33">
        <f t="shared" si="103"/>
        <v>1286</v>
      </c>
    </row>
    <row r="831" spans="1:18">
      <c r="A831" s="329" t="s">
        <v>924</v>
      </c>
      <c r="B831" s="329">
        <v>487049178</v>
      </c>
      <c r="C831" s="329" t="s">
        <v>539</v>
      </c>
      <c r="D831" s="329" t="s">
        <v>723</v>
      </c>
      <c r="E831" s="329" t="s">
        <v>74</v>
      </c>
      <c r="F831" s="30" t="s">
        <v>874</v>
      </c>
      <c r="G831" s="329" t="s">
        <v>203</v>
      </c>
      <c r="H831" s="241">
        <f t="shared" si="96"/>
        <v>1</v>
      </c>
      <c r="I831" s="31"/>
      <c r="J831" s="32">
        <f t="shared" si="97"/>
        <v>17274</v>
      </c>
      <c r="K831" s="32">
        <f t="shared" si="98"/>
        <v>0</v>
      </c>
      <c r="L831" s="32">
        <f t="shared" si="99"/>
        <v>4</v>
      </c>
      <c r="M831" s="31"/>
      <c r="N831" s="32">
        <f t="shared" si="100"/>
        <v>19464</v>
      </c>
      <c r="O831" s="32">
        <f t="shared" si="101"/>
        <v>0</v>
      </c>
      <c r="P831" s="32">
        <f t="shared" si="102"/>
        <v>2</v>
      </c>
      <c r="Q831" s="31"/>
      <c r="R831" s="33">
        <f t="shared" si="103"/>
        <v>2190</v>
      </c>
    </row>
    <row r="832" spans="1:18">
      <c r="A832" s="329" t="s">
        <v>924</v>
      </c>
      <c r="B832" s="329">
        <v>487049181</v>
      </c>
      <c r="C832" s="329" t="s">
        <v>539</v>
      </c>
      <c r="D832" s="329" t="s">
        <v>723</v>
      </c>
      <c r="E832" s="329" t="s">
        <v>74</v>
      </c>
      <c r="F832" s="30" t="s">
        <v>732</v>
      </c>
      <c r="G832" s="329" t="s">
        <v>206</v>
      </c>
      <c r="H832" s="241">
        <f t="shared" si="96"/>
        <v>3</v>
      </c>
      <c r="I832" s="31"/>
      <c r="J832" s="32">
        <f t="shared" si="97"/>
        <v>12634</v>
      </c>
      <c r="K832" s="32">
        <f t="shared" si="98"/>
        <v>0</v>
      </c>
      <c r="L832" s="32">
        <f t="shared" si="99"/>
        <v>0</v>
      </c>
      <c r="M832" s="31"/>
      <c r="N832" s="32">
        <f t="shared" si="100"/>
        <v>18410</v>
      </c>
      <c r="O832" s="32">
        <f t="shared" si="101"/>
        <v>0</v>
      </c>
      <c r="P832" s="32">
        <f t="shared" si="102"/>
        <v>1</v>
      </c>
      <c r="Q832" s="31"/>
      <c r="R832" s="33">
        <f t="shared" si="103"/>
        <v>5776</v>
      </c>
    </row>
    <row r="833" spans="1:18">
      <c r="A833" s="329" t="s">
        <v>924</v>
      </c>
      <c r="B833" s="329">
        <v>487049182</v>
      </c>
      <c r="C833" s="329" t="s">
        <v>539</v>
      </c>
      <c r="D833" s="329" t="s">
        <v>723</v>
      </c>
      <c r="E833" s="329" t="s">
        <v>74</v>
      </c>
      <c r="F833" s="30" t="s">
        <v>824</v>
      </c>
      <c r="G833" s="329" t="s">
        <v>207</v>
      </c>
      <c r="H833" s="241">
        <f t="shared" si="96"/>
        <v>2</v>
      </c>
      <c r="I833" s="31"/>
      <c r="J833" s="32">
        <f t="shared" si="97"/>
        <v>11585</v>
      </c>
      <c r="K833" s="32">
        <f t="shared" si="98"/>
        <v>0</v>
      </c>
      <c r="L833" s="32">
        <f t="shared" si="99"/>
        <v>0</v>
      </c>
      <c r="M833" s="31"/>
      <c r="N833" s="32">
        <f t="shared" si="100"/>
        <v>14120</v>
      </c>
      <c r="O833" s="32">
        <f t="shared" si="101"/>
        <v>0</v>
      </c>
      <c r="P833" s="32">
        <f t="shared" si="102"/>
        <v>0</v>
      </c>
      <c r="Q833" s="31"/>
      <c r="R833" s="33">
        <f t="shared" si="103"/>
        <v>2535</v>
      </c>
    </row>
    <row r="834" spans="1:18">
      <c r="A834" s="329" t="s">
        <v>924</v>
      </c>
      <c r="B834" s="329">
        <v>487049199</v>
      </c>
      <c r="C834" s="329" t="s">
        <v>539</v>
      </c>
      <c r="D834" s="329" t="s">
        <v>723</v>
      </c>
      <c r="E834" s="329" t="s">
        <v>74</v>
      </c>
      <c r="F834" s="30" t="s">
        <v>733</v>
      </c>
      <c r="G834" s="329" t="s">
        <v>224</v>
      </c>
      <c r="H834" s="241">
        <f t="shared" si="96"/>
        <v>0</v>
      </c>
      <c r="I834" s="31"/>
      <c r="J834" s="32">
        <f t="shared" si="97"/>
        <v>16342</v>
      </c>
      <c r="K834" s="32">
        <f t="shared" si="98"/>
        <v>0</v>
      </c>
      <c r="L834" s="32">
        <f t="shared" si="99"/>
        <v>2</v>
      </c>
      <c r="M834" s="31"/>
      <c r="N834" s="32" t="str">
        <f t="shared" si="100"/>
        <v>--</v>
      </c>
      <c r="O834" s="32">
        <f t="shared" si="101"/>
        <v>0</v>
      </c>
      <c r="P834" s="32">
        <f t="shared" si="102"/>
        <v>1</v>
      </c>
      <c r="Q834" s="31"/>
      <c r="R834" s="33" t="str">
        <f t="shared" si="103"/>
        <v>--</v>
      </c>
    </row>
    <row r="835" spans="1:18">
      <c r="A835" s="329" t="s">
        <v>924</v>
      </c>
      <c r="B835" s="329">
        <v>487049201</v>
      </c>
      <c r="C835" s="329" t="s">
        <v>539</v>
      </c>
      <c r="D835" s="329" t="s">
        <v>723</v>
      </c>
      <c r="E835" s="329" t="s">
        <v>74</v>
      </c>
      <c r="F835" s="30" t="s">
        <v>648</v>
      </c>
      <c r="G835" s="329" t="s">
        <v>226</v>
      </c>
      <c r="H835" s="241">
        <f t="shared" si="96"/>
        <v>0</v>
      </c>
      <c r="I835" s="31"/>
      <c r="J835" s="32">
        <f t="shared" si="97"/>
        <v>13684</v>
      </c>
      <c r="K835" s="32">
        <f t="shared" si="98"/>
        <v>0</v>
      </c>
      <c r="L835" s="32">
        <f t="shared" si="99"/>
        <v>0</v>
      </c>
      <c r="M835" s="31"/>
      <c r="N835" s="32" t="str">
        <f t="shared" si="100"/>
        <v>--</v>
      </c>
      <c r="O835" s="32">
        <f t="shared" si="101"/>
        <v>0</v>
      </c>
      <c r="P835" s="32">
        <f t="shared" si="102"/>
        <v>0</v>
      </c>
      <c r="Q835" s="31"/>
      <c r="R835" s="33" t="str">
        <f t="shared" si="103"/>
        <v>--</v>
      </c>
    </row>
    <row r="836" spans="1:18">
      <c r="A836" s="329" t="s">
        <v>924</v>
      </c>
      <c r="B836" s="329">
        <v>487049229</v>
      </c>
      <c r="C836" s="329" t="s">
        <v>539</v>
      </c>
      <c r="D836" s="329" t="s">
        <v>723</v>
      </c>
      <c r="E836" s="329" t="s">
        <v>74</v>
      </c>
      <c r="F836" s="30" t="s">
        <v>663</v>
      </c>
      <c r="G836" s="329" t="s">
        <v>254</v>
      </c>
      <c r="H836" s="241">
        <f t="shared" si="96"/>
        <v>0</v>
      </c>
      <c r="I836" s="31"/>
      <c r="J836" s="32">
        <f t="shared" si="97"/>
        <v>14396</v>
      </c>
      <c r="K836" s="32">
        <f t="shared" si="98"/>
        <v>1</v>
      </c>
      <c r="L836" s="32">
        <f t="shared" si="99"/>
        <v>0</v>
      </c>
      <c r="M836" s="31"/>
      <c r="N836" s="32" t="str">
        <f t="shared" si="100"/>
        <v>--</v>
      </c>
      <c r="O836" s="32">
        <f t="shared" si="101"/>
        <v>1</v>
      </c>
      <c r="P836" s="32">
        <f t="shared" si="102"/>
        <v>0</v>
      </c>
      <c r="Q836" s="31"/>
      <c r="R836" s="33" t="str">
        <f t="shared" si="103"/>
        <v>--</v>
      </c>
    </row>
    <row r="837" spans="1:18">
      <c r="A837" s="329" t="s">
        <v>924</v>
      </c>
      <c r="B837" s="329">
        <v>487049243</v>
      </c>
      <c r="C837" s="329" t="s">
        <v>539</v>
      </c>
      <c r="D837" s="329" t="s">
        <v>723</v>
      </c>
      <c r="E837" s="329" t="s">
        <v>74</v>
      </c>
      <c r="F837" s="30" t="s">
        <v>674</v>
      </c>
      <c r="G837" s="329" t="s">
        <v>268</v>
      </c>
      <c r="H837" s="241">
        <f t="shared" si="96"/>
        <v>0</v>
      </c>
      <c r="I837" s="31"/>
      <c r="J837" s="32">
        <f t="shared" si="97"/>
        <v>21073</v>
      </c>
      <c r="K837" s="32">
        <f t="shared" si="98"/>
        <v>0</v>
      </c>
      <c r="L837" s="32">
        <f t="shared" si="99"/>
        <v>1</v>
      </c>
      <c r="M837" s="31"/>
      <c r="N837" s="32" t="str">
        <f t="shared" si="100"/>
        <v>--</v>
      </c>
      <c r="O837" s="32">
        <f t="shared" si="101"/>
        <v>0</v>
      </c>
      <c r="P837" s="32">
        <f t="shared" si="102"/>
        <v>0</v>
      </c>
      <c r="Q837" s="31"/>
      <c r="R837" s="33" t="str">
        <f t="shared" si="103"/>
        <v>--</v>
      </c>
    </row>
    <row r="838" spans="1:18">
      <c r="A838" s="329" t="s">
        <v>924</v>
      </c>
      <c r="B838" s="329">
        <v>487049244</v>
      </c>
      <c r="C838" s="329" t="s">
        <v>539</v>
      </c>
      <c r="D838" s="329" t="s">
        <v>723</v>
      </c>
      <c r="E838" s="329" t="s">
        <v>74</v>
      </c>
      <c r="F838" s="30" t="s">
        <v>664</v>
      </c>
      <c r="G838" s="329" t="s">
        <v>269</v>
      </c>
      <c r="H838" s="241">
        <f t="shared" si="96"/>
        <v>4</v>
      </c>
      <c r="I838" s="31"/>
      <c r="J838" s="32">
        <f t="shared" si="97"/>
        <v>15575</v>
      </c>
      <c r="K838" s="32">
        <f t="shared" si="98"/>
        <v>0</v>
      </c>
      <c r="L838" s="32">
        <f t="shared" si="99"/>
        <v>2</v>
      </c>
      <c r="M838" s="31"/>
      <c r="N838" s="32">
        <f t="shared" si="100"/>
        <v>17886</v>
      </c>
      <c r="O838" s="32">
        <f t="shared" si="101"/>
        <v>0</v>
      </c>
      <c r="P838" s="32">
        <f t="shared" si="102"/>
        <v>2</v>
      </c>
      <c r="Q838" s="31"/>
      <c r="R838" s="33">
        <f t="shared" si="103"/>
        <v>2311</v>
      </c>
    </row>
    <row r="839" spans="1:18">
      <c r="A839" s="329" t="s">
        <v>924</v>
      </c>
      <c r="B839" s="329">
        <v>487049248</v>
      </c>
      <c r="C839" s="329" t="s">
        <v>539</v>
      </c>
      <c r="D839" s="329" t="s">
        <v>723</v>
      </c>
      <c r="E839" s="329" t="s">
        <v>74</v>
      </c>
      <c r="F839" s="30" t="s">
        <v>665</v>
      </c>
      <c r="G839" s="329" t="s">
        <v>273</v>
      </c>
      <c r="H839" s="241">
        <f t="shared" si="96"/>
        <v>16</v>
      </c>
      <c r="I839" s="31"/>
      <c r="J839" s="32">
        <f t="shared" si="97"/>
        <v>16076</v>
      </c>
      <c r="K839" s="32">
        <f t="shared" si="98"/>
        <v>1</v>
      </c>
      <c r="L839" s="32">
        <f t="shared" si="99"/>
        <v>5</v>
      </c>
      <c r="M839" s="31"/>
      <c r="N839" s="32">
        <f t="shared" si="100"/>
        <v>16240</v>
      </c>
      <c r="O839" s="32">
        <f t="shared" si="101"/>
        <v>2</v>
      </c>
      <c r="P839" s="32">
        <f t="shared" si="102"/>
        <v>3</v>
      </c>
      <c r="Q839" s="31"/>
      <c r="R839" s="33">
        <f t="shared" si="103"/>
        <v>164</v>
      </c>
    </row>
    <row r="840" spans="1:18">
      <c r="A840" s="329" t="s">
        <v>924</v>
      </c>
      <c r="B840" s="329">
        <v>487049262</v>
      </c>
      <c r="C840" s="329" t="s">
        <v>539</v>
      </c>
      <c r="D840" s="329" t="s">
        <v>723</v>
      </c>
      <c r="E840" s="329" t="s">
        <v>74</v>
      </c>
      <c r="F840" s="30" t="s">
        <v>666</v>
      </c>
      <c r="G840" s="329" t="s">
        <v>287</v>
      </c>
      <c r="H840" s="241">
        <f t="shared" si="96"/>
        <v>7</v>
      </c>
      <c r="I840" s="31"/>
      <c r="J840" s="32">
        <f t="shared" si="97"/>
        <v>18963</v>
      </c>
      <c r="K840" s="32">
        <f t="shared" si="98"/>
        <v>0</v>
      </c>
      <c r="L840" s="32">
        <f t="shared" si="99"/>
        <v>6</v>
      </c>
      <c r="M840" s="31"/>
      <c r="N840" s="32">
        <f t="shared" si="100"/>
        <v>18430</v>
      </c>
      <c r="O840" s="32">
        <f t="shared" si="101"/>
        <v>0</v>
      </c>
      <c r="P840" s="32">
        <f t="shared" si="102"/>
        <v>3</v>
      </c>
      <c r="Q840" s="31"/>
      <c r="R840" s="33">
        <f t="shared" si="103"/>
        <v>-533</v>
      </c>
    </row>
    <row r="841" spans="1:18">
      <c r="A841" s="329" t="s">
        <v>924</v>
      </c>
      <c r="B841" s="329">
        <v>487049274</v>
      </c>
      <c r="C841" s="329" t="s">
        <v>539</v>
      </c>
      <c r="D841" s="329" t="s">
        <v>723</v>
      </c>
      <c r="E841" s="329" t="s">
        <v>74</v>
      </c>
      <c r="F841" s="30" t="s">
        <v>675</v>
      </c>
      <c r="G841" s="329" t="s">
        <v>299</v>
      </c>
      <c r="H841" s="241">
        <f t="shared" si="96"/>
        <v>98</v>
      </c>
      <c r="I841" s="31"/>
      <c r="J841" s="32">
        <f t="shared" si="97"/>
        <v>18720</v>
      </c>
      <c r="K841" s="32">
        <f t="shared" si="98"/>
        <v>5</v>
      </c>
      <c r="L841" s="32">
        <f t="shared" si="99"/>
        <v>86</v>
      </c>
      <c r="M841" s="31"/>
      <c r="N841" s="32">
        <f t="shared" si="100"/>
        <v>19184</v>
      </c>
      <c r="O841" s="32">
        <f t="shared" si="101"/>
        <v>9</v>
      </c>
      <c r="P841" s="32">
        <f t="shared" si="102"/>
        <v>76</v>
      </c>
      <c r="Q841" s="31"/>
      <c r="R841" s="33">
        <f t="shared" si="103"/>
        <v>464</v>
      </c>
    </row>
    <row r="842" spans="1:18">
      <c r="A842" s="329" t="s">
        <v>924</v>
      </c>
      <c r="B842" s="329">
        <v>487049284</v>
      </c>
      <c r="C842" s="329" t="s">
        <v>539</v>
      </c>
      <c r="D842" s="329" t="s">
        <v>723</v>
      </c>
      <c r="E842" s="329" t="s">
        <v>74</v>
      </c>
      <c r="F842" s="30" t="s">
        <v>734</v>
      </c>
      <c r="G842" s="329" t="s">
        <v>309</v>
      </c>
      <c r="H842" s="241">
        <f t="shared" ref="H842:H905" si="104">IFERROR(VLOOKUP(B842,ratesQ2,14,FALSE),0)</f>
        <v>1</v>
      </c>
      <c r="I842" s="31"/>
      <c r="J842" s="32" t="str">
        <f t="shared" ref="J842:J905" si="105">IFERROR(VLOOKUP($B842,ratesPFY,9,FALSE),"--")</f>
        <v>--</v>
      </c>
      <c r="K842" s="32">
        <f t="shared" ref="K842:K905" si="106">IFERROR(VLOOKUP($B842,found25,12,FALSE),0) +
IFERROR(VLOOKUP($B842,found25,13,FALSE),0) +
IFERROR(VLOOKUP($B842,found25,14,FALSE),0)</f>
        <v>0</v>
      </c>
      <c r="L842" s="32">
        <f t="shared" ref="L842:L905" si="107">(IFERROR(VLOOKUP($B842,found25,15,FALSE),0))</f>
        <v>0</v>
      </c>
      <c r="M842" s="31"/>
      <c r="N842" s="32">
        <f t="shared" ref="N842:N905" si="108">IFERROR(VLOOKUP($B842,ratesQ2,8,FALSE),"--")</f>
        <v>17614</v>
      </c>
      <c r="O842" s="32">
        <f t="shared" ref="O842:O905" si="109">IFERROR(VLOOKUP($B842,found26,12,FALSE),0) +
IFERROR(VLOOKUP($B842,found26,13,FALSE),0) +
IFERROR(VLOOKUP($B842,found26,14,FALSE),0)</f>
        <v>0</v>
      </c>
      <c r="P842" s="32">
        <f t="shared" ref="P842:P905" si="110">(IFERROR(VLOOKUP($B842,found26,15,FALSE),0))</f>
        <v>1</v>
      </c>
      <c r="Q842" s="31"/>
      <c r="R842" s="33" t="str">
        <f t="shared" ref="R842:R905" si="111">IFERROR(N842-J842,"--")</f>
        <v>--</v>
      </c>
    </row>
    <row r="843" spans="1:18">
      <c r="A843" s="329" t="s">
        <v>924</v>
      </c>
      <c r="B843" s="329">
        <v>487049285</v>
      </c>
      <c r="C843" s="329" t="s">
        <v>539</v>
      </c>
      <c r="D843" s="329" t="s">
        <v>723</v>
      </c>
      <c r="E843" s="329" t="s">
        <v>74</v>
      </c>
      <c r="F843" s="30" t="s">
        <v>676</v>
      </c>
      <c r="G843" s="329" t="s">
        <v>310</v>
      </c>
      <c r="H843" s="241">
        <f t="shared" si="104"/>
        <v>2</v>
      </c>
      <c r="I843" s="31"/>
      <c r="J843" s="32">
        <f t="shared" si="105"/>
        <v>13684</v>
      </c>
      <c r="K843" s="32">
        <f t="shared" si="106"/>
        <v>0</v>
      </c>
      <c r="L843" s="32">
        <f t="shared" si="107"/>
        <v>0</v>
      </c>
      <c r="M843" s="31"/>
      <c r="N843" s="32">
        <f t="shared" si="108"/>
        <v>14119</v>
      </c>
      <c r="O843" s="32">
        <f t="shared" si="109"/>
        <v>0</v>
      </c>
      <c r="P843" s="32">
        <f t="shared" si="110"/>
        <v>0</v>
      </c>
      <c r="Q843" s="31"/>
      <c r="R843" s="33">
        <f t="shared" si="111"/>
        <v>435</v>
      </c>
    </row>
    <row r="844" spans="1:18">
      <c r="A844" s="329" t="s">
        <v>924</v>
      </c>
      <c r="B844" s="329">
        <v>487049293</v>
      </c>
      <c r="C844" s="329" t="s">
        <v>539</v>
      </c>
      <c r="D844" s="329" t="s">
        <v>723</v>
      </c>
      <c r="E844" s="329" t="s">
        <v>74</v>
      </c>
      <c r="F844" s="30" t="s">
        <v>677</v>
      </c>
      <c r="G844" s="329" t="s">
        <v>318</v>
      </c>
      <c r="H844" s="241">
        <f t="shared" si="104"/>
        <v>0</v>
      </c>
      <c r="I844" s="31"/>
      <c r="J844" s="32">
        <f t="shared" si="105"/>
        <v>21561</v>
      </c>
      <c r="K844" s="32">
        <f t="shared" si="106"/>
        <v>0</v>
      </c>
      <c r="L844" s="32">
        <f t="shared" si="107"/>
        <v>2</v>
      </c>
      <c r="M844" s="31"/>
      <c r="N844" s="32" t="str">
        <f t="shared" si="108"/>
        <v>--</v>
      </c>
      <c r="O844" s="32">
        <f t="shared" si="109"/>
        <v>0</v>
      </c>
      <c r="P844" s="32">
        <f t="shared" si="110"/>
        <v>1</v>
      </c>
      <c r="Q844" s="31"/>
      <c r="R844" s="33" t="str">
        <f t="shared" si="111"/>
        <v>--</v>
      </c>
    </row>
    <row r="845" spans="1:18">
      <c r="A845" s="329" t="s">
        <v>924</v>
      </c>
      <c r="B845" s="329">
        <v>487049295</v>
      </c>
      <c r="C845" s="329" t="s">
        <v>539</v>
      </c>
      <c r="D845" s="329" t="s">
        <v>723</v>
      </c>
      <c r="E845" s="329" t="s">
        <v>74</v>
      </c>
      <c r="F845" s="30" t="s">
        <v>735</v>
      </c>
      <c r="G845" s="329" t="s">
        <v>320</v>
      </c>
      <c r="H845" s="241">
        <f t="shared" si="104"/>
        <v>2</v>
      </c>
      <c r="I845" s="31"/>
      <c r="J845" s="32">
        <f t="shared" si="105"/>
        <v>16952</v>
      </c>
      <c r="K845" s="32">
        <f t="shared" si="106"/>
        <v>0</v>
      </c>
      <c r="L845" s="32">
        <f t="shared" si="107"/>
        <v>1</v>
      </c>
      <c r="M845" s="31"/>
      <c r="N845" s="32">
        <f t="shared" si="108"/>
        <v>17614</v>
      </c>
      <c r="O845" s="32">
        <f t="shared" si="109"/>
        <v>0</v>
      </c>
      <c r="P845" s="32">
        <f t="shared" si="110"/>
        <v>1</v>
      </c>
      <c r="Q845" s="31"/>
      <c r="R845" s="33">
        <f t="shared" si="111"/>
        <v>662</v>
      </c>
    </row>
    <row r="846" spans="1:18">
      <c r="A846" s="329" t="s">
        <v>924</v>
      </c>
      <c r="B846" s="329">
        <v>487049308</v>
      </c>
      <c r="C846" s="329" t="s">
        <v>539</v>
      </c>
      <c r="D846" s="329" t="s">
        <v>723</v>
      </c>
      <c r="E846" s="329" t="s">
        <v>74</v>
      </c>
      <c r="F846" s="30" t="s">
        <v>717</v>
      </c>
      <c r="G846" s="329" t="s">
        <v>333</v>
      </c>
      <c r="H846" s="241">
        <f t="shared" si="104"/>
        <v>1</v>
      </c>
      <c r="I846" s="31"/>
      <c r="J846" s="32">
        <f t="shared" si="105"/>
        <v>13684</v>
      </c>
      <c r="K846" s="32">
        <f t="shared" si="106"/>
        <v>0</v>
      </c>
      <c r="L846" s="32">
        <f t="shared" si="107"/>
        <v>0</v>
      </c>
      <c r="M846" s="31"/>
      <c r="N846" s="32">
        <f t="shared" si="108"/>
        <v>14119</v>
      </c>
      <c r="O846" s="32">
        <f t="shared" si="109"/>
        <v>0</v>
      </c>
      <c r="P846" s="32">
        <f t="shared" si="110"/>
        <v>0</v>
      </c>
      <c r="Q846" s="31"/>
      <c r="R846" s="33">
        <f t="shared" si="111"/>
        <v>435</v>
      </c>
    </row>
    <row r="847" spans="1:18">
      <c r="A847" s="329" t="s">
        <v>924</v>
      </c>
      <c r="B847" s="329">
        <v>487049314</v>
      </c>
      <c r="C847" s="329" t="s">
        <v>539</v>
      </c>
      <c r="D847" s="329" t="s">
        <v>723</v>
      </c>
      <c r="E847" s="329" t="s">
        <v>74</v>
      </c>
      <c r="F847" s="30" t="s">
        <v>742</v>
      </c>
      <c r="G847" s="329" t="s">
        <v>339</v>
      </c>
      <c r="H847" s="241">
        <f t="shared" si="104"/>
        <v>0</v>
      </c>
      <c r="I847" s="31"/>
      <c r="J847" s="32">
        <f t="shared" si="105"/>
        <v>11585</v>
      </c>
      <c r="K847" s="32">
        <f t="shared" si="106"/>
        <v>0</v>
      </c>
      <c r="L847" s="32">
        <f t="shared" si="107"/>
        <v>0</v>
      </c>
      <c r="M847" s="31"/>
      <c r="N847" s="32" t="str">
        <f t="shared" si="108"/>
        <v>--</v>
      </c>
      <c r="O847" s="32">
        <f t="shared" si="109"/>
        <v>0</v>
      </c>
      <c r="P847" s="32">
        <f t="shared" si="110"/>
        <v>0</v>
      </c>
      <c r="Q847" s="31"/>
      <c r="R847" s="33" t="str">
        <f t="shared" si="111"/>
        <v>--</v>
      </c>
    </row>
    <row r="848" spans="1:18">
      <c r="A848" s="329" t="s">
        <v>924</v>
      </c>
      <c r="B848" s="329">
        <v>487049347</v>
      </c>
      <c r="C848" s="329" t="s">
        <v>539</v>
      </c>
      <c r="D848" s="329" t="s">
        <v>723</v>
      </c>
      <c r="E848" s="329" t="s">
        <v>74</v>
      </c>
      <c r="F848" s="30" t="s">
        <v>738</v>
      </c>
      <c r="G848" s="329" t="s">
        <v>372</v>
      </c>
      <c r="H848" s="241">
        <f t="shared" si="104"/>
        <v>9</v>
      </c>
      <c r="I848" s="31"/>
      <c r="J848" s="32">
        <f t="shared" si="105"/>
        <v>16962</v>
      </c>
      <c r="K848" s="32">
        <f t="shared" si="106"/>
        <v>0</v>
      </c>
      <c r="L848" s="32">
        <f t="shared" si="107"/>
        <v>8</v>
      </c>
      <c r="M848" s="31"/>
      <c r="N848" s="32">
        <f t="shared" si="108"/>
        <v>17190</v>
      </c>
      <c r="O848" s="32">
        <f t="shared" si="109"/>
        <v>0</v>
      </c>
      <c r="P848" s="32">
        <f t="shared" si="110"/>
        <v>5</v>
      </c>
      <c r="Q848" s="31"/>
      <c r="R848" s="33">
        <f t="shared" si="111"/>
        <v>228</v>
      </c>
    </row>
    <row r="849" spans="1:18">
      <c r="A849" s="329" t="s">
        <v>924</v>
      </c>
      <c r="B849" s="329">
        <v>487274010</v>
      </c>
      <c r="C849" s="329" t="s">
        <v>539</v>
      </c>
      <c r="D849" s="329" t="s">
        <v>675</v>
      </c>
      <c r="E849" s="329" t="s">
        <v>299</v>
      </c>
      <c r="F849" s="30" t="s">
        <v>724</v>
      </c>
      <c r="G849" s="329" t="s">
        <v>35</v>
      </c>
      <c r="H849" s="241">
        <f t="shared" si="104"/>
        <v>5</v>
      </c>
      <c r="I849" s="31"/>
      <c r="J849" s="32">
        <f t="shared" si="105"/>
        <v>15545</v>
      </c>
      <c r="K849" s="32">
        <f t="shared" si="106"/>
        <v>3</v>
      </c>
      <c r="L849" s="32">
        <f t="shared" si="107"/>
        <v>3</v>
      </c>
      <c r="M849" s="31"/>
      <c r="N849" s="32">
        <f t="shared" si="108"/>
        <v>17431</v>
      </c>
      <c r="O849" s="32">
        <f t="shared" si="109"/>
        <v>3</v>
      </c>
      <c r="P849" s="32">
        <f t="shared" si="110"/>
        <v>4</v>
      </c>
      <c r="Q849" s="31"/>
      <c r="R849" s="33">
        <f t="shared" si="111"/>
        <v>1886</v>
      </c>
    </row>
    <row r="850" spans="1:18">
      <c r="A850" s="329" t="s">
        <v>924</v>
      </c>
      <c r="B850" s="329">
        <v>487274026</v>
      </c>
      <c r="C850" s="329" t="s">
        <v>539</v>
      </c>
      <c r="D850" s="329" t="s">
        <v>675</v>
      </c>
      <c r="E850" s="329" t="s">
        <v>299</v>
      </c>
      <c r="F850" s="30" t="s">
        <v>726</v>
      </c>
      <c r="G850" s="329" t="s">
        <v>51</v>
      </c>
      <c r="H850" s="241">
        <f t="shared" si="104"/>
        <v>0</v>
      </c>
      <c r="I850" s="31"/>
      <c r="J850" s="32">
        <f t="shared" si="105"/>
        <v>9809</v>
      </c>
      <c r="K850" s="32">
        <f t="shared" si="106"/>
        <v>0</v>
      </c>
      <c r="L850" s="32">
        <f t="shared" si="107"/>
        <v>1</v>
      </c>
      <c r="M850" s="31"/>
      <c r="N850" s="32" t="str">
        <f t="shared" si="108"/>
        <v>--</v>
      </c>
      <c r="O850" s="32">
        <f t="shared" si="109"/>
        <v>0</v>
      </c>
      <c r="P850" s="32">
        <f t="shared" si="110"/>
        <v>0</v>
      </c>
      <c r="Q850" s="31"/>
      <c r="R850" s="33" t="str">
        <f t="shared" si="111"/>
        <v>--</v>
      </c>
    </row>
    <row r="851" spans="1:18">
      <c r="A851" s="329" t="s">
        <v>924</v>
      </c>
      <c r="B851" s="329">
        <v>487274030</v>
      </c>
      <c r="C851" s="329" t="s">
        <v>539</v>
      </c>
      <c r="D851" s="329" t="s">
        <v>675</v>
      </c>
      <c r="E851" s="329" t="s">
        <v>299</v>
      </c>
      <c r="F851" s="30" t="s">
        <v>706</v>
      </c>
      <c r="G851" s="329" t="s">
        <v>55</v>
      </c>
      <c r="H851" s="241">
        <f t="shared" si="104"/>
        <v>0</v>
      </c>
      <c r="I851" s="31"/>
      <c r="J851" s="32">
        <f t="shared" si="105"/>
        <v>17620</v>
      </c>
      <c r="K851" s="32">
        <f t="shared" si="106"/>
        <v>0</v>
      </c>
      <c r="L851" s="32">
        <f t="shared" si="107"/>
        <v>1</v>
      </c>
      <c r="M851" s="31"/>
      <c r="N851" s="32" t="str">
        <f t="shared" si="108"/>
        <v>--</v>
      </c>
      <c r="O851" s="32">
        <f t="shared" si="109"/>
        <v>0</v>
      </c>
      <c r="P851" s="32">
        <f t="shared" si="110"/>
        <v>1</v>
      </c>
      <c r="Q851" s="31"/>
      <c r="R851" s="33" t="str">
        <f t="shared" si="111"/>
        <v>--</v>
      </c>
    </row>
    <row r="852" spans="1:18">
      <c r="A852" s="329" t="s">
        <v>924</v>
      </c>
      <c r="B852" s="329">
        <v>487274031</v>
      </c>
      <c r="C852" s="329" t="s">
        <v>539</v>
      </c>
      <c r="D852" s="329" t="s">
        <v>675</v>
      </c>
      <c r="E852" s="329" t="s">
        <v>299</v>
      </c>
      <c r="F852" s="30" t="s">
        <v>727</v>
      </c>
      <c r="G852" s="329" t="s">
        <v>56</v>
      </c>
      <c r="H852" s="241">
        <f t="shared" si="104"/>
        <v>4</v>
      </c>
      <c r="I852" s="31"/>
      <c r="J852" s="32">
        <f t="shared" si="105"/>
        <v>13115</v>
      </c>
      <c r="K852" s="32">
        <f t="shared" si="106"/>
        <v>2</v>
      </c>
      <c r="L852" s="32">
        <f t="shared" si="107"/>
        <v>2</v>
      </c>
      <c r="M852" s="31"/>
      <c r="N852" s="32">
        <f t="shared" si="108"/>
        <v>14045</v>
      </c>
      <c r="O852" s="32">
        <f t="shared" si="109"/>
        <v>2</v>
      </c>
      <c r="P852" s="32">
        <f t="shared" si="110"/>
        <v>2</v>
      </c>
      <c r="Q852" s="31"/>
      <c r="R852" s="33">
        <f t="shared" si="111"/>
        <v>930</v>
      </c>
    </row>
    <row r="853" spans="1:18">
      <c r="A853" s="329" t="s">
        <v>924</v>
      </c>
      <c r="B853" s="329">
        <v>487274035</v>
      </c>
      <c r="C853" s="329" t="s">
        <v>539</v>
      </c>
      <c r="D853" s="329" t="s">
        <v>675</v>
      </c>
      <c r="E853" s="329" t="s">
        <v>299</v>
      </c>
      <c r="F853" s="30" t="s">
        <v>654</v>
      </c>
      <c r="G853" s="329" t="s">
        <v>60</v>
      </c>
      <c r="H853" s="241">
        <f t="shared" si="104"/>
        <v>7</v>
      </c>
      <c r="I853" s="31"/>
      <c r="J853" s="32">
        <f t="shared" si="105"/>
        <v>18809</v>
      </c>
      <c r="K853" s="32">
        <f t="shared" si="106"/>
        <v>0</v>
      </c>
      <c r="L853" s="32">
        <f t="shared" si="107"/>
        <v>8</v>
      </c>
      <c r="M853" s="31"/>
      <c r="N853" s="32">
        <f t="shared" si="108"/>
        <v>19508</v>
      </c>
      <c r="O853" s="32">
        <f t="shared" si="109"/>
        <v>0</v>
      </c>
      <c r="P853" s="32">
        <f t="shared" si="110"/>
        <v>6</v>
      </c>
      <c r="Q853" s="31"/>
      <c r="R853" s="33">
        <f t="shared" si="111"/>
        <v>699</v>
      </c>
    </row>
    <row r="854" spans="1:18">
      <c r="A854" s="329" t="s">
        <v>924</v>
      </c>
      <c r="B854" s="329">
        <v>487274044</v>
      </c>
      <c r="C854" s="329" t="s">
        <v>539</v>
      </c>
      <c r="D854" s="329" t="s">
        <v>675</v>
      </c>
      <c r="E854" s="329" t="s">
        <v>299</v>
      </c>
      <c r="F854" s="30" t="s">
        <v>655</v>
      </c>
      <c r="G854" s="329" t="s">
        <v>69</v>
      </c>
      <c r="H854" s="241">
        <f t="shared" si="104"/>
        <v>1</v>
      </c>
      <c r="I854" s="31"/>
      <c r="J854" s="32">
        <f t="shared" si="105"/>
        <v>14456</v>
      </c>
      <c r="K854" s="32">
        <f t="shared" si="106"/>
        <v>1</v>
      </c>
      <c r="L854" s="32">
        <f t="shared" si="107"/>
        <v>0</v>
      </c>
      <c r="M854" s="31"/>
      <c r="N854" s="32">
        <f t="shared" si="108"/>
        <v>15017</v>
      </c>
      <c r="O854" s="32">
        <f t="shared" si="109"/>
        <v>1</v>
      </c>
      <c r="P854" s="32">
        <f t="shared" si="110"/>
        <v>0</v>
      </c>
      <c r="Q854" s="31"/>
      <c r="R854" s="33">
        <f t="shared" si="111"/>
        <v>561</v>
      </c>
    </row>
    <row r="855" spans="1:18">
      <c r="A855" s="329" t="s">
        <v>924</v>
      </c>
      <c r="B855" s="329">
        <v>487274048</v>
      </c>
      <c r="C855" s="329" t="s">
        <v>539</v>
      </c>
      <c r="D855" s="329" t="s">
        <v>675</v>
      </c>
      <c r="E855" s="329" t="s">
        <v>299</v>
      </c>
      <c r="F855" s="30" t="s">
        <v>925</v>
      </c>
      <c r="G855" s="329" t="s">
        <v>73</v>
      </c>
      <c r="H855" s="241">
        <f t="shared" si="104"/>
        <v>4</v>
      </c>
      <c r="I855" s="31"/>
      <c r="J855" s="32">
        <f t="shared" si="105"/>
        <v>10755</v>
      </c>
      <c r="K855" s="32">
        <f t="shared" si="106"/>
        <v>0</v>
      </c>
      <c r="L855" s="32">
        <f t="shared" si="107"/>
        <v>1</v>
      </c>
      <c r="M855" s="31"/>
      <c r="N855" s="32">
        <f t="shared" si="108"/>
        <v>14521</v>
      </c>
      <c r="O855" s="32">
        <f t="shared" si="109"/>
        <v>1</v>
      </c>
      <c r="P855" s="32">
        <f t="shared" si="110"/>
        <v>3</v>
      </c>
      <c r="Q855" s="31"/>
      <c r="R855" s="33">
        <f t="shared" si="111"/>
        <v>3766</v>
      </c>
    </row>
    <row r="856" spans="1:18">
      <c r="A856" s="329" t="s">
        <v>924</v>
      </c>
      <c r="B856" s="329">
        <v>487274049</v>
      </c>
      <c r="C856" s="329" t="s">
        <v>539</v>
      </c>
      <c r="D856" s="329" t="s">
        <v>675</v>
      </c>
      <c r="E856" s="329" t="s">
        <v>299</v>
      </c>
      <c r="F856" s="30" t="s">
        <v>723</v>
      </c>
      <c r="G856" s="329" t="s">
        <v>74</v>
      </c>
      <c r="H856" s="241">
        <f t="shared" si="104"/>
        <v>40</v>
      </c>
      <c r="I856" s="31"/>
      <c r="J856" s="32">
        <f t="shared" si="105"/>
        <v>17437</v>
      </c>
      <c r="K856" s="32">
        <f t="shared" si="106"/>
        <v>9</v>
      </c>
      <c r="L856" s="32">
        <f t="shared" si="107"/>
        <v>38</v>
      </c>
      <c r="M856" s="31"/>
      <c r="N856" s="32">
        <f t="shared" si="108"/>
        <v>19107</v>
      </c>
      <c r="O856" s="32">
        <f t="shared" si="109"/>
        <v>12</v>
      </c>
      <c r="P856" s="32">
        <f t="shared" si="110"/>
        <v>35</v>
      </c>
      <c r="Q856" s="31"/>
      <c r="R856" s="33">
        <f t="shared" si="111"/>
        <v>1670</v>
      </c>
    </row>
    <row r="857" spans="1:18">
      <c r="A857" s="329" t="s">
        <v>924</v>
      </c>
      <c r="B857" s="329">
        <v>487274056</v>
      </c>
      <c r="C857" s="155" t="s">
        <v>539</v>
      </c>
      <c r="D857" s="345">
        <v>274</v>
      </c>
      <c r="E857" s="155" t="s">
        <v>299</v>
      </c>
      <c r="F857" s="32">
        <v>56</v>
      </c>
      <c r="G857" s="155" t="s">
        <v>81</v>
      </c>
      <c r="H857" s="241">
        <f t="shared" si="104"/>
        <v>1</v>
      </c>
      <c r="I857" s="31"/>
      <c r="J857" s="32" t="str">
        <f t="shared" si="105"/>
        <v>--</v>
      </c>
      <c r="K857" s="32">
        <f t="shared" si="106"/>
        <v>0</v>
      </c>
      <c r="L857" s="32">
        <f t="shared" si="107"/>
        <v>0</v>
      </c>
      <c r="M857" s="31"/>
      <c r="N857" s="32">
        <f t="shared" si="108"/>
        <v>13370.827640296182</v>
      </c>
      <c r="O857" s="32">
        <f t="shared" si="109"/>
        <v>0</v>
      </c>
      <c r="P857" s="32">
        <f t="shared" si="110"/>
        <v>0</v>
      </c>
      <c r="Q857" s="31"/>
      <c r="R857" s="33" t="str">
        <f t="shared" si="111"/>
        <v>--</v>
      </c>
    </row>
    <row r="858" spans="1:18">
      <c r="A858" s="329" t="s">
        <v>924</v>
      </c>
      <c r="B858" s="329">
        <v>487274057</v>
      </c>
      <c r="C858" s="329" t="s">
        <v>539</v>
      </c>
      <c r="D858" s="329" t="s">
        <v>675</v>
      </c>
      <c r="E858" s="329" t="s">
        <v>299</v>
      </c>
      <c r="F858" s="30" t="s">
        <v>656</v>
      </c>
      <c r="G858" s="329" t="s">
        <v>82</v>
      </c>
      <c r="H858" s="241">
        <f t="shared" si="104"/>
        <v>20</v>
      </c>
      <c r="I858" s="31"/>
      <c r="J858" s="32">
        <f t="shared" si="105"/>
        <v>19487</v>
      </c>
      <c r="K858" s="32">
        <f t="shared" si="106"/>
        <v>7</v>
      </c>
      <c r="L858" s="32">
        <f t="shared" si="107"/>
        <v>14</v>
      </c>
      <c r="M858" s="31"/>
      <c r="N858" s="32">
        <f t="shared" si="108"/>
        <v>19362</v>
      </c>
      <c r="O858" s="32">
        <f t="shared" si="109"/>
        <v>6</v>
      </c>
      <c r="P858" s="32">
        <f t="shared" si="110"/>
        <v>16</v>
      </c>
      <c r="Q858" s="31"/>
      <c r="R858" s="33">
        <f t="shared" si="111"/>
        <v>-125</v>
      </c>
    </row>
    <row r="859" spans="1:18">
      <c r="A859" s="329" t="s">
        <v>924</v>
      </c>
      <c r="B859" s="329">
        <v>487274093</v>
      </c>
      <c r="C859" s="329" t="s">
        <v>539</v>
      </c>
      <c r="D859" s="329" t="s">
        <v>675</v>
      </c>
      <c r="E859" s="329" t="s">
        <v>299</v>
      </c>
      <c r="F859" s="30" t="s">
        <v>657</v>
      </c>
      <c r="G859" s="329" t="s">
        <v>118</v>
      </c>
      <c r="H859" s="241">
        <f t="shared" si="104"/>
        <v>69</v>
      </c>
      <c r="I859" s="31"/>
      <c r="J859" s="32">
        <f t="shared" si="105"/>
        <v>18486</v>
      </c>
      <c r="K859" s="32">
        <f t="shared" si="106"/>
        <v>19</v>
      </c>
      <c r="L859" s="32">
        <f t="shared" si="107"/>
        <v>31</v>
      </c>
      <c r="M859" s="31"/>
      <c r="N859" s="32">
        <f t="shared" si="108"/>
        <v>19347</v>
      </c>
      <c r="O859" s="32">
        <f t="shared" si="109"/>
        <v>18</v>
      </c>
      <c r="P859" s="32">
        <f t="shared" si="110"/>
        <v>33</v>
      </c>
      <c r="Q859" s="31"/>
      <c r="R859" s="33">
        <f t="shared" si="111"/>
        <v>861</v>
      </c>
    </row>
    <row r="860" spans="1:18">
      <c r="A860" s="329" t="s">
        <v>924</v>
      </c>
      <c r="B860" s="329">
        <v>487274095</v>
      </c>
      <c r="C860" s="329" t="s">
        <v>539</v>
      </c>
      <c r="D860" s="329" t="s">
        <v>675</v>
      </c>
      <c r="E860" s="329" t="s">
        <v>299</v>
      </c>
      <c r="F860" s="30" t="s">
        <v>651</v>
      </c>
      <c r="G860" s="329" t="s">
        <v>120</v>
      </c>
      <c r="H860" s="241">
        <f t="shared" si="104"/>
        <v>1</v>
      </c>
      <c r="I860" s="31"/>
      <c r="J860" s="32">
        <f t="shared" si="105"/>
        <v>20429</v>
      </c>
      <c r="K860" s="32">
        <f t="shared" si="106"/>
        <v>0</v>
      </c>
      <c r="L860" s="32">
        <f t="shared" si="107"/>
        <v>1</v>
      </c>
      <c r="M860" s="31"/>
      <c r="N860" s="32">
        <f t="shared" si="108"/>
        <v>20903.900050358614</v>
      </c>
      <c r="O860" s="32">
        <f t="shared" si="109"/>
        <v>0</v>
      </c>
      <c r="P860" s="32">
        <f t="shared" si="110"/>
        <v>0</v>
      </c>
      <c r="Q860" s="31"/>
      <c r="R860" s="33">
        <f t="shared" si="111"/>
        <v>474.90005035861395</v>
      </c>
    </row>
    <row r="861" spans="1:18">
      <c r="A861" s="329" t="s">
        <v>924</v>
      </c>
      <c r="B861" s="329">
        <v>487274097</v>
      </c>
      <c r="C861" s="329" t="s">
        <v>539</v>
      </c>
      <c r="D861" s="329" t="s">
        <v>675</v>
      </c>
      <c r="E861" s="329" t="s">
        <v>299</v>
      </c>
      <c r="F861" s="30" t="s">
        <v>728</v>
      </c>
      <c r="G861" s="329" t="s">
        <v>122</v>
      </c>
      <c r="H861" s="241">
        <f t="shared" si="104"/>
        <v>4</v>
      </c>
      <c r="I861" s="31"/>
      <c r="J861" s="32">
        <f t="shared" si="105"/>
        <v>14823</v>
      </c>
      <c r="K861" s="32">
        <f t="shared" si="106"/>
        <v>0</v>
      </c>
      <c r="L861" s="32">
        <f t="shared" si="107"/>
        <v>2</v>
      </c>
      <c r="M861" s="31"/>
      <c r="N861" s="32">
        <f t="shared" si="108"/>
        <v>14101</v>
      </c>
      <c r="O861" s="32">
        <f t="shared" si="109"/>
        <v>0</v>
      </c>
      <c r="P861" s="32">
        <f t="shared" si="110"/>
        <v>1</v>
      </c>
      <c r="Q861" s="31"/>
      <c r="R861" s="33">
        <f t="shared" si="111"/>
        <v>-722</v>
      </c>
    </row>
    <row r="862" spans="1:18">
      <c r="A862" s="329" t="s">
        <v>924</v>
      </c>
      <c r="B862" s="329">
        <v>487274100</v>
      </c>
      <c r="C862" s="329" t="s">
        <v>539</v>
      </c>
      <c r="D862" s="329" t="s">
        <v>675</v>
      </c>
      <c r="E862" s="329" t="s">
        <v>299</v>
      </c>
      <c r="F862" s="30" t="s">
        <v>710</v>
      </c>
      <c r="G862" s="329" t="s">
        <v>125</v>
      </c>
      <c r="H862" s="241">
        <f t="shared" si="104"/>
        <v>1</v>
      </c>
      <c r="I862" s="31"/>
      <c r="J862" s="32">
        <f t="shared" si="105"/>
        <v>14456</v>
      </c>
      <c r="K862" s="32">
        <f t="shared" si="106"/>
        <v>1</v>
      </c>
      <c r="L862" s="32">
        <f t="shared" si="107"/>
        <v>0</v>
      </c>
      <c r="M862" s="31"/>
      <c r="N862" s="32">
        <f t="shared" si="108"/>
        <v>11943</v>
      </c>
      <c r="O862" s="32">
        <f t="shared" si="109"/>
        <v>0</v>
      </c>
      <c r="P862" s="32">
        <f t="shared" si="110"/>
        <v>0</v>
      </c>
      <c r="Q862" s="31"/>
      <c r="R862" s="33">
        <f t="shared" si="111"/>
        <v>-2513</v>
      </c>
    </row>
    <row r="863" spans="1:18">
      <c r="A863" s="329" t="s">
        <v>924</v>
      </c>
      <c r="B863" s="329">
        <v>487274128</v>
      </c>
      <c r="C863" s="329" t="s">
        <v>539</v>
      </c>
      <c r="D863" s="329" t="s">
        <v>675</v>
      </c>
      <c r="E863" s="329" t="s">
        <v>299</v>
      </c>
      <c r="F863" s="30" t="s">
        <v>729</v>
      </c>
      <c r="G863" s="329" t="s">
        <v>153</v>
      </c>
      <c r="H863" s="241">
        <f t="shared" si="104"/>
        <v>1</v>
      </c>
      <c r="I863" s="31"/>
      <c r="J863" s="32">
        <f t="shared" si="105"/>
        <v>11507</v>
      </c>
      <c r="K863" s="32">
        <f t="shared" si="106"/>
        <v>0</v>
      </c>
      <c r="L863" s="32">
        <f t="shared" si="107"/>
        <v>0</v>
      </c>
      <c r="M863" s="31"/>
      <c r="N863" s="32">
        <f t="shared" si="108"/>
        <v>11544</v>
      </c>
      <c r="O863" s="32">
        <f t="shared" si="109"/>
        <v>0</v>
      </c>
      <c r="P863" s="32">
        <f t="shared" si="110"/>
        <v>0</v>
      </c>
      <c r="Q863" s="31"/>
      <c r="R863" s="33">
        <f t="shared" si="111"/>
        <v>37</v>
      </c>
    </row>
    <row r="864" spans="1:18">
      <c r="A864" s="329" t="s">
        <v>924</v>
      </c>
      <c r="B864" s="329">
        <v>487274137</v>
      </c>
      <c r="C864" s="329" t="s">
        <v>539</v>
      </c>
      <c r="D864" s="329" t="s">
        <v>675</v>
      </c>
      <c r="E864" s="329" t="s">
        <v>299</v>
      </c>
      <c r="F864" s="30" t="s">
        <v>847</v>
      </c>
      <c r="G864" s="329" t="s">
        <v>162</v>
      </c>
      <c r="H864" s="241">
        <f t="shared" si="104"/>
        <v>0</v>
      </c>
      <c r="I864" s="31"/>
      <c r="J864" s="32">
        <f t="shared" si="105"/>
        <v>20401</v>
      </c>
      <c r="K864" s="32">
        <f t="shared" si="106"/>
        <v>0</v>
      </c>
      <c r="L864" s="32">
        <f t="shared" si="107"/>
        <v>2</v>
      </c>
      <c r="M864" s="31"/>
      <c r="N864" s="32" t="str">
        <f t="shared" si="108"/>
        <v>--</v>
      </c>
      <c r="O864" s="32">
        <f t="shared" si="109"/>
        <v>0</v>
      </c>
      <c r="P864" s="32">
        <f t="shared" si="110"/>
        <v>0</v>
      </c>
      <c r="Q864" s="31"/>
      <c r="R864" s="33" t="str">
        <f t="shared" si="111"/>
        <v>--</v>
      </c>
    </row>
    <row r="865" spans="1:18">
      <c r="A865" s="329" t="s">
        <v>924</v>
      </c>
      <c r="B865" s="329">
        <v>487274149</v>
      </c>
      <c r="C865" s="329" t="s">
        <v>539</v>
      </c>
      <c r="D865" s="329" t="s">
        <v>675</v>
      </c>
      <c r="E865" s="329" t="s">
        <v>299</v>
      </c>
      <c r="F865" s="30" t="s">
        <v>783</v>
      </c>
      <c r="G865" s="329" t="s">
        <v>174</v>
      </c>
      <c r="H865" s="241">
        <f t="shared" si="104"/>
        <v>6</v>
      </c>
      <c r="I865" s="31"/>
      <c r="J865" s="32">
        <f t="shared" si="105"/>
        <v>15085</v>
      </c>
      <c r="K865" s="32">
        <f t="shared" si="106"/>
        <v>1</v>
      </c>
      <c r="L865" s="32">
        <f t="shared" si="107"/>
        <v>2</v>
      </c>
      <c r="M865" s="31"/>
      <c r="N865" s="32">
        <f t="shared" si="108"/>
        <v>23159</v>
      </c>
      <c r="O865" s="32">
        <f t="shared" si="109"/>
        <v>2</v>
      </c>
      <c r="P865" s="32">
        <f t="shared" si="110"/>
        <v>5</v>
      </c>
      <c r="Q865" s="31"/>
      <c r="R865" s="33">
        <f t="shared" si="111"/>
        <v>8074</v>
      </c>
    </row>
    <row r="866" spans="1:18">
      <c r="A866" s="329" t="s">
        <v>924</v>
      </c>
      <c r="B866" s="329">
        <v>487274153</v>
      </c>
      <c r="C866" s="329" t="s">
        <v>539</v>
      </c>
      <c r="D866" s="329" t="s">
        <v>675</v>
      </c>
      <c r="E866" s="329" t="s">
        <v>299</v>
      </c>
      <c r="F866" s="30" t="s">
        <v>658</v>
      </c>
      <c r="G866" s="329" t="s">
        <v>178</v>
      </c>
      <c r="H866" s="241">
        <f t="shared" si="104"/>
        <v>0</v>
      </c>
      <c r="I866" s="31"/>
      <c r="J866" s="32">
        <f t="shared" si="105"/>
        <v>14400</v>
      </c>
      <c r="K866" s="32">
        <f t="shared" si="106"/>
        <v>1</v>
      </c>
      <c r="L866" s="32">
        <f t="shared" si="107"/>
        <v>0</v>
      </c>
      <c r="M866" s="31"/>
      <c r="N866" s="32" t="str">
        <f t="shared" si="108"/>
        <v>--</v>
      </c>
      <c r="O866" s="32">
        <f t="shared" si="109"/>
        <v>1</v>
      </c>
      <c r="P866" s="32">
        <f t="shared" si="110"/>
        <v>0</v>
      </c>
      <c r="Q866" s="31"/>
      <c r="R866" s="33" t="str">
        <f t="shared" si="111"/>
        <v>--</v>
      </c>
    </row>
    <row r="867" spans="1:18">
      <c r="A867" s="329" t="s">
        <v>924</v>
      </c>
      <c r="B867" s="329">
        <v>487274155</v>
      </c>
      <c r="C867" s="329" t="s">
        <v>539</v>
      </c>
      <c r="D867" s="329" t="s">
        <v>675</v>
      </c>
      <c r="E867" s="329" t="s">
        <v>299</v>
      </c>
      <c r="F867" s="30" t="s">
        <v>730</v>
      </c>
      <c r="G867" s="329" t="s">
        <v>180</v>
      </c>
      <c r="H867" s="241">
        <f t="shared" si="104"/>
        <v>0</v>
      </c>
      <c r="I867" s="31"/>
      <c r="J867" s="32">
        <f t="shared" si="105"/>
        <v>16041</v>
      </c>
      <c r="K867" s="32">
        <f t="shared" si="106"/>
        <v>0</v>
      </c>
      <c r="L867" s="32">
        <f t="shared" si="107"/>
        <v>2</v>
      </c>
      <c r="M867" s="31"/>
      <c r="N867" s="32" t="str">
        <f t="shared" si="108"/>
        <v>--</v>
      </c>
      <c r="O867" s="32">
        <f t="shared" si="109"/>
        <v>0</v>
      </c>
      <c r="P867" s="32">
        <f t="shared" si="110"/>
        <v>2</v>
      </c>
      <c r="Q867" s="31"/>
      <c r="R867" s="33" t="str">
        <f t="shared" si="111"/>
        <v>--</v>
      </c>
    </row>
    <row r="868" spans="1:18">
      <c r="A868" s="329" t="s">
        <v>924</v>
      </c>
      <c r="B868" s="329">
        <v>487274160</v>
      </c>
      <c r="C868" s="329" t="s">
        <v>539</v>
      </c>
      <c r="D868" s="329" t="s">
        <v>675</v>
      </c>
      <c r="E868" s="329" t="s">
        <v>299</v>
      </c>
      <c r="F868" s="30" t="s">
        <v>659</v>
      </c>
      <c r="G868" s="329" t="s">
        <v>185</v>
      </c>
      <c r="H868" s="241">
        <f t="shared" si="104"/>
        <v>5</v>
      </c>
      <c r="I868" s="31"/>
      <c r="J868" s="32">
        <f t="shared" si="105"/>
        <v>17149</v>
      </c>
      <c r="K868" s="32">
        <f t="shared" si="106"/>
        <v>0</v>
      </c>
      <c r="L868" s="32">
        <f t="shared" si="107"/>
        <v>5</v>
      </c>
      <c r="M868" s="31"/>
      <c r="N868" s="32">
        <f t="shared" si="108"/>
        <v>20674</v>
      </c>
      <c r="O868" s="32">
        <f t="shared" si="109"/>
        <v>0</v>
      </c>
      <c r="P868" s="32">
        <f t="shared" si="110"/>
        <v>4</v>
      </c>
      <c r="Q868" s="31"/>
      <c r="R868" s="33">
        <f t="shared" si="111"/>
        <v>3525</v>
      </c>
    </row>
    <row r="869" spans="1:18">
      <c r="A869" s="329" t="s">
        <v>924</v>
      </c>
      <c r="B869" s="329">
        <v>487274163</v>
      </c>
      <c r="C869" s="329" t="s">
        <v>539</v>
      </c>
      <c r="D869" s="329" t="s">
        <v>675</v>
      </c>
      <c r="E869" s="329" t="s">
        <v>299</v>
      </c>
      <c r="F869" s="30" t="s">
        <v>660</v>
      </c>
      <c r="G869" s="329" t="s">
        <v>188</v>
      </c>
      <c r="H869" s="241">
        <f t="shared" si="104"/>
        <v>10</v>
      </c>
      <c r="I869" s="31"/>
      <c r="J869" s="32">
        <f t="shared" si="105"/>
        <v>17365</v>
      </c>
      <c r="K869" s="32">
        <f t="shared" si="106"/>
        <v>4</v>
      </c>
      <c r="L869" s="32">
        <f t="shared" si="107"/>
        <v>8</v>
      </c>
      <c r="M869" s="31"/>
      <c r="N869" s="32">
        <f t="shared" si="108"/>
        <v>15919</v>
      </c>
      <c r="O869" s="32">
        <f t="shared" si="109"/>
        <v>2</v>
      </c>
      <c r="P869" s="32">
        <f t="shared" si="110"/>
        <v>5</v>
      </c>
      <c r="Q869" s="31"/>
      <c r="R869" s="33">
        <f t="shared" si="111"/>
        <v>-1446</v>
      </c>
    </row>
    <row r="870" spans="1:18">
      <c r="A870" s="329" t="s">
        <v>924</v>
      </c>
      <c r="B870" s="329">
        <v>487274164</v>
      </c>
      <c r="C870" s="329" t="s">
        <v>539</v>
      </c>
      <c r="D870" s="329" t="s">
        <v>675</v>
      </c>
      <c r="E870" s="329" t="s">
        <v>299</v>
      </c>
      <c r="F870" s="30" t="s">
        <v>873</v>
      </c>
      <c r="G870" s="329" t="s">
        <v>189</v>
      </c>
      <c r="H870" s="241">
        <f t="shared" si="104"/>
        <v>3</v>
      </c>
      <c r="I870" s="31"/>
      <c r="J870" s="32" t="str">
        <f t="shared" si="105"/>
        <v>--</v>
      </c>
      <c r="K870" s="32">
        <f t="shared" si="106"/>
        <v>0</v>
      </c>
      <c r="L870" s="32">
        <f t="shared" si="107"/>
        <v>0</v>
      </c>
      <c r="M870" s="31"/>
      <c r="N870" s="32">
        <f t="shared" si="108"/>
        <v>19626</v>
      </c>
      <c r="O870" s="32">
        <f t="shared" si="109"/>
        <v>3</v>
      </c>
      <c r="P870" s="32">
        <f t="shared" si="110"/>
        <v>3</v>
      </c>
      <c r="Q870" s="31"/>
      <c r="R870" s="33" t="str">
        <f t="shared" si="111"/>
        <v>--</v>
      </c>
    </row>
    <row r="871" spans="1:18">
      <c r="A871" s="329" t="s">
        <v>924</v>
      </c>
      <c r="B871" s="329">
        <v>487274165</v>
      </c>
      <c r="C871" s="329" t="s">
        <v>539</v>
      </c>
      <c r="D871" s="329" t="s">
        <v>675</v>
      </c>
      <c r="E871" s="329" t="s">
        <v>299</v>
      </c>
      <c r="F871" s="30" t="s">
        <v>661</v>
      </c>
      <c r="G871" s="329" t="s">
        <v>190</v>
      </c>
      <c r="H871" s="241">
        <f t="shared" si="104"/>
        <v>25</v>
      </c>
      <c r="I871" s="31"/>
      <c r="J871" s="32">
        <f t="shared" si="105"/>
        <v>16405</v>
      </c>
      <c r="K871" s="32">
        <f t="shared" si="106"/>
        <v>6</v>
      </c>
      <c r="L871" s="32">
        <f t="shared" si="107"/>
        <v>9</v>
      </c>
      <c r="M871" s="31"/>
      <c r="N871" s="32">
        <f t="shared" si="108"/>
        <v>18882</v>
      </c>
      <c r="O871" s="32">
        <f t="shared" si="109"/>
        <v>7</v>
      </c>
      <c r="P871" s="32">
        <f t="shared" si="110"/>
        <v>17</v>
      </c>
      <c r="Q871" s="31"/>
      <c r="R871" s="33">
        <f t="shared" si="111"/>
        <v>2477</v>
      </c>
    </row>
    <row r="872" spans="1:18">
      <c r="A872" s="329" t="s">
        <v>924</v>
      </c>
      <c r="B872" s="329">
        <v>487274176</v>
      </c>
      <c r="C872" s="329" t="s">
        <v>539</v>
      </c>
      <c r="D872" s="329" t="s">
        <v>675</v>
      </c>
      <c r="E872" s="329" t="s">
        <v>299</v>
      </c>
      <c r="F872" s="30" t="s">
        <v>662</v>
      </c>
      <c r="G872" s="329" t="s">
        <v>201</v>
      </c>
      <c r="H872" s="241">
        <f t="shared" si="104"/>
        <v>81</v>
      </c>
      <c r="I872" s="31"/>
      <c r="J872" s="32">
        <f t="shared" si="105"/>
        <v>17383</v>
      </c>
      <c r="K872" s="32">
        <f t="shared" si="106"/>
        <v>23</v>
      </c>
      <c r="L872" s="32">
        <f t="shared" si="107"/>
        <v>50</v>
      </c>
      <c r="M872" s="31"/>
      <c r="N872" s="32">
        <f t="shared" si="108"/>
        <v>17895</v>
      </c>
      <c r="O872" s="32">
        <f t="shared" si="109"/>
        <v>29</v>
      </c>
      <c r="P872" s="32">
        <f t="shared" si="110"/>
        <v>47</v>
      </c>
      <c r="Q872" s="31"/>
      <c r="R872" s="33">
        <f t="shared" si="111"/>
        <v>512</v>
      </c>
    </row>
    <row r="873" spans="1:18">
      <c r="A873" s="329" t="s">
        <v>924</v>
      </c>
      <c r="B873" s="329">
        <v>487274178</v>
      </c>
      <c r="C873" s="329" t="s">
        <v>539</v>
      </c>
      <c r="D873" s="329" t="s">
        <v>675</v>
      </c>
      <c r="E873" s="329" t="s">
        <v>299</v>
      </c>
      <c r="F873" s="30" t="s">
        <v>874</v>
      </c>
      <c r="G873" s="329" t="s">
        <v>203</v>
      </c>
      <c r="H873" s="241">
        <f t="shared" si="104"/>
        <v>2</v>
      </c>
      <c r="I873" s="31"/>
      <c r="J873" s="32">
        <f t="shared" si="105"/>
        <v>16197</v>
      </c>
      <c r="K873" s="32">
        <f t="shared" si="106"/>
        <v>2</v>
      </c>
      <c r="L873" s="32">
        <f t="shared" si="107"/>
        <v>4</v>
      </c>
      <c r="M873" s="31"/>
      <c r="N873" s="32">
        <f t="shared" si="108"/>
        <v>15334</v>
      </c>
      <c r="O873" s="32">
        <f t="shared" si="109"/>
        <v>1</v>
      </c>
      <c r="P873" s="32">
        <f t="shared" si="110"/>
        <v>1</v>
      </c>
      <c r="Q873" s="31"/>
      <c r="R873" s="33">
        <f t="shared" si="111"/>
        <v>-863</v>
      </c>
    </row>
    <row r="874" spans="1:18">
      <c r="A874" s="329" t="s">
        <v>924</v>
      </c>
      <c r="B874" s="329">
        <v>487274181</v>
      </c>
      <c r="C874" s="329" t="s">
        <v>539</v>
      </c>
      <c r="D874" s="329" t="s">
        <v>675</v>
      </c>
      <c r="E874" s="329" t="s">
        <v>299</v>
      </c>
      <c r="F874" s="30" t="s">
        <v>732</v>
      </c>
      <c r="G874" s="329" t="s">
        <v>206</v>
      </c>
      <c r="H874" s="241">
        <f t="shared" si="104"/>
        <v>3</v>
      </c>
      <c r="I874" s="31"/>
      <c r="J874" s="32">
        <f t="shared" si="105"/>
        <v>13473</v>
      </c>
      <c r="K874" s="32">
        <f t="shared" si="106"/>
        <v>2</v>
      </c>
      <c r="L874" s="32">
        <f t="shared" si="107"/>
        <v>0</v>
      </c>
      <c r="M874" s="31"/>
      <c r="N874" s="32">
        <f t="shared" si="108"/>
        <v>16355</v>
      </c>
      <c r="O874" s="32">
        <f t="shared" si="109"/>
        <v>2</v>
      </c>
      <c r="P874" s="32">
        <f t="shared" si="110"/>
        <v>2</v>
      </c>
      <c r="Q874" s="31"/>
      <c r="R874" s="33">
        <f t="shared" si="111"/>
        <v>2882</v>
      </c>
    </row>
    <row r="875" spans="1:18">
      <c r="A875" s="329" t="s">
        <v>924</v>
      </c>
      <c r="B875" s="329">
        <v>487274189</v>
      </c>
      <c r="C875" s="329" t="s">
        <v>539</v>
      </c>
      <c r="D875" s="329" t="s">
        <v>675</v>
      </c>
      <c r="E875" s="329" t="s">
        <v>299</v>
      </c>
      <c r="F875" s="30" t="s">
        <v>671</v>
      </c>
      <c r="G875" s="329" t="s">
        <v>214</v>
      </c>
      <c r="H875" s="241">
        <f t="shared" si="104"/>
        <v>2</v>
      </c>
      <c r="I875" s="31"/>
      <c r="J875" s="32">
        <f t="shared" si="105"/>
        <v>12994</v>
      </c>
      <c r="K875" s="32">
        <f t="shared" si="106"/>
        <v>0</v>
      </c>
      <c r="L875" s="32">
        <f t="shared" si="107"/>
        <v>2</v>
      </c>
      <c r="M875" s="31"/>
      <c r="N875" s="32">
        <f t="shared" si="108"/>
        <v>16777</v>
      </c>
      <c r="O875" s="32">
        <f t="shared" si="109"/>
        <v>0</v>
      </c>
      <c r="P875" s="32">
        <f t="shared" si="110"/>
        <v>2</v>
      </c>
      <c r="Q875" s="31"/>
      <c r="R875" s="33">
        <f t="shared" si="111"/>
        <v>3783</v>
      </c>
    </row>
    <row r="876" spans="1:18">
      <c r="A876" s="329" t="s">
        <v>924</v>
      </c>
      <c r="B876" s="329">
        <v>487274201</v>
      </c>
      <c r="C876" s="329" t="s">
        <v>539</v>
      </c>
      <c r="D876" s="329" t="s">
        <v>675</v>
      </c>
      <c r="E876" s="329" t="s">
        <v>299</v>
      </c>
      <c r="F876" s="30" t="s">
        <v>648</v>
      </c>
      <c r="G876" s="329" t="s">
        <v>226</v>
      </c>
      <c r="H876" s="241">
        <f t="shared" si="104"/>
        <v>2</v>
      </c>
      <c r="I876" s="31"/>
      <c r="J876" s="32">
        <f t="shared" si="105"/>
        <v>14456</v>
      </c>
      <c r="K876" s="32">
        <f t="shared" si="106"/>
        <v>2</v>
      </c>
      <c r="L876" s="32">
        <f t="shared" si="107"/>
        <v>0</v>
      </c>
      <c r="M876" s="31"/>
      <c r="N876" s="32">
        <f t="shared" si="108"/>
        <v>15015</v>
      </c>
      <c r="O876" s="32">
        <f t="shared" si="109"/>
        <v>2</v>
      </c>
      <c r="P876" s="32">
        <f t="shared" si="110"/>
        <v>0</v>
      </c>
      <c r="Q876" s="31"/>
      <c r="R876" s="33">
        <f t="shared" si="111"/>
        <v>559</v>
      </c>
    </row>
    <row r="877" spans="1:18">
      <c r="A877" s="329" t="s">
        <v>924</v>
      </c>
      <c r="B877" s="329">
        <v>487274220</v>
      </c>
      <c r="C877" s="329" t="s">
        <v>539</v>
      </c>
      <c r="D877" s="329" t="s">
        <v>675</v>
      </c>
      <c r="E877" s="329" t="s">
        <v>299</v>
      </c>
      <c r="F877" s="30" t="s">
        <v>673</v>
      </c>
      <c r="G877" s="329" t="s">
        <v>245</v>
      </c>
      <c r="H877" s="241">
        <f t="shared" si="104"/>
        <v>0</v>
      </c>
      <c r="I877" s="31"/>
      <c r="J877" s="32">
        <f t="shared" si="105"/>
        <v>11507</v>
      </c>
      <c r="K877" s="32">
        <f t="shared" si="106"/>
        <v>0</v>
      </c>
      <c r="L877" s="32">
        <f t="shared" si="107"/>
        <v>0</v>
      </c>
      <c r="M877" s="31"/>
      <c r="N877" s="32" t="str">
        <f t="shared" si="108"/>
        <v>--</v>
      </c>
      <c r="O877" s="32">
        <f t="shared" si="109"/>
        <v>0</v>
      </c>
      <c r="P877" s="32">
        <f t="shared" si="110"/>
        <v>0</v>
      </c>
      <c r="Q877" s="31"/>
      <c r="R877" s="33" t="str">
        <f t="shared" si="111"/>
        <v>--</v>
      </c>
    </row>
    <row r="878" spans="1:18">
      <c r="A878" s="329" t="s">
        <v>924</v>
      </c>
      <c r="B878" s="329">
        <v>487274229</v>
      </c>
      <c r="C878" s="329" t="s">
        <v>539</v>
      </c>
      <c r="D878" s="329" t="s">
        <v>675</v>
      </c>
      <c r="E878" s="329" t="s">
        <v>299</v>
      </c>
      <c r="F878" s="30" t="s">
        <v>663</v>
      </c>
      <c r="G878" s="329" t="s">
        <v>254</v>
      </c>
      <c r="H878" s="241">
        <f t="shared" si="104"/>
        <v>2</v>
      </c>
      <c r="I878" s="31"/>
      <c r="J878" s="32">
        <f t="shared" si="105"/>
        <v>13835</v>
      </c>
      <c r="K878" s="32">
        <f t="shared" si="106"/>
        <v>0</v>
      </c>
      <c r="L878" s="32">
        <f t="shared" si="107"/>
        <v>1</v>
      </c>
      <c r="M878" s="31"/>
      <c r="N878" s="32">
        <f t="shared" si="108"/>
        <v>16234</v>
      </c>
      <c r="O878" s="32">
        <f t="shared" si="109"/>
        <v>0</v>
      </c>
      <c r="P878" s="32">
        <f t="shared" si="110"/>
        <v>2</v>
      </c>
      <c r="Q878" s="31"/>
      <c r="R878" s="33">
        <f t="shared" si="111"/>
        <v>2399</v>
      </c>
    </row>
    <row r="879" spans="1:18">
      <c r="A879" s="329" t="s">
        <v>924</v>
      </c>
      <c r="B879" s="329">
        <v>487274243</v>
      </c>
      <c r="C879" s="329" t="s">
        <v>539</v>
      </c>
      <c r="D879" s="329" t="s">
        <v>675</v>
      </c>
      <c r="E879" s="329" t="s">
        <v>299</v>
      </c>
      <c r="F879" s="30" t="s">
        <v>674</v>
      </c>
      <c r="G879" s="329" t="s">
        <v>268</v>
      </c>
      <c r="H879" s="241">
        <f t="shared" si="104"/>
        <v>1</v>
      </c>
      <c r="I879" s="31"/>
      <c r="J879" s="32">
        <f t="shared" si="105"/>
        <v>18549</v>
      </c>
      <c r="K879" s="32">
        <f t="shared" si="106"/>
        <v>0</v>
      </c>
      <c r="L879" s="32">
        <f t="shared" si="107"/>
        <v>1</v>
      </c>
      <c r="M879" s="31"/>
      <c r="N879" s="32">
        <f t="shared" si="108"/>
        <v>19568</v>
      </c>
      <c r="O879" s="32">
        <f t="shared" si="109"/>
        <v>0</v>
      </c>
      <c r="P879" s="32">
        <f t="shared" si="110"/>
        <v>1</v>
      </c>
      <c r="Q879" s="31"/>
      <c r="R879" s="33">
        <f t="shared" si="111"/>
        <v>1019</v>
      </c>
    </row>
    <row r="880" spans="1:18">
      <c r="A880" s="329" t="s">
        <v>924</v>
      </c>
      <c r="B880" s="329">
        <v>487274248</v>
      </c>
      <c r="C880" s="329" t="s">
        <v>539</v>
      </c>
      <c r="D880" s="329" t="s">
        <v>675</v>
      </c>
      <c r="E880" s="329" t="s">
        <v>299</v>
      </c>
      <c r="F880" s="30" t="s">
        <v>665</v>
      </c>
      <c r="G880" s="329" t="s">
        <v>273</v>
      </c>
      <c r="H880" s="241">
        <f t="shared" si="104"/>
        <v>28</v>
      </c>
      <c r="I880" s="31"/>
      <c r="J880" s="32">
        <f t="shared" si="105"/>
        <v>18238</v>
      </c>
      <c r="K880" s="32">
        <f t="shared" si="106"/>
        <v>12</v>
      </c>
      <c r="L880" s="32">
        <f t="shared" si="107"/>
        <v>14</v>
      </c>
      <c r="M880" s="31"/>
      <c r="N880" s="32">
        <f t="shared" si="108"/>
        <v>18951</v>
      </c>
      <c r="O880" s="32">
        <f t="shared" si="109"/>
        <v>11</v>
      </c>
      <c r="P880" s="32">
        <f t="shared" si="110"/>
        <v>13</v>
      </c>
      <c r="Q880" s="31"/>
      <c r="R880" s="33">
        <f t="shared" si="111"/>
        <v>713</v>
      </c>
    </row>
    <row r="881" spans="1:18">
      <c r="A881" s="329" t="s">
        <v>924</v>
      </c>
      <c r="B881" s="329">
        <v>487274262</v>
      </c>
      <c r="C881" s="329" t="s">
        <v>539</v>
      </c>
      <c r="D881" s="329" t="s">
        <v>675</v>
      </c>
      <c r="E881" s="329" t="s">
        <v>299</v>
      </c>
      <c r="F881" s="30" t="s">
        <v>666</v>
      </c>
      <c r="G881" s="329" t="s">
        <v>287</v>
      </c>
      <c r="H881" s="241">
        <f t="shared" si="104"/>
        <v>11</v>
      </c>
      <c r="I881" s="31"/>
      <c r="J881" s="32">
        <f t="shared" si="105"/>
        <v>14914</v>
      </c>
      <c r="K881" s="32">
        <f t="shared" si="106"/>
        <v>2</v>
      </c>
      <c r="L881" s="32">
        <f t="shared" si="107"/>
        <v>6</v>
      </c>
      <c r="M881" s="31"/>
      <c r="N881" s="32">
        <f t="shared" si="108"/>
        <v>16391</v>
      </c>
      <c r="O881" s="32">
        <f t="shared" si="109"/>
        <v>2</v>
      </c>
      <c r="P881" s="32">
        <f t="shared" si="110"/>
        <v>9</v>
      </c>
      <c r="Q881" s="31"/>
      <c r="R881" s="33">
        <f t="shared" si="111"/>
        <v>1477</v>
      </c>
    </row>
    <row r="882" spans="1:18">
      <c r="A882" s="329" t="s">
        <v>924</v>
      </c>
      <c r="B882" s="329">
        <v>487274274</v>
      </c>
      <c r="C882" s="329" t="s">
        <v>539</v>
      </c>
      <c r="D882" s="329" t="s">
        <v>675</v>
      </c>
      <c r="E882" s="329" t="s">
        <v>299</v>
      </c>
      <c r="F882" s="30" t="s">
        <v>675</v>
      </c>
      <c r="G882" s="329" t="s">
        <v>299</v>
      </c>
      <c r="H882" s="241">
        <f t="shared" si="104"/>
        <v>143</v>
      </c>
      <c r="I882" s="31"/>
      <c r="J882" s="32">
        <f t="shared" si="105"/>
        <v>18216</v>
      </c>
      <c r="K882" s="32">
        <f t="shared" si="106"/>
        <v>59</v>
      </c>
      <c r="L882" s="32">
        <f t="shared" si="107"/>
        <v>129</v>
      </c>
      <c r="M882" s="31"/>
      <c r="N882" s="32">
        <f t="shared" si="108"/>
        <v>18878</v>
      </c>
      <c r="O882" s="32">
        <f t="shared" si="109"/>
        <v>52</v>
      </c>
      <c r="P882" s="32">
        <f t="shared" si="110"/>
        <v>115</v>
      </c>
      <c r="Q882" s="31"/>
      <c r="R882" s="33">
        <f t="shared" si="111"/>
        <v>662</v>
      </c>
    </row>
    <row r="883" spans="1:18">
      <c r="A883" s="329" t="s">
        <v>924</v>
      </c>
      <c r="B883" s="329">
        <v>487274284</v>
      </c>
      <c r="C883" s="329" t="s">
        <v>539</v>
      </c>
      <c r="D883" s="329" t="s">
        <v>675</v>
      </c>
      <c r="E883" s="329" t="s">
        <v>299</v>
      </c>
      <c r="F883" s="30" t="s">
        <v>734</v>
      </c>
      <c r="G883" s="329" t="s">
        <v>309</v>
      </c>
      <c r="H883" s="241">
        <f t="shared" si="104"/>
        <v>8</v>
      </c>
      <c r="I883" s="31"/>
      <c r="J883" s="32">
        <f t="shared" si="105"/>
        <v>17260</v>
      </c>
      <c r="K883" s="32">
        <f t="shared" si="106"/>
        <v>1</v>
      </c>
      <c r="L883" s="32">
        <f t="shared" si="107"/>
        <v>4</v>
      </c>
      <c r="M883" s="31"/>
      <c r="N883" s="32">
        <f t="shared" si="108"/>
        <v>14278</v>
      </c>
      <c r="O883" s="32">
        <f t="shared" si="109"/>
        <v>1</v>
      </c>
      <c r="P883" s="32">
        <f t="shared" si="110"/>
        <v>4</v>
      </c>
      <c r="Q883" s="31"/>
      <c r="R883" s="33">
        <f t="shared" si="111"/>
        <v>-2982</v>
      </c>
    </row>
    <row r="884" spans="1:18">
      <c r="A884" s="329" t="s">
        <v>924</v>
      </c>
      <c r="B884" s="329">
        <v>487274295</v>
      </c>
      <c r="C884" s="329" t="s">
        <v>539</v>
      </c>
      <c r="D884" s="329" t="s">
        <v>675</v>
      </c>
      <c r="E884" s="329" t="s">
        <v>299</v>
      </c>
      <c r="F884" s="30" t="s">
        <v>735</v>
      </c>
      <c r="G884" s="329" t="s">
        <v>320</v>
      </c>
      <c r="H884" s="241">
        <f t="shared" si="104"/>
        <v>1</v>
      </c>
      <c r="I884" s="31"/>
      <c r="J884" s="32">
        <f t="shared" si="105"/>
        <v>13324</v>
      </c>
      <c r="K884" s="32">
        <f t="shared" si="106"/>
        <v>1</v>
      </c>
      <c r="L884" s="32">
        <f t="shared" si="107"/>
        <v>1</v>
      </c>
      <c r="M884" s="31"/>
      <c r="N884" s="32">
        <f t="shared" si="108"/>
        <v>16879</v>
      </c>
      <c r="O884" s="32">
        <f t="shared" si="109"/>
        <v>0</v>
      </c>
      <c r="P884" s="32">
        <f t="shared" si="110"/>
        <v>1</v>
      </c>
      <c r="Q884" s="31"/>
      <c r="R884" s="33">
        <f t="shared" si="111"/>
        <v>3555</v>
      </c>
    </row>
    <row r="885" spans="1:18">
      <c r="A885" s="329" t="s">
        <v>924</v>
      </c>
      <c r="B885" s="329">
        <v>487274305</v>
      </c>
      <c r="C885" s="329" t="s">
        <v>539</v>
      </c>
      <c r="D885" s="329" t="s">
        <v>675</v>
      </c>
      <c r="E885" s="329" t="s">
        <v>299</v>
      </c>
      <c r="F885" s="30" t="s">
        <v>736</v>
      </c>
      <c r="G885" s="329" t="s">
        <v>330</v>
      </c>
      <c r="H885" s="241">
        <f t="shared" si="104"/>
        <v>2</v>
      </c>
      <c r="I885" s="31"/>
      <c r="J885" s="32">
        <f t="shared" si="105"/>
        <v>11478</v>
      </c>
      <c r="K885" s="32">
        <f t="shared" si="106"/>
        <v>0</v>
      </c>
      <c r="L885" s="32">
        <f t="shared" si="107"/>
        <v>0</v>
      </c>
      <c r="M885" s="31"/>
      <c r="N885" s="32">
        <f t="shared" si="108"/>
        <v>11941</v>
      </c>
      <c r="O885" s="32">
        <f t="shared" si="109"/>
        <v>0</v>
      </c>
      <c r="P885" s="32">
        <f t="shared" si="110"/>
        <v>0</v>
      </c>
      <c r="Q885" s="31"/>
      <c r="R885" s="33">
        <f t="shared" si="111"/>
        <v>463</v>
      </c>
    </row>
    <row r="886" spans="1:18">
      <c r="A886" s="329" t="s">
        <v>924</v>
      </c>
      <c r="B886" s="329">
        <v>487274308</v>
      </c>
      <c r="C886" s="329" t="s">
        <v>539</v>
      </c>
      <c r="D886" s="329" t="s">
        <v>675</v>
      </c>
      <c r="E886" s="329" t="s">
        <v>299</v>
      </c>
      <c r="F886" s="30" t="s">
        <v>717</v>
      </c>
      <c r="G886" s="329" t="s">
        <v>333</v>
      </c>
      <c r="H886" s="241">
        <f t="shared" si="104"/>
        <v>2</v>
      </c>
      <c r="I886" s="31"/>
      <c r="J886" s="32">
        <f t="shared" si="105"/>
        <v>18875</v>
      </c>
      <c r="K886" s="32">
        <f t="shared" si="106"/>
        <v>2</v>
      </c>
      <c r="L886" s="32">
        <f t="shared" si="107"/>
        <v>5</v>
      </c>
      <c r="M886" s="31"/>
      <c r="N886" s="32">
        <f t="shared" si="108"/>
        <v>15178</v>
      </c>
      <c r="O886" s="32">
        <f t="shared" si="109"/>
        <v>0</v>
      </c>
      <c r="P886" s="32">
        <f t="shared" si="110"/>
        <v>2</v>
      </c>
      <c r="Q886" s="31"/>
      <c r="R886" s="33">
        <f t="shared" si="111"/>
        <v>-3697</v>
      </c>
    </row>
    <row r="887" spans="1:18">
      <c r="A887" s="329" t="s">
        <v>924</v>
      </c>
      <c r="B887" s="329">
        <v>487274314</v>
      </c>
      <c r="C887" s="329" t="s">
        <v>539</v>
      </c>
      <c r="D887" s="329" t="s">
        <v>675</v>
      </c>
      <c r="E887" s="329" t="s">
        <v>299</v>
      </c>
      <c r="F887" s="30" t="s">
        <v>742</v>
      </c>
      <c r="G887" s="329" t="s">
        <v>339</v>
      </c>
      <c r="H887" s="241">
        <f t="shared" si="104"/>
        <v>4</v>
      </c>
      <c r="I887" s="31"/>
      <c r="J887" s="32">
        <f t="shared" si="105"/>
        <v>17620</v>
      </c>
      <c r="K887" s="32">
        <f t="shared" si="106"/>
        <v>0</v>
      </c>
      <c r="L887" s="32">
        <f t="shared" si="107"/>
        <v>2</v>
      </c>
      <c r="M887" s="31"/>
      <c r="N887" s="32">
        <f t="shared" si="108"/>
        <v>16273</v>
      </c>
      <c r="O887" s="32">
        <f t="shared" si="109"/>
        <v>0</v>
      </c>
      <c r="P887" s="32">
        <f t="shared" si="110"/>
        <v>2</v>
      </c>
      <c r="Q887" s="31"/>
      <c r="R887" s="33">
        <f t="shared" si="111"/>
        <v>-1347</v>
      </c>
    </row>
    <row r="888" spans="1:18">
      <c r="A888" s="329" t="s">
        <v>924</v>
      </c>
      <c r="B888" s="329">
        <v>487274336</v>
      </c>
      <c r="C888" s="329" t="s">
        <v>539</v>
      </c>
      <c r="D888" s="329" t="s">
        <v>675</v>
      </c>
      <c r="E888" s="329" t="s">
        <v>299</v>
      </c>
      <c r="F888" s="30" t="s">
        <v>743</v>
      </c>
      <c r="G888" s="329" t="s">
        <v>361</v>
      </c>
      <c r="H888" s="241">
        <f t="shared" si="104"/>
        <v>2</v>
      </c>
      <c r="I888" s="31"/>
      <c r="J888" s="32">
        <f t="shared" si="105"/>
        <v>18056</v>
      </c>
      <c r="K888" s="32">
        <f t="shared" si="106"/>
        <v>0</v>
      </c>
      <c r="L888" s="32">
        <f t="shared" si="107"/>
        <v>2</v>
      </c>
      <c r="M888" s="31"/>
      <c r="N888" s="32">
        <f t="shared" si="108"/>
        <v>15670</v>
      </c>
      <c r="O888" s="32">
        <f t="shared" si="109"/>
        <v>0</v>
      </c>
      <c r="P888" s="32">
        <f t="shared" si="110"/>
        <v>2</v>
      </c>
      <c r="Q888" s="31"/>
      <c r="R888" s="33">
        <f t="shared" si="111"/>
        <v>-2386</v>
      </c>
    </row>
    <row r="889" spans="1:18">
      <c r="A889" s="329" t="s">
        <v>924</v>
      </c>
      <c r="B889" s="329">
        <v>487274342</v>
      </c>
      <c r="C889" s="329" t="s">
        <v>539</v>
      </c>
      <c r="D889" s="329" t="s">
        <v>675</v>
      </c>
      <c r="E889" s="329" t="s">
        <v>299</v>
      </c>
      <c r="F889" s="30" t="s">
        <v>786</v>
      </c>
      <c r="G889" s="329" t="s">
        <v>367</v>
      </c>
      <c r="H889" s="241">
        <f t="shared" si="104"/>
        <v>4</v>
      </c>
      <c r="I889" s="31"/>
      <c r="J889" s="32">
        <f t="shared" si="105"/>
        <v>16235</v>
      </c>
      <c r="K889" s="32">
        <f t="shared" si="106"/>
        <v>0</v>
      </c>
      <c r="L889" s="32">
        <f t="shared" si="107"/>
        <v>1</v>
      </c>
      <c r="M889" s="31"/>
      <c r="N889" s="32">
        <f t="shared" si="108"/>
        <v>16808</v>
      </c>
      <c r="O889" s="32">
        <f t="shared" si="109"/>
        <v>0</v>
      </c>
      <c r="P889" s="32">
        <f t="shared" si="110"/>
        <v>1</v>
      </c>
      <c r="Q889" s="31"/>
      <c r="R889" s="33">
        <f t="shared" si="111"/>
        <v>573</v>
      </c>
    </row>
    <row r="890" spans="1:18">
      <c r="A890" s="329" t="s">
        <v>924</v>
      </c>
      <c r="B890" s="329">
        <v>487274344</v>
      </c>
      <c r="C890" s="329" t="s">
        <v>539</v>
      </c>
      <c r="D890" s="329" t="s">
        <v>675</v>
      </c>
      <c r="E890" s="329" t="s">
        <v>299</v>
      </c>
      <c r="F890" s="30" t="s">
        <v>737</v>
      </c>
      <c r="G890" s="329" t="s">
        <v>369</v>
      </c>
      <c r="H890" s="241">
        <f t="shared" si="104"/>
        <v>1</v>
      </c>
      <c r="I890" s="31"/>
      <c r="J890" s="32" t="str">
        <f t="shared" si="105"/>
        <v>--</v>
      </c>
      <c r="K890" s="32">
        <f t="shared" si="106"/>
        <v>0</v>
      </c>
      <c r="L890" s="32">
        <f t="shared" si="107"/>
        <v>0</v>
      </c>
      <c r="M890" s="31"/>
      <c r="N890" s="32">
        <f t="shared" si="108"/>
        <v>16515</v>
      </c>
      <c r="O890" s="32">
        <f t="shared" si="109"/>
        <v>0</v>
      </c>
      <c r="P890" s="32">
        <f t="shared" si="110"/>
        <v>1</v>
      </c>
      <c r="Q890" s="31"/>
      <c r="R890" s="33" t="str">
        <f t="shared" si="111"/>
        <v>--</v>
      </c>
    </row>
    <row r="891" spans="1:18">
      <c r="A891" s="329" t="s">
        <v>924</v>
      </c>
      <c r="B891" s="329">
        <v>487274346</v>
      </c>
      <c r="C891" s="329" t="s">
        <v>539</v>
      </c>
      <c r="D891" s="329" t="s">
        <v>675</v>
      </c>
      <c r="E891" s="329" t="s">
        <v>299</v>
      </c>
      <c r="F891" s="30" t="s">
        <v>667</v>
      </c>
      <c r="G891" s="329" t="s">
        <v>371</v>
      </c>
      <c r="H891" s="241">
        <f t="shared" si="104"/>
        <v>4</v>
      </c>
      <c r="I891" s="31"/>
      <c r="J891" s="32">
        <f t="shared" si="105"/>
        <v>14456</v>
      </c>
      <c r="K891" s="32">
        <f t="shared" si="106"/>
        <v>1</v>
      </c>
      <c r="L891" s="32">
        <f t="shared" si="107"/>
        <v>0</v>
      </c>
      <c r="M891" s="31"/>
      <c r="N891" s="32">
        <f t="shared" si="108"/>
        <v>11943</v>
      </c>
      <c r="O891" s="32">
        <f t="shared" si="109"/>
        <v>0</v>
      </c>
      <c r="P891" s="32">
        <f t="shared" si="110"/>
        <v>0</v>
      </c>
      <c r="Q891" s="31"/>
      <c r="R891" s="33">
        <f t="shared" si="111"/>
        <v>-2513</v>
      </c>
    </row>
    <row r="892" spans="1:18">
      <c r="A892" s="329" t="s">
        <v>924</v>
      </c>
      <c r="B892" s="329">
        <v>487274347</v>
      </c>
      <c r="C892" s="329" t="s">
        <v>539</v>
      </c>
      <c r="D892" s="329" t="s">
        <v>675</v>
      </c>
      <c r="E892" s="329" t="s">
        <v>299</v>
      </c>
      <c r="F892" s="30" t="s">
        <v>738</v>
      </c>
      <c r="G892" s="329" t="s">
        <v>372</v>
      </c>
      <c r="H892" s="241">
        <f t="shared" si="104"/>
        <v>13</v>
      </c>
      <c r="I892" s="31"/>
      <c r="J892" s="32">
        <f t="shared" si="105"/>
        <v>15795</v>
      </c>
      <c r="K892" s="32">
        <f t="shared" si="106"/>
        <v>3</v>
      </c>
      <c r="L892" s="32">
        <f t="shared" si="107"/>
        <v>9</v>
      </c>
      <c r="M892" s="31"/>
      <c r="N892" s="32">
        <f t="shared" si="108"/>
        <v>17025</v>
      </c>
      <c r="O892" s="32">
        <f t="shared" si="109"/>
        <v>7</v>
      </c>
      <c r="P892" s="32">
        <f t="shared" si="110"/>
        <v>8</v>
      </c>
      <c r="Q892" s="31"/>
      <c r="R892" s="33">
        <f t="shared" si="111"/>
        <v>1230</v>
      </c>
    </row>
    <row r="893" spans="1:18">
      <c r="A893" s="329" t="s">
        <v>924</v>
      </c>
      <c r="B893" s="329">
        <v>487274350</v>
      </c>
      <c r="C893" s="329" t="s">
        <v>539</v>
      </c>
      <c r="D893" s="329" t="s">
        <v>675</v>
      </c>
      <c r="E893" s="329" t="s">
        <v>299</v>
      </c>
      <c r="F893" s="30" t="s">
        <v>744</v>
      </c>
      <c r="G893" s="329" t="s">
        <v>375</v>
      </c>
      <c r="H893" s="241">
        <f t="shared" si="104"/>
        <v>0</v>
      </c>
      <c r="I893" s="31"/>
      <c r="J893" s="32">
        <f t="shared" si="105"/>
        <v>16178</v>
      </c>
      <c r="K893" s="32">
        <f t="shared" si="106"/>
        <v>0</v>
      </c>
      <c r="L893" s="32">
        <f t="shared" si="107"/>
        <v>1</v>
      </c>
      <c r="M893" s="31"/>
      <c r="N893" s="32" t="str">
        <f t="shared" si="108"/>
        <v>--</v>
      </c>
      <c r="O893" s="32">
        <f t="shared" si="109"/>
        <v>0</v>
      </c>
      <c r="P893" s="32">
        <f t="shared" si="110"/>
        <v>0</v>
      </c>
      <c r="Q893" s="31"/>
      <c r="R893" s="33" t="str">
        <f t="shared" si="111"/>
        <v>--</v>
      </c>
    </row>
    <row r="894" spans="1:18">
      <c r="A894" s="329" t="s">
        <v>924</v>
      </c>
      <c r="B894" s="329">
        <v>487274665</v>
      </c>
      <c r="C894" s="329" t="s">
        <v>539</v>
      </c>
      <c r="D894" s="329" t="s">
        <v>675</v>
      </c>
      <c r="E894" s="329" t="s">
        <v>299</v>
      </c>
      <c r="F894" s="30" t="s">
        <v>834</v>
      </c>
      <c r="G894" s="329" t="s">
        <v>398</v>
      </c>
      <c r="H894" s="241">
        <f t="shared" si="104"/>
        <v>2</v>
      </c>
      <c r="I894" s="31"/>
      <c r="J894" s="32" t="str">
        <f t="shared" si="105"/>
        <v>--</v>
      </c>
      <c r="K894" s="32">
        <f t="shared" si="106"/>
        <v>0</v>
      </c>
      <c r="L894" s="32">
        <f t="shared" si="107"/>
        <v>0</v>
      </c>
      <c r="M894" s="31"/>
      <c r="N894" s="32">
        <f t="shared" si="108"/>
        <v>8609</v>
      </c>
      <c r="O894" s="32">
        <f t="shared" si="109"/>
        <v>0</v>
      </c>
      <c r="P894" s="32">
        <f t="shared" si="110"/>
        <v>0</v>
      </c>
      <c r="Q894" s="31"/>
      <c r="R894" s="33" t="str">
        <f t="shared" si="111"/>
        <v>--</v>
      </c>
    </row>
    <row r="895" spans="1:18">
      <c r="A895" s="329" t="s">
        <v>926</v>
      </c>
      <c r="B895" s="329">
        <v>488219001</v>
      </c>
      <c r="C895" s="329" t="s">
        <v>458</v>
      </c>
      <c r="D895" s="329" t="s">
        <v>927</v>
      </c>
      <c r="E895" s="329" t="s">
        <v>244</v>
      </c>
      <c r="F895" s="30" t="s">
        <v>821</v>
      </c>
      <c r="G895" s="329" t="s">
        <v>26</v>
      </c>
      <c r="H895" s="241">
        <f t="shared" si="104"/>
        <v>55</v>
      </c>
      <c r="I895" s="31"/>
      <c r="J895" s="32">
        <f t="shared" si="105"/>
        <v>13630</v>
      </c>
      <c r="K895" s="32">
        <f t="shared" si="106"/>
        <v>4</v>
      </c>
      <c r="L895" s="32">
        <f t="shared" si="107"/>
        <v>13</v>
      </c>
      <c r="M895" s="31"/>
      <c r="N895" s="32">
        <f t="shared" si="108"/>
        <v>14644</v>
      </c>
      <c r="O895" s="32">
        <f t="shared" si="109"/>
        <v>2</v>
      </c>
      <c r="P895" s="32">
        <f t="shared" si="110"/>
        <v>18</v>
      </c>
      <c r="Q895" s="31"/>
      <c r="R895" s="33">
        <f t="shared" si="111"/>
        <v>1014</v>
      </c>
    </row>
    <row r="896" spans="1:18">
      <c r="A896" s="329" t="s">
        <v>926</v>
      </c>
      <c r="B896" s="329">
        <v>488219016</v>
      </c>
      <c r="C896" s="329" t="s">
        <v>458</v>
      </c>
      <c r="D896" s="329" t="s">
        <v>927</v>
      </c>
      <c r="E896" s="329" t="s">
        <v>244</v>
      </c>
      <c r="F896" s="30" t="s">
        <v>725</v>
      </c>
      <c r="G896" s="329" t="s">
        <v>41</v>
      </c>
      <c r="H896" s="241">
        <f t="shared" si="104"/>
        <v>2</v>
      </c>
      <c r="I896" s="31"/>
      <c r="J896" s="32">
        <f t="shared" si="105"/>
        <v>18758</v>
      </c>
      <c r="K896" s="32">
        <f t="shared" si="106"/>
        <v>0</v>
      </c>
      <c r="L896" s="32">
        <f t="shared" si="107"/>
        <v>2</v>
      </c>
      <c r="M896" s="31"/>
      <c r="N896" s="32">
        <f t="shared" si="108"/>
        <v>19693</v>
      </c>
      <c r="O896" s="32">
        <f t="shared" si="109"/>
        <v>0</v>
      </c>
      <c r="P896" s="32">
        <f t="shared" si="110"/>
        <v>2</v>
      </c>
      <c r="Q896" s="31"/>
      <c r="R896" s="33">
        <f t="shared" si="111"/>
        <v>935</v>
      </c>
    </row>
    <row r="897" spans="1:18">
      <c r="A897" s="329" t="s">
        <v>926</v>
      </c>
      <c r="B897" s="329">
        <v>488219018</v>
      </c>
      <c r="C897" s="155" t="s">
        <v>458</v>
      </c>
      <c r="D897" s="345">
        <v>219</v>
      </c>
      <c r="E897" s="155" t="s">
        <v>244</v>
      </c>
      <c r="F897" s="32">
        <v>18</v>
      </c>
      <c r="G897" s="155" t="s">
        <v>43</v>
      </c>
      <c r="H897" s="241">
        <f t="shared" si="104"/>
        <v>4</v>
      </c>
      <c r="I897" s="31"/>
      <c r="J897" s="32" t="str">
        <f t="shared" si="105"/>
        <v>--</v>
      </c>
      <c r="K897" s="32">
        <f t="shared" si="106"/>
        <v>0</v>
      </c>
      <c r="L897" s="32">
        <f t="shared" si="107"/>
        <v>0</v>
      </c>
      <c r="M897" s="31"/>
      <c r="N897" s="32">
        <f t="shared" si="108"/>
        <v>17601.171054421768</v>
      </c>
      <c r="O897" s="32">
        <f t="shared" si="109"/>
        <v>0</v>
      </c>
      <c r="P897" s="32">
        <f t="shared" si="110"/>
        <v>0</v>
      </c>
      <c r="Q897" s="31"/>
      <c r="R897" s="33" t="str">
        <f t="shared" si="111"/>
        <v>--</v>
      </c>
    </row>
    <row r="898" spans="1:18">
      <c r="A898" s="329" t="s">
        <v>926</v>
      </c>
      <c r="B898" s="329">
        <v>488219035</v>
      </c>
      <c r="C898" s="329" t="s">
        <v>458</v>
      </c>
      <c r="D898" s="329" t="s">
        <v>927</v>
      </c>
      <c r="E898" s="329" t="s">
        <v>244</v>
      </c>
      <c r="F898" s="30" t="s">
        <v>654</v>
      </c>
      <c r="G898" s="329" t="s">
        <v>60</v>
      </c>
      <c r="H898" s="241">
        <f t="shared" si="104"/>
        <v>2</v>
      </c>
      <c r="I898" s="31"/>
      <c r="J898" s="32">
        <f t="shared" si="105"/>
        <v>20316</v>
      </c>
      <c r="K898" s="32">
        <f t="shared" si="106"/>
        <v>0</v>
      </c>
      <c r="L898" s="32">
        <f t="shared" si="107"/>
        <v>3</v>
      </c>
      <c r="M898" s="31"/>
      <c r="N898" s="32">
        <f t="shared" si="108"/>
        <v>21670</v>
      </c>
      <c r="O898" s="32">
        <f t="shared" si="109"/>
        <v>0</v>
      </c>
      <c r="P898" s="32">
        <f t="shared" si="110"/>
        <v>3</v>
      </c>
      <c r="Q898" s="31"/>
      <c r="R898" s="33">
        <f t="shared" si="111"/>
        <v>1354</v>
      </c>
    </row>
    <row r="899" spans="1:18">
      <c r="A899" s="329" t="s">
        <v>926</v>
      </c>
      <c r="B899" s="329">
        <v>488219040</v>
      </c>
      <c r="C899" s="329" t="s">
        <v>458</v>
      </c>
      <c r="D899" s="329" t="s">
        <v>927</v>
      </c>
      <c r="E899" s="329" t="s">
        <v>244</v>
      </c>
      <c r="F899" s="30" t="s">
        <v>709</v>
      </c>
      <c r="G899" s="329" t="s">
        <v>65</v>
      </c>
      <c r="H899" s="241">
        <f t="shared" si="104"/>
        <v>31</v>
      </c>
      <c r="I899" s="31"/>
      <c r="J899" s="32">
        <f t="shared" si="105"/>
        <v>15472</v>
      </c>
      <c r="K899" s="32">
        <f t="shared" si="106"/>
        <v>0</v>
      </c>
      <c r="L899" s="32">
        <f t="shared" si="107"/>
        <v>10</v>
      </c>
      <c r="M899" s="31"/>
      <c r="N899" s="32">
        <f t="shared" si="108"/>
        <v>15687</v>
      </c>
      <c r="O899" s="32">
        <f t="shared" si="109"/>
        <v>3</v>
      </c>
      <c r="P899" s="32">
        <f t="shared" si="110"/>
        <v>14</v>
      </c>
      <c r="Q899" s="31"/>
      <c r="R899" s="33">
        <f t="shared" si="111"/>
        <v>215</v>
      </c>
    </row>
    <row r="900" spans="1:18">
      <c r="A900" s="329" t="s">
        <v>926</v>
      </c>
      <c r="B900" s="329">
        <v>488219044</v>
      </c>
      <c r="C900" s="329" t="s">
        <v>458</v>
      </c>
      <c r="D900" s="329" t="s">
        <v>927</v>
      </c>
      <c r="E900" s="329" t="s">
        <v>244</v>
      </c>
      <c r="F900" s="30" t="s">
        <v>655</v>
      </c>
      <c r="G900" s="329" t="s">
        <v>69</v>
      </c>
      <c r="H900" s="241">
        <f t="shared" si="104"/>
        <v>254</v>
      </c>
      <c r="I900" s="31"/>
      <c r="J900" s="32">
        <f t="shared" si="105"/>
        <v>17898</v>
      </c>
      <c r="K900" s="32">
        <f t="shared" si="106"/>
        <v>34</v>
      </c>
      <c r="L900" s="32">
        <f t="shared" si="107"/>
        <v>108</v>
      </c>
      <c r="M900" s="31"/>
      <c r="N900" s="32">
        <f t="shared" si="108"/>
        <v>19024</v>
      </c>
      <c r="O900" s="32">
        <f t="shared" si="109"/>
        <v>41</v>
      </c>
      <c r="P900" s="32">
        <f t="shared" si="110"/>
        <v>144</v>
      </c>
      <c r="Q900" s="31"/>
      <c r="R900" s="33">
        <f t="shared" si="111"/>
        <v>1126</v>
      </c>
    </row>
    <row r="901" spans="1:18">
      <c r="A901" s="329" t="s">
        <v>926</v>
      </c>
      <c r="B901" s="329">
        <v>488219050</v>
      </c>
      <c r="C901" s="329" t="s">
        <v>458</v>
      </c>
      <c r="D901" s="329" t="s">
        <v>927</v>
      </c>
      <c r="E901" s="329" t="s">
        <v>244</v>
      </c>
      <c r="F901" s="30" t="s">
        <v>669</v>
      </c>
      <c r="G901" s="329" t="str">
        <f>VLOOKUP(B901,ratesQ2,6,FALSE)</f>
        <v>CANTON</v>
      </c>
      <c r="H901" s="241">
        <f t="shared" si="104"/>
        <v>1</v>
      </c>
      <c r="I901" s="31"/>
      <c r="J901" s="32" t="str">
        <f t="shared" si="105"/>
        <v>--</v>
      </c>
      <c r="K901" s="32">
        <f t="shared" si="106"/>
        <v>0</v>
      </c>
      <c r="L901" s="32">
        <f t="shared" si="107"/>
        <v>0</v>
      </c>
      <c r="M901" s="31"/>
      <c r="N901" s="32">
        <f t="shared" si="108"/>
        <v>14346.738139739473</v>
      </c>
      <c r="O901" s="32">
        <f t="shared" si="109"/>
        <v>0</v>
      </c>
      <c r="P901" s="32">
        <f t="shared" si="110"/>
        <v>0</v>
      </c>
      <c r="Q901" s="31"/>
      <c r="R901" s="33" t="str">
        <f t="shared" si="111"/>
        <v>--</v>
      </c>
    </row>
    <row r="902" spans="1:18">
      <c r="A902" s="329" t="s">
        <v>926</v>
      </c>
      <c r="B902" s="329">
        <v>488219052</v>
      </c>
      <c r="C902" s="329" t="s">
        <v>458</v>
      </c>
      <c r="D902" s="329" t="s">
        <v>927</v>
      </c>
      <c r="E902" s="329" t="s">
        <v>244</v>
      </c>
      <c r="F902" s="30" t="s">
        <v>904</v>
      </c>
      <c r="G902" s="329" t="s">
        <v>77</v>
      </c>
      <c r="H902" s="241">
        <f t="shared" si="104"/>
        <v>1</v>
      </c>
      <c r="I902" s="31"/>
      <c r="J902" s="32">
        <f t="shared" si="105"/>
        <v>11350</v>
      </c>
      <c r="K902" s="32">
        <f t="shared" si="106"/>
        <v>0</v>
      </c>
      <c r="L902" s="32">
        <f t="shared" si="107"/>
        <v>0</v>
      </c>
      <c r="M902" s="31"/>
      <c r="N902" s="32">
        <f t="shared" si="108"/>
        <v>14579.468685705522</v>
      </c>
      <c r="O902" s="32">
        <f t="shared" si="109"/>
        <v>0</v>
      </c>
      <c r="P902" s="32">
        <f t="shared" si="110"/>
        <v>0</v>
      </c>
      <c r="Q902" s="31"/>
      <c r="R902" s="33">
        <f t="shared" si="111"/>
        <v>3229.4686857055221</v>
      </c>
    </row>
    <row r="903" spans="1:18">
      <c r="A903" s="329" t="s">
        <v>926</v>
      </c>
      <c r="B903" s="329">
        <v>488219065</v>
      </c>
      <c r="C903" s="329" t="s">
        <v>458</v>
      </c>
      <c r="D903" s="329" t="s">
        <v>927</v>
      </c>
      <c r="E903" s="329" t="s">
        <v>244</v>
      </c>
      <c r="F903" s="30" t="s">
        <v>928</v>
      </c>
      <c r="G903" s="329" t="s">
        <v>90</v>
      </c>
      <c r="H903" s="241">
        <f t="shared" si="104"/>
        <v>4</v>
      </c>
      <c r="I903" s="31"/>
      <c r="J903" s="32">
        <f t="shared" si="105"/>
        <v>13463</v>
      </c>
      <c r="K903" s="32">
        <f t="shared" si="106"/>
        <v>0</v>
      </c>
      <c r="L903" s="32">
        <f t="shared" si="107"/>
        <v>3</v>
      </c>
      <c r="M903" s="31"/>
      <c r="N903" s="32">
        <f t="shared" si="108"/>
        <v>14998</v>
      </c>
      <c r="O903" s="32">
        <f t="shared" si="109"/>
        <v>0</v>
      </c>
      <c r="P903" s="32">
        <f t="shared" si="110"/>
        <v>4</v>
      </c>
      <c r="Q903" s="31"/>
      <c r="R903" s="33">
        <f t="shared" si="111"/>
        <v>1535</v>
      </c>
    </row>
    <row r="904" spans="1:18">
      <c r="A904" s="329" t="s">
        <v>926</v>
      </c>
      <c r="B904" s="329">
        <v>488219082</v>
      </c>
      <c r="C904" s="329" t="s">
        <v>458</v>
      </c>
      <c r="D904" s="329" t="s">
        <v>927</v>
      </c>
      <c r="E904" s="329" t="s">
        <v>244</v>
      </c>
      <c r="F904" s="30" t="s">
        <v>905</v>
      </c>
      <c r="G904" s="329" t="str">
        <f>VLOOKUP(B904,ratesQ2,6,FALSE)</f>
        <v>DUXBURY</v>
      </c>
      <c r="H904" s="241">
        <f t="shared" si="104"/>
        <v>2</v>
      </c>
      <c r="I904" s="31"/>
      <c r="J904" s="32" t="str">
        <f t="shared" si="105"/>
        <v>--</v>
      </c>
      <c r="K904" s="32">
        <f t="shared" si="106"/>
        <v>0</v>
      </c>
      <c r="L904" s="32">
        <f t="shared" si="107"/>
        <v>0</v>
      </c>
      <c r="M904" s="31"/>
      <c r="N904" s="32">
        <f t="shared" si="108"/>
        <v>13016.780711919793</v>
      </c>
      <c r="O904" s="32">
        <f t="shared" si="109"/>
        <v>0</v>
      </c>
      <c r="P904" s="32">
        <f t="shared" si="110"/>
        <v>0</v>
      </c>
      <c r="Q904" s="31"/>
      <c r="R904" s="33" t="str">
        <f t="shared" si="111"/>
        <v>--</v>
      </c>
    </row>
    <row r="905" spans="1:18">
      <c r="A905" s="329" t="s">
        <v>926</v>
      </c>
      <c r="B905" s="329">
        <v>488219083</v>
      </c>
      <c r="C905" s="329" t="s">
        <v>458</v>
      </c>
      <c r="D905" s="329" t="s">
        <v>927</v>
      </c>
      <c r="E905" s="329" t="s">
        <v>244</v>
      </c>
      <c r="F905" s="30" t="s">
        <v>822</v>
      </c>
      <c r="G905" s="329" t="s">
        <v>108</v>
      </c>
      <c r="H905" s="241">
        <f t="shared" si="104"/>
        <v>4</v>
      </c>
      <c r="I905" s="31"/>
      <c r="J905" s="32">
        <f t="shared" si="105"/>
        <v>14030</v>
      </c>
      <c r="K905" s="32">
        <f t="shared" si="106"/>
        <v>0</v>
      </c>
      <c r="L905" s="32">
        <f t="shared" si="107"/>
        <v>2</v>
      </c>
      <c r="M905" s="31"/>
      <c r="N905" s="32">
        <f t="shared" si="108"/>
        <v>14150</v>
      </c>
      <c r="O905" s="32">
        <f t="shared" si="109"/>
        <v>0</v>
      </c>
      <c r="P905" s="32">
        <f t="shared" si="110"/>
        <v>1</v>
      </c>
      <c r="Q905" s="31"/>
      <c r="R905" s="33">
        <f t="shared" si="111"/>
        <v>120</v>
      </c>
    </row>
    <row r="906" spans="1:18">
      <c r="A906" s="329" t="s">
        <v>926</v>
      </c>
      <c r="B906" s="329">
        <v>488219088</v>
      </c>
      <c r="C906" s="155" t="s">
        <v>458</v>
      </c>
      <c r="D906" s="345">
        <v>219</v>
      </c>
      <c r="E906" s="155" t="s">
        <v>244</v>
      </c>
      <c r="F906" s="32">
        <v>88</v>
      </c>
      <c r="G906" s="155" t="s">
        <v>113</v>
      </c>
      <c r="H906" s="241">
        <f t="shared" ref="H906:H969" si="112">IFERROR(VLOOKUP(B906,ratesQ2,14,FALSE),0)</f>
        <v>1</v>
      </c>
      <c r="I906" s="31"/>
      <c r="J906" s="32" t="str">
        <f t="shared" ref="J906:J969" si="113">IFERROR(VLOOKUP($B906,ratesPFY,9,FALSE),"--")</f>
        <v>--</v>
      </c>
      <c r="K906" s="32">
        <f t="shared" ref="K906:K969" si="114">IFERROR(VLOOKUP($B906,found25,12,FALSE),0) +
IFERROR(VLOOKUP($B906,found25,13,FALSE),0) +
IFERROR(VLOOKUP($B906,found25,14,FALSE),0)</f>
        <v>0</v>
      </c>
      <c r="L906" s="32">
        <f t="shared" ref="L906:L969" si="115">(IFERROR(VLOOKUP($B906,found25,15,FALSE),0))</f>
        <v>0</v>
      </c>
      <c r="M906" s="31"/>
      <c r="N906" s="32">
        <f t="shared" ref="N906:N969" si="116">IFERROR(VLOOKUP($B906,ratesQ2,8,FALSE),"--")</f>
        <v>13522.748360704687</v>
      </c>
      <c r="O906" s="32">
        <f t="shared" ref="O906:O969" si="117">IFERROR(VLOOKUP($B906,found26,12,FALSE),0) +
IFERROR(VLOOKUP($B906,found26,13,FALSE),0) +
IFERROR(VLOOKUP($B906,found26,14,FALSE),0)</f>
        <v>0</v>
      </c>
      <c r="P906" s="32">
        <f t="shared" ref="P906:P969" si="118">(IFERROR(VLOOKUP($B906,found26,15,FALSE),0))</f>
        <v>0</v>
      </c>
      <c r="Q906" s="31"/>
      <c r="R906" s="33" t="str">
        <f t="shared" ref="R906:R969" si="119">IFERROR(N906-J906,"--")</f>
        <v>--</v>
      </c>
    </row>
    <row r="907" spans="1:18">
      <c r="A907" s="329" t="s">
        <v>926</v>
      </c>
      <c r="B907" s="329">
        <v>488219118</v>
      </c>
      <c r="C907" s="329" t="s">
        <v>458</v>
      </c>
      <c r="D907" s="329" t="s">
        <v>927</v>
      </c>
      <c r="E907" s="329" t="s">
        <v>244</v>
      </c>
      <c r="F907" s="30" t="s">
        <v>906</v>
      </c>
      <c r="G907" s="329" t="s">
        <v>143</v>
      </c>
      <c r="H907" s="241">
        <f t="shared" si="112"/>
        <v>0</v>
      </c>
      <c r="I907" s="31"/>
      <c r="J907" s="32">
        <f t="shared" si="113"/>
        <v>11550</v>
      </c>
      <c r="K907" s="32">
        <f t="shared" si="114"/>
        <v>0</v>
      </c>
      <c r="L907" s="32">
        <f t="shared" si="115"/>
        <v>0</v>
      </c>
      <c r="M907" s="31"/>
      <c r="N907" s="32" t="str">
        <f t="shared" si="116"/>
        <v>--</v>
      </c>
      <c r="O907" s="32">
        <f t="shared" si="117"/>
        <v>0</v>
      </c>
      <c r="P907" s="32">
        <f t="shared" si="118"/>
        <v>0</v>
      </c>
      <c r="Q907" s="31"/>
      <c r="R907" s="33" t="str">
        <f t="shared" si="119"/>
        <v>--</v>
      </c>
    </row>
    <row r="908" spans="1:18">
      <c r="A908" s="329" t="s">
        <v>926</v>
      </c>
      <c r="B908" s="329">
        <v>488219122</v>
      </c>
      <c r="C908" s="329" t="s">
        <v>458</v>
      </c>
      <c r="D908" s="329" t="s">
        <v>927</v>
      </c>
      <c r="E908" s="329" t="s">
        <v>244</v>
      </c>
      <c r="F908" s="30" t="s">
        <v>907</v>
      </c>
      <c r="G908" s="329" t="s">
        <v>147</v>
      </c>
      <c r="H908" s="241">
        <f t="shared" si="112"/>
        <v>23</v>
      </c>
      <c r="I908" s="31"/>
      <c r="J908" s="32">
        <f t="shared" si="113"/>
        <v>13343</v>
      </c>
      <c r="K908" s="32">
        <f t="shared" si="114"/>
        <v>4</v>
      </c>
      <c r="L908" s="32">
        <f t="shared" si="115"/>
        <v>6</v>
      </c>
      <c r="M908" s="31"/>
      <c r="N908" s="32">
        <f t="shared" si="116"/>
        <v>13729</v>
      </c>
      <c r="O908" s="32">
        <f t="shared" si="117"/>
        <v>3</v>
      </c>
      <c r="P908" s="32">
        <f t="shared" si="118"/>
        <v>6</v>
      </c>
      <c r="Q908" s="31"/>
      <c r="R908" s="33">
        <f t="shared" si="119"/>
        <v>386</v>
      </c>
    </row>
    <row r="909" spans="1:18">
      <c r="A909" s="329" t="s">
        <v>926</v>
      </c>
      <c r="B909" s="329">
        <v>488219131</v>
      </c>
      <c r="C909" s="329" t="s">
        <v>458</v>
      </c>
      <c r="D909" s="329" t="s">
        <v>927</v>
      </c>
      <c r="E909" s="329" t="s">
        <v>244</v>
      </c>
      <c r="F909" s="30" t="s">
        <v>908</v>
      </c>
      <c r="G909" s="329" t="s">
        <v>156</v>
      </c>
      <c r="H909" s="241">
        <f t="shared" si="112"/>
        <v>4</v>
      </c>
      <c r="I909" s="31"/>
      <c r="J909" s="32">
        <f t="shared" si="113"/>
        <v>12352</v>
      </c>
      <c r="K909" s="32">
        <f t="shared" si="114"/>
        <v>0</v>
      </c>
      <c r="L909" s="32">
        <f t="shared" si="115"/>
        <v>0</v>
      </c>
      <c r="M909" s="31"/>
      <c r="N909" s="32">
        <f t="shared" si="116"/>
        <v>13279</v>
      </c>
      <c r="O909" s="32">
        <f t="shared" si="117"/>
        <v>0</v>
      </c>
      <c r="P909" s="32">
        <f t="shared" si="118"/>
        <v>0</v>
      </c>
      <c r="Q909" s="31"/>
      <c r="R909" s="33">
        <f t="shared" si="119"/>
        <v>927</v>
      </c>
    </row>
    <row r="910" spans="1:18">
      <c r="A910" s="329" t="s">
        <v>926</v>
      </c>
      <c r="B910" s="329">
        <v>488219133</v>
      </c>
      <c r="C910" s="329" t="s">
        <v>458</v>
      </c>
      <c r="D910" s="329" t="s">
        <v>927</v>
      </c>
      <c r="E910" s="329" t="s">
        <v>244</v>
      </c>
      <c r="F910" s="30" t="s">
        <v>707</v>
      </c>
      <c r="G910" s="329" t="s">
        <v>158</v>
      </c>
      <c r="H910" s="241">
        <f t="shared" si="112"/>
        <v>44</v>
      </c>
      <c r="I910" s="31"/>
      <c r="J910" s="32">
        <f t="shared" si="113"/>
        <v>14666</v>
      </c>
      <c r="K910" s="32">
        <f t="shared" si="114"/>
        <v>5</v>
      </c>
      <c r="L910" s="32">
        <f t="shared" si="115"/>
        <v>11</v>
      </c>
      <c r="M910" s="31"/>
      <c r="N910" s="32">
        <f t="shared" si="116"/>
        <v>14974</v>
      </c>
      <c r="O910" s="32">
        <f t="shared" si="117"/>
        <v>2</v>
      </c>
      <c r="P910" s="32">
        <f t="shared" si="118"/>
        <v>11</v>
      </c>
      <c r="Q910" s="31"/>
      <c r="R910" s="33">
        <f t="shared" si="119"/>
        <v>308</v>
      </c>
    </row>
    <row r="911" spans="1:18">
      <c r="A911" s="329" t="s">
        <v>926</v>
      </c>
      <c r="B911" s="329">
        <v>488219142</v>
      </c>
      <c r="C911" s="329" t="s">
        <v>458</v>
      </c>
      <c r="D911" s="329" t="s">
        <v>927</v>
      </c>
      <c r="E911" s="329" t="s">
        <v>244</v>
      </c>
      <c r="F911" s="30" t="s">
        <v>929</v>
      </c>
      <c r="G911" s="329" t="s">
        <v>167</v>
      </c>
      <c r="H911" s="241">
        <f t="shared" si="112"/>
        <v>10</v>
      </c>
      <c r="I911" s="31"/>
      <c r="J911" s="32">
        <f t="shared" si="113"/>
        <v>14013</v>
      </c>
      <c r="K911" s="32">
        <f t="shared" si="114"/>
        <v>0</v>
      </c>
      <c r="L911" s="32">
        <f t="shared" si="115"/>
        <v>5</v>
      </c>
      <c r="M911" s="31"/>
      <c r="N911" s="32">
        <f t="shared" si="116"/>
        <v>14183</v>
      </c>
      <c r="O911" s="32">
        <f t="shared" si="117"/>
        <v>0</v>
      </c>
      <c r="P911" s="32">
        <f t="shared" si="118"/>
        <v>3</v>
      </c>
      <c r="Q911" s="31"/>
      <c r="R911" s="33">
        <f t="shared" si="119"/>
        <v>170</v>
      </c>
    </row>
    <row r="912" spans="1:18">
      <c r="A912" s="329" t="s">
        <v>926</v>
      </c>
      <c r="B912" s="329">
        <v>488219145</v>
      </c>
      <c r="C912" s="329" t="s">
        <v>458</v>
      </c>
      <c r="D912" s="329" t="s">
        <v>927</v>
      </c>
      <c r="E912" s="329" t="s">
        <v>244</v>
      </c>
      <c r="F912" s="30" t="s">
        <v>909</v>
      </c>
      <c r="G912" s="329" t="s">
        <v>170</v>
      </c>
      <c r="H912" s="241">
        <f t="shared" si="112"/>
        <v>4</v>
      </c>
      <c r="I912" s="31"/>
      <c r="J912" s="32">
        <f t="shared" si="113"/>
        <v>12256</v>
      </c>
      <c r="K912" s="32">
        <f t="shared" si="114"/>
        <v>0</v>
      </c>
      <c r="L912" s="32">
        <f t="shared" si="115"/>
        <v>1</v>
      </c>
      <c r="M912" s="31"/>
      <c r="N912" s="32">
        <f t="shared" si="116"/>
        <v>13638</v>
      </c>
      <c r="O912" s="32">
        <f t="shared" si="117"/>
        <v>0</v>
      </c>
      <c r="P912" s="32">
        <f t="shared" si="118"/>
        <v>2</v>
      </c>
      <c r="Q912" s="31"/>
      <c r="R912" s="33">
        <f t="shared" si="119"/>
        <v>1382</v>
      </c>
    </row>
    <row r="913" spans="1:18">
      <c r="A913" s="329" t="s">
        <v>926</v>
      </c>
      <c r="B913" s="329">
        <v>488219171</v>
      </c>
      <c r="C913" s="329" t="s">
        <v>458</v>
      </c>
      <c r="D913" s="329" t="s">
        <v>927</v>
      </c>
      <c r="E913" s="329" t="s">
        <v>244</v>
      </c>
      <c r="F913" s="30" t="s">
        <v>910</v>
      </c>
      <c r="G913" s="329" t="s">
        <v>196</v>
      </c>
      <c r="H913" s="241">
        <f t="shared" si="112"/>
        <v>12</v>
      </c>
      <c r="I913" s="31"/>
      <c r="J913" s="32">
        <f t="shared" si="113"/>
        <v>15141</v>
      </c>
      <c r="K913" s="32">
        <f t="shared" si="114"/>
        <v>0</v>
      </c>
      <c r="L913" s="32">
        <f t="shared" si="115"/>
        <v>5</v>
      </c>
      <c r="M913" s="31"/>
      <c r="N913" s="32">
        <f t="shared" si="116"/>
        <v>16304</v>
      </c>
      <c r="O913" s="32">
        <f t="shared" si="117"/>
        <v>0</v>
      </c>
      <c r="P913" s="32">
        <f t="shared" si="118"/>
        <v>7</v>
      </c>
      <c r="Q913" s="31"/>
      <c r="R913" s="33">
        <f t="shared" si="119"/>
        <v>1163</v>
      </c>
    </row>
    <row r="914" spans="1:18">
      <c r="A914" s="329" t="s">
        <v>926</v>
      </c>
      <c r="B914" s="329">
        <v>488219219</v>
      </c>
      <c r="C914" s="329" t="s">
        <v>458</v>
      </c>
      <c r="D914" s="329" t="s">
        <v>927</v>
      </c>
      <c r="E914" s="329" t="s">
        <v>244</v>
      </c>
      <c r="F914" s="30" t="s">
        <v>927</v>
      </c>
      <c r="G914" s="329" t="s">
        <v>244</v>
      </c>
      <c r="H914" s="241">
        <f t="shared" si="112"/>
        <v>3</v>
      </c>
      <c r="I914" s="31"/>
      <c r="J914" s="32">
        <f t="shared" si="113"/>
        <v>13654</v>
      </c>
      <c r="K914" s="32">
        <f t="shared" si="114"/>
        <v>2</v>
      </c>
      <c r="L914" s="32">
        <f t="shared" si="115"/>
        <v>3</v>
      </c>
      <c r="M914" s="31"/>
      <c r="N914" s="32">
        <f t="shared" si="116"/>
        <v>14381</v>
      </c>
      <c r="O914" s="32">
        <f t="shared" si="117"/>
        <v>2</v>
      </c>
      <c r="P914" s="32">
        <f t="shared" si="118"/>
        <v>2</v>
      </c>
      <c r="Q914" s="31"/>
      <c r="R914" s="33">
        <f t="shared" si="119"/>
        <v>727</v>
      </c>
    </row>
    <row r="915" spans="1:18">
      <c r="A915" s="329" t="s">
        <v>926</v>
      </c>
      <c r="B915" s="329">
        <v>488219231</v>
      </c>
      <c r="C915" s="329" t="s">
        <v>458</v>
      </c>
      <c r="D915" s="329" t="s">
        <v>927</v>
      </c>
      <c r="E915" s="329" t="s">
        <v>244</v>
      </c>
      <c r="F915" s="30" t="s">
        <v>912</v>
      </c>
      <c r="G915" s="329" t="s">
        <v>256</v>
      </c>
      <c r="H915" s="241">
        <f t="shared" si="112"/>
        <v>15</v>
      </c>
      <c r="I915" s="31"/>
      <c r="J915" s="32">
        <f t="shared" si="113"/>
        <v>12501</v>
      </c>
      <c r="K915" s="32">
        <f t="shared" si="114"/>
        <v>0</v>
      </c>
      <c r="L915" s="32">
        <f t="shared" si="115"/>
        <v>2</v>
      </c>
      <c r="M915" s="31"/>
      <c r="N915" s="32">
        <f t="shared" si="116"/>
        <v>14180</v>
      </c>
      <c r="O915" s="32">
        <f t="shared" si="117"/>
        <v>0</v>
      </c>
      <c r="P915" s="32">
        <f t="shared" si="118"/>
        <v>6</v>
      </c>
      <c r="Q915" s="31"/>
      <c r="R915" s="33">
        <f t="shared" si="119"/>
        <v>1679</v>
      </c>
    </row>
    <row r="916" spans="1:18">
      <c r="A916" s="329" t="s">
        <v>926</v>
      </c>
      <c r="B916" s="329">
        <v>488219239</v>
      </c>
      <c r="C916" s="329" t="s">
        <v>458</v>
      </c>
      <c r="D916" s="329" t="s">
        <v>927</v>
      </c>
      <c r="E916" s="329" t="s">
        <v>244</v>
      </c>
      <c r="F916" s="30" t="s">
        <v>902</v>
      </c>
      <c r="G916" s="329" t="s">
        <v>264</v>
      </c>
      <c r="H916" s="241">
        <f t="shared" si="112"/>
        <v>9</v>
      </c>
      <c r="I916" s="31"/>
      <c r="J916" s="32">
        <f t="shared" si="113"/>
        <v>14103</v>
      </c>
      <c r="K916" s="32">
        <f t="shared" si="114"/>
        <v>0</v>
      </c>
      <c r="L916" s="32">
        <f t="shared" si="115"/>
        <v>3</v>
      </c>
      <c r="M916" s="31"/>
      <c r="N916" s="32">
        <f t="shared" si="116"/>
        <v>16876</v>
      </c>
      <c r="O916" s="32">
        <f t="shared" si="117"/>
        <v>0</v>
      </c>
      <c r="P916" s="32">
        <f t="shared" si="118"/>
        <v>3</v>
      </c>
      <c r="Q916" s="31"/>
      <c r="R916" s="33">
        <f t="shared" si="119"/>
        <v>2773</v>
      </c>
    </row>
    <row r="917" spans="1:18">
      <c r="A917" s="329" t="s">
        <v>926</v>
      </c>
      <c r="B917" s="329">
        <v>488219243</v>
      </c>
      <c r="C917" s="329" t="s">
        <v>458</v>
      </c>
      <c r="D917" s="329" t="s">
        <v>927</v>
      </c>
      <c r="E917" s="329" t="s">
        <v>244</v>
      </c>
      <c r="F917" s="30" t="s">
        <v>674</v>
      </c>
      <c r="G917" s="329" t="s">
        <v>268</v>
      </c>
      <c r="H917" s="241">
        <f t="shared" si="112"/>
        <v>40</v>
      </c>
      <c r="I917" s="31"/>
      <c r="J917" s="32">
        <f t="shared" si="113"/>
        <v>14921</v>
      </c>
      <c r="K917" s="32">
        <f t="shared" si="114"/>
        <v>6</v>
      </c>
      <c r="L917" s="32">
        <f t="shared" si="115"/>
        <v>12</v>
      </c>
      <c r="M917" s="31"/>
      <c r="N917" s="32">
        <f t="shared" si="116"/>
        <v>14955</v>
      </c>
      <c r="O917" s="32">
        <f t="shared" si="117"/>
        <v>7</v>
      </c>
      <c r="P917" s="32">
        <f t="shared" si="118"/>
        <v>12</v>
      </c>
      <c r="Q917" s="31"/>
      <c r="R917" s="33">
        <f t="shared" si="119"/>
        <v>34</v>
      </c>
    </row>
    <row r="918" spans="1:18">
      <c r="A918" s="329" t="s">
        <v>926</v>
      </c>
      <c r="B918" s="329">
        <v>488219244</v>
      </c>
      <c r="C918" s="329" t="s">
        <v>458</v>
      </c>
      <c r="D918" s="329" t="s">
        <v>927</v>
      </c>
      <c r="E918" s="329" t="s">
        <v>244</v>
      </c>
      <c r="F918" s="30" t="s">
        <v>664</v>
      </c>
      <c r="G918" s="329" t="s">
        <v>269</v>
      </c>
      <c r="H918" s="241">
        <f t="shared" si="112"/>
        <v>160</v>
      </c>
      <c r="I918" s="31"/>
      <c r="J918" s="32">
        <f t="shared" si="113"/>
        <v>16074</v>
      </c>
      <c r="K918" s="32">
        <f t="shared" si="114"/>
        <v>17</v>
      </c>
      <c r="L918" s="32">
        <f t="shared" si="115"/>
        <v>76</v>
      </c>
      <c r="M918" s="31"/>
      <c r="N918" s="32">
        <f t="shared" si="116"/>
        <v>17239</v>
      </c>
      <c r="O918" s="32">
        <f t="shared" si="117"/>
        <v>12</v>
      </c>
      <c r="P918" s="32">
        <f t="shared" si="118"/>
        <v>70</v>
      </c>
      <c r="Q918" s="31"/>
      <c r="R918" s="33">
        <f t="shared" si="119"/>
        <v>1165</v>
      </c>
    </row>
    <row r="919" spans="1:18">
      <c r="A919" s="329" t="s">
        <v>926</v>
      </c>
      <c r="B919" s="329">
        <v>488219251</v>
      </c>
      <c r="C919" s="329" t="s">
        <v>458</v>
      </c>
      <c r="D919" s="329" t="s">
        <v>927</v>
      </c>
      <c r="E919" s="329" t="s">
        <v>244</v>
      </c>
      <c r="F919" s="30" t="s">
        <v>861</v>
      </c>
      <c r="G919" s="329" t="s">
        <v>276</v>
      </c>
      <c r="H919" s="241">
        <f t="shared" si="112"/>
        <v>103</v>
      </c>
      <c r="I919" s="31"/>
      <c r="J919" s="32">
        <f t="shared" si="113"/>
        <v>14912</v>
      </c>
      <c r="K919" s="32">
        <f t="shared" si="114"/>
        <v>12</v>
      </c>
      <c r="L919" s="32">
        <f t="shared" si="115"/>
        <v>39</v>
      </c>
      <c r="M919" s="31"/>
      <c r="N919" s="32">
        <f t="shared" si="116"/>
        <v>15461</v>
      </c>
      <c r="O919" s="32">
        <f t="shared" si="117"/>
        <v>8</v>
      </c>
      <c r="P919" s="32">
        <f t="shared" si="118"/>
        <v>36</v>
      </c>
      <c r="Q919" s="31"/>
      <c r="R919" s="33">
        <f t="shared" si="119"/>
        <v>549</v>
      </c>
    </row>
    <row r="920" spans="1:18">
      <c r="A920" s="329" t="s">
        <v>926</v>
      </c>
      <c r="B920" s="329">
        <v>488219264</v>
      </c>
      <c r="C920" s="329" t="s">
        <v>458</v>
      </c>
      <c r="D920" s="329" t="s">
        <v>927</v>
      </c>
      <c r="E920" s="329" t="s">
        <v>244</v>
      </c>
      <c r="F920" s="30" t="s">
        <v>930</v>
      </c>
      <c r="G920" s="329" t="s">
        <v>289</v>
      </c>
      <c r="H920" s="241">
        <f t="shared" si="112"/>
        <v>7</v>
      </c>
      <c r="I920" s="31"/>
      <c r="J920" s="32">
        <f t="shared" si="113"/>
        <v>12336</v>
      </c>
      <c r="K920" s="32">
        <f t="shared" si="114"/>
        <v>0</v>
      </c>
      <c r="L920" s="32">
        <f t="shared" si="115"/>
        <v>2</v>
      </c>
      <c r="M920" s="31"/>
      <c r="N920" s="32">
        <f t="shared" si="116"/>
        <v>12556</v>
      </c>
      <c r="O920" s="32">
        <f t="shared" si="117"/>
        <v>0</v>
      </c>
      <c r="P920" s="32">
        <f t="shared" si="118"/>
        <v>0</v>
      </c>
      <c r="Q920" s="31"/>
      <c r="R920" s="33">
        <f t="shared" si="119"/>
        <v>220</v>
      </c>
    </row>
    <row r="921" spans="1:18">
      <c r="A921" s="329" t="s">
        <v>926</v>
      </c>
      <c r="B921" s="329">
        <v>488219285</v>
      </c>
      <c r="C921" s="329" t="s">
        <v>458</v>
      </c>
      <c r="D921" s="329" t="s">
        <v>927</v>
      </c>
      <c r="E921" s="329" t="s">
        <v>244</v>
      </c>
      <c r="F921" s="30" t="s">
        <v>676</v>
      </c>
      <c r="G921" s="329" t="s">
        <v>310</v>
      </c>
      <c r="H921" s="241">
        <f t="shared" si="112"/>
        <v>4</v>
      </c>
      <c r="I921" s="31"/>
      <c r="J921" s="32">
        <f t="shared" si="113"/>
        <v>18798</v>
      </c>
      <c r="K921" s="32">
        <f t="shared" si="114"/>
        <v>1</v>
      </c>
      <c r="L921" s="32">
        <f t="shared" si="115"/>
        <v>3</v>
      </c>
      <c r="M921" s="31"/>
      <c r="N921" s="32">
        <f t="shared" si="116"/>
        <v>14713</v>
      </c>
      <c r="O921" s="32">
        <f t="shared" si="117"/>
        <v>0</v>
      </c>
      <c r="P921" s="32">
        <f t="shared" si="118"/>
        <v>1</v>
      </c>
      <c r="Q921" s="31"/>
      <c r="R921" s="33">
        <f t="shared" si="119"/>
        <v>-4085</v>
      </c>
    </row>
    <row r="922" spans="1:18">
      <c r="A922" s="329" t="s">
        <v>926</v>
      </c>
      <c r="B922" s="329">
        <v>488219293</v>
      </c>
      <c r="C922" s="329" t="s">
        <v>458</v>
      </c>
      <c r="D922" s="329" t="s">
        <v>927</v>
      </c>
      <c r="E922" s="329" t="s">
        <v>244</v>
      </c>
      <c r="F922" s="30" t="s">
        <v>677</v>
      </c>
      <c r="G922" s="329" t="s">
        <v>318</v>
      </c>
      <c r="H922" s="241">
        <f t="shared" si="112"/>
        <v>4</v>
      </c>
      <c r="I922" s="31"/>
      <c r="J922" s="32">
        <f t="shared" si="113"/>
        <v>16423</v>
      </c>
      <c r="K922" s="32">
        <f t="shared" si="114"/>
        <v>0</v>
      </c>
      <c r="L922" s="32">
        <f t="shared" si="115"/>
        <v>2</v>
      </c>
      <c r="M922" s="31"/>
      <c r="N922" s="32">
        <f t="shared" si="116"/>
        <v>21027</v>
      </c>
      <c r="O922" s="32">
        <f t="shared" si="117"/>
        <v>0</v>
      </c>
      <c r="P922" s="32">
        <f t="shared" si="118"/>
        <v>2</v>
      </c>
      <c r="Q922" s="31"/>
      <c r="R922" s="33">
        <f t="shared" si="119"/>
        <v>4604</v>
      </c>
    </row>
    <row r="923" spans="1:18">
      <c r="A923" s="329" t="s">
        <v>926</v>
      </c>
      <c r="B923" s="329">
        <v>488219336</v>
      </c>
      <c r="C923" s="329" t="s">
        <v>458</v>
      </c>
      <c r="D923" s="329" t="s">
        <v>927</v>
      </c>
      <c r="E923" s="329" t="s">
        <v>244</v>
      </c>
      <c r="F923" s="30" t="s">
        <v>743</v>
      </c>
      <c r="G923" s="329" t="s">
        <v>361</v>
      </c>
      <c r="H923" s="241">
        <f t="shared" si="112"/>
        <v>258</v>
      </c>
      <c r="I923" s="31"/>
      <c r="J923" s="32">
        <f t="shared" si="113"/>
        <v>13595</v>
      </c>
      <c r="K923" s="32">
        <f t="shared" si="114"/>
        <v>23</v>
      </c>
      <c r="L923" s="32">
        <f t="shared" si="115"/>
        <v>61</v>
      </c>
      <c r="M923" s="31"/>
      <c r="N923" s="32">
        <f t="shared" si="116"/>
        <v>14312</v>
      </c>
      <c r="O923" s="32">
        <f t="shared" si="117"/>
        <v>19</v>
      </c>
      <c r="P923" s="32">
        <f t="shared" si="118"/>
        <v>64</v>
      </c>
      <c r="Q923" s="31"/>
      <c r="R923" s="33">
        <f t="shared" si="119"/>
        <v>717</v>
      </c>
    </row>
    <row r="924" spans="1:18">
      <c r="A924" s="329" t="s">
        <v>926</v>
      </c>
      <c r="B924" s="329">
        <v>488219625</v>
      </c>
      <c r="C924" s="329" t="s">
        <v>458</v>
      </c>
      <c r="D924" s="329" t="s">
        <v>927</v>
      </c>
      <c r="E924" s="329" t="s">
        <v>244</v>
      </c>
      <c r="F924" s="30" t="s">
        <v>678</v>
      </c>
      <c r="G924" s="329" t="s">
        <v>388</v>
      </c>
      <c r="H924" s="241">
        <f t="shared" si="112"/>
        <v>9</v>
      </c>
      <c r="I924" s="31"/>
      <c r="J924" s="32">
        <f t="shared" si="113"/>
        <v>16185</v>
      </c>
      <c r="K924" s="32">
        <f t="shared" si="114"/>
        <v>1</v>
      </c>
      <c r="L924" s="32">
        <f t="shared" si="115"/>
        <v>2</v>
      </c>
      <c r="M924" s="31"/>
      <c r="N924" s="32">
        <f t="shared" si="116"/>
        <v>14374</v>
      </c>
      <c r="O924" s="32">
        <f t="shared" si="117"/>
        <v>0</v>
      </c>
      <c r="P924" s="32">
        <f t="shared" si="118"/>
        <v>2</v>
      </c>
      <c r="Q924" s="31"/>
      <c r="R924" s="33">
        <f t="shared" si="119"/>
        <v>-1811</v>
      </c>
    </row>
    <row r="925" spans="1:18">
      <c r="A925" s="329" t="s">
        <v>926</v>
      </c>
      <c r="B925" s="329">
        <v>488219760</v>
      </c>
      <c r="C925" s="329" t="s">
        <v>458</v>
      </c>
      <c r="D925" s="329" t="s">
        <v>927</v>
      </c>
      <c r="E925" s="329" t="s">
        <v>244</v>
      </c>
      <c r="F925" s="30" t="s">
        <v>916</v>
      </c>
      <c r="G925" s="329" t="s">
        <v>426</v>
      </c>
      <c r="H925" s="241">
        <f t="shared" si="112"/>
        <v>6</v>
      </c>
      <c r="I925" s="31"/>
      <c r="J925" s="32">
        <f t="shared" si="113"/>
        <v>16268</v>
      </c>
      <c r="K925" s="32">
        <f t="shared" si="114"/>
        <v>0</v>
      </c>
      <c r="L925" s="32">
        <f t="shared" si="115"/>
        <v>4</v>
      </c>
      <c r="M925" s="31"/>
      <c r="N925" s="32">
        <f t="shared" si="116"/>
        <v>16415</v>
      </c>
      <c r="O925" s="32">
        <f t="shared" si="117"/>
        <v>0</v>
      </c>
      <c r="P925" s="32">
        <f t="shared" si="118"/>
        <v>3</v>
      </c>
      <c r="Q925" s="31"/>
      <c r="R925" s="33">
        <f t="shared" si="119"/>
        <v>147</v>
      </c>
    </row>
    <row r="926" spans="1:18">
      <c r="A926" s="329" t="s">
        <v>926</v>
      </c>
      <c r="B926" s="329">
        <v>488219780</v>
      </c>
      <c r="C926" s="329" t="s">
        <v>458</v>
      </c>
      <c r="D926" s="329" t="s">
        <v>927</v>
      </c>
      <c r="E926" s="329" t="s">
        <v>244</v>
      </c>
      <c r="F926" s="30" t="s">
        <v>791</v>
      </c>
      <c r="G926" s="329" t="s">
        <v>436</v>
      </c>
      <c r="H926" s="241">
        <f t="shared" si="112"/>
        <v>60</v>
      </c>
      <c r="I926" s="31"/>
      <c r="J926" s="32">
        <f t="shared" si="113"/>
        <v>13897</v>
      </c>
      <c r="K926" s="32">
        <f t="shared" si="114"/>
        <v>4</v>
      </c>
      <c r="L926" s="32">
        <f t="shared" si="115"/>
        <v>22</v>
      </c>
      <c r="M926" s="31"/>
      <c r="N926" s="32">
        <f t="shared" si="116"/>
        <v>13926</v>
      </c>
      <c r="O926" s="32">
        <f t="shared" si="117"/>
        <v>6</v>
      </c>
      <c r="P926" s="32">
        <f t="shared" si="118"/>
        <v>16</v>
      </c>
      <c r="Q926" s="31"/>
      <c r="R926" s="33">
        <f t="shared" si="119"/>
        <v>29</v>
      </c>
    </row>
    <row r="927" spans="1:18">
      <c r="A927" s="329" t="s">
        <v>931</v>
      </c>
      <c r="B927" s="329">
        <v>489020020</v>
      </c>
      <c r="C927" s="329" t="s">
        <v>540</v>
      </c>
      <c r="D927" s="329" t="s">
        <v>771</v>
      </c>
      <c r="E927" s="329" t="s">
        <v>45</v>
      </c>
      <c r="F927" s="30" t="s">
        <v>771</v>
      </c>
      <c r="G927" s="329" t="s">
        <v>45</v>
      </c>
      <c r="H927" s="241">
        <f t="shared" si="112"/>
        <v>281</v>
      </c>
      <c r="I927" s="31"/>
      <c r="J927" s="32">
        <f t="shared" si="113"/>
        <v>15098</v>
      </c>
      <c r="K927" s="32">
        <f t="shared" si="114"/>
        <v>7</v>
      </c>
      <c r="L927" s="32">
        <f t="shared" si="115"/>
        <v>87</v>
      </c>
      <c r="M927" s="31"/>
      <c r="N927" s="32">
        <f t="shared" si="116"/>
        <v>15654</v>
      </c>
      <c r="O927" s="32">
        <f t="shared" si="117"/>
        <v>12</v>
      </c>
      <c r="P927" s="32">
        <f t="shared" si="118"/>
        <v>89</v>
      </c>
      <c r="Q927" s="31"/>
      <c r="R927" s="33">
        <f t="shared" si="119"/>
        <v>556</v>
      </c>
    </row>
    <row r="928" spans="1:18">
      <c r="A928" s="329" t="s">
        <v>931</v>
      </c>
      <c r="B928" s="329">
        <v>489020036</v>
      </c>
      <c r="C928" s="329" t="s">
        <v>540</v>
      </c>
      <c r="D928" s="329" t="s">
        <v>771</v>
      </c>
      <c r="E928" s="329" t="s">
        <v>45</v>
      </c>
      <c r="F928" s="30" t="s">
        <v>903</v>
      </c>
      <c r="G928" s="329" t="s">
        <v>61</v>
      </c>
      <c r="H928" s="241">
        <f t="shared" si="112"/>
        <v>68</v>
      </c>
      <c r="I928" s="31"/>
      <c r="J928" s="32">
        <f t="shared" si="113"/>
        <v>13869</v>
      </c>
      <c r="K928" s="32">
        <f t="shared" si="114"/>
        <v>0</v>
      </c>
      <c r="L928" s="32">
        <f t="shared" si="115"/>
        <v>19</v>
      </c>
      <c r="M928" s="31"/>
      <c r="N928" s="32">
        <f t="shared" si="116"/>
        <v>14437</v>
      </c>
      <c r="O928" s="32">
        <f t="shared" si="117"/>
        <v>0</v>
      </c>
      <c r="P928" s="32">
        <f t="shared" si="118"/>
        <v>18</v>
      </c>
      <c r="Q928" s="31"/>
      <c r="R928" s="33">
        <f t="shared" si="119"/>
        <v>568</v>
      </c>
    </row>
    <row r="929" spans="1:18">
      <c r="A929" s="329" t="s">
        <v>931</v>
      </c>
      <c r="B929" s="329">
        <v>489020052</v>
      </c>
      <c r="C929" s="329" t="s">
        <v>540</v>
      </c>
      <c r="D929" s="329" t="s">
        <v>771</v>
      </c>
      <c r="E929" s="329" t="s">
        <v>45</v>
      </c>
      <c r="F929" s="30" t="s">
        <v>904</v>
      </c>
      <c r="G929" s="329" t="s">
        <v>77</v>
      </c>
      <c r="H929" s="241">
        <f t="shared" si="112"/>
        <v>0</v>
      </c>
      <c r="I929" s="31"/>
      <c r="J929" s="32">
        <f t="shared" si="113"/>
        <v>12565</v>
      </c>
      <c r="K929" s="32">
        <f t="shared" si="114"/>
        <v>0</v>
      </c>
      <c r="L929" s="32">
        <f t="shared" si="115"/>
        <v>0</v>
      </c>
      <c r="M929" s="31"/>
      <c r="N929" s="32" t="str">
        <f t="shared" si="116"/>
        <v>--</v>
      </c>
      <c r="O929" s="32">
        <f t="shared" si="117"/>
        <v>0</v>
      </c>
      <c r="P929" s="32">
        <f t="shared" si="118"/>
        <v>0</v>
      </c>
      <c r="Q929" s="31"/>
      <c r="R929" s="33" t="str">
        <f t="shared" si="119"/>
        <v>--</v>
      </c>
    </row>
    <row r="930" spans="1:18">
      <c r="A930" s="329" t="s">
        <v>931</v>
      </c>
      <c r="B930" s="329">
        <v>489020082</v>
      </c>
      <c r="C930" s="329" t="s">
        <v>540</v>
      </c>
      <c r="D930" s="329" t="s">
        <v>771</v>
      </c>
      <c r="E930" s="329" t="s">
        <v>45</v>
      </c>
      <c r="F930" s="30" t="s">
        <v>905</v>
      </c>
      <c r="G930" s="329" t="s">
        <v>107</v>
      </c>
      <c r="H930" s="241">
        <f t="shared" si="112"/>
        <v>1</v>
      </c>
      <c r="I930" s="31"/>
      <c r="J930" s="32" t="str">
        <f t="shared" si="113"/>
        <v>--</v>
      </c>
      <c r="K930" s="32">
        <f t="shared" si="114"/>
        <v>0</v>
      </c>
      <c r="L930" s="32">
        <f t="shared" si="115"/>
        <v>0</v>
      </c>
      <c r="M930" s="31"/>
      <c r="N930" s="32">
        <f t="shared" si="116"/>
        <v>12989</v>
      </c>
      <c r="O930" s="32">
        <f t="shared" si="117"/>
        <v>0</v>
      </c>
      <c r="P930" s="32">
        <f t="shared" si="118"/>
        <v>0</v>
      </c>
      <c r="Q930" s="31"/>
      <c r="R930" s="33" t="str">
        <f t="shared" si="119"/>
        <v>--</v>
      </c>
    </row>
    <row r="931" spans="1:18">
      <c r="A931" s="329" t="s">
        <v>931</v>
      </c>
      <c r="B931" s="329">
        <v>489020096</v>
      </c>
      <c r="C931" s="329" t="s">
        <v>540</v>
      </c>
      <c r="D931" s="329" t="s">
        <v>771</v>
      </c>
      <c r="E931" s="329" t="s">
        <v>45</v>
      </c>
      <c r="F931" s="30" t="s">
        <v>866</v>
      </c>
      <c r="G931" s="329" t="s">
        <v>121</v>
      </c>
      <c r="H931" s="241">
        <f t="shared" si="112"/>
        <v>90</v>
      </c>
      <c r="I931" s="31"/>
      <c r="J931" s="32">
        <f t="shared" si="113"/>
        <v>13932</v>
      </c>
      <c r="K931" s="32">
        <f t="shared" si="114"/>
        <v>2</v>
      </c>
      <c r="L931" s="32">
        <f t="shared" si="115"/>
        <v>19</v>
      </c>
      <c r="M931" s="31"/>
      <c r="N931" s="32">
        <f t="shared" si="116"/>
        <v>14078</v>
      </c>
      <c r="O931" s="32">
        <f t="shared" si="117"/>
        <v>1</v>
      </c>
      <c r="P931" s="32">
        <f t="shared" si="118"/>
        <v>15</v>
      </c>
      <c r="Q931" s="31"/>
      <c r="R931" s="33">
        <f t="shared" si="119"/>
        <v>146</v>
      </c>
    </row>
    <row r="932" spans="1:18">
      <c r="A932" s="329" t="s">
        <v>931</v>
      </c>
      <c r="B932" s="329">
        <v>489020122</v>
      </c>
      <c r="C932" s="329" t="s">
        <v>540</v>
      </c>
      <c r="D932" s="329" t="s">
        <v>771</v>
      </c>
      <c r="E932" s="329" t="s">
        <v>45</v>
      </c>
      <c r="F932" s="30" t="s">
        <v>907</v>
      </c>
      <c r="G932" s="329" t="s">
        <v>147</v>
      </c>
      <c r="H932" s="241">
        <f t="shared" si="112"/>
        <v>1</v>
      </c>
      <c r="I932" s="31"/>
      <c r="J932" s="32">
        <f t="shared" si="113"/>
        <v>12565</v>
      </c>
      <c r="K932" s="32">
        <f t="shared" si="114"/>
        <v>0</v>
      </c>
      <c r="L932" s="32">
        <f t="shared" si="115"/>
        <v>0</v>
      </c>
      <c r="M932" s="31"/>
      <c r="N932" s="32">
        <f t="shared" si="116"/>
        <v>12989</v>
      </c>
      <c r="O932" s="32">
        <f t="shared" si="117"/>
        <v>0</v>
      </c>
      <c r="P932" s="32">
        <f t="shared" si="118"/>
        <v>0</v>
      </c>
      <c r="Q932" s="31"/>
      <c r="R932" s="33">
        <f t="shared" si="119"/>
        <v>424</v>
      </c>
    </row>
    <row r="933" spans="1:18">
      <c r="A933" s="329" t="s">
        <v>931</v>
      </c>
      <c r="B933" s="329">
        <v>489020172</v>
      </c>
      <c r="C933" s="329" t="s">
        <v>540</v>
      </c>
      <c r="D933" s="329" t="s">
        <v>771</v>
      </c>
      <c r="E933" s="329" t="s">
        <v>45</v>
      </c>
      <c r="F933" s="30" t="s">
        <v>772</v>
      </c>
      <c r="G933" s="329" t="s">
        <v>197</v>
      </c>
      <c r="H933" s="241">
        <f t="shared" si="112"/>
        <v>36</v>
      </c>
      <c r="I933" s="31"/>
      <c r="J933" s="32">
        <f t="shared" si="113"/>
        <v>13858</v>
      </c>
      <c r="K933" s="32">
        <f t="shared" si="114"/>
        <v>0</v>
      </c>
      <c r="L933" s="32">
        <f t="shared" si="115"/>
        <v>7</v>
      </c>
      <c r="M933" s="31"/>
      <c r="N933" s="32">
        <f t="shared" si="116"/>
        <v>14445</v>
      </c>
      <c r="O933" s="32">
        <f t="shared" si="117"/>
        <v>0</v>
      </c>
      <c r="P933" s="32">
        <f t="shared" si="118"/>
        <v>8</v>
      </c>
      <c r="Q933" s="31"/>
      <c r="R933" s="33">
        <f t="shared" si="119"/>
        <v>587</v>
      </c>
    </row>
    <row r="934" spans="1:18">
      <c r="A934" s="329" t="s">
        <v>931</v>
      </c>
      <c r="B934" s="329">
        <v>489020182</v>
      </c>
      <c r="C934" s="329" t="s">
        <v>540</v>
      </c>
      <c r="D934" s="329" t="s">
        <v>771</v>
      </c>
      <c r="E934" s="329" t="s">
        <v>45</v>
      </c>
      <c r="F934" s="30" t="s">
        <v>824</v>
      </c>
      <c r="G934" s="329" t="s">
        <v>207</v>
      </c>
      <c r="H934" s="241">
        <f t="shared" si="112"/>
        <v>0</v>
      </c>
      <c r="I934" s="31"/>
      <c r="J934" s="32">
        <f t="shared" si="113"/>
        <v>12565</v>
      </c>
      <c r="K934" s="32">
        <f t="shared" si="114"/>
        <v>0</v>
      </c>
      <c r="L934" s="32">
        <f t="shared" si="115"/>
        <v>0</v>
      </c>
      <c r="M934" s="31"/>
      <c r="N934" s="32" t="str">
        <f t="shared" si="116"/>
        <v>--</v>
      </c>
      <c r="O934" s="32">
        <f t="shared" si="117"/>
        <v>0</v>
      </c>
      <c r="P934" s="32">
        <f t="shared" si="118"/>
        <v>0</v>
      </c>
      <c r="Q934" s="31"/>
      <c r="R934" s="33" t="str">
        <f t="shared" si="119"/>
        <v>--</v>
      </c>
    </row>
    <row r="935" spans="1:18">
      <c r="A935" s="329" t="s">
        <v>931</v>
      </c>
      <c r="B935" s="329">
        <v>489020197</v>
      </c>
      <c r="C935" s="329" t="s">
        <v>540</v>
      </c>
      <c r="D935" s="329" t="s">
        <v>771</v>
      </c>
      <c r="E935" s="329" t="s">
        <v>45</v>
      </c>
      <c r="F935" s="30" t="s">
        <v>932</v>
      </c>
      <c r="G935" s="329" t="s">
        <v>222</v>
      </c>
      <c r="H935" s="241">
        <f t="shared" si="112"/>
        <v>2</v>
      </c>
      <c r="I935" s="31"/>
      <c r="J935" s="32">
        <f t="shared" si="113"/>
        <v>12565</v>
      </c>
      <c r="K935" s="32">
        <f t="shared" si="114"/>
        <v>0</v>
      </c>
      <c r="L935" s="32">
        <f t="shared" si="115"/>
        <v>0</v>
      </c>
      <c r="M935" s="31"/>
      <c r="N935" s="32">
        <f t="shared" si="116"/>
        <v>12989</v>
      </c>
      <c r="O935" s="32">
        <f t="shared" si="117"/>
        <v>0</v>
      </c>
      <c r="P935" s="32">
        <f t="shared" si="118"/>
        <v>0</v>
      </c>
      <c r="Q935" s="31"/>
      <c r="R935" s="33">
        <f t="shared" si="119"/>
        <v>424</v>
      </c>
    </row>
    <row r="936" spans="1:18">
      <c r="A936" s="329" t="s">
        <v>931</v>
      </c>
      <c r="B936" s="329">
        <v>489020231</v>
      </c>
      <c r="C936" s="155" t="s">
        <v>540</v>
      </c>
      <c r="D936" s="345">
        <v>20</v>
      </c>
      <c r="E936" s="155" t="s">
        <v>45</v>
      </c>
      <c r="F936" s="32">
        <v>231</v>
      </c>
      <c r="G936" s="155" t="s">
        <v>256</v>
      </c>
      <c r="H936" s="241">
        <f t="shared" si="112"/>
        <v>1</v>
      </c>
      <c r="I936" s="31"/>
      <c r="J936" s="32" t="str">
        <f t="shared" si="113"/>
        <v>--</v>
      </c>
      <c r="K936" s="32">
        <f t="shared" si="114"/>
        <v>0</v>
      </c>
      <c r="L936" s="32">
        <f t="shared" si="115"/>
        <v>0</v>
      </c>
      <c r="M936" s="31"/>
      <c r="N936" s="32">
        <f t="shared" si="116"/>
        <v>13745.654693282724</v>
      </c>
      <c r="O936" s="32">
        <f t="shared" si="117"/>
        <v>0</v>
      </c>
      <c r="P936" s="32">
        <f t="shared" si="118"/>
        <v>0</v>
      </c>
      <c r="Q936" s="31"/>
      <c r="R936" s="33" t="str">
        <f t="shared" si="119"/>
        <v>--</v>
      </c>
    </row>
    <row r="937" spans="1:18">
      <c r="A937" s="329" t="s">
        <v>931</v>
      </c>
      <c r="B937" s="329">
        <v>489020239</v>
      </c>
      <c r="C937" s="329" t="s">
        <v>540</v>
      </c>
      <c r="D937" s="329" t="s">
        <v>771</v>
      </c>
      <c r="E937" s="329" t="s">
        <v>45</v>
      </c>
      <c r="F937" s="30" t="s">
        <v>902</v>
      </c>
      <c r="G937" s="329" t="s">
        <v>264</v>
      </c>
      <c r="H937" s="241">
        <f t="shared" si="112"/>
        <v>41</v>
      </c>
      <c r="I937" s="31"/>
      <c r="J937" s="32">
        <f t="shared" si="113"/>
        <v>13253</v>
      </c>
      <c r="K937" s="32">
        <f t="shared" si="114"/>
        <v>0</v>
      </c>
      <c r="L937" s="32">
        <f t="shared" si="115"/>
        <v>6</v>
      </c>
      <c r="M937" s="31"/>
      <c r="N937" s="32">
        <f t="shared" si="116"/>
        <v>13942</v>
      </c>
      <c r="O937" s="32">
        <f t="shared" si="117"/>
        <v>0</v>
      </c>
      <c r="P937" s="32">
        <f t="shared" si="118"/>
        <v>6</v>
      </c>
      <c r="Q937" s="31"/>
      <c r="R937" s="33">
        <f t="shared" si="119"/>
        <v>689</v>
      </c>
    </row>
    <row r="938" spans="1:18">
      <c r="A938" s="329" t="s">
        <v>931</v>
      </c>
      <c r="B938" s="329">
        <v>489020261</v>
      </c>
      <c r="C938" s="329" t="s">
        <v>540</v>
      </c>
      <c r="D938" s="329" t="s">
        <v>771</v>
      </c>
      <c r="E938" s="329" t="s">
        <v>45</v>
      </c>
      <c r="F938" s="30" t="s">
        <v>774</v>
      </c>
      <c r="G938" s="329" t="s">
        <v>286</v>
      </c>
      <c r="H938" s="241">
        <f t="shared" si="112"/>
        <v>130</v>
      </c>
      <c r="I938" s="31"/>
      <c r="J938" s="32">
        <f t="shared" si="113"/>
        <v>13527</v>
      </c>
      <c r="K938" s="32">
        <f t="shared" si="114"/>
        <v>0</v>
      </c>
      <c r="L938" s="32">
        <f t="shared" si="115"/>
        <v>26</v>
      </c>
      <c r="M938" s="31"/>
      <c r="N938" s="32">
        <f t="shared" si="116"/>
        <v>13921</v>
      </c>
      <c r="O938" s="32">
        <f t="shared" si="117"/>
        <v>0</v>
      </c>
      <c r="P938" s="32">
        <f t="shared" si="118"/>
        <v>22</v>
      </c>
      <c r="Q938" s="31"/>
      <c r="R938" s="33">
        <f t="shared" si="119"/>
        <v>394</v>
      </c>
    </row>
    <row r="939" spans="1:18">
      <c r="A939" s="329" t="s">
        <v>931</v>
      </c>
      <c r="B939" s="329">
        <v>489020310</v>
      </c>
      <c r="C939" s="329" t="s">
        <v>540</v>
      </c>
      <c r="D939" s="329" t="s">
        <v>771</v>
      </c>
      <c r="E939" s="329" t="s">
        <v>45</v>
      </c>
      <c r="F939" s="30" t="s">
        <v>914</v>
      </c>
      <c r="G939" s="329" t="s">
        <v>335</v>
      </c>
      <c r="H939" s="241">
        <f t="shared" si="112"/>
        <v>16</v>
      </c>
      <c r="I939" s="31"/>
      <c r="J939" s="32">
        <f t="shared" si="113"/>
        <v>14216</v>
      </c>
      <c r="K939" s="32">
        <f t="shared" si="114"/>
        <v>0</v>
      </c>
      <c r="L939" s="32">
        <f t="shared" si="115"/>
        <v>4</v>
      </c>
      <c r="M939" s="31"/>
      <c r="N939" s="32">
        <f t="shared" si="116"/>
        <v>14724</v>
      </c>
      <c r="O939" s="32">
        <f t="shared" si="117"/>
        <v>0</v>
      </c>
      <c r="P939" s="32">
        <f t="shared" si="118"/>
        <v>4</v>
      </c>
      <c r="Q939" s="31"/>
      <c r="R939" s="33">
        <f t="shared" si="119"/>
        <v>508</v>
      </c>
    </row>
    <row r="940" spans="1:18">
      <c r="A940" s="329" t="s">
        <v>931</v>
      </c>
      <c r="B940" s="329">
        <v>489020645</v>
      </c>
      <c r="C940" s="329" t="s">
        <v>540</v>
      </c>
      <c r="D940" s="329" t="s">
        <v>771</v>
      </c>
      <c r="E940" s="329" t="s">
        <v>45</v>
      </c>
      <c r="F940" s="30" t="s">
        <v>776</v>
      </c>
      <c r="G940" s="329" t="s">
        <v>392</v>
      </c>
      <c r="H940" s="241">
        <f t="shared" si="112"/>
        <v>89</v>
      </c>
      <c r="I940" s="31"/>
      <c r="J940" s="32">
        <f t="shared" si="113"/>
        <v>15025</v>
      </c>
      <c r="K940" s="32">
        <f t="shared" si="114"/>
        <v>2</v>
      </c>
      <c r="L940" s="32">
        <f t="shared" si="115"/>
        <v>30</v>
      </c>
      <c r="M940" s="31"/>
      <c r="N940" s="32">
        <f t="shared" si="116"/>
        <v>15651</v>
      </c>
      <c r="O940" s="32">
        <f t="shared" si="117"/>
        <v>3</v>
      </c>
      <c r="P940" s="32">
        <f t="shared" si="118"/>
        <v>31</v>
      </c>
      <c r="Q940" s="31"/>
      <c r="R940" s="33">
        <f t="shared" si="119"/>
        <v>626</v>
      </c>
    </row>
    <row r="941" spans="1:18">
      <c r="A941" s="329" t="s">
        <v>931</v>
      </c>
      <c r="B941" s="329">
        <v>489020660</v>
      </c>
      <c r="C941" s="329" t="s">
        <v>540</v>
      </c>
      <c r="D941" s="329" t="s">
        <v>771</v>
      </c>
      <c r="E941" s="329" t="s">
        <v>45</v>
      </c>
      <c r="F941" s="30" t="s">
        <v>777</v>
      </c>
      <c r="G941" s="329" t="s">
        <v>396</v>
      </c>
      <c r="H941" s="241">
        <f t="shared" si="112"/>
        <v>56</v>
      </c>
      <c r="I941" s="31"/>
      <c r="J941" s="32">
        <f t="shared" si="113"/>
        <v>14415</v>
      </c>
      <c r="K941" s="32">
        <f t="shared" si="114"/>
        <v>0</v>
      </c>
      <c r="L941" s="32">
        <f t="shared" si="115"/>
        <v>13</v>
      </c>
      <c r="M941" s="31"/>
      <c r="N941" s="32">
        <f t="shared" si="116"/>
        <v>14641</v>
      </c>
      <c r="O941" s="32">
        <f t="shared" si="117"/>
        <v>0</v>
      </c>
      <c r="P941" s="32">
        <f t="shared" si="118"/>
        <v>12</v>
      </c>
      <c r="Q941" s="31"/>
      <c r="R941" s="33">
        <f t="shared" si="119"/>
        <v>226</v>
      </c>
    </row>
    <row r="942" spans="1:18">
      <c r="A942" s="329" t="s">
        <v>931</v>
      </c>
      <c r="B942" s="329">
        <v>489020712</v>
      </c>
      <c r="C942" s="329" t="s">
        <v>540</v>
      </c>
      <c r="D942" s="329" t="s">
        <v>771</v>
      </c>
      <c r="E942" s="329" t="s">
        <v>45</v>
      </c>
      <c r="F942" s="30" t="s">
        <v>770</v>
      </c>
      <c r="G942" s="329" t="s">
        <v>413</v>
      </c>
      <c r="H942" s="241">
        <f t="shared" si="112"/>
        <v>17</v>
      </c>
      <c r="I942" s="31"/>
      <c r="J942" s="32">
        <f t="shared" si="113"/>
        <v>13290</v>
      </c>
      <c r="K942" s="32">
        <f t="shared" si="114"/>
        <v>0</v>
      </c>
      <c r="L942" s="32">
        <f t="shared" si="115"/>
        <v>3</v>
      </c>
      <c r="M942" s="31"/>
      <c r="N942" s="32">
        <f t="shared" si="116"/>
        <v>14970</v>
      </c>
      <c r="O942" s="32">
        <f t="shared" si="117"/>
        <v>0</v>
      </c>
      <c r="P942" s="32">
        <f t="shared" si="118"/>
        <v>5</v>
      </c>
      <c r="Q942" s="31"/>
      <c r="R942" s="33">
        <f t="shared" si="119"/>
        <v>1680</v>
      </c>
    </row>
    <row r="943" spans="1:18">
      <c r="A943" s="329" t="s">
        <v>931</v>
      </c>
      <c r="B943" s="329">
        <v>489020740</v>
      </c>
      <c r="C943" s="155" t="s">
        <v>540</v>
      </c>
      <c r="D943" s="345">
        <v>20</v>
      </c>
      <c r="E943" s="155" t="s">
        <v>45</v>
      </c>
      <c r="F943" s="32">
        <v>740</v>
      </c>
      <c r="G943" s="155" t="s">
        <v>421</v>
      </c>
      <c r="H943" s="241">
        <f t="shared" si="112"/>
        <v>2</v>
      </c>
      <c r="I943" s="31"/>
      <c r="J943" s="32" t="str">
        <f t="shared" si="113"/>
        <v>--</v>
      </c>
      <c r="K943" s="32">
        <f t="shared" si="114"/>
        <v>0</v>
      </c>
      <c r="L943" s="32">
        <f t="shared" si="115"/>
        <v>0</v>
      </c>
      <c r="M943" s="31"/>
      <c r="N943" s="32">
        <f t="shared" si="116"/>
        <v>14645.316701461375</v>
      </c>
      <c r="O943" s="32">
        <f t="shared" si="117"/>
        <v>0</v>
      </c>
      <c r="P943" s="32">
        <f t="shared" si="118"/>
        <v>0</v>
      </c>
      <c r="Q943" s="31"/>
      <c r="R943" s="33" t="str">
        <f t="shared" si="119"/>
        <v>--</v>
      </c>
    </row>
    <row r="944" spans="1:18">
      <c r="A944" s="329" t="s">
        <v>931</v>
      </c>
      <c r="B944" s="329">
        <v>489020760</v>
      </c>
      <c r="C944" s="329" t="s">
        <v>540</v>
      </c>
      <c r="D944" s="329" t="s">
        <v>771</v>
      </c>
      <c r="E944" s="329" t="s">
        <v>45</v>
      </c>
      <c r="F944" s="30" t="s">
        <v>916</v>
      </c>
      <c r="G944" s="329" t="s">
        <v>426</v>
      </c>
      <c r="H944" s="241">
        <f t="shared" si="112"/>
        <v>2</v>
      </c>
      <c r="I944" s="31"/>
      <c r="J944" s="32" t="str">
        <f t="shared" si="113"/>
        <v>--</v>
      </c>
      <c r="K944" s="32">
        <f t="shared" si="114"/>
        <v>0</v>
      </c>
      <c r="L944" s="32">
        <f t="shared" si="115"/>
        <v>0</v>
      </c>
      <c r="M944" s="31"/>
      <c r="N944" s="32">
        <f t="shared" si="116"/>
        <v>12989</v>
      </c>
      <c r="O944" s="32">
        <f t="shared" si="117"/>
        <v>0</v>
      </c>
      <c r="P944" s="32">
        <f t="shared" si="118"/>
        <v>0</v>
      </c>
      <c r="Q944" s="31"/>
      <c r="R944" s="33" t="str">
        <f t="shared" si="119"/>
        <v>--</v>
      </c>
    </row>
    <row r="945" spans="1:18">
      <c r="A945" s="329" t="s">
        <v>933</v>
      </c>
      <c r="B945" s="329">
        <v>491095072</v>
      </c>
      <c r="C945" s="329" t="s">
        <v>541</v>
      </c>
      <c r="D945" s="329" t="s">
        <v>651</v>
      </c>
      <c r="E945" s="329" t="s">
        <v>120</v>
      </c>
      <c r="F945" s="30" t="s">
        <v>650</v>
      </c>
      <c r="G945" s="329" t="s">
        <v>97</v>
      </c>
      <c r="H945" s="241">
        <f t="shared" si="112"/>
        <v>3</v>
      </c>
      <c r="I945" s="31"/>
      <c r="J945" s="32">
        <f t="shared" si="113"/>
        <v>19058</v>
      </c>
      <c r="K945" s="32">
        <f t="shared" si="114"/>
        <v>2</v>
      </c>
      <c r="L945" s="32">
        <f t="shared" si="115"/>
        <v>2</v>
      </c>
      <c r="M945" s="31"/>
      <c r="N945" s="32">
        <f t="shared" si="116"/>
        <v>21060</v>
      </c>
      <c r="O945" s="32">
        <f t="shared" si="117"/>
        <v>2</v>
      </c>
      <c r="P945" s="32">
        <f t="shared" si="118"/>
        <v>2</v>
      </c>
      <c r="Q945" s="31"/>
      <c r="R945" s="33">
        <f t="shared" si="119"/>
        <v>2002</v>
      </c>
    </row>
    <row r="946" spans="1:18">
      <c r="A946" s="329" t="s">
        <v>933</v>
      </c>
      <c r="B946" s="329">
        <v>491095095</v>
      </c>
      <c r="C946" s="329" t="s">
        <v>541</v>
      </c>
      <c r="D946" s="329" t="s">
        <v>651</v>
      </c>
      <c r="E946" s="329" t="s">
        <v>120</v>
      </c>
      <c r="F946" s="30" t="s">
        <v>651</v>
      </c>
      <c r="G946" s="329" t="s">
        <v>120</v>
      </c>
      <c r="H946" s="241">
        <f t="shared" si="112"/>
        <v>1175</v>
      </c>
      <c r="I946" s="31"/>
      <c r="J946" s="32">
        <f t="shared" si="113"/>
        <v>17494</v>
      </c>
      <c r="K946" s="32">
        <f t="shared" si="114"/>
        <v>229</v>
      </c>
      <c r="L946" s="32">
        <f t="shared" si="115"/>
        <v>784</v>
      </c>
      <c r="M946" s="31"/>
      <c r="N946" s="32">
        <f t="shared" si="116"/>
        <v>18693</v>
      </c>
      <c r="O946" s="32">
        <f t="shared" si="117"/>
        <v>230</v>
      </c>
      <c r="P946" s="32">
        <f t="shared" si="118"/>
        <v>797</v>
      </c>
      <c r="Q946" s="31"/>
      <c r="R946" s="33">
        <f t="shared" si="119"/>
        <v>1199</v>
      </c>
    </row>
    <row r="947" spans="1:18">
      <c r="A947" s="329" t="s">
        <v>933</v>
      </c>
      <c r="B947" s="329">
        <v>491095201</v>
      </c>
      <c r="C947" s="329" t="s">
        <v>541</v>
      </c>
      <c r="D947" s="329" t="s">
        <v>651</v>
      </c>
      <c r="E947" s="329" t="s">
        <v>120</v>
      </c>
      <c r="F947" s="30" t="s">
        <v>648</v>
      </c>
      <c r="G947" s="329" t="s">
        <v>226</v>
      </c>
      <c r="H947" s="241">
        <f t="shared" si="112"/>
        <v>9</v>
      </c>
      <c r="I947" s="31"/>
      <c r="J947" s="32">
        <f t="shared" si="113"/>
        <v>20298</v>
      </c>
      <c r="K947" s="32">
        <f t="shared" si="114"/>
        <v>3</v>
      </c>
      <c r="L947" s="32">
        <f t="shared" si="115"/>
        <v>18</v>
      </c>
      <c r="M947" s="31"/>
      <c r="N947" s="32">
        <f t="shared" si="116"/>
        <v>21868</v>
      </c>
      <c r="O947" s="32">
        <f t="shared" si="117"/>
        <v>1</v>
      </c>
      <c r="P947" s="32">
        <f t="shared" si="118"/>
        <v>14</v>
      </c>
      <c r="Q947" s="31"/>
      <c r="R947" s="33">
        <f t="shared" si="119"/>
        <v>1570</v>
      </c>
    </row>
    <row r="948" spans="1:18">
      <c r="A948" s="329" t="s">
        <v>933</v>
      </c>
      <c r="B948" s="329">
        <v>491095244</v>
      </c>
      <c r="C948" s="155" t="s">
        <v>541</v>
      </c>
      <c r="D948" s="345">
        <v>95</v>
      </c>
      <c r="E948" s="155" t="s">
        <v>120</v>
      </c>
      <c r="F948" s="32">
        <v>244</v>
      </c>
      <c r="G948" s="155" t="s">
        <v>269</v>
      </c>
      <c r="H948" s="241">
        <f t="shared" si="112"/>
        <v>1</v>
      </c>
      <c r="I948" s="31"/>
      <c r="J948" s="32" t="str">
        <f t="shared" si="113"/>
        <v>--</v>
      </c>
      <c r="K948" s="32">
        <f t="shared" si="114"/>
        <v>0</v>
      </c>
      <c r="L948" s="32">
        <f t="shared" si="115"/>
        <v>0</v>
      </c>
      <c r="M948" s="31"/>
      <c r="N948" s="32">
        <f t="shared" si="116"/>
        <v>18438.649227546706</v>
      </c>
      <c r="O948" s="32">
        <f t="shared" si="117"/>
        <v>0</v>
      </c>
      <c r="P948" s="32">
        <f t="shared" si="118"/>
        <v>0</v>
      </c>
      <c r="Q948" s="31"/>
      <c r="R948" s="33" t="str">
        <f t="shared" si="119"/>
        <v>--</v>
      </c>
    </row>
    <row r="949" spans="1:18">
      <c r="A949" s="329" t="s">
        <v>933</v>
      </c>
      <c r="B949" s="329">
        <v>491095265</v>
      </c>
      <c r="C949" s="329" t="s">
        <v>541</v>
      </c>
      <c r="D949" s="329" t="s">
        <v>651</v>
      </c>
      <c r="E949" s="329" t="s">
        <v>120</v>
      </c>
      <c r="F949" s="30" t="s">
        <v>829</v>
      </c>
      <c r="G949" s="329" t="s">
        <v>290</v>
      </c>
      <c r="H949" s="241">
        <f t="shared" si="112"/>
        <v>2</v>
      </c>
      <c r="I949" s="31"/>
      <c r="J949" s="32">
        <f t="shared" si="113"/>
        <v>12354</v>
      </c>
      <c r="K949" s="32">
        <f t="shared" si="114"/>
        <v>0</v>
      </c>
      <c r="L949" s="32">
        <f t="shared" si="115"/>
        <v>1</v>
      </c>
      <c r="M949" s="31"/>
      <c r="N949" s="32">
        <f t="shared" si="116"/>
        <v>11091</v>
      </c>
      <c r="O949" s="32">
        <f t="shared" si="117"/>
        <v>0</v>
      </c>
      <c r="P949" s="32">
        <f t="shared" si="118"/>
        <v>0</v>
      </c>
      <c r="Q949" s="31"/>
      <c r="R949" s="33">
        <f t="shared" si="119"/>
        <v>-1263</v>
      </c>
    </row>
    <row r="950" spans="1:18">
      <c r="A950" s="329" t="s">
        <v>933</v>
      </c>
      <c r="B950" s="329">
        <v>491095273</v>
      </c>
      <c r="C950" s="329" t="s">
        <v>541</v>
      </c>
      <c r="D950" s="329" t="s">
        <v>651</v>
      </c>
      <c r="E950" s="329" t="s">
        <v>120</v>
      </c>
      <c r="F950" s="30" t="s">
        <v>934</v>
      </c>
      <c r="G950" s="329" t="s">
        <v>298</v>
      </c>
      <c r="H950" s="241">
        <f t="shared" si="112"/>
        <v>13</v>
      </c>
      <c r="I950" s="31"/>
      <c r="J950" s="32">
        <f t="shared" si="113"/>
        <v>13713</v>
      </c>
      <c r="K950" s="32">
        <f t="shared" si="114"/>
        <v>1</v>
      </c>
      <c r="L950" s="32">
        <f t="shared" si="115"/>
        <v>6</v>
      </c>
      <c r="M950" s="31"/>
      <c r="N950" s="32">
        <f t="shared" si="116"/>
        <v>13652</v>
      </c>
      <c r="O950" s="32">
        <f t="shared" si="117"/>
        <v>1</v>
      </c>
      <c r="P950" s="32">
        <f t="shared" si="118"/>
        <v>4</v>
      </c>
      <c r="Q950" s="31"/>
      <c r="R950" s="33">
        <f t="shared" si="119"/>
        <v>-61</v>
      </c>
    </row>
    <row r="951" spans="1:18">
      <c r="A951" s="329" t="s">
        <v>933</v>
      </c>
      <c r="B951" s="329">
        <v>491095292</v>
      </c>
      <c r="C951" s="329" t="s">
        <v>541</v>
      </c>
      <c r="D951" s="329" t="s">
        <v>651</v>
      </c>
      <c r="E951" s="329" t="s">
        <v>120</v>
      </c>
      <c r="F951" s="30" t="s">
        <v>935</v>
      </c>
      <c r="G951" s="329" t="s">
        <v>317</v>
      </c>
      <c r="H951" s="241">
        <f t="shared" si="112"/>
        <v>11</v>
      </c>
      <c r="I951" s="31"/>
      <c r="J951" s="32">
        <f t="shared" si="113"/>
        <v>15979</v>
      </c>
      <c r="K951" s="32">
        <f t="shared" si="114"/>
        <v>3</v>
      </c>
      <c r="L951" s="32">
        <f t="shared" si="115"/>
        <v>12</v>
      </c>
      <c r="M951" s="31"/>
      <c r="N951" s="32">
        <f t="shared" si="116"/>
        <v>16079</v>
      </c>
      <c r="O951" s="32">
        <f t="shared" si="117"/>
        <v>1</v>
      </c>
      <c r="P951" s="32">
        <f t="shared" si="118"/>
        <v>8</v>
      </c>
      <c r="Q951" s="31"/>
      <c r="R951" s="33">
        <f t="shared" si="119"/>
        <v>100</v>
      </c>
    </row>
    <row r="952" spans="1:18">
      <c r="A952" s="329" t="s">
        <v>933</v>
      </c>
      <c r="B952" s="329">
        <v>491095293</v>
      </c>
      <c r="C952" s="329" t="s">
        <v>541</v>
      </c>
      <c r="D952" s="329" t="s">
        <v>651</v>
      </c>
      <c r="E952" s="329" t="s">
        <v>120</v>
      </c>
      <c r="F952" s="30" t="s">
        <v>677</v>
      </c>
      <c r="G952" s="329" t="str">
        <f>VLOOKUP(B952,ratesQ2,6,FALSE)</f>
        <v>TAUNTON</v>
      </c>
      <c r="H952" s="241">
        <f t="shared" si="112"/>
        <v>1</v>
      </c>
      <c r="I952" s="31"/>
      <c r="J952" s="32" t="str">
        <f t="shared" si="113"/>
        <v>--</v>
      </c>
      <c r="K952" s="32">
        <f t="shared" si="114"/>
        <v>0</v>
      </c>
      <c r="L952" s="32">
        <f t="shared" si="115"/>
        <v>0</v>
      </c>
      <c r="M952" s="31"/>
      <c r="N952" s="32">
        <f t="shared" si="116"/>
        <v>18150.523254109023</v>
      </c>
      <c r="O952" s="32">
        <f t="shared" si="117"/>
        <v>0</v>
      </c>
      <c r="P952" s="32">
        <f t="shared" si="118"/>
        <v>0</v>
      </c>
      <c r="Q952" s="31"/>
      <c r="R952" s="33" t="str">
        <f t="shared" si="119"/>
        <v>--</v>
      </c>
    </row>
    <row r="953" spans="1:18">
      <c r="A953" s="329" t="s">
        <v>933</v>
      </c>
      <c r="B953" s="329">
        <v>491095331</v>
      </c>
      <c r="C953" s="329" t="s">
        <v>541</v>
      </c>
      <c r="D953" s="329" t="s">
        <v>651</v>
      </c>
      <c r="E953" s="329" t="s">
        <v>120</v>
      </c>
      <c r="F953" s="30" t="s">
        <v>652</v>
      </c>
      <c r="G953" s="329" t="s">
        <v>356</v>
      </c>
      <c r="H953" s="241">
        <f t="shared" si="112"/>
        <v>13</v>
      </c>
      <c r="I953" s="31"/>
      <c r="J953" s="32">
        <f t="shared" si="113"/>
        <v>14040</v>
      </c>
      <c r="K953" s="32">
        <f t="shared" si="114"/>
        <v>2</v>
      </c>
      <c r="L953" s="32">
        <f t="shared" si="115"/>
        <v>8</v>
      </c>
      <c r="M953" s="31"/>
      <c r="N953" s="32">
        <f t="shared" si="116"/>
        <v>15178</v>
      </c>
      <c r="O953" s="32">
        <f t="shared" si="117"/>
        <v>1</v>
      </c>
      <c r="P953" s="32">
        <f t="shared" si="118"/>
        <v>8</v>
      </c>
      <c r="Q953" s="31"/>
      <c r="R953" s="33">
        <f t="shared" si="119"/>
        <v>1138</v>
      </c>
    </row>
    <row r="954" spans="1:18">
      <c r="A954" s="329" t="s">
        <v>933</v>
      </c>
      <c r="B954" s="329">
        <v>491095665</v>
      </c>
      <c r="C954" s="329" t="s">
        <v>541</v>
      </c>
      <c r="D954" s="329" t="s">
        <v>651</v>
      </c>
      <c r="E954" s="329" t="s">
        <v>120</v>
      </c>
      <c r="F954" s="30" t="s">
        <v>834</v>
      </c>
      <c r="G954" s="329" t="s">
        <v>398</v>
      </c>
      <c r="H954" s="241">
        <f t="shared" si="112"/>
        <v>2</v>
      </c>
      <c r="I954" s="31"/>
      <c r="J954" s="32">
        <f t="shared" si="113"/>
        <v>12056</v>
      </c>
      <c r="K954" s="32">
        <f t="shared" si="114"/>
        <v>0</v>
      </c>
      <c r="L954" s="32">
        <f t="shared" si="115"/>
        <v>0</v>
      </c>
      <c r="M954" s="31"/>
      <c r="N954" s="32">
        <f t="shared" si="116"/>
        <v>14176</v>
      </c>
      <c r="O954" s="32">
        <f t="shared" si="117"/>
        <v>0</v>
      </c>
      <c r="P954" s="32">
        <f t="shared" si="118"/>
        <v>1</v>
      </c>
      <c r="Q954" s="31"/>
      <c r="R954" s="33">
        <f t="shared" si="119"/>
        <v>2120</v>
      </c>
    </row>
    <row r="955" spans="1:18">
      <c r="A955" s="329" t="s">
        <v>933</v>
      </c>
      <c r="B955" s="329">
        <v>491095763</v>
      </c>
      <c r="C955" s="329" t="s">
        <v>541</v>
      </c>
      <c r="D955" s="329" t="s">
        <v>651</v>
      </c>
      <c r="E955" s="329" t="s">
        <v>120</v>
      </c>
      <c r="F955" s="30" t="s">
        <v>936</v>
      </c>
      <c r="G955" s="329" t="s">
        <v>427</v>
      </c>
      <c r="H955" s="241">
        <f t="shared" si="112"/>
        <v>4</v>
      </c>
      <c r="I955" s="31"/>
      <c r="J955" s="32">
        <f t="shared" si="113"/>
        <v>15260</v>
      </c>
      <c r="K955" s="32">
        <f t="shared" si="114"/>
        <v>0</v>
      </c>
      <c r="L955" s="32">
        <f t="shared" si="115"/>
        <v>2</v>
      </c>
      <c r="M955" s="31"/>
      <c r="N955" s="32">
        <f t="shared" si="116"/>
        <v>14876</v>
      </c>
      <c r="O955" s="32">
        <f t="shared" si="117"/>
        <v>0</v>
      </c>
      <c r="P955" s="32">
        <f t="shared" si="118"/>
        <v>1</v>
      </c>
      <c r="Q955" s="31"/>
      <c r="R955" s="33">
        <f t="shared" si="119"/>
        <v>-384</v>
      </c>
    </row>
    <row r="956" spans="1:18">
      <c r="A956" s="329" t="s">
        <v>937</v>
      </c>
      <c r="B956" s="329">
        <v>492281061</v>
      </c>
      <c r="C956" s="329" t="s">
        <v>542</v>
      </c>
      <c r="D956" s="329" t="s">
        <v>796</v>
      </c>
      <c r="E956" s="329" t="s">
        <v>306</v>
      </c>
      <c r="F956" s="30" t="s">
        <v>799</v>
      </c>
      <c r="G956" s="329" t="s">
        <v>86</v>
      </c>
      <c r="H956" s="241">
        <f t="shared" si="112"/>
        <v>4</v>
      </c>
      <c r="I956" s="31"/>
      <c r="J956" s="32">
        <f t="shared" si="113"/>
        <v>14929</v>
      </c>
      <c r="K956" s="32">
        <f t="shared" si="114"/>
        <v>0</v>
      </c>
      <c r="L956" s="32">
        <f t="shared" si="115"/>
        <v>1</v>
      </c>
      <c r="M956" s="31"/>
      <c r="N956" s="32">
        <f t="shared" si="116"/>
        <v>15773</v>
      </c>
      <c r="O956" s="32">
        <f t="shared" si="117"/>
        <v>0</v>
      </c>
      <c r="P956" s="32">
        <f t="shared" si="118"/>
        <v>1</v>
      </c>
      <c r="Q956" s="31"/>
      <c r="R956" s="33">
        <f t="shared" si="119"/>
        <v>844</v>
      </c>
    </row>
    <row r="957" spans="1:18">
      <c r="A957" s="329" t="s">
        <v>937</v>
      </c>
      <c r="B957" s="329">
        <v>492281086</v>
      </c>
      <c r="C957" s="329" t="s">
        <v>542</v>
      </c>
      <c r="D957" s="329" t="s">
        <v>796</v>
      </c>
      <c r="E957" s="329" t="s">
        <v>306</v>
      </c>
      <c r="F957" s="30" t="s">
        <v>845</v>
      </c>
      <c r="G957" s="329" t="s">
        <v>111</v>
      </c>
      <c r="H957" s="241">
        <f t="shared" si="112"/>
        <v>1</v>
      </c>
      <c r="I957" s="31"/>
      <c r="J957" s="32">
        <f t="shared" si="113"/>
        <v>11037</v>
      </c>
      <c r="K957" s="32">
        <f t="shared" si="114"/>
        <v>0</v>
      </c>
      <c r="L957" s="32">
        <f t="shared" si="115"/>
        <v>0</v>
      </c>
      <c r="M957" s="31"/>
      <c r="N957" s="32">
        <f t="shared" si="116"/>
        <v>11462</v>
      </c>
      <c r="O957" s="32">
        <f t="shared" si="117"/>
        <v>0</v>
      </c>
      <c r="P957" s="32">
        <f t="shared" si="118"/>
        <v>0</v>
      </c>
      <c r="Q957" s="31"/>
      <c r="R957" s="33">
        <f t="shared" si="119"/>
        <v>425</v>
      </c>
    </row>
    <row r="958" spans="1:18">
      <c r="A958" s="329" t="s">
        <v>937</v>
      </c>
      <c r="B958" s="329">
        <v>492281087</v>
      </c>
      <c r="C958" s="329" t="s">
        <v>542</v>
      </c>
      <c r="D958" s="329" t="s">
        <v>796</v>
      </c>
      <c r="E958" s="329" t="s">
        <v>306</v>
      </c>
      <c r="F958" s="30" t="s">
        <v>800</v>
      </c>
      <c r="G958" s="329" t="s">
        <v>112</v>
      </c>
      <c r="H958" s="241">
        <f t="shared" si="112"/>
        <v>4</v>
      </c>
      <c r="I958" s="31"/>
      <c r="J958" s="32">
        <f t="shared" si="113"/>
        <v>16427</v>
      </c>
      <c r="K958" s="32">
        <f t="shared" si="114"/>
        <v>0</v>
      </c>
      <c r="L958" s="32">
        <f t="shared" si="115"/>
        <v>1</v>
      </c>
      <c r="M958" s="31"/>
      <c r="N958" s="32">
        <f t="shared" si="116"/>
        <v>17096</v>
      </c>
      <c r="O958" s="32">
        <f t="shared" si="117"/>
        <v>0</v>
      </c>
      <c r="P958" s="32">
        <f t="shared" si="118"/>
        <v>2</v>
      </c>
      <c r="Q958" s="31"/>
      <c r="R958" s="33">
        <f t="shared" si="119"/>
        <v>669</v>
      </c>
    </row>
    <row r="959" spans="1:18">
      <c r="A959" s="329" t="s">
        <v>937</v>
      </c>
      <c r="B959" s="329">
        <v>492281137</v>
      </c>
      <c r="C959" s="329" t="s">
        <v>542</v>
      </c>
      <c r="D959" s="329" t="s">
        <v>796</v>
      </c>
      <c r="E959" s="329" t="s">
        <v>306</v>
      </c>
      <c r="F959" s="30" t="s">
        <v>847</v>
      </c>
      <c r="G959" s="329" t="s">
        <v>162</v>
      </c>
      <c r="H959" s="241">
        <f t="shared" si="112"/>
        <v>1</v>
      </c>
      <c r="I959" s="31"/>
      <c r="J959" s="32" t="str">
        <f t="shared" si="113"/>
        <v>--</v>
      </c>
      <c r="K959" s="32">
        <f t="shared" si="114"/>
        <v>0</v>
      </c>
      <c r="L959" s="32">
        <f t="shared" si="115"/>
        <v>0</v>
      </c>
      <c r="M959" s="31"/>
      <c r="N959" s="32">
        <f t="shared" si="116"/>
        <v>20986</v>
      </c>
      <c r="O959" s="32">
        <f t="shared" si="117"/>
        <v>0</v>
      </c>
      <c r="P959" s="32">
        <f t="shared" si="118"/>
        <v>3</v>
      </c>
      <c r="Q959" s="31"/>
      <c r="R959" s="33" t="str">
        <f t="shared" si="119"/>
        <v>--</v>
      </c>
    </row>
    <row r="960" spans="1:18">
      <c r="A960" s="329" t="s">
        <v>937</v>
      </c>
      <c r="B960" s="329">
        <v>492281281</v>
      </c>
      <c r="C960" s="329" t="s">
        <v>542</v>
      </c>
      <c r="D960" s="329" t="s">
        <v>796</v>
      </c>
      <c r="E960" s="329" t="s">
        <v>306</v>
      </c>
      <c r="F960" s="30" t="s">
        <v>796</v>
      </c>
      <c r="G960" s="329" t="s">
        <v>306</v>
      </c>
      <c r="H960" s="241">
        <f t="shared" si="112"/>
        <v>341</v>
      </c>
      <c r="I960" s="31"/>
      <c r="J960" s="32">
        <f t="shared" si="113"/>
        <v>19348</v>
      </c>
      <c r="K960" s="32">
        <f t="shared" si="114"/>
        <v>70</v>
      </c>
      <c r="L960" s="32">
        <f t="shared" si="115"/>
        <v>310</v>
      </c>
      <c r="M960" s="31"/>
      <c r="N960" s="32">
        <f t="shared" si="116"/>
        <v>20318</v>
      </c>
      <c r="O960" s="32">
        <f t="shared" si="117"/>
        <v>64</v>
      </c>
      <c r="P960" s="32">
        <f t="shared" si="118"/>
        <v>298</v>
      </c>
      <c r="Q960" s="31"/>
      <c r="R960" s="33">
        <f t="shared" si="119"/>
        <v>970</v>
      </c>
    </row>
    <row r="961" spans="1:18">
      <c r="A961" s="329" t="s">
        <v>937</v>
      </c>
      <c r="B961" s="329">
        <v>492281325</v>
      </c>
      <c r="C961" s="329" t="s">
        <v>542</v>
      </c>
      <c r="D961" s="329" t="s">
        <v>796</v>
      </c>
      <c r="E961" s="329" t="s">
        <v>306</v>
      </c>
      <c r="F961" s="30" t="s">
        <v>805</v>
      </c>
      <c r="G961" s="329" t="s">
        <v>350</v>
      </c>
      <c r="H961" s="241">
        <f t="shared" si="112"/>
        <v>1</v>
      </c>
      <c r="I961" s="31"/>
      <c r="J961" s="32" t="str">
        <f t="shared" si="113"/>
        <v>--</v>
      </c>
      <c r="K961" s="32">
        <f t="shared" si="114"/>
        <v>0</v>
      </c>
      <c r="L961" s="32">
        <f t="shared" si="115"/>
        <v>0</v>
      </c>
      <c r="M961" s="31"/>
      <c r="N961" s="32">
        <f t="shared" si="116"/>
        <v>18684</v>
      </c>
      <c r="O961" s="32">
        <f t="shared" si="117"/>
        <v>0</v>
      </c>
      <c r="P961" s="32">
        <f t="shared" si="118"/>
        <v>1</v>
      </c>
      <c r="Q961" s="31"/>
      <c r="R961" s="33" t="str">
        <f t="shared" si="119"/>
        <v>--</v>
      </c>
    </row>
    <row r="962" spans="1:18">
      <c r="A962" s="329" t="s">
        <v>937</v>
      </c>
      <c r="B962" s="329">
        <v>492281332</v>
      </c>
      <c r="C962" s="329" t="s">
        <v>542</v>
      </c>
      <c r="D962" s="329" t="s">
        <v>796</v>
      </c>
      <c r="E962" s="329" t="s">
        <v>306</v>
      </c>
      <c r="F962" s="30" t="s">
        <v>806</v>
      </c>
      <c r="G962" s="329" t="s">
        <v>357</v>
      </c>
      <c r="H962" s="241">
        <f t="shared" si="112"/>
        <v>2</v>
      </c>
      <c r="I962" s="31"/>
      <c r="J962" s="32">
        <f t="shared" si="113"/>
        <v>16735</v>
      </c>
      <c r="K962" s="32">
        <f t="shared" si="114"/>
        <v>1</v>
      </c>
      <c r="L962" s="32">
        <f t="shared" si="115"/>
        <v>2</v>
      </c>
      <c r="M962" s="31"/>
      <c r="N962" s="32">
        <f t="shared" si="116"/>
        <v>17633</v>
      </c>
      <c r="O962" s="32">
        <f t="shared" si="117"/>
        <v>1</v>
      </c>
      <c r="P962" s="32">
        <f t="shared" si="118"/>
        <v>2</v>
      </c>
      <c r="Q962" s="31"/>
      <c r="R962" s="33">
        <f t="shared" si="119"/>
        <v>898</v>
      </c>
    </row>
    <row r="963" spans="1:18">
      <c r="A963" s="329" t="s">
        <v>938</v>
      </c>
      <c r="B963" s="329">
        <v>493057030</v>
      </c>
      <c r="C963" s="155" t="s">
        <v>560</v>
      </c>
      <c r="D963" s="345">
        <v>57</v>
      </c>
      <c r="E963" s="155" t="s">
        <v>82</v>
      </c>
      <c r="F963" s="32">
        <v>30</v>
      </c>
      <c r="G963" s="155" t="s">
        <v>55</v>
      </c>
      <c r="H963" s="241">
        <f t="shared" si="112"/>
        <v>1</v>
      </c>
      <c r="I963" s="31"/>
      <c r="J963" s="32" t="str">
        <f t="shared" si="113"/>
        <v>--</v>
      </c>
      <c r="K963" s="32">
        <f t="shared" si="114"/>
        <v>0</v>
      </c>
      <c r="L963" s="32">
        <f t="shared" si="115"/>
        <v>0</v>
      </c>
      <c r="M963" s="31"/>
      <c r="N963" s="32">
        <f t="shared" si="116"/>
        <v>14452.325895875592</v>
      </c>
      <c r="O963" s="32">
        <f t="shared" si="117"/>
        <v>0</v>
      </c>
      <c r="P963" s="32">
        <f t="shared" si="118"/>
        <v>0</v>
      </c>
      <c r="Q963" s="31"/>
      <c r="R963" s="33" t="str">
        <f t="shared" si="119"/>
        <v>--</v>
      </c>
    </row>
    <row r="964" spans="1:18">
      <c r="A964" s="329" t="s">
        <v>938</v>
      </c>
      <c r="B964" s="329">
        <v>493057035</v>
      </c>
      <c r="C964" s="329" t="s">
        <v>560</v>
      </c>
      <c r="D964" s="329" t="s">
        <v>656</v>
      </c>
      <c r="E964" s="329" t="s">
        <v>82</v>
      </c>
      <c r="F964" s="30" t="s">
        <v>654</v>
      </c>
      <c r="G964" s="329" t="s">
        <v>60</v>
      </c>
      <c r="H964" s="241">
        <f t="shared" si="112"/>
        <v>7</v>
      </c>
      <c r="I964" s="31"/>
      <c r="J964" s="32">
        <f t="shared" si="113"/>
        <v>22053</v>
      </c>
      <c r="K964" s="32">
        <f t="shared" si="114"/>
        <v>11</v>
      </c>
      <c r="L964" s="32">
        <f t="shared" si="115"/>
        <v>19</v>
      </c>
      <c r="M964" s="31"/>
      <c r="N964" s="32">
        <f t="shared" si="116"/>
        <v>23718</v>
      </c>
      <c r="O964" s="32">
        <f t="shared" si="117"/>
        <v>10</v>
      </c>
      <c r="P964" s="32">
        <f t="shared" si="118"/>
        <v>12</v>
      </c>
      <c r="Q964" s="31"/>
      <c r="R964" s="33">
        <f t="shared" si="119"/>
        <v>1665</v>
      </c>
    </row>
    <row r="965" spans="1:18">
      <c r="A965" s="329" t="s">
        <v>938</v>
      </c>
      <c r="B965" s="329">
        <v>493057044</v>
      </c>
      <c r="C965" s="329" t="s">
        <v>560</v>
      </c>
      <c r="D965" s="329" t="s">
        <v>656</v>
      </c>
      <c r="E965" s="329" t="s">
        <v>82</v>
      </c>
      <c r="F965" s="30" t="s">
        <v>655</v>
      </c>
      <c r="G965" s="329" t="s">
        <v>69</v>
      </c>
      <c r="H965" s="241">
        <f t="shared" si="112"/>
        <v>1</v>
      </c>
      <c r="I965" s="31"/>
      <c r="J965" s="32">
        <f t="shared" si="113"/>
        <v>16294</v>
      </c>
      <c r="K965" s="32">
        <f t="shared" si="114"/>
        <v>2</v>
      </c>
      <c r="L965" s="32">
        <f t="shared" si="115"/>
        <v>0</v>
      </c>
      <c r="M965" s="31"/>
      <c r="N965" s="32">
        <f t="shared" si="116"/>
        <v>17077</v>
      </c>
      <c r="O965" s="32">
        <f t="shared" si="117"/>
        <v>2</v>
      </c>
      <c r="P965" s="32">
        <f t="shared" si="118"/>
        <v>0</v>
      </c>
      <c r="Q965" s="31"/>
      <c r="R965" s="33">
        <f t="shared" si="119"/>
        <v>783</v>
      </c>
    </row>
    <row r="966" spans="1:18">
      <c r="A966" s="329" t="s">
        <v>938</v>
      </c>
      <c r="B966" s="329">
        <v>493057057</v>
      </c>
      <c r="C966" s="329" t="s">
        <v>560</v>
      </c>
      <c r="D966" s="329" t="s">
        <v>656</v>
      </c>
      <c r="E966" s="329" t="s">
        <v>82</v>
      </c>
      <c r="F966" s="30" t="s">
        <v>656</v>
      </c>
      <c r="G966" s="329" t="s">
        <v>82</v>
      </c>
      <c r="H966" s="241">
        <f t="shared" si="112"/>
        <v>99</v>
      </c>
      <c r="I966" s="31"/>
      <c r="J966" s="32">
        <f t="shared" si="113"/>
        <v>23027</v>
      </c>
      <c r="K966" s="32">
        <f t="shared" si="114"/>
        <v>59</v>
      </c>
      <c r="L966" s="32">
        <f t="shared" si="115"/>
        <v>85</v>
      </c>
      <c r="M966" s="31"/>
      <c r="N966" s="32">
        <f t="shared" si="116"/>
        <v>24597</v>
      </c>
      <c r="O966" s="32">
        <f t="shared" si="117"/>
        <v>56</v>
      </c>
      <c r="P966" s="32">
        <f t="shared" si="118"/>
        <v>79</v>
      </c>
      <c r="Q966" s="31"/>
      <c r="R966" s="33">
        <f t="shared" si="119"/>
        <v>1570</v>
      </c>
    </row>
    <row r="967" spans="1:18">
      <c r="A967" s="329" t="s">
        <v>938</v>
      </c>
      <c r="B967" s="329">
        <v>493057093</v>
      </c>
      <c r="C967" s="329" t="s">
        <v>560</v>
      </c>
      <c r="D967" s="329" t="s">
        <v>656</v>
      </c>
      <c r="E967" s="329" t="s">
        <v>82</v>
      </c>
      <c r="F967" s="30" t="s">
        <v>657</v>
      </c>
      <c r="G967" s="329" t="s">
        <v>118</v>
      </c>
      <c r="H967" s="241">
        <f t="shared" si="112"/>
        <v>37</v>
      </c>
      <c r="I967" s="31"/>
      <c r="J967" s="32">
        <f t="shared" si="113"/>
        <v>22955</v>
      </c>
      <c r="K967" s="32">
        <f t="shared" si="114"/>
        <v>21</v>
      </c>
      <c r="L967" s="32">
        <f t="shared" si="115"/>
        <v>32</v>
      </c>
      <c r="M967" s="31"/>
      <c r="N967" s="32">
        <f t="shared" si="116"/>
        <v>24417</v>
      </c>
      <c r="O967" s="32">
        <f t="shared" si="117"/>
        <v>26</v>
      </c>
      <c r="P967" s="32">
        <f t="shared" si="118"/>
        <v>36</v>
      </c>
      <c r="Q967" s="31"/>
      <c r="R967" s="33">
        <f t="shared" si="119"/>
        <v>1462</v>
      </c>
    </row>
    <row r="968" spans="1:18">
      <c r="A968" s="329" t="s">
        <v>938</v>
      </c>
      <c r="B968" s="329">
        <v>493057100</v>
      </c>
      <c r="C968" s="329" t="s">
        <v>560</v>
      </c>
      <c r="D968" s="329" t="s">
        <v>656</v>
      </c>
      <c r="E968" s="329" t="s">
        <v>82</v>
      </c>
      <c r="F968" s="30" t="s">
        <v>710</v>
      </c>
      <c r="G968" s="329" t="s">
        <v>125</v>
      </c>
      <c r="H968" s="241">
        <f t="shared" si="112"/>
        <v>0</v>
      </c>
      <c r="I968" s="31"/>
      <c r="J968" s="32">
        <f t="shared" si="113"/>
        <v>20383</v>
      </c>
      <c r="K968" s="32">
        <f t="shared" si="114"/>
        <v>0</v>
      </c>
      <c r="L968" s="32">
        <f t="shared" si="115"/>
        <v>1</v>
      </c>
      <c r="M968" s="31"/>
      <c r="N968" s="32" t="str">
        <f t="shared" si="116"/>
        <v>--</v>
      </c>
      <c r="O968" s="32">
        <f t="shared" si="117"/>
        <v>0</v>
      </c>
      <c r="P968" s="32">
        <f t="shared" si="118"/>
        <v>1</v>
      </c>
      <c r="Q968" s="31"/>
      <c r="R968" s="33" t="str">
        <f t="shared" si="119"/>
        <v>--</v>
      </c>
    </row>
    <row r="969" spans="1:18">
      <c r="A969" s="329" t="s">
        <v>938</v>
      </c>
      <c r="B969" s="329">
        <v>493057163</v>
      </c>
      <c r="C969" s="329" t="s">
        <v>560</v>
      </c>
      <c r="D969" s="329" t="s">
        <v>656</v>
      </c>
      <c r="E969" s="329" t="s">
        <v>82</v>
      </c>
      <c r="F969" s="30" t="s">
        <v>660</v>
      </c>
      <c r="G969" s="329" t="s">
        <v>188</v>
      </c>
      <c r="H969" s="241">
        <f t="shared" si="112"/>
        <v>4</v>
      </c>
      <c r="I969" s="31"/>
      <c r="J969" s="32">
        <f t="shared" si="113"/>
        <v>19798</v>
      </c>
      <c r="K969" s="32">
        <f t="shared" si="114"/>
        <v>5</v>
      </c>
      <c r="L969" s="32">
        <f t="shared" si="115"/>
        <v>3</v>
      </c>
      <c r="M969" s="31"/>
      <c r="N969" s="32">
        <f t="shared" si="116"/>
        <v>20602</v>
      </c>
      <c r="O969" s="32">
        <f t="shared" si="117"/>
        <v>2</v>
      </c>
      <c r="P969" s="32">
        <f t="shared" si="118"/>
        <v>4</v>
      </c>
      <c r="Q969" s="31"/>
      <c r="R969" s="33">
        <f t="shared" si="119"/>
        <v>804</v>
      </c>
    </row>
    <row r="970" spans="1:18">
      <c r="A970" s="329" t="s">
        <v>938</v>
      </c>
      <c r="B970" s="329">
        <v>493057165</v>
      </c>
      <c r="C970" s="329" t="s">
        <v>560</v>
      </c>
      <c r="D970" s="329" t="s">
        <v>656</v>
      </c>
      <c r="E970" s="329" t="s">
        <v>82</v>
      </c>
      <c r="F970" s="30" t="s">
        <v>661</v>
      </c>
      <c r="G970" s="329" t="s">
        <v>190</v>
      </c>
      <c r="H970" s="241">
        <f t="shared" ref="H970:H1033" si="120">IFERROR(VLOOKUP(B970,ratesQ2,14,FALSE),0)</f>
        <v>0</v>
      </c>
      <c r="I970" s="31"/>
      <c r="J970" s="32">
        <f t="shared" ref="J970:J1033" si="121">IFERROR(VLOOKUP($B970,ratesPFY,9,FALSE),"--")</f>
        <v>20897</v>
      </c>
      <c r="K970" s="32">
        <f t="shared" ref="K970:K1033" si="122">IFERROR(VLOOKUP($B970,found25,12,FALSE),0) +
IFERROR(VLOOKUP($B970,found25,13,FALSE),0) +
IFERROR(VLOOKUP($B970,found25,14,FALSE),0)</f>
        <v>3</v>
      </c>
      <c r="L970" s="32">
        <f t="shared" ref="L970:L1033" si="123">(IFERROR(VLOOKUP($B970,found25,15,FALSE),0))</f>
        <v>4</v>
      </c>
      <c r="M970" s="31"/>
      <c r="N970" s="32" t="str">
        <f t="shared" ref="N970:N1033" si="124">IFERROR(VLOOKUP($B970,ratesQ2,8,FALSE),"--")</f>
        <v>--</v>
      </c>
      <c r="O970" s="32">
        <f t="shared" ref="O970:O1033" si="125">IFERROR(VLOOKUP($B970,found26,12,FALSE),0) +
IFERROR(VLOOKUP($B970,found26,13,FALSE),0) +
IFERROR(VLOOKUP($B970,found26,14,FALSE),0)</f>
        <v>1</v>
      </c>
      <c r="P970" s="32">
        <f t="shared" ref="P970:P1033" si="126">(IFERROR(VLOOKUP($B970,found26,15,FALSE),0))</f>
        <v>0</v>
      </c>
      <c r="Q970" s="31"/>
      <c r="R970" s="33" t="str">
        <f t="shared" ref="R970:R1033" si="127">IFERROR(N970-J970,"--")</f>
        <v>--</v>
      </c>
    </row>
    <row r="971" spans="1:18">
      <c r="A971" s="329" t="s">
        <v>938</v>
      </c>
      <c r="B971" s="329">
        <v>493057176</v>
      </c>
      <c r="C971" s="329" t="s">
        <v>560</v>
      </c>
      <c r="D971" s="329" t="s">
        <v>656</v>
      </c>
      <c r="E971" s="329" t="s">
        <v>82</v>
      </c>
      <c r="F971" s="30" t="s">
        <v>662</v>
      </c>
      <c r="G971" s="329" t="s">
        <v>201</v>
      </c>
      <c r="H971" s="241">
        <f t="shared" si="120"/>
        <v>1</v>
      </c>
      <c r="I971" s="31"/>
      <c r="J971" s="32">
        <f t="shared" si="121"/>
        <v>20336</v>
      </c>
      <c r="K971" s="32">
        <f t="shared" si="122"/>
        <v>3</v>
      </c>
      <c r="L971" s="32">
        <f t="shared" si="123"/>
        <v>3</v>
      </c>
      <c r="M971" s="31"/>
      <c r="N971" s="32">
        <f t="shared" si="124"/>
        <v>18717</v>
      </c>
      <c r="O971" s="32">
        <f t="shared" si="125"/>
        <v>1</v>
      </c>
      <c r="P971" s="32">
        <f t="shared" si="126"/>
        <v>1</v>
      </c>
      <c r="Q971" s="31"/>
      <c r="R971" s="33">
        <f t="shared" si="127"/>
        <v>-1619</v>
      </c>
    </row>
    <row r="972" spans="1:18">
      <c r="A972" s="329" t="s">
        <v>938</v>
      </c>
      <c r="B972" s="329">
        <v>493057207</v>
      </c>
      <c r="C972" s="329" t="s">
        <v>560</v>
      </c>
      <c r="D972" s="329" t="s">
        <v>656</v>
      </c>
      <c r="E972" s="329" t="s">
        <v>82</v>
      </c>
      <c r="F972" s="30" t="s">
        <v>672</v>
      </c>
      <c r="G972" s="329" t="s">
        <v>232</v>
      </c>
      <c r="H972" s="241">
        <f t="shared" si="120"/>
        <v>1</v>
      </c>
      <c r="I972" s="31"/>
      <c r="J972" s="32">
        <f t="shared" si="121"/>
        <v>17637</v>
      </c>
      <c r="K972" s="32">
        <f t="shared" si="122"/>
        <v>0</v>
      </c>
      <c r="L972" s="32">
        <f t="shared" si="123"/>
        <v>1</v>
      </c>
      <c r="M972" s="31"/>
      <c r="N972" s="32">
        <f t="shared" si="124"/>
        <v>13387</v>
      </c>
      <c r="O972" s="32">
        <f t="shared" si="125"/>
        <v>0</v>
      </c>
      <c r="P972" s="32">
        <f t="shared" si="126"/>
        <v>0</v>
      </c>
      <c r="Q972" s="31"/>
      <c r="R972" s="33">
        <f t="shared" si="127"/>
        <v>-4250</v>
      </c>
    </row>
    <row r="973" spans="1:18">
      <c r="A973" s="329" t="s">
        <v>938</v>
      </c>
      <c r="B973" s="329">
        <v>493057244</v>
      </c>
      <c r="C973" s="329" t="s">
        <v>560</v>
      </c>
      <c r="D973" s="329" t="s">
        <v>656</v>
      </c>
      <c r="E973" s="329" t="s">
        <v>82</v>
      </c>
      <c r="F973" s="30" t="s">
        <v>664</v>
      </c>
      <c r="G973" s="329" t="s">
        <v>269</v>
      </c>
      <c r="H973" s="241">
        <f t="shared" si="120"/>
        <v>0</v>
      </c>
      <c r="I973" s="31"/>
      <c r="J973" s="32">
        <f t="shared" si="121"/>
        <v>20383</v>
      </c>
      <c r="K973" s="32">
        <f t="shared" si="122"/>
        <v>0</v>
      </c>
      <c r="L973" s="32">
        <f t="shared" si="123"/>
        <v>2</v>
      </c>
      <c r="M973" s="31"/>
      <c r="N973" s="32" t="str">
        <f t="shared" si="124"/>
        <v>--</v>
      </c>
      <c r="O973" s="32">
        <f t="shared" si="125"/>
        <v>0</v>
      </c>
      <c r="P973" s="32">
        <f t="shared" si="126"/>
        <v>1</v>
      </c>
      <c r="Q973" s="31"/>
      <c r="R973" s="33" t="str">
        <f t="shared" si="127"/>
        <v>--</v>
      </c>
    </row>
    <row r="974" spans="1:18">
      <c r="A974" s="329" t="s">
        <v>938</v>
      </c>
      <c r="B974" s="329">
        <v>493057248</v>
      </c>
      <c r="C974" s="329" t="s">
        <v>560</v>
      </c>
      <c r="D974" s="329" t="s">
        <v>656</v>
      </c>
      <c r="E974" s="329" t="s">
        <v>82</v>
      </c>
      <c r="F974" s="30" t="s">
        <v>665</v>
      </c>
      <c r="G974" s="329" t="s">
        <v>273</v>
      </c>
      <c r="H974" s="241">
        <f t="shared" si="120"/>
        <v>38</v>
      </c>
      <c r="I974" s="31"/>
      <c r="J974" s="32">
        <f t="shared" si="121"/>
        <v>22296</v>
      </c>
      <c r="K974" s="32">
        <f t="shared" si="122"/>
        <v>9</v>
      </c>
      <c r="L974" s="32">
        <f t="shared" si="123"/>
        <v>17</v>
      </c>
      <c r="M974" s="31"/>
      <c r="N974" s="32">
        <f t="shared" si="124"/>
        <v>23373</v>
      </c>
      <c r="O974" s="32">
        <f t="shared" si="125"/>
        <v>22</v>
      </c>
      <c r="P974" s="32">
        <f t="shared" si="126"/>
        <v>31</v>
      </c>
      <c r="Q974" s="31"/>
      <c r="R974" s="33">
        <f t="shared" si="127"/>
        <v>1077</v>
      </c>
    </row>
    <row r="975" spans="1:18">
      <c r="A975" s="329" t="s">
        <v>938</v>
      </c>
      <c r="B975" s="329">
        <v>493057262</v>
      </c>
      <c r="C975" s="329" t="s">
        <v>560</v>
      </c>
      <c r="D975" s="329" t="s">
        <v>656</v>
      </c>
      <c r="E975" s="329" t="s">
        <v>82</v>
      </c>
      <c r="F975" s="30" t="s">
        <v>666</v>
      </c>
      <c r="G975" s="329" t="s">
        <v>287</v>
      </c>
      <c r="H975" s="241">
        <f t="shared" si="120"/>
        <v>1</v>
      </c>
      <c r="I975" s="31"/>
      <c r="J975" s="32">
        <f t="shared" si="121"/>
        <v>19924</v>
      </c>
      <c r="K975" s="32">
        <f t="shared" si="122"/>
        <v>0</v>
      </c>
      <c r="L975" s="32">
        <f t="shared" si="123"/>
        <v>1</v>
      </c>
      <c r="M975" s="31"/>
      <c r="N975" s="32">
        <f t="shared" si="124"/>
        <v>21472</v>
      </c>
      <c r="O975" s="32">
        <f t="shared" si="125"/>
        <v>0</v>
      </c>
      <c r="P975" s="32">
        <f t="shared" si="126"/>
        <v>1</v>
      </c>
      <c r="Q975" s="31"/>
      <c r="R975" s="33">
        <f t="shared" si="127"/>
        <v>1548</v>
      </c>
    </row>
    <row r="976" spans="1:18">
      <c r="A976" s="329" t="s">
        <v>938</v>
      </c>
      <c r="B976" s="329">
        <v>493057274</v>
      </c>
      <c r="C976" s="329" t="s">
        <v>560</v>
      </c>
      <c r="D976" s="329" t="s">
        <v>656</v>
      </c>
      <c r="E976" s="329" t="s">
        <v>82</v>
      </c>
      <c r="F976" s="30" t="s">
        <v>675</v>
      </c>
      <c r="G976" s="329" t="s">
        <v>299</v>
      </c>
      <c r="H976" s="241">
        <f t="shared" si="120"/>
        <v>0</v>
      </c>
      <c r="I976" s="31"/>
      <c r="J976" s="32">
        <f t="shared" si="121"/>
        <v>16294</v>
      </c>
      <c r="K976" s="32">
        <f t="shared" si="122"/>
        <v>1</v>
      </c>
      <c r="L976" s="32">
        <f t="shared" si="123"/>
        <v>0</v>
      </c>
      <c r="M976" s="31"/>
      <c r="N976" s="32" t="str">
        <f t="shared" si="124"/>
        <v>--</v>
      </c>
      <c r="O976" s="32">
        <f t="shared" si="125"/>
        <v>1</v>
      </c>
      <c r="P976" s="32">
        <f t="shared" si="126"/>
        <v>1</v>
      </c>
      <c r="Q976" s="31"/>
      <c r="R976" s="33" t="str">
        <f t="shared" si="127"/>
        <v>--</v>
      </c>
    </row>
    <row r="977" spans="1:18">
      <c r="A977" s="329" t="s">
        <v>938</v>
      </c>
      <c r="B977" s="329">
        <v>493057346</v>
      </c>
      <c r="C977" s="329" t="s">
        <v>560</v>
      </c>
      <c r="D977" s="329" t="s">
        <v>656</v>
      </c>
      <c r="E977" s="329" t="s">
        <v>82</v>
      </c>
      <c r="F977" s="30" t="s">
        <v>667</v>
      </c>
      <c r="G977" s="329" t="s">
        <v>371</v>
      </c>
      <c r="H977" s="241">
        <f t="shared" si="120"/>
        <v>4</v>
      </c>
      <c r="I977" s="31"/>
      <c r="J977" s="32">
        <f t="shared" si="121"/>
        <v>22128</v>
      </c>
      <c r="K977" s="32">
        <f t="shared" si="122"/>
        <v>4</v>
      </c>
      <c r="L977" s="32">
        <f t="shared" si="123"/>
        <v>5</v>
      </c>
      <c r="M977" s="31"/>
      <c r="N977" s="32">
        <f t="shared" si="124"/>
        <v>22202</v>
      </c>
      <c r="O977" s="32">
        <f t="shared" si="125"/>
        <v>2</v>
      </c>
      <c r="P977" s="32">
        <f t="shared" si="126"/>
        <v>4</v>
      </c>
      <c r="Q977" s="31"/>
      <c r="R977" s="33">
        <f t="shared" si="127"/>
        <v>74</v>
      </c>
    </row>
    <row r="978" spans="1:18">
      <c r="A978" s="329" t="s">
        <v>939</v>
      </c>
      <c r="B978" s="329">
        <v>494093031</v>
      </c>
      <c r="C978" s="329" t="s">
        <v>543</v>
      </c>
      <c r="D978" s="329" t="s">
        <v>657</v>
      </c>
      <c r="E978" s="329" t="s">
        <v>118</v>
      </c>
      <c r="F978" s="30" t="s">
        <v>727</v>
      </c>
      <c r="G978" s="329" t="s">
        <v>56</v>
      </c>
      <c r="H978" s="241">
        <f t="shared" si="120"/>
        <v>0</v>
      </c>
      <c r="I978" s="31"/>
      <c r="J978" s="32">
        <f t="shared" si="121"/>
        <v>11206</v>
      </c>
      <c r="K978" s="32">
        <f t="shared" si="122"/>
        <v>0</v>
      </c>
      <c r="L978" s="32">
        <f t="shared" si="123"/>
        <v>0</v>
      </c>
      <c r="M978" s="31"/>
      <c r="N978" s="32" t="str">
        <f t="shared" si="124"/>
        <v>--</v>
      </c>
      <c r="O978" s="32">
        <f t="shared" si="125"/>
        <v>0</v>
      </c>
      <c r="P978" s="32">
        <f t="shared" si="126"/>
        <v>0</v>
      </c>
      <c r="Q978" s="31"/>
      <c r="R978" s="33" t="str">
        <f t="shared" si="127"/>
        <v>--</v>
      </c>
    </row>
    <row r="979" spans="1:18">
      <c r="A979" s="329" t="s">
        <v>939</v>
      </c>
      <c r="B979" s="329">
        <v>494093035</v>
      </c>
      <c r="C979" s="329" t="s">
        <v>543</v>
      </c>
      <c r="D979" s="329" t="s">
        <v>657</v>
      </c>
      <c r="E979" s="329" t="s">
        <v>118</v>
      </c>
      <c r="F979" s="30" t="s">
        <v>654</v>
      </c>
      <c r="G979" s="329" t="s">
        <v>60</v>
      </c>
      <c r="H979" s="241">
        <f t="shared" si="120"/>
        <v>4</v>
      </c>
      <c r="I979" s="31"/>
      <c r="J979" s="32">
        <f t="shared" si="121"/>
        <v>20592</v>
      </c>
      <c r="K979" s="32">
        <f t="shared" si="122"/>
        <v>1</v>
      </c>
      <c r="L979" s="32">
        <f t="shared" si="123"/>
        <v>8</v>
      </c>
      <c r="M979" s="31"/>
      <c r="N979" s="32">
        <f t="shared" si="124"/>
        <v>21999</v>
      </c>
      <c r="O979" s="32">
        <f t="shared" si="125"/>
        <v>1</v>
      </c>
      <c r="P979" s="32">
        <f t="shared" si="126"/>
        <v>5</v>
      </c>
      <c r="Q979" s="31"/>
      <c r="R979" s="33">
        <f t="shared" si="127"/>
        <v>1407</v>
      </c>
    </row>
    <row r="980" spans="1:18">
      <c r="A980" s="329" t="s">
        <v>939</v>
      </c>
      <c r="B980" s="329">
        <v>494093049</v>
      </c>
      <c r="C980" s="329" t="s">
        <v>543</v>
      </c>
      <c r="D980" s="329" t="s">
        <v>657</v>
      </c>
      <c r="E980" s="329" t="s">
        <v>118</v>
      </c>
      <c r="F980" s="30" t="s">
        <v>723</v>
      </c>
      <c r="G980" s="329" t="s">
        <v>74</v>
      </c>
      <c r="H980" s="241">
        <f t="shared" si="120"/>
        <v>4</v>
      </c>
      <c r="I980" s="31"/>
      <c r="J980" s="32">
        <f t="shared" si="121"/>
        <v>18048</v>
      </c>
      <c r="K980" s="32">
        <f t="shared" si="122"/>
        <v>0</v>
      </c>
      <c r="L980" s="32">
        <f t="shared" si="123"/>
        <v>2</v>
      </c>
      <c r="M980" s="31"/>
      <c r="N980" s="32">
        <f t="shared" si="124"/>
        <v>20405</v>
      </c>
      <c r="O980" s="32">
        <f t="shared" si="125"/>
        <v>0</v>
      </c>
      <c r="P980" s="32">
        <f t="shared" si="126"/>
        <v>2</v>
      </c>
      <c r="Q980" s="31"/>
      <c r="R980" s="33">
        <f t="shared" si="127"/>
        <v>2357</v>
      </c>
    </row>
    <row r="981" spans="1:18">
      <c r="A981" s="329" t="s">
        <v>939</v>
      </c>
      <c r="B981" s="329">
        <v>494093056</v>
      </c>
      <c r="C981" s="329" t="s">
        <v>543</v>
      </c>
      <c r="D981" s="329" t="s">
        <v>657</v>
      </c>
      <c r="E981" s="329" t="s">
        <v>118</v>
      </c>
      <c r="F981" s="30" t="s">
        <v>781</v>
      </c>
      <c r="G981" s="329" t="s">
        <v>81</v>
      </c>
      <c r="H981" s="241">
        <f t="shared" si="120"/>
        <v>1</v>
      </c>
      <c r="I981" s="31"/>
      <c r="J981" s="32">
        <f t="shared" si="121"/>
        <v>12985</v>
      </c>
      <c r="K981" s="32">
        <f t="shared" si="122"/>
        <v>0</v>
      </c>
      <c r="L981" s="32">
        <f t="shared" si="123"/>
        <v>0</v>
      </c>
      <c r="M981" s="31"/>
      <c r="N981" s="32">
        <f t="shared" si="124"/>
        <v>13418</v>
      </c>
      <c r="O981" s="32">
        <f t="shared" si="125"/>
        <v>0</v>
      </c>
      <c r="P981" s="32">
        <f t="shared" si="126"/>
        <v>0</v>
      </c>
      <c r="Q981" s="31"/>
      <c r="R981" s="33">
        <f t="shared" si="127"/>
        <v>433</v>
      </c>
    </row>
    <row r="982" spans="1:18">
      <c r="A982" s="329" t="s">
        <v>939</v>
      </c>
      <c r="B982" s="329">
        <v>494093057</v>
      </c>
      <c r="C982" s="329" t="s">
        <v>543</v>
      </c>
      <c r="D982" s="329" t="s">
        <v>657</v>
      </c>
      <c r="E982" s="329" t="s">
        <v>118</v>
      </c>
      <c r="F982" s="30" t="s">
        <v>656</v>
      </c>
      <c r="G982" s="329" t="s">
        <v>82</v>
      </c>
      <c r="H982" s="241">
        <f t="shared" si="120"/>
        <v>79</v>
      </c>
      <c r="I982" s="31"/>
      <c r="J982" s="32">
        <f t="shared" si="121"/>
        <v>19349</v>
      </c>
      <c r="K982" s="32">
        <f t="shared" si="122"/>
        <v>26</v>
      </c>
      <c r="L982" s="32">
        <f t="shared" si="123"/>
        <v>63</v>
      </c>
      <c r="M982" s="31"/>
      <c r="N982" s="32">
        <f t="shared" si="124"/>
        <v>19993</v>
      </c>
      <c r="O982" s="32">
        <f t="shared" si="125"/>
        <v>23</v>
      </c>
      <c r="P982" s="32">
        <f t="shared" si="126"/>
        <v>59</v>
      </c>
      <c r="Q982" s="31"/>
      <c r="R982" s="33">
        <f t="shared" si="127"/>
        <v>644</v>
      </c>
    </row>
    <row r="983" spans="1:18">
      <c r="A983" s="329" t="s">
        <v>939</v>
      </c>
      <c r="B983" s="329">
        <v>494093071</v>
      </c>
      <c r="C983" s="329" t="s">
        <v>543</v>
      </c>
      <c r="D983" s="329" t="s">
        <v>657</v>
      </c>
      <c r="E983" s="329" t="s">
        <v>118</v>
      </c>
      <c r="F983" s="30" t="s">
        <v>746</v>
      </c>
      <c r="G983" s="329" t="s">
        <v>96</v>
      </c>
      <c r="H983" s="241">
        <f t="shared" si="120"/>
        <v>2</v>
      </c>
      <c r="I983" s="31"/>
      <c r="J983" s="32">
        <f t="shared" si="121"/>
        <v>11799</v>
      </c>
      <c r="K983" s="32">
        <f t="shared" si="122"/>
        <v>0</v>
      </c>
      <c r="L983" s="32">
        <f t="shared" si="123"/>
        <v>0</v>
      </c>
      <c r="M983" s="31"/>
      <c r="N983" s="32">
        <f t="shared" si="124"/>
        <v>12625</v>
      </c>
      <c r="O983" s="32">
        <f t="shared" si="125"/>
        <v>0</v>
      </c>
      <c r="P983" s="32">
        <f t="shared" si="126"/>
        <v>0</v>
      </c>
      <c r="Q983" s="31"/>
      <c r="R983" s="33">
        <f t="shared" si="127"/>
        <v>826</v>
      </c>
    </row>
    <row r="984" spans="1:18">
      <c r="A984" s="329" t="s">
        <v>939</v>
      </c>
      <c r="B984" s="329">
        <v>494093093</v>
      </c>
      <c r="C984" s="329" t="s">
        <v>543</v>
      </c>
      <c r="D984" s="329" t="s">
        <v>657</v>
      </c>
      <c r="E984" s="329" t="s">
        <v>118</v>
      </c>
      <c r="F984" s="30" t="s">
        <v>657</v>
      </c>
      <c r="G984" s="329" t="s">
        <v>118</v>
      </c>
      <c r="H984" s="241">
        <f t="shared" si="120"/>
        <v>282</v>
      </c>
      <c r="I984" s="31"/>
      <c r="J984" s="32">
        <f t="shared" si="121"/>
        <v>17449</v>
      </c>
      <c r="K984" s="32">
        <f t="shared" si="122"/>
        <v>77</v>
      </c>
      <c r="L984" s="32">
        <f t="shared" si="123"/>
        <v>157</v>
      </c>
      <c r="M984" s="31"/>
      <c r="N984" s="32">
        <f t="shared" si="124"/>
        <v>18221</v>
      </c>
      <c r="O984" s="32">
        <f t="shared" si="125"/>
        <v>72</v>
      </c>
      <c r="P984" s="32">
        <f t="shared" si="126"/>
        <v>160</v>
      </c>
      <c r="Q984" s="31"/>
      <c r="R984" s="33">
        <f t="shared" si="127"/>
        <v>772</v>
      </c>
    </row>
    <row r="985" spans="1:18">
      <c r="A985" s="329" t="s">
        <v>939</v>
      </c>
      <c r="B985" s="329">
        <v>494093097</v>
      </c>
      <c r="C985" s="329" t="s">
        <v>543</v>
      </c>
      <c r="D985" s="329" t="s">
        <v>657</v>
      </c>
      <c r="E985" s="329" t="s">
        <v>118</v>
      </c>
      <c r="F985" s="30" t="s">
        <v>728</v>
      </c>
      <c r="G985" s="329" t="s">
        <v>122</v>
      </c>
      <c r="H985" s="241">
        <f t="shared" si="120"/>
        <v>3</v>
      </c>
      <c r="I985" s="31"/>
      <c r="J985" s="32">
        <f t="shared" si="121"/>
        <v>22368</v>
      </c>
      <c r="K985" s="32">
        <f t="shared" si="122"/>
        <v>3</v>
      </c>
      <c r="L985" s="32">
        <f t="shared" si="123"/>
        <v>3</v>
      </c>
      <c r="M985" s="31"/>
      <c r="N985" s="32">
        <f t="shared" si="124"/>
        <v>22674</v>
      </c>
      <c r="O985" s="32">
        <f t="shared" si="125"/>
        <v>2</v>
      </c>
      <c r="P985" s="32">
        <f t="shared" si="126"/>
        <v>3</v>
      </c>
      <c r="Q985" s="31"/>
      <c r="R985" s="33">
        <f t="shared" si="127"/>
        <v>306</v>
      </c>
    </row>
    <row r="986" spans="1:18">
      <c r="A986" s="329" t="s">
        <v>939</v>
      </c>
      <c r="B986" s="329">
        <v>494093128</v>
      </c>
      <c r="C986" s="329" t="s">
        <v>543</v>
      </c>
      <c r="D986" s="329" t="s">
        <v>657</v>
      </c>
      <c r="E986" s="329" t="s">
        <v>118</v>
      </c>
      <c r="F986" s="30" t="s">
        <v>729</v>
      </c>
      <c r="G986" s="329" t="s">
        <v>153</v>
      </c>
      <c r="H986" s="241">
        <f t="shared" si="120"/>
        <v>1</v>
      </c>
      <c r="I986" s="31"/>
      <c r="J986" s="32">
        <f t="shared" si="121"/>
        <v>11009</v>
      </c>
      <c r="K986" s="32">
        <f t="shared" si="122"/>
        <v>0</v>
      </c>
      <c r="L986" s="32">
        <f t="shared" si="123"/>
        <v>0</v>
      </c>
      <c r="M986" s="31"/>
      <c r="N986" s="32">
        <f t="shared" si="124"/>
        <v>11443</v>
      </c>
      <c r="O986" s="32">
        <f t="shared" si="125"/>
        <v>0</v>
      </c>
      <c r="P986" s="32">
        <f t="shared" si="126"/>
        <v>0</v>
      </c>
      <c r="Q986" s="31"/>
      <c r="R986" s="33">
        <f t="shared" si="127"/>
        <v>434</v>
      </c>
    </row>
    <row r="987" spans="1:18">
      <c r="A987" s="329" t="s">
        <v>939</v>
      </c>
      <c r="B987" s="329">
        <v>494093149</v>
      </c>
      <c r="C987" s="329" t="s">
        <v>543</v>
      </c>
      <c r="D987" s="329" t="s">
        <v>657</v>
      </c>
      <c r="E987" s="329" t="s">
        <v>118</v>
      </c>
      <c r="F987" s="30" t="s">
        <v>783</v>
      </c>
      <c r="G987" s="329" t="s">
        <v>174</v>
      </c>
      <c r="H987" s="241">
        <f t="shared" si="120"/>
        <v>1</v>
      </c>
      <c r="I987" s="31"/>
      <c r="J987" s="32">
        <f t="shared" si="121"/>
        <v>20946</v>
      </c>
      <c r="K987" s="32">
        <f t="shared" si="122"/>
        <v>1</v>
      </c>
      <c r="L987" s="32">
        <f t="shared" si="123"/>
        <v>3</v>
      </c>
      <c r="M987" s="31"/>
      <c r="N987" s="32">
        <f t="shared" si="124"/>
        <v>21340</v>
      </c>
      <c r="O987" s="32">
        <f t="shared" si="125"/>
        <v>0</v>
      </c>
      <c r="P987" s="32">
        <f t="shared" si="126"/>
        <v>2</v>
      </c>
      <c r="Q987" s="31"/>
      <c r="R987" s="33">
        <f t="shared" si="127"/>
        <v>394</v>
      </c>
    </row>
    <row r="988" spans="1:18">
      <c r="A988" s="329" t="s">
        <v>939</v>
      </c>
      <c r="B988" s="329">
        <v>494093163</v>
      </c>
      <c r="C988" s="329" t="s">
        <v>543</v>
      </c>
      <c r="D988" s="329" t="s">
        <v>657</v>
      </c>
      <c r="E988" s="329" t="s">
        <v>118</v>
      </c>
      <c r="F988" s="30" t="s">
        <v>660</v>
      </c>
      <c r="G988" s="329" t="s">
        <v>188</v>
      </c>
      <c r="H988" s="241">
        <f t="shared" si="120"/>
        <v>14</v>
      </c>
      <c r="I988" s="31"/>
      <c r="J988" s="32">
        <f t="shared" si="121"/>
        <v>17912</v>
      </c>
      <c r="K988" s="32">
        <f t="shared" si="122"/>
        <v>3</v>
      </c>
      <c r="L988" s="32">
        <f t="shared" si="123"/>
        <v>11</v>
      </c>
      <c r="M988" s="31"/>
      <c r="N988" s="32">
        <f t="shared" si="124"/>
        <v>19302</v>
      </c>
      <c r="O988" s="32">
        <f t="shared" si="125"/>
        <v>2</v>
      </c>
      <c r="P988" s="32">
        <f t="shared" si="126"/>
        <v>12</v>
      </c>
      <c r="Q988" s="31"/>
      <c r="R988" s="33">
        <f t="shared" si="127"/>
        <v>1390</v>
      </c>
    </row>
    <row r="989" spans="1:18">
      <c r="A989" s="329" t="s">
        <v>939</v>
      </c>
      <c r="B989" s="329">
        <v>494093164</v>
      </c>
      <c r="C989" s="155" t="s">
        <v>543</v>
      </c>
      <c r="D989" s="345">
        <v>93</v>
      </c>
      <c r="E989" s="155" t="s">
        <v>118</v>
      </c>
      <c r="F989" s="32">
        <v>164</v>
      </c>
      <c r="G989" s="155" t="s">
        <v>189</v>
      </c>
      <c r="H989" s="241">
        <f t="shared" si="120"/>
        <v>3</v>
      </c>
      <c r="I989" s="31"/>
      <c r="J989" s="32" t="str">
        <f t="shared" si="121"/>
        <v>--</v>
      </c>
      <c r="K989" s="32">
        <f t="shared" si="122"/>
        <v>0</v>
      </c>
      <c r="L989" s="32">
        <f t="shared" si="123"/>
        <v>0</v>
      </c>
      <c r="M989" s="31"/>
      <c r="N989" s="32">
        <f t="shared" si="124"/>
        <v>13161.709067176687</v>
      </c>
      <c r="O989" s="32">
        <f t="shared" si="125"/>
        <v>0</v>
      </c>
      <c r="P989" s="32">
        <f t="shared" si="126"/>
        <v>0</v>
      </c>
      <c r="Q989" s="31"/>
      <c r="R989" s="33" t="str">
        <f t="shared" si="127"/>
        <v>--</v>
      </c>
    </row>
    <row r="990" spans="1:18">
      <c r="A990" s="329" t="s">
        <v>939</v>
      </c>
      <c r="B990" s="329">
        <v>494093165</v>
      </c>
      <c r="C990" s="329" t="s">
        <v>543</v>
      </c>
      <c r="D990" s="329" t="s">
        <v>657</v>
      </c>
      <c r="E990" s="329" t="s">
        <v>118</v>
      </c>
      <c r="F990" s="30" t="s">
        <v>661</v>
      </c>
      <c r="G990" s="329" t="s">
        <v>190</v>
      </c>
      <c r="H990" s="241">
        <f t="shared" si="120"/>
        <v>32</v>
      </c>
      <c r="I990" s="31"/>
      <c r="J990" s="32">
        <f t="shared" si="121"/>
        <v>16556</v>
      </c>
      <c r="K990" s="32">
        <f t="shared" si="122"/>
        <v>9</v>
      </c>
      <c r="L990" s="32">
        <f t="shared" si="123"/>
        <v>20</v>
      </c>
      <c r="M990" s="31"/>
      <c r="N990" s="32">
        <f t="shared" si="124"/>
        <v>17447</v>
      </c>
      <c r="O990" s="32">
        <f t="shared" si="125"/>
        <v>5</v>
      </c>
      <c r="P990" s="32">
        <f t="shared" si="126"/>
        <v>20</v>
      </c>
      <c r="Q990" s="31"/>
      <c r="R990" s="33">
        <f t="shared" si="127"/>
        <v>891</v>
      </c>
    </row>
    <row r="991" spans="1:18">
      <c r="A991" s="329" t="s">
        <v>939</v>
      </c>
      <c r="B991" s="329">
        <v>494093176</v>
      </c>
      <c r="C991" s="329" t="s">
        <v>543</v>
      </c>
      <c r="D991" s="329" t="s">
        <v>657</v>
      </c>
      <c r="E991" s="329" t="s">
        <v>118</v>
      </c>
      <c r="F991" s="30" t="s">
        <v>662</v>
      </c>
      <c r="G991" s="329" t="s">
        <v>201</v>
      </c>
      <c r="H991" s="241">
        <f t="shared" si="120"/>
        <v>13</v>
      </c>
      <c r="I991" s="31"/>
      <c r="J991" s="32">
        <f t="shared" si="121"/>
        <v>18248</v>
      </c>
      <c r="K991" s="32">
        <f t="shared" si="122"/>
        <v>2</v>
      </c>
      <c r="L991" s="32">
        <f t="shared" si="123"/>
        <v>10</v>
      </c>
      <c r="M991" s="31"/>
      <c r="N991" s="32">
        <f t="shared" si="124"/>
        <v>19045</v>
      </c>
      <c r="O991" s="32">
        <f t="shared" si="125"/>
        <v>3</v>
      </c>
      <c r="P991" s="32">
        <f t="shared" si="126"/>
        <v>13</v>
      </c>
      <c r="Q991" s="31"/>
      <c r="R991" s="33">
        <f t="shared" si="127"/>
        <v>797</v>
      </c>
    </row>
    <row r="992" spans="1:18">
      <c r="A992" s="329" t="s">
        <v>939</v>
      </c>
      <c r="B992" s="329">
        <v>494093178</v>
      </c>
      <c r="C992" s="329" t="s">
        <v>543</v>
      </c>
      <c r="D992" s="329" t="s">
        <v>657</v>
      </c>
      <c r="E992" s="329" t="s">
        <v>118</v>
      </c>
      <c r="F992" s="30" t="s">
        <v>874</v>
      </c>
      <c r="G992" s="329" t="s">
        <v>203</v>
      </c>
      <c r="H992" s="241">
        <f t="shared" si="120"/>
        <v>2</v>
      </c>
      <c r="I992" s="31"/>
      <c r="J992" s="32">
        <f t="shared" si="121"/>
        <v>11997</v>
      </c>
      <c r="K992" s="32">
        <f t="shared" si="122"/>
        <v>0</v>
      </c>
      <c r="L992" s="32">
        <f t="shared" si="123"/>
        <v>0</v>
      </c>
      <c r="M992" s="31"/>
      <c r="N992" s="32">
        <f t="shared" si="124"/>
        <v>12429</v>
      </c>
      <c r="O992" s="32">
        <f t="shared" si="125"/>
        <v>0</v>
      </c>
      <c r="P992" s="32">
        <f t="shared" si="126"/>
        <v>0</v>
      </c>
      <c r="Q992" s="31"/>
      <c r="R992" s="33">
        <f t="shared" si="127"/>
        <v>432</v>
      </c>
    </row>
    <row r="993" spans="1:18">
      <c r="A993" s="329" t="s">
        <v>939</v>
      </c>
      <c r="B993" s="329">
        <v>494093181</v>
      </c>
      <c r="C993" s="329" t="s">
        <v>543</v>
      </c>
      <c r="D993" s="329" t="s">
        <v>657</v>
      </c>
      <c r="E993" s="329" t="s">
        <v>118</v>
      </c>
      <c r="F993" s="30" t="s">
        <v>732</v>
      </c>
      <c r="G993" s="329" t="s">
        <v>206</v>
      </c>
      <c r="H993" s="241">
        <f t="shared" si="120"/>
        <v>4</v>
      </c>
      <c r="I993" s="31"/>
      <c r="J993" s="32">
        <f t="shared" si="121"/>
        <v>19377</v>
      </c>
      <c r="K993" s="32">
        <f t="shared" si="122"/>
        <v>0</v>
      </c>
      <c r="L993" s="32">
        <f t="shared" si="123"/>
        <v>5</v>
      </c>
      <c r="M993" s="31"/>
      <c r="N993" s="32">
        <f t="shared" si="124"/>
        <v>20139</v>
      </c>
      <c r="O993" s="32">
        <f t="shared" si="125"/>
        <v>0</v>
      </c>
      <c r="P993" s="32">
        <f t="shared" si="126"/>
        <v>4</v>
      </c>
      <c r="Q993" s="31"/>
      <c r="R993" s="33">
        <f t="shared" si="127"/>
        <v>762</v>
      </c>
    </row>
    <row r="994" spans="1:18">
      <c r="A994" s="329" t="s">
        <v>939</v>
      </c>
      <c r="B994" s="329">
        <v>494093229</v>
      </c>
      <c r="C994" s="329" t="s">
        <v>543</v>
      </c>
      <c r="D994" s="329" t="s">
        <v>657</v>
      </c>
      <c r="E994" s="329" t="s">
        <v>118</v>
      </c>
      <c r="F994" s="30" t="s">
        <v>663</v>
      </c>
      <c r="G994" s="329" t="s">
        <v>254</v>
      </c>
      <c r="H994" s="241">
        <f t="shared" si="120"/>
        <v>5</v>
      </c>
      <c r="I994" s="31"/>
      <c r="J994" s="32">
        <f t="shared" si="121"/>
        <v>11602</v>
      </c>
      <c r="K994" s="32">
        <f t="shared" si="122"/>
        <v>0</v>
      </c>
      <c r="L994" s="32">
        <f t="shared" si="123"/>
        <v>0</v>
      </c>
      <c r="M994" s="31"/>
      <c r="N994" s="32">
        <f t="shared" si="124"/>
        <v>12034</v>
      </c>
      <c r="O994" s="32">
        <f t="shared" si="125"/>
        <v>0</v>
      </c>
      <c r="P994" s="32">
        <f t="shared" si="126"/>
        <v>0</v>
      </c>
      <c r="Q994" s="31"/>
      <c r="R994" s="33">
        <f t="shared" si="127"/>
        <v>432</v>
      </c>
    </row>
    <row r="995" spans="1:18">
      <c r="A995" s="329" t="s">
        <v>939</v>
      </c>
      <c r="B995" s="329">
        <v>494093248</v>
      </c>
      <c r="C995" s="329" t="s">
        <v>543</v>
      </c>
      <c r="D995" s="329" t="s">
        <v>657</v>
      </c>
      <c r="E995" s="329" t="s">
        <v>118</v>
      </c>
      <c r="F995" s="30" t="s">
        <v>665</v>
      </c>
      <c r="G995" s="329" t="s">
        <v>273</v>
      </c>
      <c r="H995" s="241">
        <f t="shared" si="120"/>
        <v>307</v>
      </c>
      <c r="I995" s="31"/>
      <c r="J995" s="32">
        <f t="shared" si="121"/>
        <v>16967</v>
      </c>
      <c r="K995" s="32">
        <f t="shared" si="122"/>
        <v>72</v>
      </c>
      <c r="L995" s="32">
        <f t="shared" si="123"/>
        <v>171</v>
      </c>
      <c r="M995" s="31"/>
      <c r="N995" s="32">
        <f t="shared" si="124"/>
        <v>18096</v>
      </c>
      <c r="O995" s="32">
        <f t="shared" si="125"/>
        <v>72</v>
      </c>
      <c r="P995" s="32">
        <f t="shared" si="126"/>
        <v>182</v>
      </c>
      <c r="Q995" s="31"/>
      <c r="R995" s="33">
        <f t="shared" si="127"/>
        <v>1129</v>
      </c>
    </row>
    <row r="996" spans="1:18">
      <c r="A996" s="329" t="s">
        <v>939</v>
      </c>
      <c r="B996" s="329">
        <v>494093262</v>
      </c>
      <c r="C996" s="329" t="s">
        <v>543</v>
      </c>
      <c r="D996" s="329" t="s">
        <v>657</v>
      </c>
      <c r="E996" s="329" t="s">
        <v>118</v>
      </c>
      <c r="F996" s="30" t="s">
        <v>666</v>
      </c>
      <c r="G996" s="329" t="s">
        <v>287</v>
      </c>
      <c r="H996" s="241">
        <f t="shared" si="120"/>
        <v>20</v>
      </c>
      <c r="I996" s="31"/>
      <c r="J996" s="32">
        <f t="shared" si="121"/>
        <v>14809</v>
      </c>
      <c r="K996" s="32">
        <f t="shared" si="122"/>
        <v>4</v>
      </c>
      <c r="L996" s="32">
        <f t="shared" si="123"/>
        <v>7</v>
      </c>
      <c r="M996" s="31"/>
      <c r="N996" s="32">
        <f t="shared" si="124"/>
        <v>15498</v>
      </c>
      <c r="O996" s="32">
        <f t="shared" si="125"/>
        <v>4</v>
      </c>
      <c r="P996" s="32">
        <f t="shared" si="126"/>
        <v>7</v>
      </c>
      <c r="Q996" s="31"/>
      <c r="R996" s="33">
        <f t="shared" si="127"/>
        <v>689</v>
      </c>
    </row>
    <row r="997" spans="1:18">
      <c r="A997" s="329" t="s">
        <v>939</v>
      </c>
      <c r="B997" s="329">
        <v>494093284</v>
      </c>
      <c r="C997" s="329" t="s">
        <v>543</v>
      </c>
      <c r="D997" s="329" t="s">
        <v>657</v>
      </c>
      <c r="E997" s="329" t="s">
        <v>118</v>
      </c>
      <c r="F997" s="30" t="s">
        <v>734</v>
      </c>
      <c r="G997" s="329" t="s">
        <v>309</v>
      </c>
      <c r="H997" s="241">
        <f t="shared" si="120"/>
        <v>5</v>
      </c>
      <c r="I997" s="31"/>
      <c r="J997" s="32">
        <f t="shared" si="121"/>
        <v>14031</v>
      </c>
      <c r="K997" s="32">
        <f t="shared" si="122"/>
        <v>2</v>
      </c>
      <c r="L997" s="32">
        <f t="shared" si="123"/>
        <v>1</v>
      </c>
      <c r="M997" s="31"/>
      <c r="N997" s="32">
        <f t="shared" si="124"/>
        <v>13719</v>
      </c>
      <c r="O997" s="32">
        <f t="shared" si="125"/>
        <v>1</v>
      </c>
      <c r="P997" s="32">
        <f t="shared" si="126"/>
        <v>1</v>
      </c>
      <c r="Q997" s="31"/>
      <c r="R997" s="33">
        <f t="shared" si="127"/>
        <v>-312</v>
      </c>
    </row>
    <row r="998" spans="1:18">
      <c r="A998" s="329" t="s">
        <v>939</v>
      </c>
      <c r="B998" s="329">
        <v>494093291</v>
      </c>
      <c r="C998" s="329" t="s">
        <v>543</v>
      </c>
      <c r="D998" s="329" t="s">
        <v>657</v>
      </c>
      <c r="E998" s="329" t="s">
        <v>118</v>
      </c>
      <c r="F998" s="30" t="s">
        <v>749</v>
      </c>
      <c r="G998" s="329" t="s">
        <v>316</v>
      </c>
      <c r="H998" s="241">
        <f t="shared" si="120"/>
        <v>0</v>
      </c>
      <c r="I998" s="31"/>
      <c r="J998" s="32">
        <f t="shared" si="121"/>
        <v>18048</v>
      </c>
      <c r="K998" s="32">
        <f t="shared" si="122"/>
        <v>0</v>
      </c>
      <c r="L998" s="32">
        <f t="shared" si="123"/>
        <v>2</v>
      </c>
      <c r="M998" s="31"/>
      <c r="N998" s="32" t="str">
        <f t="shared" si="124"/>
        <v>--</v>
      </c>
      <c r="O998" s="32">
        <f t="shared" si="125"/>
        <v>0</v>
      </c>
      <c r="P998" s="32">
        <f t="shared" si="126"/>
        <v>0</v>
      </c>
      <c r="Q998" s="31"/>
      <c r="R998" s="33" t="str">
        <f t="shared" si="127"/>
        <v>--</v>
      </c>
    </row>
    <row r="999" spans="1:18">
      <c r="A999" s="329" t="s">
        <v>939</v>
      </c>
      <c r="B999" s="329">
        <v>494093346</v>
      </c>
      <c r="C999" s="329" t="s">
        <v>543</v>
      </c>
      <c r="D999" s="329" t="s">
        <v>657</v>
      </c>
      <c r="E999" s="329" t="s">
        <v>118</v>
      </c>
      <c r="F999" s="30" t="s">
        <v>667</v>
      </c>
      <c r="G999" s="329" t="s">
        <v>371</v>
      </c>
      <c r="H999" s="241">
        <f t="shared" si="120"/>
        <v>1</v>
      </c>
      <c r="I999" s="31"/>
      <c r="J999" s="32">
        <f t="shared" si="121"/>
        <v>19496</v>
      </c>
      <c r="K999" s="32">
        <f t="shared" si="122"/>
        <v>0</v>
      </c>
      <c r="L999" s="32">
        <f t="shared" si="123"/>
        <v>1</v>
      </c>
      <c r="M999" s="31"/>
      <c r="N999" s="32">
        <f t="shared" si="124"/>
        <v>13418</v>
      </c>
      <c r="O999" s="32">
        <f t="shared" si="125"/>
        <v>0</v>
      </c>
      <c r="P999" s="32">
        <f t="shared" si="126"/>
        <v>0</v>
      </c>
      <c r="Q999" s="31"/>
      <c r="R999" s="33">
        <f t="shared" si="127"/>
        <v>-6078</v>
      </c>
    </row>
    <row r="1000" spans="1:18">
      <c r="A1000" s="329" t="s">
        <v>939</v>
      </c>
      <c r="B1000" s="329">
        <v>494093347</v>
      </c>
      <c r="C1000" s="329" t="s">
        <v>543</v>
      </c>
      <c r="D1000" s="329" t="s">
        <v>657</v>
      </c>
      <c r="E1000" s="329" t="s">
        <v>118</v>
      </c>
      <c r="F1000" s="30" t="s">
        <v>738</v>
      </c>
      <c r="G1000" s="329" t="s">
        <v>372</v>
      </c>
      <c r="H1000" s="241">
        <f t="shared" si="120"/>
        <v>3</v>
      </c>
      <c r="I1000" s="31"/>
      <c r="J1000" s="32">
        <f t="shared" si="121"/>
        <v>15601</v>
      </c>
      <c r="K1000" s="32">
        <f t="shared" si="122"/>
        <v>1</v>
      </c>
      <c r="L1000" s="32">
        <f t="shared" si="123"/>
        <v>1</v>
      </c>
      <c r="M1000" s="31"/>
      <c r="N1000" s="32">
        <f t="shared" si="124"/>
        <v>12889</v>
      </c>
      <c r="O1000" s="32">
        <f t="shared" si="125"/>
        <v>0</v>
      </c>
      <c r="P1000" s="32">
        <f t="shared" si="126"/>
        <v>0</v>
      </c>
      <c r="Q1000" s="31"/>
      <c r="R1000" s="33">
        <f t="shared" si="127"/>
        <v>-2712</v>
      </c>
    </row>
    <row r="1001" spans="1:18">
      <c r="A1001" s="329" t="s">
        <v>940</v>
      </c>
      <c r="B1001" s="329">
        <v>496201003</v>
      </c>
      <c r="C1001" s="329" t="s">
        <v>544</v>
      </c>
      <c r="D1001" s="329" t="s">
        <v>648</v>
      </c>
      <c r="E1001" s="329" t="s">
        <v>226</v>
      </c>
      <c r="F1001" s="30" t="s">
        <v>649</v>
      </c>
      <c r="G1001" s="329" t="s">
        <v>28</v>
      </c>
      <c r="H1001" s="241">
        <f t="shared" si="120"/>
        <v>2</v>
      </c>
      <c r="I1001" s="31"/>
      <c r="J1001" s="32">
        <f t="shared" si="121"/>
        <v>16498</v>
      </c>
      <c r="K1001" s="32">
        <f t="shared" si="122"/>
        <v>0</v>
      </c>
      <c r="L1001" s="32">
        <f t="shared" si="123"/>
        <v>1</v>
      </c>
      <c r="M1001" s="31"/>
      <c r="N1001" s="32">
        <f t="shared" si="124"/>
        <v>17291</v>
      </c>
      <c r="O1001" s="32">
        <f t="shared" si="125"/>
        <v>0</v>
      </c>
      <c r="P1001" s="32">
        <f t="shared" si="126"/>
        <v>1</v>
      </c>
      <c r="Q1001" s="31"/>
      <c r="R1001" s="33">
        <f t="shared" si="127"/>
        <v>793</v>
      </c>
    </row>
    <row r="1002" spans="1:18">
      <c r="A1002" s="329" t="s">
        <v>940</v>
      </c>
      <c r="B1002" s="329">
        <v>496201072</v>
      </c>
      <c r="C1002" s="329" t="s">
        <v>544</v>
      </c>
      <c r="D1002" s="329" t="s">
        <v>648</v>
      </c>
      <c r="E1002" s="329" t="s">
        <v>226</v>
      </c>
      <c r="F1002" s="30" t="s">
        <v>650</v>
      </c>
      <c r="G1002" s="329" t="s">
        <v>97</v>
      </c>
      <c r="H1002" s="241">
        <f t="shared" si="120"/>
        <v>2</v>
      </c>
      <c r="I1002" s="31"/>
      <c r="J1002" s="32">
        <f t="shared" si="121"/>
        <v>14496</v>
      </c>
      <c r="K1002" s="32">
        <f t="shared" si="122"/>
        <v>0</v>
      </c>
      <c r="L1002" s="32">
        <f t="shared" si="123"/>
        <v>1</v>
      </c>
      <c r="M1002" s="31"/>
      <c r="N1002" s="32">
        <f t="shared" si="124"/>
        <v>12989</v>
      </c>
      <c r="O1002" s="32">
        <f t="shared" si="125"/>
        <v>0</v>
      </c>
      <c r="P1002" s="32">
        <f t="shared" si="126"/>
        <v>0</v>
      </c>
      <c r="Q1002" s="31"/>
      <c r="R1002" s="33">
        <f t="shared" si="127"/>
        <v>-1507</v>
      </c>
    </row>
    <row r="1003" spans="1:18">
      <c r="A1003" s="329" t="s">
        <v>940</v>
      </c>
      <c r="B1003" s="329">
        <v>496201094</v>
      </c>
      <c r="C1003" s="329" t="s">
        <v>544</v>
      </c>
      <c r="D1003" s="329" t="s">
        <v>648</v>
      </c>
      <c r="E1003" s="329" t="s">
        <v>226</v>
      </c>
      <c r="F1003" s="30" t="s">
        <v>941</v>
      </c>
      <c r="G1003" s="329" t="s">
        <v>119</v>
      </c>
      <c r="H1003" s="241">
        <f t="shared" si="120"/>
        <v>1</v>
      </c>
      <c r="I1003" s="31"/>
      <c r="J1003" s="32">
        <f t="shared" si="121"/>
        <v>19502</v>
      </c>
      <c r="K1003" s="32">
        <f t="shared" si="122"/>
        <v>1</v>
      </c>
      <c r="L1003" s="32">
        <f t="shared" si="123"/>
        <v>2</v>
      </c>
      <c r="M1003" s="31"/>
      <c r="N1003" s="32">
        <f t="shared" si="124"/>
        <v>23304</v>
      </c>
      <c r="O1003" s="32">
        <f t="shared" si="125"/>
        <v>1</v>
      </c>
      <c r="P1003" s="32">
        <f t="shared" si="126"/>
        <v>1</v>
      </c>
      <c r="Q1003" s="31"/>
      <c r="R1003" s="33">
        <f t="shared" si="127"/>
        <v>3802</v>
      </c>
    </row>
    <row r="1004" spans="1:18">
      <c r="A1004" s="329" t="s">
        <v>940</v>
      </c>
      <c r="B1004" s="329">
        <v>496201095</v>
      </c>
      <c r="C1004" s="329" t="s">
        <v>544</v>
      </c>
      <c r="D1004" s="329" t="s">
        <v>648</v>
      </c>
      <c r="E1004" s="329" t="s">
        <v>226</v>
      </c>
      <c r="F1004" s="30" t="s">
        <v>651</v>
      </c>
      <c r="G1004" s="329" t="s">
        <v>120</v>
      </c>
      <c r="H1004" s="241">
        <f t="shared" si="120"/>
        <v>4</v>
      </c>
      <c r="I1004" s="31"/>
      <c r="J1004" s="32">
        <f t="shared" si="121"/>
        <v>20129</v>
      </c>
      <c r="K1004" s="32">
        <f t="shared" si="122"/>
        <v>0</v>
      </c>
      <c r="L1004" s="32">
        <f t="shared" si="123"/>
        <v>2</v>
      </c>
      <c r="M1004" s="31"/>
      <c r="N1004" s="32">
        <f t="shared" si="124"/>
        <v>21390</v>
      </c>
      <c r="O1004" s="32">
        <f t="shared" si="125"/>
        <v>0</v>
      </c>
      <c r="P1004" s="32">
        <f t="shared" si="126"/>
        <v>3</v>
      </c>
      <c r="Q1004" s="31"/>
      <c r="R1004" s="33">
        <f t="shared" si="127"/>
        <v>1261</v>
      </c>
    </row>
    <row r="1005" spans="1:18">
      <c r="A1005" s="329" t="s">
        <v>940</v>
      </c>
      <c r="B1005" s="329">
        <v>496201201</v>
      </c>
      <c r="C1005" s="329" t="s">
        <v>544</v>
      </c>
      <c r="D1005" s="329" t="s">
        <v>648</v>
      </c>
      <c r="E1005" s="329" t="s">
        <v>226</v>
      </c>
      <c r="F1005" s="30" t="s">
        <v>648</v>
      </c>
      <c r="G1005" s="329" t="s">
        <v>226</v>
      </c>
      <c r="H1005" s="241">
        <f t="shared" si="120"/>
        <v>491</v>
      </c>
      <c r="I1005" s="31"/>
      <c r="J1005" s="32">
        <f t="shared" si="121"/>
        <v>18417</v>
      </c>
      <c r="K1005" s="32">
        <f t="shared" si="122"/>
        <v>58</v>
      </c>
      <c r="L1005" s="32">
        <f t="shared" si="123"/>
        <v>391</v>
      </c>
      <c r="M1005" s="31"/>
      <c r="N1005" s="32">
        <f t="shared" si="124"/>
        <v>19801</v>
      </c>
      <c r="O1005" s="32">
        <f t="shared" si="125"/>
        <v>61</v>
      </c>
      <c r="P1005" s="32">
        <f t="shared" si="126"/>
        <v>401</v>
      </c>
      <c r="Q1005" s="31"/>
      <c r="R1005" s="33">
        <f t="shared" si="127"/>
        <v>1384</v>
      </c>
    </row>
    <row r="1006" spans="1:18">
      <c r="A1006" s="329" t="s">
        <v>940</v>
      </c>
      <c r="B1006" s="329">
        <v>496201331</v>
      </c>
      <c r="C1006" s="329" t="s">
        <v>544</v>
      </c>
      <c r="D1006" s="329" t="s">
        <v>648</v>
      </c>
      <c r="E1006" s="329" t="s">
        <v>226</v>
      </c>
      <c r="F1006" s="30" t="s">
        <v>652</v>
      </c>
      <c r="G1006" s="329" t="s">
        <v>356</v>
      </c>
      <c r="H1006" s="241">
        <f t="shared" si="120"/>
        <v>0</v>
      </c>
      <c r="I1006" s="31"/>
      <c r="J1006" s="32">
        <f t="shared" si="121"/>
        <v>12565</v>
      </c>
      <c r="K1006" s="32">
        <f t="shared" si="122"/>
        <v>0</v>
      </c>
      <c r="L1006" s="32">
        <f t="shared" si="123"/>
        <v>0</v>
      </c>
      <c r="M1006" s="31"/>
      <c r="N1006" s="32" t="str">
        <f t="shared" si="124"/>
        <v>--</v>
      </c>
      <c r="O1006" s="32">
        <f t="shared" si="125"/>
        <v>0</v>
      </c>
      <c r="P1006" s="32">
        <f t="shared" si="126"/>
        <v>0</v>
      </c>
      <c r="Q1006" s="31"/>
      <c r="R1006" s="33" t="str">
        <f t="shared" si="127"/>
        <v>--</v>
      </c>
    </row>
    <row r="1007" spans="1:18">
      <c r="A1007" s="329" t="s">
        <v>940</v>
      </c>
      <c r="B1007" s="329">
        <v>496201665</v>
      </c>
      <c r="C1007" s="329" t="s">
        <v>544</v>
      </c>
      <c r="D1007" s="329" t="s">
        <v>648</v>
      </c>
      <c r="E1007" s="329" t="s">
        <v>226</v>
      </c>
      <c r="F1007" s="30" t="s">
        <v>834</v>
      </c>
      <c r="G1007" s="329" t="str">
        <f>VLOOKUP(B1007,ratesQ2,6,FALSE)</f>
        <v>FREETOWN LAKEVILLE</v>
      </c>
      <c r="H1007" s="241">
        <f t="shared" si="120"/>
        <v>1</v>
      </c>
      <c r="I1007" s="31"/>
      <c r="J1007" s="32" t="str">
        <f t="shared" si="121"/>
        <v>--</v>
      </c>
      <c r="K1007" s="32">
        <f t="shared" si="122"/>
        <v>0</v>
      </c>
      <c r="L1007" s="32">
        <f t="shared" si="123"/>
        <v>0</v>
      </c>
      <c r="M1007" s="31"/>
      <c r="N1007" s="32">
        <f t="shared" si="124"/>
        <v>13431.230297709923</v>
      </c>
      <c r="O1007" s="32">
        <f t="shared" si="125"/>
        <v>0</v>
      </c>
      <c r="P1007" s="32">
        <f t="shared" si="126"/>
        <v>0</v>
      </c>
      <c r="Q1007" s="31"/>
      <c r="R1007" s="33" t="str">
        <f t="shared" si="127"/>
        <v>--</v>
      </c>
    </row>
    <row r="1008" spans="1:18">
      <c r="A1008" s="329" t="s">
        <v>942</v>
      </c>
      <c r="B1008" s="329">
        <v>497117005</v>
      </c>
      <c r="C1008" s="329" t="s">
        <v>545</v>
      </c>
      <c r="D1008" s="329" t="s">
        <v>891</v>
      </c>
      <c r="E1008" s="329" t="s">
        <v>142</v>
      </c>
      <c r="F1008" s="30" t="s">
        <v>797</v>
      </c>
      <c r="G1008" s="329" t="s">
        <v>30</v>
      </c>
      <c r="H1008" s="241">
        <f t="shared" si="120"/>
        <v>7</v>
      </c>
      <c r="I1008" s="31"/>
      <c r="J1008" s="32">
        <f t="shared" si="121"/>
        <v>13214</v>
      </c>
      <c r="K1008" s="32">
        <f t="shared" si="122"/>
        <v>0</v>
      </c>
      <c r="L1008" s="32">
        <f t="shared" si="123"/>
        <v>2</v>
      </c>
      <c r="M1008" s="31"/>
      <c r="N1008" s="32">
        <f t="shared" si="124"/>
        <v>14163</v>
      </c>
      <c r="O1008" s="32">
        <f t="shared" si="125"/>
        <v>2</v>
      </c>
      <c r="P1008" s="32">
        <f t="shared" si="126"/>
        <v>2</v>
      </c>
      <c r="Q1008" s="31"/>
      <c r="R1008" s="33">
        <f t="shared" si="127"/>
        <v>949</v>
      </c>
    </row>
    <row r="1009" spans="1:18">
      <c r="A1009" s="329" t="s">
        <v>942</v>
      </c>
      <c r="B1009" s="329">
        <v>497117008</v>
      </c>
      <c r="C1009" s="329" t="s">
        <v>545</v>
      </c>
      <c r="D1009" s="329" t="s">
        <v>891</v>
      </c>
      <c r="E1009" s="329" t="s">
        <v>142</v>
      </c>
      <c r="F1009" s="30" t="s">
        <v>846</v>
      </c>
      <c r="G1009" s="329" t="s">
        <v>33</v>
      </c>
      <c r="H1009" s="241">
        <f t="shared" si="120"/>
        <v>71</v>
      </c>
      <c r="I1009" s="31"/>
      <c r="J1009" s="32">
        <f t="shared" si="121"/>
        <v>11733</v>
      </c>
      <c r="K1009" s="32">
        <f t="shared" si="122"/>
        <v>5</v>
      </c>
      <c r="L1009" s="32">
        <f t="shared" si="123"/>
        <v>7</v>
      </c>
      <c r="M1009" s="31"/>
      <c r="N1009" s="32">
        <f t="shared" si="124"/>
        <v>11948</v>
      </c>
      <c r="O1009" s="32">
        <f t="shared" si="125"/>
        <v>2</v>
      </c>
      <c r="P1009" s="32">
        <f t="shared" si="126"/>
        <v>5</v>
      </c>
      <c r="Q1009" s="31"/>
      <c r="R1009" s="33">
        <f t="shared" si="127"/>
        <v>215</v>
      </c>
    </row>
    <row r="1010" spans="1:18">
      <c r="A1010" s="329" t="s">
        <v>942</v>
      </c>
      <c r="B1010" s="329">
        <v>497117024</v>
      </c>
      <c r="C1010" s="329" t="s">
        <v>545</v>
      </c>
      <c r="D1010" s="329" t="s">
        <v>891</v>
      </c>
      <c r="E1010" s="329" t="s">
        <v>142</v>
      </c>
      <c r="F1010" s="30" t="s">
        <v>798</v>
      </c>
      <c r="G1010" s="329" t="s">
        <v>49</v>
      </c>
      <c r="H1010" s="241">
        <f t="shared" si="120"/>
        <v>23</v>
      </c>
      <c r="I1010" s="31"/>
      <c r="J1010" s="32">
        <f t="shared" si="121"/>
        <v>12501</v>
      </c>
      <c r="K1010" s="32">
        <f t="shared" si="122"/>
        <v>1</v>
      </c>
      <c r="L1010" s="32">
        <f t="shared" si="123"/>
        <v>4</v>
      </c>
      <c r="M1010" s="31"/>
      <c r="N1010" s="32">
        <f t="shared" si="124"/>
        <v>12960</v>
      </c>
      <c r="O1010" s="32">
        <f t="shared" si="125"/>
        <v>2</v>
      </c>
      <c r="P1010" s="32">
        <f t="shared" si="126"/>
        <v>3</v>
      </c>
      <c r="Q1010" s="31"/>
      <c r="R1010" s="33">
        <f t="shared" si="127"/>
        <v>459</v>
      </c>
    </row>
    <row r="1011" spans="1:18">
      <c r="A1011" s="329" t="s">
        <v>942</v>
      </c>
      <c r="B1011" s="329">
        <v>497117061</v>
      </c>
      <c r="C1011" s="329" t="s">
        <v>545</v>
      </c>
      <c r="D1011" s="329" t="s">
        <v>891</v>
      </c>
      <c r="E1011" s="329" t="s">
        <v>142</v>
      </c>
      <c r="F1011" s="30" t="s">
        <v>799</v>
      </c>
      <c r="G1011" s="329" t="s">
        <v>86</v>
      </c>
      <c r="H1011" s="241">
        <f t="shared" si="120"/>
        <v>29</v>
      </c>
      <c r="I1011" s="31"/>
      <c r="J1011" s="32">
        <f t="shared" si="121"/>
        <v>15152</v>
      </c>
      <c r="K1011" s="32">
        <f t="shared" si="122"/>
        <v>1</v>
      </c>
      <c r="L1011" s="32">
        <f t="shared" si="123"/>
        <v>10</v>
      </c>
      <c r="M1011" s="31"/>
      <c r="N1011" s="32">
        <f t="shared" si="124"/>
        <v>16782</v>
      </c>
      <c r="O1011" s="32">
        <f t="shared" si="125"/>
        <v>2</v>
      </c>
      <c r="P1011" s="32">
        <f t="shared" si="126"/>
        <v>15</v>
      </c>
      <c r="Q1011" s="31"/>
      <c r="R1011" s="33">
        <f t="shared" si="127"/>
        <v>1630</v>
      </c>
    </row>
    <row r="1012" spans="1:18">
      <c r="A1012" s="329" t="s">
        <v>942</v>
      </c>
      <c r="B1012" s="329">
        <v>497117074</v>
      </c>
      <c r="C1012" s="329" t="s">
        <v>545</v>
      </c>
      <c r="D1012" s="329" t="s">
        <v>891</v>
      </c>
      <c r="E1012" s="329" t="s">
        <v>142</v>
      </c>
      <c r="F1012" s="30" t="s">
        <v>943</v>
      </c>
      <c r="G1012" s="329" t="s">
        <v>99</v>
      </c>
      <c r="H1012" s="241">
        <f t="shared" si="120"/>
        <v>3</v>
      </c>
      <c r="I1012" s="31"/>
      <c r="J1012" s="32">
        <f t="shared" si="121"/>
        <v>12188</v>
      </c>
      <c r="K1012" s="32">
        <f t="shared" si="122"/>
        <v>1</v>
      </c>
      <c r="L1012" s="32">
        <f t="shared" si="123"/>
        <v>1</v>
      </c>
      <c r="M1012" s="31"/>
      <c r="N1012" s="32">
        <f t="shared" si="124"/>
        <v>11443</v>
      </c>
      <c r="O1012" s="32">
        <f t="shared" si="125"/>
        <v>0</v>
      </c>
      <c r="P1012" s="32">
        <f t="shared" si="126"/>
        <v>0</v>
      </c>
      <c r="Q1012" s="31"/>
      <c r="R1012" s="33">
        <f t="shared" si="127"/>
        <v>-745</v>
      </c>
    </row>
    <row r="1013" spans="1:18">
      <c r="A1013" s="329" t="s">
        <v>942</v>
      </c>
      <c r="B1013" s="329">
        <v>497117086</v>
      </c>
      <c r="C1013" s="329" t="s">
        <v>545</v>
      </c>
      <c r="D1013" s="329" t="s">
        <v>891</v>
      </c>
      <c r="E1013" s="329" t="s">
        <v>142</v>
      </c>
      <c r="F1013" s="30" t="s">
        <v>845</v>
      </c>
      <c r="G1013" s="329" t="s">
        <v>111</v>
      </c>
      <c r="H1013" s="241">
        <f t="shared" si="120"/>
        <v>18</v>
      </c>
      <c r="I1013" s="31"/>
      <c r="J1013" s="32">
        <f t="shared" si="121"/>
        <v>12874</v>
      </c>
      <c r="K1013" s="32">
        <f t="shared" si="122"/>
        <v>0</v>
      </c>
      <c r="L1013" s="32">
        <f t="shared" si="123"/>
        <v>5</v>
      </c>
      <c r="M1013" s="31"/>
      <c r="N1013" s="32">
        <f t="shared" si="124"/>
        <v>12133</v>
      </c>
      <c r="O1013" s="32">
        <f t="shared" si="125"/>
        <v>0</v>
      </c>
      <c r="P1013" s="32">
        <f t="shared" si="126"/>
        <v>1</v>
      </c>
      <c r="Q1013" s="31"/>
      <c r="R1013" s="33">
        <f t="shared" si="127"/>
        <v>-741</v>
      </c>
    </row>
    <row r="1014" spans="1:18">
      <c r="A1014" s="329" t="s">
        <v>942</v>
      </c>
      <c r="B1014" s="329">
        <v>497117087</v>
      </c>
      <c r="C1014" s="329" t="s">
        <v>545</v>
      </c>
      <c r="D1014" s="329" t="s">
        <v>891</v>
      </c>
      <c r="E1014" s="329" t="s">
        <v>142</v>
      </c>
      <c r="F1014" s="30" t="s">
        <v>800</v>
      </c>
      <c r="G1014" s="329" t="s">
        <v>112</v>
      </c>
      <c r="H1014" s="241">
        <f t="shared" si="120"/>
        <v>4</v>
      </c>
      <c r="I1014" s="31"/>
      <c r="J1014" s="32">
        <f t="shared" si="121"/>
        <v>15461</v>
      </c>
      <c r="K1014" s="32">
        <f t="shared" si="122"/>
        <v>0</v>
      </c>
      <c r="L1014" s="32">
        <f t="shared" si="123"/>
        <v>3</v>
      </c>
      <c r="M1014" s="31"/>
      <c r="N1014" s="32">
        <f t="shared" si="124"/>
        <v>15745</v>
      </c>
      <c r="O1014" s="32">
        <f t="shared" si="125"/>
        <v>0</v>
      </c>
      <c r="P1014" s="32">
        <f t="shared" si="126"/>
        <v>2</v>
      </c>
      <c r="Q1014" s="31"/>
      <c r="R1014" s="33">
        <f t="shared" si="127"/>
        <v>284</v>
      </c>
    </row>
    <row r="1015" spans="1:18">
      <c r="A1015" s="329" t="s">
        <v>942</v>
      </c>
      <c r="B1015" s="329">
        <v>497117111</v>
      </c>
      <c r="C1015" s="329" t="s">
        <v>545</v>
      </c>
      <c r="D1015" s="329" t="s">
        <v>891</v>
      </c>
      <c r="E1015" s="329" t="s">
        <v>142</v>
      </c>
      <c r="F1015" s="30" t="s">
        <v>801</v>
      </c>
      <c r="G1015" s="329" t="s">
        <v>136</v>
      </c>
      <c r="H1015" s="241">
        <f t="shared" si="120"/>
        <v>20</v>
      </c>
      <c r="I1015" s="31"/>
      <c r="J1015" s="32">
        <f t="shared" si="121"/>
        <v>12388</v>
      </c>
      <c r="K1015" s="32">
        <f t="shared" si="122"/>
        <v>0</v>
      </c>
      <c r="L1015" s="32">
        <f t="shared" si="123"/>
        <v>2</v>
      </c>
      <c r="M1015" s="31"/>
      <c r="N1015" s="32">
        <f t="shared" si="124"/>
        <v>11700</v>
      </c>
      <c r="O1015" s="32">
        <f t="shared" si="125"/>
        <v>0</v>
      </c>
      <c r="P1015" s="32">
        <f t="shared" si="126"/>
        <v>0</v>
      </c>
      <c r="Q1015" s="31"/>
      <c r="R1015" s="33">
        <f t="shared" si="127"/>
        <v>-688</v>
      </c>
    </row>
    <row r="1016" spans="1:18">
      <c r="A1016" s="329" t="s">
        <v>942</v>
      </c>
      <c r="B1016" s="329">
        <v>497117114</v>
      </c>
      <c r="C1016" s="329" t="s">
        <v>545</v>
      </c>
      <c r="D1016" s="329" t="s">
        <v>891</v>
      </c>
      <c r="E1016" s="329" t="s">
        <v>142</v>
      </c>
      <c r="F1016" s="30" t="s">
        <v>680</v>
      </c>
      <c r="G1016" s="329" t="s">
        <v>139</v>
      </c>
      <c r="H1016" s="241">
        <f t="shared" si="120"/>
        <v>16</v>
      </c>
      <c r="I1016" s="31"/>
      <c r="J1016" s="32">
        <f t="shared" si="121"/>
        <v>15344</v>
      </c>
      <c r="K1016" s="32">
        <f t="shared" si="122"/>
        <v>3</v>
      </c>
      <c r="L1016" s="32">
        <f t="shared" si="123"/>
        <v>8</v>
      </c>
      <c r="M1016" s="31"/>
      <c r="N1016" s="32">
        <f t="shared" si="124"/>
        <v>15899</v>
      </c>
      <c r="O1016" s="32">
        <f t="shared" si="125"/>
        <v>1</v>
      </c>
      <c r="P1016" s="32">
        <f t="shared" si="126"/>
        <v>8</v>
      </c>
      <c r="Q1016" s="31"/>
      <c r="R1016" s="33">
        <f t="shared" si="127"/>
        <v>555</v>
      </c>
    </row>
    <row r="1017" spans="1:18">
      <c r="A1017" s="329" t="s">
        <v>942</v>
      </c>
      <c r="B1017" s="329">
        <v>497117117</v>
      </c>
      <c r="C1017" s="329" t="s">
        <v>545</v>
      </c>
      <c r="D1017" s="329" t="s">
        <v>891</v>
      </c>
      <c r="E1017" s="329" t="s">
        <v>142</v>
      </c>
      <c r="F1017" s="30" t="s">
        <v>891</v>
      </c>
      <c r="G1017" s="329" t="s">
        <v>142</v>
      </c>
      <c r="H1017" s="241">
        <f t="shared" si="120"/>
        <v>32</v>
      </c>
      <c r="I1017" s="31"/>
      <c r="J1017" s="32">
        <f t="shared" si="121"/>
        <v>11780</v>
      </c>
      <c r="K1017" s="32">
        <f t="shared" si="122"/>
        <v>2</v>
      </c>
      <c r="L1017" s="32">
        <f t="shared" si="123"/>
        <v>1</v>
      </c>
      <c r="M1017" s="31"/>
      <c r="N1017" s="32">
        <f t="shared" si="124"/>
        <v>12482</v>
      </c>
      <c r="O1017" s="32">
        <f t="shared" si="125"/>
        <v>4</v>
      </c>
      <c r="P1017" s="32">
        <f t="shared" si="126"/>
        <v>3</v>
      </c>
      <c r="Q1017" s="31"/>
      <c r="R1017" s="33">
        <f t="shared" si="127"/>
        <v>702</v>
      </c>
    </row>
    <row r="1018" spans="1:18">
      <c r="A1018" s="329" t="s">
        <v>942</v>
      </c>
      <c r="B1018" s="329">
        <v>497117127</v>
      </c>
      <c r="C1018" s="329" t="s">
        <v>545</v>
      </c>
      <c r="D1018" s="329" t="s">
        <v>891</v>
      </c>
      <c r="E1018" s="329" t="s">
        <v>142</v>
      </c>
      <c r="F1018" s="30" t="s">
        <v>682</v>
      </c>
      <c r="G1018" s="329" t="s">
        <v>152</v>
      </c>
      <c r="H1018" s="241">
        <f t="shared" si="120"/>
        <v>5</v>
      </c>
      <c r="I1018" s="31"/>
      <c r="J1018" s="32">
        <f t="shared" si="121"/>
        <v>11422</v>
      </c>
      <c r="K1018" s="32">
        <f t="shared" si="122"/>
        <v>0</v>
      </c>
      <c r="L1018" s="32">
        <f t="shared" si="123"/>
        <v>0</v>
      </c>
      <c r="M1018" s="31"/>
      <c r="N1018" s="32">
        <f t="shared" si="124"/>
        <v>11657</v>
      </c>
      <c r="O1018" s="32">
        <f t="shared" si="125"/>
        <v>0</v>
      </c>
      <c r="P1018" s="32">
        <f t="shared" si="126"/>
        <v>0</v>
      </c>
      <c r="Q1018" s="31"/>
      <c r="R1018" s="33">
        <f t="shared" si="127"/>
        <v>235</v>
      </c>
    </row>
    <row r="1019" spans="1:18">
      <c r="A1019" s="329" t="s">
        <v>942</v>
      </c>
      <c r="B1019" s="329">
        <v>497117137</v>
      </c>
      <c r="C1019" s="329" t="s">
        <v>545</v>
      </c>
      <c r="D1019" s="329" t="s">
        <v>891</v>
      </c>
      <c r="E1019" s="329" t="s">
        <v>142</v>
      </c>
      <c r="F1019" s="30" t="s">
        <v>847</v>
      </c>
      <c r="G1019" s="329" t="s">
        <v>162</v>
      </c>
      <c r="H1019" s="241">
        <f t="shared" si="120"/>
        <v>30</v>
      </c>
      <c r="I1019" s="31"/>
      <c r="J1019" s="32">
        <f t="shared" si="121"/>
        <v>13683</v>
      </c>
      <c r="K1019" s="32">
        <f t="shared" si="122"/>
        <v>2</v>
      </c>
      <c r="L1019" s="32">
        <f t="shared" si="123"/>
        <v>7</v>
      </c>
      <c r="M1019" s="31"/>
      <c r="N1019" s="32">
        <f t="shared" si="124"/>
        <v>14559</v>
      </c>
      <c r="O1019" s="32">
        <f t="shared" si="125"/>
        <v>0</v>
      </c>
      <c r="P1019" s="32">
        <f t="shared" si="126"/>
        <v>9</v>
      </c>
      <c r="Q1019" s="31"/>
      <c r="R1019" s="33">
        <f t="shared" si="127"/>
        <v>876</v>
      </c>
    </row>
    <row r="1020" spans="1:18">
      <c r="A1020" s="329" t="s">
        <v>942</v>
      </c>
      <c r="B1020" s="329">
        <v>497117159</v>
      </c>
      <c r="C1020" s="329" t="s">
        <v>545</v>
      </c>
      <c r="D1020" s="329" t="s">
        <v>891</v>
      </c>
      <c r="E1020" s="329" t="s">
        <v>142</v>
      </c>
      <c r="F1020" s="30" t="s">
        <v>892</v>
      </c>
      <c r="G1020" s="329" t="s">
        <v>184</v>
      </c>
      <c r="H1020" s="241">
        <f t="shared" si="120"/>
        <v>9</v>
      </c>
      <c r="I1020" s="31"/>
      <c r="J1020" s="32">
        <f t="shared" si="121"/>
        <v>11323</v>
      </c>
      <c r="K1020" s="32">
        <f t="shared" si="122"/>
        <v>0</v>
      </c>
      <c r="L1020" s="32">
        <f t="shared" si="123"/>
        <v>0</v>
      </c>
      <c r="M1020" s="31"/>
      <c r="N1020" s="32">
        <f t="shared" si="124"/>
        <v>11598</v>
      </c>
      <c r="O1020" s="32">
        <f t="shared" si="125"/>
        <v>0</v>
      </c>
      <c r="P1020" s="32">
        <f t="shared" si="126"/>
        <v>0</v>
      </c>
      <c r="Q1020" s="31"/>
      <c r="R1020" s="33">
        <f t="shared" si="127"/>
        <v>275</v>
      </c>
    </row>
    <row r="1021" spans="1:18">
      <c r="A1021" s="329" t="s">
        <v>942</v>
      </c>
      <c r="B1021" s="329">
        <v>497117161</v>
      </c>
      <c r="C1021" s="329" t="s">
        <v>545</v>
      </c>
      <c r="D1021" s="329" t="s">
        <v>891</v>
      </c>
      <c r="E1021" s="329" t="s">
        <v>142</v>
      </c>
      <c r="F1021" s="30" t="s">
        <v>802</v>
      </c>
      <c r="G1021" s="329" t="s">
        <v>186</v>
      </c>
      <c r="H1021" s="241">
        <f t="shared" si="120"/>
        <v>5</v>
      </c>
      <c r="I1021" s="31"/>
      <c r="J1021" s="32">
        <f t="shared" si="121"/>
        <v>12606</v>
      </c>
      <c r="K1021" s="32">
        <f t="shared" si="122"/>
        <v>0</v>
      </c>
      <c r="L1021" s="32">
        <f t="shared" si="123"/>
        <v>1</v>
      </c>
      <c r="M1021" s="31"/>
      <c r="N1021" s="32">
        <f t="shared" si="124"/>
        <v>14647</v>
      </c>
      <c r="O1021" s="32">
        <f t="shared" si="125"/>
        <v>1</v>
      </c>
      <c r="P1021" s="32">
        <f t="shared" si="126"/>
        <v>3</v>
      </c>
      <c r="Q1021" s="31"/>
      <c r="R1021" s="33">
        <f t="shared" si="127"/>
        <v>2041</v>
      </c>
    </row>
    <row r="1022" spans="1:18">
      <c r="A1022" s="329" t="s">
        <v>942</v>
      </c>
      <c r="B1022" s="329">
        <v>497117210</v>
      </c>
      <c r="C1022" s="329" t="s">
        <v>545</v>
      </c>
      <c r="D1022" s="329" t="s">
        <v>891</v>
      </c>
      <c r="E1022" s="329" t="s">
        <v>142</v>
      </c>
      <c r="F1022" s="30" t="s">
        <v>683</v>
      </c>
      <c r="G1022" s="329" t="s">
        <v>235</v>
      </c>
      <c r="H1022" s="241">
        <f t="shared" si="120"/>
        <v>52</v>
      </c>
      <c r="I1022" s="31"/>
      <c r="J1022" s="32">
        <f t="shared" si="121"/>
        <v>11810</v>
      </c>
      <c r="K1022" s="32">
        <f t="shared" si="122"/>
        <v>0</v>
      </c>
      <c r="L1022" s="32">
        <f t="shared" si="123"/>
        <v>5</v>
      </c>
      <c r="M1022" s="31"/>
      <c r="N1022" s="32">
        <f t="shared" si="124"/>
        <v>11916</v>
      </c>
      <c r="O1022" s="32">
        <f t="shared" si="125"/>
        <v>1</v>
      </c>
      <c r="P1022" s="32">
        <f t="shared" si="126"/>
        <v>3</v>
      </c>
      <c r="Q1022" s="31"/>
      <c r="R1022" s="33">
        <f t="shared" si="127"/>
        <v>106</v>
      </c>
    </row>
    <row r="1023" spans="1:18">
      <c r="A1023" s="329" t="s">
        <v>942</v>
      </c>
      <c r="B1023" s="329">
        <v>497117223</v>
      </c>
      <c r="C1023" s="329" t="s">
        <v>545</v>
      </c>
      <c r="D1023" s="329" t="s">
        <v>891</v>
      </c>
      <c r="E1023" s="329" t="s">
        <v>142</v>
      </c>
      <c r="F1023" s="30" t="s">
        <v>944</v>
      </c>
      <c r="G1023" s="329" t="s">
        <v>248</v>
      </c>
      <c r="H1023" s="241">
        <f t="shared" si="120"/>
        <v>1</v>
      </c>
      <c r="I1023" s="31"/>
      <c r="J1023" s="32">
        <f t="shared" si="121"/>
        <v>10913</v>
      </c>
      <c r="K1023" s="32">
        <f t="shared" si="122"/>
        <v>0</v>
      </c>
      <c r="L1023" s="32">
        <f t="shared" si="123"/>
        <v>0</v>
      </c>
      <c r="M1023" s="31"/>
      <c r="N1023" s="32">
        <f t="shared" si="124"/>
        <v>11275</v>
      </c>
      <c r="O1023" s="32">
        <f t="shared" si="125"/>
        <v>0</v>
      </c>
      <c r="P1023" s="32">
        <f t="shared" si="126"/>
        <v>0</v>
      </c>
      <c r="Q1023" s="31"/>
      <c r="R1023" s="33">
        <f t="shared" si="127"/>
        <v>362</v>
      </c>
    </row>
    <row r="1024" spans="1:18">
      <c r="A1024" s="329" t="s">
        <v>942</v>
      </c>
      <c r="B1024" s="329">
        <v>497117227</v>
      </c>
      <c r="C1024" s="329" t="s">
        <v>545</v>
      </c>
      <c r="D1024" s="329" t="s">
        <v>891</v>
      </c>
      <c r="E1024" s="329" t="s">
        <v>142</v>
      </c>
      <c r="F1024" s="30" t="s">
        <v>804</v>
      </c>
      <c r="G1024" s="329" t="s">
        <v>252</v>
      </c>
      <c r="H1024" s="241">
        <f t="shared" si="120"/>
        <v>3</v>
      </c>
      <c r="I1024" s="31"/>
      <c r="J1024" s="32">
        <f t="shared" si="121"/>
        <v>13283</v>
      </c>
      <c r="K1024" s="32">
        <f t="shared" si="122"/>
        <v>0</v>
      </c>
      <c r="L1024" s="32">
        <f t="shared" si="123"/>
        <v>1</v>
      </c>
      <c r="M1024" s="31"/>
      <c r="N1024" s="32">
        <f t="shared" si="124"/>
        <v>15262</v>
      </c>
      <c r="O1024" s="32">
        <f t="shared" si="125"/>
        <v>0</v>
      </c>
      <c r="P1024" s="32">
        <f t="shared" si="126"/>
        <v>2</v>
      </c>
      <c r="Q1024" s="31"/>
      <c r="R1024" s="33">
        <f t="shared" si="127"/>
        <v>1979</v>
      </c>
    </row>
    <row r="1025" spans="1:18">
      <c r="A1025" s="329" t="s">
        <v>942</v>
      </c>
      <c r="B1025" s="329">
        <v>497117230</v>
      </c>
      <c r="C1025" s="329" t="s">
        <v>545</v>
      </c>
      <c r="D1025" s="329" t="s">
        <v>891</v>
      </c>
      <c r="E1025" s="329" t="s">
        <v>142</v>
      </c>
      <c r="F1025" s="30" t="s">
        <v>945</v>
      </c>
      <c r="G1025" s="329" t="s">
        <v>255</v>
      </c>
      <c r="H1025" s="241">
        <f t="shared" si="120"/>
        <v>2</v>
      </c>
      <c r="I1025" s="31"/>
      <c r="J1025" s="32">
        <f t="shared" si="121"/>
        <v>10983</v>
      </c>
      <c r="K1025" s="32">
        <f t="shared" si="122"/>
        <v>0</v>
      </c>
      <c r="L1025" s="32">
        <f t="shared" si="123"/>
        <v>0</v>
      </c>
      <c r="M1025" s="31"/>
      <c r="N1025" s="32">
        <f t="shared" si="124"/>
        <v>15392</v>
      </c>
      <c r="O1025" s="32">
        <f t="shared" si="125"/>
        <v>1</v>
      </c>
      <c r="P1025" s="32">
        <f t="shared" si="126"/>
        <v>1</v>
      </c>
      <c r="Q1025" s="31"/>
      <c r="R1025" s="33">
        <f t="shared" si="127"/>
        <v>4409</v>
      </c>
    </row>
    <row r="1026" spans="1:18">
      <c r="A1026" s="329" t="s">
        <v>942</v>
      </c>
      <c r="B1026" s="329">
        <v>497117272</v>
      </c>
      <c r="C1026" s="329" t="s">
        <v>545</v>
      </c>
      <c r="D1026" s="329" t="s">
        <v>891</v>
      </c>
      <c r="E1026" s="329" t="s">
        <v>142</v>
      </c>
      <c r="F1026" s="30" t="s">
        <v>946</v>
      </c>
      <c r="G1026" s="329" t="s">
        <v>297</v>
      </c>
      <c r="H1026" s="241">
        <f t="shared" si="120"/>
        <v>2</v>
      </c>
      <c r="I1026" s="31"/>
      <c r="J1026" s="32">
        <f t="shared" si="121"/>
        <v>11019</v>
      </c>
      <c r="K1026" s="32">
        <f t="shared" si="122"/>
        <v>0</v>
      </c>
      <c r="L1026" s="32">
        <f t="shared" si="123"/>
        <v>0</v>
      </c>
      <c r="M1026" s="31"/>
      <c r="N1026" s="32">
        <f t="shared" si="124"/>
        <v>11337</v>
      </c>
      <c r="O1026" s="32">
        <f t="shared" si="125"/>
        <v>0</v>
      </c>
      <c r="P1026" s="32">
        <f t="shared" si="126"/>
        <v>0</v>
      </c>
      <c r="Q1026" s="31"/>
      <c r="R1026" s="33">
        <f t="shared" si="127"/>
        <v>318</v>
      </c>
    </row>
    <row r="1027" spans="1:18">
      <c r="A1027" s="329" t="s">
        <v>942</v>
      </c>
      <c r="B1027" s="329">
        <v>497117275</v>
      </c>
      <c r="C1027" s="329" t="s">
        <v>545</v>
      </c>
      <c r="D1027" s="329" t="s">
        <v>891</v>
      </c>
      <c r="E1027" s="329" t="s">
        <v>142</v>
      </c>
      <c r="F1027" s="30" t="s">
        <v>848</v>
      </c>
      <c r="G1027" s="329" t="s">
        <v>300</v>
      </c>
      <c r="H1027" s="241">
        <f t="shared" si="120"/>
        <v>3</v>
      </c>
      <c r="I1027" s="31"/>
      <c r="J1027" s="32">
        <f t="shared" si="121"/>
        <v>12118</v>
      </c>
      <c r="K1027" s="32">
        <f t="shared" si="122"/>
        <v>0</v>
      </c>
      <c r="L1027" s="32">
        <f t="shared" si="123"/>
        <v>1</v>
      </c>
      <c r="M1027" s="31"/>
      <c r="N1027" s="32">
        <f t="shared" si="124"/>
        <v>11354</v>
      </c>
      <c r="O1027" s="32">
        <f t="shared" si="125"/>
        <v>0</v>
      </c>
      <c r="P1027" s="32">
        <f t="shared" si="126"/>
        <v>0</v>
      </c>
      <c r="Q1027" s="31"/>
      <c r="R1027" s="33">
        <f t="shared" si="127"/>
        <v>-764</v>
      </c>
    </row>
    <row r="1028" spans="1:18">
      <c r="A1028" s="329" t="s">
        <v>942</v>
      </c>
      <c r="B1028" s="329">
        <v>497117278</v>
      </c>
      <c r="C1028" s="329" t="s">
        <v>545</v>
      </c>
      <c r="D1028" s="329" t="s">
        <v>891</v>
      </c>
      <c r="E1028" s="329" t="s">
        <v>142</v>
      </c>
      <c r="F1028" s="30" t="s">
        <v>849</v>
      </c>
      <c r="G1028" s="329" t="s">
        <v>303</v>
      </c>
      <c r="H1028" s="241">
        <f t="shared" si="120"/>
        <v>70</v>
      </c>
      <c r="I1028" s="31"/>
      <c r="J1028" s="32">
        <f t="shared" si="121"/>
        <v>12601</v>
      </c>
      <c r="K1028" s="32">
        <f t="shared" si="122"/>
        <v>2</v>
      </c>
      <c r="L1028" s="32">
        <f t="shared" si="123"/>
        <v>12</v>
      </c>
      <c r="M1028" s="31"/>
      <c r="N1028" s="32">
        <f t="shared" si="124"/>
        <v>12713</v>
      </c>
      <c r="O1028" s="32">
        <f t="shared" si="125"/>
        <v>3</v>
      </c>
      <c r="P1028" s="32">
        <f t="shared" si="126"/>
        <v>9</v>
      </c>
      <c r="Q1028" s="31"/>
      <c r="R1028" s="33">
        <f t="shared" si="127"/>
        <v>112</v>
      </c>
    </row>
    <row r="1029" spans="1:18">
      <c r="A1029" s="329" t="s">
        <v>942</v>
      </c>
      <c r="B1029" s="329">
        <v>497117281</v>
      </c>
      <c r="C1029" s="329" t="s">
        <v>545</v>
      </c>
      <c r="D1029" s="329" t="s">
        <v>891</v>
      </c>
      <c r="E1029" s="329" t="s">
        <v>142</v>
      </c>
      <c r="F1029" s="30" t="s">
        <v>796</v>
      </c>
      <c r="G1029" s="329" t="s">
        <v>306</v>
      </c>
      <c r="H1029" s="241">
        <f t="shared" si="120"/>
        <v>70</v>
      </c>
      <c r="I1029" s="31"/>
      <c r="J1029" s="32">
        <f t="shared" si="121"/>
        <v>16958</v>
      </c>
      <c r="K1029" s="32">
        <f t="shared" si="122"/>
        <v>1</v>
      </c>
      <c r="L1029" s="32">
        <f t="shared" si="123"/>
        <v>51</v>
      </c>
      <c r="M1029" s="31"/>
      <c r="N1029" s="32">
        <f t="shared" si="124"/>
        <v>17954</v>
      </c>
      <c r="O1029" s="32">
        <f t="shared" si="125"/>
        <v>1</v>
      </c>
      <c r="P1029" s="32">
        <f t="shared" si="126"/>
        <v>47</v>
      </c>
      <c r="Q1029" s="31"/>
      <c r="R1029" s="33">
        <f t="shared" si="127"/>
        <v>996</v>
      </c>
    </row>
    <row r="1030" spans="1:18">
      <c r="A1030" s="329" t="s">
        <v>942</v>
      </c>
      <c r="B1030" s="329">
        <v>497117325</v>
      </c>
      <c r="C1030" s="329" t="s">
        <v>545</v>
      </c>
      <c r="D1030" s="329" t="s">
        <v>891</v>
      </c>
      <c r="E1030" s="329" t="s">
        <v>142</v>
      </c>
      <c r="F1030" s="30" t="s">
        <v>805</v>
      </c>
      <c r="G1030" s="329" t="s">
        <v>350</v>
      </c>
      <c r="H1030" s="241">
        <f t="shared" si="120"/>
        <v>13</v>
      </c>
      <c r="I1030" s="31"/>
      <c r="J1030" s="32">
        <f t="shared" si="121"/>
        <v>14058</v>
      </c>
      <c r="K1030" s="32">
        <f t="shared" si="122"/>
        <v>0</v>
      </c>
      <c r="L1030" s="32">
        <f t="shared" si="123"/>
        <v>6</v>
      </c>
      <c r="M1030" s="31"/>
      <c r="N1030" s="32">
        <f t="shared" si="124"/>
        <v>12637</v>
      </c>
      <c r="O1030" s="32">
        <f t="shared" si="125"/>
        <v>0</v>
      </c>
      <c r="P1030" s="32">
        <f t="shared" si="126"/>
        <v>2</v>
      </c>
      <c r="Q1030" s="31"/>
      <c r="R1030" s="33">
        <f t="shared" si="127"/>
        <v>-1421</v>
      </c>
    </row>
    <row r="1031" spans="1:18">
      <c r="A1031" s="329" t="s">
        <v>942</v>
      </c>
      <c r="B1031" s="329">
        <v>497117332</v>
      </c>
      <c r="C1031" s="329" t="s">
        <v>545</v>
      </c>
      <c r="D1031" s="329" t="s">
        <v>891</v>
      </c>
      <c r="E1031" s="329" t="s">
        <v>142</v>
      </c>
      <c r="F1031" s="30" t="s">
        <v>806</v>
      </c>
      <c r="G1031" s="329" t="s">
        <v>357</v>
      </c>
      <c r="H1031" s="241">
        <f t="shared" si="120"/>
        <v>14</v>
      </c>
      <c r="I1031" s="31"/>
      <c r="J1031" s="32">
        <f t="shared" si="121"/>
        <v>12674</v>
      </c>
      <c r="K1031" s="32">
        <f t="shared" si="122"/>
        <v>0</v>
      </c>
      <c r="L1031" s="32">
        <f t="shared" si="123"/>
        <v>2</v>
      </c>
      <c r="M1031" s="31"/>
      <c r="N1031" s="32">
        <f t="shared" si="124"/>
        <v>14103</v>
      </c>
      <c r="O1031" s="32">
        <f t="shared" si="125"/>
        <v>0</v>
      </c>
      <c r="P1031" s="32">
        <f t="shared" si="126"/>
        <v>4</v>
      </c>
      <c r="Q1031" s="31"/>
      <c r="R1031" s="33">
        <f t="shared" si="127"/>
        <v>1429</v>
      </c>
    </row>
    <row r="1032" spans="1:18">
      <c r="A1032" s="329" t="s">
        <v>942</v>
      </c>
      <c r="B1032" s="329">
        <v>497117340</v>
      </c>
      <c r="C1032" s="329" t="s">
        <v>545</v>
      </c>
      <c r="D1032" s="329" t="s">
        <v>891</v>
      </c>
      <c r="E1032" s="329" t="s">
        <v>142</v>
      </c>
      <c r="F1032" s="30" t="s">
        <v>852</v>
      </c>
      <c r="G1032" s="329" t="s">
        <v>365</v>
      </c>
      <c r="H1032" s="241">
        <f t="shared" si="120"/>
        <v>1</v>
      </c>
      <c r="I1032" s="31"/>
      <c r="J1032" s="32">
        <f t="shared" si="121"/>
        <v>13954</v>
      </c>
      <c r="K1032" s="32">
        <f t="shared" si="122"/>
        <v>0</v>
      </c>
      <c r="L1032" s="32">
        <f t="shared" si="123"/>
        <v>1</v>
      </c>
      <c r="M1032" s="31"/>
      <c r="N1032" s="32">
        <f t="shared" si="124"/>
        <v>11462</v>
      </c>
      <c r="O1032" s="32">
        <f t="shared" si="125"/>
        <v>0</v>
      </c>
      <c r="P1032" s="32">
        <f t="shared" si="126"/>
        <v>0</v>
      </c>
      <c r="Q1032" s="31"/>
      <c r="R1032" s="33">
        <f t="shared" si="127"/>
        <v>-2492</v>
      </c>
    </row>
    <row r="1033" spans="1:18">
      <c r="A1033" s="329" t="s">
        <v>942</v>
      </c>
      <c r="B1033" s="329">
        <v>497117605</v>
      </c>
      <c r="C1033" s="329" t="s">
        <v>545</v>
      </c>
      <c r="D1033" s="329" t="s">
        <v>891</v>
      </c>
      <c r="E1033" s="329" t="s">
        <v>142</v>
      </c>
      <c r="F1033" s="30" t="s">
        <v>686</v>
      </c>
      <c r="G1033" s="329" t="s">
        <v>381</v>
      </c>
      <c r="H1033" s="241">
        <f t="shared" si="120"/>
        <v>56</v>
      </c>
      <c r="I1033" s="31"/>
      <c r="J1033" s="32">
        <f t="shared" si="121"/>
        <v>12407</v>
      </c>
      <c r="K1033" s="32">
        <f t="shared" si="122"/>
        <v>0</v>
      </c>
      <c r="L1033" s="32">
        <f t="shared" si="123"/>
        <v>8</v>
      </c>
      <c r="M1033" s="31"/>
      <c r="N1033" s="32">
        <f t="shared" si="124"/>
        <v>13575</v>
      </c>
      <c r="O1033" s="32">
        <f t="shared" si="125"/>
        <v>1</v>
      </c>
      <c r="P1033" s="32">
        <f t="shared" si="126"/>
        <v>11</v>
      </c>
      <c r="Q1033" s="31"/>
      <c r="R1033" s="33">
        <f t="shared" si="127"/>
        <v>1168</v>
      </c>
    </row>
    <row r="1034" spans="1:18">
      <c r="A1034" s="329" t="s">
        <v>942</v>
      </c>
      <c r="B1034" s="329">
        <v>497117632</v>
      </c>
      <c r="C1034" s="329" t="s">
        <v>545</v>
      </c>
      <c r="D1034" s="329" t="s">
        <v>891</v>
      </c>
      <c r="E1034" s="329" t="s">
        <v>142</v>
      </c>
      <c r="F1034" s="30" t="s">
        <v>947</v>
      </c>
      <c r="G1034" s="329" t="s">
        <v>389</v>
      </c>
      <c r="H1034" s="241">
        <f t="shared" ref="H1034:H1097" si="128">IFERROR(VLOOKUP(B1034,ratesQ2,14,FALSE),0)</f>
        <v>1</v>
      </c>
      <c r="I1034" s="31"/>
      <c r="J1034" s="32">
        <f t="shared" ref="J1034:J1097" si="129">IFERROR(VLOOKUP($B1034,ratesPFY,9,FALSE),"--")</f>
        <v>11037</v>
      </c>
      <c r="K1034" s="32">
        <f t="shared" ref="K1034:K1097" si="130">IFERROR(VLOOKUP($B1034,found25,12,FALSE),0) +
IFERROR(VLOOKUP($B1034,found25,13,FALSE),0) +
IFERROR(VLOOKUP($B1034,found25,14,FALSE),0)</f>
        <v>0</v>
      </c>
      <c r="L1034" s="32">
        <f t="shared" ref="L1034:L1097" si="131">(IFERROR(VLOOKUP($B1034,found25,15,FALSE),0))</f>
        <v>0</v>
      </c>
      <c r="M1034" s="31"/>
      <c r="N1034" s="32">
        <f t="shared" ref="N1034:N1097" si="132">IFERROR(VLOOKUP($B1034,ratesQ2,8,FALSE),"--")</f>
        <v>11462</v>
      </c>
      <c r="O1034" s="32">
        <f t="shared" ref="O1034:O1097" si="133">IFERROR(VLOOKUP($B1034,found26,12,FALSE),0) +
IFERROR(VLOOKUP($B1034,found26,13,FALSE),0) +
IFERROR(VLOOKUP($B1034,found26,14,FALSE),0)</f>
        <v>0</v>
      </c>
      <c r="P1034" s="32">
        <f t="shared" ref="P1034:P1097" si="134">(IFERROR(VLOOKUP($B1034,found26,15,FALSE),0))</f>
        <v>0</v>
      </c>
      <c r="Q1034" s="31"/>
      <c r="R1034" s="33">
        <f t="shared" ref="R1034:R1097" si="135">IFERROR(N1034-J1034,"--")</f>
        <v>425</v>
      </c>
    </row>
    <row r="1035" spans="1:18">
      <c r="A1035" s="329" t="s">
        <v>942</v>
      </c>
      <c r="B1035" s="329">
        <v>497117670</v>
      </c>
      <c r="C1035" s="329" t="s">
        <v>545</v>
      </c>
      <c r="D1035" s="329" t="s">
        <v>891</v>
      </c>
      <c r="E1035" s="329" t="s">
        <v>142</v>
      </c>
      <c r="F1035" s="30" t="s">
        <v>688</v>
      </c>
      <c r="G1035" s="329" t="s">
        <v>399</v>
      </c>
      <c r="H1035" s="241">
        <f t="shared" si="128"/>
        <v>5</v>
      </c>
      <c r="I1035" s="31"/>
      <c r="J1035" s="32">
        <f t="shared" si="129"/>
        <v>13095</v>
      </c>
      <c r="K1035" s="32">
        <f t="shared" si="130"/>
        <v>0</v>
      </c>
      <c r="L1035" s="32">
        <f t="shared" si="131"/>
        <v>1</v>
      </c>
      <c r="M1035" s="31"/>
      <c r="N1035" s="32">
        <f t="shared" si="132"/>
        <v>13311</v>
      </c>
      <c r="O1035" s="32">
        <f t="shared" si="133"/>
        <v>0</v>
      </c>
      <c r="P1035" s="32">
        <f t="shared" si="134"/>
        <v>1</v>
      </c>
      <c r="Q1035" s="31"/>
      <c r="R1035" s="33">
        <f t="shared" si="135"/>
        <v>216</v>
      </c>
    </row>
    <row r="1036" spans="1:18">
      <c r="A1036" s="329" t="s">
        <v>942</v>
      </c>
      <c r="B1036" s="329">
        <v>497117674</v>
      </c>
      <c r="C1036" s="329" t="s">
        <v>545</v>
      </c>
      <c r="D1036" s="329" t="s">
        <v>891</v>
      </c>
      <c r="E1036" s="329" t="s">
        <v>142</v>
      </c>
      <c r="F1036" s="30" t="s">
        <v>689</v>
      </c>
      <c r="G1036" s="329" t="s">
        <v>402</v>
      </c>
      <c r="H1036" s="241">
        <f t="shared" si="128"/>
        <v>5</v>
      </c>
      <c r="I1036" s="31"/>
      <c r="J1036" s="32">
        <f t="shared" si="129"/>
        <v>14048</v>
      </c>
      <c r="K1036" s="32">
        <f t="shared" si="130"/>
        <v>0</v>
      </c>
      <c r="L1036" s="32">
        <f t="shared" si="131"/>
        <v>2</v>
      </c>
      <c r="M1036" s="31"/>
      <c r="N1036" s="32">
        <f t="shared" si="132"/>
        <v>15182</v>
      </c>
      <c r="O1036" s="32">
        <f t="shared" si="133"/>
        <v>0</v>
      </c>
      <c r="P1036" s="32">
        <f t="shared" si="134"/>
        <v>2</v>
      </c>
      <c r="Q1036" s="31"/>
      <c r="R1036" s="33">
        <f t="shared" si="135"/>
        <v>1134</v>
      </c>
    </row>
    <row r="1037" spans="1:18">
      <c r="A1037" s="329" t="s">
        <v>942</v>
      </c>
      <c r="B1037" s="329">
        <v>497117680</v>
      </c>
      <c r="C1037" s="329" t="s">
        <v>545</v>
      </c>
      <c r="D1037" s="329" t="s">
        <v>891</v>
      </c>
      <c r="E1037" s="329" t="s">
        <v>142</v>
      </c>
      <c r="F1037" s="30" t="s">
        <v>808</v>
      </c>
      <c r="G1037" s="329" t="s">
        <v>404</v>
      </c>
      <c r="H1037" s="241">
        <f t="shared" si="128"/>
        <v>4</v>
      </c>
      <c r="I1037" s="31"/>
      <c r="J1037" s="32">
        <f t="shared" si="129"/>
        <v>10917</v>
      </c>
      <c r="K1037" s="32">
        <f t="shared" si="130"/>
        <v>0</v>
      </c>
      <c r="L1037" s="32">
        <f t="shared" si="131"/>
        <v>0</v>
      </c>
      <c r="M1037" s="31"/>
      <c r="N1037" s="32">
        <f t="shared" si="132"/>
        <v>11842</v>
      </c>
      <c r="O1037" s="32">
        <f t="shared" si="133"/>
        <v>0</v>
      </c>
      <c r="P1037" s="32">
        <f t="shared" si="134"/>
        <v>0</v>
      </c>
      <c r="Q1037" s="31"/>
      <c r="R1037" s="33">
        <f t="shared" si="135"/>
        <v>925</v>
      </c>
    </row>
    <row r="1038" spans="1:18">
      <c r="A1038" s="329" t="s">
        <v>942</v>
      </c>
      <c r="B1038" s="329">
        <v>497117683</v>
      </c>
      <c r="C1038" s="329" t="s">
        <v>545</v>
      </c>
      <c r="D1038" s="329" t="s">
        <v>891</v>
      </c>
      <c r="E1038" s="329" t="s">
        <v>142</v>
      </c>
      <c r="F1038" s="30" t="s">
        <v>853</v>
      </c>
      <c r="G1038" s="329" t="s">
        <v>405</v>
      </c>
      <c r="H1038" s="241">
        <f t="shared" si="128"/>
        <v>5</v>
      </c>
      <c r="I1038" s="31"/>
      <c r="J1038" s="32">
        <f t="shared" si="129"/>
        <v>13264</v>
      </c>
      <c r="K1038" s="32">
        <f t="shared" si="130"/>
        <v>0</v>
      </c>
      <c r="L1038" s="32">
        <f t="shared" si="131"/>
        <v>1</v>
      </c>
      <c r="M1038" s="31"/>
      <c r="N1038" s="32">
        <f t="shared" si="132"/>
        <v>15059</v>
      </c>
      <c r="O1038" s="32">
        <f t="shared" si="133"/>
        <v>0</v>
      </c>
      <c r="P1038" s="32">
        <f t="shared" si="134"/>
        <v>2</v>
      </c>
      <c r="Q1038" s="31"/>
      <c r="R1038" s="33">
        <f t="shared" si="135"/>
        <v>1795</v>
      </c>
    </row>
    <row r="1039" spans="1:18">
      <c r="A1039" s="329" t="s">
        <v>942</v>
      </c>
      <c r="B1039" s="329">
        <v>497117685</v>
      </c>
      <c r="C1039" s="329" t="s">
        <v>545</v>
      </c>
      <c r="D1039" s="329" t="s">
        <v>891</v>
      </c>
      <c r="E1039" s="329" t="s">
        <v>142</v>
      </c>
      <c r="F1039" s="30" t="s">
        <v>948</v>
      </c>
      <c r="G1039" s="329" t="s">
        <v>406</v>
      </c>
      <c r="H1039" s="241">
        <f t="shared" si="128"/>
        <v>0</v>
      </c>
      <c r="I1039" s="31"/>
      <c r="J1039" s="32">
        <f t="shared" si="129"/>
        <v>17828</v>
      </c>
      <c r="K1039" s="32">
        <f t="shared" si="130"/>
        <v>0</v>
      </c>
      <c r="L1039" s="32">
        <f t="shared" si="131"/>
        <v>1</v>
      </c>
      <c r="M1039" s="31"/>
      <c r="N1039" s="32" t="str">
        <f t="shared" si="132"/>
        <v>--</v>
      </c>
      <c r="O1039" s="32">
        <f t="shared" si="133"/>
        <v>0</v>
      </c>
      <c r="P1039" s="32">
        <f t="shared" si="134"/>
        <v>0</v>
      </c>
      <c r="Q1039" s="31"/>
      <c r="R1039" s="33" t="str">
        <f t="shared" si="135"/>
        <v>--</v>
      </c>
    </row>
    <row r="1040" spans="1:18">
      <c r="A1040" s="329" t="s">
        <v>942</v>
      </c>
      <c r="B1040" s="329">
        <v>497117717</v>
      </c>
      <c r="C1040" s="329" t="s">
        <v>545</v>
      </c>
      <c r="D1040" s="329" t="s">
        <v>891</v>
      </c>
      <c r="E1040" s="329" t="s">
        <v>142</v>
      </c>
      <c r="F1040" s="30" t="s">
        <v>690</v>
      </c>
      <c r="G1040" s="329" t="s">
        <v>415</v>
      </c>
      <c r="H1040" s="241">
        <f t="shared" si="128"/>
        <v>2</v>
      </c>
      <c r="I1040" s="31"/>
      <c r="J1040" s="32">
        <f t="shared" si="129"/>
        <v>14024</v>
      </c>
      <c r="K1040" s="32">
        <f t="shared" si="130"/>
        <v>0</v>
      </c>
      <c r="L1040" s="32">
        <f t="shared" si="131"/>
        <v>1</v>
      </c>
      <c r="M1040" s="31"/>
      <c r="N1040" s="32">
        <f t="shared" si="132"/>
        <v>15941</v>
      </c>
      <c r="O1040" s="32">
        <f t="shared" si="133"/>
        <v>0</v>
      </c>
      <c r="P1040" s="32">
        <f t="shared" si="134"/>
        <v>2</v>
      </c>
      <c r="Q1040" s="31"/>
      <c r="R1040" s="33">
        <f t="shared" si="135"/>
        <v>1917</v>
      </c>
    </row>
    <row r="1041" spans="1:18">
      <c r="A1041" s="329" t="s">
        <v>942</v>
      </c>
      <c r="B1041" s="329">
        <v>497117750</v>
      </c>
      <c r="C1041" s="329" t="s">
        <v>545</v>
      </c>
      <c r="D1041" s="329" t="s">
        <v>891</v>
      </c>
      <c r="E1041" s="329" t="s">
        <v>142</v>
      </c>
      <c r="F1041" s="30" t="s">
        <v>691</v>
      </c>
      <c r="G1041" s="329" t="s">
        <v>423</v>
      </c>
      <c r="H1041" s="241">
        <f t="shared" si="128"/>
        <v>3</v>
      </c>
      <c r="I1041" s="31"/>
      <c r="J1041" s="32">
        <f t="shared" si="129"/>
        <v>12565</v>
      </c>
      <c r="K1041" s="32">
        <f t="shared" si="130"/>
        <v>0</v>
      </c>
      <c r="L1041" s="32">
        <f t="shared" si="131"/>
        <v>0</v>
      </c>
      <c r="M1041" s="31"/>
      <c r="N1041" s="32">
        <f t="shared" si="132"/>
        <v>12988</v>
      </c>
      <c r="O1041" s="32">
        <f t="shared" si="133"/>
        <v>0</v>
      </c>
      <c r="P1041" s="32">
        <f t="shared" si="134"/>
        <v>0</v>
      </c>
      <c r="Q1041" s="31"/>
      <c r="R1041" s="33">
        <f t="shared" si="135"/>
        <v>423</v>
      </c>
    </row>
    <row r="1042" spans="1:18">
      <c r="A1042" s="329" t="s">
        <v>942</v>
      </c>
      <c r="B1042" s="329">
        <v>497117755</v>
      </c>
      <c r="C1042" s="329" t="s">
        <v>545</v>
      </c>
      <c r="D1042" s="329" t="s">
        <v>891</v>
      </c>
      <c r="E1042" s="329" t="s">
        <v>142</v>
      </c>
      <c r="F1042" s="30" t="s">
        <v>692</v>
      </c>
      <c r="G1042" s="329" t="s">
        <v>425</v>
      </c>
      <c r="H1042" s="241">
        <f t="shared" si="128"/>
        <v>4</v>
      </c>
      <c r="I1042" s="31"/>
      <c r="J1042" s="32">
        <f t="shared" si="129"/>
        <v>11932</v>
      </c>
      <c r="K1042" s="32">
        <f t="shared" si="130"/>
        <v>0</v>
      </c>
      <c r="L1042" s="32">
        <f t="shared" si="131"/>
        <v>0</v>
      </c>
      <c r="M1042" s="31"/>
      <c r="N1042" s="32">
        <f t="shared" si="132"/>
        <v>11723</v>
      </c>
      <c r="O1042" s="32">
        <f t="shared" si="133"/>
        <v>0</v>
      </c>
      <c r="P1042" s="32">
        <f t="shared" si="134"/>
        <v>0</v>
      </c>
      <c r="Q1042" s="31"/>
      <c r="R1042" s="33">
        <f t="shared" si="135"/>
        <v>-209</v>
      </c>
    </row>
    <row r="1043" spans="1:18">
      <c r="A1043" s="329" t="s">
        <v>942</v>
      </c>
      <c r="B1043" s="329">
        <v>497117766</v>
      </c>
      <c r="C1043" s="329" t="s">
        <v>545</v>
      </c>
      <c r="D1043" s="329" t="s">
        <v>891</v>
      </c>
      <c r="E1043" s="329" t="s">
        <v>142</v>
      </c>
      <c r="F1043" s="30" t="s">
        <v>893</v>
      </c>
      <c r="G1043" s="329" t="s">
        <v>429</v>
      </c>
      <c r="H1043" s="241">
        <f t="shared" si="128"/>
        <v>4</v>
      </c>
      <c r="I1043" s="31"/>
      <c r="J1043" s="32">
        <f t="shared" si="129"/>
        <v>11546</v>
      </c>
      <c r="K1043" s="32">
        <f t="shared" si="130"/>
        <v>0</v>
      </c>
      <c r="L1043" s="32">
        <f t="shared" si="131"/>
        <v>0</v>
      </c>
      <c r="M1043" s="31"/>
      <c r="N1043" s="32">
        <f t="shared" si="132"/>
        <v>16104</v>
      </c>
      <c r="O1043" s="32">
        <f t="shared" si="133"/>
        <v>0</v>
      </c>
      <c r="P1043" s="32">
        <f t="shared" si="134"/>
        <v>2</v>
      </c>
      <c r="Q1043" s="31"/>
      <c r="R1043" s="33">
        <f t="shared" si="135"/>
        <v>4558</v>
      </c>
    </row>
    <row r="1044" spans="1:18">
      <c r="A1044" s="329" t="s">
        <v>949</v>
      </c>
      <c r="B1044" s="329">
        <v>498281005</v>
      </c>
      <c r="C1044" s="329" t="s">
        <v>546</v>
      </c>
      <c r="D1044" s="329" t="s">
        <v>796</v>
      </c>
      <c r="E1044" s="329" t="s">
        <v>306</v>
      </c>
      <c r="F1044" s="30" t="s">
        <v>797</v>
      </c>
      <c r="G1044" s="329" t="s">
        <v>30</v>
      </c>
      <c r="H1044" s="241">
        <f t="shared" si="128"/>
        <v>1</v>
      </c>
      <c r="I1044" s="31"/>
      <c r="J1044" s="32" t="str">
        <f t="shared" si="129"/>
        <v>--</v>
      </c>
      <c r="K1044" s="32">
        <f t="shared" si="130"/>
        <v>0</v>
      </c>
      <c r="L1044" s="32">
        <f t="shared" si="131"/>
        <v>0</v>
      </c>
      <c r="M1044" s="31"/>
      <c r="N1044" s="32">
        <f t="shared" si="132"/>
        <v>19728</v>
      </c>
      <c r="O1044" s="32">
        <f t="shared" si="133"/>
        <v>0</v>
      </c>
      <c r="P1044" s="32">
        <f t="shared" si="134"/>
        <v>1</v>
      </c>
      <c r="Q1044" s="31"/>
      <c r="R1044" s="33" t="str">
        <f t="shared" si="135"/>
        <v>--</v>
      </c>
    </row>
    <row r="1045" spans="1:18">
      <c r="A1045" s="329" t="s">
        <v>949</v>
      </c>
      <c r="B1045" s="329">
        <v>498281061</v>
      </c>
      <c r="C1045" s="329" t="s">
        <v>546</v>
      </c>
      <c r="D1045" s="329" t="s">
        <v>796</v>
      </c>
      <c r="E1045" s="329" t="s">
        <v>306</v>
      </c>
      <c r="F1045" s="30" t="s">
        <v>799</v>
      </c>
      <c r="G1045" s="329" t="s">
        <v>86</v>
      </c>
      <c r="H1045" s="241">
        <f t="shared" si="128"/>
        <v>14</v>
      </c>
      <c r="I1045" s="31"/>
      <c r="J1045" s="32">
        <f t="shared" si="129"/>
        <v>17791</v>
      </c>
      <c r="K1045" s="32">
        <f t="shared" si="130"/>
        <v>0</v>
      </c>
      <c r="L1045" s="32">
        <f t="shared" si="131"/>
        <v>2</v>
      </c>
      <c r="M1045" s="31"/>
      <c r="N1045" s="32">
        <f t="shared" si="132"/>
        <v>19778</v>
      </c>
      <c r="O1045" s="32">
        <f t="shared" si="133"/>
        <v>0</v>
      </c>
      <c r="P1045" s="32">
        <f t="shared" si="134"/>
        <v>9</v>
      </c>
      <c r="Q1045" s="31"/>
      <c r="R1045" s="33">
        <f t="shared" si="135"/>
        <v>1987</v>
      </c>
    </row>
    <row r="1046" spans="1:18">
      <c r="A1046" s="329" t="s">
        <v>949</v>
      </c>
      <c r="B1046" s="329">
        <v>498281087</v>
      </c>
      <c r="C1046" s="329" t="s">
        <v>546</v>
      </c>
      <c r="D1046" s="329" t="s">
        <v>796</v>
      </c>
      <c r="E1046" s="329" t="s">
        <v>306</v>
      </c>
      <c r="F1046" s="30" t="s">
        <v>800</v>
      </c>
      <c r="G1046" s="329" t="s">
        <v>112</v>
      </c>
      <c r="H1046" s="241">
        <f t="shared" si="128"/>
        <v>1</v>
      </c>
      <c r="I1046" s="31"/>
      <c r="J1046" s="32">
        <f t="shared" si="129"/>
        <v>17955</v>
      </c>
      <c r="K1046" s="32">
        <f t="shared" si="130"/>
        <v>0</v>
      </c>
      <c r="L1046" s="32">
        <f t="shared" si="131"/>
        <v>1</v>
      </c>
      <c r="M1046" s="31"/>
      <c r="N1046" s="32">
        <f t="shared" si="132"/>
        <v>14171.529570502429</v>
      </c>
      <c r="O1046" s="32">
        <f t="shared" si="133"/>
        <v>0</v>
      </c>
      <c r="P1046" s="32">
        <f t="shared" si="134"/>
        <v>0</v>
      </c>
      <c r="Q1046" s="31"/>
      <c r="R1046" s="33">
        <f t="shared" si="135"/>
        <v>-3783.4704294975709</v>
      </c>
    </row>
    <row r="1047" spans="1:18">
      <c r="A1047" s="329" t="s">
        <v>949</v>
      </c>
      <c r="B1047" s="329">
        <v>498281111</v>
      </c>
      <c r="C1047" s="329" t="s">
        <v>546</v>
      </c>
      <c r="D1047" s="329" t="s">
        <v>796</v>
      </c>
      <c r="E1047" s="329" t="s">
        <v>306</v>
      </c>
      <c r="F1047" s="30" t="s">
        <v>801</v>
      </c>
      <c r="G1047" s="329" t="s">
        <v>136</v>
      </c>
      <c r="H1047" s="241">
        <f t="shared" si="128"/>
        <v>0</v>
      </c>
      <c r="I1047" s="31"/>
      <c r="J1047" s="32">
        <f t="shared" si="129"/>
        <v>16941</v>
      </c>
      <c r="K1047" s="32">
        <f t="shared" si="130"/>
        <v>0</v>
      </c>
      <c r="L1047" s="32">
        <f t="shared" si="131"/>
        <v>2</v>
      </c>
      <c r="M1047" s="31"/>
      <c r="N1047" s="32" t="str">
        <f t="shared" si="132"/>
        <v>--</v>
      </c>
      <c r="O1047" s="32">
        <f t="shared" si="133"/>
        <v>0</v>
      </c>
      <c r="P1047" s="32">
        <f t="shared" si="134"/>
        <v>0</v>
      </c>
      <c r="Q1047" s="31"/>
      <c r="R1047" s="33" t="str">
        <f t="shared" si="135"/>
        <v>--</v>
      </c>
    </row>
    <row r="1048" spans="1:18">
      <c r="A1048" s="329" t="s">
        <v>949</v>
      </c>
      <c r="B1048" s="329">
        <v>498281137</v>
      </c>
      <c r="C1048" s="329" t="s">
        <v>546</v>
      </c>
      <c r="D1048" s="329" t="s">
        <v>796</v>
      </c>
      <c r="E1048" s="329" t="s">
        <v>306</v>
      </c>
      <c r="F1048" s="30" t="s">
        <v>847</v>
      </c>
      <c r="G1048" s="329" t="s">
        <v>162</v>
      </c>
      <c r="H1048" s="241">
        <f t="shared" si="128"/>
        <v>4</v>
      </c>
      <c r="I1048" s="31"/>
      <c r="J1048" s="32">
        <f t="shared" si="129"/>
        <v>20774</v>
      </c>
      <c r="K1048" s="32">
        <f t="shared" si="130"/>
        <v>0</v>
      </c>
      <c r="L1048" s="32">
        <f t="shared" si="131"/>
        <v>5</v>
      </c>
      <c r="M1048" s="31"/>
      <c r="N1048" s="32">
        <f t="shared" si="132"/>
        <v>21389</v>
      </c>
      <c r="O1048" s="32">
        <f t="shared" si="133"/>
        <v>0</v>
      </c>
      <c r="P1048" s="32">
        <f t="shared" si="134"/>
        <v>9</v>
      </c>
      <c r="Q1048" s="31"/>
      <c r="R1048" s="33">
        <f t="shared" si="135"/>
        <v>615</v>
      </c>
    </row>
    <row r="1049" spans="1:18">
      <c r="A1049" s="329" t="s">
        <v>949</v>
      </c>
      <c r="B1049" s="329">
        <v>498281281</v>
      </c>
      <c r="C1049" s="329" t="s">
        <v>546</v>
      </c>
      <c r="D1049" s="329" t="s">
        <v>796</v>
      </c>
      <c r="E1049" s="329" t="s">
        <v>306</v>
      </c>
      <c r="F1049" s="30" t="s">
        <v>796</v>
      </c>
      <c r="G1049" s="329" t="s">
        <v>306</v>
      </c>
      <c r="H1049" s="241">
        <f t="shared" si="128"/>
        <v>745</v>
      </c>
      <c r="I1049" s="31"/>
      <c r="J1049" s="32">
        <f t="shared" si="129"/>
        <v>19122</v>
      </c>
      <c r="K1049" s="32">
        <f t="shared" si="130"/>
        <v>48</v>
      </c>
      <c r="L1049" s="32">
        <f t="shared" si="131"/>
        <v>536</v>
      </c>
      <c r="M1049" s="31"/>
      <c r="N1049" s="32">
        <f t="shared" si="132"/>
        <v>20687</v>
      </c>
      <c r="O1049" s="32">
        <f t="shared" si="133"/>
        <v>56</v>
      </c>
      <c r="P1049" s="32">
        <f t="shared" si="134"/>
        <v>614</v>
      </c>
      <c r="Q1049" s="31"/>
      <c r="R1049" s="33">
        <f t="shared" si="135"/>
        <v>1565</v>
      </c>
    </row>
    <row r="1050" spans="1:18">
      <c r="A1050" s="329" t="s">
        <v>949</v>
      </c>
      <c r="B1050" s="329">
        <v>498281325</v>
      </c>
      <c r="C1050" s="329" t="s">
        <v>546</v>
      </c>
      <c r="D1050" s="329" t="s">
        <v>796</v>
      </c>
      <c r="E1050" s="329" t="s">
        <v>306</v>
      </c>
      <c r="F1050" s="30" t="s">
        <v>805</v>
      </c>
      <c r="G1050" s="329" t="s">
        <v>350</v>
      </c>
      <c r="H1050" s="241">
        <f t="shared" si="128"/>
        <v>1</v>
      </c>
      <c r="I1050" s="31"/>
      <c r="J1050" s="32">
        <f t="shared" si="129"/>
        <v>19285</v>
      </c>
      <c r="K1050" s="32">
        <f t="shared" si="130"/>
        <v>0</v>
      </c>
      <c r="L1050" s="32">
        <f t="shared" si="131"/>
        <v>1</v>
      </c>
      <c r="M1050" s="31"/>
      <c r="N1050" s="32">
        <f t="shared" si="132"/>
        <v>20266</v>
      </c>
      <c r="O1050" s="32">
        <f t="shared" si="133"/>
        <v>0</v>
      </c>
      <c r="P1050" s="32">
        <f t="shared" si="134"/>
        <v>1</v>
      </c>
      <c r="Q1050" s="31"/>
      <c r="R1050" s="33">
        <f t="shared" si="135"/>
        <v>981</v>
      </c>
    </row>
    <row r="1051" spans="1:18">
      <c r="A1051" s="329" t="s">
        <v>949</v>
      </c>
      <c r="B1051" s="329">
        <v>498281332</v>
      </c>
      <c r="C1051" s="329" t="s">
        <v>546</v>
      </c>
      <c r="D1051" s="329" t="s">
        <v>796</v>
      </c>
      <c r="E1051" s="329" t="s">
        <v>306</v>
      </c>
      <c r="F1051" s="30" t="s">
        <v>806</v>
      </c>
      <c r="G1051" s="329" t="s">
        <v>357</v>
      </c>
      <c r="H1051" s="241">
        <f t="shared" si="128"/>
        <v>3</v>
      </c>
      <c r="I1051" s="31"/>
      <c r="J1051" s="32" t="str">
        <f t="shared" si="129"/>
        <v>--</v>
      </c>
      <c r="K1051" s="32">
        <f t="shared" si="130"/>
        <v>0</v>
      </c>
      <c r="L1051" s="32">
        <f t="shared" si="131"/>
        <v>0</v>
      </c>
      <c r="M1051" s="31"/>
      <c r="N1051" s="32">
        <f t="shared" si="132"/>
        <v>17546</v>
      </c>
      <c r="O1051" s="32">
        <f t="shared" si="133"/>
        <v>1</v>
      </c>
      <c r="P1051" s="32">
        <f t="shared" si="134"/>
        <v>3</v>
      </c>
      <c r="Q1051" s="31"/>
      <c r="R1051" s="33" t="str">
        <f t="shared" si="135"/>
        <v>--</v>
      </c>
    </row>
    <row r="1052" spans="1:18">
      <c r="A1052" s="329" t="s">
        <v>950</v>
      </c>
      <c r="B1052" s="329">
        <v>499061005</v>
      </c>
      <c r="C1052" s="329" t="s">
        <v>646</v>
      </c>
      <c r="D1052" s="329" t="s">
        <v>799</v>
      </c>
      <c r="E1052" s="329" t="s">
        <v>86</v>
      </c>
      <c r="F1052" s="30" t="s">
        <v>797</v>
      </c>
      <c r="G1052" s="329" t="s">
        <v>30</v>
      </c>
      <c r="H1052" s="241">
        <f t="shared" si="128"/>
        <v>32</v>
      </c>
      <c r="I1052" s="31"/>
      <c r="J1052" s="32">
        <f t="shared" si="129"/>
        <v>15818</v>
      </c>
      <c r="K1052" s="32">
        <f t="shared" si="130"/>
        <v>2</v>
      </c>
      <c r="L1052" s="32">
        <f t="shared" si="131"/>
        <v>14</v>
      </c>
      <c r="M1052" s="31"/>
      <c r="N1052" s="32">
        <f t="shared" si="132"/>
        <v>15673</v>
      </c>
      <c r="O1052" s="32">
        <f t="shared" si="133"/>
        <v>4</v>
      </c>
      <c r="P1052" s="32">
        <f t="shared" si="134"/>
        <v>23</v>
      </c>
      <c r="Q1052" s="31"/>
      <c r="R1052" s="33">
        <f t="shared" si="135"/>
        <v>-145</v>
      </c>
    </row>
    <row r="1053" spans="1:18">
      <c r="A1053" s="329" t="s">
        <v>950</v>
      </c>
      <c r="B1053" s="329">
        <v>499061024</v>
      </c>
      <c r="C1053" s="329" t="s">
        <v>646</v>
      </c>
      <c r="D1053" s="329" t="s">
        <v>799</v>
      </c>
      <c r="E1053" s="329" t="s">
        <v>86</v>
      </c>
      <c r="F1053" s="30" t="s">
        <v>798</v>
      </c>
      <c r="G1053" s="329" t="s">
        <v>49</v>
      </c>
      <c r="H1053" s="241">
        <f t="shared" si="128"/>
        <v>1</v>
      </c>
      <c r="I1053" s="31"/>
      <c r="J1053" s="32">
        <f t="shared" si="129"/>
        <v>17447</v>
      </c>
      <c r="K1053" s="32">
        <f t="shared" si="130"/>
        <v>0</v>
      </c>
      <c r="L1053" s="32">
        <f t="shared" si="131"/>
        <v>1</v>
      </c>
      <c r="M1053" s="31"/>
      <c r="N1053" s="32">
        <f t="shared" si="132"/>
        <v>18081</v>
      </c>
      <c r="O1053" s="32">
        <f t="shared" si="133"/>
        <v>0</v>
      </c>
      <c r="P1053" s="32">
        <f t="shared" si="134"/>
        <v>1</v>
      </c>
      <c r="Q1053" s="31"/>
      <c r="R1053" s="33">
        <f t="shared" si="135"/>
        <v>634</v>
      </c>
    </row>
    <row r="1054" spans="1:18">
      <c r="A1054" s="329" t="s">
        <v>950</v>
      </c>
      <c r="B1054" s="329">
        <v>499061061</v>
      </c>
      <c r="C1054" s="329" t="s">
        <v>646</v>
      </c>
      <c r="D1054" s="329" t="s">
        <v>799</v>
      </c>
      <c r="E1054" s="329" t="s">
        <v>86</v>
      </c>
      <c r="F1054" s="30" t="s">
        <v>799</v>
      </c>
      <c r="G1054" s="329" t="s">
        <v>86</v>
      </c>
      <c r="H1054" s="241">
        <f t="shared" si="128"/>
        <v>97</v>
      </c>
      <c r="I1054" s="31"/>
      <c r="J1054" s="32">
        <f t="shared" si="129"/>
        <v>16735</v>
      </c>
      <c r="K1054" s="32">
        <f t="shared" si="130"/>
        <v>0</v>
      </c>
      <c r="L1054" s="32">
        <f t="shared" si="131"/>
        <v>50</v>
      </c>
      <c r="M1054" s="31"/>
      <c r="N1054" s="32">
        <f t="shared" si="132"/>
        <v>16575</v>
      </c>
      <c r="O1054" s="32">
        <f t="shared" si="133"/>
        <v>1</v>
      </c>
      <c r="P1054" s="32">
        <f t="shared" si="134"/>
        <v>108</v>
      </c>
      <c r="Q1054" s="31"/>
      <c r="R1054" s="33">
        <f t="shared" si="135"/>
        <v>-160</v>
      </c>
    </row>
    <row r="1055" spans="1:18">
      <c r="A1055" s="329" t="s">
        <v>950</v>
      </c>
      <c r="B1055" s="329">
        <v>499061086</v>
      </c>
      <c r="C1055" s="329" t="s">
        <v>646</v>
      </c>
      <c r="D1055" s="329" t="s">
        <v>799</v>
      </c>
      <c r="E1055" s="329" t="s">
        <v>86</v>
      </c>
      <c r="F1055" s="30" t="s">
        <v>845</v>
      </c>
      <c r="G1055" s="329" t="s">
        <v>111</v>
      </c>
      <c r="H1055" s="241">
        <f t="shared" si="128"/>
        <v>1</v>
      </c>
      <c r="I1055" s="31"/>
      <c r="J1055" s="32">
        <f t="shared" si="129"/>
        <v>12565</v>
      </c>
      <c r="K1055" s="32">
        <f t="shared" si="130"/>
        <v>0</v>
      </c>
      <c r="L1055" s="32">
        <f t="shared" si="131"/>
        <v>0</v>
      </c>
      <c r="M1055" s="31"/>
      <c r="N1055" s="32">
        <f t="shared" si="132"/>
        <v>16848</v>
      </c>
      <c r="O1055" s="32">
        <f t="shared" si="133"/>
        <v>0</v>
      </c>
      <c r="P1055" s="32">
        <f t="shared" si="134"/>
        <v>2</v>
      </c>
      <c r="Q1055" s="31"/>
      <c r="R1055" s="33">
        <f t="shared" si="135"/>
        <v>4283</v>
      </c>
    </row>
    <row r="1056" spans="1:18">
      <c r="A1056" s="329" t="s">
        <v>950</v>
      </c>
      <c r="B1056" s="329">
        <v>499061087</v>
      </c>
      <c r="C1056" s="329" t="s">
        <v>646</v>
      </c>
      <c r="D1056" s="329" t="s">
        <v>799</v>
      </c>
      <c r="E1056" s="329" t="s">
        <v>86</v>
      </c>
      <c r="F1056" s="30" t="s">
        <v>800</v>
      </c>
      <c r="G1056" s="329" t="s">
        <v>112</v>
      </c>
      <c r="H1056" s="241">
        <f t="shared" si="128"/>
        <v>1</v>
      </c>
      <c r="I1056" s="31"/>
      <c r="J1056" s="32">
        <f t="shared" si="129"/>
        <v>12565</v>
      </c>
      <c r="K1056" s="32">
        <f t="shared" si="130"/>
        <v>0</v>
      </c>
      <c r="L1056" s="32">
        <f t="shared" si="131"/>
        <v>0</v>
      </c>
      <c r="M1056" s="31"/>
      <c r="N1056" s="32">
        <f t="shared" si="132"/>
        <v>15819</v>
      </c>
      <c r="O1056" s="32">
        <f t="shared" si="133"/>
        <v>0</v>
      </c>
      <c r="P1056" s="32">
        <f t="shared" si="134"/>
        <v>1</v>
      </c>
      <c r="Q1056" s="31"/>
      <c r="R1056" s="33">
        <f t="shared" si="135"/>
        <v>3254</v>
      </c>
    </row>
    <row r="1057" spans="1:18">
      <c r="A1057" s="329" t="s">
        <v>950</v>
      </c>
      <c r="B1057" s="329">
        <v>499061111</v>
      </c>
      <c r="C1057" s="329" t="s">
        <v>646</v>
      </c>
      <c r="D1057" s="329" t="s">
        <v>799</v>
      </c>
      <c r="E1057" s="329" t="s">
        <v>86</v>
      </c>
      <c r="F1057" s="30" t="s">
        <v>801</v>
      </c>
      <c r="G1057" s="329" t="s">
        <v>136</v>
      </c>
      <c r="H1057" s="241">
        <f t="shared" si="128"/>
        <v>0</v>
      </c>
      <c r="I1057" s="31"/>
      <c r="J1057" s="32">
        <f t="shared" si="129"/>
        <v>18842</v>
      </c>
      <c r="K1057" s="32">
        <f t="shared" si="130"/>
        <v>0</v>
      </c>
      <c r="L1057" s="32">
        <f t="shared" si="131"/>
        <v>1</v>
      </c>
      <c r="M1057" s="31"/>
      <c r="N1057" s="32" t="str">
        <f t="shared" si="132"/>
        <v>--</v>
      </c>
      <c r="O1057" s="32">
        <f t="shared" si="133"/>
        <v>0</v>
      </c>
      <c r="P1057" s="32">
        <f t="shared" si="134"/>
        <v>0</v>
      </c>
      <c r="Q1057" s="31"/>
      <c r="R1057" s="33" t="str">
        <f t="shared" si="135"/>
        <v>--</v>
      </c>
    </row>
    <row r="1058" spans="1:18">
      <c r="A1058" s="329" t="s">
        <v>950</v>
      </c>
      <c r="B1058" s="329">
        <v>499061137</v>
      </c>
      <c r="C1058" s="329" t="s">
        <v>646</v>
      </c>
      <c r="D1058" s="329" t="s">
        <v>799</v>
      </c>
      <c r="E1058" s="329" t="s">
        <v>86</v>
      </c>
      <c r="F1058" s="30" t="s">
        <v>847</v>
      </c>
      <c r="G1058" s="329" t="s">
        <v>162</v>
      </c>
      <c r="H1058" s="241">
        <f t="shared" si="128"/>
        <v>57</v>
      </c>
      <c r="I1058" s="31"/>
      <c r="J1058" s="32">
        <f t="shared" si="129"/>
        <v>17670</v>
      </c>
      <c r="K1058" s="32">
        <f t="shared" si="130"/>
        <v>1</v>
      </c>
      <c r="L1058" s="32">
        <f t="shared" si="131"/>
        <v>26</v>
      </c>
      <c r="M1058" s="31"/>
      <c r="N1058" s="32">
        <f t="shared" si="132"/>
        <v>18592</v>
      </c>
      <c r="O1058" s="32">
        <f t="shared" si="133"/>
        <v>1</v>
      </c>
      <c r="P1058" s="32">
        <f t="shared" si="134"/>
        <v>51</v>
      </c>
      <c r="Q1058" s="31"/>
      <c r="R1058" s="33">
        <f t="shared" si="135"/>
        <v>922</v>
      </c>
    </row>
    <row r="1059" spans="1:18">
      <c r="A1059" s="329" t="s">
        <v>950</v>
      </c>
      <c r="B1059" s="329">
        <v>499061159</v>
      </c>
      <c r="C1059" s="329" t="s">
        <v>646</v>
      </c>
      <c r="D1059" s="329" t="s">
        <v>799</v>
      </c>
      <c r="E1059" s="329" t="s">
        <v>86</v>
      </c>
      <c r="F1059" s="30" t="s">
        <v>892</v>
      </c>
      <c r="G1059" s="329" t="s">
        <v>184</v>
      </c>
      <c r="H1059" s="241">
        <f t="shared" si="128"/>
        <v>1</v>
      </c>
      <c r="I1059" s="31"/>
      <c r="J1059" s="32">
        <f t="shared" si="129"/>
        <v>12565</v>
      </c>
      <c r="K1059" s="32">
        <f t="shared" si="130"/>
        <v>0</v>
      </c>
      <c r="L1059" s="32">
        <f t="shared" si="131"/>
        <v>0</v>
      </c>
      <c r="M1059" s="31"/>
      <c r="N1059" s="32">
        <f t="shared" si="132"/>
        <v>13041.036764382559</v>
      </c>
      <c r="O1059" s="32">
        <f t="shared" si="133"/>
        <v>0</v>
      </c>
      <c r="P1059" s="32">
        <f t="shared" si="134"/>
        <v>0</v>
      </c>
      <c r="Q1059" s="31"/>
      <c r="R1059" s="33">
        <f t="shared" si="135"/>
        <v>476.03676438255934</v>
      </c>
    </row>
    <row r="1060" spans="1:18">
      <c r="A1060" s="329" t="s">
        <v>950</v>
      </c>
      <c r="B1060" s="329">
        <v>499061161</v>
      </c>
      <c r="C1060" s="329" t="s">
        <v>646</v>
      </c>
      <c r="D1060" s="329" t="s">
        <v>799</v>
      </c>
      <c r="E1060" s="329" t="s">
        <v>86</v>
      </c>
      <c r="F1060" s="30" t="s">
        <v>802</v>
      </c>
      <c r="G1060" s="329" t="s">
        <v>186</v>
      </c>
      <c r="H1060" s="241">
        <f t="shared" si="128"/>
        <v>10</v>
      </c>
      <c r="I1060" s="31"/>
      <c r="J1060" s="32">
        <f t="shared" si="129"/>
        <v>12565</v>
      </c>
      <c r="K1060" s="32">
        <f t="shared" si="130"/>
        <v>0</v>
      </c>
      <c r="L1060" s="32">
        <f t="shared" si="131"/>
        <v>0</v>
      </c>
      <c r="M1060" s="31"/>
      <c r="N1060" s="32">
        <f t="shared" si="132"/>
        <v>13828</v>
      </c>
      <c r="O1060" s="32">
        <f t="shared" si="133"/>
        <v>0</v>
      </c>
      <c r="P1060" s="32">
        <f t="shared" si="134"/>
        <v>2</v>
      </c>
      <c r="Q1060" s="31"/>
      <c r="R1060" s="33">
        <f t="shared" si="135"/>
        <v>1263</v>
      </c>
    </row>
    <row r="1061" spans="1:18">
      <c r="A1061" s="329" t="s">
        <v>950</v>
      </c>
      <c r="B1061" s="329">
        <v>499061191</v>
      </c>
      <c r="C1061" s="329" t="s">
        <v>986</v>
      </c>
      <c r="D1061" s="329" t="s">
        <v>799</v>
      </c>
      <c r="E1061" s="329" t="s">
        <v>86</v>
      </c>
      <c r="F1061" s="30" t="s">
        <v>803</v>
      </c>
      <c r="G1061" s="329" t="s">
        <v>216</v>
      </c>
      <c r="H1061" s="241">
        <f t="shared" si="128"/>
        <v>1</v>
      </c>
      <c r="I1061" s="31"/>
      <c r="J1061" s="32" t="str">
        <f t="shared" si="129"/>
        <v>--</v>
      </c>
      <c r="K1061" s="32">
        <f t="shared" si="130"/>
        <v>0</v>
      </c>
      <c r="L1061" s="32">
        <f t="shared" si="131"/>
        <v>0</v>
      </c>
      <c r="M1061" s="31"/>
      <c r="N1061" s="32">
        <f t="shared" si="132"/>
        <v>16215</v>
      </c>
      <c r="O1061" s="32">
        <f t="shared" si="133"/>
        <v>0</v>
      </c>
      <c r="P1061" s="32">
        <f t="shared" si="134"/>
        <v>2</v>
      </c>
      <c r="Q1061" s="31"/>
      <c r="R1061" s="33" t="str">
        <f t="shared" si="135"/>
        <v>--</v>
      </c>
    </row>
    <row r="1062" spans="1:18">
      <c r="A1062" s="329" t="s">
        <v>950</v>
      </c>
      <c r="B1062" s="329">
        <v>499061278</v>
      </c>
      <c r="C1062" s="329" t="s">
        <v>646</v>
      </c>
      <c r="D1062" s="329" t="s">
        <v>799</v>
      </c>
      <c r="E1062" s="329" t="s">
        <v>86</v>
      </c>
      <c r="F1062" s="30" t="s">
        <v>849</v>
      </c>
      <c r="G1062" s="329" t="s">
        <v>303</v>
      </c>
      <c r="H1062" s="241">
        <f t="shared" si="128"/>
        <v>1</v>
      </c>
      <c r="I1062" s="31"/>
      <c r="J1062" s="32">
        <f t="shared" si="129"/>
        <v>14510</v>
      </c>
      <c r="K1062" s="32">
        <f t="shared" si="130"/>
        <v>0</v>
      </c>
      <c r="L1062" s="32">
        <f t="shared" si="131"/>
        <v>1</v>
      </c>
      <c r="M1062" s="31"/>
      <c r="N1062" s="32">
        <f t="shared" si="132"/>
        <v>19189</v>
      </c>
      <c r="O1062" s="32">
        <f t="shared" si="133"/>
        <v>0</v>
      </c>
      <c r="P1062" s="32">
        <f t="shared" si="134"/>
        <v>3</v>
      </c>
      <c r="Q1062" s="31"/>
      <c r="R1062" s="33">
        <f t="shared" si="135"/>
        <v>4679</v>
      </c>
    </row>
    <row r="1063" spans="1:18">
      <c r="A1063" s="329" t="s">
        <v>950</v>
      </c>
      <c r="B1063" s="329">
        <v>499061281</v>
      </c>
      <c r="C1063" s="329" t="s">
        <v>646</v>
      </c>
      <c r="D1063" s="329" t="s">
        <v>799</v>
      </c>
      <c r="E1063" s="329" t="s">
        <v>86</v>
      </c>
      <c r="F1063" s="30" t="s">
        <v>796</v>
      </c>
      <c r="G1063" s="329" t="s">
        <v>306</v>
      </c>
      <c r="H1063" s="241">
        <f t="shared" si="128"/>
        <v>260</v>
      </c>
      <c r="I1063" s="31"/>
      <c r="J1063" s="32">
        <f t="shared" si="129"/>
        <v>18882</v>
      </c>
      <c r="K1063" s="32">
        <f t="shared" si="130"/>
        <v>7</v>
      </c>
      <c r="L1063" s="32">
        <f t="shared" si="131"/>
        <v>191</v>
      </c>
      <c r="M1063" s="31"/>
      <c r="N1063" s="32">
        <f t="shared" si="132"/>
        <v>19323</v>
      </c>
      <c r="O1063" s="32">
        <f t="shared" si="133"/>
        <v>22</v>
      </c>
      <c r="P1063" s="32">
        <f t="shared" si="134"/>
        <v>359</v>
      </c>
      <c r="Q1063" s="31"/>
      <c r="R1063" s="33">
        <f t="shared" si="135"/>
        <v>441</v>
      </c>
    </row>
    <row r="1064" spans="1:18">
      <c r="A1064" s="329" t="s">
        <v>950</v>
      </c>
      <c r="B1064" s="329">
        <v>499061325</v>
      </c>
      <c r="C1064" s="329" t="s">
        <v>646</v>
      </c>
      <c r="D1064" s="329" t="s">
        <v>799</v>
      </c>
      <c r="E1064" s="329" t="s">
        <v>86</v>
      </c>
      <c r="F1064" s="30" t="s">
        <v>805</v>
      </c>
      <c r="G1064" s="329" t="s">
        <v>350</v>
      </c>
      <c r="H1064" s="241">
        <f t="shared" si="128"/>
        <v>15</v>
      </c>
      <c r="I1064" s="31"/>
      <c r="J1064" s="32">
        <f t="shared" si="129"/>
        <v>14805</v>
      </c>
      <c r="K1064" s="32">
        <f t="shared" si="130"/>
        <v>0</v>
      </c>
      <c r="L1064" s="32">
        <f t="shared" si="131"/>
        <v>7</v>
      </c>
      <c r="M1064" s="31"/>
      <c r="N1064" s="32">
        <f t="shared" si="132"/>
        <v>14630</v>
      </c>
      <c r="O1064" s="32">
        <f t="shared" si="133"/>
        <v>1</v>
      </c>
      <c r="P1064" s="32">
        <f t="shared" si="134"/>
        <v>11</v>
      </c>
      <c r="Q1064" s="31"/>
      <c r="R1064" s="33">
        <f t="shared" si="135"/>
        <v>-175</v>
      </c>
    </row>
    <row r="1065" spans="1:18">
      <c r="A1065" s="329" t="s">
        <v>950</v>
      </c>
      <c r="B1065" s="329">
        <v>499061332</v>
      </c>
      <c r="C1065" s="329" t="s">
        <v>646</v>
      </c>
      <c r="D1065" s="329" t="s">
        <v>799</v>
      </c>
      <c r="E1065" s="329" t="s">
        <v>86</v>
      </c>
      <c r="F1065" s="30" t="s">
        <v>806</v>
      </c>
      <c r="G1065" s="329" t="s">
        <v>357</v>
      </c>
      <c r="H1065" s="241">
        <f t="shared" si="128"/>
        <v>38</v>
      </c>
      <c r="I1065" s="31"/>
      <c r="J1065" s="32">
        <f t="shared" si="129"/>
        <v>17707</v>
      </c>
      <c r="K1065" s="32">
        <f t="shared" si="130"/>
        <v>5</v>
      </c>
      <c r="L1065" s="32">
        <f t="shared" si="131"/>
        <v>20</v>
      </c>
      <c r="M1065" s="31"/>
      <c r="N1065" s="32">
        <f t="shared" si="132"/>
        <v>18694</v>
      </c>
      <c r="O1065" s="32">
        <f t="shared" si="133"/>
        <v>12</v>
      </c>
      <c r="P1065" s="32">
        <f t="shared" si="134"/>
        <v>55</v>
      </c>
      <c r="Q1065" s="31"/>
      <c r="R1065" s="33">
        <f t="shared" si="135"/>
        <v>987</v>
      </c>
    </row>
    <row r="1066" spans="1:18">
      <c r="A1066" s="329" t="s">
        <v>950</v>
      </c>
      <c r="B1066" s="329">
        <v>499061750</v>
      </c>
      <c r="C1066" s="329" t="s">
        <v>646</v>
      </c>
      <c r="D1066" s="329" t="s">
        <v>799</v>
      </c>
      <c r="E1066" s="329" t="s">
        <v>86</v>
      </c>
      <c r="F1066" s="30" t="s">
        <v>691</v>
      </c>
      <c r="G1066" s="329" t="s">
        <v>423</v>
      </c>
      <c r="H1066" s="241">
        <f t="shared" si="128"/>
        <v>0</v>
      </c>
      <c r="I1066" s="31"/>
      <c r="J1066" s="32">
        <f t="shared" si="129"/>
        <v>18399</v>
      </c>
      <c r="K1066" s="32">
        <f t="shared" si="130"/>
        <v>0</v>
      </c>
      <c r="L1066" s="32">
        <f t="shared" si="131"/>
        <v>1</v>
      </c>
      <c r="M1066" s="31"/>
      <c r="N1066" s="32" t="str">
        <f t="shared" si="132"/>
        <v>--</v>
      </c>
      <c r="O1066" s="32">
        <f t="shared" si="133"/>
        <v>0</v>
      </c>
      <c r="P1066" s="32">
        <f t="shared" si="134"/>
        <v>0</v>
      </c>
      <c r="Q1066" s="31"/>
      <c r="R1066" s="33" t="str">
        <f t="shared" si="135"/>
        <v>--</v>
      </c>
    </row>
    <row r="1067" spans="1:18">
      <c r="A1067" s="329" t="s">
        <v>950</v>
      </c>
      <c r="B1067" s="329">
        <v>499332005</v>
      </c>
      <c r="C1067" s="329" t="s">
        <v>646</v>
      </c>
      <c r="D1067" s="329" t="s">
        <v>806</v>
      </c>
      <c r="E1067" s="329" t="s">
        <v>357</v>
      </c>
      <c r="F1067" s="30" t="s">
        <v>797</v>
      </c>
      <c r="G1067" s="329" t="s">
        <v>30</v>
      </c>
      <c r="H1067" s="241">
        <f t="shared" si="128"/>
        <v>34</v>
      </c>
      <c r="I1067" s="31"/>
      <c r="J1067" s="32">
        <f t="shared" si="129"/>
        <v>13325</v>
      </c>
      <c r="K1067" s="32">
        <f t="shared" si="130"/>
        <v>1</v>
      </c>
      <c r="L1067" s="32">
        <f t="shared" si="131"/>
        <v>8</v>
      </c>
      <c r="M1067" s="31"/>
      <c r="N1067" s="32">
        <f t="shared" si="132"/>
        <v>15981.945223794399</v>
      </c>
      <c r="O1067" s="32">
        <f t="shared" si="133"/>
        <v>0</v>
      </c>
      <c r="P1067" s="32">
        <f t="shared" si="134"/>
        <v>0</v>
      </c>
      <c r="Q1067" s="31"/>
      <c r="R1067" s="33">
        <f t="shared" si="135"/>
        <v>2656.9452237943988</v>
      </c>
    </row>
    <row r="1068" spans="1:18">
      <c r="A1068" s="329" t="s">
        <v>950</v>
      </c>
      <c r="B1068" s="329">
        <v>499332061</v>
      </c>
      <c r="C1068" s="329" t="s">
        <v>646</v>
      </c>
      <c r="D1068" s="329" t="s">
        <v>806</v>
      </c>
      <c r="E1068" s="329" t="s">
        <v>357</v>
      </c>
      <c r="F1068" s="30" t="s">
        <v>799</v>
      </c>
      <c r="G1068" s="329" t="s">
        <v>86</v>
      </c>
      <c r="H1068" s="241">
        <f t="shared" si="128"/>
        <v>99</v>
      </c>
      <c r="I1068" s="31"/>
      <c r="J1068" s="32">
        <f t="shared" si="129"/>
        <v>14611</v>
      </c>
      <c r="K1068" s="32">
        <f t="shared" si="130"/>
        <v>1</v>
      </c>
      <c r="L1068" s="32">
        <f t="shared" si="131"/>
        <v>56</v>
      </c>
      <c r="M1068" s="31"/>
      <c r="N1068" s="32">
        <f t="shared" si="132"/>
        <v>18992.090672409002</v>
      </c>
      <c r="O1068" s="32">
        <f t="shared" si="133"/>
        <v>0</v>
      </c>
      <c r="P1068" s="32">
        <f t="shared" si="134"/>
        <v>0</v>
      </c>
      <c r="Q1068" s="31"/>
      <c r="R1068" s="33">
        <f t="shared" si="135"/>
        <v>4381.0906724090019</v>
      </c>
    </row>
    <row r="1069" spans="1:18">
      <c r="A1069" s="329" t="s">
        <v>950</v>
      </c>
      <c r="B1069" s="329">
        <v>499332086</v>
      </c>
      <c r="C1069" s="155" t="s">
        <v>986</v>
      </c>
      <c r="D1069" s="345">
        <v>332</v>
      </c>
      <c r="E1069" s="155" t="s">
        <v>357</v>
      </c>
      <c r="F1069" s="32">
        <v>86</v>
      </c>
      <c r="G1069" s="155" t="s">
        <v>111</v>
      </c>
      <c r="H1069" s="241">
        <f t="shared" si="128"/>
        <v>2</v>
      </c>
      <c r="I1069" s="31"/>
      <c r="J1069" s="32" t="str">
        <f t="shared" si="129"/>
        <v>--</v>
      </c>
      <c r="K1069" s="32">
        <f t="shared" si="130"/>
        <v>0</v>
      </c>
      <c r="L1069" s="32">
        <f t="shared" si="131"/>
        <v>0</v>
      </c>
      <c r="M1069" s="31"/>
      <c r="N1069" s="32">
        <f t="shared" si="132"/>
        <v>15263.034869009585</v>
      </c>
      <c r="O1069" s="32">
        <f t="shared" si="133"/>
        <v>0</v>
      </c>
      <c r="P1069" s="32">
        <f t="shared" si="134"/>
        <v>0</v>
      </c>
      <c r="Q1069" s="31"/>
      <c r="R1069" s="33" t="str">
        <f t="shared" si="135"/>
        <v>--</v>
      </c>
    </row>
    <row r="1070" spans="1:18">
      <c r="A1070" s="329" t="s">
        <v>950</v>
      </c>
      <c r="B1070" s="329">
        <v>499332137</v>
      </c>
      <c r="C1070" s="329" t="s">
        <v>646</v>
      </c>
      <c r="D1070" s="329" t="s">
        <v>806</v>
      </c>
      <c r="E1070" s="329" t="s">
        <v>357</v>
      </c>
      <c r="F1070" s="30" t="s">
        <v>847</v>
      </c>
      <c r="G1070" s="329" t="s">
        <v>162</v>
      </c>
      <c r="H1070" s="241">
        <f t="shared" si="128"/>
        <v>22</v>
      </c>
      <c r="I1070" s="31"/>
      <c r="J1070" s="32">
        <f t="shared" si="129"/>
        <v>16911</v>
      </c>
      <c r="K1070" s="32">
        <f t="shared" si="130"/>
        <v>4</v>
      </c>
      <c r="L1070" s="32">
        <f t="shared" si="131"/>
        <v>25</v>
      </c>
      <c r="M1070" s="31"/>
      <c r="N1070" s="32">
        <f t="shared" si="132"/>
        <v>20799.750920055132</v>
      </c>
      <c r="O1070" s="32">
        <f t="shared" si="133"/>
        <v>0</v>
      </c>
      <c r="P1070" s="32">
        <f t="shared" si="134"/>
        <v>0</v>
      </c>
      <c r="Q1070" s="31"/>
      <c r="R1070" s="33">
        <f t="shared" si="135"/>
        <v>3888.7509200551322</v>
      </c>
    </row>
    <row r="1071" spans="1:18">
      <c r="A1071" s="329" t="s">
        <v>950</v>
      </c>
      <c r="B1071" s="329">
        <v>499332161</v>
      </c>
      <c r="C1071" s="329" t="s">
        <v>646</v>
      </c>
      <c r="D1071" s="329" t="s">
        <v>806</v>
      </c>
      <c r="E1071" s="329" t="s">
        <v>357</v>
      </c>
      <c r="F1071" s="30" t="s">
        <v>802</v>
      </c>
      <c r="G1071" s="329" t="s">
        <v>186</v>
      </c>
      <c r="H1071" s="241">
        <f t="shared" si="128"/>
        <v>1</v>
      </c>
      <c r="I1071" s="31"/>
      <c r="J1071" s="32">
        <f t="shared" si="129"/>
        <v>10664</v>
      </c>
      <c r="K1071" s="32">
        <f t="shared" si="130"/>
        <v>0</v>
      </c>
      <c r="L1071" s="32">
        <f t="shared" si="131"/>
        <v>0</v>
      </c>
      <c r="M1071" s="31"/>
      <c r="N1071" s="32">
        <f t="shared" si="132"/>
        <v>15623.206692412536</v>
      </c>
      <c r="O1071" s="32">
        <f t="shared" si="133"/>
        <v>0</v>
      </c>
      <c r="P1071" s="32">
        <f t="shared" si="134"/>
        <v>0</v>
      </c>
      <c r="Q1071" s="31"/>
      <c r="R1071" s="33">
        <f t="shared" si="135"/>
        <v>4959.2066924125356</v>
      </c>
    </row>
    <row r="1072" spans="1:18">
      <c r="A1072" s="329" t="s">
        <v>950</v>
      </c>
      <c r="B1072" s="329">
        <v>499332191</v>
      </c>
      <c r="C1072" s="329" t="s">
        <v>646</v>
      </c>
      <c r="D1072" s="329" t="s">
        <v>806</v>
      </c>
      <c r="E1072" s="329" t="s">
        <v>357</v>
      </c>
      <c r="F1072" s="30" t="s">
        <v>803</v>
      </c>
      <c r="G1072" s="329" t="s">
        <v>216</v>
      </c>
      <c r="H1072" s="241">
        <f t="shared" si="128"/>
        <v>2</v>
      </c>
      <c r="I1072" s="31"/>
      <c r="J1072" s="32">
        <f t="shared" si="129"/>
        <v>14849</v>
      </c>
      <c r="K1072" s="32">
        <f t="shared" si="130"/>
        <v>0</v>
      </c>
      <c r="L1072" s="32">
        <f t="shared" si="131"/>
        <v>2</v>
      </c>
      <c r="M1072" s="31"/>
      <c r="N1072" s="32">
        <f t="shared" si="132"/>
        <v>15205.76046451613</v>
      </c>
      <c r="O1072" s="32">
        <f t="shared" si="133"/>
        <v>0</v>
      </c>
      <c r="P1072" s="32">
        <f t="shared" si="134"/>
        <v>0</v>
      </c>
      <c r="Q1072" s="31"/>
      <c r="R1072" s="33">
        <f t="shared" si="135"/>
        <v>356.76046451613001</v>
      </c>
    </row>
    <row r="1073" spans="1:18">
      <c r="A1073" s="329" t="s">
        <v>950</v>
      </c>
      <c r="B1073" s="329">
        <v>499332275</v>
      </c>
      <c r="C1073" s="329" t="s">
        <v>646</v>
      </c>
      <c r="D1073" s="329" t="s">
        <v>806</v>
      </c>
      <c r="E1073" s="329" t="s">
        <v>357</v>
      </c>
      <c r="F1073" s="30" t="s">
        <v>848</v>
      </c>
      <c r="G1073" s="329" t="s">
        <v>300</v>
      </c>
      <c r="H1073" s="241">
        <f t="shared" si="128"/>
        <v>0</v>
      </c>
      <c r="I1073" s="31"/>
      <c r="J1073" s="32">
        <f t="shared" si="129"/>
        <v>10664</v>
      </c>
      <c r="K1073" s="32">
        <f t="shared" si="130"/>
        <v>0</v>
      </c>
      <c r="L1073" s="32">
        <f t="shared" si="131"/>
        <v>0</v>
      </c>
      <c r="M1073" s="31"/>
      <c r="N1073" s="32" t="str">
        <f t="shared" si="132"/>
        <v>--</v>
      </c>
      <c r="O1073" s="32">
        <f t="shared" si="133"/>
        <v>0</v>
      </c>
      <c r="P1073" s="32">
        <f t="shared" si="134"/>
        <v>0</v>
      </c>
      <c r="Q1073" s="31"/>
      <c r="R1073" s="33" t="str">
        <f t="shared" si="135"/>
        <v>--</v>
      </c>
    </row>
    <row r="1074" spans="1:18">
      <c r="A1074" s="329" t="s">
        <v>950</v>
      </c>
      <c r="B1074" s="329">
        <v>499332281</v>
      </c>
      <c r="C1074" s="329" t="s">
        <v>646</v>
      </c>
      <c r="D1074" s="329" t="s">
        <v>806</v>
      </c>
      <c r="E1074" s="329" t="s">
        <v>357</v>
      </c>
      <c r="F1074" s="30" t="s">
        <v>796</v>
      </c>
      <c r="G1074" s="329" t="s">
        <v>306</v>
      </c>
      <c r="H1074" s="241">
        <f t="shared" si="128"/>
        <v>228</v>
      </c>
      <c r="I1074" s="31"/>
      <c r="J1074" s="32">
        <f t="shared" si="129"/>
        <v>17258</v>
      </c>
      <c r="K1074" s="32">
        <f t="shared" si="130"/>
        <v>18</v>
      </c>
      <c r="L1074" s="32">
        <f t="shared" si="131"/>
        <v>171</v>
      </c>
      <c r="M1074" s="31"/>
      <c r="N1074" s="32">
        <f t="shared" si="132"/>
        <v>21147.651529245948</v>
      </c>
      <c r="O1074" s="32">
        <f t="shared" si="133"/>
        <v>0</v>
      </c>
      <c r="P1074" s="32">
        <f t="shared" si="134"/>
        <v>0</v>
      </c>
      <c r="Q1074" s="31"/>
      <c r="R1074" s="33">
        <f t="shared" si="135"/>
        <v>3889.651529245948</v>
      </c>
    </row>
    <row r="1075" spans="1:18">
      <c r="A1075" s="329" t="s">
        <v>950</v>
      </c>
      <c r="B1075" s="329">
        <v>499332309</v>
      </c>
      <c r="C1075" s="155" t="s">
        <v>986</v>
      </c>
      <c r="D1075" s="345">
        <v>332</v>
      </c>
      <c r="E1075" s="155" t="s">
        <v>357</v>
      </c>
      <c r="F1075" s="32">
        <v>309</v>
      </c>
      <c r="G1075" s="155" t="s">
        <v>334</v>
      </c>
      <c r="H1075" s="241">
        <f t="shared" si="128"/>
        <v>1</v>
      </c>
      <c r="I1075" s="31"/>
      <c r="J1075" s="32" t="str">
        <f t="shared" si="129"/>
        <v>--</v>
      </c>
      <c r="K1075" s="32">
        <f t="shared" si="130"/>
        <v>0</v>
      </c>
      <c r="L1075" s="32">
        <f t="shared" si="131"/>
        <v>0</v>
      </c>
      <c r="M1075" s="31"/>
      <c r="N1075" s="32">
        <f t="shared" si="132"/>
        <v>17520.345572959603</v>
      </c>
      <c r="O1075" s="32">
        <f t="shared" si="133"/>
        <v>0</v>
      </c>
      <c r="P1075" s="32">
        <f t="shared" si="134"/>
        <v>0</v>
      </c>
      <c r="Q1075" s="31"/>
      <c r="R1075" s="33" t="str">
        <f t="shared" si="135"/>
        <v>--</v>
      </c>
    </row>
    <row r="1076" spans="1:18">
      <c r="A1076" s="329" t="s">
        <v>950</v>
      </c>
      <c r="B1076" s="329">
        <v>499332325</v>
      </c>
      <c r="C1076" s="329" t="s">
        <v>646</v>
      </c>
      <c r="D1076" s="329" t="s">
        <v>806</v>
      </c>
      <c r="E1076" s="329" t="s">
        <v>357</v>
      </c>
      <c r="F1076" s="30" t="s">
        <v>805</v>
      </c>
      <c r="G1076" s="329" t="s">
        <v>350</v>
      </c>
      <c r="H1076" s="241">
        <f t="shared" si="128"/>
        <v>17</v>
      </c>
      <c r="I1076" s="31"/>
      <c r="J1076" s="32">
        <f t="shared" si="129"/>
        <v>12720</v>
      </c>
      <c r="K1076" s="32">
        <f t="shared" si="130"/>
        <v>2</v>
      </c>
      <c r="L1076" s="32">
        <f t="shared" si="131"/>
        <v>4</v>
      </c>
      <c r="M1076" s="31"/>
      <c r="N1076" s="32">
        <f t="shared" si="132"/>
        <v>17064.55160887949</v>
      </c>
      <c r="O1076" s="32">
        <f t="shared" si="133"/>
        <v>0</v>
      </c>
      <c r="P1076" s="32">
        <f t="shared" si="134"/>
        <v>0</v>
      </c>
      <c r="Q1076" s="31"/>
      <c r="R1076" s="33">
        <f t="shared" si="135"/>
        <v>4344.5516088794902</v>
      </c>
    </row>
    <row r="1077" spans="1:18">
      <c r="A1077" s="329" t="s">
        <v>950</v>
      </c>
      <c r="B1077" s="329">
        <v>499332332</v>
      </c>
      <c r="C1077" s="329" t="s">
        <v>646</v>
      </c>
      <c r="D1077" s="329" t="s">
        <v>806</v>
      </c>
      <c r="E1077" s="329" t="s">
        <v>357</v>
      </c>
      <c r="F1077" s="30" t="s">
        <v>806</v>
      </c>
      <c r="G1077" s="329" t="s">
        <v>357</v>
      </c>
      <c r="H1077" s="241">
        <f t="shared" si="128"/>
        <v>36</v>
      </c>
      <c r="I1077" s="31"/>
      <c r="J1077" s="32">
        <f t="shared" si="129"/>
        <v>17031</v>
      </c>
      <c r="K1077" s="32">
        <f t="shared" si="130"/>
        <v>9</v>
      </c>
      <c r="L1077" s="32">
        <f t="shared" si="131"/>
        <v>30</v>
      </c>
      <c r="M1077" s="31"/>
      <c r="N1077" s="32">
        <f t="shared" si="132"/>
        <v>17660.358630503531</v>
      </c>
      <c r="O1077" s="32">
        <f t="shared" si="133"/>
        <v>0</v>
      </c>
      <c r="P1077" s="32">
        <f t="shared" si="134"/>
        <v>0</v>
      </c>
      <c r="Q1077" s="31"/>
      <c r="R1077" s="33">
        <f t="shared" si="135"/>
        <v>629.35863050353146</v>
      </c>
    </row>
    <row r="1078" spans="1:18">
      <c r="A1078" s="329" t="s">
        <v>950</v>
      </c>
      <c r="B1078" s="329">
        <v>499332683</v>
      </c>
      <c r="C1078" s="155" t="s">
        <v>986</v>
      </c>
      <c r="D1078" s="345">
        <v>332</v>
      </c>
      <c r="E1078" s="155" t="s">
        <v>357</v>
      </c>
      <c r="F1078" s="32">
        <v>683</v>
      </c>
      <c r="G1078" s="155" t="s">
        <v>405</v>
      </c>
      <c r="H1078" s="241">
        <f t="shared" si="128"/>
        <v>1</v>
      </c>
      <c r="I1078" s="31"/>
      <c r="J1078" s="32" t="str">
        <f t="shared" si="129"/>
        <v>--</v>
      </c>
      <c r="K1078" s="32">
        <f t="shared" si="130"/>
        <v>0</v>
      </c>
      <c r="L1078" s="32">
        <f t="shared" si="131"/>
        <v>0</v>
      </c>
      <c r="M1078" s="31"/>
      <c r="N1078" s="32">
        <f t="shared" si="132"/>
        <v>14288.104896551724</v>
      </c>
      <c r="O1078" s="32">
        <f t="shared" si="133"/>
        <v>0</v>
      </c>
      <c r="P1078" s="32">
        <f t="shared" si="134"/>
        <v>0</v>
      </c>
      <c r="Q1078" s="31"/>
      <c r="R1078" s="33" t="str">
        <f t="shared" si="135"/>
        <v>--</v>
      </c>
    </row>
    <row r="1079" spans="1:18">
      <c r="A1079" s="329" t="s">
        <v>951</v>
      </c>
      <c r="B1079" s="329">
        <v>3502281061</v>
      </c>
      <c r="C1079" s="329" t="s">
        <v>547</v>
      </c>
      <c r="D1079" s="329" t="s">
        <v>796</v>
      </c>
      <c r="E1079" s="329" t="s">
        <v>306</v>
      </c>
      <c r="F1079" s="30" t="s">
        <v>799</v>
      </c>
      <c r="G1079" s="329" t="s">
        <v>86</v>
      </c>
      <c r="H1079" s="241">
        <f t="shared" si="128"/>
        <v>3</v>
      </c>
      <c r="I1079" s="31"/>
      <c r="J1079" s="32">
        <f t="shared" si="129"/>
        <v>18076</v>
      </c>
      <c r="K1079" s="32">
        <f t="shared" si="130"/>
        <v>0</v>
      </c>
      <c r="L1079" s="32">
        <f t="shared" si="131"/>
        <v>4</v>
      </c>
      <c r="M1079" s="31"/>
      <c r="N1079" s="32">
        <f t="shared" si="132"/>
        <v>18792</v>
      </c>
      <c r="O1079" s="32">
        <f t="shared" si="133"/>
        <v>0</v>
      </c>
      <c r="P1079" s="32">
        <f t="shared" si="134"/>
        <v>4</v>
      </c>
      <c r="Q1079" s="31"/>
      <c r="R1079" s="33">
        <f t="shared" si="135"/>
        <v>716</v>
      </c>
    </row>
    <row r="1080" spans="1:18">
      <c r="A1080" s="329" t="s">
        <v>951</v>
      </c>
      <c r="B1080" s="329">
        <v>3502281137</v>
      </c>
      <c r="C1080" s="329" t="s">
        <v>547</v>
      </c>
      <c r="D1080" s="329" t="s">
        <v>796</v>
      </c>
      <c r="E1080" s="329" t="s">
        <v>306</v>
      </c>
      <c r="F1080" s="30" t="s">
        <v>847</v>
      </c>
      <c r="G1080" s="329" t="s">
        <v>162</v>
      </c>
      <c r="H1080" s="241">
        <f t="shared" si="128"/>
        <v>3</v>
      </c>
      <c r="I1080" s="31"/>
      <c r="J1080" s="32">
        <f t="shared" si="129"/>
        <v>20446</v>
      </c>
      <c r="K1080" s="32">
        <f t="shared" si="130"/>
        <v>0</v>
      </c>
      <c r="L1080" s="32">
        <f t="shared" si="131"/>
        <v>6</v>
      </c>
      <c r="M1080" s="31"/>
      <c r="N1080" s="32">
        <f t="shared" si="132"/>
        <v>21392</v>
      </c>
      <c r="O1080" s="32">
        <f t="shared" si="133"/>
        <v>0</v>
      </c>
      <c r="P1080" s="32">
        <f t="shared" si="134"/>
        <v>5</v>
      </c>
      <c r="Q1080" s="31"/>
      <c r="R1080" s="33">
        <f t="shared" si="135"/>
        <v>946</v>
      </c>
    </row>
    <row r="1081" spans="1:18">
      <c r="A1081" s="329" t="s">
        <v>951</v>
      </c>
      <c r="B1081" s="329">
        <v>3502281281</v>
      </c>
      <c r="C1081" s="329" t="s">
        <v>547</v>
      </c>
      <c r="D1081" s="329" t="s">
        <v>796</v>
      </c>
      <c r="E1081" s="329" t="s">
        <v>306</v>
      </c>
      <c r="F1081" s="30" t="s">
        <v>796</v>
      </c>
      <c r="G1081" s="329" t="s">
        <v>306</v>
      </c>
      <c r="H1081" s="241">
        <f t="shared" si="128"/>
        <v>337</v>
      </c>
      <c r="I1081" s="31"/>
      <c r="J1081" s="32">
        <f t="shared" si="129"/>
        <v>19516</v>
      </c>
      <c r="K1081" s="32">
        <f t="shared" si="130"/>
        <v>48</v>
      </c>
      <c r="L1081" s="32">
        <f t="shared" si="131"/>
        <v>350</v>
      </c>
      <c r="M1081" s="31"/>
      <c r="N1081" s="32">
        <f t="shared" si="132"/>
        <v>20796</v>
      </c>
      <c r="O1081" s="32">
        <f t="shared" si="133"/>
        <v>39</v>
      </c>
      <c r="P1081" s="32">
        <f t="shared" si="134"/>
        <v>335</v>
      </c>
      <c r="Q1081" s="31"/>
      <c r="R1081" s="33">
        <f t="shared" si="135"/>
        <v>1280</v>
      </c>
    </row>
    <row r="1082" spans="1:18">
      <c r="A1082" s="329" t="s">
        <v>951</v>
      </c>
      <c r="B1082" s="329">
        <v>3502281332</v>
      </c>
      <c r="C1082" s="329" t="s">
        <v>547</v>
      </c>
      <c r="D1082" s="329" t="s">
        <v>796</v>
      </c>
      <c r="E1082" s="329" t="s">
        <v>306</v>
      </c>
      <c r="F1082" s="30" t="s">
        <v>806</v>
      </c>
      <c r="G1082" s="329" t="s">
        <v>357</v>
      </c>
      <c r="H1082" s="241">
        <f t="shared" si="128"/>
        <v>1</v>
      </c>
      <c r="I1082" s="31"/>
      <c r="J1082" s="32">
        <f t="shared" si="129"/>
        <v>22950</v>
      </c>
      <c r="K1082" s="32">
        <f t="shared" si="130"/>
        <v>1</v>
      </c>
      <c r="L1082" s="32">
        <f t="shared" si="131"/>
        <v>1</v>
      </c>
      <c r="M1082" s="31"/>
      <c r="N1082" s="32">
        <f t="shared" si="132"/>
        <v>17660.358630503531</v>
      </c>
      <c r="O1082" s="32">
        <f t="shared" si="133"/>
        <v>0</v>
      </c>
      <c r="P1082" s="32">
        <f t="shared" si="134"/>
        <v>0</v>
      </c>
      <c r="Q1082" s="31"/>
      <c r="R1082" s="33">
        <f t="shared" si="135"/>
        <v>-5289.6413694964685</v>
      </c>
    </row>
    <row r="1083" spans="1:18">
      <c r="A1083" s="329" t="s">
        <v>952</v>
      </c>
      <c r="B1083" s="329">
        <v>3503160031</v>
      </c>
      <c r="C1083" s="329" t="s">
        <v>548</v>
      </c>
      <c r="D1083" s="329" t="s">
        <v>659</v>
      </c>
      <c r="E1083" s="329" t="s">
        <v>185</v>
      </c>
      <c r="F1083" s="30" t="s">
        <v>727</v>
      </c>
      <c r="G1083" s="329" t="s">
        <v>56</v>
      </c>
      <c r="H1083" s="241">
        <f t="shared" si="128"/>
        <v>6</v>
      </c>
      <c r="I1083" s="31"/>
      <c r="J1083" s="32">
        <f t="shared" si="129"/>
        <v>13613</v>
      </c>
      <c r="K1083" s="32">
        <f t="shared" si="130"/>
        <v>0</v>
      </c>
      <c r="L1083" s="32">
        <f t="shared" si="131"/>
        <v>4</v>
      </c>
      <c r="M1083" s="31"/>
      <c r="N1083" s="32">
        <f t="shared" si="132"/>
        <v>13022</v>
      </c>
      <c r="O1083" s="32">
        <f t="shared" si="133"/>
        <v>0</v>
      </c>
      <c r="P1083" s="32">
        <f t="shared" si="134"/>
        <v>1</v>
      </c>
      <c r="Q1083" s="31"/>
      <c r="R1083" s="33">
        <f t="shared" si="135"/>
        <v>-591</v>
      </c>
    </row>
    <row r="1084" spans="1:18">
      <c r="A1084" s="329" t="s">
        <v>952</v>
      </c>
      <c r="B1084" s="329">
        <v>3503160056</v>
      </c>
      <c r="C1084" s="329" t="s">
        <v>548</v>
      </c>
      <c r="D1084" s="329" t="s">
        <v>659</v>
      </c>
      <c r="E1084" s="329" t="s">
        <v>185</v>
      </c>
      <c r="F1084" s="30" t="s">
        <v>781</v>
      </c>
      <c r="G1084" s="329" t="s">
        <v>81</v>
      </c>
      <c r="H1084" s="241">
        <f t="shared" si="128"/>
        <v>5</v>
      </c>
      <c r="I1084" s="31"/>
      <c r="J1084" s="32">
        <f t="shared" si="129"/>
        <v>14527</v>
      </c>
      <c r="K1084" s="32">
        <f t="shared" si="130"/>
        <v>1</v>
      </c>
      <c r="L1084" s="32">
        <f t="shared" si="131"/>
        <v>6</v>
      </c>
      <c r="M1084" s="31"/>
      <c r="N1084" s="32">
        <f t="shared" si="132"/>
        <v>14610</v>
      </c>
      <c r="O1084" s="32">
        <f t="shared" si="133"/>
        <v>1</v>
      </c>
      <c r="P1084" s="32">
        <f t="shared" si="134"/>
        <v>5</v>
      </c>
      <c r="Q1084" s="31"/>
      <c r="R1084" s="33">
        <f t="shared" si="135"/>
        <v>83</v>
      </c>
    </row>
    <row r="1085" spans="1:18">
      <c r="A1085" s="329" t="s">
        <v>952</v>
      </c>
      <c r="B1085" s="329">
        <v>3503160079</v>
      </c>
      <c r="C1085" s="329" t="s">
        <v>548</v>
      </c>
      <c r="D1085" s="329" t="s">
        <v>659</v>
      </c>
      <c r="E1085" s="329" t="s">
        <v>185</v>
      </c>
      <c r="F1085" s="30" t="s">
        <v>782</v>
      </c>
      <c r="G1085" s="329" t="s">
        <v>104</v>
      </c>
      <c r="H1085" s="241">
        <f t="shared" si="128"/>
        <v>28</v>
      </c>
      <c r="I1085" s="31"/>
      <c r="J1085" s="32">
        <f t="shared" si="129"/>
        <v>14219</v>
      </c>
      <c r="K1085" s="32">
        <f t="shared" si="130"/>
        <v>8</v>
      </c>
      <c r="L1085" s="32">
        <f t="shared" si="131"/>
        <v>19</v>
      </c>
      <c r="M1085" s="31"/>
      <c r="N1085" s="32">
        <f t="shared" si="132"/>
        <v>14533</v>
      </c>
      <c r="O1085" s="32">
        <f t="shared" si="133"/>
        <v>7</v>
      </c>
      <c r="P1085" s="32">
        <f t="shared" si="134"/>
        <v>15</v>
      </c>
      <c r="Q1085" s="31"/>
      <c r="R1085" s="33">
        <f t="shared" si="135"/>
        <v>314</v>
      </c>
    </row>
    <row r="1086" spans="1:18">
      <c r="A1086" s="329" t="s">
        <v>952</v>
      </c>
      <c r="B1086" s="329">
        <v>3503160128</v>
      </c>
      <c r="C1086" s="329" t="s">
        <v>548</v>
      </c>
      <c r="D1086" s="329" t="s">
        <v>659</v>
      </c>
      <c r="E1086" s="329" t="s">
        <v>185</v>
      </c>
      <c r="F1086" s="30" t="s">
        <v>729</v>
      </c>
      <c r="G1086" s="329" t="s">
        <v>153</v>
      </c>
      <c r="H1086" s="241">
        <f t="shared" si="128"/>
        <v>2</v>
      </c>
      <c r="I1086" s="31"/>
      <c r="J1086" s="32">
        <f t="shared" si="129"/>
        <v>15299</v>
      </c>
      <c r="K1086" s="32">
        <f t="shared" si="130"/>
        <v>2</v>
      </c>
      <c r="L1086" s="32">
        <f t="shared" si="131"/>
        <v>2</v>
      </c>
      <c r="M1086" s="31"/>
      <c r="N1086" s="32">
        <f t="shared" si="132"/>
        <v>11846</v>
      </c>
      <c r="O1086" s="32">
        <f t="shared" si="133"/>
        <v>0</v>
      </c>
      <c r="P1086" s="32">
        <f t="shared" si="134"/>
        <v>0</v>
      </c>
      <c r="Q1086" s="31"/>
      <c r="R1086" s="33">
        <f t="shared" si="135"/>
        <v>-3453</v>
      </c>
    </row>
    <row r="1087" spans="1:18">
      <c r="A1087" s="329" t="s">
        <v>952</v>
      </c>
      <c r="B1087" s="329">
        <v>3503160149</v>
      </c>
      <c r="C1087" s="329" t="s">
        <v>548</v>
      </c>
      <c r="D1087" s="329" t="s">
        <v>659</v>
      </c>
      <c r="E1087" s="329" t="s">
        <v>185</v>
      </c>
      <c r="F1087" s="30" t="s">
        <v>783</v>
      </c>
      <c r="G1087" s="329" t="s">
        <v>174</v>
      </c>
      <c r="H1087" s="241">
        <f t="shared" si="128"/>
        <v>3</v>
      </c>
      <c r="I1087" s="31"/>
      <c r="J1087" s="32">
        <f t="shared" si="129"/>
        <v>12565</v>
      </c>
      <c r="K1087" s="32">
        <f t="shared" si="130"/>
        <v>0</v>
      </c>
      <c r="L1087" s="32">
        <f t="shared" si="131"/>
        <v>0</v>
      </c>
      <c r="M1087" s="31"/>
      <c r="N1087" s="32">
        <f t="shared" si="132"/>
        <v>19295</v>
      </c>
      <c r="O1087" s="32">
        <f t="shared" si="133"/>
        <v>1</v>
      </c>
      <c r="P1087" s="32">
        <f t="shared" si="134"/>
        <v>2</v>
      </c>
      <c r="Q1087" s="31"/>
      <c r="R1087" s="33">
        <f t="shared" si="135"/>
        <v>6730</v>
      </c>
    </row>
    <row r="1088" spans="1:18">
      <c r="A1088" s="329" t="s">
        <v>952</v>
      </c>
      <c r="B1088" s="329">
        <v>3503160160</v>
      </c>
      <c r="C1088" s="329" t="s">
        <v>548</v>
      </c>
      <c r="D1088" s="329" t="s">
        <v>659</v>
      </c>
      <c r="E1088" s="329" t="s">
        <v>185</v>
      </c>
      <c r="F1088" s="30" t="s">
        <v>659</v>
      </c>
      <c r="G1088" s="329" t="s">
        <v>185</v>
      </c>
      <c r="H1088" s="241">
        <f t="shared" si="128"/>
        <v>1156</v>
      </c>
      <c r="I1088" s="31"/>
      <c r="J1088" s="32">
        <f t="shared" si="129"/>
        <v>18027</v>
      </c>
      <c r="K1088" s="32">
        <f t="shared" si="130"/>
        <v>377</v>
      </c>
      <c r="L1088" s="32">
        <f t="shared" si="131"/>
        <v>843</v>
      </c>
      <c r="M1088" s="31"/>
      <c r="N1088" s="32">
        <f t="shared" si="132"/>
        <v>18939</v>
      </c>
      <c r="O1088" s="32">
        <f t="shared" si="133"/>
        <v>339</v>
      </c>
      <c r="P1088" s="32">
        <f t="shared" si="134"/>
        <v>837</v>
      </c>
      <c r="Q1088" s="31"/>
      <c r="R1088" s="33">
        <f t="shared" si="135"/>
        <v>912</v>
      </c>
    </row>
    <row r="1089" spans="1:18">
      <c r="A1089" s="329" t="s">
        <v>952</v>
      </c>
      <c r="B1089" s="329">
        <v>3503160181</v>
      </c>
      <c r="C1089" s="329" t="s">
        <v>548</v>
      </c>
      <c r="D1089" s="329" t="s">
        <v>659</v>
      </c>
      <c r="E1089" s="329" t="s">
        <v>185</v>
      </c>
      <c r="F1089" s="30" t="s">
        <v>732</v>
      </c>
      <c r="G1089" s="329" t="s">
        <v>206</v>
      </c>
      <c r="H1089" s="241">
        <f t="shared" si="128"/>
        <v>0</v>
      </c>
      <c r="I1089" s="31"/>
      <c r="J1089" s="32">
        <f t="shared" si="129"/>
        <v>19729</v>
      </c>
      <c r="K1089" s="32">
        <f t="shared" si="130"/>
        <v>0</v>
      </c>
      <c r="L1089" s="32">
        <f t="shared" si="131"/>
        <v>1</v>
      </c>
      <c r="M1089" s="31"/>
      <c r="N1089" s="32" t="str">
        <f t="shared" si="132"/>
        <v>--</v>
      </c>
      <c r="O1089" s="32">
        <f t="shared" si="133"/>
        <v>0</v>
      </c>
      <c r="P1089" s="32">
        <f t="shared" si="134"/>
        <v>0</v>
      </c>
      <c r="Q1089" s="31"/>
      <c r="R1089" s="33" t="str">
        <f t="shared" si="135"/>
        <v>--</v>
      </c>
    </row>
    <row r="1090" spans="1:18">
      <c r="A1090" s="329" t="s">
        <v>952</v>
      </c>
      <c r="B1090" s="329">
        <v>3503160295</v>
      </c>
      <c r="C1090" s="329" t="s">
        <v>548</v>
      </c>
      <c r="D1090" s="329" t="s">
        <v>659</v>
      </c>
      <c r="E1090" s="329" t="s">
        <v>185</v>
      </c>
      <c r="F1090" s="30" t="s">
        <v>735</v>
      </c>
      <c r="G1090" s="329" t="s">
        <v>320</v>
      </c>
      <c r="H1090" s="241">
        <f t="shared" si="128"/>
        <v>0</v>
      </c>
      <c r="I1090" s="31"/>
      <c r="J1090" s="32">
        <f t="shared" si="129"/>
        <v>16919</v>
      </c>
      <c r="K1090" s="32">
        <f t="shared" si="130"/>
        <v>0</v>
      </c>
      <c r="L1090" s="32">
        <f t="shared" si="131"/>
        <v>3</v>
      </c>
      <c r="M1090" s="31"/>
      <c r="N1090" s="32" t="str">
        <f t="shared" si="132"/>
        <v>--</v>
      </c>
      <c r="O1090" s="32">
        <f t="shared" si="133"/>
        <v>0</v>
      </c>
      <c r="P1090" s="32">
        <f t="shared" si="134"/>
        <v>0</v>
      </c>
      <c r="Q1090" s="31"/>
      <c r="R1090" s="33" t="str">
        <f t="shared" si="135"/>
        <v>--</v>
      </c>
    </row>
    <row r="1091" spans="1:18">
      <c r="A1091" s="329" t="s">
        <v>952</v>
      </c>
      <c r="B1091" s="329">
        <v>3503160301</v>
      </c>
      <c r="C1091" s="329" t="s">
        <v>548</v>
      </c>
      <c r="D1091" s="329" t="s">
        <v>659</v>
      </c>
      <c r="E1091" s="329" t="s">
        <v>185</v>
      </c>
      <c r="F1091" s="30" t="s">
        <v>779</v>
      </c>
      <c r="G1091" s="329" t="s">
        <v>326</v>
      </c>
      <c r="H1091" s="241">
        <f t="shared" si="128"/>
        <v>2</v>
      </c>
      <c r="I1091" s="31"/>
      <c r="J1091" s="32">
        <f t="shared" si="129"/>
        <v>15820</v>
      </c>
      <c r="K1091" s="32">
        <f t="shared" si="130"/>
        <v>0</v>
      </c>
      <c r="L1091" s="32">
        <f t="shared" si="131"/>
        <v>2</v>
      </c>
      <c r="M1091" s="31"/>
      <c r="N1091" s="32">
        <f t="shared" si="132"/>
        <v>16382</v>
      </c>
      <c r="O1091" s="32">
        <f t="shared" si="133"/>
        <v>0</v>
      </c>
      <c r="P1091" s="32">
        <f t="shared" si="134"/>
        <v>2</v>
      </c>
      <c r="Q1091" s="31"/>
      <c r="R1091" s="33">
        <f t="shared" si="135"/>
        <v>562</v>
      </c>
    </row>
    <row r="1092" spans="1:18">
      <c r="A1092" s="329" t="s">
        <v>952</v>
      </c>
      <c r="B1092" s="329">
        <v>3503160342</v>
      </c>
      <c r="C1092" s="329" t="s">
        <v>548</v>
      </c>
      <c r="D1092" s="329" t="s">
        <v>659</v>
      </c>
      <c r="E1092" s="329" t="s">
        <v>185</v>
      </c>
      <c r="F1092" s="30" t="s">
        <v>786</v>
      </c>
      <c r="G1092" s="329" t="s">
        <v>367</v>
      </c>
      <c r="H1092" s="241">
        <f t="shared" si="128"/>
        <v>0</v>
      </c>
      <c r="I1092" s="31"/>
      <c r="J1092" s="32">
        <f t="shared" si="129"/>
        <v>15176</v>
      </c>
      <c r="K1092" s="32">
        <f t="shared" si="130"/>
        <v>0</v>
      </c>
      <c r="L1092" s="32">
        <f t="shared" si="131"/>
        <v>1</v>
      </c>
      <c r="M1092" s="31"/>
      <c r="N1092" s="32" t="str">
        <f t="shared" si="132"/>
        <v>--</v>
      </c>
      <c r="O1092" s="32">
        <f t="shared" si="133"/>
        <v>0</v>
      </c>
      <c r="P1092" s="32">
        <f t="shared" si="134"/>
        <v>0</v>
      </c>
      <c r="Q1092" s="31"/>
      <c r="R1092" s="33" t="str">
        <f t="shared" si="135"/>
        <v>--</v>
      </c>
    </row>
    <row r="1093" spans="1:18">
      <c r="A1093" s="329" t="s">
        <v>952</v>
      </c>
      <c r="B1093" s="329">
        <v>3503160600</v>
      </c>
      <c r="C1093" s="329" t="s">
        <v>548</v>
      </c>
      <c r="D1093" s="329" t="s">
        <v>659</v>
      </c>
      <c r="E1093" s="329" t="s">
        <v>185</v>
      </c>
      <c r="F1093" s="30" t="s">
        <v>761</v>
      </c>
      <c r="G1093" s="329" t="s">
        <v>379</v>
      </c>
      <c r="H1093" s="241">
        <f t="shared" si="128"/>
        <v>0</v>
      </c>
      <c r="I1093" s="31"/>
      <c r="J1093" s="32">
        <f t="shared" si="129"/>
        <v>15300</v>
      </c>
      <c r="K1093" s="32">
        <f t="shared" si="130"/>
        <v>0</v>
      </c>
      <c r="L1093" s="32">
        <f t="shared" si="131"/>
        <v>3</v>
      </c>
      <c r="M1093" s="31"/>
      <c r="N1093" s="32" t="str">
        <f t="shared" si="132"/>
        <v>--</v>
      </c>
      <c r="O1093" s="32">
        <f t="shared" si="133"/>
        <v>0</v>
      </c>
      <c r="P1093" s="32">
        <f t="shared" si="134"/>
        <v>2</v>
      </c>
      <c r="Q1093" s="31"/>
      <c r="R1093" s="33" t="str">
        <f t="shared" si="135"/>
        <v>--</v>
      </c>
    </row>
    <row r="1094" spans="1:18">
      <c r="A1094" s="329" t="s">
        <v>952</v>
      </c>
      <c r="B1094" s="329">
        <v>3503160735</v>
      </c>
      <c r="C1094" s="329" t="s">
        <v>548</v>
      </c>
      <c r="D1094" s="329" t="s">
        <v>659</v>
      </c>
      <c r="E1094" s="329" t="s">
        <v>185</v>
      </c>
      <c r="F1094" s="30" t="s">
        <v>767</v>
      </c>
      <c r="G1094" s="329" t="s">
        <v>420</v>
      </c>
      <c r="H1094" s="241">
        <f t="shared" si="128"/>
        <v>3</v>
      </c>
      <c r="I1094" s="31"/>
      <c r="J1094" s="32" t="str">
        <f t="shared" si="129"/>
        <v>--</v>
      </c>
      <c r="K1094" s="32">
        <f t="shared" si="130"/>
        <v>0</v>
      </c>
      <c r="L1094" s="32">
        <f t="shared" si="131"/>
        <v>0</v>
      </c>
      <c r="M1094" s="31"/>
      <c r="N1094" s="32">
        <f t="shared" si="132"/>
        <v>14404</v>
      </c>
      <c r="O1094" s="32">
        <f t="shared" si="133"/>
        <v>1</v>
      </c>
      <c r="P1094" s="32">
        <f t="shared" si="134"/>
        <v>0</v>
      </c>
      <c r="Q1094" s="31"/>
      <c r="R1094" s="33" t="str">
        <f t="shared" si="135"/>
        <v>--</v>
      </c>
    </row>
    <row r="1095" spans="1:18">
      <c r="A1095" s="329" t="s">
        <v>953</v>
      </c>
      <c r="B1095" s="329">
        <v>3506262007</v>
      </c>
      <c r="C1095" s="329" t="s">
        <v>549</v>
      </c>
      <c r="D1095" s="329" t="s">
        <v>666</v>
      </c>
      <c r="E1095" s="329" t="s">
        <v>287</v>
      </c>
      <c r="F1095" s="30" t="s">
        <v>897</v>
      </c>
      <c r="G1095" s="329" t="s">
        <v>32</v>
      </c>
      <c r="H1095" s="241">
        <f t="shared" si="128"/>
        <v>0</v>
      </c>
      <c r="I1095" s="31"/>
      <c r="J1095" s="32">
        <f t="shared" si="129"/>
        <v>12565</v>
      </c>
      <c r="K1095" s="32">
        <f t="shared" si="130"/>
        <v>0</v>
      </c>
      <c r="L1095" s="32">
        <f t="shared" si="131"/>
        <v>0</v>
      </c>
      <c r="M1095" s="31"/>
      <c r="N1095" s="32" t="str">
        <f t="shared" si="132"/>
        <v>--</v>
      </c>
      <c r="O1095" s="32">
        <f t="shared" si="133"/>
        <v>0</v>
      </c>
      <c r="P1095" s="32">
        <f t="shared" si="134"/>
        <v>0</v>
      </c>
      <c r="Q1095" s="31"/>
      <c r="R1095" s="33" t="str">
        <f t="shared" si="135"/>
        <v>--</v>
      </c>
    </row>
    <row r="1096" spans="1:18">
      <c r="A1096" s="329" t="s">
        <v>953</v>
      </c>
      <c r="B1096" s="329">
        <v>3506262016</v>
      </c>
      <c r="C1096" s="329" t="s">
        <v>549</v>
      </c>
      <c r="D1096" s="329" t="s">
        <v>666</v>
      </c>
      <c r="E1096" s="329" t="s">
        <v>287</v>
      </c>
      <c r="F1096" s="30" t="s">
        <v>725</v>
      </c>
      <c r="G1096" s="329" t="s">
        <v>41</v>
      </c>
      <c r="H1096" s="241">
        <f t="shared" si="128"/>
        <v>1</v>
      </c>
      <c r="I1096" s="31"/>
      <c r="J1096" s="32" t="str">
        <f t="shared" si="129"/>
        <v>--</v>
      </c>
      <c r="K1096" s="32">
        <f t="shared" si="130"/>
        <v>0</v>
      </c>
      <c r="L1096" s="32">
        <f t="shared" si="131"/>
        <v>0</v>
      </c>
      <c r="M1096" s="31"/>
      <c r="N1096" s="32">
        <f t="shared" si="132"/>
        <v>17830</v>
      </c>
      <c r="O1096" s="32">
        <f t="shared" si="133"/>
        <v>0</v>
      </c>
      <c r="P1096" s="32">
        <f t="shared" si="134"/>
        <v>1</v>
      </c>
      <c r="Q1096" s="31"/>
      <c r="R1096" s="33" t="str">
        <f t="shared" si="135"/>
        <v>--</v>
      </c>
    </row>
    <row r="1097" spans="1:18">
      <c r="A1097" s="329" t="s">
        <v>953</v>
      </c>
      <c r="B1097" s="329">
        <v>3506262030</v>
      </c>
      <c r="C1097" s="329" t="s">
        <v>549</v>
      </c>
      <c r="D1097" s="329" t="s">
        <v>666</v>
      </c>
      <c r="E1097" s="329" t="s">
        <v>287</v>
      </c>
      <c r="F1097" s="30" t="s">
        <v>706</v>
      </c>
      <c r="G1097" s="329" t="s">
        <v>55</v>
      </c>
      <c r="H1097" s="241">
        <f t="shared" si="128"/>
        <v>10</v>
      </c>
      <c r="I1097" s="31"/>
      <c r="J1097" s="32">
        <f t="shared" si="129"/>
        <v>18272</v>
      </c>
      <c r="K1097" s="32">
        <f t="shared" si="130"/>
        <v>4</v>
      </c>
      <c r="L1097" s="32">
        <f t="shared" si="131"/>
        <v>4</v>
      </c>
      <c r="M1097" s="31"/>
      <c r="N1097" s="32">
        <f t="shared" si="132"/>
        <v>16050</v>
      </c>
      <c r="O1097" s="32">
        <f t="shared" si="133"/>
        <v>3</v>
      </c>
      <c r="P1097" s="32">
        <f t="shared" si="134"/>
        <v>5</v>
      </c>
      <c r="Q1097" s="31"/>
      <c r="R1097" s="33">
        <f t="shared" si="135"/>
        <v>-2222</v>
      </c>
    </row>
    <row r="1098" spans="1:18">
      <c r="A1098" s="329" t="s">
        <v>953</v>
      </c>
      <c r="B1098" s="329">
        <v>3506262035</v>
      </c>
      <c r="C1098" s="329" t="s">
        <v>549</v>
      </c>
      <c r="D1098" s="329" t="s">
        <v>666</v>
      </c>
      <c r="E1098" s="329" t="s">
        <v>287</v>
      </c>
      <c r="F1098" s="30" t="s">
        <v>654</v>
      </c>
      <c r="G1098" s="329" t="s">
        <v>60</v>
      </c>
      <c r="H1098" s="241">
        <f t="shared" ref="H1098:H1161" si="136">IFERROR(VLOOKUP(B1098,ratesQ2,14,FALSE),0)</f>
        <v>1</v>
      </c>
      <c r="I1098" s="31"/>
      <c r="J1098" s="32">
        <f t="shared" ref="J1098:J1161" si="137">IFERROR(VLOOKUP($B1098,ratesPFY,9,FALSE),"--")</f>
        <v>23625</v>
      </c>
      <c r="K1098" s="32">
        <f t="shared" ref="K1098:K1161" si="138">IFERROR(VLOOKUP($B1098,found25,12,FALSE),0) +
IFERROR(VLOOKUP($B1098,found25,13,FALSE),0) +
IFERROR(VLOOKUP($B1098,found25,14,FALSE),0)</f>
        <v>1</v>
      </c>
      <c r="L1098" s="32">
        <f t="shared" ref="L1098:L1161" si="139">(IFERROR(VLOOKUP($B1098,found25,15,FALSE),0))</f>
        <v>1</v>
      </c>
      <c r="M1098" s="31"/>
      <c r="N1098" s="32">
        <f t="shared" ref="N1098:N1161" si="140">IFERROR(VLOOKUP($B1098,ratesQ2,8,FALSE),"--")</f>
        <v>16378</v>
      </c>
      <c r="O1098" s="32">
        <f t="shared" ref="O1098:O1161" si="141">IFERROR(VLOOKUP($B1098,found26,12,FALSE),0) +
IFERROR(VLOOKUP($B1098,found26,13,FALSE),0) +
IFERROR(VLOOKUP($B1098,found26,14,FALSE),0)</f>
        <v>0</v>
      </c>
      <c r="P1098" s="32">
        <f t="shared" ref="P1098:P1161" si="142">(IFERROR(VLOOKUP($B1098,found26,15,FALSE),0))</f>
        <v>1</v>
      </c>
      <c r="Q1098" s="31"/>
      <c r="R1098" s="33">
        <f t="shared" ref="R1098:R1161" si="143">IFERROR(N1098-J1098,"--")</f>
        <v>-7247</v>
      </c>
    </row>
    <row r="1099" spans="1:18">
      <c r="A1099" s="329" t="s">
        <v>953</v>
      </c>
      <c r="B1099" s="329">
        <v>3506262056</v>
      </c>
      <c r="C1099" s="329" t="s">
        <v>549</v>
      </c>
      <c r="D1099" s="329" t="s">
        <v>666</v>
      </c>
      <c r="E1099" s="329" t="s">
        <v>287</v>
      </c>
      <c r="F1099" s="30" t="s">
        <v>781</v>
      </c>
      <c r="G1099" s="329" t="s">
        <v>81</v>
      </c>
      <c r="H1099" s="241">
        <f t="shared" si="136"/>
        <v>0</v>
      </c>
      <c r="I1099" s="31"/>
      <c r="J1099" s="32">
        <f t="shared" si="137"/>
        <v>12565</v>
      </c>
      <c r="K1099" s="32">
        <f t="shared" si="138"/>
        <v>0</v>
      </c>
      <c r="L1099" s="32">
        <f t="shared" si="139"/>
        <v>0</v>
      </c>
      <c r="M1099" s="31"/>
      <c r="N1099" s="32" t="str">
        <f t="shared" si="140"/>
        <v>--</v>
      </c>
      <c r="O1099" s="32">
        <f t="shared" si="141"/>
        <v>0</v>
      </c>
      <c r="P1099" s="32">
        <f t="shared" si="142"/>
        <v>0</v>
      </c>
      <c r="Q1099" s="31"/>
      <c r="R1099" s="33" t="str">
        <f t="shared" si="143"/>
        <v>--</v>
      </c>
    </row>
    <row r="1100" spans="1:18">
      <c r="A1100" s="329" t="s">
        <v>953</v>
      </c>
      <c r="B1100" s="329">
        <v>3506262057</v>
      </c>
      <c r="C1100" s="329" t="s">
        <v>549</v>
      </c>
      <c r="D1100" s="329" t="s">
        <v>666</v>
      </c>
      <c r="E1100" s="329" t="s">
        <v>287</v>
      </c>
      <c r="F1100" s="30" t="s">
        <v>656</v>
      </c>
      <c r="G1100" s="329" t="s">
        <v>82</v>
      </c>
      <c r="H1100" s="241">
        <f t="shared" si="136"/>
        <v>3</v>
      </c>
      <c r="I1100" s="31"/>
      <c r="J1100" s="32">
        <f t="shared" si="137"/>
        <v>17246</v>
      </c>
      <c r="K1100" s="32">
        <f t="shared" si="138"/>
        <v>1</v>
      </c>
      <c r="L1100" s="32">
        <f t="shared" si="139"/>
        <v>2</v>
      </c>
      <c r="M1100" s="31"/>
      <c r="N1100" s="32">
        <f t="shared" si="140"/>
        <v>14180</v>
      </c>
      <c r="O1100" s="32">
        <f t="shared" si="141"/>
        <v>1</v>
      </c>
      <c r="P1100" s="32">
        <f t="shared" si="142"/>
        <v>0</v>
      </c>
      <c r="Q1100" s="31"/>
      <c r="R1100" s="33">
        <f t="shared" si="143"/>
        <v>-3066</v>
      </c>
    </row>
    <row r="1101" spans="1:18">
      <c r="A1101" s="329" t="s">
        <v>953</v>
      </c>
      <c r="B1101" s="329">
        <v>3506262071</v>
      </c>
      <c r="C1101" s="329" t="s">
        <v>549</v>
      </c>
      <c r="D1101" s="329" t="s">
        <v>666</v>
      </c>
      <c r="E1101" s="329" t="s">
        <v>287</v>
      </c>
      <c r="F1101" s="30" t="s">
        <v>746</v>
      </c>
      <c r="G1101" s="329" t="s">
        <v>96</v>
      </c>
      <c r="H1101" s="241">
        <f t="shared" si="136"/>
        <v>7</v>
      </c>
      <c r="I1101" s="31"/>
      <c r="J1101" s="32">
        <f t="shared" si="137"/>
        <v>13484</v>
      </c>
      <c r="K1101" s="32">
        <f t="shared" si="138"/>
        <v>0</v>
      </c>
      <c r="L1101" s="32">
        <f t="shared" si="139"/>
        <v>3</v>
      </c>
      <c r="M1101" s="31"/>
      <c r="N1101" s="32">
        <f t="shared" si="140"/>
        <v>13840</v>
      </c>
      <c r="O1101" s="32">
        <f t="shared" si="141"/>
        <v>0</v>
      </c>
      <c r="P1101" s="32">
        <f t="shared" si="142"/>
        <v>3</v>
      </c>
      <c r="Q1101" s="31"/>
      <c r="R1101" s="33">
        <f t="shared" si="143"/>
        <v>356</v>
      </c>
    </row>
    <row r="1102" spans="1:18">
      <c r="A1102" s="329" t="s">
        <v>953</v>
      </c>
      <c r="B1102" s="329">
        <v>3506262093</v>
      </c>
      <c r="C1102" s="329" t="s">
        <v>549</v>
      </c>
      <c r="D1102" s="329" t="s">
        <v>666</v>
      </c>
      <c r="E1102" s="329" t="s">
        <v>287</v>
      </c>
      <c r="F1102" s="30" t="s">
        <v>657</v>
      </c>
      <c r="G1102" s="329" t="s">
        <v>118</v>
      </c>
      <c r="H1102" s="241">
        <f t="shared" si="136"/>
        <v>26</v>
      </c>
      <c r="I1102" s="31"/>
      <c r="J1102" s="32">
        <f t="shared" si="137"/>
        <v>16031</v>
      </c>
      <c r="K1102" s="32">
        <f t="shared" si="138"/>
        <v>5</v>
      </c>
      <c r="L1102" s="32">
        <f t="shared" si="139"/>
        <v>7</v>
      </c>
      <c r="M1102" s="31"/>
      <c r="N1102" s="32">
        <f t="shared" si="140"/>
        <v>17748</v>
      </c>
      <c r="O1102" s="32">
        <f t="shared" si="141"/>
        <v>7</v>
      </c>
      <c r="P1102" s="32">
        <f t="shared" si="142"/>
        <v>13</v>
      </c>
      <c r="Q1102" s="31"/>
      <c r="R1102" s="33">
        <f t="shared" si="143"/>
        <v>1717</v>
      </c>
    </row>
    <row r="1103" spans="1:18">
      <c r="A1103" s="329" t="s">
        <v>953</v>
      </c>
      <c r="B1103" s="329">
        <v>3506262107</v>
      </c>
      <c r="C1103" s="155" t="s">
        <v>549</v>
      </c>
      <c r="D1103" s="345">
        <v>262</v>
      </c>
      <c r="E1103" s="155" t="s">
        <v>287</v>
      </c>
      <c r="F1103" s="32">
        <v>107</v>
      </c>
      <c r="G1103" s="155" t="s">
        <v>132</v>
      </c>
      <c r="H1103" s="241">
        <f t="shared" si="136"/>
        <v>1</v>
      </c>
      <c r="I1103" s="31"/>
      <c r="J1103" s="32" t="str">
        <f t="shared" si="137"/>
        <v>--</v>
      </c>
      <c r="K1103" s="32">
        <f t="shared" si="138"/>
        <v>0</v>
      </c>
      <c r="L1103" s="32">
        <f t="shared" si="139"/>
        <v>0</v>
      </c>
      <c r="M1103" s="31"/>
      <c r="N1103" s="32">
        <f t="shared" si="140"/>
        <v>16852.789696517113</v>
      </c>
      <c r="O1103" s="32">
        <f t="shared" si="141"/>
        <v>0</v>
      </c>
      <c r="P1103" s="32">
        <f t="shared" si="142"/>
        <v>0</v>
      </c>
      <c r="Q1103" s="31"/>
      <c r="R1103" s="33" t="str">
        <f t="shared" si="143"/>
        <v>--</v>
      </c>
    </row>
    <row r="1104" spans="1:18">
      <c r="A1104" s="329" t="s">
        <v>953</v>
      </c>
      <c r="B1104" s="329">
        <v>3506262163</v>
      </c>
      <c r="C1104" s="329" t="s">
        <v>549</v>
      </c>
      <c r="D1104" s="329" t="s">
        <v>666</v>
      </c>
      <c r="E1104" s="329" t="s">
        <v>287</v>
      </c>
      <c r="F1104" s="30" t="s">
        <v>660</v>
      </c>
      <c r="G1104" s="329" t="s">
        <v>188</v>
      </c>
      <c r="H1104" s="241">
        <f t="shared" si="136"/>
        <v>285</v>
      </c>
      <c r="I1104" s="31"/>
      <c r="J1104" s="32">
        <f t="shared" si="137"/>
        <v>17026</v>
      </c>
      <c r="K1104" s="32">
        <f t="shared" si="138"/>
        <v>76</v>
      </c>
      <c r="L1104" s="32">
        <f t="shared" si="139"/>
        <v>123</v>
      </c>
      <c r="M1104" s="31"/>
      <c r="N1104" s="32">
        <f t="shared" si="140"/>
        <v>17752</v>
      </c>
      <c r="O1104" s="32">
        <f t="shared" si="141"/>
        <v>71</v>
      </c>
      <c r="P1104" s="32">
        <f t="shared" si="142"/>
        <v>139</v>
      </c>
      <c r="Q1104" s="31"/>
      <c r="R1104" s="33">
        <f t="shared" si="143"/>
        <v>726</v>
      </c>
    </row>
    <row r="1105" spans="1:18">
      <c r="A1105" s="329" t="s">
        <v>953</v>
      </c>
      <c r="B1105" s="329">
        <v>3506262164</v>
      </c>
      <c r="C1105" s="329" t="s">
        <v>549</v>
      </c>
      <c r="D1105" s="329" t="s">
        <v>666</v>
      </c>
      <c r="E1105" s="329" t="s">
        <v>287</v>
      </c>
      <c r="F1105" s="30" t="s">
        <v>873</v>
      </c>
      <c r="G1105" s="329" t="s">
        <v>189</v>
      </c>
      <c r="H1105" s="241">
        <f t="shared" si="136"/>
        <v>4</v>
      </c>
      <c r="I1105" s="31"/>
      <c r="J1105" s="32">
        <f t="shared" si="137"/>
        <v>10664</v>
      </c>
      <c r="K1105" s="32">
        <f t="shared" si="138"/>
        <v>0</v>
      </c>
      <c r="L1105" s="32">
        <f t="shared" si="139"/>
        <v>0</v>
      </c>
      <c r="M1105" s="31"/>
      <c r="N1105" s="32">
        <f t="shared" si="140"/>
        <v>13497</v>
      </c>
      <c r="O1105" s="32">
        <f t="shared" si="141"/>
        <v>1</v>
      </c>
      <c r="P1105" s="32">
        <f t="shared" si="142"/>
        <v>1</v>
      </c>
      <c r="Q1105" s="31"/>
      <c r="R1105" s="33">
        <f t="shared" si="143"/>
        <v>2833</v>
      </c>
    </row>
    <row r="1106" spans="1:18">
      <c r="A1106" s="329" t="s">
        <v>953</v>
      </c>
      <c r="B1106" s="329">
        <v>3506262165</v>
      </c>
      <c r="C1106" s="329" t="s">
        <v>549</v>
      </c>
      <c r="D1106" s="329" t="s">
        <v>666</v>
      </c>
      <c r="E1106" s="329" t="s">
        <v>287</v>
      </c>
      <c r="F1106" s="30" t="s">
        <v>661</v>
      </c>
      <c r="G1106" s="329" t="s">
        <v>190</v>
      </c>
      <c r="H1106" s="241">
        <f t="shared" si="136"/>
        <v>53</v>
      </c>
      <c r="I1106" s="31"/>
      <c r="J1106" s="32">
        <f t="shared" si="137"/>
        <v>15422</v>
      </c>
      <c r="K1106" s="32">
        <f t="shared" si="138"/>
        <v>10</v>
      </c>
      <c r="L1106" s="32">
        <f t="shared" si="139"/>
        <v>20</v>
      </c>
      <c r="M1106" s="31"/>
      <c r="N1106" s="32">
        <f t="shared" si="140"/>
        <v>16038</v>
      </c>
      <c r="O1106" s="32">
        <f t="shared" si="141"/>
        <v>9</v>
      </c>
      <c r="P1106" s="32">
        <f t="shared" si="142"/>
        <v>25</v>
      </c>
      <c r="Q1106" s="31"/>
      <c r="R1106" s="33">
        <f t="shared" si="143"/>
        <v>616</v>
      </c>
    </row>
    <row r="1107" spans="1:18">
      <c r="A1107" s="329" t="s">
        <v>953</v>
      </c>
      <c r="B1107" s="329">
        <v>3506262176</v>
      </c>
      <c r="C1107" s="329" t="s">
        <v>549</v>
      </c>
      <c r="D1107" s="329" t="s">
        <v>666</v>
      </c>
      <c r="E1107" s="329" t="s">
        <v>287</v>
      </c>
      <c r="F1107" s="30" t="s">
        <v>662</v>
      </c>
      <c r="G1107" s="329" t="s">
        <v>201</v>
      </c>
      <c r="H1107" s="241">
        <f t="shared" si="136"/>
        <v>8</v>
      </c>
      <c r="I1107" s="31"/>
      <c r="J1107" s="32">
        <f t="shared" si="137"/>
        <v>16227</v>
      </c>
      <c r="K1107" s="32">
        <f t="shared" si="138"/>
        <v>2</v>
      </c>
      <c r="L1107" s="32">
        <f t="shared" si="139"/>
        <v>4</v>
      </c>
      <c r="M1107" s="31"/>
      <c r="N1107" s="32">
        <f t="shared" si="140"/>
        <v>15868</v>
      </c>
      <c r="O1107" s="32">
        <f t="shared" si="141"/>
        <v>1</v>
      </c>
      <c r="P1107" s="32">
        <f t="shared" si="142"/>
        <v>4</v>
      </c>
      <c r="Q1107" s="31"/>
      <c r="R1107" s="33">
        <f t="shared" si="143"/>
        <v>-359</v>
      </c>
    </row>
    <row r="1108" spans="1:18">
      <c r="A1108" s="329" t="s">
        <v>953</v>
      </c>
      <c r="B1108" s="329">
        <v>3506262178</v>
      </c>
      <c r="C1108" s="329" t="s">
        <v>549</v>
      </c>
      <c r="D1108" s="329" t="s">
        <v>666</v>
      </c>
      <c r="E1108" s="329" t="s">
        <v>287</v>
      </c>
      <c r="F1108" s="30" t="s">
        <v>874</v>
      </c>
      <c r="G1108" s="329" t="s">
        <v>203</v>
      </c>
      <c r="H1108" s="241">
        <f t="shared" si="136"/>
        <v>6</v>
      </c>
      <c r="I1108" s="31"/>
      <c r="J1108" s="32">
        <f t="shared" si="137"/>
        <v>15510</v>
      </c>
      <c r="K1108" s="32">
        <f t="shared" si="138"/>
        <v>2</v>
      </c>
      <c r="L1108" s="32">
        <f t="shared" si="139"/>
        <v>3</v>
      </c>
      <c r="M1108" s="31"/>
      <c r="N1108" s="32">
        <f t="shared" si="140"/>
        <v>13416</v>
      </c>
      <c r="O1108" s="32">
        <f t="shared" si="141"/>
        <v>0</v>
      </c>
      <c r="P1108" s="32">
        <f t="shared" si="142"/>
        <v>2</v>
      </c>
      <c r="Q1108" s="31"/>
      <c r="R1108" s="33">
        <f t="shared" si="143"/>
        <v>-2094</v>
      </c>
    </row>
    <row r="1109" spans="1:18">
      <c r="A1109" s="329" t="s">
        <v>953</v>
      </c>
      <c r="B1109" s="329">
        <v>3506262181</v>
      </c>
      <c r="C1109" s="329" t="s">
        <v>549</v>
      </c>
      <c r="D1109" s="329" t="s">
        <v>666</v>
      </c>
      <c r="E1109" s="329" t="s">
        <v>287</v>
      </c>
      <c r="F1109" s="30" t="s">
        <v>732</v>
      </c>
      <c r="G1109" s="329" t="s">
        <v>206</v>
      </c>
      <c r="H1109" s="241">
        <f t="shared" si="136"/>
        <v>5</v>
      </c>
      <c r="I1109" s="31"/>
      <c r="J1109" s="32">
        <f t="shared" si="137"/>
        <v>19729</v>
      </c>
      <c r="K1109" s="32">
        <f t="shared" si="138"/>
        <v>0</v>
      </c>
      <c r="L1109" s="32">
        <f t="shared" si="139"/>
        <v>1</v>
      </c>
      <c r="M1109" s="31"/>
      <c r="N1109" s="32">
        <f t="shared" si="140"/>
        <v>21482</v>
      </c>
      <c r="O1109" s="32">
        <f t="shared" si="141"/>
        <v>4</v>
      </c>
      <c r="P1109" s="32">
        <f t="shared" si="142"/>
        <v>6</v>
      </c>
      <c r="Q1109" s="31"/>
      <c r="R1109" s="33">
        <f t="shared" si="143"/>
        <v>1753</v>
      </c>
    </row>
    <row r="1110" spans="1:18">
      <c r="A1110" s="329" t="s">
        <v>953</v>
      </c>
      <c r="B1110" s="329">
        <v>3506262211</v>
      </c>
      <c r="C1110" s="329" t="s">
        <v>549</v>
      </c>
      <c r="D1110" s="329" t="s">
        <v>666</v>
      </c>
      <c r="E1110" s="329" t="s">
        <v>287</v>
      </c>
      <c r="F1110" s="30" t="s">
        <v>784</v>
      </c>
      <c r="G1110" s="329" t="s">
        <v>236</v>
      </c>
      <c r="H1110" s="241">
        <f t="shared" si="136"/>
        <v>0</v>
      </c>
      <c r="I1110" s="31"/>
      <c r="J1110" s="32">
        <f t="shared" si="137"/>
        <v>12565</v>
      </c>
      <c r="K1110" s="32">
        <f t="shared" si="138"/>
        <v>0</v>
      </c>
      <c r="L1110" s="32">
        <f t="shared" si="139"/>
        <v>0</v>
      </c>
      <c r="M1110" s="31"/>
      <c r="N1110" s="32" t="str">
        <f t="shared" si="140"/>
        <v>--</v>
      </c>
      <c r="O1110" s="32">
        <f t="shared" si="141"/>
        <v>0</v>
      </c>
      <c r="P1110" s="32">
        <f t="shared" si="142"/>
        <v>0</v>
      </c>
      <c r="Q1110" s="31"/>
      <c r="R1110" s="33" t="str">
        <f t="shared" si="143"/>
        <v>--</v>
      </c>
    </row>
    <row r="1111" spans="1:18">
      <c r="A1111" s="329" t="s">
        <v>953</v>
      </c>
      <c r="B1111" s="329">
        <v>3506262229</v>
      </c>
      <c r="C1111" s="329" t="s">
        <v>549</v>
      </c>
      <c r="D1111" s="329" t="s">
        <v>666</v>
      </c>
      <c r="E1111" s="329" t="s">
        <v>287</v>
      </c>
      <c r="F1111" s="30" t="s">
        <v>663</v>
      </c>
      <c r="G1111" s="329" t="s">
        <v>254</v>
      </c>
      <c r="H1111" s="241">
        <f t="shared" si="136"/>
        <v>95</v>
      </c>
      <c r="I1111" s="31"/>
      <c r="J1111" s="32">
        <f t="shared" si="137"/>
        <v>16317</v>
      </c>
      <c r="K1111" s="32">
        <f t="shared" si="138"/>
        <v>29</v>
      </c>
      <c r="L1111" s="32">
        <f t="shared" si="139"/>
        <v>47</v>
      </c>
      <c r="M1111" s="31"/>
      <c r="N1111" s="32">
        <f t="shared" si="140"/>
        <v>16619</v>
      </c>
      <c r="O1111" s="32">
        <f t="shared" si="141"/>
        <v>24</v>
      </c>
      <c r="P1111" s="32">
        <f t="shared" si="142"/>
        <v>41</v>
      </c>
      <c r="Q1111" s="31"/>
      <c r="R1111" s="33">
        <f t="shared" si="143"/>
        <v>302</v>
      </c>
    </row>
    <row r="1112" spans="1:18">
      <c r="A1112" s="329" t="s">
        <v>953</v>
      </c>
      <c r="B1112" s="329">
        <v>3506262244</v>
      </c>
      <c r="C1112" s="329" t="s">
        <v>549</v>
      </c>
      <c r="D1112" s="329" t="s">
        <v>666</v>
      </c>
      <c r="E1112" s="329" t="s">
        <v>287</v>
      </c>
      <c r="F1112" s="30" t="s">
        <v>664</v>
      </c>
      <c r="G1112" s="329" t="s">
        <v>269</v>
      </c>
      <c r="H1112" s="241">
        <f t="shared" si="136"/>
        <v>0</v>
      </c>
      <c r="I1112" s="31"/>
      <c r="J1112" s="32">
        <f t="shared" si="137"/>
        <v>12565</v>
      </c>
      <c r="K1112" s="32">
        <f t="shared" si="138"/>
        <v>0</v>
      </c>
      <c r="L1112" s="32">
        <f t="shared" si="139"/>
        <v>0</v>
      </c>
      <c r="M1112" s="31"/>
      <c r="N1112" s="32" t="str">
        <f t="shared" si="140"/>
        <v>--</v>
      </c>
      <c r="O1112" s="32">
        <f t="shared" si="141"/>
        <v>0</v>
      </c>
      <c r="P1112" s="32">
        <f t="shared" si="142"/>
        <v>0</v>
      </c>
      <c r="Q1112" s="31"/>
      <c r="R1112" s="33" t="str">
        <f t="shared" si="143"/>
        <v>--</v>
      </c>
    </row>
    <row r="1113" spans="1:18">
      <c r="A1113" s="329" t="s">
        <v>953</v>
      </c>
      <c r="B1113" s="329">
        <v>3506262246</v>
      </c>
      <c r="C1113" s="329" t="s">
        <v>549</v>
      </c>
      <c r="D1113" s="329" t="s">
        <v>666</v>
      </c>
      <c r="E1113" s="329" t="s">
        <v>287</v>
      </c>
      <c r="F1113" s="30" t="s">
        <v>748</v>
      </c>
      <c r="G1113" s="329" t="s">
        <v>271</v>
      </c>
      <c r="H1113" s="241">
        <f t="shared" si="136"/>
        <v>2</v>
      </c>
      <c r="I1113" s="31"/>
      <c r="J1113" s="32">
        <f t="shared" si="137"/>
        <v>17077</v>
      </c>
      <c r="K1113" s="32">
        <f t="shared" si="138"/>
        <v>0</v>
      </c>
      <c r="L1113" s="32">
        <f t="shared" si="139"/>
        <v>1</v>
      </c>
      <c r="M1113" s="31"/>
      <c r="N1113" s="32">
        <f t="shared" si="140"/>
        <v>16681</v>
      </c>
      <c r="O1113" s="32">
        <f t="shared" si="141"/>
        <v>0</v>
      </c>
      <c r="P1113" s="32">
        <f t="shared" si="142"/>
        <v>2</v>
      </c>
      <c r="Q1113" s="31"/>
      <c r="R1113" s="33">
        <f t="shared" si="143"/>
        <v>-396</v>
      </c>
    </row>
    <row r="1114" spans="1:18">
      <c r="A1114" s="329" t="s">
        <v>953</v>
      </c>
      <c r="B1114" s="329">
        <v>3506262248</v>
      </c>
      <c r="C1114" s="329" t="s">
        <v>549</v>
      </c>
      <c r="D1114" s="329" t="s">
        <v>666</v>
      </c>
      <c r="E1114" s="329" t="s">
        <v>287</v>
      </c>
      <c r="F1114" s="30" t="s">
        <v>665</v>
      </c>
      <c r="G1114" s="329" t="s">
        <v>273</v>
      </c>
      <c r="H1114" s="241">
        <f t="shared" si="136"/>
        <v>37</v>
      </c>
      <c r="I1114" s="31"/>
      <c r="J1114" s="32">
        <f t="shared" si="137"/>
        <v>15839</v>
      </c>
      <c r="K1114" s="32">
        <f t="shared" si="138"/>
        <v>5</v>
      </c>
      <c r="L1114" s="32">
        <f t="shared" si="139"/>
        <v>12</v>
      </c>
      <c r="M1114" s="31"/>
      <c r="N1114" s="32">
        <f t="shared" si="140"/>
        <v>17897</v>
      </c>
      <c r="O1114" s="32">
        <f t="shared" si="141"/>
        <v>9</v>
      </c>
      <c r="P1114" s="32">
        <f t="shared" si="142"/>
        <v>17</v>
      </c>
      <c r="Q1114" s="31"/>
      <c r="R1114" s="33">
        <f t="shared" si="143"/>
        <v>2058</v>
      </c>
    </row>
    <row r="1115" spans="1:18">
      <c r="A1115" s="329" t="s">
        <v>953</v>
      </c>
      <c r="B1115" s="329">
        <v>3506262258</v>
      </c>
      <c r="C1115" s="329" t="s">
        <v>549</v>
      </c>
      <c r="D1115" s="329" t="s">
        <v>666</v>
      </c>
      <c r="E1115" s="329" t="s">
        <v>287</v>
      </c>
      <c r="F1115" s="30" t="s">
        <v>741</v>
      </c>
      <c r="G1115" s="329" t="s">
        <v>283</v>
      </c>
      <c r="H1115" s="241">
        <f t="shared" si="136"/>
        <v>9</v>
      </c>
      <c r="I1115" s="31"/>
      <c r="J1115" s="32">
        <f t="shared" si="137"/>
        <v>15488</v>
      </c>
      <c r="K1115" s="32">
        <f t="shared" si="138"/>
        <v>2</v>
      </c>
      <c r="L1115" s="32">
        <f t="shared" si="139"/>
        <v>3</v>
      </c>
      <c r="M1115" s="31"/>
      <c r="N1115" s="32">
        <f t="shared" si="140"/>
        <v>14989</v>
      </c>
      <c r="O1115" s="32">
        <f t="shared" si="141"/>
        <v>1</v>
      </c>
      <c r="P1115" s="32">
        <f t="shared" si="142"/>
        <v>3</v>
      </c>
      <c r="Q1115" s="31"/>
      <c r="R1115" s="33">
        <f t="shared" si="143"/>
        <v>-499</v>
      </c>
    </row>
    <row r="1116" spans="1:18">
      <c r="A1116" s="329" t="s">
        <v>953</v>
      </c>
      <c r="B1116" s="329">
        <v>3506262262</v>
      </c>
      <c r="C1116" s="329" t="s">
        <v>549</v>
      </c>
      <c r="D1116" s="329" t="s">
        <v>666</v>
      </c>
      <c r="E1116" s="329" t="s">
        <v>287</v>
      </c>
      <c r="F1116" s="30" t="s">
        <v>666</v>
      </c>
      <c r="G1116" s="329" t="s">
        <v>287</v>
      </c>
      <c r="H1116" s="241">
        <f t="shared" si="136"/>
        <v>122</v>
      </c>
      <c r="I1116" s="31"/>
      <c r="J1116" s="32">
        <f t="shared" si="137"/>
        <v>15561</v>
      </c>
      <c r="K1116" s="32">
        <f t="shared" si="138"/>
        <v>30</v>
      </c>
      <c r="L1116" s="32">
        <f t="shared" si="139"/>
        <v>63</v>
      </c>
      <c r="M1116" s="31"/>
      <c r="N1116" s="32">
        <f t="shared" si="140"/>
        <v>16280</v>
      </c>
      <c r="O1116" s="32">
        <f t="shared" si="141"/>
        <v>22</v>
      </c>
      <c r="P1116" s="32">
        <f t="shared" si="142"/>
        <v>60</v>
      </c>
      <c r="Q1116" s="31"/>
      <c r="R1116" s="33">
        <f t="shared" si="143"/>
        <v>719</v>
      </c>
    </row>
    <row r="1117" spans="1:18">
      <c r="A1117" s="329" t="s">
        <v>953</v>
      </c>
      <c r="B1117" s="329">
        <v>3506262284</v>
      </c>
      <c r="C1117" s="329" t="s">
        <v>549</v>
      </c>
      <c r="D1117" s="329" t="s">
        <v>666</v>
      </c>
      <c r="E1117" s="329" t="s">
        <v>287</v>
      </c>
      <c r="F1117" s="30" t="s">
        <v>734</v>
      </c>
      <c r="G1117" s="329" t="s">
        <v>309</v>
      </c>
      <c r="H1117" s="241">
        <f t="shared" si="136"/>
        <v>1</v>
      </c>
      <c r="I1117" s="31"/>
      <c r="J1117" s="32">
        <f t="shared" si="137"/>
        <v>15786</v>
      </c>
      <c r="K1117" s="32">
        <f t="shared" si="138"/>
        <v>1</v>
      </c>
      <c r="L1117" s="32">
        <f t="shared" si="139"/>
        <v>0</v>
      </c>
      <c r="M1117" s="31"/>
      <c r="N1117" s="32">
        <f t="shared" si="140"/>
        <v>16565</v>
      </c>
      <c r="O1117" s="32">
        <f t="shared" si="141"/>
        <v>1</v>
      </c>
      <c r="P1117" s="32">
        <f t="shared" si="142"/>
        <v>0</v>
      </c>
      <c r="Q1117" s="31"/>
      <c r="R1117" s="33">
        <f t="shared" si="143"/>
        <v>779</v>
      </c>
    </row>
    <row r="1118" spans="1:18">
      <c r="A1118" s="329" t="s">
        <v>953</v>
      </c>
      <c r="B1118" s="329">
        <v>3506262291</v>
      </c>
      <c r="C1118" s="329" t="s">
        <v>549</v>
      </c>
      <c r="D1118" s="329" t="s">
        <v>666</v>
      </c>
      <c r="E1118" s="329" t="s">
        <v>287</v>
      </c>
      <c r="F1118" s="30" t="s">
        <v>749</v>
      </c>
      <c r="G1118" s="329" t="s">
        <v>316</v>
      </c>
      <c r="H1118" s="241">
        <f t="shared" si="136"/>
        <v>0</v>
      </c>
      <c r="I1118" s="31"/>
      <c r="J1118" s="32">
        <f t="shared" si="137"/>
        <v>17998</v>
      </c>
      <c r="K1118" s="32">
        <f t="shared" si="138"/>
        <v>1</v>
      </c>
      <c r="L1118" s="32">
        <f t="shared" si="139"/>
        <v>2</v>
      </c>
      <c r="M1118" s="31"/>
      <c r="N1118" s="32" t="str">
        <f t="shared" si="140"/>
        <v>--</v>
      </c>
      <c r="O1118" s="32">
        <f t="shared" si="141"/>
        <v>1</v>
      </c>
      <c r="P1118" s="32">
        <f t="shared" si="142"/>
        <v>3</v>
      </c>
      <c r="Q1118" s="31"/>
      <c r="R1118" s="33" t="str">
        <f t="shared" si="143"/>
        <v>--</v>
      </c>
    </row>
    <row r="1119" spans="1:18">
      <c r="A1119" s="329" t="s">
        <v>953</v>
      </c>
      <c r="B1119" s="329">
        <v>3506262295</v>
      </c>
      <c r="C1119" s="329" t="s">
        <v>549</v>
      </c>
      <c r="D1119" s="329" t="s">
        <v>666</v>
      </c>
      <c r="E1119" s="329" t="s">
        <v>287</v>
      </c>
      <c r="F1119" s="30" t="s">
        <v>735</v>
      </c>
      <c r="G1119" s="329" t="s">
        <v>320</v>
      </c>
      <c r="H1119" s="241">
        <f t="shared" si="136"/>
        <v>0</v>
      </c>
      <c r="I1119" s="31"/>
      <c r="J1119" s="32">
        <f t="shared" si="137"/>
        <v>13668</v>
      </c>
      <c r="K1119" s="32">
        <f t="shared" si="138"/>
        <v>1</v>
      </c>
      <c r="L1119" s="32">
        <f t="shared" si="139"/>
        <v>0</v>
      </c>
      <c r="M1119" s="31"/>
      <c r="N1119" s="32" t="str">
        <f t="shared" si="140"/>
        <v>--</v>
      </c>
      <c r="O1119" s="32">
        <f t="shared" si="141"/>
        <v>0</v>
      </c>
      <c r="P1119" s="32">
        <f t="shared" si="142"/>
        <v>0</v>
      </c>
      <c r="Q1119" s="31"/>
      <c r="R1119" s="33" t="str">
        <f t="shared" si="143"/>
        <v>--</v>
      </c>
    </row>
    <row r="1120" spans="1:18">
      <c r="A1120" s="329" t="s">
        <v>953</v>
      </c>
      <c r="B1120" s="329">
        <v>3506262305</v>
      </c>
      <c r="C1120" s="329" t="s">
        <v>549</v>
      </c>
      <c r="D1120" s="329" t="s">
        <v>666</v>
      </c>
      <c r="E1120" s="329" t="s">
        <v>287</v>
      </c>
      <c r="F1120" s="30" t="s">
        <v>736</v>
      </c>
      <c r="G1120" s="329" t="s">
        <v>330</v>
      </c>
      <c r="H1120" s="241">
        <f t="shared" si="136"/>
        <v>2</v>
      </c>
      <c r="I1120" s="31"/>
      <c r="J1120" s="32">
        <f t="shared" si="137"/>
        <v>12565</v>
      </c>
      <c r="K1120" s="32">
        <f t="shared" si="138"/>
        <v>0</v>
      </c>
      <c r="L1120" s="32">
        <f t="shared" si="139"/>
        <v>0</v>
      </c>
      <c r="M1120" s="31"/>
      <c r="N1120" s="32">
        <f t="shared" si="140"/>
        <v>12989</v>
      </c>
      <c r="O1120" s="32">
        <f t="shared" si="141"/>
        <v>0</v>
      </c>
      <c r="P1120" s="32">
        <f t="shared" si="142"/>
        <v>0</v>
      </c>
      <c r="Q1120" s="31"/>
      <c r="R1120" s="33">
        <f t="shared" si="143"/>
        <v>424</v>
      </c>
    </row>
    <row r="1121" spans="1:18">
      <c r="A1121" s="329" t="s">
        <v>953</v>
      </c>
      <c r="B1121" s="329">
        <v>3506262346</v>
      </c>
      <c r="C1121" s="329" t="s">
        <v>549</v>
      </c>
      <c r="D1121" s="329" t="s">
        <v>666</v>
      </c>
      <c r="E1121" s="329" t="s">
        <v>287</v>
      </c>
      <c r="F1121" s="30" t="s">
        <v>667</v>
      </c>
      <c r="G1121" s="329" t="s">
        <v>371</v>
      </c>
      <c r="H1121" s="241">
        <f t="shared" si="136"/>
        <v>0</v>
      </c>
      <c r="I1121" s="31"/>
      <c r="J1121" s="32">
        <f t="shared" si="137"/>
        <v>16941</v>
      </c>
      <c r="K1121" s="32">
        <f t="shared" si="138"/>
        <v>0</v>
      </c>
      <c r="L1121" s="32">
        <f t="shared" si="139"/>
        <v>1</v>
      </c>
      <c r="M1121" s="31"/>
      <c r="N1121" s="32" t="str">
        <f t="shared" si="140"/>
        <v>--</v>
      </c>
      <c r="O1121" s="32">
        <f t="shared" si="141"/>
        <v>0</v>
      </c>
      <c r="P1121" s="32">
        <f t="shared" si="142"/>
        <v>0</v>
      </c>
      <c r="Q1121" s="31"/>
      <c r="R1121" s="33" t="str">
        <f t="shared" si="143"/>
        <v>--</v>
      </c>
    </row>
    <row r="1122" spans="1:18">
      <c r="A1122" s="329" t="s">
        <v>953</v>
      </c>
      <c r="B1122" s="329">
        <v>3506262347</v>
      </c>
      <c r="C1122" s="329" t="s">
        <v>549</v>
      </c>
      <c r="D1122" s="329" t="s">
        <v>666</v>
      </c>
      <c r="E1122" s="329" t="s">
        <v>287</v>
      </c>
      <c r="F1122" s="30" t="s">
        <v>738</v>
      </c>
      <c r="G1122" s="329" t="s">
        <v>372</v>
      </c>
      <c r="H1122" s="241">
        <f t="shared" si="136"/>
        <v>4</v>
      </c>
      <c r="I1122" s="31"/>
      <c r="J1122" s="32">
        <f t="shared" si="137"/>
        <v>14843</v>
      </c>
      <c r="K1122" s="32">
        <f t="shared" si="138"/>
        <v>2</v>
      </c>
      <c r="L1122" s="32">
        <f t="shared" si="139"/>
        <v>2</v>
      </c>
      <c r="M1122" s="31"/>
      <c r="N1122" s="32">
        <f t="shared" si="140"/>
        <v>12131</v>
      </c>
      <c r="O1122" s="32">
        <f t="shared" si="141"/>
        <v>0</v>
      </c>
      <c r="P1122" s="32">
        <f t="shared" si="142"/>
        <v>0</v>
      </c>
      <c r="Q1122" s="31"/>
      <c r="R1122" s="33">
        <f t="shared" si="143"/>
        <v>-2712</v>
      </c>
    </row>
    <row r="1123" spans="1:18">
      <c r="A1123" s="329" t="s">
        <v>953</v>
      </c>
      <c r="B1123" s="329">
        <v>3506262673</v>
      </c>
      <c r="C1123" s="329" t="s">
        <v>549</v>
      </c>
      <c r="D1123" s="329" t="s">
        <v>666</v>
      </c>
      <c r="E1123" s="329" t="s">
        <v>287</v>
      </c>
      <c r="F1123" s="30" t="s">
        <v>763</v>
      </c>
      <c r="G1123" s="329" t="str">
        <f>VLOOKUP(B1123,ratesQ2,6,FALSE)</f>
        <v>GROTON DUNSTABLE</v>
      </c>
      <c r="H1123" s="241">
        <f t="shared" si="136"/>
        <v>1</v>
      </c>
      <c r="I1123" s="31"/>
      <c r="J1123" s="32" t="str">
        <f t="shared" si="137"/>
        <v>--</v>
      </c>
      <c r="K1123" s="32">
        <f t="shared" si="138"/>
        <v>0</v>
      </c>
      <c r="L1123" s="32">
        <f t="shared" si="139"/>
        <v>0</v>
      </c>
      <c r="M1123" s="31"/>
      <c r="N1123" s="32">
        <f t="shared" si="140"/>
        <v>12813.765988372093</v>
      </c>
      <c r="O1123" s="32">
        <f t="shared" si="141"/>
        <v>0</v>
      </c>
      <c r="P1123" s="32">
        <f t="shared" si="142"/>
        <v>0</v>
      </c>
      <c r="Q1123" s="31"/>
      <c r="R1123" s="33" t="str">
        <f t="shared" si="143"/>
        <v>--</v>
      </c>
    </row>
    <row r="1124" spans="1:18">
      <c r="A1124" s="329" t="s">
        <v>953</v>
      </c>
      <c r="B1124" s="329">
        <v>3506262705</v>
      </c>
      <c r="C1124" s="329" t="s">
        <v>549</v>
      </c>
      <c r="D1124" s="329" t="s">
        <v>666</v>
      </c>
      <c r="E1124" s="329" t="s">
        <v>287</v>
      </c>
      <c r="F1124" s="30" t="s">
        <v>876</v>
      </c>
      <c r="G1124" s="329" t="s">
        <v>411</v>
      </c>
      <c r="H1124" s="241">
        <f t="shared" si="136"/>
        <v>1</v>
      </c>
      <c r="I1124" s="31"/>
      <c r="J1124" s="32">
        <f t="shared" si="137"/>
        <v>12565</v>
      </c>
      <c r="K1124" s="32">
        <f t="shared" si="138"/>
        <v>0</v>
      </c>
      <c r="L1124" s="32">
        <f t="shared" si="139"/>
        <v>0</v>
      </c>
      <c r="M1124" s="31"/>
      <c r="N1124" s="32">
        <f t="shared" si="140"/>
        <v>12989</v>
      </c>
      <c r="O1124" s="32">
        <f t="shared" si="141"/>
        <v>0</v>
      </c>
      <c r="P1124" s="32">
        <f t="shared" si="142"/>
        <v>0</v>
      </c>
      <c r="Q1124" s="31"/>
      <c r="R1124" s="33">
        <f t="shared" si="143"/>
        <v>424</v>
      </c>
    </row>
    <row r="1125" spans="1:18">
      <c r="A1125" s="329" t="s">
        <v>954</v>
      </c>
      <c r="B1125" s="329">
        <v>3508281005</v>
      </c>
      <c r="C1125" s="155" t="s">
        <v>561</v>
      </c>
      <c r="D1125" s="345">
        <v>281</v>
      </c>
      <c r="E1125" s="155" t="s">
        <v>306</v>
      </c>
      <c r="F1125" s="32">
        <v>5</v>
      </c>
      <c r="G1125" s="155" t="s">
        <v>30</v>
      </c>
      <c r="H1125" s="241">
        <f t="shared" si="136"/>
        <v>1</v>
      </c>
      <c r="I1125" s="31"/>
      <c r="J1125" s="32" t="str">
        <f t="shared" si="137"/>
        <v>--</v>
      </c>
      <c r="K1125" s="32">
        <f t="shared" si="138"/>
        <v>0</v>
      </c>
      <c r="L1125" s="32">
        <f t="shared" si="139"/>
        <v>0</v>
      </c>
      <c r="M1125" s="31"/>
      <c r="N1125" s="32">
        <f t="shared" si="140"/>
        <v>15981.945223794399</v>
      </c>
      <c r="O1125" s="32">
        <f t="shared" si="141"/>
        <v>0</v>
      </c>
      <c r="P1125" s="32">
        <f t="shared" si="142"/>
        <v>0</v>
      </c>
      <c r="Q1125" s="31"/>
      <c r="R1125" s="33" t="str">
        <f t="shared" si="143"/>
        <v>--</v>
      </c>
    </row>
    <row r="1126" spans="1:18">
      <c r="A1126" s="329" t="s">
        <v>954</v>
      </c>
      <c r="B1126" s="329">
        <v>3508281061</v>
      </c>
      <c r="C1126" s="329" t="s">
        <v>561</v>
      </c>
      <c r="D1126" s="329" t="s">
        <v>796</v>
      </c>
      <c r="E1126" s="329" t="s">
        <v>306</v>
      </c>
      <c r="F1126" s="30" t="s">
        <v>799</v>
      </c>
      <c r="G1126" s="329" t="s">
        <v>86</v>
      </c>
      <c r="H1126" s="241">
        <f t="shared" si="136"/>
        <v>2</v>
      </c>
      <c r="I1126" s="31"/>
      <c r="J1126" s="32">
        <f t="shared" si="137"/>
        <v>20404</v>
      </c>
      <c r="K1126" s="32">
        <f t="shared" si="138"/>
        <v>0</v>
      </c>
      <c r="L1126" s="32">
        <f t="shared" si="139"/>
        <v>3</v>
      </c>
      <c r="M1126" s="31"/>
      <c r="N1126" s="32">
        <f t="shared" si="140"/>
        <v>21667</v>
      </c>
      <c r="O1126" s="32">
        <f t="shared" si="141"/>
        <v>0</v>
      </c>
      <c r="P1126" s="32">
        <f t="shared" si="142"/>
        <v>4</v>
      </c>
      <c r="Q1126" s="31"/>
      <c r="R1126" s="33">
        <f t="shared" si="143"/>
        <v>1263</v>
      </c>
    </row>
    <row r="1127" spans="1:18">
      <c r="A1127" s="329" t="s">
        <v>954</v>
      </c>
      <c r="B1127" s="329">
        <v>3508281087</v>
      </c>
      <c r="C1127" s="155" t="s">
        <v>561</v>
      </c>
      <c r="D1127" s="345">
        <v>281</v>
      </c>
      <c r="E1127" s="155" t="s">
        <v>306</v>
      </c>
      <c r="F1127" s="32">
        <v>87</v>
      </c>
      <c r="G1127" s="155" t="s">
        <v>112</v>
      </c>
      <c r="H1127" s="241">
        <f t="shared" si="136"/>
        <v>1</v>
      </c>
      <c r="I1127" s="31"/>
      <c r="J1127" s="32" t="str">
        <f t="shared" si="137"/>
        <v>--</v>
      </c>
      <c r="K1127" s="32">
        <f t="shared" si="138"/>
        <v>0</v>
      </c>
      <c r="L1127" s="32">
        <f t="shared" si="139"/>
        <v>0</v>
      </c>
      <c r="M1127" s="31"/>
      <c r="N1127" s="32">
        <f t="shared" si="140"/>
        <v>14171.529570502429</v>
      </c>
      <c r="O1127" s="32">
        <f t="shared" si="141"/>
        <v>0</v>
      </c>
      <c r="P1127" s="32">
        <f t="shared" si="142"/>
        <v>0</v>
      </c>
      <c r="Q1127" s="31"/>
      <c r="R1127" s="33" t="str">
        <f t="shared" si="143"/>
        <v>--</v>
      </c>
    </row>
    <row r="1128" spans="1:18">
      <c r="A1128" s="329" t="s">
        <v>954</v>
      </c>
      <c r="B1128" s="329">
        <v>3508281137</v>
      </c>
      <c r="C1128" s="329" t="s">
        <v>561</v>
      </c>
      <c r="D1128" s="329" t="s">
        <v>796</v>
      </c>
      <c r="E1128" s="329" t="s">
        <v>306</v>
      </c>
      <c r="F1128" s="30" t="s">
        <v>847</v>
      </c>
      <c r="G1128" s="329" t="s">
        <v>162</v>
      </c>
      <c r="H1128" s="241">
        <f t="shared" si="136"/>
        <v>7</v>
      </c>
      <c r="I1128" s="31"/>
      <c r="J1128" s="32">
        <f t="shared" si="137"/>
        <v>21080</v>
      </c>
      <c r="K1128" s="32">
        <f t="shared" si="138"/>
        <v>0</v>
      </c>
      <c r="L1128" s="32">
        <f t="shared" si="139"/>
        <v>5</v>
      </c>
      <c r="M1128" s="31"/>
      <c r="N1128" s="32">
        <f t="shared" si="140"/>
        <v>22531</v>
      </c>
      <c r="O1128" s="32">
        <f t="shared" si="141"/>
        <v>0</v>
      </c>
      <c r="P1128" s="32">
        <f t="shared" si="142"/>
        <v>4</v>
      </c>
      <c r="Q1128" s="31"/>
      <c r="R1128" s="33">
        <f t="shared" si="143"/>
        <v>1451</v>
      </c>
    </row>
    <row r="1129" spans="1:18">
      <c r="A1129" s="329" t="s">
        <v>954</v>
      </c>
      <c r="B1129" s="329">
        <v>3508281161</v>
      </c>
      <c r="C1129" s="329" t="s">
        <v>561</v>
      </c>
      <c r="D1129" s="329" t="s">
        <v>796</v>
      </c>
      <c r="E1129" s="329" t="s">
        <v>306</v>
      </c>
      <c r="F1129" s="30" t="s">
        <v>802</v>
      </c>
      <c r="G1129" s="329" t="s">
        <v>186</v>
      </c>
      <c r="H1129" s="241">
        <f t="shared" si="136"/>
        <v>2</v>
      </c>
      <c r="I1129" s="31"/>
      <c r="J1129" s="32">
        <f t="shared" si="137"/>
        <v>18842</v>
      </c>
      <c r="K1129" s="32">
        <f t="shared" si="138"/>
        <v>0</v>
      </c>
      <c r="L1129" s="32">
        <f t="shared" si="139"/>
        <v>2</v>
      </c>
      <c r="M1129" s="31"/>
      <c r="N1129" s="32">
        <f t="shared" si="140"/>
        <v>19728</v>
      </c>
      <c r="O1129" s="32">
        <f t="shared" si="141"/>
        <v>0</v>
      </c>
      <c r="P1129" s="32">
        <f t="shared" si="142"/>
        <v>1</v>
      </c>
      <c r="Q1129" s="31"/>
      <c r="R1129" s="33">
        <f t="shared" si="143"/>
        <v>886</v>
      </c>
    </row>
    <row r="1130" spans="1:18">
      <c r="A1130" s="329" t="s">
        <v>954</v>
      </c>
      <c r="B1130" s="329">
        <v>3508281227</v>
      </c>
      <c r="C1130" s="155" t="s">
        <v>561</v>
      </c>
      <c r="D1130" s="345">
        <v>281</v>
      </c>
      <c r="E1130" s="155" t="s">
        <v>306</v>
      </c>
      <c r="F1130" s="32">
        <v>227</v>
      </c>
      <c r="G1130" s="155" t="s">
        <v>252</v>
      </c>
      <c r="H1130" s="241">
        <f t="shared" si="136"/>
        <v>1</v>
      </c>
      <c r="I1130" s="31"/>
      <c r="J1130" s="32" t="str">
        <f t="shared" si="137"/>
        <v>--</v>
      </c>
      <c r="K1130" s="32">
        <f t="shared" si="138"/>
        <v>0</v>
      </c>
      <c r="L1130" s="32">
        <f t="shared" si="139"/>
        <v>0</v>
      </c>
      <c r="M1130" s="31"/>
      <c r="N1130" s="32">
        <f t="shared" si="140"/>
        <v>16515.233232157505</v>
      </c>
      <c r="O1130" s="32">
        <f t="shared" si="141"/>
        <v>0</v>
      </c>
      <c r="P1130" s="32">
        <f t="shared" si="142"/>
        <v>0</v>
      </c>
      <c r="Q1130" s="31"/>
      <c r="R1130" s="33" t="str">
        <f t="shared" si="143"/>
        <v>--</v>
      </c>
    </row>
    <row r="1131" spans="1:18">
      <c r="A1131" s="329" t="s">
        <v>954</v>
      </c>
      <c r="B1131" s="329">
        <v>3508281281</v>
      </c>
      <c r="C1131" s="329" t="s">
        <v>561</v>
      </c>
      <c r="D1131" s="329" t="s">
        <v>796</v>
      </c>
      <c r="E1131" s="329" t="s">
        <v>306</v>
      </c>
      <c r="F1131" s="30" t="s">
        <v>796</v>
      </c>
      <c r="G1131" s="329" t="s">
        <v>306</v>
      </c>
      <c r="H1131" s="241">
        <f t="shared" si="136"/>
        <v>155</v>
      </c>
      <c r="I1131" s="31"/>
      <c r="J1131" s="32">
        <f t="shared" si="137"/>
        <v>21232</v>
      </c>
      <c r="K1131" s="32">
        <f t="shared" si="138"/>
        <v>15</v>
      </c>
      <c r="L1131" s="32">
        <f t="shared" si="139"/>
        <v>146</v>
      </c>
      <c r="M1131" s="31"/>
      <c r="N1131" s="32">
        <f t="shared" si="140"/>
        <v>22644</v>
      </c>
      <c r="O1131" s="32">
        <f t="shared" si="141"/>
        <v>18</v>
      </c>
      <c r="P1131" s="32">
        <f t="shared" si="142"/>
        <v>143</v>
      </c>
      <c r="Q1131" s="31"/>
      <c r="R1131" s="33">
        <f t="shared" si="143"/>
        <v>1412</v>
      </c>
    </row>
    <row r="1132" spans="1:18">
      <c r="A1132" s="329" t="s">
        <v>954</v>
      </c>
      <c r="B1132" s="329">
        <v>3508281325</v>
      </c>
      <c r="C1132" s="329" t="s">
        <v>561</v>
      </c>
      <c r="D1132" s="329" t="s">
        <v>796</v>
      </c>
      <c r="E1132" s="329" t="s">
        <v>306</v>
      </c>
      <c r="F1132" s="30" t="s">
        <v>805</v>
      </c>
      <c r="G1132" s="329" t="s">
        <v>350</v>
      </c>
      <c r="H1132" s="241">
        <f t="shared" si="136"/>
        <v>1</v>
      </c>
      <c r="I1132" s="31"/>
      <c r="J1132" s="32" t="str">
        <f t="shared" si="137"/>
        <v>--</v>
      </c>
      <c r="K1132" s="32">
        <f t="shared" si="138"/>
        <v>0</v>
      </c>
      <c r="L1132" s="32">
        <f t="shared" si="139"/>
        <v>0</v>
      </c>
      <c r="M1132" s="31"/>
      <c r="N1132" s="32">
        <f t="shared" si="140"/>
        <v>20266</v>
      </c>
      <c r="O1132" s="32">
        <f t="shared" si="141"/>
        <v>0</v>
      </c>
      <c r="P1132" s="32">
        <f t="shared" si="142"/>
        <v>1</v>
      </c>
      <c r="Q1132" s="31"/>
      <c r="R1132" s="33" t="str">
        <f t="shared" si="143"/>
        <v>--</v>
      </c>
    </row>
    <row r="1133" spans="1:18">
      <c r="A1133" s="329" t="s">
        <v>954</v>
      </c>
      <c r="B1133" s="329">
        <v>3508281332</v>
      </c>
      <c r="C1133" s="155" t="s">
        <v>561</v>
      </c>
      <c r="D1133" s="345">
        <v>281</v>
      </c>
      <c r="E1133" s="155" t="s">
        <v>306</v>
      </c>
      <c r="F1133" s="32">
        <v>332</v>
      </c>
      <c r="G1133" s="155" t="s">
        <v>357</v>
      </c>
      <c r="H1133" s="241">
        <f t="shared" si="136"/>
        <v>2</v>
      </c>
      <c r="I1133" s="31"/>
      <c r="J1133" s="32" t="str">
        <f t="shared" si="137"/>
        <v>--</v>
      </c>
      <c r="K1133" s="32">
        <f t="shared" si="138"/>
        <v>0</v>
      </c>
      <c r="L1133" s="32">
        <f t="shared" si="139"/>
        <v>0</v>
      </c>
      <c r="M1133" s="31"/>
      <c r="N1133" s="32">
        <f t="shared" si="140"/>
        <v>17660.358630503531</v>
      </c>
      <c r="O1133" s="32">
        <f t="shared" si="141"/>
        <v>0</v>
      </c>
      <c r="P1133" s="32">
        <f t="shared" si="142"/>
        <v>0</v>
      </c>
      <c r="Q1133" s="31"/>
      <c r="R1133" s="33" t="str">
        <f t="shared" si="143"/>
        <v>--</v>
      </c>
    </row>
    <row r="1134" spans="1:18">
      <c r="A1134" s="329" t="s">
        <v>954</v>
      </c>
      <c r="B1134" s="329">
        <v>3508281605</v>
      </c>
      <c r="C1134" s="155" t="s">
        <v>561</v>
      </c>
      <c r="D1134" s="345">
        <v>281</v>
      </c>
      <c r="E1134" s="155" t="s">
        <v>306</v>
      </c>
      <c r="F1134" s="32">
        <v>605</v>
      </c>
      <c r="G1134" s="155" t="s">
        <v>381</v>
      </c>
      <c r="H1134" s="241">
        <f t="shared" si="136"/>
        <v>1</v>
      </c>
      <c r="I1134" s="31"/>
      <c r="J1134" s="32" t="str">
        <f t="shared" si="137"/>
        <v>--</v>
      </c>
      <c r="K1134" s="32">
        <f t="shared" si="138"/>
        <v>0</v>
      </c>
      <c r="L1134" s="32">
        <f t="shared" si="139"/>
        <v>0</v>
      </c>
      <c r="M1134" s="31"/>
      <c r="N1134" s="32">
        <f t="shared" si="140"/>
        <v>15091.445604483588</v>
      </c>
      <c r="O1134" s="32">
        <f t="shared" si="141"/>
        <v>0</v>
      </c>
      <c r="P1134" s="32">
        <f t="shared" si="142"/>
        <v>0</v>
      </c>
      <c r="Q1134" s="31"/>
      <c r="R1134" s="33" t="str">
        <f t="shared" si="143"/>
        <v>--</v>
      </c>
    </row>
    <row r="1135" spans="1:18">
      <c r="A1135" s="329" t="s">
        <v>954</v>
      </c>
      <c r="B1135" s="329">
        <v>3508281680</v>
      </c>
      <c r="C1135" s="155" t="s">
        <v>561</v>
      </c>
      <c r="D1135" s="345">
        <v>281</v>
      </c>
      <c r="E1135" s="155" t="s">
        <v>306</v>
      </c>
      <c r="F1135" s="32">
        <v>680</v>
      </c>
      <c r="G1135" s="155" t="s">
        <v>404</v>
      </c>
      <c r="H1135" s="241">
        <f t="shared" si="136"/>
        <v>1</v>
      </c>
      <c r="I1135" s="31"/>
      <c r="J1135" s="32" t="str">
        <f t="shared" si="137"/>
        <v>--</v>
      </c>
      <c r="K1135" s="32">
        <f t="shared" si="138"/>
        <v>0</v>
      </c>
      <c r="L1135" s="32">
        <f t="shared" si="139"/>
        <v>0</v>
      </c>
      <c r="M1135" s="31"/>
      <c r="N1135" s="32">
        <f t="shared" si="140"/>
        <v>13841.603768589048</v>
      </c>
      <c r="O1135" s="32">
        <f t="shared" si="141"/>
        <v>0</v>
      </c>
      <c r="P1135" s="32">
        <f t="shared" si="142"/>
        <v>0</v>
      </c>
      <c r="Q1135" s="31"/>
      <c r="R1135" s="33" t="str">
        <f t="shared" si="143"/>
        <v>--</v>
      </c>
    </row>
    <row r="1136" spans="1:18">
      <c r="A1136" s="329" t="s">
        <v>954</v>
      </c>
      <c r="B1136" s="329">
        <v>3508281766</v>
      </c>
      <c r="C1136" s="155" t="s">
        <v>561</v>
      </c>
      <c r="D1136" s="345">
        <v>281</v>
      </c>
      <c r="E1136" s="155" t="s">
        <v>306</v>
      </c>
      <c r="F1136" s="32">
        <v>766</v>
      </c>
      <c r="G1136" s="155" t="s">
        <v>429</v>
      </c>
      <c r="H1136" s="241">
        <f t="shared" si="136"/>
        <v>1</v>
      </c>
      <c r="I1136" s="31"/>
      <c r="J1136" s="32" t="str">
        <f t="shared" si="137"/>
        <v>--</v>
      </c>
      <c r="K1136" s="32">
        <f t="shared" si="138"/>
        <v>0</v>
      </c>
      <c r="L1136" s="32">
        <f t="shared" si="139"/>
        <v>0</v>
      </c>
      <c r="M1136" s="31"/>
      <c r="N1136" s="32">
        <f t="shared" si="140"/>
        <v>15062.14426910299</v>
      </c>
      <c r="O1136" s="32">
        <f t="shared" si="141"/>
        <v>0</v>
      </c>
      <c r="P1136" s="32">
        <f t="shared" si="142"/>
        <v>0</v>
      </c>
      <c r="Q1136" s="31"/>
      <c r="R1136" s="33" t="str">
        <f t="shared" si="143"/>
        <v>--</v>
      </c>
    </row>
    <row r="1137" spans="1:18">
      <c r="A1137" s="329" t="s">
        <v>955</v>
      </c>
      <c r="B1137" s="329">
        <v>3509095003</v>
      </c>
      <c r="C1137" s="155" t="s">
        <v>550</v>
      </c>
      <c r="D1137" s="345">
        <v>95</v>
      </c>
      <c r="E1137" s="155" t="s">
        <v>120</v>
      </c>
      <c r="F1137" s="32">
        <v>3</v>
      </c>
      <c r="G1137" s="155" t="s">
        <v>28</v>
      </c>
      <c r="H1137" s="241">
        <f t="shared" si="136"/>
        <v>1</v>
      </c>
      <c r="I1137" s="31"/>
      <c r="J1137" s="32" t="str">
        <f t="shared" si="137"/>
        <v>--</v>
      </c>
      <c r="K1137" s="32">
        <f t="shared" si="138"/>
        <v>0</v>
      </c>
      <c r="L1137" s="32">
        <f t="shared" si="139"/>
        <v>0</v>
      </c>
      <c r="M1137" s="31"/>
      <c r="N1137" s="32">
        <f t="shared" si="140"/>
        <v>13828.154509283821</v>
      </c>
      <c r="O1137" s="32">
        <f t="shared" si="141"/>
        <v>0</v>
      </c>
      <c r="P1137" s="32">
        <f t="shared" si="142"/>
        <v>0</v>
      </c>
      <c r="Q1137" s="31"/>
      <c r="R1137" s="33" t="str">
        <f t="shared" si="143"/>
        <v>--</v>
      </c>
    </row>
    <row r="1138" spans="1:18">
      <c r="A1138" s="329" t="s">
        <v>954</v>
      </c>
      <c r="B1138" s="329">
        <v>3509095072</v>
      </c>
      <c r="C1138" s="329" t="s">
        <v>561</v>
      </c>
      <c r="D1138" s="329" t="s">
        <v>651</v>
      </c>
      <c r="E1138" s="329" t="s">
        <v>306</v>
      </c>
      <c r="F1138" s="30" t="s">
        <v>650</v>
      </c>
      <c r="G1138" s="329" t="str">
        <f>VLOOKUP(B1138,ratesQ2,6,FALSE)</f>
        <v>DARTMOUTH</v>
      </c>
      <c r="H1138" s="241">
        <f t="shared" si="136"/>
        <v>2</v>
      </c>
      <c r="I1138" s="31"/>
      <c r="J1138" s="32" t="str">
        <f t="shared" si="137"/>
        <v>--</v>
      </c>
      <c r="K1138" s="32">
        <f t="shared" si="138"/>
        <v>0</v>
      </c>
      <c r="L1138" s="32">
        <f t="shared" si="139"/>
        <v>0</v>
      </c>
      <c r="M1138" s="31"/>
      <c r="N1138" s="32">
        <f t="shared" si="140"/>
        <v>14172.857649078989</v>
      </c>
      <c r="O1138" s="32">
        <f t="shared" si="141"/>
        <v>0</v>
      </c>
      <c r="P1138" s="32">
        <f t="shared" si="142"/>
        <v>0</v>
      </c>
      <c r="Q1138" s="31"/>
      <c r="R1138" s="33" t="str">
        <f t="shared" si="143"/>
        <v>--</v>
      </c>
    </row>
    <row r="1139" spans="1:18">
      <c r="A1139" s="329" t="s">
        <v>955</v>
      </c>
      <c r="B1139" s="329">
        <v>3509095095</v>
      </c>
      <c r="C1139" s="329" t="s">
        <v>550</v>
      </c>
      <c r="D1139" s="329" t="s">
        <v>651</v>
      </c>
      <c r="E1139" s="329" t="s">
        <v>120</v>
      </c>
      <c r="F1139" s="30" t="s">
        <v>651</v>
      </c>
      <c r="G1139" s="329" t="s">
        <v>120</v>
      </c>
      <c r="H1139" s="241">
        <f t="shared" si="136"/>
        <v>585</v>
      </c>
      <c r="I1139" s="31"/>
      <c r="J1139" s="32">
        <f t="shared" si="137"/>
        <v>18843</v>
      </c>
      <c r="K1139" s="32">
        <f t="shared" si="138"/>
        <v>99</v>
      </c>
      <c r="L1139" s="32">
        <f t="shared" si="139"/>
        <v>448</v>
      </c>
      <c r="M1139" s="31"/>
      <c r="N1139" s="32">
        <f t="shared" si="140"/>
        <v>20065</v>
      </c>
      <c r="O1139" s="32">
        <f t="shared" si="141"/>
        <v>83</v>
      </c>
      <c r="P1139" s="32">
        <f t="shared" si="142"/>
        <v>452</v>
      </c>
      <c r="Q1139" s="31"/>
      <c r="R1139" s="33">
        <f t="shared" si="143"/>
        <v>1222</v>
      </c>
    </row>
    <row r="1140" spans="1:18">
      <c r="A1140" s="329" t="s">
        <v>955</v>
      </c>
      <c r="B1140" s="329">
        <v>3509095201</v>
      </c>
      <c r="C1140" s="329" t="s">
        <v>550</v>
      </c>
      <c r="D1140" s="329" t="s">
        <v>651</v>
      </c>
      <c r="E1140" s="329" t="s">
        <v>120</v>
      </c>
      <c r="F1140" s="30" t="s">
        <v>648</v>
      </c>
      <c r="G1140" s="329" t="s">
        <v>226</v>
      </c>
      <c r="H1140" s="241">
        <f t="shared" si="136"/>
        <v>6</v>
      </c>
      <c r="I1140" s="31"/>
      <c r="J1140" s="32">
        <f t="shared" si="137"/>
        <v>18236</v>
      </c>
      <c r="K1140" s="32">
        <f t="shared" si="138"/>
        <v>0</v>
      </c>
      <c r="L1140" s="32">
        <f t="shared" si="139"/>
        <v>4</v>
      </c>
      <c r="M1140" s="31"/>
      <c r="N1140" s="32">
        <f t="shared" si="140"/>
        <v>21392</v>
      </c>
      <c r="O1140" s="32">
        <f t="shared" si="141"/>
        <v>0</v>
      </c>
      <c r="P1140" s="32">
        <f t="shared" si="142"/>
        <v>10</v>
      </c>
      <c r="Q1140" s="31"/>
      <c r="R1140" s="33">
        <f t="shared" si="143"/>
        <v>3156</v>
      </c>
    </row>
    <row r="1141" spans="1:18">
      <c r="A1141" s="329" t="s">
        <v>955</v>
      </c>
      <c r="B1141" s="329">
        <v>3509095273</v>
      </c>
      <c r="C1141" s="329" t="s">
        <v>550</v>
      </c>
      <c r="D1141" s="329" t="s">
        <v>651</v>
      </c>
      <c r="E1141" s="329" t="s">
        <v>120</v>
      </c>
      <c r="F1141" s="30" t="s">
        <v>934</v>
      </c>
      <c r="G1141" s="329" t="s">
        <v>298</v>
      </c>
      <c r="H1141" s="241">
        <f t="shared" si="136"/>
        <v>2</v>
      </c>
      <c r="I1141" s="31"/>
      <c r="J1141" s="32" t="str">
        <f t="shared" si="137"/>
        <v>--</v>
      </c>
      <c r="K1141" s="32">
        <f t="shared" si="138"/>
        <v>0</v>
      </c>
      <c r="L1141" s="32">
        <f t="shared" si="139"/>
        <v>0</v>
      </c>
      <c r="M1141" s="31"/>
      <c r="N1141" s="32">
        <f t="shared" si="140"/>
        <v>16753</v>
      </c>
      <c r="O1141" s="32">
        <f t="shared" si="141"/>
        <v>0</v>
      </c>
      <c r="P1141" s="32">
        <f t="shared" si="142"/>
        <v>1</v>
      </c>
      <c r="Q1141" s="31"/>
      <c r="R1141" s="33" t="str">
        <f t="shared" si="143"/>
        <v>--</v>
      </c>
    </row>
    <row r="1142" spans="1:18">
      <c r="A1142" s="329" t="s">
        <v>955</v>
      </c>
      <c r="B1142" s="329">
        <v>3509095292</v>
      </c>
      <c r="C1142" s="329" t="s">
        <v>550</v>
      </c>
      <c r="D1142" s="329" t="s">
        <v>651</v>
      </c>
      <c r="E1142" s="329" t="s">
        <v>120</v>
      </c>
      <c r="F1142" s="30" t="s">
        <v>935</v>
      </c>
      <c r="G1142" s="329" t="s">
        <v>317</v>
      </c>
      <c r="H1142" s="241">
        <f t="shared" si="136"/>
        <v>4</v>
      </c>
      <c r="I1142" s="31"/>
      <c r="J1142" s="32">
        <f t="shared" si="137"/>
        <v>17955</v>
      </c>
      <c r="K1142" s="32">
        <f t="shared" si="138"/>
        <v>0</v>
      </c>
      <c r="L1142" s="32">
        <f t="shared" si="139"/>
        <v>2</v>
      </c>
      <c r="M1142" s="31"/>
      <c r="N1142" s="32">
        <f t="shared" si="140"/>
        <v>18176</v>
      </c>
      <c r="O1142" s="32">
        <f t="shared" si="141"/>
        <v>0</v>
      </c>
      <c r="P1142" s="32">
        <f t="shared" si="142"/>
        <v>4</v>
      </c>
      <c r="Q1142" s="31"/>
      <c r="R1142" s="33">
        <f t="shared" si="143"/>
        <v>221</v>
      </c>
    </row>
    <row r="1143" spans="1:18">
      <c r="A1143" s="329" t="s">
        <v>955</v>
      </c>
      <c r="B1143" s="329">
        <v>3509095293</v>
      </c>
      <c r="C1143" s="329" t="s">
        <v>550</v>
      </c>
      <c r="D1143" s="329" t="s">
        <v>651</v>
      </c>
      <c r="E1143" s="329" t="s">
        <v>120</v>
      </c>
      <c r="F1143" s="30" t="s">
        <v>677</v>
      </c>
      <c r="G1143" s="329" t="s">
        <v>318</v>
      </c>
      <c r="H1143" s="241">
        <f t="shared" si="136"/>
        <v>1</v>
      </c>
      <c r="I1143" s="31"/>
      <c r="J1143" s="32">
        <f t="shared" si="137"/>
        <v>19729</v>
      </c>
      <c r="K1143" s="32">
        <f t="shared" si="138"/>
        <v>0</v>
      </c>
      <c r="L1143" s="32">
        <f t="shared" si="139"/>
        <v>1</v>
      </c>
      <c r="M1143" s="31"/>
      <c r="N1143" s="32">
        <f t="shared" si="140"/>
        <v>19853</v>
      </c>
      <c r="O1143" s="32">
        <f t="shared" si="141"/>
        <v>0</v>
      </c>
      <c r="P1143" s="32">
        <f t="shared" si="142"/>
        <v>2</v>
      </c>
      <c r="Q1143" s="31"/>
      <c r="R1143" s="33">
        <f t="shared" si="143"/>
        <v>124</v>
      </c>
    </row>
    <row r="1144" spans="1:18">
      <c r="A1144" s="329" t="s">
        <v>955</v>
      </c>
      <c r="B1144" s="329">
        <v>3509095331</v>
      </c>
      <c r="C1144" s="329" t="s">
        <v>550</v>
      </c>
      <c r="D1144" s="329" t="s">
        <v>651</v>
      </c>
      <c r="E1144" s="329" t="s">
        <v>120</v>
      </c>
      <c r="F1144" s="30" t="s">
        <v>652</v>
      </c>
      <c r="G1144" s="329" t="s">
        <v>356</v>
      </c>
      <c r="H1144" s="241">
        <f t="shared" si="136"/>
        <v>1</v>
      </c>
      <c r="I1144" s="31"/>
      <c r="J1144" s="32">
        <f t="shared" si="137"/>
        <v>16498</v>
      </c>
      <c r="K1144" s="32">
        <f t="shared" si="138"/>
        <v>0</v>
      </c>
      <c r="L1144" s="32">
        <f t="shared" si="139"/>
        <v>2</v>
      </c>
      <c r="M1144" s="31"/>
      <c r="N1144" s="32">
        <f t="shared" si="140"/>
        <v>17290</v>
      </c>
      <c r="O1144" s="32">
        <f t="shared" si="141"/>
        <v>0</v>
      </c>
      <c r="P1144" s="32">
        <f t="shared" si="142"/>
        <v>2</v>
      </c>
      <c r="Q1144" s="31"/>
      <c r="R1144" s="33">
        <f t="shared" si="143"/>
        <v>792</v>
      </c>
    </row>
    <row r="1145" spans="1:18">
      <c r="A1145" s="329" t="s">
        <v>955</v>
      </c>
      <c r="B1145" s="329">
        <v>3509095763</v>
      </c>
      <c r="C1145" s="329" t="s">
        <v>550</v>
      </c>
      <c r="D1145" s="329" t="s">
        <v>651</v>
      </c>
      <c r="E1145" s="329" t="s">
        <v>120</v>
      </c>
      <c r="F1145" s="30" t="s">
        <v>936</v>
      </c>
      <c r="G1145" s="329" t="s">
        <v>427</v>
      </c>
      <c r="H1145" s="241">
        <f t="shared" si="136"/>
        <v>2</v>
      </c>
      <c r="I1145" s="31"/>
      <c r="J1145" s="32" t="str">
        <f t="shared" si="137"/>
        <v>--</v>
      </c>
      <c r="K1145" s="32">
        <f t="shared" si="138"/>
        <v>0</v>
      </c>
      <c r="L1145" s="32">
        <f t="shared" si="139"/>
        <v>0</v>
      </c>
      <c r="M1145" s="31"/>
      <c r="N1145" s="32">
        <f t="shared" si="140"/>
        <v>18652</v>
      </c>
      <c r="O1145" s="32">
        <f t="shared" si="141"/>
        <v>0</v>
      </c>
      <c r="P1145" s="32">
        <f t="shared" si="142"/>
        <v>1</v>
      </c>
      <c r="Q1145" s="31"/>
      <c r="R1145" s="33" t="str">
        <f t="shared" si="143"/>
        <v>--</v>
      </c>
    </row>
    <row r="1146" spans="1:18">
      <c r="A1146" s="329" t="s">
        <v>956</v>
      </c>
      <c r="B1146" s="329">
        <v>3510281005</v>
      </c>
      <c r="C1146" s="329" t="s">
        <v>551</v>
      </c>
      <c r="D1146" s="329" t="s">
        <v>796</v>
      </c>
      <c r="E1146" s="329" t="s">
        <v>306</v>
      </c>
      <c r="F1146" s="30" t="s">
        <v>797</v>
      </c>
      <c r="G1146" s="329" t="s">
        <v>30</v>
      </c>
      <c r="H1146" s="241">
        <f t="shared" si="136"/>
        <v>4</v>
      </c>
      <c r="I1146" s="31"/>
      <c r="J1146" s="32">
        <f t="shared" si="137"/>
        <v>17314</v>
      </c>
      <c r="K1146" s="32">
        <f t="shared" si="138"/>
        <v>0</v>
      </c>
      <c r="L1146" s="32">
        <f t="shared" si="139"/>
        <v>1</v>
      </c>
      <c r="M1146" s="31"/>
      <c r="N1146" s="32">
        <f t="shared" si="140"/>
        <v>17966</v>
      </c>
      <c r="O1146" s="32">
        <f t="shared" si="141"/>
        <v>0</v>
      </c>
      <c r="P1146" s="32">
        <f t="shared" si="142"/>
        <v>5</v>
      </c>
      <c r="Q1146" s="31"/>
      <c r="R1146" s="33">
        <f t="shared" si="143"/>
        <v>652</v>
      </c>
    </row>
    <row r="1147" spans="1:18">
      <c r="A1147" s="329" t="s">
        <v>956</v>
      </c>
      <c r="B1147" s="329">
        <v>3510281061</v>
      </c>
      <c r="C1147" s="329" t="s">
        <v>551</v>
      </c>
      <c r="D1147" s="329" t="s">
        <v>796</v>
      </c>
      <c r="E1147" s="329" t="s">
        <v>306</v>
      </c>
      <c r="F1147" s="30" t="s">
        <v>799</v>
      </c>
      <c r="G1147" s="329" t="s">
        <v>86</v>
      </c>
      <c r="H1147" s="241">
        <f t="shared" si="136"/>
        <v>2</v>
      </c>
      <c r="I1147" s="31"/>
      <c r="J1147" s="32">
        <f t="shared" si="137"/>
        <v>14770</v>
      </c>
      <c r="K1147" s="32">
        <f t="shared" si="138"/>
        <v>0</v>
      </c>
      <c r="L1147" s="32">
        <f t="shared" si="139"/>
        <v>1</v>
      </c>
      <c r="M1147" s="31"/>
      <c r="N1147" s="32">
        <f t="shared" si="140"/>
        <v>15614</v>
      </c>
      <c r="O1147" s="32">
        <f t="shared" si="141"/>
        <v>0</v>
      </c>
      <c r="P1147" s="32">
        <f t="shared" si="142"/>
        <v>1</v>
      </c>
      <c r="Q1147" s="31"/>
      <c r="R1147" s="33">
        <f t="shared" si="143"/>
        <v>844</v>
      </c>
    </row>
    <row r="1148" spans="1:18">
      <c r="A1148" s="329" t="s">
        <v>956</v>
      </c>
      <c r="B1148" s="329">
        <v>3510281137</v>
      </c>
      <c r="C1148" s="329" t="s">
        <v>551</v>
      </c>
      <c r="D1148" s="329" t="s">
        <v>796</v>
      </c>
      <c r="E1148" s="329" t="s">
        <v>306</v>
      </c>
      <c r="F1148" s="30" t="s">
        <v>847</v>
      </c>
      <c r="G1148" s="329" t="s">
        <v>162</v>
      </c>
      <c r="H1148" s="241">
        <f t="shared" si="136"/>
        <v>0</v>
      </c>
      <c r="I1148" s="31"/>
      <c r="J1148" s="32">
        <f t="shared" si="137"/>
        <v>19551</v>
      </c>
      <c r="K1148" s="32">
        <f t="shared" si="138"/>
        <v>0</v>
      </c>
      <c r="L1148" s="32">
        <f t="shared" si="139"/>
        <v>1</v>
      </c>
      <c r="M1148" s="31"/>
      <c r="N1148" s="32" t="str">
        <f t="shared" si="140"/>
        <v>--</v>
      </c>
      <c r="O1148" s="32">
        <f t="shared" si="141"/>
        <v>0</v>
      </c>
      <c r="P1148" s="32">
        <f t="shared" si="142"/>
        <v>0</v>
      </c>
      <c r="Q1148" s="31"/>
      <c r="R1148" s="33" t="str">
        <f t="shared" si="143"/>
        <v>--</v>
      </c>
    </row>
    <row r="1149" spans="1:18">
      <c r="A1149" s="329" t="s">
        <v>956</v>
      </c>
      <c r="B1149" s="329">
        <v>3510281278</v>
      </c>
      <c r="C1149" s="329" t="s">
        <v>551</v>
      </c>
      <c r="D1149" s="329" t="s">
        <v>796</v>
      </c>
      <c r="E1149" s="329" t="s">
        <v>306</v>
      </c>
      <c r="F1149" s="30" t="s">
        <v>849</v>
      </c>
      <c r="G1149" s="329" t="s">
        <v>303</v>
      </c>
      <c r="H1149" s="241">
        <f t="shared" si="136"/>
        <v>0</v>
      </c>
      <c r="I1149" s="31"/>
      <c r="J1149" s="32">
        <f t="shared" si="137"/>
        <v>19692</v>
      </c>
      <c r="K1149" s="32">
        <f t="shared" si="138"/>
        <v>1</v>
      </c>
      <c r="L1149" s="32">
        <f t="shared" si="139"/>
        <v>1</v>
      </c>
      <c r="M1149" s="31"/>
      <c r="N1149" s="32" t="str">
        <f t="shared" si="140"/>
        <v>--</v>
      </c>
      <c r="O1149" s="32">
        <f t="shared" si="141"/>
        <v>2</v>
      </c>
      <c r="P1149" s="32">
        <f t="shared" si="142"/>
        <v>2</v>
      </c>
      <c r="Q1149" s="31"/>
      <c r="R1149" s="33" t="str">
        <f t="shared" si="143"/>
        <v>--</v>
      </c>
    </row>
    <row r="1150" spans="1:18">
      <c r="A1150" s="329" t="s">
        <v>956</v>
      </c>
      <c r="B1150" s="329">
        <v>3510281281</v>
      </c>
      <c r="C1150" s="329" t="s">
        <v>551</v>
      </c>
      <c r="D1150" s="329" t="s">
        <v>796</v>
      </c>
      <c r="E1150" s="329" t="s">
        <v>306</v>
      </c>
      <c r="F1150" s="30" t="s">
        <v>796</v>
      </c>
      <c r="G1150" s="329" t="s">
        <v>306</v>
      </c>
      <c r="H1150" s="241">
        <f t="shared" si="136"/>
        <v>476</v>
      </c>
      <c r="I1150" s="31"/>
      <c r="J1150" s="32">
        <f t="shared" si="137"/>
        <v>17960</v>
      </c>
      <c r="K1150" s="32">
        <f t="shared" si="138"/>
        <v>49</v>
      </c>
      <c r="L1150" s="32">
        <f t="shared" si="139"/>
        <v>378</v>
      </c>
      <c r="M1150" s="31"/>
      <c r="N1150" s="32">
        <f t="shared" si="140"/>
        <v>19314</v>
      </c>
      <c r="O1150" s="32">
        <f t="shared" si="141"/>
        <v>37</v>
      </c>
      <c r="P1150" s="32">
        <f t="shared" si="142"/>
        <v>385</v>
      </c>
      <c r="Q1150" s="31"/>
      <c r="R1150" s="33">
        <f t="shared" si="143"/>
        <v>1354</v>
      </c>
    </row>
    <row r="1151" spans="1:18">
      <c r="A1151" s="329" t="s">
        <v>956</v>
      </c>
      <c r="B1151" s="329">
        <v>3510281332</v>
      </c>
      <c r="C1151" s="329" t="s">
        <v>551</v>
      </c>
      <c r="D1151" s="329" t="s">
        <v>796</v>
      </c>
      <c r="E1151" s="329" t="s">
        <v>306</v>
      </c>
      <c r="F1151" s="30" t="s">
        <v>806</v>
      </c>
      <c r="G1151" s="329" t="s">
        <v>357</v>
      </c>
      <c r="H1151" s="241">
        <f t="shared" si="136"/>
        <v>2</v>
      </c>
      <c r="I1151" s="31"/>
      <c r="J1151" s="32">
        <f t="shared" si="137"/>
        <v>18076</v>
      </c>
      <c r="K1151" s="32">
        <f t="shared" si="138"/>
        <v>0</v>
      </c>
      <c r="L1151" s="32">
        <f t="shared" si="139"/>
        <v>3</v>
      </c>
      <c r="M1151" s="31"/>
      <c r="N1151" s="32">
        <f t="shared" si="140"/>
        <v>19090</v>
      </c>
      <c r="O1151" s="32">
        <f t="shared" si="141"/>
        <v>0</v>
      </c>
      <c r="P1151" s="32">
        <f t="shared" si="142"/>
        <v>2</v>
      </c>
      <c r="Q1151" s="31"/>
      <c r="R1151" s="33">
        <f t="shared" si="143"/>
        <v>1014</v>
      </c>
    </row>
    <row r="1152" spans="1:18">
      <c r="A1152" s="329" t="s">
        <v>956</v>
      </c>
      <c r="B1152" s="329">
        <v>3510281672</v>
      </c>
      <c r="C1152" s="329" t="s">
        <v>551</v>
      </c>
      <c r="D1152" s="329" t="s">
        <v>796</v>
      </c>
      <c r="E1152" s="329" t="s">
        <v>306</v>
      </c>
      <c r="F1152" s="30" t="s">
        <v>807</v>
      </c>
      <c r="G1152" s="329" t="s">
        <v>400</v>
      </c>
      <c r="H1152" s="241">
        <f t="shared" si="136"/>
        <v>1</v>
      </c>
      <c r="I1152" s="31"/>
      <c r="J1152" s="32">
        <f t="shared" si="137"/>
        <v>17828</v>
      </c>
      <c r="K1152" s="32">
        <f t="shared" si="138"/>
        <v>0</v>
      </c>
      <c r="L1152" s="32">
        <f t="shared" si="139"/>
        <v>1</v>
      </c>
      <c r="M1152" s="31"/>
      <c r="N1152" s="32">
        <f t="shared" si="140"/>
        <v>18368</v>
      </c>
      <c r="O1152" s="32">
        <f t="shared" si="141"/>
        <v>0</v>
      </c>
      <c r="P1152" s="32">
        <f t="shared" si="142"/>
        <v>1</v>
      </c>
      <c r="Q1152" s="31"/>
      <c r="R1152" s="33">
        <f t="shared" si="143"/>
        <v>540</v>
      </c>
    </row>
    <row r="1153" spans="1:18">
      <c r="A1153" s="329" t="s">
        <v>956</v>
      </c>
      <c r="B1153" s="329">
        <v>3510281680</v>
      </c>
      <c r="C1153" s="329" t="s">
        <v>551</v>
      </c>
      <c r="D1153" s="329" t="s">
        <v>796</v>
      </c>
      <c r="E1153" s="329" t="s">
        <v>306</v>
      </c>
      <c r="F1153" s="30" t="s">
        <v>808</v>
      </c>
      <c r="G1153" s="329" t="s">
        <v>404</v>
      </c>
      <c r="H1153" s="241">
        <f t="shared" si="136"/>
        <v>0</v>
      </c>
      <c r="I1153" s="31"/>
      <c r="J1153" s="32">
        <f t="shared" si="137"/>
        <v>15732</v>
      </c>
      <c r="K1153" s="32">
        <f t="shared" si="138"/>
        <v>0</v>
      </c>
      <c r="L1153" s="32">
        <f t="shared" si="139"/>
        <v>2</v>
      </c>
      <c r="M1153" s="31"/>
      <c r="N1153" s="32" t="str">
        <f t="shared" si="140"/>
        <v>--</v>
      </c>
      <c r="O1153" s="32">
        <f t="shared" si="141"/>
        <v>0</v>
      </c>
      <c r="P1153" s="32">
        <f t="shared" si="142"/>
        <v>0</v>
      </c>
      <c r="Q1153" s="31"/>
      <c r="R1153" s="33" t="str">
        <f t="shared" si="143"/>
        <v>--</v>
      </c>
    </row>
    <row r="1154" spans="1:18">
      <c r="A1154" s="329" t="s">
        <v>957</v>
      </c>
      <c r="B1154" s="329">
        <v>3513044001</v>
      </c>
      <c r="C1154" s="329" t="s">
        <v>552</v>
      </c>
      <c r="D1154" s="329" t="s">
        <v>655</v>
      </c>
      <c r="E1154" s="329" t="s">
        <v>69</v>
      </c>
      <c r="F1154" s="30" t="s">
        <v>821</v>
      </c>
      <c r="G1154" s="329" t="s">
        <v>26</v>
      </c>
      <c r="H1154" s="241">
        <f t="shared" si="136"/>
        <v>0</v>
      </c>
      <c r="I1154" s="31"/>
      <c r="J1154" s="32">
        <f t="shared" si="137"/>
        <v>12565</v>
      </c>
      <c r="K1154" s="32">
        <f t="shared" si="138"/>
        <v>0</v>
      </c>
      <c r="L1154" s="32">
        <f t="shared" si="139"/>
        <v>0</v>
      </c>
      <c r="M1154" s="31"/>
      <c r="N1154" s="32" t="str">
        <f t="shared" si="140"/>
        <v>--</v>
      </c>
      <c r="O1154" s="32">
        <f t="shared" si="141"/>
        <v>0</v>
      </c>
      <c r="P1154" s="32">
        <f t="shared" si="142"/>
        <v>0</v>
      </c>
      <c r="Q1154" s="31"/>
      <c r="R1154" s="33" t="str">
        <f t="shared" si="143"/>
        <v>--</v>
      </c>
    </row>
    <row r="1155" spans="1:18">
      <c r="A1155" s="329" t="s">
        <v>957</v>
      </c>
      <c r="B1155" s="329">
        <v>3513044016</v>
      </c>
      <c r="C1155" s="329" t="s">
        <v>552</v>
      </c>
      <c r="D1155" s="329" t="s">
        <v>655</v>
      </c>
      <c r="E1155" s="329" t="s">
        <v>69</v>
      </c>
      <c r="F1155" s="30" t="s">
        <v>725</v>
      </c>
      <c r="G1155" s="329" t="s">
        <v>41</v>
      </c>
      <c r="H1155" s="241">
        <f t="shared" si="136"/>
        <v>1</v>
      </c>
      <c r="I1155" s="31"/>
      <c r="J1155" s="32">
        <f t="shared" si="137"/>
        <v>18842</v>
      </c>
      <c r="K1155" s="32">
        <f t="shared" si="138"/>
        <v>0</v>
      </c>
      <c r="L1155" s="32">
        <f t="shared" si="139"/>
        <v>1</v>
      </c>
      <c r="M1155" s="31"/>
      <c r="N1155" s="32">
        <f t="shared" si="140"/>
        <v>19728</v>
      </c>
      <c r="O1155" s="32">
        <f t="shared" si="141"/>
        <v>0</v>
      </c>
      <c r="P1155" s="32">
        <f t="shared" si="142"/>
        <v>1</v>
      </c>
      <c r="Q1155" s="31"/>
      <c r="R1155" s="33">
        <f t="shared" si="143"/>
        <v>886</v>
      </c>
    </row>
    <row r="1156" spans="1:18">
      <c r="A1156" s="329" t="s">
        <v>957</v>
      </c>
      <c r="B1156" s="329">
        <v>3513044018</v>
      </c>
      <c r="C1156" s="329" t="s">
        <v>552</v>
      </c>
      <c r="D1156" s="329" t="s">
        <v>655</v>
      </c>
      <c r="E1156" s="329" t="s">
        <v>69</v>
      </c>
      <c r="F1156" s="30" t="s">
        <v>705</v>
      </c>
      <c r="G1156" s="329" t="s">
        <v>43</v>
      </c>
      <c r="H1156" s="241">
        <f t="shared" si="136"/>
        <v>1</v>
      </c>
      <c r="I1156" s="31"/>
      <c r="J1156" s="32">
        <f t="shared" si="137"/>
        <v>19285</v>
      </c>
      <c r="K1156" s="32">
        <f t="shared" si="138"/>
        <v>0</v>
      </c>
      <c r="L1156" s="32">
        <f t="shared" si="139"/>
        <v>1</v>
      </c>
      <c r="M1156" s="31"/>
      <c r="N1156" s="32">
        <f t="shared" si="140"/>
        <v>19315</v>
      </c>
      <c r="O1156" s="32">
        <f t="shared" si="141"/>
        <v>0</v>
      </c>
      <c r="P1156" s="32">
        <f t="shared" si="142"/>
        <v>2</v>
      </c>
      <c r="Q1156" s="31"/>
      <c r="R1156" s="33">
        <f t="shared" si="143"/>
        <v>30</v>
      </c>
    </row>
    <row r="1157" spans="1:18">
      <c r="A1157" s="329" t="s">
        <v>957</v>
      </c>
      <c r="B1157" s="329">
        <v>3513044035</v>
      </c>
      <c r="C1157" s="329" t="s">
        <v>552</v>
      </c>
      <c r="D1157" s="329" t="s">
        <v>655</v>
      </c>
      <c r="E1157" s="329" t="s">
        <v>69</v>
      </c>
      <c r="F1157" s="30" t="s">
        <v>654</v>
      </c>
      <c r="G1157" s="329" t="s">
        <v>60</v>
      </c>
      <c r="H1157" s="241">
        <f t="shared" si="136"/>
        <v>0</v>
      </c>
      <c r="I1157" s="31"/>
      <c r="J1157" s="32">
        <f t="shared" si="137"/>
        <v>20404</v>
      </c>
      <c r="K1157" s="32">
        <f t="shared" si="138"/>
        <v>0</v>
      </c>
      <c r="L1157" s="32">
        <f t="shared" si="139"/>
        <v>3</v>
      </c>
      <c r="M1157" s="31"/>
      <c r="N1157" s="32" t="str">
        <f t="shared" si="140"/>
        <v>--</v>
      </c>
      <c r="O1157" s="32">
        <f t="shared" si="141"/>
        <v>0</v>
      </c>
      <c r="P1157" s="32">
        <f t="shared" si="142"/>
        <v>1</v>
      </c>
      <c r="Q1157" s="31"/>
      <c r="R1157" s="33" t="str">
        <f t="shared" si="143"/>
        <v>--</v>
      </c>
    </row>
    <row r="1158" spans="1:18">
      <c r="A1158" s="329" t="s">
        <v>957</v>
      </c>
      <c r="B1158" s="329">
        <v>3513044044</v>
      </c>
      <c r="C1158" s="329" t="s">
        <v>552</v>
      </c>
      <c r="D1158" s="329" t="s">
        <v>655</v>
      </c>
      <c r="E1158" s="329" t="s">
        <v>69</v>
      </c>
      <c r="F1158" s="30" t="s">
        <v>655</v>
      </c>
      <c r="G1158" s="329" t="s">
        <v>69</v>
      </c>
      <c r="H1158" s="241">
        <f t="shared" si="136"/>
        <v>654</v>
      </c>
      <c r="I1158" s="31"/>
      <c r="J1158" s="32">
        <f t="shared" si="137"/>
        <v>17354</v>
      </c>
      <c r="K1158" s="32">
        <f t="shared" si="138"/>
        <v>110</v>
      </c>
      <c r="L1158" s="32">
        <f t="shared" si="139"/>
        <v>402</v>
      </c>
      <c r="M1158" s="31"/>
      <c r="N1158" s="32">
        <f t="shared" si="140"/>
        <v>18246</v>
      </c>
      <c r="O1158" s="32">
        <f t="shared" si="141"/>
        <v>104</v>
      </c>
      <c r="P1158" s="32">
        <f t="shared" si="142"/>
        <v>411</v>
      </c>
      <c r="Q1158" s="31"/>
      <c r="R1158" s="33">
        <f t="shared" si="143"/>
        <v>892</v>
      </c>
    </row>
    <row r="1159" spans="1:18">
      <c r="A1159" s="329" t="s">
        <v>957</v>
      </c>
      <c r="B1159" s="329">
        <v>3513044050</v>
      </c>
      <c r="C1159" s="329" t="s">
        <v>552</v>
      </c>
      <c r="D1159" s="329" t="s">
        <v>655</v>
      </c>
      <c r="E1159" s="329" t="s">
        <v>69</v>
      </c>
      <c r="F1159" s="30" t="s">
        <v>669</v>
      </c>
      <c r="G1159" s="329" t="s">
        <v>75</v>
      </c>
      <c r="H1159" s="241">
        <f t="shared" si="136"/>
        <v>1</v>
      </c>
      <c r="I1159" s="31"/>
      <c r="J1159" s="32">
        <f t="shared" si="137"/>
        <v>15266</v>
      </c>
      <c r="K1159" s="32">
        <f t="shared" si="138"/>
        <v>1</v>
      </c>
      <c r="L1159" s="32">
        <f t="shared" si="139"/>
        <v>1</v>
      </c>
      <c r="M1159" s="31"/>
      <c r="N1159" s="32">
        <f t="shared" si="140"/>
        <v>21656</v>
      </c>
      <c r="O1159" s="32">
        <f t="shared" si="141"/>
        <v>1</v>
      </c>
      <c r="P1159" s="32">
        <f t="shared" si="142"/>
        <v>1</v>
      </c>
      <c r="Q1159" s="31"/>
      <c r="R1159" s="33">
        <f t="shared" si="143"/>
        <v>6390</v>
      </c>
    </row>
    <row r="1160" spans="1:18">
      <c r="A1160" s="329" t="s">
        <v>957</v>
      </c>
      <c r="B1160" s="329">
        <v>3513044083</v>
      </c>
      <c r="C1160" s="329" t="s">
        <v>552</v>
      </c>
      <c r="D1160" s="329" t="s">
        <v>655</v>
      </c>
      <c r="E1160" s="329" t="s">
        <v>69</v>
      </c>
      <c r="F1160" s="30" t="s">
        <v>822</v>
      </c>
      <c r="G1160" s="329" t="s">
        <v>108</v>
      </c>
      <c r="H1160" s="241">
        <f t="shared" si="136"/>
        <v>1</v>
      </c>
      <c r="I1160" s="31"/>
      <c r="J1160" s="32">
        <f t="shared" si="137"/>
        <v>17232</v>
      </c>
      <c r="K1160" s="32">
        <f t="shared" si="138"/>
        <v>1</v>
      </c>
      <c r="L1160" s="32">
        <f t="shared" si="139"/>
        <v>2</v>
      </c>
      <c r="M1160" s="31"/>
      <c r="N1160" s="32">
        <f t="shared" si="140"/>
        <v>20438</v>
      </c>
      <c r="O1160" s="32">
        <f t="shared" si="141"/>
        <v>1</v>
      </c>
      <c r="P1160" s="32">
        <f t="shared" si="142"/>
        <v>2</v>
      </c>
      <c r="Q1160" s="31"/>
      <c r="R1160" s="33">
        <f t="shared" si="143"/>
        <v>3206</v>
      </c>
    </row>
    <row r="1161" spans="1:18">
      <c r="A1161" s="329" t="s">
        <v>957</v>
      </c>
      <c r="B1161" s="329">
        <v>3513044095</v>
      </c>
      <c r="C1161" s="329" t="s">
        <v>552</v>
      </c>
      <c r="D1161" s="329" t="s">
        <v>655</v>
      </c>
      <c r="E1161" s="329" t="s">
        <v>69</v>
      </c>
      <c r="F1161" s="30" t="s">
        <v>651</v>
      </c>
      <c r="G1161" s="329" t="s">
        <v>120</v>
      </c>
      <c r="H1161" s="241">
        <f t="shared" si="136"/>
        <v>0</v>
      </c>
      <c r="I1161" s="31"/>
      <c r="J1161" s="32">
        <f t="shared" si="137"/>
        <v>24301</v>
      </c>
      <c r="K1161" s="32">
        <f t="shared" si="138"/>
        <v>1</v>
      </c>
      <c r="L1161" s="32">
        <f t="shared" si="139"/>
        <v>1</v>
      </c>
      <c r="M1161" s="31"/>
      <c r="N1161" s="32" t="str">
        <f t="shared" si="140"/>
        <v>--</v>
      </c>
      <c r="O1161" s="32">
        <f t="shared" si="141"/>
        <v>0</v>
      </c>
      <c r="P1161" s="32">
        <f t="shared" si="142"/>
        <v>0</v>
      </c>
      <c r="Q1161" s="31"/>
      <c r="R1161" s="33" t="str">
        <f t="shared" si="143"/>
        <v>--</v>
      </c>
    </row>
    <row r="1162" spans="1:18">
      <c r="A1162" s="329" t="s">
        <v>957</v>
      </c>
      <c r="B1162" s="329">
        <v>3513044133</v>
      </c>
      <c r="C1162" s="329" t="s">
        <v>552</v>
      </c>
      <c r="D1162" s="329" t="s">
        <v>655</v>
      </c>
      <c r="E1162" s="329" t="s">
        <v>69</v>
      </c>
      <c r="F1162" s="30" t="s">
        <v>707</v>
      </c>
      <c r="G1162" s="329" t="s">
        <v>158</v>
      </c>
      <c r="H1162" s="241">
        <f t="shared" ref="H1162:H1225" si="144">IFERROR(VLOOKUP(B1162,ratesQ2,14,FALSE),0)</f>
        <v>0</v>
      </c>
      <c r="I1162" s="31"/>
      <c r="J1162" s="32">
        <f t="shared" ref="J1162:J1225" si="145">IFERROR(VLOOKUP($B1162,ratesPFY,9,FALSE),"--")</f>
        <v>12565</v>
      </c>
      <c r="K1162" s="32">
        <f t="shared" ref="K1162:K1225" si="146">IFERROR(VLOOKUP($B1162,found25,12,FALSE),0) +
IFERROR(VLOOKUP($B1162,found25,13,FALSE),0) +
IFERROR(VLOOKUP($B1162,found25,14,FALSE),0)</f>
        <v>0</v>
      </c>
      <c r="L1162" s="32">
        <f t="shared" ref="L1162:L1225" si="147">(IFERROR(VLOOKUP($B1162,found25,15,FALSE),0))</f>
        <v>0</v>
      </c>
      <c r="M1162" s="31"/>
      <c r="N1162" s="32" t="str">
        <f t="shared" ref="N1162:N1225" si="148">IFERROR(VLOOKUP($B1162,ratesQ2,8,FALSE),"--")</f>
        <v>--</v>
      </c>
      <c r="O1162" s="32">
        <f t="shared" ref="O1162:O1225" si="149">IFERROR(VLOOKUP($B1162,found26,12,FALSE),0) +
IFERROR(VLOOKUP($B1162,found26,13,FALSE),0) +
IFERROR(VLOOKUP($B1162,found26,14,FALSE),0)</f>
        <v>0</v>
      </c>
      <c r="P1162" s="32">
        <f t="shared" ref="P1162:P1225" si="150">(IFERROR(VLOOKUP($B1162,found26,15,FALSE),0))</f>
        <v>0</v>
      </c>
      <c r="Q1162" s="31"/>
      <c r="R1162" s="33" t="str">
        <f t="shared" ref="R1162:R1225" si="151">IFERROR(N1162-J1162,"--")</f>
        <v>--</v>
      </c>
    </row>
    <row r="1163" spans="1:18">
      <c r="A1163" s="329" t="s">
        <v>957</v>
      </c>
      <c r="B1163" s="329">
        <v>3513044182</v>
      </c>
      <c r="C1163" s="329" t="s">
        <v>552</v>
      </c>
      <c r="D1163" s="329" t="s">
        <v>655</v>
      </c>
      <c r="E1163" s="329" t="s">
        <v>69</v>
      </c>
      <c r="F1163" s="30" t="s">
        <v>824</v>
      </c>
      <c r="G1163" s="329" t="s">
        <v>207</v>
      </c>
      <c r="H1163" s="241">
        <f t="shared" si="144"/>
        <v>1</v>
      </c>
      <c r="I1163" s="31"/>
      <c r="J1163" s="32" t="str">
        <f t="shared" si="145"/>
        <v>--</v>
      </c>
      <c r="K1163" s="32">
        <f t="shared" si="146"/>
        <v>0</v>
      </c>
      <c r="L1163" s="32">
        <f t="shared" si="147"/>
        <v>0</v>
      </c>
      <c r="M1163" s="31"/>
      <c r="N1163" s="32">
        <f t="shared" si="148"/>
        <v>17830</v>
      </c>
      <c r="O1163" s="32">
        <f t="shared" si="149"/>
        <v>0</v>
      </c>
      <c r="P1163" s="32">
        <f t="shared" si="150"/>
        <v>1</v>
      </c>
      <c r="Q1163" s="31"/>
      <c r="R1163" s="33" t="str">
        <f t="shared" si="151"/>
        <v>--</v>
      </c>
    </row>
    <row r="1164" spans="1:18">
      <c r="A1164" s="329" t="s">
        <v>957</v>
      </c>
      <c r="B1164" s="329">
        <v>3513044201</v>
      </c>
      <c r="C1164" s="329" t="s">
        <v>552</v>
      </c>
      <c r="D1164" s="329" t="s">
        <v>655</v>
      </c>
      <c r="E1164" s="329" t="s">
        <v>69</v>
      </c>
      <c r="F1164" s="30" t="s">
        <v>648</v>
      </c>
      <c r="G1164" s="329" t="s">
        <v>226</v>
      </c>
      <c r="H1164" s="241">
        <f t="shared" si="144"/>
        <v>0</v>
      </c>
      <c r="I1164" s="31"/>
      <c r="J1164" s="32">
        <f t="shared" si="145"/>
        <v>19178</v>
      </c>
      <c r="K1164" s="32">
        <f t="shared" si="146"/>
        <v>0</v>
      </c>
      <c r="L1164" s="32">
        <f t="shared" si="147"/>
        <v>1</v>
      </c>
      <c r="M1164" s="31"/>
      <c r="N1164" s="32" t="str">
        <f t="shared" si="148"/>
        <v>--</v>
      </c>
      <c r="O1164" s="32">
        <f t="shared" si="149"/>
        <v>0</v>
      </c>
      <c r="P1164" s="32">
        <f t="shared" si="150"/>
        <v>0</v>
      </c>
      <c r="Q1164" s="31"/>
      <c r="R1164" s="33" t="str">
        <f t="shared" si="151"/>
        <v>--</v>
      </c>
    </row>
    <row r="1165" spans="1:18">
      <c r="A1165" s="329" t="s">
        <v>957</v>
      </c>
      <c r="B1165" s="329">
        <v>3513044218</v>
      </c>
      <c r="C1165" s="329" t="s">
        <v>552</v>
      </c>
      <c r="D1165" s="329" t="s">
        <v>655</v>
      </c>
      <c r="E1165" s="329" t="s">
        <v>69</v>
      </c>
      <c r="F1165" s="30" t="s">
        <v>827</v>
      </c>
      <c r="G1165" s="329" t="s">
        <v>243</v>
      </c>
      <c r="H1165" s="241">
        <f t="shared" si="144"/>
        <v>0</v>
      </c>
      <c r="I1165" s="31"/>
      <c r="J1165" s="32">
        <f t="shared" si="145"/>
        <v>15557</v>
      </c>
      <c r="K1165" s="32">
        <f t="shared" si="146"/>
        <v>1</v>
      </c>
      <c r="L1165" s="32">
        <f t="shared" si="147"/>
        <v>1</v>
      </c>
      <c r="M1165" s="31"/>
      <c r="N1165" s="32" t="str">
        <f t="shared" si="148"/>
        <v>--</v>
      </c>
      <c r="O1165" s="32">
        <f t="shared" si="149"/>
        <v>1</v>
      </c>
      <c r="P1165" s="32">
        <f t="shared" si="150"/>
        <v>0</v>
      </c>
      <c r="Q1165" s="31"/>
      <c r="R1165" s="33" t="str">
        <f t="shared" si="151"/>
        <v>--</v>
      </c>
    </row>
    <row r="1166" spans="1:18">
      <c r="A1166" s="329" t="s">
        <v>957</v>
      </c>
      <c r="B1166" s="329">
        <v>3513044243</v>
      </c>
      <c r="C1166" s="329" t="s">
        <v>552</v>
      </c>
      <c r="D1166" s="329" t="s">
        <v>655</v>
      </c>
      <c r="E1166" s="329" t="s">
        <v>69</v>
      </c>
      <c r="F1166" s="30" t="s">
        <v>674</v>
      </c>
      <c r="G1166" s="329" t="s">
        <v>268</v>
      </c>
      <c r="H1166" s="241">
        <f t="shared" si="144"/>
        <v>2</v>
      </c>
      <c r="I1166" s="31"/>
      <c r="J1166" s="32">
        <f t="shared" si="145"/>
        <v>18335</v>
      </c>
      <c r="K1166" s="32">
        <f t="shared" si="146"/>
        <v>0</v>
      </c>
      <c r="L1166" s="32">
        <f t="shared" si="147"/>
        <v>2</v>
      </c>
      <c r="M1166" s="31"/>
      <c r="N1166" s="32">
        <f t="shared" si="148"/>
        <v>19315</v>
      </c>
      <c r="O1166" s="32">
        <f t="shared" si="149"/>
        <v>0</v>
      </c>
      <c r="P1166" s="32">
        <f t="shared" si="150"/>
        <v>2</v>
      </c>
      <c r="Q1166" s="31"/>
      <c r="R1166" s="33">
        <f t="shared" si="151"/>
        <v>980</v>
      </c>
    </row>
    <row r="1167" spans="1:18">
      <c r="A1167" s="329" t="s">
        <v>957</v>
      </c>
      <c r="B1167" s="329">
        <v>3513044244</v>
      </c>
      <c r="C1167" s="329" t="s">
        <v>552</v>
      </c>
      <c r="D1167" s="329" t="s">
        <v>655</v>
      </c>
      <c r="E1167" s="329" t="s">
        <v>69</v>
      </c>
      <c r="F1167" s="30" t="s">
        <v>664</v>
      </c>
      <c r="G1167" s="329" t="s">
        <v>269</v>
      </c>
      <c r="H1167" s="241">
        <f t="shared" si="144"/>
        <v>24</v>
      </c>
      <c r="I1167" s="31"/>
      <c r="J1167" s="32">
        <f t="shared" si="145"/>
        <v>16807</v>
      </c>
      <c r="K1167" s="32">
        <f t="shared" si="146"/>
        <v>4</v>
      </c>
      <c r="L1167" s="32">
        <f t="shared" si="147"/>
        <v>22</v>
      </c>
      <c r="M1167" s="31"/>
      <c r="N1167" s="32">
        <f t="shared" si="148"/>
        <v>16973</v>
      </c>
      <c r="O1167" s="32">
        <f t="shared" si="149"/>
        <v>5</v>
      </c>
      <c r="P1167" s="32">
        <f t="shared" si="150"/>
        <v>16</v>
      </c>
      <c r="Q1167" s="31"/>
      <c r="R1167" s="33">
        <f t="shared" si="151"/>
        <v>166</v>
      </c>
    </row>
    <row r="1168" spans="1:18">
      <c r="A1168" s="329" t="s">
        <v>957</v>
      </c>
      <c r="B1168" s="329">
        <v>3513044285</v>
      </c>
      <c r="C1168" s="329" t="s">
        <v>552</v>
      </c>
      <c r="D1168" s="329" t="s">
        <v>655</v>
      </c>
      <c r="E1168" s="329" t="s">
        <v>69</v>
      </c>
      <c r="F1168" s="30" t="s">
        <v>676</v>
      </c>
      <c r="G1168" s="329" t="s">
        <v>310</v>
      </c>
      <c r="H1168" s="241">
        <f t="shared" si="144"/>
        <v>2</v>
      </c>
      <c r="I1168" s="31"/>
      <c r="J1168" s="32">
        <f t="shared" si="145"/>
        <v>12565</v>
      </c>
      <c r="K1168" s="32">
        <f t="shared" si="146"/>
        <v>0</v>
      </c>
      <c r="L1168" s="32">
        <f t="shared" si="147"/>
        <v>0</v>
      </c>
      <c r="M1168" s="31"/>
      <c r="N1168" s="32">
        <f t="shared" si="148"/>
        <v>15677</v>
      </c>
      <c r="O1168" s="32">
        <f t="shared" si="149"/>
        <v>0</v>
      </c>
      <c r="P1168" s="32">
        <f t="shared" si="150"/>
        <v>1</v>
      </c>
      <c r="Q1168" s="31"/>
      <c r="R1168" s="33">
        <f t="shared" si="151"/>
        <v>3112</v>
      </c>
    </row>
    <row r="1169" spans="1:18">
      <c r="A1169" s="329" t="s">
        <v>957</v>
      </c>
      <c r="B1169" s="329">
        <v>3513044293</v>
      </c>
      <c r="C1169" s="329" t="s">
        <v>552</v>
      </c>
      <c r="D1169" s="329" t="s">
        <v>655</v>
      </c>
      <c r="E1169" s="329" t="s">
        <v>69</v>
      </c>
      <c r="F1169" s="30" t="s">
        <v>677</v>
      </c>
      <c r="G1169" s="329" t="s">
        <v>318</v>
      </c>
      <c r="H1169" s="241">
        <f t="shared" si="144"/>
        <v>37</v>
      </c>
      <c r="I1169" s="31"/>
      <c r="J1169" s="32">
        <f t="shared" si="145"/>
        <v>17813</v>
      </c>
      <c r="K1169" s="32">
        <f t="shared" si="146"/>
        <v>6</v>
      </c>
      <c r="L1169" s="32">
        <f t="shared" si="147"/>
        <v>39</v>
      </c>
      <c r="M1169" s="31"/>
      <c r="N1169" s="32">
        <f t="shared" si="148"/>
        <v>18132</v>
      </c>
      <c r="O1169" s="32">
        <f t="shared" si="149"/>
        <v>5</v>
      </c>
      <c r="P1169" s="32">
        <f t="shared" si="150"/>
        <v>30</v>
      </c>
      <c r="Q1169" s="31"/>
      <c r="R1169" s="33">
        <f t="shared" si="151"/>
        <v>319</v>
      </c>
    </row>
    <row r="1170" spans="1:18">
      <c r="A1170" s="329" t="s">
        <v>957</v>
      </c>
      <c r="B1170" s="329">
        <v>3513044323</v>
      </c>
      <c r="C1170" s="329" t="s">
        <v>552</v>
      </c>
      <c r="D1170" s="329" t="s">
        <v>655</v>
      </c>
      <c r="E1170" s="329" t="s">
        <v>69</v>
      </c>
      <c r="F1170" s="30" t="s">
        <v>832</v>
      </c>
      <c r="G1170" s="329" t="s">
        <v>348</v>
      </c>
      <c r="H1170" s="241">
        <f t="shared" si="144"/>
        <v>0</v>
      </c>
      <c r="I1170" s="31"/>
      <c r="J1170" s="32">
        <f t="shared" si="145"/>
        <v>17955</v>
      </c>
      <c r="K1170" s="32">
        <f t="shared" si="146"/>
        <v>0</v>
      </c>
      <c r="L1170" s="32">
        <f t="shared" si="147"/>
        <v>1</v>
      </c>
      <c r="M1170" s="31"/>
      <c r="N1170" s="32" t="str">
        <f t="shared" si="148"/>
        <v>--</v>
      </c>
      <c r="O1170" s="32">
        <f t="shared" si="149"/>
        <v>0</v>
      </c>
      <c r="P1170" s="32">
        <f t="shared" si="150"/>
        <v>1</v>
      </c>
      <c r="Q1170" s="31"/>
      <c r="R1170" s="33" t="str">
        <f t="shared" si="151"/>
        <v>--</v>
      </c>
    </row>
    <row r="1171" spans="1:18">
      <c r="A1171" s="329" t="s">
        <v>957</v>
      </c>
      <c r="B1171" s="329">
        <v>3513044625</v>
      </c>
      <c r="C1171" s="329" t="s">
        <v>552</v>
      </c>
      <c r="D1171" s="329" t="s">
        <v>655</v>
      </c>
      <c r="E1171" s="329" t="s">
        <v>69</v>
      </c>
      <c r="F1171" s="30" t="s">
        <v>678</v>
      </c>
      <c r="G1171" s="329" t="s">
        <v>388</v>
      </c>
      <c r="H1171" s="241">
        <f t="shared" si="144"/>
        <v>7</v>
      </c>
      <c r="I1171" s="31"/>
      <c r="J1171" s="32">
        <f t="shared" si="145"/>
        <v>11666</v>
      </c>
      <c r="K1171" s="32">
        <f t="shared" si="146"/>
        <v>1</v>
      </c>
      <c r="L1171" s="32">
        <f t="shared" si="147"/>
        <v>0</v>
      </c>
      <c r="M1171" s="31"/>
      <c r="N1171" s="32">
        <f t="shared" si="148"/>
        <v>15588</v>
      </c>
      <c r="O1171" s="32">
        <f t="shared" si="149"/>
        <v>1</v>
      </c>
      <c r="P1171" s="32">
        <f t="shared" si="150"/>
        <v>4</v>
      </c>
      <c r="Q1171" s="31"/>
      <c r="R1171" s="33">
        <f t="shared" si="151"/>
        <v>3922</v>
      </c>
    </row>
    <row r="1172" spans="1:18">
      <c r="A1172" s="329" t="s">
        <v>957</v>
      </c>
      <c r="B1172" s="329">
        <v>3513044690</v>
      </c>
      <c r="C1172" s="329" t="s">
        <v>552</v>
      </c>
      <c r="D1172" s="329" t="s">
        <v>655</v>
      </c>
      <c r="E1172" s="329" t="s">
        <v>69</v>
      </c>
      <c r="F1172" s="30" t="s">
        <v>721</v>
      </c>
      <c r="G1172" s="329" t="s">
        <v>407</v>
      </c>
      <c r="H1172" s="241">
        <f t="shared" si="144"/>
        <v>0</v>
      </c>
      <c r="I1172" s="31"/>
      <c r="J1172" s="32">
        <f t="shared" si="145"/>
        <v>17262</v>
      </c>
      <c r="K1172" s="32">
        <f t="shared" si="146"/>
        <v>0</v>
      </c>
      <c r="L1172" s="32">
        <f t="shared" si="147"/>
        <v>1</v>
      </c>
      <c r="M1172" s="31"/>
      <c r="N1172" s="32" t="str">
        <f t="shared" si="148"/>
        <v>--</v>
      </c>
      <c r="O1172" s="32">
        <f t="shared" si="149"/>
        <v>0</v>
      </c>
      <c r="P1172" s="32">
        <f t="shared" si="150"/>
        <v>0</v>
      </c>
      <c r="Q1172" s="31"/>
      <c r="R1172" s="33" t="str">
        <f t="shared" si="151"/>
        <v>--</v>
      </c>
    </row>
    <row r="1173" spans="1:18">
      <c r="A1173" s="329" t="s">
        <v>957</v>
      </c>
      <c r="B1173" s="329">
        <v>3513044780</v>
      </c>
      <c r="C1173" s="329" t="s">
        <v>552</v>
      </c>
      <c r="D1173" s="329" t="s">
        <v>655</v>
      </c>
      <c r="E1173" s="329" t="s">
        <v>69</v>
      </c>
      <c r="F1173" s="30" t="s">
        <v>791</v>
      </c>
      <c r="G1173" s="329" t="s">
        <v>436</v>
      </c>
      <c r="H1173" s="241">
        <f t="shared" si="144"/>
        <v>3</v>
      </c>
      <c r="I1173" s="31"/>
      <c r="J1173" s="32">
        <f t="shared" si="145"/>
        <v>15419</v>
      </c>
      <c r="K1173" s="32">
        <f t="shared" si="146"/>
        <v>0</v>
      </c>
      <c r="L1173" s="32">
        <f t="shared" si="147"/>
        <v>3</v>
      </c>
      <c r="M1173" s="31"/>
      <c r="N1173" s="32">
        <f t="shared" si="148"/>
        <v>16763</v>
      </c>
      <c r="O1173" s="32">
        <f t="shared" si="149"/>
        <v>0</v>
      </c>
      <c r="P1173" s="32">
        <f t="shared" si="150"/>
        <v>2</v>
      </c>
      <c r="Q1173" s="31"/>
      <c r="R1173" s="33">
        <f t="shared" si="151"/>
        <v>1344</v>
      </c>
    </row>
    <row r="1174" spans="1:18">
      <c r="A1174" s="329" t="s">
        <v>958</v>
      </c>
      <c r="B1174" s="329">
        <v>3514281005</v>
      </c>
      <c r="C1174" s="155" t="s">
        <v>553</v>
      </c>
      <c r="D1174" s="345">
        <v>281</v>
      </c>
      <c r="E1174" s="155" t="s">
        <v>306</v>
      </c>
      <c r="F1174" s="32">
        <v>5</v>
      </c>
      <c r="G1174" s="155" t="s">
        <v>30</v>
      </c>
      <c r="H1174" s="241">
        <f t="shared" si="144"/>
        <v>1</v>
      </c>
      <c r="I1174" s="31"/>
      <c r="J1174" s="32" t="str">
        <f t="shared" si="145"/>
        <v>--</v>
      </c>
      <c r="K1174" s="32">
        <f t="shared" si="146"/>
        <v>0</v>
      </c>
      <c r="L1174" s="32">
        <f t="shared" si="147"/>
        <v>0</v>
      </c>
      <c r="M1174" s="31"/>
      <c r="N1174" s="32">
        <f t="shared" si="148"/>
        <v>15981.945223794399</v>
      </c>
      <c r="O1174" s="32">
        <f t="shared" si="149"/>
        <v>0</v>
      </c>
      <c r="P1174" s="32">
        <f t="shared" si="150"/>
        <v>0</v>
      </c>
      <c r="Q1174" s="31"/>
      <c r="R1174" s="33" t="str">
        <f t="shared" si="151"/>
        <v>--</v>
      </c>
    </row>
    <row r="1175" spans="1:18">
      <c r="A1175" s="329" t="s">
        <v>958</v>
      </c>
      <c r="B1175" s="329">
        <v>3514281061</v>
      </c>
      <c r="C1175" s="329" t="s">
        <v>553</v>
      </c>
      <c r="D1175" s="329" t="s">
        <v>796</v>
      </c>
      <c r="E1175" s="329" t="s">
        <v>306</v>
      </c>
      <c r="F1175" s="30" t="s">
        <v>799</v>
      </c>
      <c r="G1175" s="329" t="s">
        <v>86</v>
      </c>
      <c r="H1175" s="241">
        <f t="shared" si="144"/>
        <v>5</v>
      </c>
      <c r="I1175" s="31"/>
      <c r="J1175" s="32">
        <f t="shared" si="145"/>
        <v>17969</v>
      </c>
      <c r="K1175" s="32">
        <f t="shared" si="146"/>
        <v>0</v>
      </c>
      <c r="L1175" s="32">
        <f t="shared" si="147"/>
        <v>3</v>
      </c>
      <c r="M1175" s="31"/>
      <c r="N1175" s="32">
        <f t="shared" si="148"/>
        <v>16378</v>
      </c>
      <c r="O1175" s="32">
        <f t="shared" si="149"/>
        <v>0</v>
      </c>
      <c r="P1175" s="32">
        <f t="shared" si="150"/>
        <v>1</v>
      </c>
      <c r="Q1175" s="31"/>
      <c r="R1175" s="33">
        <f t="shared" si="151"/>
        <v>-1591</v>
      </c>
    </row>
    <row r="1176" spans="1:18">
      <c r="A1176" s="329" t="s">
        <v>958</v>
      </c>
      <c r="B1176" s="329">
        <v>3514281137</v>
      </c>
      <c r="C1176" s="329" t="s">
        <v>553</v>
      </c>
      <c r="D1176" s="329" t="s">
        <v>796</v>
      </c>
      <c r="E1176" s="329" t="s">
        <v>306</v>
      </c>
      <c r="F1176" s="30" t="s">
        <v>847</v>
      </c>
      <c r="G1176" s="329" t="s">
        <v>162</v>
      </c>
      <c r="H1176" s="241">
        <f t="shared" si="144"/>
        <v>3</v>
      </c>
      <c r="I1176" s="31"/>
      <c r="J1176" s="32">
        <f t="shared" si="145"/>
        <v>20934</v>
      </c>
      <c r="K1176" s="32">
        <f t="shared" si="146"/>
        <v>1</v>
      </c>
      <c r="L1176" s="32">
        <f t="shared" si="147"/>
        <v>4</v>
      </c>
      <c r="M1176" s="31"/>
      <c r="N1176" s="32">
        <f t="shared" si="148"/>
        <v>21772</v>
      </c>
      <c r="O1176" s="32">
        <f t="shared" si="149"/>
        <v>0</v>
      </c>
      <c r="P1176" s="32">
        <f t="shared" si="150"/>
        <v>5</v>
      </c>
      <c r="Q1176" s="31"/>
      <c r="R1176" s="33">
        <f t="shared" si="151"/>
        <v>838</v>
      </c>
    </row>
    <row r="1177" spans="1:18">
      <c r="A1177" s="329" t="s">
        <v>958</v>
      </c>
      <c r="B1177" s="329">
        <v>3514281161</v>
      </c>
      <c r="C1177" s="155" t="s">
        <v>553</v>
      </c>
      <c r="D1177" s="345">
        <v>281</v>
      </c>
      <c r="E1177" s="155" t="s">
        <v>306</v>
      </c>
      <c r="F1177" s="32">
        <v>161</v>
      </c>
      <c r="G1177" s="155" t="s">
        <v>186</v>
      </c>
      <c r="H1177" s="241">
        <f t="shared" si="144"/>
        <v>1</v>
      </c>
      <c r="I1177" s="31"/>
      <c r="J1177" s="32" t="str">
        <f t="shared" si="145"/>
        <v>--</v>
      </c>
      <c r="K1177" s="32">
        <f t="shared" si="146"/>
        <v>0</v>
      </c>
      <c r="L1177" s="32">
        <f t="shared" si="147"/>
        <v>0</v>
      </c>
      <c r="M1177" s="31"/>
      <c r="N1177" s="32">
        <f t="shared" si="148"/>
        <v>15623.206692412536</v>
      </c>
      <c r="O1177" s="32">
        <f t="shared" si="149"/>
        <v>0</v>
      </c>
      <c r="P1177" s="32">
        <f t="shared" si="150"/>
        <v>0</v>
      </c>
      <c r="Q1177" s="31"/>
      <c r="R1177" s="33" t="str">
        <f t="shared" si="151"/>
        <v>--</v>
      </c>
    </row>
    <row r="1178" spans="1:18">
      <c r="A1178" s="329" t="s">
        <v>958</v>
      </c>
      <c r="B1178" s="329">
        <v>3514281281</v>
      </c>
      <c r="C1178" s="329" t="s">
        <v>553</v>
      </c>
      <c r="D1178" s="329" t="s">
        <v>796</v>
      </c>
      <c r="E1178" s="329" t="s">
        <v>306</v>
      </c>
      <c r="F1178" s="30" t="s">
        <v>796</v>
      </c>
      <c r="G1178" s="329" t="s">
        <v>306</v>
      </c>
      <c r="H1178" s="241">
        <f t="shared" si="144"/>
        <v>582</v>
      </c>
      <c r="I1178" s="31"/>
      <c r="J1178" s="32">
        <f t="shared" si="145"/>
        <v>19627</v>
      </c>
      <c r="K1178" s="32">
        <f t="shared" si="146"/>
        <v>77</v>
      </c>
      <c r="L1178" s="32">
        <f t="shared" si="147"/>
        <v>461</v>
      </c>
      <c r="M1178" s="31"/>
      <c r="N1178" s="32">
        <f t="shared" si="148"/>
        <v>21018</v>
      </c>
      <c r="O1178" s="32">
        <f t="shared" si="149"/>
        <v>69</v>
      </c>
      <c r="P1178" s="32">
        <f t="shared" si="150"/>
        <v>497</v>
      </c>
      <c r="Q1178" s="31"/>
      <c r="R1178" s="33">
        <f t="shared" si="151"/>
        <v>1391</v>
      </c>
    </row>
    <row r="1179" spans="1:18">
      <c r="A1179" s="329" t="s">
        <v>958</v>
      </c>
      <c r="B1179" s="329">
        <v>3515287024</v>
      </c>
      <c r="C1179" s="329" t="s">
        <v>553</v>
      </c>
      <c r="D1179" s="329" t="s">
        <v>960</v>
      </c>
      <c r="E1179" s="329" t="s">
        <v>306</v>
      </c>
      <c r="F1179" s="30" t="s">
        <v>798</v>
      </c>
      <c r="G1179" s="329" t="str">
        <f>VLOOKUP(B1179,ratesQ2,6,FALSE)</f>
        <v>BELCHERTOWN</v>
      </c>
      <c r="H1179" s="241">
        <f t="shared" si="144"/>
        <v>2</v>
      </c>
      <c r="I1179" s="31"/>
      <c r="J1179" s="32" t="str">
        <f t="shared" si="145"/>
        <v>--</v>
      </c>
      <c r="K1179" s="32">
        <f t="shared" si="146"/>
        <v>0</v>
      </c>
      <c r="L1179" s="32">
        <f t="shared" si="147"/>
        <v>0</v>
      </c>
      <c r="M1179" s="31"/>
      <c r="N1179" s="32">
        <f t="shared" si="148"/>
        <v>13684.612222222222</v>
      </c>
      <c r="O1179" s="32">
        <f t="shared" si="149"/>
        <v>0</v>
      </c>
      <c r="P1179" s="32">
        <f t="shared" si="150"/>
        <v>0</v>
      </c>
      <c r="Q1179" s="31"/>
      <c r="R1179" s="33" t="str">
        <f t="shared" si="151"/>
        <v>--</v>
      </c>
    </row>
    <row r="1180" spans="1:18">
      <c r="A1180" s="329" t="s">
        <v>959</v>
      </c>
      <c r="B1180" s="329">
        <v>3515287043</v>
      </c>
      <c r="C1180" s="329" t="s">
        <v>562</v>
      </c>
      <c r="D1180" s="329" t="s">
        <v>960</v>
      </c>
      <c r="E1180" s="329" t="s">
        <v>312</v>
      </c>
      <c r="F1180" s="30" t="s">
        <v>961</v>
      </c>
      <c r="G1180" s="329" t="s">
        <v>68</v>
      </c>
      <c r="H1180" s="241">
        <f t="shared" si="144"/>
        <v>7</v>
      </c>
      <c r="I1180" s="31"/>
      <c r="J1180" s="32">
        <f t="shared" si="145"/>
        <v>12402</v>
      </c>
      <c r="K1180" s="32">
        <f t="shared" si="146"/>
        <v>0</v>
      </c>
      <c r="L1180" s="32">
        <f t="shared" si="147"/>
        <v>1</v>
      </c>
      <c r="M1180" s="31"/>
      <c r="N1180" s="32">
        <f t="shared" si="148"/>
        <v>12262</v>
      </c>
      <c r="O1180" s="32">
        <f t="shared" si="149"/>
        <v>0</v>
      </c>
      <c r="P1180" s="32">
        <f t="shared" si="150"/>
        <v>1</v>
      </c>
      <c r="Q1180" s="31"/>
      <c r="R1180" s="33">
        <f t="shared" si="151"/>
        <v>-140</v>
      </c>
    </row>
    <row r="1181" spans="1:18">
      <c r="A1181" s="329" t="s">
        <v>959</v>
      </c>
      <c r="B1181" s="329">
        <v>3515287045</v>
      </c>
      <c r="C1181" s="329" t="s">
        <v>562</v>
      </c>
      <c r="D1181" s="329" t="s">
        <v>960</v>
      </c>
      <c r="E1181" s="329" t="s">
        <v>312</v>
      </c>
      <c r="F1181" s="30" t="s">
        <v>962</v>
      </c>
      <c r="G1181" s="329" t="s">
        <v>70</v>
      </c>
      <c r="H1181" s="241">
        <f t="shared" si="144"/>
        <v>2</v>
      </c>
      <c r="I1181" s="31"/>
      <c r="J1181" s="32">
        <f t="shared" si="145"/>
        <v>11037</v>
      </c>
      <c r="K1181" s="32">
        <f t="shared" si="146"/>
        <v>0</v>
      </c>
      <c r="L1181" s="32">
        <f t="shared" si="147"/>
        <v>0</v>
      </c>
      <c r="M1181" s="31"/>
      <c r="N1181" s="32">
        <f t="shared" si="148"/>
        <v>11247</v>
      </c>
      <c r="O1181" s="32">
        <f t="shared" si="149"/>
        <v>0</v>
      </c>
      <c r="P1181" s="32">
        <f t="shared" si="150"/>
        <v>0</v>
      </c>
      <c r="Q1181" s="31"/>
      <c r="R1181" s="33">
        <f t="shared" si="151"/>
        <v>210</v>
      </c>
    </row>
    <row r="1182" spans="1:18">
      <c r="A1182" s="329" t="s">
        <v>959</v>
      </c>
      <c r="B1182" s="329">
        <v>3515287135</v>
      </c>
      <c r="C1182" s="329" t="s">
        <v>562</v>
      </c>
      <c r="D1182" s="329" t="s">
        <v>960</v>
      </c>
      <c r="E1182" s="329" t="s">
        <v>312</v>
      </c>
      <c r="F1182" s="30" t="s">
        <v>963</v>
      </c>
      <c r="G1182" s="329" t="s">
        <v>160</v>
      </c>
      <c r="H1182" s="241">
        <f t="shared" si="144"/>
        <v>2</v>
      </c>
      <c r="I1182" s="31"/>
      <c r="J1182" s="32">
        <f t="shared" si="145"/>
        <v>13129</v>
      </c>
      <c r="K1182" s="32">
        <f t="shared" si="146"/>
        <v>0</v>
      </c>
      <c r="L1182" s="32">
        <f t="shared" si="147"/>
        <v>1</v>
      </c>
      <c r="M1182" s="31"/>
      <c r="N1182" s="32">
        <f t="shared" si="148"/>
        <v>15175.065294117645</v>
      </c>
      <c r="O1182" s="32">
        <f t="shared" si="149"/>
        <v>0</v>
      </c>
      <c r="P1182" s="32">
        <f t="shared" si="150"/>
        <v>0</v>
      </c>
      <c r="Q1182" s="31"/>
      <c r="R1182" s="33">
        <f t="shared" si="151"/>
        <v>2046.065294117645</v>
      </c>
    </row>
    <row r="1183" spans="1:18">
      <c r="A1183" s="329" t="s">
        <v>959</v>
      </c>
      <c r="B1183" s="329">
        <v>3515287151</v>
      </c>
      <c r="C1183" s="329" t="s">
        <v>562</v>
      </c>
      <c r="D1183" s="329" t="s">
        <v>960</v>
      </c>
      <c r="E1183" s="329" t="s">
        <v>312</v>
      </c>
      <c r="F1183" s="30" t="s">
        <v>812</v>
      </c>
      <c r="G1183" s="329" t="s">
        <v>176</v>
      </c>
      <c r="H1183" s="241">
        <f t="shared" si="144"/>
        <v>1</v>
      </c>
      <c r="I1183" s="31"/>
      <c r="J1183" s="32">
        <f t="shared" si="145"/>
        <v>10851</v>
      </c>
      <c r="K1183" s="32">
        <f t="shared" si="146"/>
        <v>0</v>
      </c>
      <c r="L1183" s="32">
        <f t="shared" si="147"/>
        <v>0</v>
      </c>
      <c r="M1183" s="31"/>
      <c r="N1183" s="32">
        <f t="shared" si="148"/>
        <v>11091</v>
      </c>
      <c r="O1183" s="32">
        <f t="shared" si="149"/>
        <v>0</v>
      </c>
      <c r="P1183" s="32">
        <f t="shared" si="150"/>
        <v>0</v>
      </c>
      <c r="Q1183" s="31"/>
      <c r="R1183" s="33">
        <f t="shared" si="151"/>
        <v>240</v>
      </c>
    </row>
    <row r="1184" spans="1:18">
      <c r="A1184" s="329" t="s">
        <v>959</v>
      </c>
      <c r="B1184" s="329">
        <v>3515287161</v>
      </c>
      <c r="C1184" s="329" t="s">
        <v>562</v>
      </c>
      <c r="D1184" s="329" t="s">
        <v>960</v>
      </c>
      <c r="E1184" s="329" t="s">
        <v>312</v>
      </c>
      <c r="F1184" s="30" t="s">
        <v>802</v>
      </c>
      <c r="G1184" s="329" t="s">
        <v>186</v>
      </c>
      <c r="H1184" s="241">
        <f t="shared" si="144"/>
        <v>0</v>
      </c>
      <c r="I1184" s="31"/>
      <c r="J1184" s="32">
        <f t="shared" si="145"/>
        <v>11037</v>
      </c>
      <c r="K1184" s="32">
        <f t="shared" si="146"/>
        <v>0</v>
      </c>
      <c r="L1184" s="32">
        <f t="shared" si="147"/>
        <v>0</v>
      </c>
      <c r="M1184" s="31"/>
      <c r="N1184" s="32" t="str">
        <f t="shared" si="148"/>
        <v>--</v>
      </c>
      <c r="O1184" s="32">
        <f t="shared" si="149"/>
        <v>0</v>
      </c>
      <c r="P1184" s="32">
        <f t="shared" si="150"/>
        <v>0</v>
      </c>
      <c r="Q1184" s="31"/>
      <c r="R1184" s="33" t="str">
        <f t="shared" si="151"/>
        <v>--</v>
      </c>
    </row>
    <row r="1185" spans="1:18">
      <c r="A1185" s="329" t="s">
        <v>959</v>
      </c>
      <c r="B1185" s="329">
        <v>3515287191</v>
      </c>
      <c r="C1185" s="329" t="s">
        <v>562</v>
      </c>
      <c r="D1185" s="329" t="s">
        <v>960</v>
      </c>
      <c r="E1185" s="329" t="s">
        <v>312</v>
      </c>
      <c r="F1185" s="30" t="s">
        <v>803</v>
      </c>
      <c r="G1185" s="329" t="s">
        <v>216</v>
      </c>
      <c r="H1185" s="241">
        <f t="shared" si="144"/>
        <v>25</v>
      </c>
      <c r="I1185" s="31"/>
      <c r="J1185" s="32">
        <f t="shared" si="145"/>
        <v>12692</v>
      </c>
      <c r="K1185" s="32">
        <f t="shared" si="146"/>
        <v>0</v>
      </c>
      <c r="L1185" s="32">
        <f t="shared" si="147"/>
        <v>10</v>
      </c>
      <c r="M1185" s="31"/>
      <c r="N1185" s="32">
        <f t="shared" si="148"/>
        <v>12911</v>
      </c>
      <c r="O1185" s="32">
        <f t="shared" si="149"/>
        <v>0</v>
      </c>
      <c r="P1185" s="32">
        <f t="shared" si="150"/>
        <v>6</v>
      </c>
      <c r="Q1185" s="31"/>
      <c r="R1185" s="33">
        <f t="shared" si="151"/>
        <v>219</v>
      </c>
    </row>
    <row r="1186" spans="1:18">
      <c r="A1186" s="329" t="s">
        <v>959</v>
      </c>
      <c r="B1186" s="329">
        <v>3515287215</v>
      </c>
      <c r="C1186" s="329" t="s">
        <v>562</v>
      </c>
      <c r="D1186" s="329" t="s">
        <v>960</v>
      </c>
      <c r="E1186" s="329" t="s">
        <v>312</v>
      </c>
      <c r="F1186" s="30" t="s">
        <v>922</v>
      </c>
      <c r="G1186" s="329" t="s">
        <v>240</v>
      </c>
      <c r="H1186" s="241">
        <f t="shared" si="144"/>
        <v>14</v>
      </c>
      <c r="I1186" s="31"/>
      <c r="J1186" s="32">
        <f t="shared" si="145"/>
        <v>13037</v>
      </c>
      <c r="K1186" s="32">
        <f t="shared" si="146"/>
        <v>0</v>
      </c>
      <c r="L1186" s="32">
        <f t="shared" si="147"/>
        <v>5</v>
      </c>
      <c r="M1186" s="31"/>
      <c r="N1186" s="32">
        <f t="shared" si="148"/>
        <v>13851</v>
      </c>
      <c r="O1186" s="32">
        <f t="shared" si="149"/>
        <v>0</v>
      </c>
      <c r="P1186" s="32">
        <f t="shared" si="150"/>
        <v>5</v>
      </c>
      <c r="Q1186" s="31"/>
      <c r="R1186" s="33">
        <f t="shared" si="151"/>
        <v>814</v>
      </c>
    </row>
    <row r="1187" spans="1:18">
      <c r="A1187" s="329" t="s">
        <v>959</v>
      </c>
      <c r="B1187" s="329">
        <v>3515287226</v>
      </c>
      <c r="C1187" s="329" t="s">
        <v>562</v>
      </c>
      <c r="D1187" s="329" t="s">
        <v>960</v>
      </c>
      <c r="E1187" s="329" t="s">
        <v>312</v>
      </c>
      <c r="F1187" s="30" t="s">
        <v>813</v>
      </c>
      <c r="G1187" s="329" t="s">
        <v>251</v>
      </c>
      <c r="H1187" s="241">
        <f t="shared" si="144"/>
        <v>0</v>
      </c>
      <c r="I1187" s="31"/>
      <c r="J1187" s="32">
        <f t="shared" si="145"/>
        <v>17384</v>
      </c>
      <c r="K1187" s="32">
        <f t="shared" si="146"/>
        <v>0</v>
      </c>
      <c r="L1187" s="32">
        <f t="shared" si="147"/>
        <v>1</v>
      </c>
      <c r="M1187" s="31"/>
      <c r="N1187" s="32" t="str">
        <f t="shared" si="148"/>
        <v>--</v>
      </c>
      <c r="O1187" s="32">
        <f t="shared" si="149"/>
        <v>0</v>
      </c>
      <c r="P1187" s="32">
        <f t="shared" si="150"/>
        <v>0</v>
      </c>
      <c r="Q1187" s="31"/>
      <c r="R1187" s="33" t="str">
        <f t="shared" si="151"/>
        <v>--</v>
      </c>
    </row>
    <row r="1188" spans="1:18">
      <c r="A1188" s="329" t="s">
        <v>959</v>
      </c>
      <c r="B1188" s="329">
        <v>3515287227</v>
      </c>
      <c r="C1188" s="329" t="s">
        <v>562</v>
      </c>
      <c r="D1188" s="329" t="s">
        <v>960</v>
      </c>
      <c r="E1188" s="329" t="s">
        <v>312</v>
      </c>
      <c r="F1188" s="30" t="s">
        <v>804</v>
      </c>
      <c r="G1188" s="329" t="s">
        <v>252</v>
      </c>
      <c r="H1188" s="241">
        <f t="shared" si="144"/>
        <v>19</v>
      </c>
      <c r="I1188" s="31"/>
      <c r="J1188" s="32">
        <f t="shared" si="145"/>
        <v>14608</v>
      </c>
      <c r="K1188" s="32">
        <f t="shared" si="146"/>
        <v>0</v>
      </c>
      <c r="L1188" s="32">
        <f t="shared" si="147"/>
        <v>12</v>
      </c>
      <c r="M1188" s="31"/>
      <c r="N1188" s="32">
        <f t="shared" si="148"/>
        <v>15545</v>
      </c>
      <c r="O1188" s="32">
        <f t="shared" si="149"/>
        <v>0</v>
      </c>
      <c r="P1188" s="32">
        <f t="shared" si="150"/>
        <v>13</v>
      </c>
      <c r="Q1188" s="31"/>
      <c r="R1188" s="33">
        <f t="shared" si="151"/>
        <v>937</v>
      </c>
    </row>
    <row r="1189" spans="1:18">
      <c r="A1189" s="329" t="s">
        <v>959</v>
      </c>
      <c r="B1189" s="329">
        <v>3515287277</v>
      </c>
      <c r="C1189" s="329" t="s">
        <v>562</v>
      </c>
      <c r="D1189" s="329" t="s">
        <v>960</v>
      </c>
      <c r="E1189" s="329" t="s">
        <v>312</v>
      </c>
      <c r="F1189" s="30" t="s">
        <v>923</v>
      </c>
      <c r="G1189" s="329" t="s">
        <v>302</v>
      </c>
      <c r="H1189" s="241">
        <f t="shared" si="144"/>
        <v>186</v>
      </c>
      <c r="I1189" s="31"/>
      <c r="J1189" s="32">
        <f t="shared" si="145"/>
        <v>16813</v>
      </c>
      <c r="K1189" s="32">
        <f t="shared" si="146"/>
        <v>20</v>
      </c>
      <c r="L1189" s="32">
        <f t="shared" si="147"/>
        <v>87</v>
      </c>
      <c r="M1189" s="31"/>
      <c r="N1189" s="32">
        <f t="shared" si="148"/>
        <v>18690</v>
      </c>
      <c r="O1189" s="32">
        <f t="shared" si="149"/>
        <v>22</v>
      </c>
      <c r="P1189" s="32">
        <f t="shared" si="150"/>
        <v>121</v>
      </c>
      <c r="Q1189" s="31"/>
      <c r="R1189" s="33">
        <f t="shared" si="151"/>
        <v>1877</v>
      </c>
    </row>
    <row r="1190" spans="1:18">
      <c r="A1190" s="329" t="s">
        <v>959</v>
      </c>
      <c r="B1190" s="329">
        <v>3515287281</v>
      </c>
      <c r="C1190" s="155" t="s">
        <v>562</v>
      </c>
      <c r="D1190" s="345">
        <v>287</v>
      </c>
      <c r="E1190" s="155" t="s">
        <v>312</v>
      </c>
      <c r="F1190" s="32">
        <v>281</v>
      </c>
      <c r="G1190" s="155" t="s">
        <v>306</v>
      </c>
      <c r="H1190" s="241">
        <f t="shared" si="144"/>
        <v>1</v>
      </c>
      <c r="I1190" s="31"/>
      <c r="J1190" s="32" t="str">
        <f t="shared" si="145"/>
        <v>--</v>
      </c>
      <c r="K1190" s="32">
        <f t="shared" si="146"/>
        <v>0</v>
      </c>
      <c r="L1190" s="32">
        <f t="shared" si="147"/>
        <v>0</v>
      </c>
      <c r="M1190" s="31"/>
      <c r="N1190" s="32">
        <f t="shared" si="148"/>
        <v>21147.651529245948</v>
      </c>
      <c r="O1190" s="32">
        <f t="shared" si="149"/>
        <v>0</v>
      </c>
      <c r="P1190" s="32">
        <f t="shared" si="150"/>
        <v>0</v>
      </c>
      <c r="Q1190" s="31"/>
      <c r="R1190" s="33" t="str">
        <f t="shared" si="151"/>
        <v>--</v>
      </c>
    </row>
    <row r="1191" spans="1:18">
      <c r="A1191" s="329" t="s">
        <v>959</v>
      </c>
      <c r="B1191" s="329">
        <v>3515287287</v>
      </c>
      <c r="C1191" s="329" t="s">
        <v>562</v>
      </c>
      <c r="D1191" s="329" t="s">
        <v>960</v>
      </c>
      <c r="E1191" s="329" t="s">
        <v>312</v>
      </c>
      <c r="F1191" s="30" t="s">
        <v>960</v>
      </c>
      <c r="G1191" s="329" t="s">
        <v>312</v>
      </c>
      <c r="H1191" s="241">
        <f t="shared" si="144"/>
        <v>26</v>
      </c>
      <c r="I1191" s="31"/>
      <c r="J1191" s="32">
        <f t="shared" si="145"/>
        <v>12688</v>
      </c>
      <c r="K1191" s="32">
        <f t="shared" si="146"/>
        <v>0</v>
      </c>
      <c r="L1191" s="32">
        <f t="shared" si="147"/>
        <v>8</v>
      </c>
      <c r="M1191" s="31"/>
      <c r="N1191" s="32">
        <f t="shared" si="148"/>
        <v>13054</v>
      </c>
      <c r="O1191" s="32">
        <f t="shared" si="149"/>
        <v>0</v>
      </c>
      <c r="P1191" s="32">
        <f t="shared" si="150"/>
        <v>7</v>
      </c>
      <c r="Q1191" s="31"/>
      <c r="R1191" s="33">
        <f t="shared" si="151"/>
        <v>366</v>
      </c>
    </row>
    <row r="1192" spans="1:18">
      <c r="A1192" s="329" t="s">
        <v>959</v>
      </c>
      <c r="B1192" s="329">
        <v>3515287306</v>
      </c>
      <c r="C1192" s="329" t="s">
        <v>562</v>
      </c>
      <c r="D1192" s="329" t="s">
        <v>960</v>
      </c>
      <c r="E1192" s="329" t="s">
        <v>312</v>
      </c>
      <c r="F1192" s="30" t="s">
        <v>964</v>
      </c>
      <c r="G1192" s="329" t="s">
        <v>331</v>
      </c>
      <c r="H1192" s="241">
        <f t="shared" si="144"/>
        <v>1</v>
      </c>
      <c r="I1192" s="31"/>
      <c r="J1192" s="32">
        <f t="shared" si="145"/>
        <v>13892</v>
      </c>
      <c r="K1192" s="32">
        <f t="shared" si="146"/>
        <v>0</v>
      </c>
      <c r="L1192" s="32">
        <f t="shared" si="147"/>
        <v>2</v>
      </c>
      <c r="M1192" s="31"/>
      <c r="N1192" s="32">
        <f t="shared" si="148"/>
        <v>17229</v>
      </c>
      <c r="O1192" s="32">
        <f t="shared" si="149"/>
        <v>0</v>
      </c>
      <c r="P1192" s="32">
        <f t="shared" si="150"/>
        <v>3</v>
      </c>
      <c r="Q1192" s="31"/>
      <c r="R1192" s="33">
        <f t="shared" si="151"/>
        <v>3337</v>
      </c>
    </row>
    <row r="1193" spans="1:18">
      <c r="A1193" s="329" t="s">
        <v>959</v>
      </c>
      <c r="B1193" s="329">
        <v>3515287316</v>
      </c>
      <c r="C1193" s="329" t="s">
        <v>562</v>
      </c>
      <c r="D1193" s="329" t="s">
        <v>960</v>
      </c>
      <c r="E1193" s="329" t="s">
        <v>312</v>
      </c>
      <c r="F1193" s="30" t="s">
        <v>814</v>
      </c>
      <c r="G1193" s="329" t="s">
        <v>341</v>
      </c>
      <c r="H1193" s="241">
        <f t="shared" si="144"/>
        <v>24</v>
      </c>
      <c r="I1193" s="31"/>
      <c r="J1193" s="32">
        <f t="shared" si="145"/>
        <v>15583</v>
      </c>
      <c r="K1193" s="32">
        <f t="shared" si="146"/>
        <v>3</v>
      </c>
      <c r="L1193" s="32">
        <f t="shared" si="147"/>
        <v>10</v>
      </c>
      <c r="M1193" s="31"/>
      <c r="N1193" s="32">
        <f t="shared" si="148"/>
        <v>17994</v>
      </c>
      <c r="O1193" s="32">
        <f t="shared" si="149"/>
        <v>4</v>
      </c>
      <c r="P1193" s="32">
        <f t="shared" si="150"/>
        <v>17</v>
      </c>
      <c r="Q1193" s="31"/>
      <c r="R1193" s="33">
        <f t="shared" si="151"/>
        <v>2411</v>
      </c>
    </row>
    <row r="1194" spans="1:18">
      <c r="A1194" s="329" t="s">
        <v>959</v>
      </c>
      <c r="B1194" s="329">
        <v>3515287658</v>
      </c>
      <c r="C1194" s="329" t="s">
        <v>562</v>
      </c>
      <c r="D1194" s="329" t="s">
        <v>960</v>
      </c>
      <c r="E1194" s="329" t="s">
        <v>312</v>
      </c>
      <c r="F1194" s="30" t="s">
        <v>816</v>
      </c>
      <c r="G1194" s="329" t="s">
        <v>395</v>
      </c>
      <c r="H1194" s="241">
        <f t="shared" si="144"/>
        <v>2</v>
      </c>
      <c r="I1194" s="31"/>
      <c r="J1194" s="32">
        <f t="shared" si="145"/>
        <v>10851</v>
      </c>
      <c r="K1194" s="32">
        <f t="shared" si="146"/>
        <v>0</v>
      </c>
      <c r="L1194" s="32">
        <f t="shared" si="147"/>
        <v>0</v>
      </c>
      <c r="M1194" s="31"/>
      <c r="N1194" s="32">
        <f t="shared" si="148"/>
        <v>15471</v>
      </c>
      <c r="O1194" s="32">
        <f t="shared" si="149"/>
        <v>0</v>
      </c>
      <c r="P1194" s="32">
        <f t="shared" si="150"/>
        <v>2</v>
      </c>
      <c r="Q1194" s="31"/>
      <c r="R1194" s="33">
        <f t="shared" si="151"/>
        <v>4620</v>
      </c>
    </row>
    <row r="1195" spans="1:18">
      <c r="A1195" s="329" t="s">
        <v>959</v>
      </c>
      <c r="B1195" s="329">
        <v>3515287680</v>
      </c>
      <c r="C1195" s="329" t="s">
        <v>562</v>
      </c>
      <c r="D1195" s="329" t="s">
        <v>960</v>
      </c>
      <c r="E1195" s="329" t="s">
        <v>312</v>
      </c>
      <c r="F1195" s="30" t="s">
        <v>808</v>
      </c>
      <c r="G1195" s="329" t="s">
        <v>404</v>
      </c>
      <c r="H1195" s="241">
        <f t="shared" si="144"/>
        <v>1</v>
      </c>
      <c r="I1195" s="31"/>
      <c r="J1195" s="32" t="str">
        <f t="shared" si="145"/>
        <v>--</v>
      </c>
      <c r="K1195" s="32">
        <f t="shared" si="146"/>
        <v>0</v>
      </c>
      <c r="L1195" s="32">
        <f t="shared" si="147"/>
        <v>0</v>
      </c>
      <c r="M1195" s="31"/>
      <c r="N1195" s="32">
        <f t="shared" si="148"/>
        <v>11462</v>
      </c>
      <c r="O1195" s="32">
        <f t="shared" si="149"/>
        <v>0</v>
      </c>
      <c r="P1195" s="32">
        <f t="shared" si="150"/>
        <v>0</v>
      </c>
      <c r="Q1195" s="31"/>
      <c r="R1195" s="33" t="str">
        <f t="shared" si="151"/>
        <v>--</v>
      </c>
    </row>
    <row r="1196" spans="1:18">
      <c r="A1196" s="329" t="s">
        <v>959</v>
      </c>
      <c r="B1196" s="329">
        <v>3515287767</v>
      </c>
      <c r="C1196" s="329" t="s">
        <v>562</v>
      </c>
      <c r="D1196" s="329" t="s">
        <v>960</v>
      </c>
      <c r="E1196" s="329" t="s">
        <v>312</v>
      </c>
      <c r="F1196" s="30" t="s">
        <v>818</v>
      </c>
      <c r="G1196" s="329" t="s">
        <v>430</v>
      </c>
      <c r="H1196" s="241">
        <f t="shared" si="144"/>
        <v>39</v>
      </c>
      <c r="I1196" s="31"/>
      <c r="J1196" s="32">
        <f t="shared" si="145"/>
        <v>12657</v>
      </c>
      <c r="K1196" s="32">
        <f t="shared" si="146"/>
        <v>0</v>
      </c>
      <c r="L1196" s="32">
        <f t="shared" si="147"/>
        <v>14</v>
      </c>
      <c r="M1196" s="31"/>
      <c r="N1196" s="32">
        <f t="shared" si="148"/>
        <v>13901</v>
      </c>
      <c r="O1196" s="32">
        <f t="shared" si="149"/>
        <v>0</v>
      </c>
      <c r="P1196" s="32">
        <f t="shared" si="150"/>
        <v>16</v>
      </c>
      <c r="Q1196" s="31"/>
      <c r="R1196" s="33">
        <f t="shared" si="151"/>
        <v>1244</v>
      </c>
    </row>
    <row r="1197" spans="1:18">
      <c r="A1197" s="329" t="s">
        <v>959</v>
      </c>
      <c r="B1197" s="329">
        <v>3515287770</v>
      </c>
      <c r="C1197" s="329" t="s">
        <v>562</v>
      </c>
      <c r="D1197" s="329" t="s">
        <v>960</v>
      </c>
      <c r="E1197" s="329" t="s">
        <v>312</v>
      </c>
      <c r="F1197" s="30" t="s">
        <v>965</v>
      </c>
      <c r="G1197" s="329" t="s">
        <v>431</v>
      </c>
      <c r="H1197" s="241">
        <f t="shared" si="144"/>
        <v>2</v>
      </c>
      <c r="I1197" s="31"/>
      <c r="J1197" s="32">
        <f t="shared" si="145"/>
        <v>14033</v>
      </c>
      <c r="K1197" s="32">
        <f t="shared" si="146"/>
        <v>0</v>
      </c>
      <c r="L1197" s="32">
        <f t="shared" si="147"/>
        <v>5</v>
      </c>
      <c r="M1197" s="31"/>
      <c r="N1197" s="32">
        <f t="shared" si="148"/>
        <v>14487</v>
      </c>
      <c r="O1197" s="32">
        <f t="shared" si="149"/>
        <v>0</v>
      </c>
      <c r="P1197" s="32">
        <f t="shared" si="150"/>
        <v>3</v>
      </c>
      <c r="Q1197" s="31"/>
      <c r="R1197" s="33">
        <f t="shared" si="151"/>
        <v>454</v>
      </c>
    </row>
    <row r="1198" spans="1:18">
      <c r="A1198" s="329" t="s">
        <v>959</v>
      </c>
      <c r="B1198" s="329">
        <v>3515287778</v>
      </c>
      <c r="C1198" s="329" t="s">
        <v>562</v>
      </c>
      <c r="D1198" s="329" t="s">
        <v>960</v>
      </c>
      <c r="E1198" s="329" t="s">
        <v>312</v>
      </c>
      <c r="F1198" s="30" t="s">
        <v>966</v>
      </c>
      <c r="G1198" s="329" t="s">
        <v>435</v>
      </c>
      <c r="H1198" s="241">
        <f t="shared" si="144"/>
        <v>4</v>
      </c>
      <c r="I1198" s="31"/>
      <c r="J1198" s="32">
        <f t="shared" si="145"/>
        <v>15466</v>
      </c>
      <c r="K1198" s="32">
        <f t="shared" si="146"/>
        <v>1</v>
      </c>
      <c r="L1198" s="32">
        <f t="shared" si="147"/>
        <v>6</v>
      </c>
      <c r="M1198" s="31"/>
      <c r="N1198" s="32">
        <f t="shared" si="148"/>
        <v>15742</v>
      </c>
      <c r="O1198" s="32">
        <f t="shared" si="149"/>
        <v>0</v>
      </c>
      <c r="P1198" s="32">
        <f t="shared" si="150"/>
        <v>3</v>
      </c>
      <c r="Q1198" s="31"/>
      <c r="R1198" s="33">
        <f t="shared" si="151"/>
        <v>276</v>
      </c>
    </row>
    <row r="1199" spans="1:18">
      <c r="A1199" s="329" t="s">
        <v>967</v>
      </c>
      <c r="B1199" s="329">
        <v>3517239003</v>
      </c>
      <c r="C1199" s="329" t="s">
        <v>554</v>
      </c>
      <c r="D1199" s="329" t="s">
        <v>902</v>
      </c>
      <c r="E1199" s="329" t="s">
        <v>264</v>
      </c>
      <c r="F1199" s="30" t="s">
        <v>649</v>
      </c>
      <c r="G1199" s="329" t="s">
        <v>28</v>
      </c>
      <c r="H1199" s="241">
        <f t="shared" si="144"/>
        <v>1</v>
      </c>
      <c r="I1199" s="31"/>
      <c r="J1199" s="32">
        <f t="shared" si="145"/>
        <v>18945</v>
      </c>
      <c r="K1199" s="32">
        <f t="shared" si="146"/>
        <v>0</v>
      </c>
      <c r="L1199" s="32">
        <f t="shared" si="147"/>
        <v>1</v>
      </c>
      <c r="M1199" s="31"/>
      <c r="N1199" s="32">
        <f t="shared" si="148"/>
        <v>19739</v>
      </c>
      <c r="O1199" s="32">
        <f t="shared" si="149"/>
        <v>0</v>
      </c>
      <c r="P1199" s="32">
        <f t="shared" si="150"/>
        <v>1</v>
      </c>
      <c r="Q1199" s="31"/>
      <c r="R1199" s="33">
        <f t="shared" si="151"/>
        <v>794</v>
      </c>
    </row>
    <row r="1200" spans="1:18">
      <c r="A1200" s="329" t="s">
        <v>967</v>
      </c>
      <c r="B1200" s="329">
        <v>3517239020</v>
      </c>
      <c r="C1200" s="329" t="s">
        <v>554</v>
      </c>
      <c r="D1200" s="329" t="s">
        <v>902</v>
      </c>
      <c r="E1200" s="329" t="s">
        <v>264</v>
      </c>
      <c r="F1200" s="30" t="s">
        <v>771</v>
      </c>
      <c r="G1200" s="329" t="s">
        <v>45</v>
      </c>
      <c r="H1200" s="241">
        <f t="shared" si="144"/>
        <v>1</v>
      </c>
      <c r="I1200" s="31"/>
      <c r="J1200" s="32" t="str">
        <f t="shared" si="145"/>
        <v>--</v>
      </c>
      <c r="K1200" s="32">
        <f t="shared" si="146"/>
        <v>0</v>
      </c>
      <c r="L1200" s="32">
        <f t="shared" si="147"/>
        <v>0</v>
      </c>
      <c r="M1200" s="31"/>
      <c r="N1200" s="32">
        <f t="shared" si="148"/>
        <v>23241</v>
      </c>
      <c r="O1200" s="32">
        <f t="shared" si="149"/>
        <v>1</v>
      </c>
      <c r="P1200" s="32">
        <f t="shared" si="150"/>
        <v>2</v>
      </c>
      <c r="Q1200" s="31"/>
      <c r="R1200" s="33" t="str">
        <f t="shared" si="151"/>
        <v>--</v>
      </c>
    </row>
    <row r="1201" spans="1:18">
      <c r="A1201" s="329" t="s">
        <v>967</v>
      </c>
      <c r="B1201" s="329">
        <v>3517239035</v>
      </c>
      <c r="C1201" s="329" t="s">
        <v>554</v>
      </c>
      <c r="D1201" s="329" t="s">
        <v>902</v>
      </c>
      <c r="E1201" s="329" t="s">
        <v>264</v>
      </c>
      <c r="F1201" s="30" t="s">
        <v>654</v>
      </c>
      <c r="G1201" s="329" t="s">
        <v>60</v>
      </c>
      <c r="H1201" s="241">
        <f t="shared" si="144"/>
        <v>0</v>
      </c>
      <c r="I1201" s="31"/>
      <c r="J1201" s="32">
        <f t="shared" si="145"/>
        <v>12925</v>
      </c>
      <c r="K1201" s="32">
        <f t="shared" si="146"/>
        <v>0</v>
      </c>
      <c r="L1201" s="32">
        <f t="shared" si="147"/>
        <v>0</v>
      </c>
      <c r="M1201" s="31"/>
      <c r="N1201" s="32" t="str">
        <f t="shared" si="148"/>
        <v>--</v>
      </c>
      <c r="O1201" s="32">
        <f t="shared" si="149"/>
        <v>0</v>
      </c>
      <c r="P1201" s="32">
        <f t="shared" si="150"/>
        <v>0</v>
      </c>
      <c r="Q1201" s="31"/>
      <c r="R1201" s="33" t="str">
        <f t="shared" si="151"/>
        <v>--</v>
      </c>
    </row>
    <row r="1202" spans="1:18">
      <c r="A1202" s="329" t="s">
        <v>967</v>
      </c>
      <c r="B1202" s="329">
        <v>3517239036</v>
      </c>
      <c r="C1202" s="329" t="s">
        <v>554</v>
      </c>
      <c r="D1202" s="329" t="s">
        <v>902</v>
      </c>
      <c r="E1202" s="329" t="s">
        <v>264</v>
      </c>
      <c r="F1202" s="30" t="s">
        <v>903</v>
      </c>
      <c r="G1202" s="329" t="s">
        <v>61</v>
      </c>
      <c r="H1202" s="241">
        <f t="shared" si="144"/>
        <v>7</v>
      </c>
      <c r="I1202" s="31"/>
      <c r="J1202" s="32">
        <f t="shared" si="145"/>
        <v>18945</v>
      </c>
      <c r="K1202" s="32">
        <f t="shared" si="146"/>
        <v>0</v>
      </c>
      <c r="L1202" s="32">
        <f t="shared" si="147"/>
        <v>4</v>
      </c>
      <c r="M1202" s="31"/>
      <c r="N1202" s="32">
        <f t="shared" si="148"/>
        <v>18459</v>
      </c>
      <c r="O1202" s="32">
        <f t="shared" si="149"/>
        <v>0</v>
      </c>
      <c r="P1202" s="32">
        <f t="shared" si="150"/>
        <v>4</v>
      </c>
      <c r="Q1202" s="31"/>
      <c r="R1202" s="33">
        <f t="shared" si="151"/>
        <v>-486</v>
      </c>
    </row>
    <row r="1203" spans="1:18">
      <c r="A1203" s="329" t="s">
        <v>967</v>
      </c>
      <c r="B1203" s="329">
        <v>3517239040</v>
      </c>
      <c r="C1203" s="329" t="s">
        <v>554</v>
      </c>
      <c r="D1203" s="329" t="s">
        <v>902</v>
      </c>
      <c r="E1203" s="329" t="s">
        <v>264</v>
      </c>
      <c r="F1203" s="30" t="s">
        <v>709</v>
      </c>
      <c r="G1203" s="329" t="s">
        <v>65</v>
      </c>
      <c r="H1203" s="241">
        <f t="shared" si="144"/>
        <v>0</v>
      </c>
      <c r="I1203" s="31"/>
      <c r="J1203" s="32">
        <f t="shared" si="145"/>
        <v>18487</v>
      </c>
      <c r="K1203" s="32">
        <f t="shared" si="146"/>
        <v>0</v>
      </c>
      <c r="L1203" s="32">
        <f t="shared" si="147"/>
        <v>3</v>
      </c>
      <c r="M1203" s="31"/>
      <c r="N1203" s="32" t="str">
        <f t="shared" si="148"/>
        <v>--</v>
      </c>
      <c r="O1203" s="32">
        <f t="shared" si="149"/>
        <v>0</v>
      </c>
      <c r="P1203" s="32">
        <f t="shared" si="150"/>
        <v>1</v>
      </c>
      <c r="Q1203" s="31"/>
      <c r="R1203" s="33" t="str">
        <f t="shared" si="151"/>
        <v>--</v>
      </c>
    </row>
    <row r="1204" spans="1:18">
      <c r="A1204" s="329" t="s">
        <v>967</v>
      </c>
      <c r="B1204" s="329">
        <v>3517239044</v>
      </c>
      <c r="C1204" s="329" t="s">
        <v>554</v>
      </c>
      <c r="D1204" s="329" t="s">
        <v>902</v>
      </c>
      <c r="E1204" s="329" t="s">
        <v>264</v>
      </c>
      <c r="F1204" s="30" t="s">
        <v>655</v>
      </c>
      <c r="G1204" s="329" t="s">
        <v>69</v>
      </c>
      <c r="H1204" s="241">
        <f t="shared" si="144"/>
        <v>5</v>
      </c>
      <c r="I1204" s="31"/>
      <c r="J1204" s="32">
        <f t="shared" si="145"/>
        <v>21015</v>
      </c>
      <c r="K1204" s="32">
        <f t="shared" si="146"/>
        <v>0</v>
      </c>
      <c r="L1204" s="32">
        <f t="shared" si="147"/>
        <v>3</v>
      </c>
      <c r="M1204" s="31"/>
      <c r="N1204" s="32">
        <f t="shared" si="148"/>
        <v>22292</v>
      </c>
      <c r="O1204" s="32">
        <f t="shared" si="149"/>
        <v>0</v>
      </c>
      <c r="P1204" s="32">
        <f t="shared" si="150"/>
        <v>8</v>
      </c>
      <c r="Q1204" s="31"/>
      <c r="R1204" s="33">
        <f t="shared" si="151"/>
        <v>1277</v>
      </c>
    </row>
    <row r="1205" spans="1:18">
      <c r="A1205" s="329" t="s">
        <v>967</v>
      </c>
      <c r="B1205" s="329">
        <v>3517239052</v>
      </c>
      <c r="C1205" s="329" t="s">
        <v>554</v>
      </c>
      <c r="D1205" s="329" t="s">
        <v>902</v>
      </c>
      <c r="E1205" s="329" t="s">
        <v>264</v>
      </c>
      <c r="F1205" s="30" t="s">
        <v>904</v>
      </c>
      <c r="G1205" s="329" t="s">
        <v>77</v>
      </c>
      <c r="H1205" s="241">
        <f t="shared" si="144"/>
        <v>20</v>
      </c>
      <c r="I1205" s="31"/>
      <c r="J1205" s="32">
        <f t="shared" si="145"/>
        <v>15870</v>
      </c>
      <c r="K1205" s="32">
        <f t="shared" si="146"/>
        <v>0</v>
      </c>
      <c r="L1205" s="32">
        <f t="shared" si="147"/>
        <v>9</v>
      </c>
      <c r="M1205" s="31"/>
      <c r="N1205" s="32">
        <f t="shared" si="148"/>
        <v>17561</v>
      </c>
      <c r="O1205" s="32">
        <f t="shared" si="149"/>
        <v>0</v>
      </c>
      <c r="P1205" s="32">
        <f t="shared" si="150"/>
        <v>13</v>
      </c>
      <c r="Q1205" s="31"/>
      <c r="R1205" s="33">
        <f t="shared" si="151"/>
        <v>1691</v>
      </c>
    </row>
    <row r="1206" spans="1:18">
      <c r="A1206" s="329" t="s">
        <v>967</v>
      </c>
      <c r="B1206" s="329">
        <v>3517239057</v>
      </c>
      <c r="C1206" s="155" t="s">
        <v>554</v>
      </c>
      <c r="D1206" s="345">
        <v>239</v>
      </c>
      <c r="E1206" s="155" t="s">
        <v>264</v>
      </c>
      <c r="F1206" s="32">
        <v>57</v>
      </c>
      <c r="G1206" s="155" t="s">
        <v>82</v>
      </c>
      <c r="H1206" s="241">
        <f t="shared" si="144"/>
        <v>1</v>
      </c>
      <c r="I1206" s="31"/>
      <c r="J1206" s="32" t="str">
        <f t="shared" si="145"/>
        <v>--</v>
      </c>
      <c r="K1206" s="32">
        <f t="shared" si="146"/>
        <v>0</v>
      </c>
      <c r="L1206" s="32">
        <f t="shared" si="147"/>
        <v>0</v>
      </c>
      <c r="M1206" s="31"/>
      <c r="N1206" s="32">
        <f t="shared" si="148"/>
        <v>22168.796604329207</v>
      </c>
      <c r="O1206" s="32">
        <f t="shared" si="149"/>
        <v>0</v>
      </c>
      <c r="P1206" s="32">
        <f t="shared" si="150"/>
        <v>0</v>
      </c>
      <c r="Q1206" s="31"/>
      <c r="R1206" s="33" t="str">
        <f t="shared" si="151"/>
        <v>--</v>
      </c>
    </row>
    <row r="1207" spans="1:18">
      <c r="A1207" s="329" t="s">
        <v>967</v>
      </c>
      <c r="B1207" s="329">
        <v>3517239072</v>
      </c>
      <c r="C1207" s="329" t="s">
        <v>554</v>
      </c>
      <c r="D1207" s="329" t="s">
        <v>902</v>
      </c>
      <c r="E1207" s="329" t="s">
        <v>264</v>
      </c>
      <c r="F1207" s="30" t="s">
        <v>650</v>
      </c>
      <c r="G1207" s="329" t="s">
        <v>97</v>
      </c>
      <c r="H1207" s="241">
        <f t="shared" si="144"/>
        <v>0</v>
      </c>
      <c r="I1207" s="31"/>
      <c r="J1207" s="32">
        <f t="shared" si="145"/>
        <v>18487</v>
      </c>
      <c r="K1207" s="32">
        <f t="shared" si="146"/>
        <v>0</v>
      </c>
      <c r="L1207" s="32">
        <f t="shared" si="147"/>
        <v>1</v>
      </c>
      <c r="M1207" s="31"/>
      <c r="N1207" s="32" t="str">
        <f t="shared" si="148"/>
        <v>--</v>
      </c>
      <c r="O1207" s="32">
        <f t="shared" si="149"/>
        <v>0</v>
      </c>
      <c r="P1207" s="32">
        <f t="shared" si="150"/>
        <v>1</v>
      </c>
      <c r="Q1207" s="31"/>
      <c r="R1207" s="33" t="str">
        <f t="shared" si="151"/>
        <v>--</v>
      </c>
    </row>
    <row r="1208" spans="1:18">
      <c r="A1208" s="329" t="s">
        <v>967</v>
      </c>
      <c r="B1208" s="329">
        <v>3517239082</v>
      </c>
      <c r="C1208" s="329" t="s">
        <v>554</v>
      </c>
      <c r="D1208" s="329" t="s">
        <v>902</v>
      </c>
      <c r="E1208" s="329" t="s">
        <v>264</v>
      </c>
      <c r="F1208" s="30" t="s">
        <v>905</v>
      </c>
      <c r="G1208" s="329" t="s">
        <v>107</v>
      </c>
      <c r="H1208" s="241">
        <f t="shared" si="144"/>
        <v>4</v>
      </c>
      <c r="I1208" s="31"/>
      <c r="J1208" s="32">
        <f t="shared" si="145"/>
        <v>12925</v>
      </c>
      <c r="K1208" s="32">
        <f t="shared" si="146"/>
        <v>0</v>
      </c>
      <c r="L1208" s="32">
        <f t="shared" si="147"/>
        <v>0</v>
      </c>
      <c r="M1208" s="31"/>
      <c r="N1208" s="32">
        <f t="shared" si="148"/>
        <v>15622</v>
      </c>
      <c r="O1208" s="32">
        <f t="shared" si="149"/>
        <v>0</v>
      </c>
      <c r="P1208" s="32">
        <f t="shared" si="150"/>
        <v>1</v>
      </c>
      <c r="Q1208" s="31"/>
      <c r="R1208" s="33">
        <f t="shared" si="151"/>
        <v>2697</v>
      </c>
    </row>
    <row r="1209" spans="1:18">
      <c r="A1209" s="329" t="s">
        <v>967</v>
      </c>
      <c r="B1209" s="329">
        <v>3517239083</v>
      </c>
      <c r="C1209" s="329" t="s">
        <v>554</v>
      </c>
      <c r="D1209" s="329" t="s">
        <v>902</v>
      </c>
      <c r="E1209" s="329" t="s">
        <v>264</v>
      </c>
      <c r="F1209" s="30" t="s">
        <v>822</v>
      </c>
      <c r="G1209" s="329" t="s">
        <v>108</v>
      </c>
      <c r="H1209" s="241">
        <f t="shared" si="144"/>
        <v>0</v>
      </c>
      <c r="I1209" s="31"/>
      <c r="J1209" s="32">
        <f t="shared" si="145"/>
        <v>15706</v>
      </c>
      <c r="K1209" s="32">
        <f t="shared" si="146"/>
        <v>0</v>
      </c>
      <c r="L1209" s="32">
        <f t="shared" si="147"/>
        <v>1</v>
      </c>
      <c r="M1209" s="31"/>
      <c r="N1209" s="32" t="str">
        <f t="shared" si="148"/>
        <v>--</v>
      </c>
      <c r="O1209" s="32">
        <f t="shared" si="149"/>
        <v>0</v>
      </c>
      <c r="P1209" s="32">
        <f t="shared" si="150"/>
        <v>0</v>
      </c>
      <c r="Q1209" s="31"/>
      <c r="R1209" s="33" t="str">
        <f t="shared" si="151"/>
        <v>--</v>
      </c>
    </row>
    <row r="1210" spans="1:18">
      <c r="A1210" s="329" t="s">
        <v>967</v>
      </c>
      <c r="B1210" s="329">
        <v>3517239094</v>
      </c>
      <c r="C1210" s="329" t="s">
        <v>554</v>
      </c>
      <c r="D1210" s="329" t="s">
        <v>902</v>
      </c>
      <c r="E1210" s="329" t="s">
        <v>264</v>
      </c>
      <c r="F1210" s="30" t="s">
        <v>941</v>
      </c>
      <c r="G1210" s="329" t="s">
        <v>119</v>
      </c>
      <c r="H1210" s="241">
        <f t="shared" si="144"/>
        <v>1</v>
      </c>
      <c r="I1210" s="31"/>
      <c r="J1210" s="32">
        <f t="shared" si="145"/>
        <v>19402</v>
      </c>
      <c r="K1210" s="32">
        <f t="shared" si="146"/>
        <v>0</v>
      </c>
      <c r="L1210" s="32">
        <f t="shared" si="147"/>
        <v>2</v>
      </c>
      <c r="M1210" s="31"/>
      <c r="N1210" s="32">
        <f t="shared" si="148"/>
        <v>20294</v>
      </c>
      <c r="O1210" s="32">
        <f t="shared" si="149"/>
        <v>0</v>
      </c>
      <c r="P1210" s="32">
        <f t="shared" si="150"/>
        <v>1</v>
      </c>
      <c r="Q1210" s="31"/>
      <c r="R1210" s="33">
        <f t="shared" si="151"/>
        <v>892</v>
      </c>
    </row>
    <row r="1211" spans="1:18">
      <c r="A1211" s="329" t="s">
        <v>967</v>
      </c>
      <c r="B1211" s="329">
        <v>3517239095</v>
      </c>
      <c r="C1211" s="329" t="s">
        <v>554</v>
      </c>
      <c r="D1211" s="329" t="s">
        <v>902</v>
      </c>
      <c r="E1211" s="329" t="s">
        <v>264</v>
      </c>
      <c r="F1211" s="30" t="s">
        <v>651</v>
      </c>
      <c r="G1211" s="329" t="s">
        <v>120</v>
      </c>
      <c r="H1211" s="241">
        <f t="shared" si="144"/>
        <v>3</v>
      </c>
      <c r="I1211" s="31"/>
      <c r="J1211" s="32">
        <f t="shared" si="145"/>
        <v>21712</v>
      </c>
      <c r="K1211" s="32">
        <f t="shared" si="146"/>
        <v>0</v>
      </c>
      <c r="L1211" s="32">
        <f t="shared" si="147"/>
        <v>2</v>
      </c>
      <c r="M1211" s="31"/>
      <c r="N1211" s="32">
        <f t="shared" si="148"/>
        <v>23184</v>
      </c>
      <c r="O1211" s="32">
        <f t="shared" si="149"/>
        <v>0</v>
      </c>
      <c r="P1211" s="32">
        <f t="shared" si="150"/>
        <v>3</v>
      </c>
      <c r="Q1211" s="31"/>
      <c r="R1211" s="33">
        <f t="shared" si="151"/>
        <v>1472</v>
      </c>
    </row>
    <row r="1212" spans="1:18">
      <c r="A1212" s="329" t="s">
        <v>967</v>
      </c>
      <c r="B1212" s="329">
        <v>3517239096</v>
      </c>
      <c r="C1212" s="329" t="s">
        <v>554</v>
      </c>
      <c r="D1212" s="329" t="s">
        <v>902</v>
      </c>
      <c r="E1212" s="329" t="s">
        <v>264</v>
      </c>
      <c r="F1212" s="30" t="s">
        <v>866</v>
      </c>
      <c r="G1212" s="329" t="s">
        <v>121</v>
      </c>
      <c r="H1212" s="241">
        <f t="shared" si="144"/>
        <v>5</v>
      </c>
      <c r="I1212" s="31"/>
      <c r="J1212" s="32">
        <f t="shared" si="145"/>
        <v>19402</v>
      </c>
      <c r="K1212" s="32">
        <f t="shared" si="146"/>
        <v>0</v>
      </c>
      <c r="L1212" s="32">
        <f t="shared" si="147"/>
        <v>8</v>
      </c>
      <c r="M1212" s="31"/>
      <c r="N1212" s="32">
        <f t="shared" si="148"/>
        <v>20701</v>
      </c>
      <c r="O1212" s="32">
        <f t="shared" si="149"/>
        <v>1</v>
      </c>
      <c r="P1212" s="32">
        <f t="shared" si="150"/>
        <v>9</v>
      </c>
      <c r="Q1212" s="31"/>
      <c r="R1212" s="33">
        <f t="shared" si="151"/>
        <v>1299</v>
      </c>
    </row>
    <row r="1213" spans="1:18">
      <c r="A1213" s="329" t="s">
        <v>967</v>
      </c>
      <c r="B1213" s="329">
        <v>3517239122</v>
      </c>
      <c r="C1213" s="329" t="s">
        <v>554</v>
      </c>
      <c r="D1213" s="329" t="s">
        <v>902</v>
      </c>
      <c r="E1213" s="329" t="s">
        <v>264</v>
      </c>
      <c r="F1213" s="30" t="s">
        <v>907</v>
      </c>
      <c r="G1213" s="329" t="str">
        <f>VLOOKUP(B1213,ratesQ2,6,FALSE)</f>
        <v>HANOVER</v>
      </c>
      <c r="H1213" s="241">
        <f t="shared" si="144"/>
        <v>2</v>
      </c>
      <c r="I1213" s="31"/>
      <c r="J1213" s="32" t="str">
        <f t="shared" si="145"/>
        <v>--</v>
      </c>
      <c r="K1213" s="32">
        <f t="shared" si="146"/>
        <v>0</v>
      </c>
      <c r="L1213" s="32">
        <f t="shared" si="147"/>
        <v>0</v>
      </c>
      <c r="M1213" s="31"/>
      <c r="N1213" s="32">
        <f t="shared" si="148"/>
        <v>13167.095746747573</v>
      </c>
      <c r="O1213" s="32">
        <f t="shared" si="149"/>
        <v>0</v>
      </c>
      <c r="P1213" s="32">
        <f t="shared" si="150"/>
        <v>0</v>
      </c>
      <c r="Q1213" s="31"/>
      <c r="R1213" s="33" t="str">
        <f t="shared" si="151"/>
        <v>--</v>
      </c>
    </row>
    <row r="1214" spans="1:18">
      <c r="A1214" s="329" t="s">
        <v>967</v>
      </c>
      <c r="B1214" s="329">
        <v>3517239171</v>
      </c>
      <c r="C1214" s="329" t="s">
        <v>554</v>
      </c>
      <c r="D1214" s="329" t="s">
        <v>902</v>
      </c>
      <c r="E1214" s="329" t="s">
        <v>264</v>
      </c>
      <c r="F1214" s="30" t="s">
        <v>910</v>
      </c>
      <c r="G1214" s="329" t="s">
        <v>196</v>
      </c>
      <c r="H1214" s="241">
        <f t="shared" si="144"/>
        <v>11</v>
      </c>
      <c r="I1214" s="31"/>
      <c r="J1214" s="32">
        <f t="shared" si="145"/>
        <v>14789</v>
      </c>
      <c r="K1214" s="32">
        <f t="shared" si="146"/>
        <v>0</v>
      </c>
      <c r="L1214" s="32">
        <f t="shared" si="147"/>
        <v>5</v>
      </c>
      <c r="M1214" s="31"/>
      <c r="N1214" s="32">
        <f t="shared" si="148"/>
        <v>16082</v>
      </c>
      <c r="O1214" s="32">
        <f t="shared" si="149"/>
        <v>0</v>
      </c>
      <c r="P1214" s="32">
        <f t="shared" si="150"/>
        <v>6</v>
      </c>
      <c r="Q1214" s="31"/>
      <c r="R1214" s="33">
        <f t="shared" si="151"/>
        <v>1293</v>
      </c>
    </row>
    <row r="1215" spans="1:18">
      <c r="A1215" s="329" t="s">
        <v>967</v>
      </c>
      <c r="B1215" s="329">
        <v>3517239172</v>
      </c>
      <c r="C1215" s="329" t="s">
        <v>554</v>
      </c>
      <c r="D1215" s="329" t="s">
        <v>902</v>
      </c>
      <c r="E1215" s="329" t="s">
        <v>264</v>
      </c>
      <c r="F1215" s="30" t="s">
        <v>772</v>
      </c>
      <c r="G1215" s="329" t="s">
        <v>197</v>
      </c>
      <c r="H1215" s="241">
        <f t="shared" si="144"/>
        <v>5</v>
      </c>
      <c r="I1215" s="31"/>
      <c r="J1215" s="32">
        <f t="shared" si="145"/>
        <v>19402</v>
      </c>
      <c r="K1215" s="32">
        <f t="shared" si="146"/>
        <v>0</v>
      </c>
      <c r="L1215" s="32">
        <f t="shared" si="147"/>
        <v>2</v>
      </c>
      <c r="M1215" s="31"/>
      <c r="N1215" s="32">
        <f t="shared" si="148"/>
        <v>18555</v>
      </c>
      <c r="O1215" s="32">
        <f t="shared" si="149"/>
        <v>0</v>
      </c>
      <c r="P1215" s="32">
        <f t="shared" si="150"/>
        <v>3</v>
      </c>
      <c r="Q1215" s="31"/>
      <c r="R1215" s="33">
        <f t="shared" si="151"/>
        <v>-847</v>
      </c>
    </row>
    <row r="1216" spans="1:18">
      <c r="A1216" s="329" t="s">
        <v>967</v>
      </c>
      <c r="B1216" s="329">
        <v>3517239182</v>
      </c>
      <c r="C1216" s="329" t="s">
        <v>554</v>
      </c>
      <c r="D1216" s="329" t="s">
        <v>902</v>
      </c>
      <c r="E1216" s="329" t="s">
        <v>264</v>
      </c>
      <c r="F1216" s="30" t="s">
        <v>824</v>
      </c>
      <c r="G1216" s="329" t="s">
        <v>207</v>
      </c>
      <c r="H1216" s="241">
        <f t="shared" si="144"/>
        <v>21</v>
      </c>
      <c r="I1216" s="31"/>
      <c r="J1216" s="32">
        <f t="shared" si="145"/>
        <v>17783</v>
      </c>
      <c r="K1216" s="32">
        <f t="shared" si="146"/>
        <v>0</v>
      </c>
      <c r="L1216" s="32">
        <f t="shared" si="147"/>
        <v>6</v>
      </c>
      <c r="M1216" s="31"/>
      <c r="N1216" s="32">
        <f t="shared" si="148"/>
        <v>19066</v>
      </c>
      <c r="O1216" s="32">
        <f t="shared" si="149"/>
        <v>0</v>
      </c>
      <c r="P1216" s="32">
        <f t="shared" si="150"/>
        <v>14</v>
      </c>
      <c r="Q1216" s="31"/>
      <c r="R1216" s="33">
        <f t="shared" si="151"/>
        <v>1283</v>
      </c>
    </row>
    <row r="1217" spans="1:18">
      <c r="A1217" s="329" t="s">
        <v>967</v>
      </c>
      <c r="B1217" s="329">
        <v>3517239189</v>
      </c>
      <c r="C1217" s="329" t="s">
        <v>554</v>
      </c>
      <c r="D1217" s="329" t="s">
        <v>902</v>
      </c>
      <c r="E1217" s="329" t="s">
        <v>264</v>
      </c>
      <c r="F1217" s="30" t="s">
        <v>671</v>
      </c>
      <c r="G1217" s="329" t="s">
        <v>214</v>
      </c>
      <c r="H1217" s="241">
        <f t="shared" si="144"/>
        <v>1</v>
      </c>
      <c r="I1217" s="31"/>
      <c r="J1217" s="32">
        <f t="shared" si="145"/>
        <v>17581</v>
      </c>
      <c r="K1217" s="32">
        <f t="shared" si="146"/>
        <v>0</v>
      </c>
      <c r="L1217" s="32">
        <f t="shared" si="147"/>
        <v>1</v>
      </c>
      <c r="M1217" s="31"/>
      <c r="N1217" s="32">
        <f t="shared" si="148"/>
        <v>18133</v>
      </c>
      <c r="O1217" s="32">
        <f t="shared" si="149"/>
        <v>0</v>
      </c>
      <c r="P1217" s="32">
        <f t="shared" si="150"/>
        <v>1</v>
      </c>
      <c r="Q1217" s="31"/>
      <c r="R1217" s="33">
        <f t="shared" si="151"/>
        <v>552</v>
      </c>
    </row>
    <row r="1218" spans="1:18">
      <c r="A1218" s="329" t="s">
        <v>967</v>
      </c>
      <c r="B1218" s="329">
        <v>3517239201</v>
      </c>
      <c r="C1218" s="329" t="s">
        <v>554</v>
      </c>
      <c r="D1218" s="329" t="s">
        <v>902</v>
      </c>
      <c r="E1218" s="329" t="s">
        <v>264</v>
      </c>
      <c r="F1218" s="30" t="s">
        <v>648</v>
      </c>
      <c r="G1218" s="329" t="s">
        <v>226</v>
      </c>
      <c r="H1218" s="241">
        <f t="shared" si="144"/>
        <v>7</v>
      </c>
      <c r="I1218" s="31"/>
      <c r="J1218" s="32">
        <f t="shared" si="145"/>
        <v>21712</v>
      </c>
      <c r="K1218" s="32">
        <f t="shared" si="146"/>
        <v>0</v>
      </c>
      <c r="L1218" s="32">
        <f t="shared" si="147"/>
        <v>5</v>
      </c>
      <c r="M1218" s="31"/>
      <c r="N1218" s="32">
        <f t="shared" si="148"/>
        <v>23643</v>
      </c>
      <c r="O1218" s="32">
        <f t="shared" si="149"/>
        <v>1</v>
      </c>
      <c r="P1218" s="32">
        <f t="shared" si="150"/>
        <v>8</v>
      </c>
      <c r="Q1218" s="31"/>
      <c r="R1218" s="33">
        <f t="shared" si="151"/>
        <v>1931</v>
      </c>
    </row>
    <row r="1219" spans="1:18">
      <c r="A1219" s="329" t="s">
        <v>967</v>
      </c>
      <c r="B1219" s="329">
        <v>3517239219</v>
      </c>
      <c r="C1219" s="329" t="s">
        <v>554</v>
      </c>
      <c r="D1219" s="329" t="s">
        <v>902</v>
      </c>
      <c r="E1219" s="329" t="s">
        <v>264</v>
      </c>
      <c r="F1219" s="30" t="s">
        <v>927</v>
      </c>
      <c r="G1219" s="329" t="s">
        <v>244</v>
      </c>
      <c r="H1219" s="241">
        <f t="shared" si="144"/>
        <v>1</v>
      </c>
      <c r="I1219" s="31"/>
      <c r="J1219" s="32">
        <f t="shared" si="145"/>
        <v>17390</v>
      </c>
      <c r="K1219" s="32">
        <f t="shared" si="146"/>
        <v>0</v>
      </c>
      <c r="L1219" s="32">
        <f t="shared" si="147"/>
        <v>1</v>
      </c>
      <c r="M1219" s="31"/>
      <c r="N1219" s="32">
        <f t="shared" si="148"/>
        <v>17902</v>
      </c>
      <c r="O1219" s="32">
        <f t="shared" si="149"/>
        <v>0</v>
      </c>
      <c r="P1219" s="32">
        <f t="shared" si="150"/>
        <v>1</v>
      </c>
      <c r="Q1219" s="31"/>
      <c r="R1219" s="33">
        <f t="shared" si="151"/>
        <v>512</v>
      </c>
    </row>
    <row r="1220" spans="1:18">
      <c r="A1220" s="329" t="s">
        <v>967</v>
      </c>
      <c r="B1220" s="329">
        <v>3517239231</v>
      </c>
      <c r="C1220" s="329" t="s">
        <v>554</v>
      </c>
      <c r="D1220" s="329" t="s">
        <v>902</v>
      </c>
      <c r="E1220" s="329" t="s">
        <v>264</v>
      </c>
      <c r="F1220" s="30" t="s">
        <v>912</v>
      </c>
      <c r="G1220" s="329" t="s">
        <v>256</v>
      </c>
      <c r="H1220" s="241">
        <f t="shared" si="144"/>
        <v>18</v>
      </c>
      <c r="I1220" s="31"/>
      <c r="J1220" s="32">
        <f t="shared" si="145"/>
        <v>16802</v>
      </c>
      <c r="K1220" s="32">
        <f t="shared" si="146"/>
        <v>0</v>
      </c>
      <c r="L1220" s="32">
        <f t="shared" si="147"/>
        <v>8</v>
      </c>
      <c r="M1220" s="31"/>
      <c r="N1220" s="32">
        <f t="shared" si="148"/>
        <v>16690</v>
      </c>
      <c r="O1220" s="32">
        <f t="shared" si="149"/>
        <v>0</v>
      </c>
      <c r="P1220" s="32">
        <f t="shared" si="150"/>
        <v>12</v>
      </c>
      <c r="Q1220" s="31"/>
      <c r="R1220" s="33">
        <f t="shared" si="151"/>
        <v>-112</v>
      </c>
    </row>
    <row r="1221" spans="1:18">
      <c r="A1221" s="329" t="s">
        <v>967</v>
      </c>
      <c r="B1221" s="329">
        <v>3517239239</v>
      </c>
      <c r="C1221" s="329" t="s">
        <v>554</v>
      </c>
      <c r="D1221" s="329" t="s">
        <v>902</v>
      </c>
      <c r="E1221" s="329" t="s">
        <v>264</v>
      </c>
      <c r="F1221" s="30" t="s">
        <v>902</v>
      </c>
      <c r="G1221" s="329" t="s">
        <v>264</v>
      </c>
      <c r="H1221" s="241">
        <f t="shared" si="144"/>
        <v>94</v>
      </c>
      <c r="I1221" s="31"/>
      <c r="J1221" s="32">
        <f t="shared" si="145"/>
        <v>16891</v>
      </c>
      <c r="K1221" s="32">
        <f t="shared" si="146"/>
        <v>0</v>
      </c>
      <c r="L1221" s="32">
        <f t="shared" si="147"/>
        <v>77</v>
      </c>
      <c r="M1221" s="31"/>
      <c r="N1221" s="32">
        <f t="shared" si="148"/>
        <v>18385</v>
      </c>
      <c r="O1221" s="32">
        <f t="shared" si="149"/>
        <v>0</v>
      </c>
      <c r="P1221" s="32">
        <f t="shared" si="150"/>
        <v>82</v>
      </c>
      <c r="Q1221" s="31"/>
      <c r="R1221" s="33">
        <f t="shared" si="151"/>
        <v>1494</v>
      </c>
    </row>
    <row r="1222" spans="1:18">
      <c r="A1222" s="329" t="s">
        <v>967</v>
      </c>
      <c r="B1222" s="329">
        <v>3517239251</v>
      </c>
      <c r="C1222" s="329" t="s">
        <v>554</v>
      </c>
      <c r="D1222" s="329" t="s">
        <v>902</v>
      </c>
      <c r="E1222" s="329" t="s">
        <v>264</v>
      </c>
      <c r="F1222" s="30" t="s">
        <v>861</v>
      </c>
      <c r="G1222" s="329" t="s">
        <v>276</v>
      </c>
      <c r="H1222" s="241">
        <f t="shared" si="144"/>
        <v>1</v>
      </c>
      <c r="I1222" s="31"/>
      <c r="J1222" s="32" t="str">
        <f t="shared" si="145"/>
        <v>--</v>
      </c>
      <c r="K1222" s="32">
        <f t="shared" si="146"/>
        <v>0</v>
      </c>
      <c r="L1222" s="32">
        <f t="shared" si="147"/>
        <v>0</v>
      </c>
      <c r="M1222" s="31"/>
      <c r="N1222" s="32">
        <f t="shared" si="148"/>
        <v>20848</v>
      </c>
      <c r="O1222" s="32">
        <f t="shared" si="149"/>
        <v>0</v>
      </c>
      <c r="P1222" s="32">
        <f t="shared" si="150"/>
        <v>1</v>
      </c>
      <c r="Q1222" s="31"/>
      <c r="R1222" s="33" t="str">
        <f t="shared" si="151"/>
        <v>--</v>
      </c>
    </row>
    <row r="1223" spans="1:18">
      <c r="A1223" s="329" t="s">
        <v>967</v>
      </c>
      <c r="B1223" s="329">
        <v>3517239261</v>
      </c>
      <c r="C1223" s="329" t="s">
        <v>554</v>
      </c>
      <c r="D1223" s="329" t="s">
        <v>902</v>
      </c>
      <c r="E1223" s="329" t="s">
        <v>264</v>
      </c>
      <c r="F1223" s="30" t="s">
        <v>774</v>
      </c>
      <c r="G1223" s="329" t="s">
        <v>286</v>
      </c>
      <c r="H1223" s="241">
        <f t="shared" si="144"/>
        <v>1</v>
      </c>
      <c r="I1223" s="31"/>
      <c r="J1223" s="32">
        <f t="shared" si="145"/>
        <v>12925</v>
      </c>
      <c r="K1223" s="32">
        <f t="shared" si="146"/>
        <v>0</v>
      </c>
      <c r="L1223" s="32">
        <f t="shared" si="147"/>
        <v>0</v>
      </c>
      <c r="M1223" s="31"/>
      <c r="N1223" s="32">
        <f t="shared" si="148"/>
        <v>13346</v>
      </c>
      <c r="O1223" s="32">
        <f t="shared" si="149"/>
        <v>0</v>
      </c>
      <c r="P1223" s="32">
        <f t="shared" si="150"/>
        <v>0</v>
      </c>
      <c r="Q1223" s="31"/>
      <c r="R1223" s="33">
        <f t="shared" si="151"/>
        <v>421</v>
      </c>
    </row>
    <row r="1224" spans="1:18">
      <c r="A1224" s="329" t="s">
        <v>967</v>
      </c>
      <c r="B1224" s="329">
        <v>3517239264</v>
      </c>
      <c r="C1224" s="329" t="s">
        <v>554</v>
      </c>
      <c r="D1224" s="329" t="s">
        <v>902</v>
      </c>
      <c r="E1224" s="329" t="s">
        <v>264</v>
      </c>
      <c r="F1224" s="30" t="s">
        <v>930</v>
      </c>
      <c r="G1224" s="329" t="s">
        <v>289</v>
      </c>
      <c r="H1224" s="241">
        <f t="shared" si="144"/>
        <v>0</v>
      </c>
      <c r="I1224" s="31"/>
      <c r="J1224" s="32">
        <f t="shared" si="145"/>
        <v>12925</v>
      </c>
      <c r="K1224" s="32">
        <f t="shared" si="146"/>
        <v>0</v>
      </c>
      <c r="L1224" s="32">
        <f t="shared" si="147"/>
        <v>0</v>
      </c>
      <c r="M1224" s="31"/>
      <c r="N1224" s="32" t="str">
        <f t="shared" si="148"/>
        <v>--</v>
      </c>
      <c r="O1224" s="32">
        <f t="shared" si="149"/>
        <v>0</v>
      </c>
      <c r="P1224" s="32">
        <f t="shared" si="150"/>
        <v>0</v>
      </c>
      <c r="Q1224" s="31"/>
      <c r="R1224" s="33" t="str">
        <f t="shared" si="151"/>
        <v>--</v>
      </c>
    </row>
    <row r="1225" spans="1:18">
      <c r="A1225" s="329" t="s">
        <v>967</v>
      </c>
      <c r="B1225" s="329">
        <v>3517239285</v>
      </c>
      <c r="C1225" s="329" t="s">
        <v>554</v>
      </c>
      <c r="D1225" s="329" t="s">
        <v>902</v>
      </c>
      <c r="E1225" s="329" t="s">
        <v>264</v>
      </c>
      <c r="F1225" s="30" t="s">
        <v>676</v>
      </c>
      <c r="G1225" s="329" t="s">
        <v>310</v>
      </c>
      <c r="H1225" s="241">
        <f t="shared" si="144"/>
        <v>1</v>
      </c>
      <c r="I1225" s="31"/>
      <c r="J1225" s="32">
        <f t="shared" si="145"/>
        <v>19860</v>
      </c>
      <c r="K1225" s="32">
        <f t="shared" si="146"/>
        <v>0</v>
      </c>
      <c r="L1225" s="32">
        <f t="shared" si="147"/>
        <v>1</v>
      </c>
      <c r="M1225" s="31"/>
      <c r="N1225" s="32">
        <f t="shared" si="148"/>
        <v>16946.116883036269</v>
      </c>
      <c r="O1225" s="32">
        <f t="shared" si="149"/>
        <v>0</v>
      </c>
      <c r="P1225" s="32">
        <f t="shared" si="150"/>
        <v>0</v>
      </c>
      <c r="Q1225" s="31"/>
      <c r="R1225" s="33">
        <f t="shared" si="151"/>
        <v>-2913.8831169637306</v>
      </c>
    </row>
    <row r="1226" spans="1:18">
      <c r="A1226" s="329" t="s">
        <v>967</v>
      </c>
      <c r="B1226" s="329">
        <v>3517239293</v>
      </c>
      <c r="C1226" s="329" t="s">
        <v>554</v>
      </c>
      <c r="D1226" s="329" t="s">
        <v>902</v>
      </c>
      <c r="E1226" s="329" t="s">
        <v>264</v>
      </c>
      <c r="F1226" s="30" t="s">
        <v>677</v>
      </c>
      <c r="G1226" s="329" t="s">
        <v>318</v>
      </c>
      <c r="H1226" s="241">
        <f t="shared" ref="H1226:H1261" si="152">IFERROR(VLOOKUP(B1226,ratesQ2,14,FALSE),0)</f>
        <v>5</v>
      </c>
      <c r="I1226" s="31"/>
      <c r="J1226" s="32">
        <f t="shared" ref="J1226:J1261" si="153">IFERROR(VLOOKUP($B1226,ratesPFY,9,FALSE),"--")</f>
        <v>17853</v>
      </c>
      <c r="K1226" s="32">
        <f t="shared" ref="K1226:K1261" si="154">IFERROR(VLOOKUP($B1226,found25,12,FALSE),0) +
IFERROR(VLOOKUP($B1226,found25,13,FALSE),0) +
IFERROR(VLOOKUP($B1226,found25,14,FALSE),0)</f>
        <v>0</v>
      </c>
      <c r="L1226" s="32">
        <f t="shared" ref="L1226:L1261" si="155">(IFERROR(VLOOKUP($B1226,found25,15,FALSE),0))</f>
        <v>2</v>
      </c>
      <c r="M1226" s="31"/>
      <c r="N1226" s="32">
        <f t="shared" ref="N1226:N1261" si="156">IFERROR(VLOOKUP($B1226,ratesQ2,8,FALSE),"--")</f>
        <v>19387</v>
      </c>
      <c r="O1226" s="32">
        <f t="shared" ref="O1226:O1261" si="157">IFERROR(VLOOKUP($B1226,found26,12,FALSE),0) +
IFERROR(VLOOKUP($B1226,found26,13,FALSE),0) +
IFERROR(VLOOKUP($B1226,found26,14,FALSE),0)</f>
        <v>0</v>
      </c>
      <c r="P1226" s="32">
        <f t="shared" ref="P1226:P1261" si="158">(IFERROR(VLOOKUP($B1226,found26,15,FALSE),0))</f>
        <v>3</v>
      </c>
      <c r="Q1226" s="31"/>
      <c r="R1226" s="33">
        <f t="shared" ref="R1226:R1261" si="159">IFERROR(N1226-J1226,"--")</f>
        <v>1534</v>
      </c>
    </row>
    <row r="1227" spans="1:18">
      <c r="A1227" s="329" t="s">
        <v>967</v>
      </c>
      <c r="B1227" s="329">
        <v>3517239310</v>
      </c>
      <c r="C1227" s="329" t="s">
        <v>554</v>
      </c>
      <c r="D1227" s="329" t="s">
        <v>902</v>
      </c>
      <c r="E1227" s="329" t="s">
        <v>264</v>
      </c>
      <c r="F1227" s="30" t="s">
        <v>914</v>
      </c>
      <c r="G1227" s="329" t="s">
        <v>335</v>
      </c>
      <c r="H1227" s="241">
        <f t="shared" si="152"/>
        <v>42</v>
      </c>
      <c r="I1227" s="31"/>
      <c r="J1227" s="32">
        <f t="shared" si="153"/>
        <v>19587</v>
      </c>
      <c r="K1227" s="32">
        <f t="shared" si="154"/>
        <v>0</v>
      </c>
      <c r="L1227" s="32">
        <f t="shared" si="155"/>
        <v>28</v>
      </c>
      <c r="M1227" s="31"/>
      <c r="N1227" s="32">
        <f t="shared" si="156"/>
        <v>19330</v>
      </c>
      <c r="O1227" s="32">
        <f t="shared" si="157"/>
        <v>0</v>
      </c>
      <c r="P1227" s="32">
        <f t="shared" si="158"/>
        <v>26</v>
      </c>
      <c r="Q1227" s="31"/>
      <c r="R1227" s="33">
        <f t="shared" si="159"/>
        <v>-257</v>
      </c>
    </row>
    <row r="1228" spans="1:18">
      <c r="A1228" s="329" t="s">
        <v>967</v>
      </c>
      <c r="B1228" s="329">
        <v>3517239323</v>
      </c>
      <c r="C1228" s="329" t="s">
        <v>554</v>
      </c>
      <c r="D1228" s="329" t="s">
        <v>902</v>
      </c>
      <c r="E1228" s="329" t="s">
        <v>264</v>
      </c>
      <c r="F1228" s="30" t="s">
        <v>832</v>
      </c>
      <c r="G1228" s="329" t="s">
        <v>348</v>
      </c>
      <c r="H1228" s="241">
        <f t="shared" si="152"/>
        <v>1</v>
      </c>
      <c r="I1228" s="31"/>
      <c r="J1228" s="32">
        <f t="shared" si="153"/>
        <v>12925</v>
      </c>
      <c r="K1228" s="32">
        <f t="shared" si="154"/>
        <v>0</v>
      </c>
      <c r="L1228" s="32">
        <f t="shared" si="155"/>
        <v>0</v>
      </c>
      <c r="M1228" s="31"/>
      <c r="N1228" s="32">
        <f t="shared" si="156"/>
        <v>13346</v>
      </c>
      <c r="O1228" s="32">
        <f t="shared" si="157"/>
        <v>0</v>
      </c>
      <c r="P1228" s="32">
        <f t="shared" si="158"/>
        <v>0</v>
      </c>
      <c r="Q1228" s="31"/>
      <c r="R1228" s="33">
        <f t="shared" si="159"/>
        <v>421</v>
      </c>
    </row>
    <row r="1229" spans="1:18">
      <c r="A1229" s="329" t="s">
        <v>967</v>
      </c>
      <c r="B1229" s="329">
        <v>3517239331</v>
      </c>
      <c r="C1229" s="329" t="s">
        <v>554</v>
      </c>
      <c r="D1229" s="329" t="s">
        <v>902</v>
      </c>
      <c r="E1229" s="329" t="s">
        <v>264</v>
      </c>
      <c r="F1229" s="30" t="s">
        <v>652</v>
      </c>
      <c r="G1229" s="329" t="s">
        <v>356</v>
      </c>
      <c r="H1229" s="241">
        <f t="shared" si="152"/>
        <v>0</v>
      </c>
      <c r="I1229" s="31"/>
      <c r="J1229" s="32">
        <f t="shared" si="153"/>
        <v>18945</v>
      </c>
      <c r="K1229" s="32">
        <f t="shared" si="154"/>
        <v>0</v>
      </c>
      <c r="L1229" s="32">
        <f t="shared" si="155"/>
        <v>1</v>
      </c>
      <c r="M1229" s="31"/>
      <c r="N1229" s="32" t="str">
        <f t="shared" si="156"/>
        <v>--</v>
      </c>
      <c r="O1229" s="32">
        <f t="shared" si="157"/>
        <v>0</v>
      </c>
      <c r="P1229" s="32">
        <f t="shared" si="158"/>
        <v>0</v>
      </c>
      <c r="Q1229" s="31"/>
      <c r="R1229" s="33" t="str">
        <f t="shared" si="159"/>
        <v>--</v>
      </c>
    </row>
    <row r="1230" spans="1:18">
      <c r="A1230" s="329" t="s">
        <v>967</v>
      </c>
      <c r="B1230" s="329">
        <v>3517239336</v>
      </c>
      <c r="C1230" s="329" t="s">
        <v>554</v>
      </c>
      <c r="D1230" s="329" t="s">
        <v>902</v>
      </c>
      <c r="E1230" s="329" t="s">
        <v>264</v>
      </c>
      <c r="F1230" s="30" t="s">
        <v>743</v>
      </c>
      <c r="G1230" s="329" t="s">
        <v>361</v>
      </c>
      <c r="H1230" s="241">
        <f t="shared" si="152"/>
        <v>4</v>
      </c>
      <c r="I1230" s="31"/>
      <c r="J1230" s="32">
        <f t="shared" si="153"/>
        <v>12925</v>
      </c>
      <c r="K1230" s="32">
        <f t="shared" si="154"/>
        <v>0</v>
      </c>
      <c r="L1230" s="32">
        <f t="shared" si="155"/>
        <v>0</v>
      </c>
      <c r="M1230" s="31"/>
      <c r="N1230" s="32">
        <f t="shared" si="156"/>
        <v>13346</v>
      </c>
      <c r="O1230" s="32">
        <f t="shared" si="157"/>
        <v>0</v>
      </c>
      <c r="P1230" s="32">
        <f t="shared" si="158"/>
        <v>0</v>
      </c>
      <c r="Q1230" s="31"/>
      <c r="R1230" s="33">
        <f t="shared" si="159"/>
        <v>421</v>
      </c>
    </row>
    <row r="1231" spans="1:18">
      <c r="A1231" s="329" t="s">
        <v>967</v>
      </c>
      <c r="B1231" s="329">
        <v>3517239625</v>
      </c>
      <c r="C1231" s="329" t="s">
        <v>554</v>
      </c>
      <c r="D1231" s="329" t="s">
        <v>902</v>
      </c>
      <c r="E1231" s="329" t="s">
        <v>264</v>
      </c>
      <c r="F1231" s="30" t="s">
        <v>678</v>
      </c>
      <c r="G1231" s="329" t="s">
        <v>388</v>
      </c>
      <c r="H1231" s="241">
        <f t="shared" si="152"/>
        <v>4</v>
      </c>
      <c r="I1231" s="31"/>
      <c r="J1231" s="32">
        <f t="shared" si="153"/>
        <v>18487</v>
      </c>
      <c r="K1231" s="32">
        <f t="shared" si="154"/>
        <v>0</v>
      </c>
      <c r="L1231" s="32">
        <f t="shared" si="155"/>
        <v>2</v>
      </c>
      <c r="M1231" s="31"/>
      <c r="N1231" s="32">
        <f t="shared" si="156"/>
        <v>16263</v>
      </c>
      <c r="O1231" s="32">
        <f t="shared" si="157"/>
        <v>0</v>
      </c>
      <c r="P1231" s="32">
        <f t="shared" si="158"/>
        <v>1</v>
      </c>
      <c r="Q1231" s="31"/>
      <c r="R1231" s="33">
        <f t="shared" si="159"/>
        <v>-2224</v>
      </c>
    </row>
    <row r="1232" spans="1:18">
      <c r="A1232" s="329" t="s">
        <v>967</v>
      </c>
      <c r="B1232" s="329">
        <v>3517239645</v>
      </c>
      <c r="C1232" s="329" t="s">
        <v>554</v>
      </c>
      <c r="D1232" s="329" t="s">
        <v>902</v>
      </c>
      <c r="E1232" s="329" t="s">
        <v>264</v>
      </c>
      <c r="F1232" s="30" t="s">
        <v>776</v>
      </c>
      <c r="G1232" s="329" t="s">
        <v>392</v>
      </c>
      <c r="H1232" s="241">
        <f t="shared" si="152"/>
        <v>1</v>
      </c>
      <c r="I1232" s="31"/>
      <c r="J1232" s="32" t="str">
        <f t="shared" si="153"/>
        <v>--</v>
      </c>
      <c r="K1232" s="32">
        <f t="shared" si="154"/>
        <v>0</v>
      </c>
      <c r="L1232" s="32">
        <f t="shared" si="155"/>
        <v>0</v>
      </c>
      <c r="M1232" s="31"/>
      <c r="N1232" s="32">
        <f t="shared" si="156"/>
        <v>13346</v>
      </c>
      <c r="O1232" s="32">
        <f t="shared" si="157"/>
        <v>0</v>
      </c>
      <c r="P1232" s="32">
        <f t="shared" si="158"/>
        <v>0</v>
      </c>
      <c r="Q1232" s="31"/>
      <c r="R1232" s="33" t="str">
        <f t="shared" si="159"/>
        <v>--</v>
      </c>
    </row>
    <row r="1233" spans="1:18">
      <c r="A1233" s="329" t="s">
        <v>967</v>
      </c>
      <c r="B1233" s="329">
        <v>3517239665</v>
      </c>
      <c r="C1233" s="329" t="s">
        <v>554</v>
      </c>
      <c r="D1233" s="329" t="s">
        <v>902</v>
      </c>
      <c r="E1233" s="329" t="s">
        <v>264</v>
      </c>
      <c r="F1233" s="30" t="s">
        <v>834</v>
      </c>
      <c r="G1233" s="329" t="s">
        <v>398</v>
      </c>
      <c r="H1233" s="241">
        <f t="shared" si="152"/>
        <v>3</v>
      </c>
      <c r="I1233" s="31"/>
      <c r="J1233" s="32">
        <f t="shared" si="153"/>
        <v>17962</v>
      </c>
      <c r="K1233" s="32">
        <f t="shared" si="154"/>
        <v>0</v>
      </c>
      <c r="L1233" s="32">
        <f t="shared" si="155"/>
        <v>1</v>
      </c>
      <c r="M1233" s="31"/>
      <c r="N1233" s="32">
        <f t="shared" si="156"/>
        <v>18593</v>
      </c>
      <c r="O1233" s="32">
        <f t="shared" si="157"/>
        <v>0</v>
      </c>
      <c r="P1233" s="32">
        <f t="shared" si="158"/>
        <v>4</v>
      </c>
      <c r="Q1233" s="31"/>
      <c r="R1233" s="33">
        <f t="shared" si="159"/>
        <v>631</v>
      </c>
    </row>
    <row r="1234" spans="1:18">
      <c r="A1234" s="329" t="s">
        <v>967</v>
      </c>
      <c r="B1234" s="329">
        <v>3517239690</v>
      </c>
      <c r="C1234" s="155" t="s">
        <v>554</v>
      </c>
      <c r="D1234" s="345">
        <v>239</v>
      </c>
      <c r="E1234" s="155" t="s">
        <v>264</v>
      </c>
      <c r="F1234" s="32">
        <v>690</v>
      </c>
      <c r="G1234" s="155" t="s">
        <v>407</v>
      </c>
      <c r="H1234" s="241">
        <f t="shared" si="152"/>
        <v>1</v>
      </c>
      <c r="I1234" s="31"/>
      <c r="J1234" s="32" t="str">
        <f t="shared" si="153"/>
        <v>--</v>
      </c>
      <c r="K1234" s="32">
        <f t="shared" si="154"/>
        <v>0</v>
      </c>
      <c r="L1234" s="32">
        <f t="shared" si="155"/>
        <v>0</v>
      </c>
      <c r="M1234" s="31"/>
      <c r="N1234" s="32">
        <f t="shared" si="156"/>
        <v>13977.940112033109</v>
      </c>
      <c r="O1234" s="32">
        <f t="shared" si="157"/>
        <v>0</v>
      </c>
      <c r="P1234" s="32">
        <f t="shared" si="158"/>
        <v>0</v>
      </c>
      <c r="Q1234" s="31"/>
      <c r="R1234" s="33" t="str">
        <f t="shared" si="159"/>
        <v>--</v>
      </c>
    </row>
    <row r="1235" spans="1:18">
      <c r="A1235" s="329" t="s">
        <v>967</v>
      </c>
      <c r="B1235" s="329">
        <v>3517239712</v>
      </c>
      <c r="C1235" s="329" t="s">
        <v>554</v>
      </c>
      <c r="D1235" s="329" t="s">
        <v>902</v>
      </c>
      <c r="E1235" s="329" t="s">
        <v>264</v>
      </c>
      <c r="F1235" s="30" t="s">
        <v>770</v>
      </c>
      <c r="G1235" s="329" t="s">
        <v>413</v>
      </c>
      <c r="H1235" s="241">
        <f t="shared" si="152"/>
        <v>0</v>
      </c>
      <c r="I1235" s="31"/>
      <c r="J1235" s="32">
        <f t="shared" si="153"/>
        <v>19402</v>
      </c>
      <c r="K1235" s="32">
        <f t="shared" si="154"/>
        <v>0</v>
      </c>
      <c r="L1235" s="32">
        <f t="shared" si="155"/>
        <v>1</v>
      </c>
      <c r="M1235" s="31"/>
      <c r="N1235" s="32" t="str">
        <f t="shared" si="156"/>
        <v>--</v>
      </c>
      <c r="O1235" s="32">
        <f t="shared" si="157"/>
        <v>0</v>
      </c>
      <c r="P1235" s="32">
        <f t="shared" si="158"/>
        <v>0</v>
      </c>
      <c r="Q1235" s="31"/>
      <c r="R1235" s="33" t="str">
        <f t="shared" si="159"/>
        <v>--</v>
      </c>
    </row>
    <row r="1236" spans="1:18">
      <c r="A1236" s="329" t="s">
        <v>967</v>
      </c>
      <c r="B1236" s="329">
        <v>3517239740</v>
      </c>
      <c r="C1236" s="329" t="s">
        <v>554</v>
      </c>
      <c r="D1236" s="329" t="s">
        <v>902</v>
      </c>
      <c r="E1236" s="329" t="s">
        <v>264</v>
      </c>
      <c r="F1236" s="30" t="s">
        <v>915</v>
      </c>
      <c r="G1236" s="329" t="s">
        <v>421</v>
      </c>
      <c r="H1236" s="241">
        <f t="shared" si="152"/>
        <v>4</v>
      </c>
      <c r="I1236" s="31"/>
      <c r="J1236" s="32">
        <f t="shared" si="153"/>
        <v>14940</v>
      </c>
      <c r="K1236" s="32">
        <f t="shared" si="154"/>
        <v>0</v>
      </c>
      <c r="L1236" s="32">
        <f t="shared" si="155"/>
        <v>2</v>
      </c>
      <c r="M1236" s="31"/>
      <c r="N1236" s="32">
        <f t="shared" si="156"/>
        <v>13345</v>
      </c>
      <c r="O1236" s="32">
        <f t="shared" si="157"/>
        <v>0</v>
      </c>
      <c r="P1236" s="32">
        <f t="shared" si="158"/>
        <v>0</v>
      </c>
      <c r="Q1236" s="31"/>
      <c r="R1236" s="33">
        <f t="shared" si="159"/>
        <v>-1595</v>
      </c>
    </row>
    <row r="1237" spans="1:18">
      <c r="A1237" s="329" t="s">
        <v>967</v>
      </c>
      <c r="B1237" s="329">
        <v>3517239760</v>
      </c>
      <c r="C1237" s="329" t="s">
        <v>554</v>
      </c>
      <c r="D1237" s="329" t="s">
        <v>902</v>
      </c>
      <c r="E1237" s="329" t="s">
        <v>264</v>
      </c>
      <c r="F1237" s="30" t="s">
        <v>916</v>
      </c>
      <c r="G1237" s="329" t="s">
        <v>426</v>
      </c>
      <c r="H1237" s="241">
        <f t="shared" si="152"/>
        <v>23</v>
      </c>
      <c r="I1237" s="31"/>
      <c r="J1237" s="32">
        <f t="shared" si="153"/>
        <v>16348</v>
      </c>
      <c r="K1237" s="32">
        <f t="shared" si="154"/>
        <v>0</v>
      </c>
      <c r="L1237" s="32">
        <f t="shared" si="155"/>
        <v>16</v>
      </c>
      <c r="M1237" s="31"/>
      <c r="N1237" s="32">
        <f t="shared" si="156"/>
        <v>15969</v>
      </c>
      <c r="O1237" s="32">
        <f t="shared" si="157"/>
        <v>0</v>
      </c>
      <c r="P1237" s="32">
        <f t="shared" si="158"/>
        <v>12</v>
      </c>
      <c r="Q1237" s="31"/>
      <c r="R1237" s="33">
        <f t="shared" si="159"/>
        <v>-379</v>
      </c>
    </row>
    <row r="1238" spans="1:18">
      <c r="A1238" s="329" t="s">
        <v>967</v>
      </c>
      <c r="B1238" s="329">
        <v>3517239780</v>
      </c>
      <c r="C1238" s="329" t="s">
        <v>554</v>
      </c>
      <c r="D1238" s="329" t="s">
        <v>902</v>
      </c>
      <c r="E1238" s="329" t="s">
        <v>264</v>
      </c>
      <c r="F1238" s="30" t="s">
        <v>791</v>
      </c>
      <c r="G1238" s="329" t="s">
        <v>436</v>
      </c>
      <c r="H1238" s="241">
        <f t="shared" si="152"/>
        <v>7</v>
      </c>
      <c r="I1238" s="31"/>
      <c r="J1238" s="32">
        <f t="shared" si="153"/>
        <v>16633</v>
      </c>
      <c r="K1238" s="32">
        <f t="shared" si="154"/>
        <v>0</v>
      </c>
      <c r="L1238" s="32">
        <f t="shared" si="155"/>
        <v>2</v>
      </c>
      <c r="M1238" s="31"/>
      <c r="N1238" s="32">
        <f t="shared" si="156"/>
        <v>13345</v>
      </c>
      <c r="O1238" s="32">
        <f t="shared" si="157"/>
        <v>0</v>
      </c>
      <c r="P1238" s="32">
        <f t="shared" si="158"/>
        <v>0</v>
      </c>
      <c r="Q1238" s="31"/>
      <c r="R1238" s="33">
        <f t="shared" si="159"/>
        <v>-3288</v>
      </c>
    </row>
    <row r="1239" spans="1:18">
      <c r="A1239" s="329" t="s">
        <v>968</v>
      </c>
      <c r="B1239" s="329">
        <v>3518149007</v>
      </c>
      <c r="C1239" s="329" t="s">
        <v>563</v>
      </c>
      <c r="D1239" s="329" t="s">
        <v>783</v>
      </c>
      <c r="E1239" s="329" t="s">
        <v>174</v>
      </c>
      <c r="F1239" s="30" t="s">
        <v>897</v>
      </c>
      <c r="G1239" s="329" t="s">
        <v>32</v>
      </c>
      <c r="H1239" s="241">
        <f t="shared" si="152"/>
        <v>1</v>
      </c>
      <c r="I1239" s="31"/>
      <c r="J1239" s="32" t="str">
        <f t="shared" si="153"/>
        <v>--</v>
      </c>
      <c r="K1239" s="32">
        <f t="shared" si="154"/>
        <v>0</v>
      </c>
      <c r="L1239" s="32">
        <f t="shared" si="155"/>
        <v>0</v>
      </c>
      <c r="M1239" s="31"/>
      <c r="N1239" s="32">
        <f t="shared" si="156"/>
        <v>19190</v>
      </c>
      <c r="O1239" s="32">
        <f t="shared" si="157"/>
        <v>0</v>
      </c>
      <c r="P1239" s="32">
        <f t="shared" si="158"/>
        <v>1</v>
      </c>
      <c r="Q1239" s="31"/>
      <c r="R1239" s="33" t="str">
        <f t="shared" si="159"/>
        <v>--</v>
      </c>
    </row>
    <row r="1240" spans="1:18">
      <c r="A1240" s="329" t="s">
        <v>968</v>
      </c>
      <c r="B1240" s="329">
        <v>3518149128</v>
      </c>
      <c r="C1240" s="329" t="s">
        <v>563</v>
      </c>
      <c r="D1240" s="329" t="s">
        <v>783</v>
      </c>
      <c r="E1240" s="329" t="s">
        <v>174</v>
      </c>
      <c r="F1240" s="30" t="s">
        <v>729</v>
      </c>
      <c r="G1240" s="329" t="s">
        <v>153</v>
      </c>
      <c r="H1240" s="241">
        <f t="shared" si="152"/>
        <v>35</v>
      </c>
      <c r="I1240" s="31"/>
      <c r="J1240" s="32">
        <f t="shared" si="153"/>
        <v>19704</v>
      </c>
      <c r="K1240" s="32">
        <f t="shared" si="154"/>
        <v>2</v>
      </c>
      <c r="L1240" s="32">
        <f t="shared" si="155"/>
        <v>31</v>
      </c>
      <c r="M1240" s="31"/>
      <c r="N1240" s="32">
        <f t="shared" si="156"/>
        <v>20750</v>
      </c>
      <c r="O1240" s="32">
        <f t="shared" si="157"/>
        <v>4</v>
      </c>
      <c r="P1240" s="32">
        <f t="shared" si="158"/>
        <v>33</v>
      </c>
      <c r="Q1240" s="31"/>
      <c r="R1240" s="33">
        <f t="shared" si="159"/>
        <v>1046</v>
      </c>
    </row>
    <row r="1241" spans="1:18">
      <c r="A1241" s="329" t="s">
        <v>968</v>
      </c>
      <c r="B1241" s="329">
        <v>3518149149</v>
      </c>
      <c r="C1241" s="329" t="s">
        <v>563</v>
      </c>
      <c r="D1241" s="329" t="s">
        <v>783</v>
      </c>
      <c r="E1241" s="329" t="s">
        <v>174</v>
      </c>
      <c r="F1241" s="30" t="s">
        <v>783</v>
      </c>
      <c r="G1241" s="329" t="s">
        <v>174</v>
      </c>
      <c r="H1241" s="241">
        <f t="shared" si="152"/>
        <v>85</v>
      </c>
      <c r="I1241" s="31"/>
      <c r="J1241" s="32">
        <f t="shared" si="153"/>
        <v>21523</v>
      </c>
      <c r="K1241" s="32">
        <f t="shared" si="154"/>
        <v>12</v>
      </c>
      <c r="L1241" s="32">
        <f t="shared" si="155"/>
        <v>67</v>
      </c>
      <c r="M1241" s="31"/>
      <c r="N1241" s="32">
        <f t="shared" si="156"/>
        <v>22825</v>
      </c>
      <c r="O1241" s="32">
        <f t="shared" si="157"/>
        <v>18</v>
      </c>
      <c r="P1241" s="32">
        <f t="shared" si="158"/>
        <v>85</v>
      </c>
      <c r="Q1241" s="31"/>
      <c r="R1241" s="33">
        <f t="shared" si="159"/>
        <v>1302</v>
      </c>
    </row>
    <row r="1242" spans="1:18">
      <c r="A1242" s="329" t="s">
        <v>968</v>
      </c>
      <c r="B1242" s="329">
        <v>3518149160</v>
      </c>
      <c r="C1242" s="329" t="s">
        <v>563</v>
      </c>
      <c r="D1242" s="329" t="s">
        <v>783</v>
      </c>
      <c r="E1242" s="329" t="s">
        <v>174</v>
      </c>
      <c r="F1242" s="30" t="s">
        <v>659</v>
      </c>
      <c r="G1242" s="329" t="s">
        <v>185</v>
      </c>
      <c r="H1242" s="241">
        <f t="shared" si="152"/>
        <v>3</v>
      </c>
      <c r="I1242" s="31"/>
      <c r="J1242" s="32">
        <f t="shared" si="153"/>
        <v>20404</v>
      </c>
      <c r="K1242" s="32">
        <f t="shared" si="154"/>
        <v>0</v>
      </c>
      <c r="L1242" s="32">
        <f t="shared" si="155"/>
        <v>4</v>
      </c>
      <c r="M1242" s="31"/>
      <c r="N1242" s="32">
        <f t="shared" si="156"/>
        <v>18774</v>
      </c>
      <c r="O1242" s="32">
        <f t="shared" si="157"/>
        <v>0</v>
      </c>
      <c r="P1242" s="32">
        <f t="shared" si="158"/>
        <v>2</v>
      </c>
      <c r="Q1242" s="31"/>
      <c r="R1242" s="33">
        <f t="shared" si="159"/>
        <v>-1630</v>
      </c>
    </row>
    <row r="1243" spans="1:18">
      <c r="A1243" s="329" t="s">
        <v>968</v>
      </c>
      <c r="B1243" s="329">
        <v>3518149181</v>
      </c>
      <c r="C1243" s="329" t="s">
        <v>563</v>
      </c>
      <c r="D1243" s="329" t="s">
        <v>783</v>
      </c>
      <c r="E1243" s="329" t="s">
        <v>174</v>
      </c>
      <c r="F1243" s="30" t="s">
        <v>732</v>
      </c>
      <c r="G1243" s="329" t="s">
        <v>206</v>
      </c>
      <c r="H1243" s="241">
        <f t="shared" si="152"/>
        <v>7</v>
      </c>
      <c r="I1243" s="31"/>
      <c r="J1243" s="32">
        <f t="shared" si="153"/>
        <v>16659</v>
      </c>
      <c r="K1243" s="32">
        <f t="shared" si="154"/>
        <v>0</v>
      </c>
      <c r="L1243" s="32">
        <f t="shared" si="155"/>
        <v>4</v>
      </c>
      <c r="M1243" s="31"/>
      <c r="N1243" s="32">
        <f t="shared" si="156"/>
        <v>19296</v>
      </c>
      <c r="O1243" s="32">
        <f t="shared" si="157"/>
        <v>1</v>
      </c>
      <c r="P1243" s="32">
        <f t="shared" si="158"/>
        <v>6</v>
      </c>
      <c r="Q1243" s="31"/>
      <c r="R1243" s="33">
        <f t="shared" si="159"/>
        <v>2637</v>
      </c>
    </row>
    <row r="1244" spans="1:18">
      <c r="A1244" s="329" t="s">
        <v>968</v>
      </c>
      <c r="B1244" s="329">
        <v>3518149211</v>
      </c>
      <c r="C1244" s="329" t="s">
        <v>563</v>
      </c>
      <c r="D1244" s="329" t="s">
        <v>783</v>
      </c>
      <c r="E1244" s="329" t="s">
        <v>174</v>
      </c>
      <c r="F1244" s="30" t="s">
        <v>784</v>
      </c>
      <c r="G1244" s="329" t="s">
        <v>236</v>
      </c>
      <c r="H1244" s="241">
        <f t="shared" si="152"/>
        <v>1</v>
      </c>
      <c r="I1244" s="31"/>
      <c r="J1244" s="32" t="str">
        <f t="shared" si="153"/>
        <v>--</v>
      </c>
      <c r="K1244" s="32">
        <f t="shared" si="154"/>
        <v>0</v>
      </c>
      <c r="L1244" s="32">
        <f t="shared" si="155"/>
        <v>0</v>
      </c>
      <c r="M1244" s="31"/>
      <c r="N1244" s="32">
        <f t="shared" si="156"/>
        <v>21656</v>
      </c>
      <c r="O1244" s="32">
        <f t="shared" si="157"/>
        <v>1</v>
      </c>
      <c r="P1244" s="32">
        <f t="shared" si="158"/>
        <v>1</v>
      </c>
      <c r="Q1244" s="31"/>
      <c r="R1244" s="33" t="str">
        <f t="shared" si="159"/>
        <v>--</v>
      </c>
    </row>
    <row r="1245" spans="1:18">
      <c r="A1245" s="329" t="s">
        <v>968</v>
      </c>
      <c r="B1245" s="329">
        <v>3518149281</v>
      </c>
      <c r="C1245" s="155" t="s">
        <v>563</v>
      </c>
      <c r="D1245" s="345">
        <v>149</v>
      </c>
      <c r="E1245" s="155" t="s">
        <v>174</v>
      </c>
      <c r="F1245" s="32">
        <v>281</v>
      </c>
      <c r="G1245" s="155" t="s">
        <v>306</v>
      </c>
      <c r="H1245" s="241">
        <f t="shared" si="152"/>
        <v>1</v>
      </c>
      <c r="I1245" s="31"/>
      <c r="J1245" s="32" t="str">
        <f t="shared" si="153"/>
        <v>--</v>
      </c>
      <c r="K1245" s="32">
        <f t="shared" si="154"/>
        <v>0</v>
      </c>
      <c r="L1245" s="32">
        <f t="shared" si="155"/>
        <v>0</v>
      </c>
      <c r="M1245" s="31"/>
      <c r="N1245" s="32">
        <f t="shared" si="156"/>
        <v>21147.651529245948</v>
      </c>
      <c r="O1245" s="32">
        <f t="shared" si="157"/>
        <v>0</v>
      </c>
      <c r="P1245" s="32">
        <f t="shared" si="158"/>
        <v>0</v>
      </c>
      <c r="Q1245" s="31"/>
      <c r="R1245" s="33" t="str">
        <f t="shared" si="159"/>
        <v>--</v>
      </c>
    </row>
    <row r="1246" spans="1:18">
      <c r="A1246" s="329" t="s">
        <v>968</v>
      </c>
      <c r="B1246" s="329">
        <v>3518149295</v>
      </c>
      <c r="C1246" s="329" t="s">
        <v>563</v>
      </c>
      <c r="D1246" s="329" t="s">
        <v>783</v>
      </c>
      <c r="E1246" s="329" t="s">
        <v>174</v>
      </c>
      <c r="F1246" s="30" t="s">
        <v>735</v>
      </c>
      <c r="G1246" s="329" t="s">
        <v>320</v>
      </c>
      <c r="H1246" s="241">
        <f t="shared" si="152"/>
        <v>0</v>
      </c>
      <c r="I1246" s="31"/>
      <c r="J1246" s="32">
        <f t="shared" si="153"/>
        <v>17447</v>
      </c>
      <c r="K1246" s="32">
        <f t="shared" si="154"/>
        <v>0</v>
      </c>
      <c r="L1246" s="32">
        <f t="shared" si="155"/>
        <v>1</v>
      </c>
      <c r="M1246" s="31"/>
      <c r="N1246" s="32" t="str">
        <f t="shared" si="156"/>
        <v>--</v>
      </c>
      <c r="O1246" s="32">
        <f t="shared" si="157"/>
        <v>0</v>
      </c>
      <c r="P1246" s="32">
        <f t="shared" si="158"/>
        <v>0</v>
      </c>
      <c r="Q1246" s="31"/>
      <c r="R1246" s="33" t="str">
        <f t="shared" si="159"/>
        <v>--</v>
      </c>
    </row>
    <row r="1247" spans="1:18">
      <c r="A1247" s="329" t="s">
        <v>969</v>
      </c>
      <c r="B1247" s="329">
        <v>3519348017</v>
      </c>
      <c r="C1247" s="329" t="s">
        <v>613</v>
      </c>
      <c r="D1247" s="329" t="s">
        <v>720</v>
      </c>
      <c r="E1247" s="329" t="s">
        <v>373</v>
      </c>
      <c r="F1247" s="30" t="s">
        <v>811</v>
      </c>
      <c r="G1247" s="329" t="s">
        <v>42</v>
      </c>
      <c r="H1247" s="241">
        <f t="shared" si="152"/>
        <v>0</v>
      </c>
      <c r="I1247" s="31"/>
      <c r="J1247" s="32">
        <f t="shared" si="153"/>
        <v>10983</v>
      </c>
      <c r="K1247" s="32">
        <f t="shared" si="154"/>
        <v>0</v>
      </c>
      <c r="L1247" s="32">
        <f t="shared" si="155"/>
        <v>0</v>
      </c>
      <c r="M1247" s="31"/>
      <c r="N1247" s="32" t="str">
        <f t="shared" si="156"/>
        <v>--</v>
      </c>
      <c r="O1247" s="32">
        <f t="shared" si="157"/>
        <v>0</v>
      </c>
      <c r="P1247" s="32">
        <f t="shared" si="158"/>
        <v>0</v>
      </c>
      <c r="Q1247" s="31"/>
      <c r="R1247" s="33" t="str">
        <f t="shared" si="159"/>
        <v>--</v>
      </c>
    </row>
    <row r="1248" spans="1:18">
      <c r="A1248" s="329" t="s">
        <v>969</v>
      </c>
      <c r="B1248" s="329">
        <v>3519348097</v>
      </c>
      <c r="C1248" s="329" t="s">
        <v>613</v>
      </c>
      <c r="D1248" s="329" t="s">
        <v>720</v>
      </c>
      <c r="E1248" s="329" t="s">
        <v>373</v>
      </c>
      <c r="F1248" s="30" t="s">
        <v>728</v>
      </c>
      <c r="G1248" s="329" t="s">
        <v>122</v>
      </c>
      <c r="H1248" s="241">
        <f t="shared" si="152"/>
        <v>1</v>
      </c>
      <c r="I1248" s="31"/>
      <c r="J1248" s="32" t="str">
        <f t="shared" si="153"/>
        <v>--</v>
      </c>
      <c r="K1248" s="32">
        <f t="shared" si="154"/>
        <v>0</v>
      </c>
      <c r="L1248" s="32">
        <f t="shared" si="155"/>
        <v>0</v>
      </c>
      <c r="M1248" s="31"/>
      <c r="N1248" s="32">
        <f t="shared" si="156"/>
        <v>20141</v>
      </c>
      <c r="O1248" s="32">
        <f t="shared" si="157"/>
        <v>0</v>
      </c>
      <c r="P1248" s="32">
        <f t="shared" si="158"/>
        <v>1</v>
      </c>
      <c r="Q1248" s="31"/>
      <c r="R1248" s="33" t="str">
        <f t="shared" si="159"/>
        <v>--</v>
      </c>
    </row>
    <row r="1249" spans="1:18">
      <c r="A1249" s="329" t="s">
        <v>969</v>
      </c>
      <c r="B1249" s="329">
        <v>3519348151</v>
      </c>
      <c r="C1249" s="329" t="s">
        <v>613</v>
      </c>
      <c r="D1249" s="329" t="s">
        <v>720</v>
      </c>
      <c r="E1249" s="329" t="s">
        <v>373</v>
      </c>
      <c r="F1249" s="30" t="s">
        <v>812</v>
      </c>
      <c r="G1249" s="329" t="s">
        <v>176</v>
      </c>
      <c r="H1249" s="241">
        <f t="shared" si="152"/>
        <v>5</v>
      </c>
      <c r="I1249" s="31"/>
      <c r="J1249" s="32">
        <f t="shared" si="153"/>
        <v>14148</v>
      </c>
      <c r="K1249" s="32">
        <f t="shared" si="154"/>
        <v>0</v>
      </c>
      <c r="L1249" s="32">
        <f t="shared" si="155"/>
        <v>2</v>
      </c>
      <c r="M1249" s="31"/>
      <c r="N1249" s="32">
        <f t="shared" si="156"/>
        <v>21088</v>
      </c>
      <c r="O1249" s="32">
        <f t="shared" si="157"/>
        <v>1</v>
      </c>
      <c r="P1249" s="32">
        <f t="shared" si="158"/>
        <v>1</v>
      </c>
      <c r="Q1249" s="31"/>
      <c r="R1249" s="33">
        <f t="shared" si="159"/>
        <v>6940</v>
      </c>
    </row>
    <row r="1250" spans="1:18">
      <c r="A1250" s="329" t="s">
        <v>969</v>
      </c>
      <c r="B1250" s="329">
        <v>3519348153</v>
      </c>
      <c r="C1250" s="329" t="s">
        <v>613</v>
      </c>
      <c r="D1250" s="329" t="s">
        <v>720</v>
      </c>
      <c r="E1250" s="329" t="s">
        <v>373</v>
      </c>
      <c r="F1250" s="30" t="s">
        <v>658</v>
      </c>
      <c r="G1250" s="329" t="s">
        <v>178</v>
      </c>
      <c r="H1250" s="241">
        <f t="shared" si="152"/>
        <v>1</v>
      </c>
      <c r="I1250" s="31"/>
      <c r="J1250" s="32">
        <f t="shared" si="153"/>
        <v>18147</v>
      </c>
      <c r="K1250" s="32">
        <f t="shared" si="154"/>
        <v>0</v>
      </c>
      <c r="L1250" s="32">
        <f t="shared" si="155"/>
        <v>1</v>
      </c>
      <c r="M1250" s="31"/>
      <c r="N1250" s="32">
        <f t="shared" si="156"/>
        <v>19277</v>
      </c>
      <c r="O1250" s="32">
        <f t="shared" si="157"/>
        <v>0</v>
      </c>
      <c r="P1250" s="32">
        <f t="shared" si="158"/>
        <v>1</v>
      </c>
      <c r="Q1250" s="31"/>
      <c r="R1250" s="33">
        <f t="shared" si="159"/>
        <v>1130</v>
      </c>
    </row>
    <row r="1251" spans="1:18">
      <c r="A1251" s="329" t="s">
        <v>969</v>
      </c>
      <c r="B1251" s="329">
        <v>3519348186</v>
      </c>
      <c r="C1251" s="329" t="s">
        <v>613</v>
      </c>
      <c r="D1251" s="329" t="s">
        <v>720</v>
      </c>
      <c r="E1251" s="329" t="s">
        <v>373</v>
      </c>
      <c r="F1251" s="30" t="s">
        <v>759</v>
      </c>
      <c r="G1251" s="329" t="str">
        <f>VLOOKUP(B1251,ratesQ2,6,FALSE)</f>
        <v>MILLBURY</v>
      </c>
      <c r="H1251" s="241">
        <f t="shared" si="152"/>
        <v>1</v>
      </c>
      <c r="I1251" s="31"/>
      <c r="J1251" s="32" t="str">
        <f t="shared" si="153"/>
        <v>--</v>
      </c>
      <c r="K1251" s="32">
        <f t="shared" si="154"/>
        <v>0</v>
      </c>
      <c r="L1251" s="32">
        <f t="shared" si="155"/>
        <v>0</v>
      </c>
      <c r="M1251" s="31"/>
      <c r="N1251" s="32">
        <f t="shared" si="156"/>
        <v>14832.93288692356</v>
      </c>
      <c r="O1251" s="32">
        <f t="shared" si="157"/>
        <v>0</v>
      </c>
      <c r="P1251" s="32">
        <f t="shared" si="158"/>
        <v>0</v>
      </c>
      <c r="Q1251" s="31"/>
      <c r="R1251" s="33" t="str">
        <f t="shared" si="159"/>
        <v>--</v>
      </c>
    </row>
    <row r="1252" spans="1:18">
      <c r="A1252" s="329" t="s">
        <v>969</v>
      </c>
      <c r="B1252" s="329">
        <v>3519348214</v>
      </c>
      <c r="C1252" s="329" t="s">
        <v>613</v>
      </c>
      <c r="D1252" s="329" t="s">
        <v>720</v>
      </c>
      <c r="E1252" s="329" t="s">
        <v>373</v>
      </c>
      <c r="F1252" s="30" t="s">
        <v>839</v>
      </c>
      <c r="G1252" s="329" t="s">
        <v>239</v>
      </c>
      <c r="H1252" s="241">
        <f t="shared" si="152"/>
        <v>0</v>
      </c>
      <c r="I1252" s="31"/>
      <c r="J1252" s="32">
        <f t="shared" si="153"/>
        <v>11037</v>
      </c>
      <c r="K1252" s="32">
        <f t="shared" si="154"/>
        <v>0</v>
      </c>
      <c r="L1252" s="32">
        <f t="shared" si="155"/>
        <v>0</v>
      </c>
      <c r="M1252" s="31"/>
      <c r="N1252" s="32" t="str">
        <f t="shared" si="156"/>
        <v>--</v>
      </c>
      <c r="O1252" s="32">
        <f t="shared" si="157"/>
        <v>0</v>
      </c>
      <c r="P1252" s="32">
        <f t="shared" si="158"/>
        <v>0</v>
      </c>
      <c r="Q1252" s="31"/>
      <c r="R1252" s="33" t="str">
        <f t="shared" si="159"/>
        <v>--</v>
      </c>
    </row>
    <row r="1253" spans="1:18">
      <c r="A1253" s="329" t="s">
        <v>969</v>
      </c>
      <c r="B1253" s="329">
        <v>3519348215</v>
      </c>
      <c r="C1253" s="329" t="s">
        <v>613</v>
      </c>
      <c r="D1253" s="329" t="s">
        <v>720</v>
      </c>
      <c r="E1253" s="329" t="s">
        <v>373</v>
      </c>
      <c r="F1253" s="30" t="s">
        <v>922</v>
      </c>
      <c r="G1253" s="329" t="s">
        <v>240</v>
      </c>
      <c r="H1253" s="241">
        <f t="shared" si="152"/>
        <v>3</v>
      </c>
      <c r="I1253" s="31"/>
      <c r="J1253" s="32">
        <f t="shared" si="153"/>
        <v>17757</v>
      </c>
      <c r="K1253" s="32">
        <f t="shared" si="154"/>
        <v>0</v>
      </c>
      <c r="L1253" s="32">
        <f t="shared" si="155"/>
        <v>1</v>
      </c>
      <c r="M1253" s="31"/>
      <c r="N1253" s="32">
        <f t="shared" si="156"/>
        <v>20699</v>
      </c>
      <c r="O1253" s="32">
        <f t="shared" si="157"/>
        <v>2</v>
      </c>
      <c r="P1253" s="32">
        <f t="shared" si="158"/>
        <v>3</v>
      </c>
      <c r="Q1253" s="31"/>
      <c r="R1253" s="33">
        <f t="shared" si="159"/>
        <v>2942</v>
      </c>
    </row>
    <row r="1254" spans="1:18">
      <c r="A1254" s="329" t="s">
        <v>969</v>
      </c>
      <c r="B1254" s="329">
        <v>3519348226</v>
      </c>
      <c r="C1254" s="329" t="s">
        <v>613</v>
      </c>
      <c r="D1254" s="329" t="s">
        <v>720</v>
      </c>
      <c r="E1254" s="329" t="s">
        <v>373</v>
      </c>
      <c r="F1254" s="30" t="s">
        <v>813</v>
      </c>
      <c r="G1254" s="329" t="s">
        <v>251</v>
      </c>
      <c r="H1254" s="241">
        <f t="shared" si="152"/>
        <v>1</v>
      </c>
      <c r="I1254" s="31"/>
      <c r="J1254" s="32">
        <f t="shared" si="153"/>
        <v>11037</v>
      </c>
      <c r="K1254" s="32">
        <f t="shared" si="154"/>
        <v>0</v>
      </c>
      <c r="L1254" s="32">
        <f t="shared" si="155"/>
        <v>0</v>
      </c>
      <c r="M1254" s="31"/>
      <c r="N1254" s="32">
        <f t="shared" si="156"/>
        <v>11462</v>
      </c>
      <c r="O1254" s="32">
        <f t="shared" si="157"/>
        <v>0</v>
      </c>
      <c r="P1254" s="32">
        <f t="shared" si="158"/>
        <v>0</v>
      </c>
      <c r="Q1254" s="31"/>
      <c r="R1254" s="33">
        <f t="shared" si="159"/>
        <v>425</v>
      </c>
    </row>
    <row r="1255" spans="1:18">
      <c r="A1255" s="329" t="s">
        <v>969</v>
      </c>
      <c r="B1255" s="329">
        <v>3519348271</v>
      </c>
      <c r="C1255" s="329" t="s">
        <v>613</v>
      </c>
      <c r="D1255" s="329" t="s">
        <v>720</v>
      </c>
      <c r="E1255" s="329" t="s">
        <v>373</v>
      </c>
      <c r="F1255" s="30" t="s">
        <v>760</v>
      </c>
      <c r="G1255" s="329" t="s">
        <v>296</v>
      </c>
      <c r="H1255" s="241">
        <f t="shared" si="152"/>
        <v>2</v>
      </c>
      <c r="I1255" s="31"/>
      <c r="J1255" s="32" t="str">
        <f t="shared" si="153"/>
        <v>--</v>
      </c>
      <c r="K1255" s="32">
        <f t="shared" si="154"/>
        <v>0</v>
      </c>
      <c r="L1255" s="32">
        <f t="shared" si="155"/>
        <v>0</v>
      </c>
      <c r="M1255" s="31"/>
      <c r="N1255" s="32">
        <f t="shared" si="156"/>
        <v>19216</v>
      </c>
      <c r="O1255" s="32">
        <f t="shared" si="157"/>
        <v>1</v>
      </c>
      <c r="P1255" s="32">
        <f t="shared" si="158"/>
        <v>1</v>
      </c>
      <c r="Q1255" s="31"/>
      <c r="R1255" s="33" t="str">
        <f t="shared" si="159"/>
        <v>--</v>
      </c>
    </row>
    <row r="1256" spans="1:18">
      <c r="A1256" s="329" t="s">
        <v>969</v>
      </c>
      <c r="B1256" s="329">
        <v>3519348277</v>
      </c>
      <c r="C1256" s="329" t="s">
        <v>613</v>
      </c>
      <c r="D1256" s="329" t="s">
        <v>720</v>
      </c>
      <c r="E1256" s="329" t="s">
        <v>373</v>
      </c>
      <c r="F1256" s="30" t="s">
        <v>923</v>
      </c>
      <c r="G1256" s="329" t="s">
        <v>302</v>
      </c>
      <c r="H1256" s="241">
        <f t="shared" si="152"/>
        <v>4</v>
      </c>
      <c r="I1256" s="31"/>
      <c r="J1256" s="32">
        <f t="shared" si="153"/>
        <v>12394</v>
      </c>
      <c r="K1256" s="32">
        <f t="shared" si="154"/>
        <v>1</v>
      </c>
      <c r="L1256" s="32">
        <f t="shared" si="155"/>
        <v>0</v>
      </c>
      <c r="M1256" s="31"/>
      <c r="N1256" s="32">
        <f t="shared" si="156"/>
        <v>12423</v>
      </c>
      <c r="O1256" s="32">
        <f t="shared" si="157"/>
        <v>1</v>
      </c>
      <c r="P1256" s="32">
        <f t="shared" si="158"/>
        <v>0</v>
      </c>
      <c r="Q1256" s="31"/>
      <c r="R1256" s="33">
        <f t="shared" si="159"/>
        <v>29</v>
      </c>
    </row>
    <row r="1257" spans="1:18">
      <c r="A1257" s="329" t="s">
        <v>969</v>
      </c>
      <c r="B1257" s="329">
        <v>3519348290</v>
      </c>
      <c r="C1257" s="329" t="s">
        <v>613</v>
      </c>
      <c r="D1257" s="329" t="s">
        <v>720</v>
      </c>
      <c r="E1257" s="329" t="s">
        <v>373</v>
      </c>
      <c r="F1257" s="30" t="s">
        <v>981</v>
      </c>
      <c r="G1257" s="329" t="s">
        <v>315</v>
      </c>
      <c r="H1257" s="241">
        <f t="shared" si="152"/>
        <v>1</v>
      </c>
      <c r="I1257" s="31"/>
      <c r="J1257" s="32" t="str">
        <f t="shared" si="153"/>
        <v>--</v>
      </c>
      <c r="K1257" s="32">
        <f t="shared" si="154"/>
        <v>0</v>
      </c>
      <c r="L1257" s="32">
        <f t="shared" si="155"/>
        <v>0</v>
      </c>
      <c r="M1257" s="31"/>
      <c r="N1257" s="32">
        <f t="shared" si="156"/>
        <v>16274</v>
      </c>
      <c r="O1257" s="32">
        <f t="shared" si="157"/>
        <v>0</v>
      </c>
      <c r="P1257" s="32">
        <f t="shared" si="158"/>
        <v>1</v>
      </c>
      <c r="Q1257" s="31"/>
      <c r="R1257" s="33" t="str">
        <f t="shared" si="159"/>
        <v>--</v>
      </c>
    </row>
    <row r="1258" spans="1:18">
      <c r="A1258" s="329" t="s">
        <v>969</v>
      </c>
      <c r="B1258" s="329">
        <v>3519348348</v>
      </c>
      <c r="C1258" s="329" t="s">
        <v>613</v>
      </c>
      <c r="D1258" s="329" t="s">
        <v>720</v>
      </c>
      <c r="E1258" s="329" t="s">
        <v>373</v>
      </c>
      <c r="F1258" s="30" t="s">
        <v>720</v>
      </c>
      <c r="G1258" s="329" t="s">
        <v>373</v>
      </c>
      <c r="H1258" s="241">
        <f t="shared" si="152"/>
        <v>208</v>
      </c>
      <c r="I1258" s="31"/>
      <c r="J1258" s="32">
        <f t="shared" si="153"/>
        <v>18452</v>
      </c>
      <c r="K1258" s="32">
        <f t="shared" si="154"/>
        <v>57</v>
      </c>
      <c r="L1258" s="32">
        <f t="shared" si="155"/>
        <v>97</v>
      </c>
      <c r="M1258" s="31"/>
      <c r="N1258" s="32">
        <f t="shared" si="156"/>
        <v>20120</v>
      </c>
      <c r="O1258" s="32">
        <f t="shared" si="157"/>
        <v>88</v>
      </c>
      <c r="P1258" s="32">
        <f t="shared" si="158"/>
        <v>147</v>
      </c>
      <c r="Q1258" s="31"/>
      <c r="R1258" s="33">
        <f t="shared" si="159"/>
        <v>1668</v>
      </c>
    </row>
    <row r="1259" spans="1:18">
      <c r="A1259" s="329" t="s">
        <v>969</v>
      </c>
      <c r="B1259" s="329">
        <v>3519348710</v>
      </c>
      <c r="C1259" s="329" t="s">
        <v>613</v>
      </c>
      <c r="D1259" s="329" t="s">
        <v>720</v>
      </c>
      <c r="E1259" s="329" t="s">
        <v>373</v>
      </c>
      <c r="F1259" s="30" t="s">
        <v>764</v>
      </c>
      <c r="G1259" s="329" t="s">
        <v>412</v>
      </c>
      <c r="H1259" s="241">
        <f t="shared" si="152"/>
        <v>1</v>
      </c>
      <c r="I1259" s="31"/>
      <c r="J1259" s="32" t="str">
        <f t="shared" si="153"/>
        <v>--</v>
      </c>
      <c r="K1259" s="32">
        <f t="shared" si="154"/>
        <v>0</v>
      </c>
      <c r="L1259" s="32">
        <f t="shared" si="155"/>
        <v>0</v>
      </c>
      <c r="M1259" s="31"/>
      <c r="N1259" s="32">
        <f t="shared" si="156"/>
        <v>19047</v>
      </c>
      <c r="O1259" s="32">
        <f t="shared" si="157"/>
        <v>1</v>
      </c>
      <c r="P1259" s="32">
        <f t="shared" si="158"/>
        <v>1</v>
      </c>
      <c r="Q1259" s="31"/>
      <c r="R1259" s="33" t="str">
        <f t="shared" si="159"/>
        <v>--</v>
      </c>
    </row>
    <row r="1260" spans="1:18">
      <c r="A1260" s="329" t="s">
        <v>969</v>
      </c>
      <c r="B1260" s="329">
        <v>3519348767</v>
      </c>
      <c r="C1260" s="329" t="s">
        <v>613</v>
      </c>
      <c r="D1260" s="329" t="s">
        <v>720</v>
      </c>
      <c r="E1260" s="329" t="s">
        <v>373</v>
      </c>
      <c r="F1260" s="30" t="s">
        <v>818</v>
      </c>
      <c r="G1260" s="329" t="s">
        <v>430</v>
      </c>
      <c r="H1260" s="241">
        <f t="shared" si="152"/>
        <v>2</v>
      </c>
      <c r="I1260" s="31"/>
      <c r="J1260" s="32" t="str">
        <f t="shared" si="153"/>
        <v>--</v>
      </c>
      <c r="K1260" s="32">
        <f t="shared" si="154"/>
        <v>0</v>
      </c>
      <c r="L1260" s="32">
        <f t="shared" si="155"/>
        <v>0</v>
      </c>
      <c r="M1260" s="31"/>
      <c r="N1260" s="32">
        <f t="shared" si="156"/>
        <v>11433</v>
      </c>
      <c r="O1260" s="32">
        <f t="shared" si="157"/>
        <v>0</v>
      </c>
      <c r="P1260" s="32">
        <f t="shared" si="158"/>
        <v>0</v>
      </c>
      <c r="Q1260" s="31"/>
      <c r="R1260" s="33" t="str">
        <f t="shared" si="159"/>
        <v>--</v>
      </c>
    </row>
    <row r="1261" spans="1:18">
      <c r="A1261" s="329" t="s">
        <v>969</v>
      </c>
      <c r="B1261" s="329">
        <v>3519348775</v>
      </c>
      <c r="C1261" s="329" t="s">
        <v>613</v>
      </c>
      <c r="D1261" s="329" t="s">
        <v>720</v>
      </c>
      <c r="E1261" s="329" t="s">
        <v>373</v>
      </c>
      <c r="F1261" s="30" t="s">
        <v>768</v>
      </c>
      <c r="G1261" s="329" t="s">
        <v>434</v>
      </c>
      <c r="H1261" s="241">
        <f t="shared" si="152"/>
        <v>0</v>
      </c>
      <c r="I1261" s="31"/>
      <c r="J1261" s="32">
        <f t="shared" si="153"/>
        <v>15680</v>
      </c>
      <c r="K1261" s="32">
        <f t="shared" si="154"/>
        <v>0</v>
      </c>
      <c r="L1261" s="32">
        <f t="shared" si="155"/>
        <v>1</v>
      </c>
      <c r="M1261" s="31"/>
      <c r="N1261" s="32" t="str">
        <f t="shared" si="156"/>
        <v>--</v>
      </c>
      <c r="O1261" s="32">
        <f t="shared" si="157"/>
        <v>0</v>
      </c>
      <c r="P1261" s="32">
        <f t="shared" si="158"/>
        <v>0</v>
      </c>
      <c r="Q1261" s="31"/>
      <c r="R1261" s="33" t="str">
        <f t="shared" si="159"/>
        <v>--</v>
      </c>
    </row>
    <row r="1262" spans="1:18">
      <c r="B1262" s="5"/>
      <c r="C1262" s="5"/>
      <c r="F1262" s="4"/>
      <c r="H1262" s="11"/>
      <c r="J1262" s="11"/>
      <c r="K1262" s="11"/>
      <c r="L1262" s="11"/>
      <c r="R1262" s="11"/>
    </row>
    <row r="1263" spans="1:18" s="49" customFormat="1" ht="12.75">
      <c r="A1263" s="331">
        <v>9999</v>
      </c>
      <c r="B1263" s="331">
        <v>9999999999</v>
      </c>
      <c r="C1263" s="152" t="s">
        <v>612</v>
      </c>
      <c r="D1263" s="152" t="s">
        <v>574</v>
      </c>
      <c r="E1263" s="152"/>
      <c r="F1263" s="50" t="s">
        <v>575</v>
      </c>
      <c r="G1263" s="152" t="s">
        <v>575</v>
      </c>
      <c r="H1263" s="346">
        <f>SUBTOTAL(9,H10:H1261)</f>
        <v>46375</v>
      </c>
      <c r="J1263" s="51">
        <f>AVERAGE(J10:J1261)</f>
        <v>15496.358778625954</v>
      </c>
      <c r="K1263" s="50">
        <f>SUBTOTAL(9,K10:K1261)</f>
        <v>6499</v>
      </c>
      <c r="L1263" s="50">
        <f>SUBTOTAL(9,L10:L1261)</f>
        <v>28849</v>
      </c>
      <c r="N1263" s="51">
        <f>AVERAGE(N10:N1261)</f>
        <v>16035.364358124527</v>
      </c>
      <c r="O1263" s="50">
        <f>SUBTOTAL(9,O10:O1261)</f>
        <v>6442</v>
      </c>
      <c r="P1263" s="50">
        <f>SUBTOTAL(9,P10:P1261)</f>
        <v>29221</v>
      </c>
      <c r="R1263" s="51">
        <f>AVERAGE(R10:R1261)</f>
        <v>622.54267045782797</v>
      </c>
    </row>
    <row r="1264" spans="1:18">
      <c r="K1264" s="23"/>
      <c r="L1264" s="23"/>
    </row>
    <row r="1265" spans="8:18">
      <c r="H1265" s="21"/>
      <c r="K1265" s="332"/>
      <c r="L1265" s="332"/>
      <c r="R1265" s="23"/>
    </row>
    <row r="1266" spans="8:18">
      <c r="H1266" s="52"/>
    </row>
    <row r="1267" spans="8:18">
      <c r="H1267" s="53"/>
    </row>
    <row r="1268" spans="8:18">
      <c r="H1268" s="54"/>
    </row>
  </sheetData>
  <autoFilter ref="A9:S1261" xr:uid="{C6ECD3B6-DA41-43DB-8747-5F398F6A55FE}"/>
  <sortState xmlns:xlrd2="http://schemas.microsoft.com/office/spreadsheetml/2017/richdata2" ref="A10:R1261">
    <sortCondition ref="B10:B1261"/>
  </sortState>
  <pageMargins left="0.5" right="0.5" top="0.5" bottom="0.5" header="0.3" footer="0.3"/>
  <pageSetup scale="66" fitToHeight="50" orientation="landscape" r:id="rId1"/>
  <headerFooter>
    <oddFooter>&amp;RPage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B6A82-79E9-4C3F-824B-75EADC913BA9}">
  <sheetPr>
    <tabColor rgb="FFD2E4E3"/>
  </sheetPr>
  <dimension ref="A1:AI1065"/>
  <sheetViews>
    <sheetView showGridLines="0" zoomScaleNormal="100" workbookViewId="0">
      <pane ySplit="9" topLeftCell="A10" activePane="bottomLeft" state="frozen"/>
      <selection activeCell="A9" sqref="A9"/>
      <selection pane="bottomLeft"/>
    </sheetView>
  </sheetViews>
  <sheetFormatPr defaultRowHeight="15"/>
  <cols>
    <col min="1" max="1" width="5.140625" customWidth="1"/>
    <col min="2" max="2" width="10.42578125" customWidth="1"/>
    <col min="3" max="3" width="24.5703125" customWidth="1"/>
    <col min="4" max="4" width="5.5703125" customWidth="1"/>
    <col min="5" max="5" width="12.42578125" customWidth="1"/>
    <col min="6" max="6" width="5.140625" customWidth="1"/>
    <col min="7" max="7" width="17.42578125" customWidth="1"/>
    <col min="8" max="8" width="0.5703125" customWidth="1"/>
    <col min="9" max="13" width="9.42578125" customWidth="1"/>
    <col min="14" max="14" width="0.5703125" customWidth="1"/>
    <col min="15" max="15" width="8.42578125" customWidth="1"/>
    <col min="16" max="17" width="12" customWidth="1"/>
    <col min="18" max="18" width="10.42578125" customWidth="1"/>
    <col min="19" max="19" width="9.5703125" customWidth="1"/>
    <col min="20" max="20" width="10.140625" customWidth="1"/>
    <col min="21" max="21" width="12.5703125" customWidth="1"/>
    <col min="22" max="22" width="0.5703125" customWidth="1"/>
    <col min="23" max="24" width="8.5703125" customWidth="1"/>
    <col min="25" max="25" width="8.42578125" customWidth="1"/>
    <col min="26" max="26" width="10.140625" customWidth="1"/>
    <col min="27" max="27" width="8.140625" customWidth="1"/>
    <col min="28" max="28" width="0.5703125" customWidth="1"/>
    <col min="29" max="30" width="9.42578125" customWidth="1"/>
    <col min="31" max="31" width="10.140625" customWidth="1"/>
    <col min="32" max="33" width="9.42578125" customWidth="1"/>
  </cols>
  <sheetData>
    <row r="1" spans="1:35" ht="20.25">
      <c r="A1" s="141" t="s">
        <v>576</v>
      </c>
    </row>
    <row r="2" spans="1:35" ht="17.25">
      <c r="A2" s="142" t="s">
        <v>577</v>
      </c>
    </row>
    <row r="3" spans="1:35" ht="18">
      <c r="A3" s="143" t="s">
        <v>1008</v>
      </c>
    </row>
    <row r="4" spans="1:35">
      <c r="A4" s="306" t="s">
        <v>992</v>
      </c>
      <c r="B4" s="306" t="s">
        <v>993</v>
      </c>
      <c r="C4" s="350" t="s">
        <v>994</v>
      </c>
      <c r="D4" s="350">
        <v>3</v>
      </c>
      <c r="E4" s="350">
        <v>4</v>
      </c>
      <c r="F4" s="350">
        <v>5</v>
      </c>
      <c r="G4" s="350">
        <v>6</v>
      </c>
      <c r="H4" s="350">
        <v>7</v>
      </c>
      <c r="I4" s="350">
        <v>8</v>
      </c>
      <c r="J4" s="350">
        <v>9</v>
      </c>
      <c r="K4" s="350">
        <v>10</v>
      </c>
      <c r="L4" s="350">
        <v>11</v>
      </c>
      <c r="M4" s="350">
        <v>12</v>
      </c>
      <c r="N4" s="350">
        <v>13</v>
      </c>
      <c r="O4" s="350">
        <v>14</v>
      </c>
      <c r="P4" s="350">
        <v>15</v>
      </c>
      <c r="Q4" s="307"/>
      <c r="R4" s="350">
        <v>16</v>
      </c>
      <c r="S4" s="350">
        <f>R4+1</f>
        <v>17</v>
      </c>
      <c r="T4" s="350">
        <f t="shared" ref="T4:AG4" si="0">S4+1</f>
        <v>18</v>
      </c>
      <c r="U4" s="350">
        <f t="shared" si="0"/>
        <v>19</v>
      </c>
      <c r="V4" s="350">
        <f t="shared" si="0"/>
        <v>20</v>
      </c>
      <c r="W4" s="350">
        <f t="shared" si="0"/>
        <v>21</v>
      </c>
      <c r="X4" s="350">
        <f t="shared" si="0"/>
        <v>22</v>
      </c>
      <c r="Y4" s="350">
        <f t="shared" si="0"/>
        <v>23</v>
      </c>
      <c r="Z4" s="350">
        <f t="shared" si="0"/>
        <v>24</v>
      </c>
      <c r="AA4" s="350">
        <f t="shared" si="0"/>
        <v>25</v>
      </c>
      <c r="AB4" s="350">
        <f t="shared" si="0"/>
        <v>26</v>
      </c>
      <c r="AC4" s="350">
        <f t="shared" si="0"/>
        <v>27</v>
      </c>
      <c r="AD4" s="350">
        <f t="shared" si="0"/>
        <v>28</v>
      </c>
      <c r="AE4" s="350">
        <f t="shared" si="0"/>
        <v>29</v>
      </c>
      <c r="AF4" s="350">
        <f t="shared" si="0"/>
        <v>30</v>
      </c>
      <c r="AG4" s="350">
        <f t="shared" si="0"/>
        <v>31</v>
      </c>
      <c r="AH4" s="307"/>
      <c r="AI4" s="307"/>
    </row>
    <row r="5" spans="1:35" hidden="1"/>
    <row r="6" spans="1:35" hidden="1"/>
    <row r="7" spans="1:35" s="75" customFormat="1" ht="13.5" thickBot="1">
      <c r="A7" s="77" t="s">
        <v>578</v>
      </c>
      <c r="B7" s="78"/>
      <c r="C7" s="79"/>
      <c r="D7" s="78"/>
      <c r="E7" s="78"/>
      <c r="F7" s="78"/>
      <c r="G7" s="79"/>
      <c r="H7" s="80"/>
      <c r="I7" s="78" t="s">
        <v>579</v>
      </c>
      <c r="J7" s="78"/>
      <c r="K7" s="78"/>
      <c r="L7" s="78"/>
      <c r="M7" s="78" t="s">
        <v>574</v>
      </c>
      <c r="N7" s="80"/>
      <c r="O7" s="77" t="s">
        <v>588</v>
      </c>
      <c r="P7" s="78"/>
      <c r="Q7" s="78"/>
      <c r="R7" s="78"/>
      <c r="S7" s="78"/>
      <c r="T7" s="78"/>
      <c r="U7" s="78"/>
      <c r="V7" s="80"/>
      <c r="W7" s="77" t="s">
        <v>589</v>
      </c>
      <c r="X7" s="77"/>
      <c r="Y7" s="78"/>
      <c r="Z7" s="78"/>
      <c r="AA7" s="78"/>
      <c r="AB7" s="80"/>
      <c r="AC7" s="77" t="s">
        <v>590</v>
      </c>
      <c r="AD7" s="77"/>
      <c r="AE7" s="77"/>
      <c r="AF7" s="77"/>
      <c r="AG7" s="77"/>
      <c r="AH7" s="35"/>
    </row>
    <row r="8" spans="1:35" s="75" customFormat="1" ht="60">
      <c r="A8" s="81" t="s">
        <v>565</v>
      </c>
      <c r="B8" s="82" t="s">
        <v>580</v>
      </c>
      <c r="C8" s="83" t="s">
        <v>581</v>
      </c>
      <c r="D8" s="82" t="s">
        <v>567</v>
      </c>
      <c r="E8" s="82" t="s">
        <v>568</v>
      </c>
      <c r="F8" s="82" t="s">
        <v>569</v>
      </c>
      <c r="G8" s="84" t="s">
        <v>582</v>
      </c>
      <c r="H8" s="85"/>
      <c r="I8" s="81" t="s">
        <v>583</v>
      </c>
      <c r="J8" s="82" t="s">
        <v>584</v>
      </c>
      <c r="K8" s="82" t="s">
        <v>585</v>
      </c>
      <c r="L8" s="82" t="s">
        <v>586</v>
      </c>
      <c r="M8" s="82" t="s">
        <v>587</v>
      </c>
      <c r="N8" s="126"/>
      <c r="O8" s="82" t="s">
        <v>591</v>
      </c>
      <c r="P8" s="82" t="s">
        <v>592</v>
      </c>
      <c r="Q8" s="82" t="s">
        <v>1015</v>
      </c>
      <c r="R8" s="82" t="s">
        <v>593</v>
      </c>
      <c r="S8" s="82" t="s">
        <v>594</v>
      </c>
      <c r="T8" s="82" t="s">
        <v>595</v>
      </c>
      <c r="U8" s="82" t="s">
        <v>596</v>
      </c>
      <c r="V8" s="126"/>
      <c r="W8" s="82" t="s">
        <v>597</v>
      </c>
      <c r="X8" s="82" t="s">
        <v>1014</v>
      </c>
      <c r="Y8" s="82" t="s">
        <v>598</v>
      </c>
      <c r="Z8" s="82" t="s">
        <v>599</v>
      </c>
      <c r="AA8" s="82" t="s">
        <v>600</v>
      </c>
      <c r="AB8" s="126"/>
      <c r="AC8" s="82" t="s">
        <v>622</v>
      </c>
      <c r="AD8" s="82" t="s">
        <v>601</v>
      </c>
      <c r="AE8" s="82" t="s">
        <v>602</v>
      </c>
      <c r="AF8" s="82" t="s">
        <v>603</v>
      </c>
      <c r="AG8" s="82" t="s">
        <v>604</v>
      </c>
      <c r="AH8" s="86"/>
    </row>
    <row r="9" spans="1:35" s="75" customFormat="1" ht="11.1" customHeight="1" thickBot="1">
      <c r="A9" s="87"/>
      <c r="B9" s="88"/>
      <c r="C9" s="88"/>
      <c r="D9" s="88"/>
      <c r="E9" s="88"/>
      <c r="F9" s="88"/>
      <c r="G9" s="89"/>
      <c r="H9" s="85"/>
      <c r="I9" s="87"/>
      <c r="J9" s="88"/>
      <c r="K9" s="88"/>
      <c r="L9" s="88"/>
      <c r="M9" s="88"/>
      <c r="N9" s="126"/>
      <c r="O9" s="88"/>
      <c r="P9" s="88"/>
      <c r="Q9" s="88"/>
      <c r="R9" s="88"/>
      <c r="S9" s="88"/>
      <c r="T9" s="88"/>
      <c r="U9" s="88"/>
      <c r="V9" s="126"/>
      <c r="W9" s="88"/>
      <c r="X9" s="88"/>
      <c r="Y9" s="88"/>
      <c r="Z9" s="88"/>
      <c r="AA9" s="88"/>
      <c r="AB9" s="126"/>
      <c r="AC9" s="88"/>
      <c r="AD9" s="88"/>
      <c r="AE9" s="88"/>
      <c r="AF9" s="88"/>
      <c r="AG9" s="88"/>
      <c r="AH9" s="86"/>
    </row>
    <row r="10" spans="1:35" s="34" customFormat="1" ht="12">
      <c r="A10" s="90">
        <v>409</v>
      </c>
      <c r="B10" s="92">
        <v>409201003</v>
      </c>
      <c r="C10" s="91" t="s">
        <v>498</v>
      </c>
      <c r="D10" s="92">
        <v>201</v>
      </c>
      <c r="E10" s="91" t="s">
        <v>226</v>
      </c>
      <c r="F10" s="92">
        <v>3</v>
      </c>
      <c r="G10" s="93" t="s">
        <v>28</v>
      </c>
      <c r="H10" s="94"/>
      <c r="I10" s="304">
        <v>11091</v>
      </c>
      <c r="J10" s="304">
        <v>1403</v>
      </c>
      <c r="K10" s="304">
        <v>0</v>
      </c>
      <c r="L10" s="304">
        <v>1188</v>
      </c>
      <c r="M10" s="304">
        <v>13682</v>
      </c>
      <c r="N10" s="127"/>
      <c r="O10" s="134">
        <v>1</v>
      </c>
      <c r="P10" s="95">
        <v>12494</v>
      </c>
      <c r="Q10" s="95">
        <v>0</v>
      </c>
      <c r="R10" s="95">
        <v>0</v>
      </c>
      <c r="S10" s="95">
        <v>0</v>
      </c>
      <c r="T10" s="95">
        <v>1188</v>
      </c>
      <c r="U10" s="95">
        <v>13682</v>
      </c>
      <c r="V10" s="128"/>
      <c r="W10" s="359">
        <v>0</v>
      </c>
      <c r="X10" s="360">
        <v>0</v>
      </c>
      <c r="Y10" s="129">
        <v>0.09</v>
      </c>
      <c r="Z10" s="129">
        <v>4.9768255176951531E-3</v>
      </c>
      <c r="AA10" s="338">
        <v>0</v>
      </c>
      <c r="AB10" s="130"/>
      <c r="AC10" s="340">
        <v>0</v>
      </c>
      <c r="AD10" s="131">
        <v>0</v>
      </c>
      <c r="AE10" s="132">
        <v>0</v>
      </c>
      <c r="AF10" s="132">
        <v>0</v>
      </c>
      <c r="AG10" s="342">
        <v>0</v>
      </c>
      <c r="AH10" s="99"/>
    </row>
    <row r="11" spans="1:35" s="34" customFormat="1" ht="12">
      <c r="A11" s="100">
        <v>409</v>
      </c>
      <c r="B11" s="103">
        <v>409201036</v>
      </c>
      <c r="C11" s="102" t="s">
        <v>498</v>
      </c>
      <c r="D11" s="103">
        <v>201</v>
      </c>
      <c r="E11" s="102" t="s">
        <v>226</v>
      </c>
      <c r="F11" s="103">
        <v>36</v>
      </c>
      <c r="G11" s="104" t="s">
        <v>61</v>
      </c>
      <c r="H11" s="94"/>
      <c r="I11" s="304">
        <v>14803.306169950743</v>
      </c>
      <c r="J11" s="304">
        <v>7667</v>
      </c>
      <c r="K11" s="304">
        <v>0</v>
      </c>
      <c r="L11" s="304">
        <v>1188</v>
      </c>
      <c r="M11" s="304">
        <v>23658.306169950745</v>
      </c>
      <c r="N11" s="127"/>
      <c r="O11" s="134">
        <v>1</v>
      </c>
      <c r="P11" s="95">
        <v>22470</v>
      </c>
      <c r="Q11" s="95">
        <v>0</v>
      </c>
      <c r="R11" s="95">
        <v>0</v>
      </c>
      <c r="S11" s="95">
        <v>0</v>
      </c>
      <c r="T11" s="95">
        <v>1188</v>
      </c>
      <c r="U11" s="95">
        <v>23658</v>
      </c>
      <c r="V11" s="128"/>
      <c r="W11" s="361">
        <v>0</v>
      </c>
      <c r="X11" s="362">
        <v>0</v>
      </c>
      <c r="Y11" s="133">
        <v>0.09</v>
      </c>
      <c r="Z11" s="133">
        <v>6.023663572892226E-2</v>
      </c>
      <c r="AA11" s="339">
        <v>0</v>
      </c>
      <c r="AB11" s="130"/>
      <c r="AC11" s="341">
        <v>1</v>
      </c>
      <c r="AD11" s="134">
        <v>0</v>
      </c>
      <c r="AE11" s="95">
        <v>0</v>
      </c>
      <c r="AF11" s="95">
        <v>0</v>
      </c>
      <c r="AG11" s="343">
        <v>0</v>
      </c>
      <c r="AH11" s="99"/>
    </row>
    <row r="12" spans="1:35" s="34" customFormat="1" ht="12">
      <c r="A12" s="100">
        <v>409</v>
      </c>
      <c r="B12" s="103">
        <v>409201095</v>
      </c>
      <c r="C12" s="102" t="s">
        <v>498</v>
      </c>
      <c r="D12" s="103">
        <v>201</v>
      </c>
      <c r="E12" s="102" t="s">
        <v>226</v>
      </c>
      <c r="F12" s="103">
        <v>95</v>
      </c>
      <c r="G12" s="104" t="s">
        <v>120</v>
      </c>
      <c r="H12" s="94"/>
      <c r="I12" s="304">
        <v>22247</v>
      </c>
      <c r="J12" s="304">
        <v>131</v>
      </c>
      <c r="K12" s="304">
        <v>0</v>
      </c>
      <c r="L12" s="304">
        <v>1188</v>
      </c>
      <c r="M12" s="304">
        <v>23566</v>
      </c>
      <c r="N12" s="127"/>
      <c r="O12" s="134">
        <v>4</v>
      </c>
      <c r="P12" s="95">
        <v>89512</v>
      </c>
      <c r="Q12" s="95">
        <v>0</v>
      </c>
      <c r="R12" s="95">
        <v>0</v>
      </c>
      <c r="S12" s="95">
        <v>0</v>
      </c>
      <c r="T12" s="95">
        <v>4752</v>
      </c>
      <c r="U12" s="95">
        <v>94264</v>
      </c>
      <c r="V12" s="128"/>
      <c r="W12" s="361">
        <v>0</v>
      </c>
      <c r="X12" s="362">
        <v>0</v>
      </c>
      <c r="Y12" s="133">
        <v>0.18</v>
      </c>
      <c r="Z12" s="133">
        <v>0.12447918998102764</v>
      </c>
      <c r="AA12" s="339">
        <v>0</v>
      </c>
      <c r="AB12" s="130"/>
      <c r="AC12" s="341">
        <v>0</v>
      </c>
      <c r="AD12" s="134">
        <v>0</v>
      </c>
      <c r="AE12" s="95">
        <v>0</v>
      </c>
      <c r="AF12" s="95">
        <v>0</v>
      </c>
      <c r="AG12" s="343">
        <v>0</v>
      </c>
      <c r="AH12" s="99"/>
    </row>
    <row r="13" spans="1:35" s="34" customFormat="1" ht="12">
      <c r="A13" s="100">
        <v>409</v>
      </c>
      <c r="B13" s="103">
        <v>409201201</v>
      </c>
      <c r="C13" s="102" t="s">
        <v>498</v>
      </c>
      <c r="D13" s="103">
        <v>201</v>
      </c>
      <c r="E13" s="102" t="s">
        <v>226</v>
      </c>
      <c r="F13" s="103">
        <v>201</v>
      </c>
      <c r="G13" s="104" t="s">
        <v>226</v>
      </c>
      <c r="H13" s="94"/>
      <c r="I13" s="304">
        <v>19935</v>
      </c>
      <c r="J13" s="304">
        <v>0</v>
      </c>
      <c r="K13" s="304">
        <v>0</v>
      </c>
      <c r="L13" s="304">
        <v>1188</v>
      </c>
      <c r="M13" s="304">
        <v>21123</v>
      </c>
      <c r="N13" s="127"/>
      <c r="O13" s="134">
        <v>1037</v>
      </c>
      <c r="P13" s="95">
        <v>20672595</v>
      </c>
      <c r="Q13" s="95">
        <v>0</v>
      </c>
      <c r="R13" s="95">
        <v>0</v>
      </c>
      <c r="S13" s="95">
        <v>0</v>
      </c>
      <c r="T13" s="95">
        <v>1231956</v>
      </c>
      <c r="U13" s="95">
        <v>21904551</v>
      </c>
      <c r="V13" s="128"/>
      <c r="W13" s="361">
        <v>0</v>
      </c>
      <c r="X13" s="362">
        <v>0</v>
      </c>
      <c r="Y13" s="133">
        <v>0.18</v>
      </c>
      <c r="Z13" s="133">
        <v>0.10483073109575827</v>
      </c>
      <c r="AA13" s="339">
        <v>0</v>
      </c>
      <c r="AB13" s="130"/>
      <c r="AC13" s="341">
        <v>137</v>
      </c>
      <c r="AD13" s="134">
        <v>0</v>
      </c>
      <c r="AE13" s="95">
        <v>0</v>
      </c>
      <c r="AF13" s="95">
        <v>0</v>
      </c>
      <c r="AG13" s="343">
        <v>0</v>
      </c>
      <c r="AH13" s="99"/>
    </row>
    <row r="14" spans="1:35" s="34" customFormat="1" ht="12">
      <c r="A14" s="100">
        <v>409</v>
      </c>
      <c r="B14" s="103">
        <v>409201331</v>
      </c>
      <c r="C14" s="102" t="s">
        <v>498</v>
      </c>
      <c r="D14" s="103">
        <v>201</v>
      </c>
      <c r="E14" s="102" t="s">
        <v>226</v>
      </c>
      <c r="F14" s="103">
        <v>331</v>
      </c>
      <c r="G14" s="104" t="s">
        <v>356</v>
      </c>
      <c r="H14" s="94"/>
      <c r="I14" s="304">
        <v>14189</v>
      </c>
      <c r="J14" s="304">
        <v>2708</v>
      </c>
      <c r="K14" s="304">
        <v>0</v>
      </c>
      <c r="L14" s="304">
        <v>1188</v>
      </c>
      <c r="M14" s="304">
        <v>18085</v>
      </c>
      <c r="N14" s="127"/>
      <c r="O14" s="134">
        <v>1</v>
      </c>
      <c r="P14" s="95">
        <v>16897</v>
      </c>
      <c r="Q14" s="95">
        <v>0</v>
      </c>
      <c r="R14" s="95">
        <v>0</v>
      </c>
      <c r="S14" s="95">
        <v>0</v>
      </c>
      <c r="T14" s="95">
        <v>1188</v>
      </c>
      <c r="U14" s="95">
        <v>18085</v>
      </c>
      <c r="V14" s="128"/>
      <c r="W14" s="361">
        <v>0</v>
      </c>
      <c r="X14" s="362">
        <v>0</v>
      </c>
      <c r="Y14" s="133">
        <v>0.09</v>
      </c>
      <c r="Z14" s="133">
        <v>9.957228513723524E-3</v>
      </c>
      <c r="AA14" s="339">
        <v>0</v>
      </c>
      <c r="AB14" s="130"/>
      <c r="AC14" s="341">
        <v>0</v>
      </c>
      <c r="AD14" s="134">
        <v>0</v>
      </c>
      <c r="AE14" s="95">
        <v>0</v>
      </c>
      <c r="AF14" s="95">
        <v>0</v>
      </c>
      <c r="AG14" s="343">
        <v>0</v>
      </c>
      <c r="AH14" s="99"/>
    </row>
    <row r="15" spans="1:35" s="34" customFormat="1" ht="12">
      <c r="A15" s="100">
        <v>410</v>
      </c>
      <c r="B15" s="103">
        <v>410035035</v>
      </c>
      <c r="C15" s="102" t="s">
        <v>499</v>
      </c>
      <c r="D15" s="103">
        <v>35</v>
      </c>
      <c r="E15" s="102" t="s">
        <v>60</v>
      </c>
      <c r="F15" s="103">
        <v>35</v>
      </c>
      <c r="G15" s="104" t="s">
        <v>60</v>
      </c>
      <c r="H15" s="94"/>
      <c r="I15" s="304">
        <v>20412</v>
      </c>
      <c r="J15" s="304">
        <v>7260</v>
      </c>
      <c r="K15" s="304">
        <v>0</v>
      </c>
      <c r="L15" s="304">
        <v>1188</v>
      </c>
      <c r="M15" s="304">
        <v>28860</v>
      </c>
      <c r="N15" s="127"/>
      <c r="O15" s="134">
        <v>669</v>
      </c>
      <c r="P15" s="95">
        <v>18512568</v>
      </c>
      <c r="Q15" s="95">
        <v>0</v>
      </c>
      <c r="R15" s="95">
        <v>0</v>
      </c>
      <c r="S15" s="95">
        <v>0</v>
      </c>
      <c r="T15" s="95">
        <v>794772</v>
      </c>
      <c r="U15" s="95">
        <v>19307340</v>
      </c>
      <c r="V15" s="128"/>
      <c r="W15" s="361">
        <v>0</v>
      </c>
      <c r="X15" s="362">
        <v>0</v>
      </c>
      <c r="Y15" s="133">
        <v>0.18</v>
      </c>
      <c r="Z15" s="133">
        <v>0.16288347901121777</v>
      </c>
      <c r="AA15" s="339">
        <v>0</v>
      </c>
      <c r="AB15" s="130"/>
      <c r="AC15" s="341">
        <v>148</v>
      </c>
      <c r="AD15" s="134">
        <v>0</v>
      </c>
      <c r="AE15" s="95">
        <v>0</v>
      </c>
      <c r="AF15" s="95">
        <v>0</v>
      </c>
      <c r="AG15" s="343">
        <v>0</v>
      </c>
      <c r="AH15" s="99"/>
    </row>
    <row r="16" spans="1:35" s="34" customFormat="1" ht="12">
      <c r="A16" s="100">
        <v>410</v>
      </c>
      <c r="B16" s="103">
        <v>410035057</v>
      </c>
      <c r="C16" s="102" t="s">
        <v>499</v>
      </c>
      <c r="D16" s="103">
        <v>35</v>
      </c>
      <c r="E16" s="102" t="s">
        <v>60</v>
      </c>
      <c r="F16" s="103">
        <v>57</v>
      </c>
      <c r="G16" s="104" t="s">
        <v>82</v>
      </c>
      <c r="H16" s="94"/>
      <c r="I16" s="304">
        <v>20984</v>
      </c>
      <c r="J16" s="304">
        <v>1052</v>
      </c>
      <c r="K16" s="304">
        <v>0</v>
      </c>
      <c r="L16" s="304">
        <v>1188</v>
      </c>
      <c r="M16" s="304">
        <v>23224</v>
      </c>
      <c r="N16" s="127"/>
      <c r="O16" s="134">
        <v>311</v>
      </c>
      <c r="P16" s="95">
        <v>6853196</v>
      </c>
      <c r="Q16" s="95">
        <v>0</v>
      </c>
      <c r="R16" s="95">
        <v>0</v>
      </c>
      <c r="S16" s="95">
        <v>0</v>
      </c>
      <c r="T16" s="95">
        <v>369468</v>
      </c>
      <c r="U16" s="95">
        <v>7222664</v>
      </c>
      <c r="V16" s="128"/>
      <c r="W16" s="361">
        <v>0</v>
      </c>
      <c r="X16" s="362">
        <v>0</v>
      </c>
      <c r="Y16" s="133">
        <v>0.18</v>
      </c>
      <c r="Z16" s="133">
        <v>0.1244432740237135</v>
      </c>
      <c r="AA16" s="339">
        <v>0</v>
      </c>
      <c r="AB16" s="130"/>
      <c r="AC16" s="341">
        <v>107</v>
      </c>
      <c r="AD16" s="134">
        <v>0</v>
      </c>
      <c r="AE16" s="95">
        <v>0</v>
      </c>
      <c r="AF16" s="95">
        <v>0</v>
      </c>
      <c r="AG16" s="343">
        <v>0</v>
      </c>
      <c r="AH16" s="99"/>
    </row>
    <row r="17" spans="1:34" s="34" customFormat="1" ht="12">
      <c r="A17" s="100">
        <v>410</v>
      </c>
      <c r="B17" s="103">
        <v>410035093</v>
      </c>
      <c r="C17" s="102" t="s">
        <v>499</v>
      </c>
      <c r="D17" s="103">
        <v>35</v>
      </c>
      <c r="E17" s="102" t="s">
        <v>60</v>
      </c>
      <c r="F17" s="103">
        <v>93</v>
      </c>
      <c r="G17" s="104" t="s">
        <v>118</v>
      </c>
      <c r="H17" s="94"/>
      <c r="I17" s="304">
        <v>22964</v>
      </c>
      <c r="J17" s="304">
        <v>93</v>
      </c>
      <c r="K17" s="304">
        <v>0</v>
      </c>
      <c r="L17" s="304">
        <v>1188</v>
      </c>
      <c r="M17" s="304">
        <v>24245</v>
      </c>
      <c r="N17" s="127"/>
      <c r="O17" s="134">
        <v>14</v>
      </c>
      <c r="P17" s="95">
        <v>322798</v>
      </c>
      <c r="Q17" s="95">
        <v>0</v>
      </c>
      <c r="R17" s="95">
        <v>0</v>
      </c>
      <c r="S17" s="95">
        <v>0</v>
      </c>
      <c r="T17" s="95">
        <v>16632</v>
      </c>
      <c r="U17" s="95">
        <v>339430</v>
      </c>
      <c r="V17" s="128"/>
      <c r="W17" s="361">
        <v>0</v>
      </c>
      <c r="X17" s="362">
        <v>0</v>
      </c>
      <c r="Y17" s="133">
        <v>0.18</v>
      </c>
      <c r="Z17" s="133">
        <v>8.5882308079859873E-2</v>
      </c>
      <c r="AA17" s="339">
        <v>0</v>
      </c>
      <c r="AB17" s="130"/>
      <c r="AC17" s="341">
        <v>5</v>
      </c>
      <c r="AD17" s="134">
        <v>0</v>
      </c>
      <c r="AE17" s="95">
        <v>0</v>
      </c>
      <c r="AF17" s="95">
        <v>0</v>
      </c>
      <c r="AG17" s="343">
        <v>0</v>
      </c>
      <c r="AH17" s="99"/>
    </row>
    <row r="18" spans="1:34" s="34" customFormat="1" ht="12">
      <c r="A18" s="100">
        <v>410</v>
      </c>
      <c r="B18" s="103">
        <v>410035163</v>
      </c>
      <c r="C18" s="102" t="s">
        <v>499</v>
      </c>
      <c r="D18" s="103">
        <v>35</v>
      </c>
      <c r="E18" s="102" t="s">
        <v>60</v>
      </c>
      <c r="F18" s="103">
        <v>163</v>
      </c>
      <c r="G18" s="104" t="s">
        <v>188</v>
      </c>
      <c r="H18" s="94"/>
      <c r="I18" s="304">
        <v>20359</v>
      </c>
      <c r="J18" s="304">
        <v>3</v>
      </c>
      <c r="K18" s="304">
        <v>0</v>
      </c>
      <c r="L18" s="304">
        <v>1188</v>
      </c>
      <c r="M18" s="304">
        <v>21550</v>
      </c>
      <c r="N18" s="127"/>
      <c r="O18" s="134">
        <v>36</v>
      </c>
      <c r="P18" s="95">
        <v>733032</v>
      </c>
      <c r="Q18" s="95">
        <v>0</v>
      </c>
      <c r="R18" s="95">
        <v>0</v>
      </c>
      <c r="S18" s="95">
        <v>0</v>
      </c>
      <c r="T18" s="95">
        <v>42768</v>
      </c>
      <c r="U18" s="95">
        <v>775800</v>
      </c>
      <c r="V18" s="128"/>
      <c r="W18" s="361">
        <v>0</v>
      </c>
      <c r="X18" s="362">
        <v>0</v>
      </c>
      <c r="Y18" s="133">
        <v>0.18</v>
      </c>
      <c r="Z18" s="133">
        <v>9.5688734990315535E-2</v>
      </c>
      <c r="AA18" s="339">
        <v>0</v>
      </c>
      <c r="AB18" s="130"/>
      <c r="AC18" s="341">
        <v>13</v>
      </c>
      <c r="AD18" s="134">
        <v>0</v>
      </c>
      <c r="AE18" s="95">
        <v>0</v>
      </c>
      <c r="AF18" s="95">
        <v>0</v>
      </c>
      <c r="AG18" s="343">
        <v>0</v>
      </c>
      <c r="AH18" s="99"/>
    </row>
    <row r="19" spans="1:34" s="34" customFormat="1" ht="12">
      <c r="A19" s="100">
        <v>410</v>
      </c>
      <c r="B19" s="103">
        <v>410035165</v>
      </c>
      <c r="C19" s="102" t="s">
        <v>499</v>
      </c>
      <c r="D19" s="103">
        <v>35</v>
      </c>
      <c r="E19" s="102" t="s">
        <v>60</v>
      </c>
      <c r="F19" s="103">
        <v>165</v>
      </c>
      <c r="G19" s="104" t="s">
        <v>190</v>
      </c>
      <c r="H19" s="94"/>
      <c r="I19" s="304">
        <v>17763</v>
      </c>
      <c r="J19" s="304">
        <v>0</v>
      </c>
      <c r="K19" s="304">
        <v>0</v>
      </c>
      <c r="L19" s="304">
        <v>1188</v>
      </c>
      <c r="M19" s="304">
        <v>18951</v>
      </c>
      <c r="N19" s="127"/>
      <c r="O19" s="134">
        <v>8</v>
      </c>
      <c r="P19" s="95">
        <v>142104</v>
      </c>
      <c r="Q19" s="95">
        <v>0</v>
      </c>
      <c r="R19" s="95">
        <v>0</v>
      </c>
      <c r="S19" s="95">
        <v>0</v>
      </c>
      <c r="T19" s="95">
        <v>9504</v>
      </c>
      <c r="U19" s="95">
        <v>151608</v>
      </c>
      <c r="V19" s="128"/>
      <c r="W19" s="361">
        <v>0</v>
      </c>
      <c r="X19" s="362">
        <v>0</v>
      </c>
      <c r="Y19" s="133">
        <v>9.8299999999999998E-2</v>
      </c>
      <c r="Z19" s="133">
        <v>8.1633231724625957E-2</v>
      </c>
      <c r="AA19" s="339">
        <v>0</v>
      </c>
      <c r="AB19" s="130"/>
      <c r="AC19" s="341">
        <v>2</v>
      </c>
      <c r="AD19" s="134">
        <v>0</v>
      </c>
      <c r="AE19" s="95">
        <v>0</v>
      </c>
      <c r="AF19" s="95">
        <v>0</v>
      </c>
      <c r="AG19" s="343">
        <v>0</v>
      </c>
      <c r="AH19" s="99"/>
    </row>
    <row r="20" spans="1:34" s="34" customFormat="1" ht="12">
      <c r="A20" s="100">
        <v>410</v>
      </c>
      <c r="B20" s="103">
        <v>410035176</v>
      </c>
      <c r="C20" s="102" t="s">
        <v>499</v>
      </c>
      <c r="D20" s="103">
        <v>35</v>
      </c>
      <c r="E20" s="102" t="s">
        <v>60</v>
      </c>
      <c r="F20" s="103">
        <v>176</v>
      </c>
      <c r="G20" s="104" t="s">
        <v>201</v>
      </c>
      <c r="H20" s="94"/>
      <c r="I20" s="304">
        <v>21085</v>
      </c>
      <c r="J20" s="304">
        <v>6808</v>
      </c>
      <c r="K20" s="304">
        <v>0</v>
      </c>
      <c r="L20" s="304">
        <v>1188</v>
      </c>
      <c r="M20" s="304">
        <v>29081</v>
      </c>
      <c r="N20" s="127"/>
      <c r="O20" s="134">
        <v>2</v>
      </c>
      <c r="P20" s="95">
        <v>55786</v>
      </c>
      <c r="Q20" s="95">
        <v>0</v>
      </c>
      <c r="R20" s="95">
        <v>0</v>
      </c>
      <c r="S20" s="95">
        <v>0</v>
      </c>
      <c r="T20" s="95">
        <v>2376</v>
      </c>
      <c r="U20" s="95">
        <v>58162</v>
      </c>
      <c r="V20" s="128"/>
      <c r="W20" s="361">
        <v>0</v>
      </c>
      <c r="X20" s="362">
        <v>0</v>
      </c>
      <c r="Y20" s="133">
        <v>0.09</v>
      </c>
      <c r="Z20" s="133">
        <v>7.7252291190308575E-2</v>
      </c>
      <c r="AA20" s="339">
        <v>0</v>
      </c>
      <c r="AB20" s="130"/>
      <c r="AC20" s="341">
        <v>0</v>
      </c>
      <c r="AD20" s="134">
        <v>0</v>
      </c>
      <c r="AE20" s="95">
        <v>0</v>
      </c>
      <c r="AF20" s="95">
        <v>0</v>
      </c>
      <c r="AG20" s="343">
        <v>0</v>
      </c>
      <c r="AH20" s="99"/>
    </row>
    <row r="21" spans="1:34" s="34" customFormat="1" ht="12">
      <c r="A21" s="100">
        <v>410</v>
      </c>
      <c r="B21" s="103">
        <v>410035229</v>
      </c>
      <c r="C21" s="102" t="s">
        <v>499</v>
      </c>
      <c r="D21" s="103">
        <v>35</v>
      </c>
      <c r="E21" s="102" t="s">
        <v>60</v>
      </c>
      <c r="F21" s="103">
        <v>229</v>
      </c>
      <c r="G21" s="104" t="s">
        <v>254</v>
      </c>
      <c r="H21" s="94"/>
      <c r="I21" s="304">
        <v>13846</v>
      </c>
      <c r="J21" s="304">
        <v>1371</v>
      </c>
      <c r="K21" s="304">
        <v>0</v>
      </c>
      <c r="L21" s="304">
        <v>1188</v>
      </c>
      <c r="M21" s="304">
        <v>16405</v>
      </c>
      <c r="N21" s="127"/>
      <c r="O21" s="134">
        <v>1</v>
      </c>
      <c r="P21" s="95">
        <v>15217</v>
      </c>
      <c r="Q21" s="95">
        <v>0</v>
      </c>
      <c r="R21" s="95">
        <v>0</v>
      </c>
      <c r="S21" s="95">
        <v>0</v>
      </c>
      <c r="T21" s="95">
        <v>1188</v>
      </c>
      <c r="U21" s="95">
        <v>16405</v>
      </c>
      <c r="V21" s="128"/>
      <c r="W21" s="361">
        <v>0</v>
      </c>
      <c r="X21" s="362">
        <v>0</v>
      </c>
      <c r="Y21" s="133">
        <v>0.09</v>
      </c>
      <c r="Z21" s="133">
        <v>2.7719446547168177E-2</v>
      </c>
      <c r="AA21" s="339">
        <v>0</v>
      </c>
      <c r="AB21" s="130"/>
      <c r="AC21" s="341">
        <v>1</v>
      </c>
      <c r="AD21" s="134">
        <v>0</v>
      </c>
      <c r="AE21" s="95">
        <v>0</v>
      </c>
      <c r="AF21" s="95">
        <v>0</v>
      </c>
      <c r="AG21" s="343">
        <v>0</v>
      </c>
      <c r="AH21" s="99"/>
    </row>
    <row r="22" spans="1:34" s="34" customFormat="1" ht="12">
      <c r="A22" s="100">
        <v>410</v>
      </c>
      <c r="B22" s="103">
        <v>410035244</v>
      </c>
      <c r="C22" s="102" t="s">
        <v>499</v>
      </c>
      <c r="D22" s="103">
        <v>35</v>
      </c>
      <c r="E22" s="102" t="s">
        <v>60</v>
      </c>
      <c r="F22" s="103">
        <v>244</v>
      </c>
      <c r="G22" s="104" t="s">
        <v>269</v>
      </c>
      <c r="H22" s="94"/>
      <c r="I22" s="304">
        <v>16466</v>
      </c>
      <c r="J22" s="304">
        <v>3980</v>
      </c>
      <c r="K22" s="304">
        <v>0</v>
      </c>
      <c r="L22" s="304">
        <v>1188</v>
      </c>
      <c r="M22" s="304">
        <v>21634</v>
      </c>
      <c r="N22" s="127"/>
      <c r="O22" s="134">
        <v>2</v>
      </c>
      <c r="P22" s="95">
        <v>40892</v>
      </c>
      <c r="Q22" s="95">
        <v>0</v>
      </c>
      <c r="R22" s="95">
        <v>0</v>
      </c>
      <c r="S22" s="95">
        <v>0</v>
      </c>
      <c r="T22" s="95">
        <v>2376</v>
      </c>
      <c r="U22" s="95">
        <v>43268</v>
      </c>
      <c r="V22" s="128"/>
      <c r="W22" s="361">
        <v>0</v>
      </c>
      <c r="X22" s="362">
        <v>0</v>
      </c>
      <c r="Y22" s="133">
        <v>0.09</v>
      </c>
      <c r="Z22" s="133">
        <v>8.1553960330733144E-2</v>
      </c>
      <c r="AA22" s="339">
        <v>0</v>
      </c>
      <c r="AB22" s="130"/>
      <c r="AC22" s="341">
        <v>1</v>
      </c>
      <c r="AD22" s="134">
        <v>0</v>
      </c>
      <c r="AE22" s="95">
        <v>0</v>
      </c>
      <c r="AF22" s="95">
        <v>0</v>
      </c>
      <c r="AG22" s="343">
        <v>0</v>
      </c>
      <c r="AH22" s="99"/>
    </row>
    <row r="23" spans="1:34" s="34" customFormat="1" ht="12">
      <c r="A23" s="100">
        <v>410</v>
      </c>
      <c r="B23" s="103">
        <v>410035248</v>
      </c>
      <c r="C23" s="102" t="s">
        <v>499</v>
      </c>
      <c r="D23" s="103">
        <v>35</v>
      </c>
      <c r="E23" s="102" t="s">
        <v>60</v>
      </c>
      <c r="F23" s="103">
        <v>248</v>
      </c>
      <c r="G23" s="104" t="s">
        <v>273</v>
      </c>
      <c r="H23" s="94"/>
      <c r="I23" s="304">
        <v>19514</v>
      </c>
      <c r="J23" s="304">
        <v>735</v>
      </c>
      <c r="K23" s="304">
        <v>0</v>
      </c>
      <c r="L23" s="304">
        <v>1188</v>
      </c>
      <c r="M23" s="304">
        <v>21437</v>
      </c>
      <c r="N23" s="127"/>
      <c r="O23" s="134">
        <v>81</v>
      </c>
      <c r="P23" s="95">
        <v>1640169</v>
      </c>
      <c r="Q23" s="95">
        <v>0</v>
      </c>
      <c r="R23" s="95">
        <v>0</v>
      </c>
      <c r="S23" s="95">
        <v>0</v>
      </c>
      <c r="T23" s="95">
        <v>96228</v>
      </c>
      <c r="U23" s="95">
        <v>1736397</v>
      </c>
      <c r="V23" s="128"/>
      <c r="W23" s="361">
        <v>0</v>
      </c>
      <c r="X23" s="362">
        <v>0</v>
      </c>
      <c r="Y23" s="133">
        <v>0.18</v>
      </c>
      <c r="Z23" s="133">
        <v>6.9151363690119996E-2</v>
      </c>
      <c r="AA23" s="339">
        <v>0</v>
      </c>
      <c r="AB23" s="130"/>
      <c r="AC23" s="341">
        <v>32</v>
      </c>
      <c r="AD23" s="134">
        <v>0</v>
      </c>
      <c r="AE23" s="95">
        <v>0</v>
      </c>
      <c r="AF23" s="95">
        <v>0</v>
      </c>
      <c r="AG23" s="343">
        <v>0</v>
      </c>
      <c r="AH23" s="99"/>
    </row>
    <row r="24" spans="1:34" s="34" customFormat="1" ht="12">
      <c r="A24" s="100">
        <v>410</v>
      </c>
      <c r="B24" s="103">
        <v>410035262</v>
      </c>
      <c r="C24" s="102" t="s">
        <v>499</v>
      </c>
      <c r="D24" s="103">
        <v>35</v>
      </c>
      <c r="E24" s="102" t="s">
        <v>60</v>
      </c>
      <c r="F24" s="103">
        <v>262</v>
      </c>
      <c r="G24" s="104" t="s">
        <v>287</v>
      </c>
      <c r="H24" s="94"/>
      <c r="I24" s="304">
        <v>15943</v>
      </c>
      <c r="J24" s="304">
        <v>167</v>
      </c>
      <c r="K24" s="304">
        <v>0</v>
      </c>
      <c r="L24" s="304">
        <v>1188</v>
      </c>
      <c r="M24" s="304">
        <v>17298</v>
      </c>
      <c r="N24" s="127"/>
      <c r="O24" s="134">
        <v>4</v>
      </c>
      <c r="P24" s="95">
        <v>64440</v>
      </c>
      <c r="Q24" s="95">
        <v>0</v>
      </c>
      <c r="R24" s="95">
        <v>0</v>
      </c>
      <c r="S24" s="95">
        <v>0</v>
      </c>
      <c r="T24" s="95">
        <v>4752</v>
      </c>
      <c r="U24" s="95">
        <v>69192</v>
      </c>
      <c r="V24" s="128"/>
      <c r="W24" s="361">
        <v>0</v>
      </c>
      <c r="X24" s="362">
        <v>0</v>
      </c>
      <c r="Y24" s="133">
        <v>0.09</v>
      </c>
      <c r="Z24" s="133">
        <v>8.7628777562184054E-2</v>
      </c>
      <c r="AA24" s="339">
        <v>0</v>
      </c>
      <c r="AB24" s="130"/>
      <c r="AC24" s="341">
        <v>4</v>
      </c>
      <c r="AD24" s="134">
        <v>0</v>
      </c>
      <c r="AE24" s="95">
        <v>0</v>
      </c>
      <c r="AF24" s="95">
        <v>0</v>
      </c>
      <c r="AG24" s="343">
        <v>0</v>
      </c>
      <c r="AH24" s="99"/>
    </row>
    <row r="25" spans="1:34" s="34" customFormat="1" ht="12">
      <c r="A25" s="100">
        <v>410</v>
      </c>
      <c r="B25" s="103">
        <v>410035346</v>
      </c>
      <c r="C25" s="102" t="s">
        <v>499</v>
      </c>
      <c r="D25" s="103">
        <v>35</v>
      </c>
      <c r="E25" s="102" t="s">
        <v>60</v>
      </c>
      <c r="F25" s="103">
        <v>346</v>
      </c>
      <c r="G25" s="104" t="s">
        <v>371</v>
      </c>
      <c r="H25" s="94"/>
      <c r="I25" s="304">
        <v>18158</v>
      </c>
      <c r="J25" s="304">
        <v>2860</v>
      </c>
      <c r="K25" s="304">
        <v>0</v>
      </c>
      <c r="L25" s="304">
        <v>1188</v>
      </c>
      <c r="M25" s="304">
        <v>22206</v>
      </c>
      <c r="N25" s="127"/>
      <c r="O25" s="134">
        <v>17</v>
      </c>
      <c r="P25" s="95">
        <v>357306</v>
      </c>
      <c r="Q25" s="95">
        <v>0</v>
      </c>
      <c r="R25" s="95">
        <v>0</v>
      </c>
      <c r="S25" s="95">
        <v>0</v>
      </c>
      <c r="T25" s="95">
        <v>20196</v>
      </c>
      <c r="U25" s="95">
        <v>377502</v>
      </c>
      <c r="V25" s="128"/>
      <c r="W25" s="361">
        <v>0</v>
      </c>
      <c r="X25" s="362">
        <v>0</v>
      </c>
      <c r="Y25" s="133">
        <v>0.09</v>
      </c>
      <c r="Z25" s="133">
        <v>2.0953563763898626E-2</v>
      </c>
      <c r="AA25" s="339">
        <v>0</v>
      </c>
      <c r="AB25" s="130"/>
      <c r="AC25" s="341">
        <v>6</v>
      </c>
      <c r="AD25" s="134">
        <v>0</v>
      </c>
      <c r="AE25" s="95">
        <v>0</v>
      </c>
      <c r="AF25" s="95">
        <v>0</v>
      </c>
      <c r="AG25" s="343">
        <v>0</v>
      </c>
      <c r="AH25" s="99"/>
    </row>
    <row r="26" spans="1:34" s="34" customFormat="1" ht="12">
      <c r="A26" s="100">
        <v>410</v>
      </c>
      <c r="B26" s="103">
        <v>410057035</v>
      </c>
      <c r="C26" s="102" t="s">
        <v>499</v>
      </c>
      <c r="D26" s="103">
        <v>57</v>
      </c>
      <c r="E26" s="102" t="s">
        <v>82</v>
      </c>
      <c r="F26" s="103">
        <v>35</v>
      </c>
      <c r="G26" s="104" t="s">
        <v>60</v>
      </c>
      <c r="H26" s="94"/>
      <c r="I26" s="304">
        <v>18231</v>
      </c>
      <c r="J26" s="304">
        <v>6484</v>
      </c>
      <c r="K26" s="304">
        <v>0</v>
      </c>
      <c r="L26" s="304">
        <v>1188</v>
      </c>
      <c r="M26" s="304">
        <v>25903</v>
      </c>
      <c r="N26" s="127"/>
      <c r="O26" s="134">
        <v>7</v>
      </c>
      <c r="P26" s="95">
        <v>173005</v>
      </c>
      <c r="Q26" s="95">
        <v>0</v>
      </c>
      <c r="R26" s="95">
        <v>0</v>
      </c>
      <c r="S26" s="95">
        <v>0</v>
      </c>
      <c r="T26" s="95">
        <v>8316</v>
      </c>
      <c r="U26" s="95">
        <v>181321</v>
      </c>
      <c r="V26" s="128"/>
      <c r="W26" s="361">
        <v>0</v>
      </c>
      <c r="X26" s="362">
        <v>0</v>
      </c>
      <c r="Y26" s="133">
        <v>0.18</v>
      </c>
      <c r="Z26" s="133">
        <v>0.16288347901121777</v>
      </c>
      <c r="AA26" s="339">
        <v>0</v>
      </c>
      <c r="AB26" s="130"/>
      <c r="AC26" s="341">
        <v>1</v>
      </c>
      <c r="AD26" s="134">
        <v>0</v>
      </c>
      <c r="AE26" s="95">
        <v>0</v>
      </c>
      <c r="AF26" s="95">
        <v>0</v>
      </c>
      <c r="AG26" s="343">
        <v>0</v>
      </c>
      <c r="AH26" s="99"/>
    </row>
    <row r="27" spans="1:34" s="34" customFormat="1" ht="12">
      <c r="A27" s="100">
        <v>410</v>
      </c>
      <c r="B27" s="103">
        <v>410057057</v>
      </c>
      <c r="C27" s="102" t="s">
        <v>499</v>
      </c>
      <c r="D27" s="103">
        <v>57</v>
      </c>
      <c r="E27" s="102" t="s">
        <v>82</v>
      </c>
      <c r="F27" s="103">
        <v>57</v>
      </c>
      <c r="G27" s="104" t="s">
        <v>82</v>
      </c>
      <c r="H27" s="94"/>
      <c r="I27" s="304">
        <v>19922</v>
      </c>
      <c r="J27" s="304">
        <v>999</v>
      </c>
      <c r="K27" s="304">
        <v>0</v>
      </c>
      <c r="L27" s="304">
        <v>1188</v>
      </c>
      <c r="M27" s="304">
        <v>22109</v>
      </c>
      <c r="N27" s="127"/>
      <c r="O27" s="134">
        <v>201</v>
      </c>
      <c r="P27" s="95">
        <v>4205121</v>
      </c>
      <c r="Q27" s="95">
        <v>0</v>
      </c>
      <c r="R27" s="95">
        <v>0</v>
      </c>
      <c r="S27" s="95">
        <v>0</v>
      </c>
      <c r="T27" s="95">
        <v>238788</v>
      </c>
      <c r="U27" s="95">
        <v>4443909</v>
      </c>
      <c r="V27" s="128"/>
      <c r="W27" s="361">
        <v>0</v>
      </c>
      <c r="X27" s="362">
        <v>0</v>
      </c>
      <c r="Y27" s="133">
        <v>0.18</v>
      </c>
      <c r="Z27" s="133">
        <v>0.1244432740237135</v>
      </c>
      <c r="AA27" s="339">
        <v>0</v>
      </c>
      <c r="AB27" s="130"/>
      <c r="AC27" s="341">
        <v>52</v>
      </c>
      <c r="AD27" s="134">
        <v>0</v>
      </c>
      <c r="AE27" s="95">
        <v>0</v>
      </c>
      <c r="AF27" s="95">
        <v>0</v>
      </c>
      <c r="AG27" s="343">
        <v>0</v>
      </c>
      <c r="AH27" s="99"/>
    </row>
    <row r="28" spans="1:34" s="34" customFormat="1" ht="12">
      <c r="A28" s="100">
        <v>410</v>
      </c>
      <c r="B28" s="103">
        <v>410057093</v>
      </c>
      <c r="C28" s="102" t="s">
        <v>499</v>
      </c>
      <c r="D28" s="103">
        <v>57</v>
      </c>
      <c r="E28" s="102" t="s">
        <v>82</v>
      </c>
      <c r="F28" s="103">
        <v>93</v>
      </c>
      <c r="G28" s="104" t="s">
        <v>118</v>
      </c>
      <c r="H28" s="94"/>
      <c r="I28" s="304">
        <v>15451</v>
      </c>
      <c r="J28" s="304">
        <v>63</v>
      </c>
      <c r="K28" s="304">
        <v>0</v>
      </c>
      <c r="L28" s="304">
        <v>1188</v>
      </c>
      <c r="M28" s="304">
        <v>16702</v>
      </c>
      <c r="N28" s="127"/>
      <c r="O28" s="134">
        <v>7</v>
      </c>
      <c r="P28" s="95">
        <v>108598</v>
      </c>
      <c r="Q28" s="95">
        <v>0</v>
      </c>
      <c r="R28" s="95">
        <v>0</v>
      </c>
      <c r="S28" s="95">
        <v>0</v>
      </c>
      <c r="T28" s="95">
        <v>8316</v>
      </c>
      <c r="U28" s="95">
        <v>116914</v>
      </c>
      <c r="V28" s="128"/>
      <c r="W28" s="361">
        <v>0</v>
      </c>
      <c r="X28" s="362">
        <v>0</v>
      </c>
      <c r="Y28" s="133">
        <v>0.18</v>
      </c>
      <c r="Z28" s="133">
        <v>8.5882308079859873E-2</v>
      </c>
      <c r="AA28" s="339">
        <v>0</v>
      </c>
      <c r="AB28" s="130"/>
      <c r="AC28" s="341">
        <v>3</v>
      </c>
      <c r="AD28" s="134">
        <v>0</v>
      </c>
      <c r="AE28" s="95">
        <v>0</v>
      </c>
      <c r="AF28" s="95">
        <v>0</v>
      </c>
      <c r="AG28" s="343">
        <v>0</v>
      </c>
      <c r="AH28" s="99"/>
    </row>
    <row r="29" spans="1:34" s="34" customFormat="1" ht="12">
      <c r="A29" s="100">
        <v>410</v>
      </c>
      <c r="B29" s="103">
        <v>410057163</v>
      </c>
      <c r="C29" s="102" t="s">
        <v>499</v>
      </c>
      <c r="D29" s="103">
        <v>57</v>
      </c>
      <c r="E29" s="102" t="s">
        <v>82</v>
      </c>
      <c r="F29" s="103">
        <v>163</v>
      </c>
      <c r="G29" s="104" t="s">
        <v>188</v>
      </c>
      <c r="H29" s="94"/>
      <c r="I29" s="304">
        <v>15906</v>
      </c>
      <c r="J29" s="304">
        <v>2</v>
      </c>
      <c r="K29" s="304">
        <v>0</v>
      </c>
      <c r="L29" s="304">
        <v>1188</v>
      </c>
      <c r="M29" s="304">
        <v>17096</v>
      </c>
      <c r="N29" s="127"/>
      <c r="O29" s="134">
        <v>4</v>
      </c>
      <c r="P29" s="95">
        <v>63632</v>
      </c>
      <c r="Q29" s="95">
        <v>0</v>
      </c>
      <c r="R29" s="95">
        <v>0</v>
      </c>
      <c r="S29" s="95">
        <v>0</v>
      </c>
      <c r="T29" s="95">
        <v>4752</v>
      </c>
      <c r="U29" s="95">
        <v>68384</v>
      </c>
      <c r="V29" s="128"/>
      <c r="W29" s="361">
        <v>0</v>
      </c>
      <c r="X29" s="362">
        <v>0</v>
      </c>
      <c r="Y29" s="133">
        <v>0.18</v>
      </c>
      <c r="Z29" s="133">
        <v>9.5688734990315535E-2</v>
      </c>
      <c r="AA29" s="339">
        <v>0</v>
      </c>
      <c r="AB29" s="130"/>
      <c r="AC29" s="341">
        <v>3</v>
      </c>
      <c r="AD29" s="134">
        <v>0</v>
      </c>
      <c r="AE29" s="95">
        <v>0</v>
      </c>
      <c r="AF29" s="95">
        <v>0</v>
      </c>
      <c r="AG29" s="343">
        <v>0</v>
      </c>
      <c r="AH29" s="99"/>
    </row>
    <row r="30" spans="1:34" s="34" customFormat="1" ht="12">
      <c r="A30" s="100">
        <v>410</v>
      </c>
      <c r="B30" s="103">
        <v>410057248</v>
      </c>
      <c r="C30" s="102" t="s">
        <v>499</v>
      </c>
      <c r="D30" s="103">
        <v>57</v>
      </c>
      <c r="E30" s="102" t="s">
        <v>82</v>
      </c>
      <c r="F30" s="103">
        <v>248</v>
      </c>
      <c r="G30" s="104" t="s">
        <v>273</v>
      </c>
      <c r="H30" s="94"/>
      <c r="I30" s="304">
        <v>18090</v>
      </c>
      <c r="J30" s="304">
        <v>681</v>
      </c>
      <c r="K30" s="304">
        <v>0</v>
      </c>
      <c r="L30" s="304">
        <v>1188</v>
      </c>
      <c r="M30" s="304">
        <v>19959</v>
      </c>
      <c r="N30" s="127"/>
      <c r="O30" s="134">
        <v>11</v>
      </c>
      <c r="P30" s="95">
        <v>206481</v>
      </c>
      <c r="Q30" s="95">
        <v>0</v>
      </c>
      <c r="R30" s="95">
        <v>0</v>
      </c>
      <c r="S30" s="95">
        <v>0</v>
      </c>
      <c r="T30" s="95">
        <v>13068</v>
      </c>
      <c r="U30" s="95">
        <v>219549</v>
      </c>
      <c r="V30" s="128"/>
      <c r="W30" s="361">
        <v>0</v>
      </c>
      <c r="X30" s="362">
        <v>0</v>
      </c>
      <c r="Y30" s="133">
        <v>0.18</v>
      </c>
      <c r="Z30" s="133">
        <v>6.9151363690119996E-2</v>
      </c>
      <c r="AA30" s="339">
        <v>0</v>
      </c>
      <c r="AB30" s="130"/>
      <c r="AC30" s="341">
        <v>2</v>
      </c>
      <c r="AD30" s="134">
        <v>0</v>
      </c>
      <c r="AE30" s="95">
        <v>0</v>
      </c>
      <c r="AF30" s="95">
        <v>0</v>
      </c>
      <c r="AG30" s="343">
        <v>0</v>
      </c>
      <c r="AH30" s="99"/>
    </row>
    <row r="31" spans="1:34" s="34" customFormat="1" ht="12">
      <c r="A31" s="100">
        <v>410</v>
      </c>
      <c r="B31" s="103">
        <v>410057336</v>
      </c>
      <c r="C31" s="102" t="s">
        <v>499</v>
      </c>
      <c r="D31" s="103">
        <v>57</v>
      </c>
      <c r="E31" s="102" t="s">
        <v>82</v>
      </c>
      <c r="F31" s="103">
        <v>336</v>
      </c>
      <c r="G31" s="104" t="s">
        <v>361</v>
      </c>
      <c r="H31" s="94"/>
      <c r="I31" s="304">
        <v>16410.426652716051</v>
      </c>
      <c r="J31" s="304">
        <v>3596</v>
      </c>
      <c r="K31" s="304">
        <v>0</v>
      </c>
      <c r="L31" s="304">
        <v>1188</v>
      </c>
      <c r="M31" s="304">
        <v>21194.426652716051</v>
      </c>
      <c r="N31" s="127"/>
      <c r="O31" s="134">
        <v>1</v>
      </c>
      <c r="P31" s="95">
        <v>20006</v>
      </c>
      <c r="Q31" s="95">
        <v>0</v>
      </c>
      <c r="R31" s="95">
        <v>0</v>
      </c>
      <c r="S31" s="95">
        <v>0</v>
      </c>
      <c r="T31" s="95">
        <v>1188</v>
      </c>
      <c r="U31" s="95">
        <v>21194</v>
      </c>
      <c r="V31" s="128"/>
      <c r="W31" s="361">
        <v>0</v>
      </c>
      <c r="X31" s="362">
        <v>0</v>
      </c>
      <c r="Y31" s="133">
        <v>0.09</v>
      </c>
      <c r="Z31" s="133">
        <v>4.0610278282502986E-2</v>
      </c>
      <c r="AA31" s="339">
        <v>0</v>
      </c>
      <c r="AB31" s="130"/>
      <c r="AC31" s="341">
        <v>0</v>
      </c>
      <c r="AD31" s="134">
        <v>0</v>
      </c>
      <c r="AE31" s="95">
        <v>0</v>
      </c>
      <c r="AF31" s="95">
        <v>0</v>
      </c>
      <c r="AG31" s="343">
        <v>0</v>
      </c>
      <c r="AH31" s="99"/>
    </row>
    <row r="32" spans="1:34" s="34" customFormat="1" ht="12">
      <c r="A32" s="100">
        <v>412</v>
      </c>
      <c r="B32" s="103">
        <v>412035018</v>
      </c>
      <c r="C32" s="102" t="s">
        <v>500</v>
      </c>
      <c r="D32" s="103">
        <v>35</v>
      </c>
      <c r="E32" s="102" t="s">
        <v>60</v>
      </c>
      <c r="F32" s="103">
        <v>18</v>
      </c>
      <c r="G32" s="104" t="s">
        <v>43</v>
      </c>
      <c r="H32" s="94"/>
      <c r="I32" s="304">
        <v>11796</v>
      </c>
      <c r="J32" s="304">
        <v>6317</v>
      </c>
      <c r="K32" s="304">
        <v>0</v>
      </c>
      <c r="L32" s="304">
        <v>1188</v>
      </c>
      <c r="M32" s="304">
        <v>19301</v>
      </c>
      <c r="N32" s="127"/>
      <c r="O32" s="134">
        <v>1</v>
      </c>
      <c r="P32" s="95">
        <v>18113</v>
      </c>
      <c r="Q32" s="95">
        <v>0</v>
      </c>
      <c r="R32" s="95">
        <v>0</v>
      </c>
      <c r="S32" s="95">
        <v>0</v>
      </c>
      <c r="T32" s="95">
        <v>1188</v>
      </c>
      <c r="U32" s="95">
        <v>19301</v>
      </c>
      <c r="V32" s="128"/>
      <c r="W32" s="361">
        <v>0</v>
      </c>
      <c r="X32" s="362">
        <v>0</v>
      </c>
      <c r="Y32" s="133">
        <v>0.09</v>
      </c>
      <c r="Z32" s="133">
        <v>2.9613657342247156E-2</v>
      </c>
      <c r="AA32" s="339">
        <v>0</v>
      </c>
      <c r="AB32" s="130"/>
      <c r="AC32" s="341">
        <v>0</v>
      </c>
      <c r="AD32" s="134">
        <v>0</v>
      </c>
      <c r="AE32" s="95">
        <v>0</v>
      </c>
      <c r="AF32" s="95">
        <v>0</v>
      </c>
      <c r="AG32" s="343">
        <v>0</v>
      </c>
      <c r="AH32" s="99"/>
    </row>
    <row r="33" spans="1:34" s="34" customFormat="1" ht="12">
      <c r="A33" s="100">
        <v>412</v>
      </c>
      <c r="B33" s="103">
        <v>412035035</v>
      </c>
      <c r="C33" s="102" t="s">
        <v>500</v>
      </c>
      <c r="D33" s="103">
        <v>35</v>
      </c>
      <c r="E33" s="102" t="s">
        <v>60</v>
      </c>
      <c r="F33" s="103">
        <v>35</v>
      </c>
      <c r="G33" s="104" t="s">
        <v>60</v>
      </c>
      <c r="H33" s="94"/>
      <c r="I33" s="304">
        <v>20301</v>
      </c>
      <c r="J33" s="304">
        <v>7220</v>
      </c>
      <c r="K33" s="304">
        <v>0</v>
      </c>
      <c r="L33" s="304">
        <v>1188</v>
      </c>
      <c r="M33" s="304">
        <v>28709</v>
      </c>
      <c r="N33" s="127"/>
      <c r="O33" s="134">
        <v>463</v>
      </c>
      <c r="P33" s="95">
        <v>12742223</v>
      </c>
      <c r="Q33" s="95">
        <v>0</v>
      </c>
      <c r="R33" s="95">
        <v>0</v>
      </c>
      <c r="S33" s="95">
        <v>0</v>
      </c>
      <c r="T33" s="95">
        <v>550044</v>
      </c>
      <c r="U33" s="95">
        <v>13292267</v>
      </c>
      <c r="V33" s="128"/>
      <c r="W33" s="361">
        <v>0</v>
      </c>
      <c r="X33" s="362">
        <v>0</v>
      </c>
      <c r="Y33" s="133">
        <v>0.18</v>
      </c>
      <c r="Z33" s="133">
        <v>0.16288347901121777</v>
      </c>
      <c r="AA33" s="339">
        <v>0</v>
      </c>
      <c r="AB33" s="130"/>
      <c r="AC33" s="341">
        <v>59</v>
      </c>
      <c r="AD33" s="134">
        <v>0</v>
      </c>
      <c r="AE33" s="95">
        <v>0</v>
      </c>
      <c r="AF33" s="95">
        <v>0</v>
      </c>
      <c r="AG33" s="343">
        <v>0</v>
      </c>
      <c r="AH33" s="99"/>
    </row>
    <row r="34" spans="1:34" s="34" customFormat="1" ht="12">
      <c r="A34" s="100">
        <v>412</v>
      </c>
      <c r="B34" s="103">
        <v>412035044</v>
      </c>
      <c r="C34" s="102" t="s">
        <v>500</v>
      </c>
      <c r="D34" s="103">
        <v>35</v>
      </c>
      <c r="E34" s="102" t="s">
        <v>60</v>
      </c>
      <c r="F34" s="103">
        <v>44</v>
      </c>
      <c r="G34" s="104" t="s">
        <v>69</v>
      </c>
      <c r="H34" s="94"/>
      <c r="I34" s="304">
        <v>18138</v>
      </c>
      <c r="J34" s="304">
        <v>0</v>
      </c>
      <c r="K34" s="304">
        <v>0</v>
      </c>
      <c r="L34" s="304">
        <v>1188</v>
      </c>
      <c r="M34" s="304">
        <v>19326</v>
      </c>
      <c r="N34" s="127"/>
      <c r="O34" s="134">
        <v>8</v>
      </c>
      <c r="P34" s="95">
        <v>145104</v>
      </c>
      <c r="Q34" s="95">
        <v>-2271.2287768467645</v>
      </c>
      <c r="R34" s="95">
        <v>0</v>
      </c>
      <c r="S34" s="95">
        <v>0</v>
      </c>
      <c r="T34" s="95">
        <v>9354</v>
      </c>
      <c r="U34" s="95">
        <v>152186.77122315325</v>
      </c>
      <c r="V34" s="128"/>
      <c r="W34" s="361">
        <v>0</v>
      </c>
      <c r="X34" s="362">
        <v>0</v>
      </c>
      <c r="Y34" s="133">
        <v>0.09</v>
      </c>
      <c r="Z34" s="133">
        <v>9.39202095539073E-2</v>
      </c>
      <c r="AA34" s="339">
        <v>0</v>
      </c>
      <c r="AB34" s="130"/>
      <c r="AC34" s="341">
        <v>3</v>
      </c>
      <c r="AD34" s="134">
        <v>0.12521936138751597</v>
      </c>
      <c r="AE34" s="95">
        <v>2271.2287768467645</v>
      </c>
      <c r="AF34" s="95">
        <v>0</v>
      </c>
      <c r="AG34" s="343">
        <v>0</v>
      </c>
      <c r="AH34" s="99"/>
    </row>
    <row r="35" spans="1:34" s="34" customFormat="1" ht="12">
      <c r="A35" s="100">
        <v>412</v>
      </c>
      <c r="B35" s="103">
        <v>412035046</v>
      </c>
      <c r="C35" s="102" t="s">
        <v>500</v>
      </c>
      <c r="D35" s="103">
        <v>35</v>
      </c>
      <c r="E35" s="102" t="s">
        <v>60</v>
      </c>
      <c r="F35" s="103">
        <v>46</v>
      </c>
      <c r="G35" s="104" t="s">
        <v>71</v>
      </c>
      <c r="H35" s="94"/>
      <c r="I35" s="304">
        <v>16784</v>
      </c>
      <c r="J35" s="304">
        <v>16702</v>
      </c>
      <c r="K35" s="304">
        <v>0</v>
      </c>
      <c r="L35" s="304">
        <v>1188</v>
      </c>
      <c r="M35" s="304">
        <v>34674</v>
      </c>
      <c r="N35" s="127"/>
      <c r="O35" s="134">
        <v>1</v>
      </c>
      <c r="P35" s="95">
        <v>33486</v>
      </c>
      <c r="Q35" s="95">
        <v>0</v>
      </c>
      <c r="R35" s="95">
        <v>0</v>
      </c>
      <c r="S35" s="95">
        <v>0</v>
      </c>
      <c r="T35" s="95">
        <v>1188</v>
      </c>
      <c r="U35" s="95">
        <v>34674</v>
      </c>
      <c r="V35" s="128"/>
      <c r="W35" s="361">
        <v>0</v>
      </c>
      <c r="X35" s="362">
        <v>0</v>
      </c>
      <c r="Y35" s="133">
        <v>0.09</v>
      </c>
      <c r="Z35" s="133">
        <v>8.3219895033130565E-4</v>
      </c>
      <c r="AA35" s="339">
        <v>0</v>
      </c>
      <c r="AB35" s="130"/>
      <c r="AC35" s="341">
        <v>0</v>
      </c>
      <c r="AD35" s="134">
        <v>0</v>
      </c>
      <c r="AE35" s="95">
        <v>0</v>
      </c>
      <c r="AF35" s="95">
        <v>0</v>
      </c>
      <c r="AG35" s="343">
        <v>0</v>
      </c>
      <c r="AH35" s="99"/>
    </row>
    <row r="36" spans="1:34" s="34" customFormat="1" ht="12">
      <c r="A36" s="100">
        <v>412</v>
      </c>
      <c r="B36" s="103">
        <v>412035073</v>
      </c>
      <c r="C36" s="102" t="s">
        <v>500</v>
      </c>
      <c r="D36" s="103">
        <v>35</v>
      </c>
      <c r="E36" s="102" t="s">
        <v>60</v>
      </c>
      <c r="F36" s="103">
        <v>73</v>
      </c>
      <c r="G36" s="104" t="s">
        <v>98</v>
      </c>
      <c r="H36" s="94"/>
      <c r="I36" s="304">
        <v>20121</v>
      </c>
      <c r="J36" s="304">
        <v>14542</v>
      </c>
      <c r="K36" s="304">
        <v>0</v>
      </c>
      <c r="L36" s="304">
        <v>1188</v>
      </c>
      <c r="M36" s="304">
        <v>35851</v>
      </c>
      <c r="N36" s="127"/>
      <c r="O36" s="134">
        <v>3</v>
      </c>
      <c r="P36" s="95">
        <v>103989</v>
      </c>
      <c r="Q36" s="95">
        <v>0</v>
      </c>
      <c r="R36" s="95">
        <v>0</v>
      </c>
      <c r="S36" s="95">
        <v>0</v>
      </c>
      <c r="T36" s="95">
        <v>3564</v>
      </c>
      <c r="U36" s="95">
        <v>107553</v>
      </c>
      <c r="V36" s="128"/>
      <c r="W36" s="361">
        <v>0</v>
      </c>
      <c r="X36" s="362">
        <v>0</v>
      </c>
      <c r="Y36" s="133">
        <v>0.09</v>
      </c>
      <c r="Z36" s="133">
        <v>1.1705761257441058E-2</v>
      </c>
      <c r="AA36" s="339">
        <v>0</v>
      </c>
      <c r="AB36" s="130"/>
      <c r="AC36" s="341">
        <v>1</v>
      </c>
      <c r="AD36" s="134">
        <v>0</v>
      </c>
      <c r="AE36" s="95">
        <v>0</v>
      </c>
      <c r="AF36" s="95">
        <v>0</v>
      </c>
      <c r="AG36" s="343">
        <v>0</v>
      </c>
      <c r="AH36" s="99"/>
    </row>
    <row r="37" spans="1:34" s="34" customFormat="1" ht="12">
      <c r="A37" s="100">
        <v>412</v>
      </c>
      <c r="B37" s="103">
        <v>412035088</v>
      </c>
      <c r="C37" s="102" t="s">
        <v>500</v>
      </c>
      <c r="D37" s="103">
        <v>35</v>
      </c>
      <c r="E37" s="102" t="s">
        <v>60</v>
      </c>
      <c r="F37" s="103">
        <v>88</v>
      </c>
      <c r="G37" s="104" t="s">
        <v>113</v>
      </c>
      <c r="H37" s="94"/>
      <c r="I37" s="304">
        <v>13522.748360704687</v>
      </c>
      <c r="J37" s="304">
        <v>3987</v>
      </c>
      <c r="K37" s="304">
        <v>0</v>
      </c>
      <c r="L37" s="304">
        <v>1188</v>
      </c>
      <c r="M37" s="304">
        <v>18697.748360704689</v>
      </c>
      <c r="N37" s="127"/>
      <c r="O37" s="134">
        <v>1</v>
      </c>
      <c r="P37" s="95">
        <v>17510</v>
      </c>
      <c r="Q37" s="95">
        <v>0</v>
      </c>
      <c r="R37" s="95">
        <v>0</v>
      </c>
      <c r="S37" s="95">
        <v>0</v>
      </c>
      <c r="T37" s="95">
        <v>1188</v>
      </c>
      <c r="U37" s="95">
        <v>18698</v>
      </c>
      <c r="V37" s="128"/>
      <c r="W37" s="361">
        <v>0</v>
      </c>
      <c r="X37" s="362">
        <v>0</v>
      </c>
      <c r="Y37" s="133">
        <v>0.09</v>
      </c>
      <c r="Z37" s="133">
        <v>6.923856863436881E-3</v>
      </c>
      <c r="AA37" s="339">
        <v>0</v>
      </c>
      <c r="AB37" s="130"/>
      <c r="AC37" s="341">
        <v>0</v>
      </c>
      <c r="AD37" s="134">
        <v>0</v>
      </c>
      <c r="AE37" s="95">
        <v>0</v>
      </c>
      <c r="AF37" s="95">
        <v>0</v>
      </c>
      <c r="AG37" s="343">
        <v>0</v>
      </c>
      <c r="AH37" s="99"/>
    </row>
    <row r="38" spans="1:34" s="34" customFormat="1" ht="12">
      <c r="A38" s="100">
        <v>412</v>
      </c>
      <c r="B38" s="103">
        <v>412035100</v>
      </c>
      <c r="C38" s="102" t="s">
        <v>500</v>
      </c>
      <c r="D38" s="103">
        <v>35</v>
      </c>
      <c r="E38" s="102" t="s">
        <v>60</v>
      </c>
      <c r="F38" s="103">
        <v>100</v>
      </c>
      <c r="G38" s="104" t="s">
        <v>125</v>
      </c>
      <c r="H38" s="94"/>
      <c r="I38" s="304">
        <v>18250.951534425098</v>
      </c>
      <c r="J38" s="304">
        <v>4929</v>
      </c>
      <c r="K38" s="304">
        <v>0</v>
      </c>
      <c r="L38" s="304">
        <v>1188</v>
      </c>
      <c r="M38" s="304">
        <v>24367.951534425098</v>
      </c>
      <c r="N38" s="127"/>
      <c r="O38" s="134">
        <v>1</v>
      </c>
      <c r="P38" s="95">
        <v>23180</v>
      </c>
      <c r="Q38" s="95">
        <v>0</v>
      </c>
      <c r="R38" s="95">
        <v>0</v>
      </c>
      <c r="S38" s="95">
        <v>0</v>
      </c>
      <c r="T38" s="95">
        <v>1188</v>
      </c>
      <c r="U38" s="95">
        <v>24368</v>
      </c>
      <c r="V38" s="128"/>
      <c r="W38" s="361">
        <v>0</v>
      </c>
      <c r="X38" s="362">
        <v>0</v>
      </c>
      <c r="Y38" s="133">
        <v>0.09</v>
      </c>
      <c r="Z38" s="133">
        <v>2.6732973533095818E-2</v>
      </c>
      <c r="AA38" s="339">
        <v>0</v>
      </c>
      <c r="AB38" s="130"/>
      <c r="AC38" s="341">
        <v>0</v>
      </c>
      <c r="AD38" s="134">
        <v>0</v>
      </c>
      <c r="AE38" s="95">
        <v>0</v>
      </c>
      <c r="AF38" s="95">
        <v>0</v>
      </c>
      <c r="AG38" s="343">
        <v>0</v>
      </c>
      <c r="AH38" s="99"/>
    </row>
    <row r="39" spans="1:34" s="34" customFormat="1" ht="12">
      <c r="A39" s="100">
        <v>412</v>
      </c>
      <c r="B39" s="103">
        <v>412035189</v>
      </c>
      <c r="C39" s="102" t="s">
        <v>500</v>
      </c>
      <c r="D39" s="103">
        <v>35</v>
      </c>
      <c r="E39" s="102" t="s">
        <v>60</v>
      </c>
      <c r="F39" s="103">
        <v>189</v>
      </c>
      <c r="G39" s="104" t="s">
        <v>214</v>
      </c>
      <c r="H39" s="94"/>
      <c r="I39" s="304">
        <v>17904</v>
      </c>
      <c r="J39" s="304">
        <v>8154</v>
      </c>
      <c r="K39" s="304">
        <v>0</v>
      </c>
      <c r="L39" s="304">
        <v>1188</v>
      </c>
      <c r="M39" s="304">
        <v>27246</v>
      </c>
      <c r="N39" s="127"/>
      <c r="O39" s="134">
        <v>4</v>
      </c>
      <c r="P39" s="95">
        <v>104232</v>
      </c>
      <c r="Q39" s="95">
        <v>0</v>
      </c>
      <c r="R39" s="95">
        <v>0</v>
      </c>
      <c r="S39" s="95">
        <v>0</v>
      </c>
      <c r="T39" s="95">
        <v>4752</v>
      </c>
      <c r="U39" s="95">
        <v>108984</v>
      </c>
      <c r="V39" s="128"/>
      <c r="W39" s="361">
        <v>0</v>
      </c>
      <c r="X39" s="362">
        <v>0</v>
      </c>
      <c r="Y39" s="133">
        <v>0.09</v>
      </c>
      <c r="Z39" s="133">
        <v>4.869293737937196E-3</v>
      </c>
      <c r="AA39" s="339">
        <v>0</v>
      </c>
      <c r="AB39" s="130"/>
      <c r="AC39" s="341">
        <v>0</v>
      </c>
      <c r="AD39" s="134">
        <v>0</v>
      </c>
      <c r="AE39" s="95">
        <v>0</v>
      </c>
      <c r="AF39" s="95">
        <v>0</v>
      </c>
      <c r="AG39" s="343">
        <v>0</v>
      </c>
      <c r="AH39" s="99"/>
    </row>
    <row r="40" spans="1:34" s="34" customFormat="1" ht="12">
      <c r="A40" s="100">
        <v>412</v>
      </c>
      <c r="B40" s="103">
        <v>412035199</v>
      </c>
      <c r="C40" s="102" t="s">
        <v>500</v>
      </c>
      <c r="D40" s="103">
        <v>35</v>
      </c>
      <c r="E40" s="102" t="s">
        <v>60</v>
      </c>
      <c r="F40" s="103">
        <v>199</v>
      </c>
      <c r="G40" s="104" t="s">
        <v>224</v>
      </c>
      <c r="H40" s="94"/>
      <c r="I40" s="304">
        <v>13510.509526206772</v>
      </c>
      <c r="J40" s="304">
        <v>12254</v>
      </c>
      <c r="K40" s="304">
        <v>0</v>
      </c>
      <c r="L40" s="304">
        <v>1188</v>
      </c>
      <c r="M40" s="304">
        <v>26952.50952620677</v>
      </c>
      <c r="N40" s="127"/>
      <c r="O40" s="134">
        <v>1</v>
      </c>
      <c r="P40" s="95">
        <v>25765</v>
      </c>
      <c r="Q40" s="95">
        <v>0</v>
      </c>
      <c r="R40" s="95">
        <v>0</v>
      </c>
      <c r="S40" s="95">
        <v>0</v>
      </c>
      <c r="T40" s="95">
        <v>1188</v>
      </c>
      <c r="U40" s="95">
        <v>26953</v>
      </c>
      <c r="V40" s="128"/>
      <c r="W40" s="361">
        <v>0</v>
      </c>
      <c r="X40" s="362">
        <v>0</v>
      </c>
      <c r="Y40" s="133">
        <v>0.09</v>
      </c>
      <c r="Z40" s="133">
        <v>5.7728073678556529E-4</v>
      </c>
      <c r="AA40" s="339">
        <v>0</v>
      </c>
      <c r="AB40" s="130"/>
      <c r="AC40" s="341">
        <v>0</v>
      </c>
      <c r="AD40" s="134">
        <v>0</v>
      </c>
      <c r="AE40" s="95">
        <v>0</v>
      </c>
      <c r="AF40" s="95">
        <v>0</v>
      </c>
      <c r="AG40" s="343">
        <v>0</v>
      </c>
      <c r="AH40" s="99"/>
    </row>
    <row r="41" spans="1:34" s="34" customFormat="1" ht="12">
      <c r="A41" s="100">
        <v>412</v>
      </c>
      <c r="B41" s="103">
        <v>412035220</v>
      </c>
      <c r="C41" s="102" t="s">
        <v>500</v>
      </c>
      <c r="D41" s="103">
        <v>35</v>
      </c>
      <c r="E41" s="102" t="s">
        <v>60</v>
      </c>
      <c r="F41" s="103">
        <v>220</v>
      </c>
      <c r="G41" s="104" t="s">
        <v>245</v>
      </c>
      <c r="H41" s="94"/>
      <c r="I41" s="304">
        <v>20059</v>
      </c>
      <c r="J41" s="304">
        <v>7153</v>
      </c>
      <c r="K41" s="304">
        <v>0</v>
      </c>
      <c r="L41" s="304">
        <v>1188</v>
      </c>
      <c r="M41" s="304">
        <v>28400</v>
      </c>
      <c r="N41" s="127"/>
      <c r="O41" s="134">
        <v>4</v>
      </c>
      <c r="P41" s="95">
        <v>108848</v>
      </c>
      <c r="Q41" s="95">
        <v>0</v>
      </c>
      <c r="R41" s="95">
        <v>0</v>
      </c>
      <c r="S41" s="95">
        <v>0</v>
      </c>
      <c r="T41" s="95">
        <v>4752</v>
      </c>
      <c r="U41" s="95">
        <v>113600</v>
      </c>
      <c r="V41" s="128"/>
      <c r="W41" s="361">
        <v>0</v>
      </c>
      <c r="X41" s="362">
        <v>0</v>
      </c>
      <c r="Y41" s="133">
        <v>0.09</v>
      </c>
      <c r="Z41" s="133">
        <v>1.6030151924726756E-2</v>
      </c>
      <c r="AA41" s="339">
        <v>0</v>
      </c>
      <c r="AB41" s="130"/>
      <c r="AC41" s="341">
        <v>1</v>
      </c>
      <c r="AD41" s="134">
        <v>0</v>
      </c>
      <c r="AE41" s="95">
        <v>0</v>
      </c>
      <c r="AF41" s="95">
        <v>0</v>
      </c>
      <c r="AG41" s="343">
        <v>0</v>
      </c>
      <c r="AH41" s="99"/>
    </row>
    <row r="42" spans="1:34" s="34" customFormat="1" ht="12">
      <c r="A42" s="100">
        <v>412</v>
      </c>
      <c r="B42" s="103">
        <v>412035238</v>
      </c>
      <c r="C42" s="102" t="s">
        <v>500</v>
      </c>
      <c r="D42" s="103">
        <v>35</v>
      </c>
      <c r="E42" s="102" t="s">
        <v>60</v>
      </c>
      <c r="F42" s="103">
        <v>238</v>
      </c>
      <c r="G42" s="104" t="s">
        <v>263</v>
      </c>
      <c r="H42" s="94"/>
      <c r="I42" s="304">
        <v>14335.41813846154</v>
      </c>
      <c r="J42" s="304">
        <v>5384</v>
      </c>
      <c r="K42" s="304">
        <v>0</v>
      </c>
      <c r="L42" s="304">
        <v>1188</v>
      </c>
      <c r="M42" s="304">
        <v>20907.41813846154</v>
      </c>
      <c r="N42" s="127"/>
      <c r="O42" s="134">
        <v>1</v>
      </c>
      <c r="P42" s="95">
        <v>19719</v>
      </c>
      <c r="Q42" s="95">
        <v>0</v>
      </c>
      <c r="R42" s="95">
        <v>0</v>
      </c>
      <c r="S42" s="95">
        <v>0</v>
      </c>
      <c r="T42" s="95">
        <v>1188</v>
      </c>
      <c r="U42" s="95">
        <v>20907</v>
      </c>
      <c r="V42" s="128"/>
      <c r="W42" s="361">
        <v>0</v>
      </c>
      <c r="X42" s="362">
        <v>0</v>
      </c>
      <c r="Y42" s="133">
        <v>0.09</v>
      </c>
      <c r="Z42" s="133">
        <v>2.5105430624404582E-2</v>
      </c>
      <c r="AA42" s="339">
        <v>0</v>
      </c>
      <c r="AB42" s="130"/>
      <c r="AC42" s="341">
        <v>1</v>
      </c>
      <c r="AD42" s="134">
        <v>0</v>
      </c>
      <c r="AE42" s="95">
        <v>0</v>
      </c>
      <c r="AF42" s="95">
        <v>0</v>
      </c>
      <c r="AG42" s="343">
        <v>0</v>
      </c>
      <c r="AH42" s="99"/>
    </row>
    <row r="43" spans="1:34" s="34" customFormat="1" ht="12">
      <c r="A43" s="100">
        <v>412</v>
      </c>
      <c r="B43" s="103">
        <v>412035244</v>
      </c>
      <c r="C43" s="102" t="s">
        <v>500</v>
      </c>
      <c r="D43" s="103">
        <v>35</v>
      </c>
      <c r="E43" s="102" t="s">
        <v>60</v>
      </c>
      <c r="F43" s="103">
        <v>244</v>
      </c>
      <c r="G43" s="104" t="s">
        <v>269</v>
      </c>
      <c r="H43" s="94"/>
      <c r="I43" s="304">
        <v>13161</v>
      </c>
      <c r="J43" s="304">
        <v>3181</v>
      </c>
      <c r="K43" s="304">
        <v>0</v>
      </c>
      <c r="L43" s="304">
        <v>1188</v>
      </c>
      <c r="M43" s="304">
        <v>17530</v>
      </c>
      <c r="N43" s="127"/>
      <c r="O43" s="134">
        <v>4</v>
      </c>
      <c r="P43" s="95">
        <v>65368</v>
      </c>
      <c r="Q43" s="95">
        <v>0</v>
      </c>
      <c r="R43" s="95">
        <v>0</v>
      </c>
      <c r="S43" s="95">
        <v>0</v>
      </c>
      <c r="T43" s="95">
        <v>4752</v>
      </c>
      <c r="U43" s="95">
        <v>70120</v>
      </c>
      <c r="V43" s="128"/>
      <c r="W43" s="361">
        <v>0</v>
      </c>
      <c r="X43" s="362">
        <v>0</v>
      </c>
      <c r="Y43" s="133">
        <v>0.09</v>
      </c>
      <c r="Z43" s="133">
        <v>8.1553960330733144E-2</v>
      </c>
      <c r="AA43" s="339">
        <v>0</v>
      </c>
      <c r="AB43" s="130"/>
      <c r="AC43" s="341">
        <v>0</v>
      </c>
      <c r="AD43" s="134">
        <v>0</v>
      </c>
      <c r="AE43" s="95">
        <v>0</v>
      </c>
      <c r="AF43" s="95">
        <v>0</v>
      </c>
      <c r="AG43" s="343">
        <v>0</v>
      </c>
      <c r="AH43" s="99"/>
    </row>
    <row r="44" spans="1:34" s="34" customFormat="1" ht="12">
      <c r="A44" s="100">
        <v>412</v>
      </c>
      <c r="B44" s="103">
        <v>412035274</v>
      </c>
      <c r="C44" s="102" t="s">
        <v>500</v>
      </c>
      <c r="D44" s="103">
        <v>35</v>
      </c>
      <c r="E44" s="102" t="s">
        <v>60</v>
      </c>
      <c r="F44" s="103">
        <v>274</v>
      </c>
      <c r="G44" s="104" t="s">
        <v>299</v>
      </c>
      <c r="H44" s="94"/>
      <c r="I44" s="304">
        <v>21663</v>
      </c>
      <c r="J44" s="304">
        <v>11141</v>
      </c>
      <c r="K44" s="304">
        <v>0</v>
      </c>
      <c r="L44" s="304">
        <v>1188</v>
      </c>
      <c r="M44" s="304">
        <v>33992</v>
      </c>
      <c r="N44" s="127"/>
      <c r="O44" s="134">
        <v>1</v>
      </c>
      <c r="P44" s="95">
        <v>32804</v>
      </c>
      <c r="Q44" s="95">
        <v>0</v>
      </c>
      <c r="R44" s="95">
        <v>0</v>
      </c>
      <c r="S44" s="95">
        <v>0</v>
      </c>
      <c r="T44" s="95">
        <v>1188</v>
      </c>
      <c r="U44" s="95">
        <v>33992</v>
      </c>
      <c r="V44" s="128"/>
      <c r="W44" s="361">
        <v>0</v>
      </c>
      <c r="X44" s="362">
        <v>0</v>
      </c>
      <c r="Y44" s="133">
        <v>0.09</v>
      </c>
      <c r="Z44" s="133">
        <v>4.9839533800754475E-2</v>
      </c>
      <c r="AA44" s="339">
        <v>0</v>
      </c>
      <c r="AB44" s="130"/>
      <c r="AC44" s="341">
        <v>0</v>
      </c>
      <c r="AD44" s="134">
        <v>0</v>
      </c>
      <c r="AE44" s="95">
        <v>0</v>
      </c>
      <c r="AF44" s="95">
        <v>0</v>
      </c>
      <c r="AG44" s="343">
        <v>0</v>
      </c>
      <c r="AH44" s="99"/>
    </row>
    <row r="45" spans="1:34" s="34" customFormat="1" ht="12">
      <c r="A45" s="100">
        <v>412</v>
      </c>
      <c r="B45" s="103">
        <v>412035285</v>
      </c>
      <c r="C45" s="102" t="s">
        <v>500</v>
      </c>
      <c r="D45" s="103">
        <v>35</v>
      </c>
      <c r="E45" s="102" t="s">
        <v>60</v>
      </c>
      <c r="F45" s="103">
        <v>285</v>
      </c>
      <c r="G45" s="104" t="s">
        <v>310</v>
      </c>
      <c r="H45" s="94"/>
      <c r="I45" s="304">
        <v>14774</v>
      </c>
      <c r="J45" s="304">
        <v>3267</v>
      </c>
      <c r="K45" s="304">
        <v>0</v>
      </c>
      <c r="L45" s="304">
        <v>1188</v>
      </c>
      <c r="M45" s="304">
        <v>19229</v>
      </c>
      <c r="N45" s="127"/>
      <c r="O45" s="134">
        <v>4</v>
      </c>
      <c r="P45" s="95">
        <v>72164</v>
      </c>
      <c r="Q45" s="95">
        <v>0</v>
      </c>
      <c r="R45" s="95">
        <v>0</v>
      </c>
      <c r="S45" s="95">
        <v>0</v>
      </c>
      <c r="T45" s="95">
        <v>4752</v>
      </c>
      <c r="U45" s="95">
        <v>76916</v>
      </c>
      <c r="V45" s="128"/>
      <c r="W45" s="361">
        <v>0</v>
      </c>
      <c r="X45" s="362">
        <v>0</v>
      </c>
      <c r="Y45" s="133">
        <v>0.09</v>
      </c>
      <c r="Z45" s="133">
        <v>2.2266543452715282E-2</v>
      </c>
      <c r="AA45" s="339">
        <v>0</v>
      </c>
      <c r="AB45" s="130"/>
      <c r="AC45" s="341">
        <v>0</v>
      </c>
      <c r="AD45" s="134">
        <v>0</v>
      </c>
      <c r="AE45" s="95">
        <v>0</v>
      </c>
      <c r="AF45" s="95">
        <v>0</v>
      </c>
      <c r="AG45" s="343">
        <v>0</v>
      </c>
      <c r="AH45" s="99"/>
    </row>
    <row r="46" spans="1:34" s="34" customFormat="1" ht="12">
      <c r="A46" s="100">
        <v>412</v>
      </c>
      <c r="B46" s="103">
        <v>412035293</v>
      </c>
      <c r="C46" s="102" t="s">
        <v>500</v>
      </c>
      <c r="D46" s="103">
        <v>35</v>
      </c>
      <c r="E46" s="102" t="s">
        <v>60</v>
      </c>
      <c r="F46" s="103">
        <v>293</v>
      </c>
      <c r="G46" s="104" t="s">
        <v>318</v>
      </c>
      <c r="H46" s="94"/>
      <c r="I46" s="304">
        <v>17674</v>
      </c>
      <c r="J46" s="304">
        <v>333</v>
      </c>
      <c r="K46" s="304">
        <v>0</v>
      </c>
      <c r="L46" s="304">
        <v>1188</v>
      </c>
      <c r="M46" s="304">
        <v>19195</v>
      </c>
      <c r="N46" s="127"/>
      <c r="O46" s="134">
        <v>3</v>
      </c>
      <c r="P46" s="95">
        <v>54021</v>
      </c>
      <c r="Q46" s="95">
        <v>0</v>
      </c>
      <c r="R46" s="95">
        <v>0</v>
      </c>
      <c r="S46" s="95">
        <v>0</v>
      </c>
      <c r="T46" s="95">
        <v>3564</v>
      </c>
      <c r="U46" s="95">
        <v>57585</v>
      </c>
      <c r="V46" s="128"/>
      <c r="W46" s="361">
        <v>0</v>
      </c>
      <c r="X46" s="362">
        <v>0</v>
      </c>
      <c r="Y46" s="133">
        <v>0.18</v>
      </c>
      <c r="Z46" s="133">
        <v>2.0154267315513733E-2</v>
      </c>
      <c r="AA46" s="339">
        <v>0</v>
      </c>
      <c r="AB46" s="130"/>
      <c r="AC46" s="341">
        <v>1</v>
      </c>
      <c r="AD46" s="134">
        <v>0</v>
      </c>
      <c r="AE46" s="95">
        <v>0</v>
      </c>
      <c r="AF46" s="95">
        <v>0</v>
      </c>
      <c r="AG46" s="343">
        <v>0</v>
      </c>
      <c r="AH46" s="99"/>
    </row>
    <row r="47" spans="1:34" s="34" customFormat="1" ht="12">
      <c r="A47" s="100">
        <v>412</v>
      </c>
      <c r="B47" s="103">
        <v>412035308</v>
      </c>
      <c r="C47" s="102" t="s">
        <v>500</v>
      </c>
      <c r="D47" s="103">
        <v>35</v>
      </c>
      <c r="E47" s="102" t="s">
        <v>60</v>
      </c>
      <c r="F47" s="103">
        <v>308</v>
      </c>
      <c r="G47" s="104" t="s">
        <v>333</v>
      </c>
      <c r="H47" s="94"/>
      <c r="I47" s="304">
        <v>19234.521194754943</v>
      </c>
      <c r="J47" s="304">
        <v>7440</v>
      </c>
      <c r="K47" s="304">
        <v>0</v>
      </c>
      <c r="L47" s="304">
        <v>1188</v>
      </c>
      <c r="M47" s="304">
        <v>27862.521194754943</v>
      </c>
      <c r="N47" s="127"/>
      <c r="O47" s="134">
        <v>1</v>
      </c>
      <c r="P47" s="95">
        <v>26675</v>
      </c>
      <c r="Q47" s="95">
        <v>0</v>
      </c>
      <c r="R47" s="95">
        <v>0</v>
      </c>
      <c r="S47" s="95">
        <v>0</v>
      </c>
      <c r="T47" s="95">
        <v>1188</v>
      </c>
      <c r="U47" s="95">
        <v>27863</v>
      </c>
      <c r="V47" s="128"/>
      <c r="W47" s="361">
        <v>0</v>
      </c>
      <c r="X47" s="362">
        <v>0</v>
      </c>
      <c r="Y47" s="133">
        <v>0.09</v>
      </c>
      <c r="Z47" s="133">
        <v>1.4629324612361622E-3</v>
      </c>
      <c r="AA47" s="339">
        <v>0</v>
      </c>
      <c r="AB47" s="130"/>
      <c r="AC47" s="341">
        <v>0</v>
      </c>
      <c r="AD47" s="134">
        <v>0</v>
      </c>
      <c r="AE47" s="95">
        <v>0</v>
      </c>
      <c r="AF47" s="95">
        <v>0</v>
      </c>
      <c r="AG47" s="343">
        <v>0</v>
      </c>
      <c r="AH47" s="99"/>
    </row>
    <row r="48" spans="1:34" s="34" customFormat="1" ht="12">
      <c r="A48" s="100">
        <v>413</v>
      </c>
      <c r="B48" s="103">
        <v>413114091</v>
      </c>
      <c r="C48" s="102" t="s">
        <v>501</v>
      </c>
      <c r="D48" s="103">
        <v>114</v>
      </c>
      <c r="E48" s="102" t="s">
        <v>139</v>
      </c>
      <c r="F48" s="103">
        <v>91</v>
      </c>
      <c r="G48" s="104" t="s">
        <v>116</v>
      </c>
      <c r="H48" s="94"/>
      <c r="I48" s="304">
        <v>12038</v>
      </c>
      <c r="J48" s="304">
        <v>14858</v>
      </c>
      <c r="K48" s="304">
        <v>0</v>
      </c>
      <c r="L48" s="304">
        <v>1188</v>
      </c>
      <c r="M48" s="304">
        <v>28084</v>
      </c>
      <c r="N48" s="127"/>
      <c r="O48" s="134">
        <v>3</v>
      </c>
      <c r="P48" s="95">
        <v>80688</v>
      </c>
      <c r="Q48" s="95">
        <v>0</v>
      </c>
      <c r="R48" s="95">
        <v>0</v>
      </c>
      <c r="S48" s="95">
        <v>0</v>
      </c>
      <c r="T48" s="95">
        <v>3564</v>
      </c>
      <c r="U48" s="95">
        <v>84252</v>
      </c>
      <c r="V48" s="128"/>
      <c r="W48" s="361">
        <v>0</v>
      </c>
      <c r="X48" s="362">
        <v>0</v>
      </c>
      <c r="Y48" s="133">
        <v>0.09</v>
      </c>
      <c r="Z48" s="133">
        <v>1.8656521459125108E-2</v>
      </c>
      <c r="AA48" s="339">
        <v>0</v>
      </c>
      <c r="AB48" s="130"/>
      <c r="AC48" s="341">
        <v>0</v>
      </c>
      <c r="AD48" s="134">
        <v>0</v>
      </c>
      <c r="AE48" s="95">
        <v>0</v>
      </c>
      <c r="AF48" s="95">
        <v>0</v>
      </c>
      <c r="AG48" s="343">
        <v>0</v>
      </c>
      <c r="AH48" s="99"/>
    </row>
    <row r="49" spans="1:34" s="34" customFormat="1" ht="12">
      <c r="A49" s="100">
        <v>413</v>
      </c>
      <c r="B49" s="103">
        <v>413114114</v>
      </c>
      <c r="C49" s="102" t="s">
        <v>501</v>
      </c>
      <c r="D49" s="103">
        <v>114</v>
      </c>
      <c r="E49" s="102" t="s">
        <v>139</v>
      </c>
      <c r="F49" s="103">
        <v>114</v>
      </c>
      <c r="G49" s="104" t="s">
        <v>139</v>
      </c>
      <c r="H49" s="94"/>
      <c r="I49" s="304">
        <v>14961</v>
      </c>
      <c r="J49" s="304">
        <v>3315</v>
      </c>
      <c r="K49" s="304">
        <v>0</v>
      </c>
      <c r="L49" s="304">
        <v>1188</v>
      </c>
      <c r="M49" s="304">
        <v>19464</v>
      </c>
      <c r="N49" s="127"/>
      <c r="O49" s="134">
        <v>102</v>
      </c>
      <c r="P49" s="95">
        <v>1864152</v>
      </c>
      <c r="Q49" s="95">
        <v>0</v>
      </c>
      <c r="R49" s="95">
        <v>0</v>
      </c>
      <c r="S49" s="95">
        <v>0</v>
      </c>
      <c r="T49" s="95">
        <v>121176</v>
      </c>
      <c r="U49" s="95">
        <v>1985328</v>
      </c>
      <c r="V49" s="128"/>
      <c r="W49" s="361">
        <v>0</v>
      </c>
      <c r="X49" s="362">
        <v>0</v>
      </c>
      <c r="Y49" s="133">
        <v>0.18</v>
      </c>
      <c r="Z49" s="133">
        <v>6.2125272569509171E-2</v>
      </c>
      <c r="AA49" s="339">
        <v>0</v>
      </c>
      <c r="AB49" s="130"/>
      <c r="AC49" s="341">
        <v>23</v>
      </c>
      <c r="AD49" s="134">
        <v>0</v>
      </c>
      <c r="AE49" s="95">
        <v>0</v>
      </c>
      <c r="AF49" s="95">
        <v>0</v>
      </c>
      <c r="AG49" s="343">
        <v>0</v>
      </c>
      <c r="AH49" s="99"/>
    </row>
    <row r="50" spans="1:34" s="34" customFormat="1" ht="12">
      <c r="A50" s="100">
        <v>413</v>
      </c>
      <c r="B50" s="103">
        <v>413114210</v>
      </c>
      <c r="C50" s="102" t="s">
        <v>501</v>
      </c>
      <c r="D50" s="103">
        <v>114</v>
      </c>
      <c r="E50" s="102" t="s">
        <v>139</v>
      </c>
      <c r="F50" s="103">
        <v>210</v>
      </c>
      <c r="G50" s="104" t="s">
        <v>235</v>
      </c>
      <c r="H50" s="94"/>
      <c r="I50" s="304">
        <v>12988</v>
      </c>
      <c r="J50" s="304">
        <v>6183</v>
      </c>
      <c r="K50" s="304">
        <v>0</v>
      </c>
      <c r="L50" s="304">
        <v>1188</v>
      </c>
      <c r="M50" s="304">
        <v>20359</v>
      </c>
      <c r="N50" s="127"/>
      <c r="O50" s="134">
        <v>3</v>
      </c>
      <c r="P50" s="95">
        <v>57513</v>
      </c>
      <c r="Q50" s="95">
        <v>0</v>
      </c>
      <c r="R50" s="95">
        <v>0</v>
      </c>
      <c r="S50" s="95">
        <v>0</v>
      </c>
      <c r="T50" s="95">
        <v>3564</v>
      </c>
      <c r="U50" s="95">
        <v>61077</v>
      </c>
      <c r="V50" s="128"/>
      <c r="W50" s="361">
        <v>0</v>
      </c>
      <c r="X50" s="362">
        <v>0</v>
      </c>
      <c r="Y50" s="133">
        <v>0.09</v>
      </c>
      <c r="Z50" s="133">
        <v>5.2884030601244032E-2</v>
      </c>
      <c r="AA50" s="339">
        <v>0</v>
      </c>
      <c r="AB50" s="130"/>
      <c r="AC50" s="341">
        <v>1</v>
      </c>
      <c r="AD50" s="134">
        <v>0</v>
      </c>
      <c r="AE50" s="95">
        <v>0</v>
      </c>
      <c r="AF50" s="95">
        <v>0</v>
      </c>
      <c r="AG50" s="343">
        <v>0</v>
      </c>
      <c r="AH50" s="99"/>
    </row>
    <row r="51" spans="1:34" s="34" customFormat="1" ht="12">
      <c r="A51" s="100">
        <v>413</v>
      </c>
      <c r="B51" s="103">
        <v>413114312</v>
      </c>
      <c r="C51" s="102" t="s">
        <v>501</v>
      </c>
      <c r="D51" s="103">
        <v>114</v>
      </c>
      <c r="E51" s="102" t="s">
        <v>139</v>
      </c>
      <c r="F51" s="103">
        <v>312</v>
      </c>
      <c r="G51" s="104" t="s">
        <v>337</v>
      </c>
      <c r="H51" s="94"/>
      <c r="I51" s="304">
        <v>11723</v>
      </c>
      <c r="J51" s="304">
        <v>19455</v>
      </c>
      <c r="K51" s="304">
        <v>0</v>
      </c>
      <c r="L51" s="304">
        <v>1188</v>
      </c>
      <c r="M51" s="304">
        <v>32366</v>
      </c>
      <c r="N51" s="127"/>
      <c r="O51" s="134">
        <v>5</v>
      </c>
      <c r="P51" s="95">
        <v>155890</v>
      </c>
      <c r="Q51" s="95">
        <v>-14081.399129527843</v>
      </c>
      <c r="R51" s="95">
        <v>0</v>
      </c>
      <c r="S51" s="95">
        <v>0</v>
      </c>
      <c r="T51" s="95">
        <v>5404</v>
      </c>
      <c r="U51" s="95">
        <v>147212.60087047215</v>
      </c>
      <c r="V51" s="128"/>
      <c r="W51" s="361">
        <v>0</v>
      </c>
      <c r="X51" s="362">
        <v>0</v>
      </c>
      <c r="Y51" s="133">
        <v>0.09</v>
      </c>
      <c r="Z51" s="133">
        <v>0.11625243707468295</v>
      </c>
      <c r="AA51" s="339">
        <v>0</v>
      </c>
      <c r="AB51" s="130"/>
      <c r="AC51" s="341">
        <v>2</v>
      </c>
      <c r="AD51" s="134">
        <v>0.45164536306138442</v>
      </c>
      <c r="AE51" s="95">
        <v>14081.399129527843</v>
      </c>
      <c r="AF51" s="95">
        <v>0</v>
      </c>
      <c r="AG51" s="343">
        <v>0</v>
      </c>
      <c r="AH51" s="99"/>
    </row>
    <row r="52" spans="1:34" s="34" customFormat="1" ht="12">
      <c r="A52" s="100">
        <v>413</v>
      </c>
      <c r="B52" s="103">
        <v>413114605</v>
      </c>
      <c r="C52" s="102" t="s">
        <v>501</v>
      </c>
      <c r="D52" s="103">
        <v>114</v>
      </c>
      <c r="E52" s="102" t="s">
        <v>139</v>
      </c>
      <c r="F52" s="103">
        <v>605</v>
      </c>
      <c r="G52" s="104" t="s">
        <v>381</v>
      </c>
      <c r="H52" s="94"/>
      <c r="I52" s="304">
        <v>14243</v>
      </c>
      <c r="J52" s="304">
        <v>10976</v>
      </c>
      <c r="K52" s="304">
        <v>0</v>
      </c>
      <c r="L52" s="304">
        <v>1188</v>
      </c>
      <c r="M52" s="304">
        <v>26407</v>
      </c>
      <c r="N52" s="127"/>
      <c r="O52" s="134">
        <v>5</v>
      </c>
      <c r="P52" s="95">
        <v>126095</v>
      </c>
      <c r="Q52" s="95">
        <v>0</v>
      </c>
      <c r="R52" s="95">
        <v>0</v>
      </c>
      <c r="S52" s="95">
        <v>0</v>
      </c>
      <c r="T52" s="95">
        <v>5940</v>
      </c>
      <c r="U52" s="95">
        <v>132035</v>
      </c>
      <c r="V52" s="128"/>
      <c r="W52" s="361">
        <v>0</v>
      </c>
      <c r="X52" s="362">
        <v>0</v>
      </c>
      <c r="Y52" s="133">
        <v>0.09</v>
      </c>
      <c r="Z52" s="133">
        <v>6.8453001165199936E-2</v>
      </c>
      <c r="AA52" s="339">
        <v>0</v>
      </c>
      <c r="AB52" s="130"/>
      <c r="AC52" s="341">
        <v>1</v>
      </c>
      <c r="AD52" s="134">
        <v>0</v>
      </c>
      <c r="AE52" s="95">
        <v>0</v>
      </c>
      <c r="AF52" s="95">
        <v>0</v>
      </c>
      <c r="AG52" s="343">
        <v>0</v>
      </c>
      <c r="AH52" s="99"/>
    </row>
    <row r="53" spans="1:34" s="34" customFormat="1" ht="12">
      <c r="A53" s="100">
        <v>413</v>
      </c>
      <c r="B53" s="103">
        <v>413114670</v>
      </c>
      <c r="C53" s="102" t="s">
        <v>501</v>
      </c>
      <c r="D53" s="103">
        <v>114</v>
      </c>
      <c r="E53" s="102" t="s">
        <v>139</v>
      </c>
      <c r="F53" s="103">
        <v>670</v>
      </c>
      <c r="G53" s="104" t="s">
        <v>399</v>
      </c>
      <c r="H53" s="94"/>
      <c r="I53" s="304">
        <v>13715</v>
      </c>
      <c r="J53" s="304">
        <v>9589</v>
      </c>
      <c r="K53" s="304">
        <v>0</v>
      </c>
      <c r="L53" s="304">
        <v>1188</v>
      </c>
      <c r="M53" s="304">
        <v>24492</v>
      </c>
      <c r="N53" s="127"/>
      <c r="O53" s="134">
        <v>6</v>
      </c>
      <c r="P53" s="95">
        <v>139824</v>
      </c>
      <c r="Q53" s="95">
        <v>0</v>
      </c>
      <c r="R53" s="95">
        <v>0</v>
      </c>
      <c r="S53" s="95">
        <v>0</v>
      </c>
      <c r="T53" s="95">
        <v>7128</v>
      </c>
      <c r="U53" s="95">
        <v>146952</v>
      </c>
      <c r="V53" s="128"/>
      <c r="W53" s="361">
        <v>0</v>
      </c>
      <c r="X53" s="362">
        <v>0</v>
      </c>
      <c r="Y53" s="133">
        <v>0.09</v>
      </c>
      <c r="Z53" s="133">
        <v>2.7392285706625157E-2</v>
      </c>
      <c r="AA53" s="339">
        <v>0</v>
      </c>
      <c r="AB53" s="130"/>
      <c r="AC53" s="341">
        <v>1</v>
      </c>
      <c r="AD53" s="134">
        <v>0</v>
      </c>
      <c r="AE53" s="95">
        <v>0</v>
      </c>
      <c r="AF53" s="95">
        <v>0</v>
      </c>
      <c r="AG53" s="343">
        <v>0</v>
      </c>
      <c r="AH53" s="99"/>
    </row>
    <row r="54" spans="1:34" s="34" customFormat="1" ht="12">
      <c r="A54" s="100">
        <v>413</v>
      </c>
      <c r="B54" s="103">
        <v>413114674</v>
      </c>
      <c r="C54" s="102" t="s">
        <v>501</v>
      </c>
      <c r="D54" s="103">
        <v>114</v>
      </c>
      <c r="E54" s="102" t="s">
        <v>139</v>
      </c>
      <c r="F54" s="103">
        <v>674</v>
      </c>
      <c r="G54" s="104" t="s">
        <v>402</v>
      </c>
      <c r="H54" s="94"/>
      <c r="I54" s="304">
        <v>16745</v>
      </c>
      <c r="J54" s="304">
        <v>8188</v>
      </c>
      <c r="K54" s="304">
        <v>0</v>
      </c>
      <c r="L54" s="304">
        <v>1188</v>
      </c>
      <c r="M54" s="304">
        <v>26121</v>
      </c>
      <c r="N54" s="127"/>
      <c r="O54" s="134">
        <v>40</v>
      </c>
      <c r="P54" s="95">
        <v>997320</v>
      </c>
      <c r="Q54" s="95">
        <v>0</v>
      </c>
      <c r="R54" s="95">
        <v>0</v>
      </c>
      <c r="S54" s="95">
        <v>0</v>
      </c>
      <c r="T54" s="95">
        <v>47520</v>
      </c>
      <c r="U54" s="95">
        <v>1044840</v>
      </c>
      <c r="V54" s="128"/>
      <c r="W54" s="361">
        <v>0</v>
      </c>
      <c r="X54" s="362">
        <v>0</v>
      </c>
      <c r="Y54" s="133">
        <v>0.09</v>
      </c>
      <c r="Z54" s="133">
        <v>4.8375624374098487E-2</v>
      </c>
      <c r="AA54" s="339">
        <v>0</v>
      </c>
      <c r="AB54" s="130"/>
      <c r="AC54" s="341">
        <v>9</v>
      </c>
      <c r="AD54" s="134">
        <v>0</v>
      </c>
      <c r="AE54" s="95">
        <v>0</v>
      </c>
      <c r="AF54" s="95">
        <v>0</v>
      </c>
      <c r="AG54" s="343">
        <v>0</v>
      </c>
      <c r="AH54" s="99"/>
    </row>
    <row r="55" spans="1:34" s="34" customFormat="1" ht="12">
      <c r="A55" s="100">
        <v>413</v>
      </c>
      <c r="B55" s="103">
        <v>413114717</v>
      </c>
      <c r="C55" s="102" t="s">
        <v>501</v>
      </c>
      <c r="D55" s="103">
        <v>114</v>
      </c>
      <c r="E55" s="102" t="s">
        <v>139</v>
      </c>
      <c r="F55" s="103">
        <v>717</v>
      </c>
      <c r="G55" s="104" t="s">
        <v>415</v>
      </c>
      <c r="H55" s="94"/>
      <c r="I55" s="304">
        <v>16513</v>
      </c>
      <c r="J55" s="304">
        <v>9268</v>
      </c>
      <c r="K55" s="304">
        <v>0</v>
      </c>
      <c r="L55" s="304">
        <v>1188</v>
      </c>
      <c r="M55" s="304">
        <v>26969</v>
      </c>
      <c r="N55" s="127"/>
      <c r="O55" s="134">
        <v>23</v>
      </c>
      <c r="P55" s="95">
        <v>592963</v>
      </c>
      <c r="Q55" s="95">
        <v>0</v>
      </c>
      <c r="R55" s="95">
        <v>0</v>
      </c>
      <c r="S55" s="95">
        <v>0</v>
      </c>
      <c r="T55" s="95">
        <v>27324</v>
      </c>
      <c r="U55" s="95">
        <v>620287</v>
      </c>
      <c r="V55" s="128"/>
      <c r="W55" s="361">
        <v>0</v>
      </c>
      <c r="X55" s="362">
        <v>0</v>
      </c>
      <c r="Y55" s="133">
        <v>0.09</v>
      </c>
      <c r="Z55" s="133">
        <v>3.2977709438018796E-2</v>
      </c>
      <c r="AA55" s="339">
        <v>0</v>
      </c>
      <c r="AB55" s="130"/>
      <c r="AC55" s="341">
        <v>7</v>
      </c>
      <c r="AD55" s="134">
        <v>0</v>
      </c>
      <c r="AE55" s="95">
        <v>0</v>
      </c>
      <c r="AF55" s="95">
        <v>0</v>
      </c>
      <c r="AG55" s="343">
        <v>0</v>
      </c>
      <c r="AH55" s="99"/>
    </row>
    <row r="56" spans="1:34" s="34" customFormat="1" ht="12">
      <c r="A56" s="100">
        <v>413</v>
      </c>
      <c r="B56" s="103">
        <v>413114750</v>
      </c>
      <c r="C56" s="102" t="s">
        <v>501</v>
      </c>
      <c r="D56" s="103">
        <v>114</v>
      </c>
      <c r="E56" s="102" t="s">
        <v>139</v>
      </c>
      <c r="F56" s="103">
        <v>750</v>
      </c>
      <c r="G56" s="104" t="s">
        <v>423</v>
      </c>
      <c r="H56" s="94"/>
      <c r="I56" s="304">
        <v>14253</v>
      </c>
      <c r="J56" s="304">
        <v>9012</v>
      </c>
      <c r="K56" s="304">
        <v>0</v>
      </c>
      <c r="L56" s="304">
        <v>1188</v>
      </c>
      <c r="M56" s="304">
        <v>24453</v>
      </c>
      <c r="N56" s="127"/>
      <c r="O56" s="134">
        <v>14</v>
      </c>
      <c r="P56" s="95">
        <v>325710</v>
      </c>
      <c r="Q56" s="95">
        <v>0</v>
      </c>
      <c r="R56" s="95">
        <v>0</v>
      </c>
      <c r="S56" s="95">
        <v>0</v>
      </c>
      <c r="T56" s="95">
        <v>16632</v>
      </c>
      <c r="U56" s="95">
        <v>342342</v>
      </c>
      <c r="V56" s="128"/>
      <c r="W56" s="361">
        <v>0</v>
      </c>
      <c r="X56" s="362">
        <v>0</v>
      </c>
      <c r="Y56" s="133">
        <v>0.18</v>
      </c>
      <c r="Z56" s="133">
        <v>2.892024274364231E-2</v>
      </c>
      <c r="AA56" s="339">
        <v>0</v>
      </c>
      <c r="AB56" s="130"/>
      <c r="AC56" s="341">
        <v>4</v>
      </c>
      <c r="AD56" s="134">
        <v>0</v>
      </c>
      <c r="AE56" s="95">
        <v>0</v>
      </c>
      <c r="AF56" s="95">
        <v>0</v>
      </c>
      <c r="AG56" s="343">
        <v>0</v>
      </c>
      <c r="AH56" s="99"/>
    </row>
    <row r="57" spans="1:34" s="34" customFormat="1" ht="12">
      <c r="A57" s="100">
        <v>413</v>
      </c>
      <c r="B57" s="103">
        <v>413114755</v>
      </c>
      <c r="C57" s="102" t="s">
        <v>501</v>
      </c>
      <c r="D57" s="103">
        <v>114</v>
      </c>
      <c r="E57" s="102" t="s">
        <v>139</v>
      </c>
      <c r="F57" s="103">
        <v>755</v>
      </c>
      <c r="G57" s="104" t="s">
        <v>425</v>
      </c>
      <c r="H57" s="94"/>
      <c r="I57" s="304">
        <v>15101</v>
      </c>
      <c r="J57" s="304">
        <v>6127</v>
      </c>
      <c r="K57" s="304">
        <v>0</v>
      </c>
      <c r="L57" s="304">
        <v>1188</v>
      </c>
      <c r="M57" s="304">
        <v>22416</v>
      </c>
      <c r="N57" s="127"/>
      <c r="O57" s="134">
        <v>17</v>
      </c>
      <c r="P57" s="95">
        <v>360876</v>
      </c>
      <c r="Q57" s="95">
        <v>0</v>
      </c>
      <c r="R57" s="95">
        <v>0</v>
      </c>
      <c r="S57" s="95">
        <v>0</v>
      </c>
      <c r="T57" s="95">
        <v>20196</v>
      </c>
      <c r="U57" s="95">
        <v>381072</v>
      </c>
      <c r="V57" s="128"/>
      <c r="W57" s="361">
        <v>0</v>
      </c>
      <c r="X57" s="362">
        <v>0</v>
      </c>
      <c r="Y57" s="133">
        <v>0.09</v>
      </c>
      <c r="Z57" s="133">
        <v>3.5317798505495566E-2</v>
      </c>
      <c r="AA57" s="339">
        <v>0</v>
      </c>
      <c r="AB57" s="130"/>
      <c r="AC57" s="341">
        <v>4</v>
      </c>
      <c r="AD57" s="134">
        <v>0</v>
      </c>
      <c r="AE57" s="95">
        <v>0</v>
      </c>
      <c r="AF57" s="95">
        <v>0</v>
      </c>
      <c r="AG57" s="343">
        <v>0</v>
      </c>
      <c r="AH57" s="99"/>
    </row>
    <row r="58" spans="1:34" s="34" customFormat="1" ht="12">
      <c r="A58" s="100">
        <v>414</v>
      </c>
      <c r="B58" s="103">
        <v>414603063</v>
      </c>
      <c r="C58" s="102" t="s">
        <v>502</v>
      </c>
      <c r="D58" s="103">
        <v>603</v>
      </c>
      <c r="E58" s="102" t="s">
        <v>573</v>
      </c>
      <c r="F58" s="103">
        <v>63</v>
      </c>
      <c r="G58" s="104" t="s">
        <v>88</v>
      </c>
      <c r="H58" s="94"/>
      <c r="I58" s="304">
        <v>16357</v>
      </c>
      <c r="J58" s="304">
        <v>1025</v>
      </c>
      <c r="K58" s="304">
        <v>0</v>
      </c>
      <c r="L58" s="304">
        <v>1188</v>
      </c>
      <c r="M58" s="304">
        <v>18570</v>
      </c>
      <c r="N58" s="127"/>
      <c r="O58" s="134">
        <v>1</v>
      </c>
      <c r="P58" s="95">
        <v>17382</v>
      </c>
      <c r="Q58" s="95">
        <v>0</v>
      </c>
      <c r="R58" s="95">
        <v>0</v>
      </c>
      <c r="S58" s="95">
        <v>0</v>
      </c>
      <c r="T58" s="95">
        <v>1188</v>
      </c>
      <c r="U58" s="95">
        <v>18570</v>
      </c>
      <c r="V58" s="128"/>
      <c r="W58" s="361">
        <v>0</v>
      </c>
      <c r="X58" s="362">
        <v>0</v>
      </c>
      <c r="Y58" s="133">
        <v>0.09</v>
      </c>
      <c r="Z58" s="133">
        <v>5.4203675765735829E-3</v>
      </c>
      <c r="AA58" s="339">
        <v>0</v>
      </c>
      <c r="AB58" s="130"/>
      <c r="AC58" s="341">
        <v>0</v>
      </c>
      <c r="AD58" s="134">
        <v>0</v>
      </c>
      <c r="AE58" s="95">
        <v>0</v>
      </c>
      <c r="AF58" s="95">
        <v>0</v>
      </c>
      <c r="AG58" s="343">
        <v>0</v>
      </c>
      <c r="AH58" s="99"/>
    </row>
    <row r="59" spans="1:34" s="34" customFormat="1" ht="12">
      <c r="A59" s="100">
        <v>414</v>
      </c>
      <c r="B59" s="103">
        <v>414603098</v>
      </c>
      <c r="C59" s="102" t="s">
        <v>502</v>
      </c>
      <c r="D59" s="103">
        <v>603</v>
      </c>
      <c r="E59" s="102" t="s">
        <v>573</v>
      </c>
      <c r="F59" s="103">
        <v>98</v>
      </c>
      <c r="G59" s="104" t="s">
        <v>123</v>
      </c>
      <c r="H59" s="94"/>
      <c r="I59" s="304">
        <v>14459</v>
      </c>
      <c r="J59" s="304">
        <v>15357</v>
      </c>
      <c r="K59" s="304">
        <v>0</v>
      </c>
      <c r="L59" s="304">
        <v>1188</v>
      </c>
      <c r="M59" s="304">
        <v>31004</v>
      </c>
      <c r="N59" s="127"/>
      <c r="O59" s="134">
        <v>4</v>
      </c>
      <c r="P59" s="95">
        <v>119264</v>
      </c>
      <c r="Q59" s="95">
        <v>0</v>
      </c>
      <c r="R59" s="95">
        <v>0</v>
      </c>
      <c r="S59" s="95">
        <v>0</v>
      </c>
      <c r="T59" s="95">
        <v>4752</v>
      </c>
      <c r="U59" s="95">
        <v>124016</v>
      </c>
      <c r="V59" s="128"/>
      <c r="W59" s="361">
        <v>0</v>
      </c>
      <c r="X59" s="362">
        <v>0</v>
      </c>
      <c r="Y59" s="133">
        <v>0.09</v>
      </c>
      <c r="Z59" s="133">
        <v>7.3492974705507016E-2</v>
      </c>
      <c r="AA59" s="339">
        <v>0</v>
      </c>
      <c r="AB59" s="130"/>
      <c r="AC59" s="341">
        <v>0</v>
      </c>
      <c r="AD59" s="134">
        <v>0</v>
      </c>
      <c r="AE59" s="95">
        <v>0</v>
      </c>
      <c r="AF59" s="95">
        <v>0</v>
      </c>
      <c r="AG59" s="343">
        <v>0</v>
      </c>
      <c r="AH59" s="99"/>
    </row>
    <row r="60" spans="1:34" s="34" customFormat="1" ht="12">
      <c r="A60" s="100">
        <v>414</v>
      </c>
      <c r="B60" s="103">
        <v>414603150</v>
      </c>
      <c r="C60" s="102" t="s">
        <v>502</v>
      </c>
      <c r="D60" s="103">
        <v>603</v>
      </c>
      <c r="E60" s="102" t="s">
        <v>573</v>
      </c>
      <c r="F60" s="103">
        <v>150</v>
      </c>
      <c r="G60" s="104" t="s">
        <v>175</v>
      </c>
      <c r="H60" s="94"/>
      <c r="I60" s="304">
        <v>11091</v>
      </c>
      <c r="J60" s="304">
        <v>8901</v>
      </c>
      <c r="K60" s="304">
        <v>0</v>
      </c>
      <c r="L60" s="304">
        <v>1188</v>
      </c>
      <c r="M60" s="304">
        <v>21180</v>
      </c>
      <c r="N60" s="127"/>
      <c r="O60" s="134">
        <v>2</v>
      </c>
      <c r="P60" s="95">
        <v>39984</v>
      </c>
      <c r="Q60" s="95">
        <v>0</v>
      </c>
      <c r="R60" s="95">
        <v>0</v>
      </c>
      <c r="S60" s="95">
        <v>0</v>
      </c>
      <c r="T60" s="95">
        <v>2376</v>
      </c>
      <c r="U60" s="95">
        <v>42360</v>
      </c>
      <c r="V60" s="128"/>
      <c r="W60" s="361">
        <v>0</v>
      </c>
      <c r="X60" s="362">
        <v>0</v>
      </c>
      <c r="Y60" s="133">
        <v>0.09</v>
      </c>
      <c r="Z60" s="133">
        <v>2.4281115667528505E-3</v>
      </c>
      <c r="AA60" s="339">
        <v>0</v>
      </c>
      <c r="AB60" s="130"/>
      <c r="AC60" s="341">
        <v>0</v>
      </c>
      <c r="AD60" s="134">
        <v>0</v>
      </c>
      <c r="AE60" s="95">
        <v>0</v>
      </c>
      <c r="AF60" s="95">
        <v>0</v>
      </c>
      <c r="AG60" s="343">
        <v>0</v>
      </c>
      <c r="AH60" s="99"/>
    </row>
    <row r="61" spans="1:34" s="34" customFormat="1" ht="12">
      <c r="A61" s="100">
        <v>414</v>
      </c>
      <c r="B61" s="103">
        <v>414603209</v>
      </c>
      <c r="C61" s="102" t="s">
        <v>502</v>
      </c>
      <c r="D61" s="103">
        <v>603</v>
      </c>
      <c r="E61" s="102" t="s">
        <v>573</v>
      </c>
      <c r="F61" s="103">
        <v>209</v>
      </c>
      <c r="G61" s="104" t="s">
        <v>234</v>
      </c>
      <c r="H61" s="94"/>
      <c r="I61" s="304">
        <v>18341</v>
      </c>
      <c r="J61" s="304">
        <v>3784</v>
      </c>
      <c r="K61" s="304">
        <v>0</v>
      </c>
      <c r="L61" s="304">
        <v>1188</v>
      </c>
      <c r="M61" s="304">
        <v>23313</v>
      </c>
      <c r="N61" s="127"/>
      <c r="O61" s="134">
        <v>89</v>
      </c>
      <c r="P61" s="95">
        <v>1969125</v>
      </c>
      <c r="Q61" s="95">
        <v>0</v>
      </c>
      <c r="R61" s="95">
        <v>0</v>
      </c>
      <c r="S61" s="95">
        <v>0</v>
      </c>
      <c r="T61" s="95">
        <v>105732</v>
      </c>
      <c r="U61" s="95">
        <v>2074857</v>
      </c>
      <c r="V61" s="128"/>
      <c r="W61" s="361">
        <v>0</v>
      </c>
      <c r="X61" s="362">
        <v>0</v>
      </c>
      <c r="Y61" s="133">
        <v>0.18</v>
      </c>
      <c r="Z61" s="133">
        <v>7.0394277485646042E-2</v>
      </c>
      <c r="AA61" s="339">
        <v>0</v>
      </c>
      <c r="AB61" s="130"/>
      <c r="AC61" s="341">
        <v>20</v>
      </c>
      <c r="AD61" s="134">
        <v>0</v>
      </c>
      <c r="AE61" s="95">
        <v>0</v>
      </c>
      <c r="AF61" s="95">
        <v>0</v>
      </c>
      <c r="AG61" s="343">
        <v>0</v>
      </c>
      <c r="AH61" s="99"/>
    </row>
    <row r="62" spans="1:34" s="34" customFormat="1" ht="12">
      <c r="A62" s="100">
        <v>414</v>
      </c>
      <c r="B62" s="103">
        <v>414603236</v>
      </c>
      <c r="C62" s="102" t="s">
        <v>502</v>
      </c>
      <c r="D62" s="103">
        <v>603</v>
      </c>
      <c r="E62" s="102" t="s">
        <v>573</v>
      </c>
      <c r="F62" s="103">
        <v>236</v>
      </c>
      <c r="G62" s="104" t="s">
        <v>261</v>
      </c>
      <c r="H62" s="94"/>
      <c r="I62" s="304">
        <v>17921</v>
      </c>
      <c r="J62" s="304">
        <v>2374</v>
      </c>
      <c r="K62" s="304">
        <v>0</v>
      </c>
      <c r="L62" s="304">
        <v>1188</v>
      </c>
      <c r="M62" s="304">
        <v>21483</v>
      </c>
      <c r="N62" s="127"/>
      <c r="O62" s="134">
        <v>161</v>
      </c>
      <c r="P62" s="95">
        <v>3267495</v>
      </c>
      <c r="Q62" s="95">
        <v>0</v>
      </c>
      <c r="R62" s="95">
        <v>0</v>
      </c>
      <c r="S62" s="95">
        <v>0</v>
      </c>
      <c r="T62" s="95">
        <v>191268</v>
      </c>
      <c r="U62" s="95">
        <v>3458763</v>
      </c>
      <c r="V62" s="128"/>
      <c r="W62" s="361">
        <v>0</v>
      </c>
      <c r="X62" s="362">
        <v>0</v>
      </c>
      <c r="Y62" s="133">
        <v>0.18</v>
      </c>
      <c r="Z62" s="133">
        <v>2.7370970577583725E-2</v>
      </c>
      <c r="AA62" s="339">
        <v>0</v>
      </c>
      <c r="AB62" s="130"/>
      <c r="AC62" s="341">
        <v>41</v>
      </c>
      <c r="AD62" s="134">
        <v>0</v>
      </c>
      <c r="AE62" s="95">
        <v>0</v>
      </c>
      <c r="AF62" s="95">
        <v>0</v>
      </c>
      <c r="AG62" s="343">
        <v>0</v>
      </c>
      <c r="AH62" s="99"/>
    </row>
    <row r="63" spans="1:34" s="34" customFormat="1" ht="12">
      <c r="A63" s="100">
        <v>414</v>
      </c>
      <c r="B63" s="103">
        <v>414603603</v>
      </c>
      <c r="C63" s="102" t="s">
        <v>502</v>
      </c>
      <c r="D63" s="103">
        <v>603</v>
      </c>
      <c r="E63" s="102" t="s">
        <v>573</v>
      </c>
      <c r="F63" s="103">
        <v>603</v>
      </c>
      <c r="G63" s="104" t="s">
        <v>573</v>
      </c>
      <c r="H63" s="94"/>
      <c r="I63" s="304">
        <v>16707</v>
      </c>
      <c r="J63" s="304">
        <v>1884</v>
      </c>
      <c r="K63" s="304">
        <v>0</v>
      </c>
      <c r="L63" s="304">
        <v>1188</v>
      </c>
      <c r="M63" s="304">
        <v>19779</v>
      </c>
      <c r="N63" s="127"/>
      <c r="O63" s="134">
        <v>72</v>
      </c>
      <c r="P63" s="95">
        <v>1338552</v>
      </c>
      <c r="Q63" s="95">
        <v>0</v>
      </c>
      <c r="R63" s="95">
        <v>0</v>
      </c>
      <c r="S63" s="95">
        <v>0</v>
      </c>
      <c r="T63" s="95">
        <v>85536</v>
      </c>
      <c r="U63" s="95">
        <v>1424088</v>
      </c>
      <c r="V63" s="128"/>
      <c r="W63" s="361">
        <v>0</v>
      </c>
      <c r="X63" s="362">
        <v>0</v>
      </c>
      <c r="Y63" s="133">
        <v>0.18</v>
      </c>
      <c r="Z63" s="133">
        <v>6.251684687091856E-2</v>
      </c>
      <c r="AA63" s="339">
        <v>0</v>
      </c>
      <c r="AB63" s="130"/>
      <c r="AC63" s="341">
        <v>18</v>
      </c>
      <c r="AD63" s="134">
        <v>0</v>
      </c>
      <c r="AE63" s="95">
        <v>0</v>
      </c>
      <c r="AF63" s="95">
        <v>0</v>
      </c>
      <c r="AG63" s="343">
        <v>0</v>
      </c>
      <c r="AH63" s="99"/>
    </row>
    <row r="64" spans="1:34" s="34" customFormat="1" ht="12">
      <c r="A64" s="100">
        <v>414</v>
      </c>
      <c r="B64" s="103">
        <v>414603635</v>
      </c>
      <c r="C64" s="102" t="s">
        <v>502</v>
      </c>
      <c r="D64" s="103">
        <v>603</v>
      </c>
      <c r="E64" s="102" t="s">
        <v>573</v>
      </c>
      <c r="F64" s="103">
        <v>635</v>
      </c>
      <c r="G64" s="104" t="s">
        <v>390</v>
      </c>
      <c r="H64" s="94"/>
      <c r="I64" s="304">
        <v>14240</v>
      </c>
      <c r="J64" s="304">
        <v>4476</v>
      </c>
      <c r="K64" s="304">
        <v>0</v>
      </c>
      <c r="L64" s="304">
        <v>1188</v>
      </c>
      <c r="M64" s="304">
        <v>19904</v>
      </c>
      <c r="N64" s="127"/>
      <c r="O64" s="134">
        <v>18</v>
      </c>
      <c r="P64" s="95">
        <v>336888</v>
      </c>
      <c r="Q64" s="95">
        <v>0</v>
      </c>
      <c r="R64" s="95">
        <v>0</v>
      </c>
      <c r="S64" s="95">
        <v>0</v>
      </c>
      <c r="T64" s="95">
        <v>21384</v>
      </c>
      <c r="U64" s="95">
        <v>358272</v>
      </c>
      <c r="V64" s="128"/>
      <c r="W64" s="361">
        <v>0</v>
      </c>
      <c r="X64" s="362">
        <v>0</v>
      </c>
      <c r="Y64" s="133">
        <v>0.09</v>
      </c>
      <c r="Z64" s="133">
        <v>1.0772754513513869E-2</v>
      </c>
      <c r="AA64" s="339">
        <v>0</v>
      </c>
      <c r="AB64" s="130"/>
      <c r="AC64" s="341">
        <v>5</v>
      </c>
      <c r="AD64" s="134">
        <v>0</v>
      </c>
      <c r="AE64" s="95">
        <v>0</v>
      </c>
      <c r="AF64" s="95">
        <v>0</v>
      </c>
      <c r="AG64" s="343">
        <v>0</v>
      </c>
      <c r="AH64" s="99"/>
    </row>
    <row r="65" spans="1:34" s="34" customFormat="1" ht="12">
      <c r="A65" s="100">
        <v>414</v>
      </c>
      <c r="B65" s="103">
        <v>414603715</v>
      </c>
      <c r="C65" s="102" t="s">
        <v>502</v>
      </c>
      <c r="D65" s="103">
        <v>603</v>
      </c>
      <c r="E65" s="102" t="s">
        <v>573</v>
      </c>
      <c r="F65" s="103">
        <v>715</v>
      </c>
      <c r="G65" s="104" t="s">
        <v>414</v>
      </c>
      <c r="H65" s="94"/>
      <c r="I65" s="304">
        <v>15247</v>
      </c>
      <c r="J65" s="304">
        <v>9886</v>
      </c>
      <c r="K65" s="304">
        <v>0</v>
      </c>
      <c r="L65" s="304">
        <v>1188</v>
      </c>
      <c r="M65" s="304">
        <v>26321</v>
      </c>
      <c r="N65" s="127"/>
      <c r="O65" s="134">
        <v>8</v>
      </c>
      <c r="P65" s="95">
        <v>201064</v>
      </c>
      <c r="Q65" s="95">
        <v>0</v>
      </c>
      <c r="R65" s="95">
        <v>0</v>
      </c>
      <c r="S65" s="95">
        <v>0</v>
      </c>
      <c r="T65" s="95">
        <v>9504</v>
      </c>
      <c r="U65" s="95">
        <v>210568</v>
      </c>
      <c r="V65" s="128"/>
      <c r="W65" s="361">
        <v>0</v>
      </c>
      <c r="X65" s="362">
        <v>0</v>
      </c>
      <c r="Y65" s="133">
        <v>0.09</v>
      </c>
      <c r="Z65" s="133">
        <v>8.0748910627862023E-3</v>
      </c>
      <c r="AA65" s="339">
        <v>0</v>
      </c>
      <c r="AB65" s="130"/>
      <c r="AC65" s="341">
        <v>1</v>
      </c>
      <c r="AD65" s="134">
        <v>0</v>
      </c>
      <c r="AE65" s="95">
        <v>0</v>
      </c>
      <c r="AF65" s="95">
        <v>0</v>
      </c>
      <c r="AG65" s="343">
        <v>0</v>
      </c>
      <c r="AH65" s="99"/>
    </row>
    <row r="66" spans="1:34" s="34" customFormat="1" ht="12">
      <c r="A66" s="100">
        <v>414</v>
      </c>
      <c r="B66" s="103">
        <v>414603766</v>
      </c>
      <c r="C66" s="102" t="s">
        <v>502</v>
      </c>
      <c r="D66" s="103">
        <v>603</v>
      </c>
      <c r="E66" s="102" t="s">
        <v>573</v>
      </c>
      <c r="F66" s="103">
        <v>766</v>
      </c>
      <c r="G66" s="104" t="s">
        <v>429</v>
      </c>
      <c r="H66" s="94"/>
      <c r="I66" s="304">
        <v>15062.14426910299</v>
      </c>
      <c r="J66" s="304">
        <v>5129</v>
      </c>
      <c r="K66" s="304">
        <v>0</v>
      </c>
      <c r="L66" s="304">
        <v>1188</v>
      </c>
      <c r="M66" s="304">
        <v>21379.144269102988</v>
      </c>
      <c r="N66" s="127"/>
      <c r="O66" s="134">
        <v>2</v>
      </c>
      <c r="P66" s="95">
        <v>40382</v>
      </c>
      <c r="Q66" s="95">
        <v>0</v>
      </c>
      <c r="R66" s="95">
        <v>0</v>
      </c>
      <c r="S66" s="95">
        <v>0</v>
      </c>
      <c r="T66" s="95">
        <v>2376</v>
      </c>
      <c r="U66" s="95">
        <v>42758</v>
      </c>
      <c r="V66" s="128"/>
      <c r="W66" s="361">
        <v>0</v>
      </c>
      <c r="X66" s="362">
        <v>0</v>
      </c>
      <c r="Y66" s="133">
        <v>0.09</v>
      </c>
      <c r="Z66" s="133">
        <v>8.3374359681246853E-3</v>
      </c>
      <c r="AA66" s="339">
        <v>0</v>
      </c>
      <c r="AB66" s="130"/>
      <c r="AC66" s="341">
        <v>1</v>
      </c>
      <c r="AD66" s="134">
        <v>0</v>
      </c>
      <c r="AE66" s="95">
        <v>0</v>
      </c>
      <c r="AF66" s="95">
        <v>0</v>
      </c>
      <c r="AG66" s="343">
        <v>0</v>
      </c>
      <c r="AH66" s="99"/>
    </row>
    <row r="67" spans="1:34" s="34" customFormat="1" ht="12">
      <c r="A67" s="100">
        <v>416</v>
      </c>
      <c r="B67" s="103">
        <v>416035018</v>
      </c>
      <c r="C67" s="102" t="s">
        <v>503</v>
      </c>
      <c r="D67" s="103">
        <v>35</v>
      </c>
      <c r="E67" s="102" t="s">
        <v>60</v>
      </c>
      <c r="F67" s="103">
        <v>18</v>
      </c>
      <c r="G67" s="104" t="s">
        <v>43</v>
      </c>
      <c r="H67" s="94"/>
      <c r="I67" s="304">
        <v>21663</v>
      </c>
      <c r="J67" s="304">
        <v>11600</v>
      </c>
      <c r="K67" s="304">
        <v>0</v>
      </c>
      <c r="L67" s="304">
        <v>1188</v>
      </c>
      <c r="M67" s="304">
        <v>34451</v>
      </c>
      <c r="N67" s="127"/>
      <c r="O67" s="134">
        <v>1</v>
      </c>
      <c r="P67" s="95">
        <v>33263</v>
      </c>
      <c r="Q67" s="95">
        <v>0</v>
      </c>
      <c r="R67" s="95">
        <v>0</v>
      </c>
      <c r="S67" s="95">
        <v>0</v>
      </c>
      <c r="T67" s="95">
        <v>1188</v>
      </c>
      <c r="U67" s="95">
        <v>34451</v>
      </c>
      <c r="V67" s="128"/>
      <c r="W67" s="361">
        <v>0</v>
      </c>
      <c r="X67" s="362">
        <v>0</v>
      </c>
      <c r="Y67" s="133">
        <v>0.09</v>
      </c>
      <c r="Z67" s="133">
        <v>2.9613657342247156E-2</v>
      </c>
      <c r="AA67" s="339">
        <v>0</v>
      </c>
      <c r="AB67" s="130"/>
      <c r="AC67" s="341">
        <v>1</v>
      </c>
      <c r="AD67" s="134">
        <v>0</v>
      </c>
      <c r="AE67" s="95">
        <v>0</v>
      </c>
      <c r="AF67" s="95">
        <v>0</v>
      </c>
      <c r="AG67" s="343">
        <v>0</v>
      </c>
      <c r="AH67" s="99"/>
    </row>
    <row r="68" spans="1:34" s="34" customFormat="1" ht="12">
      <c r="A68" s="100">
        <v>416</v>
      </c>
      <c r="B68" s="103">
        <v>416035030</v>
      </c>
      <c r="C68" s="102" t="s">
        <v>503</v>
      </c>
      <c r="D68" s="103">
        <v>35</v>
      </c>
      <c r="E68" s="102" t="s">
        <v>60</v>
      </c>
      <c r="F68" s="103">
        <v>30</v>
      </c>
      <c r="G68" s="104" t="s">
        <v>55</v>
      </c>
      <c r="H68" s="94"/>
      <c r="I68" s="304">
        <v>17880</v>
      </c>
      <c r="J68" s="304">
        <v>6443</v>
      </c>
      <c r="K68" s="304">
        <v>0</v>
      </c>
      <c r="L68" s="304">
        <v>1188</v>
      </c>
      <c r="M68" s="304">
        <v>25511</v>
      </c>
      <c r="N68" s="127"/>
      <c r="O68" s="134">
        <v>1</v>
      </c>
      <c r="P68" s="95">
        <v>24323</v>
      </c>
      <c r="Q68" s="95">
        <v>0</v>
      </c>
      <c r="R68" s="95">
        <v>0</v>
      </c>
      <c r="S68" s="95">
        <v>0</v>
      </c>
      <c r="T68" s="95">
        <v>1188</v>
      </c>
      <c r="U68" s="95">
        <v>25511</v>
      </c>
      <c r="V68" s="128"/>
      <c r="W68" s="361">
        <v>0</v>
      </c>
      <c r="X68" s="362">
        <v>0</v>
      </c>
      <c r="Y68" s="133">
        <v>0.09</v>
      </c>
      <c r="Z68" s="133">
        <v>7.4103570780187141E-3</v>
      </c>
      <c r="AA68" s="339">
        <v>0</v>
      </c>
      <c r="AB68" s="130"/>
      <c r="AC68" s="341">
        <v>0</v>
      </c>
      <c r="AD68" s="134">
        <v>0</v>
      </c>
      <c r="AE68" s="95">
        <v>0</v>
      </c>
      <c r="AF68" s="95">
        <v>0</v>
      </c>
      <c r="AG68" s="343">
        <v>0</v>
      </c>
      <c r="AH68" s="99"/>
    </row>
    <row r="69" spans="1:34" s="34" customFormat="1" ht="12">
      <c r="A69" s="100">
        <v>416</v>
      </c>
      <c r="B69" s="103">
        <v>416035035</v>
      </c>
      <c r="C69" s="102" t="s">
        <v>503</v>
      </c>
      <c r="D69" s="103">
        <v>35</v>
      </c>
      <c r="E69" s="102" t="s">
        <v>60</v>
      </c>
      <c r="F69" s="103">
        <v>35</v>
      </c>
      <c r="G69" s="104" t="s">
        <v>60</v>
      </c>
      <c r="H69" s="94"/>
      <c r="I69" s="304">
        <v>20421</v>
      </c>
      <c r="J69" s="304">
        <v>7263</v>
      </c>
      <c r="K69" s="304">
        <v>0</v>
      </c>
      <c r="L69" s="304">
        <v>1188</v>
      </c>
      <c r="M69" s="304">
        <v>28872</v>
      </c>
      <c r="N69" s="127"/>
      <c r="O69" s="134">
        <v>649</v>
      </c>
      <c r="P69" s="95">
        <v>17966916</v>
      </c>
      <c r="Q69" s="95">
        <v>0</v>
      </c>
      <c r="R69" s="95">
        <v>0</v>
      </c>
      <c r="S69" s="95">
        <v>0</v>
      </c>
      <c r="T69" s="95">
        <v>771012</v>
      </c>
      <c r="U69" s="95">
        <v>18737928</v>
      </c>
      <c r="V69" s="128"/>
      <c r="W69" s="361">
        <v>0</v>
      </c>
      <c r="X69" s="362">
        <v>0</v>
      </c>
      <c r="Y69" s="133">
        <v>0.18</v>
      </c>
      <c r="Z69" s="133">
        <v>0.16288347901121777</v>
      </c>
      <c r="AA69" s="339">
        <v>0</v>
      </c>
      <c r="AB69" s="130"/>
      <c r="AC69" s="341">
        <v>146</v>
      </c>
      <c r="AD69" s="134">
        <v>0</v>
      </c>
      <c r="AE69" s="95">
        <v>0</v>
      </c>
      <c r="AF69" s="95">
        <v>0</v>
      </c>
      <c r="AG69" s="343">
        <v>0</v>
      </c>
      <c r="AH69" s="99"/>
    </row>
    <row r="70" spans="1:34" s="34" customFormat="1" ht="12">
      <c r="A70" s="100">
        <v>416</v>
      </c>
      <c r="B70" s="103">
        <v>416035044</v>
      </c>
      <c r="C70" s="102" t="s">
        <v>503</v>
      </c>
      <c r="D70" s="103">
        <v>35</v>
      </c>
      <c r="E70" s="102" t="s">
        <v>60</v>
      </c>
      <c r="F70" s="103">
        <v>44</v>
      </c>
      <c r="G70" s="104" t="s">
        <v>69</v>
      </c>
      <c r="H70" s="94"/>
      <c r="I70" s="304">
        <v>19163</v>
      </c>
      <c r="J70" s="304">
        <v>0</v>
      </c>
      <c r="K70" s="304">
        <v>0</v>
      </c>
      <c r="L70" s="304">
        <v>1188</v>
      </c>
      <c r="M70" s="304">
        <v>20351</v>
      </c>
      <c r="N70" s="127"/>
      <c r="O70" s="134">
        <v>6</v>
      </c>
      <c r="P70" s="95">
        <v>114978</v>
      </c>
      <c r="Q70" s="95">
        <v>-799.85954075632276</v>
      </c>
      <c r="R70" s="95">
        <v>0</v>
      </c>
      <c r="S70" s="95">
        <v>0</v>
      </c>
      <c r="T70" s="95">
        <v>7078</v>
      </c>
      <c r="U70" s="95">
        <v>121256.14045924367</v>
      </c>
      <c r="V70" s="128"/>
      <c r="W70" s="361">
        <v>0</v>
      </c>
      <c r="X70" s="362">
        <v>0</v>
      </c>
      <c r="Y70" s="133">
        <v>0.09</v>
      </c>
      <c r="Z70" s="133">
        <v>9.39202095539073E-2</v>
      </c>
      <c r="AA70" s="339">
        <v>0</v>
      </c>
      <c r="AB70" s="130"/>
      <c r="AC70" s="341">
        <v>1</v>
      </c>
      <c r="AD70" s="134">
        <v>4.1739787129171986E-2</v>
      </c>
      <c r="AE70" s="95">
        <v>799.85954075632276</v>
      </c>
      <c r="AF70" s="95">
        <v>0</v>
      </c>
      <c r="AG70" s="343">
        <v>0</v>
      </c>
      <c r="AH70" s="99"/>
    </row>
    <row r="71" spans="1:34" s="34" customFormat="1" ht="12">
      <c r="A71" s="100">
        <v>416</v>
      </c>
      <c r="B71" s="103">
        <v>416035046</v>
      </c>
      <c r="C71" s="102" t="s">
        <v>503</v>
      </c>
      <c r="D71" s="103">
        <v>35</v>
      </c>
      <c r="E71" s="102" t="s">
        <v>60</v>
      </c>
      <c r="F71" s="103">
        <v>46</v>
      </c>
      <c r="G71" s="104" t="s">
        <v>71</v>
      </c>
      <c r="H71" s="94"/>
      <c r="I71" s="304">
        <v>13851.49874879814</v>
      </c>
      <c r="J71" s="304">
        <v>13784</v>
      </c>
      <c r="K71" s="304">
        <v>0</v>
      </c>
      <c r="L71" s="304">
        <v>1188</v>
      </c>
      <c r="M71" s="304">
        <v>28823.498748798142</v>
      </c>
      <c r="N71" s="127"/>
      <c r="O71" s="134">
        <v>1</v>
      </c>
      <c r="P71" s="95">
        <v>27635</v>
      </c>
      <c r="Q71" s="95">
        <v>0</v>
      </c>
      <c r="R71" s="95">
        <v>0</v>
      </c>
      <c r="S71" s="95">
        <v>0</v>
      </c>
      <c r="T71" s="95">
        <v>1188</v>
      </c>
      <c r="U71" s="95">
        <v>28823</v>
      </c>
      <c r="V71" s="128"/>
      <c r="W71" s="361">
        <v>0</v>
      </c>
      <c r="X71" s="362">
        <v>0</v>
      </c>
      <c r="Y71" s="133">
        <v>0.09</v>
      </c>
      <c r="Z71" s="133">
        <v>8.3219895033130565E-4</v>
      </c>
      <c r="AA71" s="339">
        <v>0</v>
      </c>
      <c r="AB71" s="130"/>
      <c r="AC71" s="341">
        <v>0</v>
      </c>
      <c r="AD71" s="134">
        <v>0</v>
      </c>
      <c r="AE71" s="95">
        <v>0</v>
      </c>
      <c r="AF71" s="95">
        <v>0</v>
      </c>
      <c r="AG71" s="343">
        <v>0</v>
      </c>
      <c r="AH71" s="99"/>
    </row>
    <row r="72" spans="1:34" s="34" customFormat="1" ht="12">
      <c r="A72" s="100">
        <v>416</v>
      </c>
      <c r="B72" s="103">
        <v>416035049</v>
      </c>
      <c r="C72" s="102" t="s">
        <v>503</v>
      </c>
      <c r="D72" s="103">
        <v>35</v>
      </c>
      <c r="E72" s="102" t="s">
        <v>60</v>
      </c>
      <c r="F72" s="103">
        <v>49</v>
      </c>
      <c r="G72" s="104" t="s">
        <v>74</v>
      </c>
      <c r="H72" s="94"/>
      <c r="I72" s="304">
        <v>17393.320798327957</v>
      </c>
      <c r="J72" s="304">
        <v>21621</v>
      </c>
      <c r="K72" s="304">
        <v>0</v>
      </c>
      <c r="L72" s="304">
        <v>1188</v>
      </c>
      <c r="M72" s="304">
        <v>40202.320798327957</v>
      </c>
      <c r="N72" s="127"/>
      <c r="O72" s="134">
        <v>1</v>
      </c>
      <c r="P72" s="95">
        <v>39014</v>
      </c>
      <c r="Q72" s="95">
        <v>0</v>
      </c>
      <c r="R72" s="95">
        <v>0</v>
      </c>
      <c r="S72" s="95">
        <v>0</v>
      </c>
      <c r="T72" s="95">
        <v>1188</v>
      </c>
      <c r="U72" s="95">
        <v>40202</v>
      </c>
      <c r="V72" s="128"/>
      <c r="W72" s="361">
        <v>0</v>
      </c>
      <c r="X72" s="362">
        <v>0</v>
      </c>
      <c r="Y72" s="133">
        <v>0.09</v>
      </c>
      <c r="Z72" s="133">
        <v>6.4828275284555426E-2</v>
      </c>
      <c r="AA72" s="339">
        <v>0</v>
      </c>
      <c r="AB72" s="130"/>
      <c r="AC72" s="341">
        <v>0</v>
      </c>
      <c r="AD72" s="134">
        <v>0</v>
      </c>
      <c r="AE72" s="95">
        <v>0</v>
      </c>
      <c r="AF72" s="95">
        <v>0</v>
      </c>
      <c r="AG72" s="343">
        <v>0</v>
      </c>
      <c r="AH72" s="99"/>
    </row>
    <row r="73" spans="1:34" s="34" customFormat="1" ht="12">
      <c r="A73" s="100">
        <v>416</v>
      </c>
      <c r="B73" s="103">
        <v>416035050</v>
      </c>
      <c r="C73" s="102" t="s">
        <v>503</v>
      </c>
      <c r="D73" s="103">
        <v>35</v>
      </c>
      <c r="E73" s="102" t="s">
        <v>60</v>
      </c>
      <c r="F73" s="103">
        <v>50</v>
      </c>
      <c r="G73" s="104" t="s">
        <v>75</v>
      </c>
      <c r="H73" s="94"/>
      <c r="I73" s="304">
        <v>18946</v>
      </c>
      <c r="J73" s="304">
        <v>8276</v>
      </c>
      <c r="K73" s="304">
        <v>0</v>
      </c>
      <c r="L73" s="304">
        <v>1188</v>
      </c>
      <c r="M73" s="304">
        <v>28410</v>
      </c>
      <c r="N73" s="127"/>
      <c r="O73" s="134">
        <v>2</v>
      </c>
      <c r="P73" s="95">
        <v>54444</v>
      </c>
      <c r="Q73" s="95">
        <v>0</v>
      </c>
      <c r="R73" s="95">
        <v>0</v>
      </c>
      <c r="S73" s="95">
        <v>0</v>
      </c>
      <c r="T73" s="95">
        <v>2376</v>
      </c>
      <c r="U73" s="95">
        <v>56820</v>
      </c>
      <c r="V73" s="128"/>
      <c r="W73" s="361">
        <v>0</v>
      </c>
      <c r="X73" s="362">
        <v>0</v>
      </c>
      <c r="Y73" s="133">
        <v>0.09</v>
      </c>
      <c r="Z73" s="133">
        <v>4.9459769281761006E-3</v>
      </c>
      <c r="AA73" s="339">
        <v>0</v>
      </c>
      <c r="AB73" s="130"/>
      <c r="AC73" s="341">
        <v>0</v>
      </c>
      <c r="AD73" s="134">
        <v>0</v>
      </c>
      <c r="AE73" s="95">
        <v>0</v>
      </c>
      <c r="AF73" s="95">
        <v>0</v>
      </c>
      <c r="AG73" s="343">
        <v>0</v>
      </c>
      <c r="AH73" s="99"/>
    </row>
    <row r="74" spans="1:34" s="34" customFormat="1" ht="12">
      <c r="A74" s="100">
        <v>416</v>
      </c>
      <c r="B74" s="103">
        <v>416035133</v>
      </c>
      <c r="C74" s="102" t="s">
        <v>503</v>
      </c>
      <c r="D74" s="103">
        <v>35</v>
      </c>
      <c r="E74" s="102" t="s">
        <v>60</v>
      </c>
      <c r="F74" s="103">
        <v>133</v>
      </c>
      <c r="G74" s="104" t="s">
        <v>158</v>
      </c>
      <c r="H74" s="94"/>
      <c r="I74" s="304">
        <v>25489</v>
      </c>
      <c r="J74" s="304">
        <v>0</v>
      </c>
      <c r="K74" s="304">
        <v>0</v>
      </c>
      <c r="L74" s="304">
        <v>1188</v>
      </c>
      <c r="M74" s="304">
        <v>26677</v>
      </c>
      <c r="N74" s="127"/>
      <c r="O74" s="134">
        <v>2</v>
      </c>
      <c r="P74" s="95">
        <v>50978</v>
      </c>
      <c r="Q74" s="95">
        <v>0</v>
      </c>
      <c r="R74" s="95">
        <v>0</v>
      </c>
      <c r="S74" s="95">
        <v>0</v>
      </c>
      <c r="T74" s="95">
        <v>2376</v>
      </c>
      <c r="U74" s="95">
        <v>53354</v>
      </c>
      <c r="V74" s="128"/>
      <c r="W74" s="361">
        <v>0</v>
      </c>
      <c r="X74" s="362">
        <v>0</v>
      </c>
      <c r="Y74" s="133">
        <v>0.09</v>
      </c>
      <c r="Z74" s="133">
        <v>3.8436197771899203E-2</v>
      </c>
      <c r="AA74" s="339">
        <v>0</v>
      </c>
      <c r="AB74" s="130"/>
      <c r="AC74" s="341">
        <v>1</v>
      </c>
      <c r="AD74" s="134">
        <v>0</v>
      </c>
      <c r="AE74" s="95">
        <v>0</v>
      </c>
      <c r="AF74" s="95">
        <v>0</v>
      </c>
      <c r="AG74" s="343">
        <v>0</v>
      </c>
      <c r="AH74" s="99"/>
    </row>
    <row r="75" spans="1:34" s="34" customFormat="1" ht="12">
      <c r="A75" s="100">
        <v>416</v>
      </c>
      <c r="B75" s="103">
        <v>416035243</v>
      </c>
      <c r="C75" s="102" t="s">
        <v>503</v>
      </c>
      <c r="D75" s="103">
        <v>35</v>
      </c>
      <c r="E75" s="102" t="s">
        <v>60</v>
      </c>
      <c r="F75" s="103">
        <v>243</v>
      </c>
      <c r="G75" s="104" t="s">
        <v>268</v>
      </c>
      <c r="H75" s="94"/>
      <c r="I75" s="304">
        <v>21663</v>
      </c>
      <c r="J75" s="304">
        <v>2821</v>
      </c>
      <c r="K75" s="304">
        <v>0</v>
      </c>
      <c r="L75" s="304">
        <v>1188</v>
      </c>
      <c r="M75" s="304">
        <v>25672</v>
      </c>
      <c r="N75" s="127"/>
      <c r="O75" s="134">
        <v>1</v>
      </c>
      <c r="P75" s="95">
        <v>24484</v>
      </c>
      <c r="Q75" s="95">
        <v>0</v>
      </c>
      <c r="R75" s="95">
        <v>0</v>
      </c>
      <c r="S75" s="95">
        <v>0</v>
      </c>
      <c r="T75" s="95">
        <v>1188</v>
      </c>
      <c r="U75" s="95">
        <v>25672</v>
      </c>
      <c r="V75" s="128"/>
      <c r="W75" s="361">
        <v>0</v>
      </c>
      <c r="X75" s="362">
        <v>0</v>
      </c>
      <c r="Y75" s="133">
        <v>0.09</v>
      </c>
      <c r="Z75" s="133">
        <v>5.9543084856891471E-3</v>
      </c>
      <c r="AA75" s="339">
        <v>0</v>
      </c>
      <c r="AB75" s="130"/>
      <c r="AC75" s="341">
        <v>0</v>
      </c>
      <c r="AD75" s="134">
        <v>0</v>
      </c>
      <c r="AE75" s="95">
        <v>0</v>
      </c>
      <c r="AF75" s="95">
        <v>0</v>
      </c>
      <c r="AG75" s="343">
        <v>0</v>
      </c>
      <c r="AH75" s="99"/>
    </row>
    <row r="76" spans="1:34" s="34" customFormat="1" ht="12">
      <c r="A76" s="100">
        <v>416</v>
      </c>
      <c r="B76" s="103">
        <v>416035244</v>
      </c>
      <c r="C76" s="102" t="s">
        <v>503</v>
      </c>
      <c r="D76" s="103">
        <v>35</v>
      </c>
      <c r="E76" s="102" t="s">
        <v>60</v>
      </c>
      <c r="F76" s="103">
        <v>244</v>
      </c>
      <c r="G76" s="104" t="s">
        <v>269</v>
      </c>
      <c r="H76" s="94"/>
      <c r="I76" s="304">
        <v>17630</v>
      </c>
      <c r="J76" s="304">
        <v>4262</v>
      </c>
      <c r="K76" s="304">
        <v>0</v>
      </c>
      <c r="L76" s="304">
        <v>1188</v>
      </c>
      <c r="M76" s="304">
        <v>23080</v>
      </c>
      <c r="N76" s="127"/>
      <c r="O76" s="134">
        <v>5</v>
      </c>
      <c r="P76" s="95">
        <v>109460</v>
      </c>
      <c r="Q76" s="95">
        <v>0</v>
      </c>
      <c r="R76" s="95">
        <v>0</v>
      </c>
      <c r="S76" s="95">
        <v>0</v>
      </c>
      <c r="T76" s="95">
        <v>5940</v>
      </c>
      <c r="U76" s="95">
        <v>115400</v>
      </c>
      <c r="V76" s="128"/>
      <c r="W76" s="361">
        <v>0</v>
      </c>
      <c r="X76" s="362">
        <v>0</v>
      </c>
      <c r="Y76" s="133">
        <v>0.09</v>
      </c>
      <c r="Z76" s="133">
        <v>8.1553960330733144E-2</v>
      </c>
      <c r="AA76" s="339">
        <v>0</v>
      </c>
      <c r="AB76" s="130"/>
      <c r="AC76" s="341">
        <v>2</v>
      </c>
      <c r="AD76" s="134">
        <v>0</v>
      </c>
      <c r="AE76" s="95">
        <v>0</v>
      </c>
      <c r="AF76" s="95">
        <v>0</v>
      </c>
      <c r="AG76" s="343">
        <v>0</v>
      </c>
      <c r="AH76" s="99"/>
    </row>
    <row r="77" spans="1:34" s="34" customFormat="1" ht="12">
      <c r="A77" s="100">
        <v>416</v>
      </c>
      <c r="B77" s="103">
        <v>416035285</v>
      </c>
      <c r="C77" s="102" t="s">
        <v>503</v>
      </c>
      <c r="D77" s="103">
        <v>35</v>
      </c>
      <c r="E77" s="102" t="s">
        <v>60</v>
      </c>
      <c r="F77" s="103">
        <v>285</v>
      </c>
      <c r="G77" s="104" t="s">
        <v>310</v>
      </c>
      <c r="H77" s="94"/>
      <c r="I77" s="304">
        <v>16728</v>
      </c>
      <c r="J77" s="304">
        <v>3699</v>
      </c>
      <c r="K77" s="304">
        <v>0</v>
      </c>
      <c r="L77" s="304">
        <v>1188</v>
      </c>
      <c r="M77" s="304">
        <v>21615</v>
      </c>
      <c r="N77" s="127"/>
      <c r="O77" s="134">
        <v>1</v>
      </c>
      <c r="P77" s="95">
        <v>20427</v>
      </c>
      <c r="Q77" s="95">
        <v>0</v>
      </c>
      <c r="R77" s="95">
        <v>0</v>
      </c>
      <c r="S77" s="95">
        <v>0</v>
      </c>
      <c r="T77" s="95">
        <v>1188</v>
      </c>
      <c r="U77" s="95">
        <v>21615</v>
      </c>
      <c r="V77" s="128"/>
      <c r="W77" s="361">
        <v>0</v>
      </c>
      <c r="X77" s="362">
        <v>0</v>
      </c>
      <c r="Y77" s="133">
        <v>0.09</v>
      </c>
      <c r="Z77" s="133">
        <v>2.2266543452715282E-2</v>
      </c>
      <c r="AA77" s="339">
        <v>0</v>
      </c>
      <c r="AB77" s="130"/>
      <c r="AC77" s="341">
        <v>1</v>
      </c>
      <c r="AD77" s="134">
        <v>0</v>
      </c>
      <c r="AE77" s="95">
        <v>0</v>
      </c>
      <c r="AF77" s="95">
        <v>0</v>
      </c>
      <c r="AG77" s="343">
        <v>0</v>
      </c>
      <c r="AH77" s="99"/>
    </row>
    <row r="78" spans="1:34" s="34" customFormat="1" ht="12">
      <c r="A78" s="100">
        <v>417</v>
      </c>
      <c r="B78" s="103">
        <v>417035035</v>
      </c>
      <c r="C78" s="102" t="s">
        <v>504</v>
      </c>
      <c r="D78" s="103">
        <v>35</v>
      </c>
      <c r="E78" s="102" t="s">
        <v>60</v>
      </c>
      <c r="F78" s="103">
        <v>35</v>
      </c>
      <c r="G78" s="104" t="s">
        <v>60</v>
      </c>
      <c r="H78" s="94"/>
      <c r="I78" s="304">
        <v>20571</v>
      </c>
      <c r="J78" s="304">
        <v>7316</v>
      </c>
      <c r="K78" s="304">
        <v>0</v>
      </c>
      <c r="L78" s="304">
        <v>1188</v>
      </c>
      <c r="M78" s="304">
        <v>29075</v>
      </c>
      <c r="N78" s="127"/>
      <c r="O78" s="134">
        <v>339</v>
      </c>
      <c r="P78" s="95">
        <v>9126897</v>
      </c>
      <c r="Q78" s="95">
        <v>0</v>
      </c>
      <c r="R78" s="95">
        <v>0</v>
      </c>
      <c r="S78" s="95">
        <v>0</v>
      </c>
      <c r="T78" s="95">
        <v>388833</v>
      </c>
      <c r="U78" s="95">
        <v>9515730</v>
      </c>
      <c r="V78" s="128"/>
      <c r="W78" s="361">
        <v>11.723342939481213</v>
      </c>
      <c r="X78" s="362">
        <v>0</v>
      </c>
      <c r="Y78" s="133">
        <v>0.18</v>
      </c>
      <c r="Z78" s="133">
        <v>0.16288347901121777</v>
      </c>
      <c r="AA78" s="339">
        <v>0</v>
      </c>
      <c r="AB78" s="130"/>
      <c r="AC78" s="341">
        <v>74</v>
      </c>
      <c r="AD78" s="134">
        <v>0</v>
      </c>
      <c r="AE78" s="95">
        <v>0</v>
      </c>
      <c r="AF78" s="95">
        <v>0</v>
      </c>
      <c r="AG78" s="343">
        <v>0</v>
      </c>
      <c r="AH78" s="99"/>
    </row>
    <row r="79" spans="1:34" s="34" customFormat="1" ht="12">
      <c r="A79" s="100">
        <v>417</v>
      </c>
      <c r="B79" s="103">
        <v>417035040</v>
      </c>
      <c r="C79" s="102" t="s">
        <v>504</v>
      </c>
      <c r="D79" s="103">
        <v>35</v>
      </c>
      <c r="E79" s="102" t="s">
        <v>60</v>
      </c>
      <c r="F79" s="103">
        <v>40</v>
      </c>
      <c r="G79" s="104" t="s">
        <v>65</v>
      </c>
      <c r="H79" s="94"/>
      <c r="I79" s="304">
        <v>18294</v>
      </c>
      <c r="J79" s="304">
        <v>6110</v>
      </c>
      <c r="K79" s="304">
        <v>0</v>
      </c>
      <c r="L79" s="304">
        <v>1188</v>
      </c>
      <c r="M79" s="304">
        <v>25592</v>
      </c>
      <c r="N79" s="127"/>
      <c r="O79" s="134">
        <v>1</v>
      </c>
      <c r="P79" s="95">
        <v>23560</v>
      </c>
      <c r="Q79" s="95">
        <v>0</v>
      </c>
      <c r="R79" s="95">
        <v>0</v>
      </c>
      <c r="S79" s="95">
        <v>0</v>
      </c>
      <c r="T79" s="95">
        <v>1147</v>
      </c>
      <c r="U79" s="95">
        <v>24707</v>
      </c>
      <c r="V79" s="128"/>
      <c r="W79" s="361">
        <v>3.4582132564841501E-2</v>
      </c>
      <c r="X79" s="362">
        <v>0</v>
      </c>
      <c r="Y79" s="133">
        <v>0.09</v>
      </c>
      <c r="Z79" s="133">
        <v>8.458154793437497E-3</v>
      </c>
      <c r="AA79" s="339">
        <v>0</v>
      </c>
      <c r="AB79" s="130"/>
      <c r="AC79" s="341">
        <v>0</v>
      </c>
      <c r="AD79" s="134">
        <v>0</v>
      </c>
      <c r="AE79" s="95">
        <v>0</v>
      </c>
      <c r="AF79" s="95">
        <v>0</v>
      </c>
      <c r="AG79" s="343">
        <v>0</v>
      </c>
      <c r="AH79" s="99"/>
    </row>
    <row r="80" spans="1:34" s="34" customFormat="1" ht="12">
      <c r="A80" s="100">
        <v>417</v>
      </c>
      <c r="B80" s="103">
        <v>417035044</v>
      </c>
      <c r="C80" s="102" t="s">
        <v>504</v>
      </c>
      <c r="D80" s="103">
        <v>35</v>
      </c>
      <c r="E80" s="102" t="s">
        <v>60</v>
      </c>
      <c r="F80" s="103">
        <v>44</v>
      </c>
      <c r="G80" s="104" t="s">
        <v>69</v>
      </c>
      <c r="H80" s="94"/>
      <c r="I80" s="304">
        <v>11796</v>
      </c>
      <c r="J80" s="304">
        <v>0</v>
      </c>
      <c r="K80" s="304">
        <v>0</v>
      </c>
      <c r="L80" s="304">
        <v>1188</v>
      </c>
      <c r="M80" s="304">
        <v>12984</v>
      </c>
      <c r="N80" s="127"/>
      <c r="O80" s="134">
        <v>1</v>
      </c>
      <c r="P80" s="95">
        <v>11388</v>
      </c>
      <c r="Q80" s="95">
        <v>0</v>
      </c>
      <c r="R80" s="95">
        <v>0</v>
      </c>
      <c r="S80" s="95">
        <v>0</v>
      </c>
      <c r="T80" s="95">
        <v>1147</v>
      </c>
      <c r="U80" s="95">
        <v>12535</v>
      </c>
      <c r="V80" s="128"/>
      <c r="W80" s="361">
        <v>3.4582132564841501E-2</v>
      </c>
      <c r="X80" s="362">
        <v>0</v>
      </c>
      <c r="Y80" s="133">
        <v>0.09</v>
      </c>
      <c r="Z80" s="133">
        <v>9.39202095539073E-2</v>
      </c>
      <c r="AA80" s="339">
        <v>0</v>
      </c>
      <c r="AB80" s="130"/>
      <c r="AC80" s="341">
        <v>0</v>
      </c>
      <c r="AD80" s="134">
        <v>0</v>
      </c>
      <c r="AE80" s="95">
        <v>0</v>
      </c>
      <c r="AF80" s="95">
        <v>0</v>
      </c>
      <c r="AG80" s="343">
        <v>0</v>
      </c>
      <c r="AH80" s="99"/>
    </row>
    <row r="81" spans="1:34" s="34" customFormat="1" ht="12">
      <c r="A81" s="100">
        <v>417</v>
      </c>
      <c r="B81" s="103">
        <v>417035133</v>
      </c>
      <c r="C81" s="102" t="s">
        <v>504</v>
      </c>
      <c r="D81" s="103">
        <v>35</v>
      </c>
      <c r="E81" s="102" t="s">
        <v>60</v>
      </c>
      <c r="F81" s="103">
        <v>133</v>
      </c>
      <c r="G81" s="104" t="s">
        <v>158</v>
      </c>
      <c r="H81" s="94"/>
      <c r="I81" s="304">
        <v>12071</v>
      </c>
      <c r="J81" s="304">
        <v>0</v>
      </c>
      <c r="K81" s="304">
        <v>0</v>
      </c>
      <c r="L81" s="304">
        <v>1188</v>
      </c>
      <c r="M81" s="304">
        <v>13259</v>
      </c>
      <c r="N81" s="127"/>
      <c r="O81" s="134">
        <v>2</v>
      </c>
      <c r="P81" s="95">
        <v>23308</v>
      </c>
      <c r="Q81" s="95">
        <v>0</v>
      </c>
      <c r="R81" s="95">
        <v>0</v>
      </c>
      <c r="S81" s="95">
        <v>0</v>
      </c>
      <c r="T81" s="95">
        <v>2294</v>
      </c>
      <c r="U81" s="95">
        <v>25602</v>
      </c>
      <c r="V81" s="128"/>
      <c r="W81" s="361">
        <v>6.9164265129683003E-2</v>
      </c>
      <c r="X81" s="362">
        <v>0</v>
      </c>
      <c r="Y81" s="133">
        <v>0.09</v>
      </c>
      <c r="Z81" s="133">
        <v>3.8436197771899203E-2</v>
      </c>
      <c r="AA81" s="339">
        <v>0</v>
      </c>
      <c r="AB81" s="130"/>
      <c r="AC81" s="341">
        <v>0</v>
      </c>
      <c r="AD81" s="134">
        <v>0</v>
      </c>
      <c r="AE81" s="95">
        <v>0</v>
      </c>
      <c r="AF81" s="95">
        <v>0</v>
      </c>
      <c r="AG81" s="343">
        <v>0</v>
      </c>
      <c r="AH81" s="99"/>
    </row>
    <row r="82" spans="1:34" s="34" customFormat="1" ht="12">
      <c r="A82" s="100">
        <v>417</v>
      </c>
      <c r="B82" s="103">
        <v>417035244</v>
      </c>
      <c r="C82" s="102" t="s">
        <v>504</v>
      </c>
      <c r="D82" s="103">
        <v>35</v>
      </c>
      <c r="E82" s="102" t="s">
        <v>60</v>
      </c>
      <c r="F82" s="103">
        <v>244</v>
      </c>
      <c r="G82" s="104" t="s">
        <v>269</v>
      </c>
      <c r="H82" s="94"/>
      <c r="I82" s="304">
        <v>22499</v>
      </c>
      <c r="J82" s="304">
        <v>5439</v>
      </c>
      <c r="K82" s="304">
        <v>0</v>
      </c>
      <c r="L82" s="304">
        <v>1188</v>
      </c>
      <c r="M82" s="304">
        <v>29126</v>
      </c>
      <c r="N82" s="127"/>
      <c r="O82" s="134">
        <v>3</v>
      </c>
      <c r="P82" s="95">
        <v>80916</v>
      </c>
      <c r="Q82" s="95">
        <v>0</v>
      </c>
      <c r="R82" s="95">
        <v>0</v>
      </c>
      <c r="S82" s="95">
        <v>0</v>
      </c>
      <c r="T82" s="95">
        <v>3441</v>
      </c>
      <c r="U82" s="95">
        <v>84357</v>
      </c>
      <c r="V82" s="128"/>
      <c r="W82" s="361">
        <v>0.10374639769452451</v>
      </c>
      <c r="X82" s="362">
        <v>0</v>
      </c>
      <c r="Y82" s="133">
        <v>0.09</v>
      </c>
      <c r="Z82" s="133">
        <v>8.1553960330733144E-2</v>
      </c>
      <c r="AA82" s="339">
        <v>0</v>
      </c>
      <c r="AB82" s="130"/>
      <c r="AC82" s="341">
        <v>1</v>
      </c>
      <c r="AD82" s="134">
        <v>0</v>
      </c>
      <c r="AE82" s="95">
        <v>0</v>
      </c>
      <c r="AF82" s="95">
        <v>0</v>
      </c>
      <c r="AG82" s="343">
        <v>0</v>
      </c>
      <c r="AH82" s="99"/>
    </row>
    <row r="83" spans="1:34" s="34" customFormat="1" ht="12">
      <c r="A83" s="100">
        <v>417</v>
      </c>
      <c r="B83" s="103">
        <v>417035285</v>
      </c>
      <c r="C83" s="102" t="s">
        <v>504</v>
      </c>
      <c r="D83" s="103">
        <v>35</v>
      </c>
      <c r="E83" s="102" t="s">
        <v>60</v>
      </c>
      <c r="F83" s="103">
        <v>285</v>
      </c>
      <c r="G83" s="104" t="s">
        <v>310</v>
      </c>
      <c r="H83" s="94"/>
      <c r="I83" s="304">
        <v>12002</v>
      </c>
      <c r="J83" s="304">
        <v>2654</v>
      </c>
      <c r="K83" s="304">
        <v>0</v>
      </c>
      <c r="L83" s="304">
        <v>1188</v>
      </c>
      <c r="M83" s="304">
        <v>15844</v>
      </c>
      <c r="N83" s="127"/>
      <c r="O83" s="134">
        <v>1</v>
      </c>
      <c r="P83" s="95">
        <v>14149</v>
      </c>
      <c r="Q83" s="95">
        <v>0</v>
      </c>
      <c r="R83" s="95">
        <v>0</v>
      </c>
      <c r="S83" s="95">
        <v>0</v>
      </c>
      <c r="T83" s="95">
        <v>1147</v>
      </c>
      <c r="U83" s="95">
        <v>15296</v>
      </c>
      <c r="V83" s="128"/>
      <c r="W83" s="361">
        <v>3.4582132564841501E-2</v>
      </c>
      <c r="X83" s="362">
        <v>0</v>
      </c>
      <c r="Y83" s="133">
        <v>0.09</v>
      </c>
      <c r="Z83" s="133">
        <v>2.2266543452715282E-2</v>
      </c>
      <c r="AA83" s="339">
        <v>0</v>
      </c>
      <c r="AB83" s="130"/>
      <c r="AC83" s="341">
        <v>0</v>
      </c>
      <c r="AD83" s="134">
        <v>0</v>
      </c>
      <c r="AE83" s="95">
        <v>0</v>
      </c>
      <c r="AF83" s="95">
        <v>0</v>
      </c>
      <c r="AG83" s="343">
        <v>0</v>
      </c>
      <c r="AH83" s="99"/>
    </row>
    <row r="84" spans="1:34" s="34" customFormat="1" ht="12">
      <c r="A84" s="100">
        <v>418</v>
      </c>
      <c r="B84" s="103">
        <v>418100014</v>
      </c>
      <c r="C84" s="102" t="s">
        <v>505</v>
      </c>
      <c r="D84" s="103">
        <v>100</v>
      </c>
      <c r="E84" s="102" t="s">
        <v>125</v>
      </c>
      <c r="F84" s="103">
        <v>14</v>
      </c>
      <c r="G84" s="104" t="s">
        <v>39</v>
      </c>
      <c r="H84" s="94"/>
      <c r="I84" s="304">
        <v>11241</v>
      </c>
      <c r="J84" s="304">
        <v>2970</v>
      </c>
      <c r="K84" s="304">
        <v>0</v>
      </c>
      <c r="L84" s="304">
        <v>1188</v>
      </c>
      <c r="M84" s="304">
        <v>15399</v>
      </c>
      <c r="N84" s="127"/>
      <c r="O84" s="134">
        <v>2</v>
      </c>
      <c r="P84" s="95">
        <v>28422</v>
      </c>
      <c r="Q84" s="95">
        <v>0</v>
      </c>
      <c r="R84" s="95">
        <v>0</v>
      </c>
      <c r="S84" s="95">
        <v>0</v>
      </c>
      <c r="T84" s="95">
        <v>2376</v>
      </c>
      <c r="U84" s="95">
        <v>30798</v>
      </c>
      <c r="V84" s="128"/>
      <c r="W84" s="361">
        <v>0</v>
      </c>
      <c r="X84" s="362">
        <v>0</v>
      </c>
      <c r="Y84" s="133">
        <v>0.09</v>
      </c>
      <c r="Z84" s="133">
        <v>5.6372774440484916E-4</v>
      </c>
      <c r="AA84" s="339">
        <v>0</v>
      </c>
      <c r="AB84" s="130"/>
      <c r="AC84" s="341">
        <v>0</v>
      </c>
      <c r="AD84" s="134">
        <v>0</v>
      </c>
      <c r="AE84" s="95">
        <v>0</v>
      </c>
      <c r="AF84" s="95">
        <v>0</v>
      </c>
      <c r="AG84" s="343">
        <v>0</v>
      </c>
      <c r="AH84" s="99"/>
    </row>
    <row r="85" spans="1:34" s="34" customFormat="1" ht="12">
      <c r="A85" s="100">
        <v>418</v>
      </c>
      <c r="B85" s="103">
        <v>418100100</v>
      </c>
      <c r="C85" s="102" t="s">
        <v>505</v>
      </c>
      <c r="D85" s="103">
        <v>100</v>
      </c>
      <c r="E85" s="102" t="s">
        <v>125</v>
      </c>
      <c r="F85" s="103">
        <v>100</v>
      </c>
      <c r="G85" s="104" t="s">
        <v>125</v>
      </c>
      <c r="H85" s="94"/>
      <c r="I85" s="304">
        <v>16146</v>
      </c>
      <c r="J85" s="304">
        <v>4360</v>
      </c>
      <c r="K85" s="304">
        <v>0</v>
      </c>
      <c r="L85" s="304">
        <v>1188</v>
      </c>
      <c r="M85" s="304">
        <v>21694</v>
      </c>
      <c r="N85" s="127"/>
      <c r="O85" s="134">
        <v>286</v>
      </c>
      <c r="P85" s="95">
        <v>5864716</v>
      </c>
      <c r="Q85" s="95">
        <v>0</v>
      </c>
      <c r="R85" s="95">
        <v>0</v>
      </c>
      <c r="S85" s="95">
        <v>0</v>
      </c>
      <c r="T85" s="95">
        <v>339768</v>
      </c>
      <c r="U85" s="95">
        <v>6204484</v>
      </c>
      <c r="V85" s="128"/>
      <c r="W85" s="361">
        <v>0</v>
      </c>
      <c r="X85" s="362">
        <v>0</v>
      </c>
      <c r="Y85" s="133">
        <v>0.09</v>
      </c>
      <c r="Z85" s="133">
        <v>2.6732973533095818E-2</v>
      </c>
      <c r="AA85" s="339">
        <v>0</v>
      </c>
      <c r="AB85" s="130"/>
      <c r="AC85" s="341">
        <v>23</v>
      </c>
      <c r="AD85" s="134">
        <v>0</v>
      </c>
      <c r="AE85" s="95">
        <v>0</v>
      </c>
      <c r="AF85" s="95">
        <v>0</v>
      </c>
      <c r="AG85" s="343">
        <v>0</v>
      </c>
      <c r="AH85" s="99"/>
    </row>
    <row r="86" spans="1:34" s="34" customFormat="1" ht="12">
      <c r="A86" s="100">
        <v>418</v>
      </c>
      <c r="B86" s="103">
        <v>418100136</v>
      </c>
      <c r="C86" s="102" t="s">
        <v>505</v>
      </c>
      <c r="D86" s="103">
        <v>100</v>
      </c>
      <c r="E86" s="102" t="s">
        <v>125</v>
      </c>
      <c r="F86" s="103">
        <v>136</v>
      </c>
      <c r="G86" s="104" t="s">
        <v>161</v>
      </c>
      <c r="H86" s="94"/>
      <c r="I86" s="304">
        <v>12419</v>
      </c>
      <c r="J86" s="304">
        <v>4548</v>
      </c>
      <c r="K86" s="304">
        <v>0</v>
      </c>
      <c r="L86" s="304">
        <v>1188</v>
      </c>
      <c r="M86" s="304">
        <v>18155</v>
      </c>
      <c r="N86" s="127"/>
      <c r="O86" s="134">
        <v>2</v>
      </c>
      <c r="P86" s="95">
        <v>33934</v>
      </c>
      <c r="Q86" s="95">
        <v>0</v>
      </c>
      <c r="R86" s="95">
        <v>0</v>
      </c>
      <c r="S86" s="95">
        <v>0</v>
      </c>
      <c r="T86" s="95">
        <v>2376</v>
      </c>
      <c r="U86" s="95">
        <v>36310</v>
      </c>
      <c r="V86" s="128"/>
      <c r="W86" s="361">
        <v>0</v>
      </c>
      <c r="X86" s="362">
        <v>0</v>
      </c>
      <c r="Y86" s="133">
        <v>0.09</v>
      </c>
      <c r="Z86" s="133">
        <v>4.1553187752513855E-3</v>
      </c>
      <c r="AA86" s="339">
        <v>0</v>
      </c>
      <c r="AB86" s="130"/>
      <c r="AC86" s="341">
        <v>0</v>
      </c>
      <c r="AD86" s="134">
        <v>0</v>
      </c>
      <c r="AE86" s="95">
        <v>0</v>
      </c>
      <c r="AF86" s="95">
        <v>0</v>
      </c>
      <c r="AG86" s="343">
        <v>0</v>
      </c>
      <c r="AH86" s="99"/>
    </row>
    <row r="87" spans="1:34" s="34" customFormat="1" ht="12">
      <c r="A87" s="100">
        <v>418</v>
      </c>
      <c r="B87" s="103">
        <v>418100170</v>
      </c>
      <c r="C87" s="102" t="s">
        <v>505</v>
      </c>
      <c r="D87" s="103">
        <v>100</v>
      </c>
      <c r="E87" s="102" t="s">
        <v>125</v>
      </c>
      <c r="F87" s="103">
        <v>170</v>
      </c>
      <c r="G87" s="104" t="s">
        <v>195</v>
      </c>
      <c r="H87" s="94"/>
      <c r="I87" s="304">
        <v>13683</v>
      </c>
      <c r="J87" s="304">
        <v>1535</v>
      </c>
      <c r="K87" s="304">
        <v>0</v>
      </c>
      <c r="L87" s="304">
        <v>1188</v>
      </c>
      <c r="M87" s="304">
        <v>16406</v>
      </c>
      <c r="N87" s="127"/>
      <c r="O87" s="134">
        <v>11</v>
      </c>
      <c r="P87" s="95">
        <v>167398</v>
      </c>
      <c r="Q87" s="95">
        <v>0</v>
      </c>
      <c r="R87" s="95">
        <v>0</v>
      </c>
      <c r="S87" s="95">
        <v>0</v>
      </c>
      <c r="T87" s="95">
        <v>13068</v>
      </c>
      <c r="U87" s="95">
        <v>180466</v>
      </c>
      <c r="V87" s="128"/>
      <c r="W87" s="361">
        <v>0</v>
      </c>
      <c r="X87" s="362">
        <v>0</v>
      </c>
      <c r="Y87" s="133">
        <v>0.18</v>
      </c>
      <c r="Z87" s="133">
        <v>8.3343879556428566E-2</v>
      </c>
      <c r="AA87" s="339">
        <v>0</v>
      </c>
      <c r="AB87" s="130"/>
      <c r="AC87" s="341">
        <v>0</v>
      </c>
      <c r="AD87" s="134">
        <v>0</v>
      </c>
      <c r="AE87" s="95">
        <v>0</v>
      </c>
      <c r="AF87" s="95">
        <v>0</v>
      </c>
      <c r="AG87" s="343">
        <v>0</v>
      </c>
      <c r="AH87" s="99"/>
    </row>
    <row r="88" spans="1:34" s="34" customFormat="1" ht="12">
      <c r="A88" s="100">
        <v>418</v>
      </c>
      <c r="B88" s="103">
        <v>418100198</v>
      </c>
      <c r="C88" s="102" t="s">
        <v>505</v>
      </c>
      <c r="D88" s="103">
        <v>100</v>
      </c>
      <c r="E88" s="102" t="s">
        <v>125</v>
      </c>
      <c r="F88" s="103">
        <v>198</v>
      </c>
      <c r="G88" s="104" t="s">
        <v>223</v>
      </c>
      <c r="H88" s="94"/>
      <c r="I88" s="304">
        <v>12818</v>
      </c>
      <c r="J88" s="304">
        <v>6911</v>
      </c>
      <c r="K88" s="304">
        <v>0</v>
      </c>
      <c r="L88" s="304">
        <v>1188</v>
      </c>
      <c r="M88" s="304">
        <v>20917</v>
      </c>
      <c r="N88" s="127"/>
      <c r="O88" s="134">
        <v>10</v>
      </c>
      <c r="P88" s="95">
        <v>197290</v>
      </c>
      <c r="Q88" s="95">
        <v>0</v>
      </c>
      <c r="R88" s="95">
        <v>0</v>
      </c>
      <c r="S88" s="95">
        <v>0</v>
      </c>
      <c r="T88" s="95">
        <v>11880</v>
      </c>
      <c r="U88" s="95">
        <v>209170</v>
      </c>
      <c r="V88" s="128"/>
      <c r="W88" s="361">
        <v>0</v>
      </c>
      <c r="X88" s="362">
        <v>0</v>
      </c>
      <c r="Y88" s="133">
        <v>0.09</v>
      </c>
      <c r="Z88" s="133">
        <v>2.6645392771617459E-3</v>
      </c>
      <c r="AA88" s="339">
        <v>0</v>
      </c>
      <c r="AB88" s="130"/>
      <c r="AC88" s="341">
        <v>0</v>
      </c>
      <c r="AD88" s="134">
        <v>0</v>
      </c>
      <c r="AE88" s="95">
        <v>0</v>
      </c>
      <c r="AF88" s="95">
        <v>0</v>
      </c>
      <c r="AG88" s="343">
        <v>0</v>
      </c>
      <c r="AH88" s="99"/>
    </row>
    <row r="89" spans="1:34" s="34" customFormat="1" ht="12">
      <c r="A89" s="100">
        <v>418</v>
      </c>
      <c r="B89" s="103">
        <v>418100214</v>
      </c>
      <c r="C89" s="102" t="s">
        <v>505</v>
      </c>
      <c r="D89" s="103">
        <v>100</v>
      </c>
      <c r="E89" s="102" t="s">
        <v>125</v>
      </c>
      <c r="F89" s="103">
        <v>214</v>
      </c>
      <c r="G89" s="104" t="s">
        <v>239</v>
      </c>
      <c r="H89" s="94"/>
      <c r="I89" s="304">
        <v>15156.400257894737</v>
      </c>
      <c r="J89" s="304">
        <v>1765</v>
      </c>
      <c r="K89" s="304">
        <v>0</v>
      </c>
      <c r="L89" s="304">
        <v>1188</v>
      </c>
      <c r="M89" s="304">
        <v>18109.400257894737</v>
      </c>
      <c r="N89" s="127"/>
      <c r="O89" s="134">
        <v>1</v>
      </c>
      <c r="P89" s="95">
        <v>16921</v>
      </c>
      <c r="Q89" s="95">
        <v>0</v>
      </c>
      <c r="R89" s="95">
        <v>0</v>
      </c>
      <c r="S89" s="95">
        <v>0</v>
      </c>
      <c r="T89" s="95">
        <v>1188</v>
      </c>
      <c r="U89" s="95">
        <v>18109</v>
      </c>
      <c r="V89" s="128"/>
      <c r="W89" s="361">
        <v>0</v>
      </c>
      <c r="X89" s="362">
        <v>0</v>
      </c>
      <c r="Y89" s="133">
        <v>0.09</v>
      </c>
      <c r="Z89" s="133">
        <v>2.2287873559268846E-3</v>
      </c>
      <c r="AA89" s="339">
        <v>0</v>
      </c>
      <c r="AB89" s="130"/>
      <c r="AC89" s="341">
        <v>0</v>
      </c>
      <c r="AD89" s="134">
        <v>0</v>
      </c>
      <c r="AE89" s="95">
        <v>0</v>
      </c>
      <c r="AF89" s="95">
        <v>0</v>
      </c>
      <c r="AG89" s="343">
        <v>0</v>
      </c>
      <c r="AH89" s="99"/>
    </row>
    <row r="90" spans="1:34" s="34" customFormat="1" ht="12">
      <c r="A90" s="100">
        <v>418</v>
      </c>
      <c r="B90" s="103">
        <v>418100276</v>
      </c>
      <c r="C90" s="102" t="s">
        <v>505</v>
      </c>
      <c r="D90" s="103">
        <v>100</v>
      </c>
      <c r="E90" s="102" t="s">
        <v>125</v>
      </c>
      <c r="F90" s="103">
        <v>276</v>
      </c>
      <c r="G90" s="104" t="s">
        <v>301</v>
      </c>
      <c r="H90" s="94"/>
      <c r="I90" s="304">
        <v>15731</v>
      </c>
      <c r="J90" s="304">
        <v>14218</v>
      </c>
      <c r="K90" s="304">
        <v>0</v>
      </c>
      <c r="L90" s="304">
        <v>1188</v>
      </c>
      <c r="M90" s="304">
        <v>31137</v>
      </c>
      <c r="N90" s="127"/>
      <c r="O90" s="134">
        <v>1</v>
      </c>
      <c r="P90" s="95">
        <v>29949</v>
      </c>
      <c r="Q90" s="95">
        <v>0</v>
      </c>
      <c r="R90" s="95">
        <v>0</v>
      </c>
      <c r="S90" s="95">
        <v>0</v>
      </c>
      <c r="T90" s="95">
        <v>1188</v>
      </c>
      <c r="U90" s="95">
        <v>31137</v>
      </c>
      <c r="V90" s="128"/>
      <c r="W90" s="361">
        <v>0</v>
      </c>
      <c r="X90" s="362">
        <v>0</v>
      </c>
      <c r="Y90" s="133">
        <v>0.09</v>
      </c>
      <c r="Z90" s="133">
        <v>1.790780501788452E-3</v>
      </c>
      <c r="AA90" s="339">
        <v>0</v>
      </c>
      <c r="AB90" s="130"/>
      <c r="AC90" s="341">
        <v>0</v>
      </c>
      <c r="AD90" s="134">
        <v>0</v>
      </c>
      <c r="AE90" s="95">
        <v>0</v>
      </c>
      <c r="AF90" s="95">
        <v>0</v>
      </c>
      <c r="AG90" s="343">
        <v>0</v>
      </c>
      <c r="AH90" s="99"/>
    </row>
    <row r="91" spans="1:34" s="34" customFormat="1" ht="12">
      <c r="A91" s="100">
        <v>418</v>
      </c>
      <c r="B91" s="103">
        <v>418100308</v>
      </c>
      <c r="C91" s="102" t="s">
        <v>505</v>
      </c>
      <c r="D91" s="103">
        <v>100</v>
      </c>
      <c r="E91" s="102" t="s">
        <v>125</v>
      </c>
      <c r="F91" s="103">
        <v>308</v>
      </c>
      <c r="G91" s="104" t="s">
        <v>333</v>
      </c>
      <c r="H91" s="94"/>
      <c r="I91" s="304">
        <v>11242</v>
      </c>
      <c r="J91" s="304">
        <v>4349</v>
      </c>
      <c r="K91" s="304">
        <v>0</v>
      </c>
      <c r="L91" s="304">
        <v>1188</v>
      </c>
      <c r="M91" s="304">
        <v>16779</v>
      </c>
      <c r="N91" s="127"/>
      <c r="O91" s="134">
        <v>1</v>
      </c>
      <c r="P91" s="95">
        <v>15591</v>
      </c>
      <c r="Q91" s="95">
        <v>0</v>
      </c>
      <c r="R91" s="95">
        <v>0</v>
      </c>
      <c r="S91" s="95">
        <v>0</v>
      </c>
      <c r="T91" s="95">
        <v>1188</v>
      </c>
      <c r="U91" s="95">
        <v>16779</v>
      </c>
      <c r="V91" s="128"/>
      <c r="W91" s="361">
        <v>0</v>
      </c>
      <c r="X91" s="362">
        <v>0</v>
      </c>
      <c r="Y91" s="133">
        <v>0.09</v>
      </c>
      <c r="Z91" s="133">
        <v>1.4629324612361622E-3</v>
      </c>
      <c r="AA91" s="339">
        <v>0</v>
      </c>
      <c r="AB91" s="130"/>
      <c r="AC91" s="341">
        <v>0</v>
      </c>
      <c r="AD91" s="134">
        <v>0</v>
      </c>
      <c r="AE91" s="95">
        <v>0</v>
      </c>
      <c r="AF91" s="95">
        <v>0</v>
      </c>
      <c r="AG91" s="343">
        <v>0</v>
      </c>
      <c r="AH91" s="99"/>
    </row>
    <row r="92" spans="1:34" s="34" customFormat="1" ht="12">
      <c r="A92" s="100">
        <v>418</v>
      </c>
      <c r="B92" s="103">
        <v>418100655</v>
      </c>
      <c r="C92" s="102" t="s">
        <v>505</v>
      </c>
      <c r="D92" s="103">
        <v>100</v>
      </c>
      <c r="E92" s="102" t="s">
        <v>125</v>
      </c>
      <c r="F92" s="103">
        <v>655</v>
      </c>
      <c r="G92" s="104" t="s">
        <v>394</v>
      </c>
      <c r="H92" s="94"/>
      <c r="I92" s="304">
        <v>13544.770979759571</v>
      </c>
      <c r="J92" s="304">
        <v>10523</v>
      </c>
      <c r="K92" s="304">
        <v>0</v>
      </c>
      <c r="L92" s="304">
        <v>1188</v>
      </c>
      <c r="M92" s="304">
        <v>25255.770979759571</v>
      </c>
      <c r="N92" s="127"/>
      <c r="O92" s="134">
        <v>1</v>
      </c>
      <c r="P92" s="95">
        <v>24068</v>
      </c>
      <c r="Q92" s="95">
        <v>0</v>
      </c>
      <c r="R92" s="95">
        <v>0</v>
      </c>
      <c r="S92" s="95">
        <v>0</v>
      </c>
      <c r="T92" s="95">
        <v>1188</v>
      </c>
      <c r="U92" s="95">
        <v>25256</v>
      </c>
      <c r="V92" s="128"/>
      <c r="W92" s="361">
        <v>0</v>
      </c>
      <c r="X92" s="362">
        <v>0</v>
      </c>
      <c r="Y92" s="133">
        <v>0.09</v>
      </c>
      <c r="Z92" s="133">
        <v>8.7889576853181944E-4</v>
      </c>
      <c r="AA92" s="339">
        <v>0</v>
      </c>
      <c r="AB92" s="130"/>
      <c r="AC92" s="341">
        <v>0</v>
      </c>
      <c r="AD92" s="134">
        <v>0</v>
      </c>
      <c r="AE92" s="95">
        <v>0</v>
      </c>
      <c r="AF92" s="95">
        <v>0</v>
      </c>
      <c r="AG92" s="343">
        <v>0</v>
      </c>
      <c r="AH92" s="99"/>
    </row>
    <row r="93" spans="1:34" s="34" customFormat="1" ht="12">
      <c r="A93" s="100">
        <v>420</v>
      </c>
      <c r="B93" s="103">
        <v>420049010</v>
      </c>
      <c r="C93" s="102" t="s">
        <v>506</v>
      </c>
      <c r="D93" s="103">
        <v>49</v>
      </c>
      <c r="E93" s="102" t="s">
        <v>74</v>
      </c>
      <c r="F93" s="103">
        <v>10</v>
      </c>
      <c r="G93" s="104" t="s">
        <v>35</v>
      </c>
      <c r="H93" s="94"/>
      <c r="I93" s="304">
        <v>15830</v>
      </c>
      <c r="J93" s="304">
        <v>8140</v>
      </c>
      <c r="K93" s="304">
        <v>0</v>
      </c>
      <c r="L93" s="304">
        <v>1188</v>
      </c>
      <c r="M93" s="304">
        <v>25158</v>
      </c>
      <c r="N93" s="127"/>
      <c r="O93" s="134">
        <v>7</v>
      </c>
      <c r="P93" s="95">
        <v>167790</v>
      </c>
      <c r="Q93" s="95">
        <v>0</v>
      </c>
      <c r="R93" s="95">
        <v>0</v>
      </c>
      <c r="S93" s="95">
        <v>0</v>
      </c>
      <c r="T93" s="95">
        <v>8316</v>
      </c>
      <c r="U93" s="95">
        <v>176106</v>
      </c>
      <c r="V93" s="128"/>
      <c r="W93" s="361">
        <v>0</v>
      </c>
      <c r="X93" s="362">
        <v>0</v>
      </c>
      <c r="Y93" s="133">
        <v>0.09</v>
      </c>
      <c r="Z93" s="133">
        <v>3.3169209524162913E-3</v>
      </c>
      <c r="AA93" s="339">
        <v>0</v>
      </c>
      <c r="AB93" s="130"/>
      <c r="AC93" s="341">
        <v>0</v>
      </c>
      <c r="AD93" s="134">
        <v>0</v>
      </c>
      <c r="AE93" s="95">
        <v>0</v>
      </c>
      <c r="AF93" s="95">
        <v>0</v>
      </c>
      <c r="AG93" s="343">
        <v>0</v>
      </c>
      <c r="AH93" s="99"/>
    </row>
    <row r="94" spans="1:34" s="34" customFormat="1" ht="12">
      <c r="A94" s="100">
        <v>420</v>
      </c>
      <c r="B94" s="103">
        <v>420049016</v>
      </c>
      <c r="C94" s="102" t="s">
        <v>506</v>
      </c>
      <c r="D94" s="103">
        <v>49</v>
      </c>
      <c r="E94" s="102" t="s">
        <v>74</v>
      </c>
      <c r="F94" s="103">
        <v>16</v>
      </c>
      <c r="G94" s="104" t="s">
        <v>41</v>
      </c>
      <c r="H94" s="94"/>
      <c r="I94" s="304">
        <v>16375</v>
      </c>
      <c r="J94" s="304">
        <v>234</v>
      </c>
      <c r="K94" s="304">
        <v>0</v>
      </c>
      <c r="L94" s="304">
        <v>1188</v>
      </c>
      <c r="M94" s="304">
        <v>17797</v>
      </c>
      <c r="N94" s="127"/>
      <c r="O94" s="134">
        <v>1</v>
      </c>
      <c r="P94" s="95">
        <v>16609</v>
      </c>
      <c r="Q94" s="95">
        <v>0</v>
      </c>
      <c r="R94" s="95">
        <v>0</v>
      </c>
      <c r="S94" s="95">
        <v>0</v>
      </c>
      <c r="T94" s="95">
        <v>1188</v>
      </c>
      <c r="U94" s="95">
        <v>17797</v>
      </c>
      <c r="V94" s="128"/>
      <c r="W94" s="361">
        <v>0</v>
      </c>
      <c r="X94" s="362">
        <v>0</v>
      </c>
      <c r="Y94" s="133">
        <v>0.09</v>
      </c>
      <c r="Z94" s="133">
        <v>1.9131522687239281E-2</v>
      </c>
      <c r="AA94" s="339">
        <v>0</v>
      </c>
      <c r="AB94" s="130"/>
      <c r="AC94" s="341">
        <v>0</v>
      </c>
      <c r="AD94" s="134">
        <v>0</v>
      </c>
      <c r="AE94" s="95">
        <v>0</v>
      </c>
      <c r="AF94" s="95">
        <v>0</v>
      </c>
      <c r="AG94" s="343">
        <v>0</v>
      </c>
      <c r="AH94" s="99"/>
    </row>
    <row r="95" spans="1:34" s="34" customFormat="1" ht="12">
      <c r="A95" s="100">
        <v>420</v>
      </c>
      <c r="B95" s="103">
        <v>420049026</v>
      </c>
      <c r="C95" s="102" t="s">
        <v>506</v>
      </c>
      <c r="D95" s="103">
        <v>49</v>
      </c>
      <c r="E95" s="102" t="s">
        <v>74</v>
      </c>
      <c r="F95" s="103">
        <v>26</v>
      </c>
      <c r="G95" s="104" t="s">
        <v>51</v>
      </c>
      <c r="H95" s="94"/>
      <c r="I95" s="304">
        <v>12451</v>
      </c>
      <c r="J95" s="304">
        <v>4870</v>
      </c>
      <c r="K95" s="304">
        <v>0</v>
      </c>
      <c r="L95" s="304">
        <v>1188</v>
      </c>
      <c r="M95" s="304">
        <v>18509</v>
      </c>
      <c r="N95" s="127"/>
      <c r="O95" s="134">
        <v>5</v>
      </c>
      <c r="P95" s="95">
        <v>86605</v>
      </c>
      <c r="Q95" s="95">
        <v>0</v>
      </c>
      <c r="R95" s="95">
        <v>0</v>
      </c>
      <c r="S95" s="95">
        <v>0</v>
      </c>
      <c r="T95" s="95">
        <v>5940</v>
      </c>
      <c r="U95" s="95">
        <v>92545</v>
      </c>
      <c r="V95" s="128"/>
      <c r="W95" s="361">
        <v>0</v>
      </c>
      <c r="X95" s="362">
        <v>0</v>
      </c>
      <c r="Y95" s="133">
        <v>0.09</v>
      </c>
      <c r="Z95" s="133">
        <v>1.2326495139902767E-3</v>
      </c>
      <c r="AA95" s="339">
        <v>0</v>
      </c>
      <c r="AB95" s="130"/>
      <c r="AC95" s="341">
        <v>1</v>
      </c>
      <c r="AD95" s="134">
        <v>0</v>
      </c>
      <c r="AE95" s="95">
        <v>0</v>
      </c>
      <c r="AF95" s="95">
        <v>0</v>
      </c>
      <c r="AG95" s="343">
        <v>0</v>
      </c>
      <c r="AH95" s="99"/>
    </row>
    <row r="96" spans="1:34" s="34" customFormat="1" ht="12">
      <c r="A96" s="100">
        <v>420</v>
      </c>
      <c r="B96" s="103">
        <v>420049035</v>
      </c>
      <c r="C96" s="102" t="s">
        <v>506</v>
      </c>
      <c r="D96" s="103">
        <v>49</v>
      </c>
      <c r="E96" s="102" t="s">
        <v>74</v>
      </c>
      <c r="F96" s="103">
        <v>35</v>
      </c>
      <c r="G96" s="104" t="s">
        <v>60</v>
      </c>
      <c r="H96" s="94"/>
      <c r="I96" s="304">
        <v>18651</v>
      </c>
      <c r="J96" s="304">
        <v>6633</v>
      </c>
      <c r="K96" s="304">
        <v>0</v>
      </c>
      <c r="L96" s="304">
        <v>1188</v>
      </c>
      <c r="M96" s="304">
        <v>26472</v>
      </c>
      <c r="N96" s="127"/>
      <c r="O96" s="134">
        <v>21</v>
      </c>
      <c r="P96" s="95">
        <v>530964</v>
      </c>
      <c r="Q96" s="95">
        <v>0</v>
      </c>
      <c r="R96" s="95">
        <v>0</v>
      </c>
      <c r="S96" s="95">
        <v>0</v>
      </c>
      <c r="T96" s="95">
        <v>24948</v>
      </c>
      <c r="U96" s="95">
        <v>555912</v>
      </c>
      <c r="V96" s="128"/>
      <c r="W96" s="361">
        <v>0</v>
      </c>
      <c r="X96" s="362">
        <v>0</v>
      </c>
      <c r="Y96" s="133">
        <v>0.18</v>
      </c>
      <c r="Z96" s="133">
        <v>0.16288347901121777</v>
      </c>
      <c r="AA96" s="339">
        <v>0</v>
      </c>
      <c r="AB96" s="130"/>
      <c r="AC96" s="341">
        <v>3</v>
      </c>
      <c r="AD96" s="134">
        <v>0</v>
      </c>
      <c r="AE96" s="95">
        <v>0</v>
      </c>
      <c r="AF96" s="95">
        <v>0</v>
      </c>
      <c r="AG96" s="343">
        <v>0</v>
      </c>
      <c r="AH96" s="99"/>
    </row>
    <row r="97" spans="1:34" s="34" customFormat="1" ht="12">
      <c r="A97" s="100">
        <v>420</v>
      </c>
      <c r="B97" s="103">
        <v>420049044</v>
      </c>
      <c r="C97" s="102" t="s">
        <v>506</v>
      </c>
      <c r="D97" s="103">
        <v>49</v>
      </c>
      <c r="E97" s="102" t="s">
        <v>74</v>
      </c>
      <c r="F97" s="103">
        <v>44</v>
      </c>
      <c r="G97" s="104" t="s">
        <v>69</v>
      </c>
      <c r="H97" s="94"/>
      <c r="I97" s="304">
        <v>19544</v>
      </c>
      <c r="J97" s="304">
        <v>0</v>
      </c>
      <c r="K97" s="304">
        <v>0</v>
      </c>
      <c r="L97" s="304">
        <v>1188</v>
      </c>
      <c r="M97" s="304">
        <v>20732</v>
      </c>
      <c r="N97" s="127"/>
      <c r="O97" s="134">
        <v>6</v>
      </c>
      <c r="P97" s="95">
        <v>117264</v>
      </c>
      <c r="Q97" s="95">
        <v>-815.76239965253728</v>
      </c>
      <c r="R97" s="95">
        <v>0</v>
      </c>
      <c r="S97" s="95">
        <v>0</v>
      </c>
      <c r="T97" s="95">
        <v>7078</v>
      </c>
      <c r="U97" s="95">
        <v>123526.23760034746</v>
      </c>
      <c r="V97" s="128"/>
      <c r="W97" s="361">
        <v>0</v>
      </c>
      <c r="X97" s="362">
        <v>0</v>
      </c>
      <c r="Y97" s="133">
        <v>0.09</v>
      </c>
      <c r="Z97" s="133">
        <v>9.39202095539073E-2</v>
      </c>
      <c r="AA97" s="339">
        <v>0</v>
      </c>
      <c r="AB97" s="130"/>
      <c r="AC97" s="341">
        <v>1</v>
      </c>
      <c r="AD97" s="134">
        <v>4.1739787129171986E-2</v>
      </c>
      <c r="AE97" s="95">
        <v>815.76239965253728</v>
      </c>
      <c r="AF97" s="95">
        <v>0</v>
      </c>
      <c r="AG97" s="343">
        <v>0</v>
      </c>
      <c r="AH97" s="99"/>
    </row>
    <row r="98" spans="1:34" s="34" customFormat="1" ht="12">
      <c r="A98" s="100">
        <v>420</v>
      </c>
      <c r="B98" s="103">
        <v>420049049</v>
      </c>
      <c r="C98" s="102" t="s">
        <v>506</v>
      </c>
      <c r="D98" s="103">
        <v>49</v>
      </c>
      <c r="E98" s="102" t="s">
        <v>74</v>
      </c>
      <c r="F98" s="103">
        <v>49</v>
      </c>
      <c r="G98" s="104" t="s">
        <v>74</v>
      </c>
      <c r="H98" s="94"/>
      <c r="I98" s="304">
        <v>18469</v>
      </c>
      <c r="J98" s="304">
        <v>22958</v>
      </c>
      <c r="K98" s="304">
        <v>0</v>
      </c>
      <c r="L98" s="304">
        <v>1188</v>
      </c>
      <c r="M98" s="304">
        <v>42615</v>
      </c>
      <c r="N98" s="127"/>
      <c r="O98" s="134">
        <v>224</v>
      </c>
      <c r="P98" s="95">
        <v>9279648</v>
      </c>
      <c r="Q98" s="95">
        <v>0</v>
      </c>
      <c r="R98" s="95">
        <v>0</v>
      </c>
      <c r="S98" s="95">
        <v>0</v>
      </c>
      <c r="T98" s="95">
        <v>266112</v>
      </c>
      <c r="U98" s="95">
        <v>9545760</v>
      </c>
      <c r="V98" s="128"/>
      <c r="W98" s="361">
        <v>0</v>
      </c>
      <c r="X98" s="362">
        <v>0</v>
      </c>
      <c r="Y98" s="133">
        <v>0.09</v>
      </c>
      <c r="Z98" s="133">
        <v>6.4828275284555426E-2</v>
      </c>
      <c r="AA98" s="339">
        <v>0</v>
      </c>
      <c r="AB98" s="130"/>
      <c r="AC98" s="341">
        <v>26</v>
      </c>
      <c r="AD98" s="134">
        <v>0</v>
      </c>
      <c r="AE98" s="95">
        <v>0</v>
      </c>
      <c r="AF98" s="95">
        <v>0</v>
      </c>
      <c r="AG98" s="343">
        <v>0</v>
      </c>
      <c r="AH98" s="99"/>
    </row>
    <row r="99" spans="1:34" s="34" customFormat="1" ht="12">
      <c r="A99" s="100">
        <v>420</v>
      </c>
      <c r="B99" s="103">
        <v>420049050</v>
      </c>
      <c r="C99" s="102" t="s">
        <v>506</v>
      </c>
      <c r="D99" s="103">
        <v>49</v>
      </c>
      <c r="E99" s="102" t="s">
        <v>74</v>
      </c>
      <c r="F99" s="103">
        <v>50</v>
      </c>
      <c r="G99" s="104" t="s">
        <v>75</v>
      </c>
      <c r="H99" s="94"/>
      <c r="I99" s="304">
        <v>5497</v>
      </c>
      <c r="J99" s="304">
        <v>2401</v>
      </c>
      <c r="K99" s="304">
        <v>0</v>
      </c>
      <c r="L99" s="304">
        <v>1188</v>
      </c>
      <c r="M99" s="304">
        <v>9086</v>
      </c>
      <c r="N99" s="127"/>
      <c r="O99" s="134">
        <v>1</v>
      </c>
      <c r="P99" s="95">
        <v>7898</v>
      </c>
      <c r="Q99" s="95">
        <v>0</v>
      </c>
      <c r="R99" s="95">
        <v>0</v>
      </c>
      <c r="S99" s="95">
        <v>0</v>
      </c>
      <c r="T99" s="95">
        <v>1188</v>
      </c>
      <c r="U99" s="95">
        <v>9086</v>
      </c>
      <c r="V99" s="128"/>
      <c r="W99" s="361">
        <v>0</v>
      </c>
      <c r="X99" s="362">
        <v>0</v>
      </c>
      <c r="Y99" s="133">
        <v>0.09</v>
      </c>
      <c r="Z99" s="133">
        <v>4.9459769281761006E-3</v>
      </c>
      <c r="AA99" s="339">
        <v>0</v>
      </c>
      <c r="AB99" s="130"/>
      <c r="AC99" s="341">
        <v>0</v>
      </c>
      <c r="AD99" s="134">
        <v>0</v>
      </c>
      <c r="AE99" s="95">
        <v>0</v>
      </c>
      <c r="AF99" s="95">
        <v>0</v>
      </c>
      <c r="AG99" s="343">
        <v>0</v>
      </c>
      <c r="AH99" s="99"/>
    </row>
    <row r="100" spans="1:34" s="34" customFormat="1" ht="12">
      <c r="A100" s="100">
        <v>420</v>
      </c>
      <c r="B100" s="103">
        <v>420049056</v>
      </c>
      <c r="C100" s="102" t="s">
        <v>506</v>
      </c>
      <c r="D100" s="103">
        <v>49</v>
      </c>
      <c r="E100" s="102" t="s">
        <v>74</v>
      </c>
      <c r="F100" s="103">
        <v>56</v>
      </c>
      <c r="G100" s="104" t="s">
        <v>81</v>
      </c>
      <c r="H100" s="94"/>
      <c r="I100" s="304">
        <v>5497</v>
      </c>
      <c r="J100" s="304">
        <v>1748</v>
      </c>
      <c r="K100" s="304">
        <v>0</v>
      </c>
      <c r="L100" s="304">
        <v>1188</v>
      </c>
      <c r="M100" s="304">
        <v>8433</v>
      </c>
      <c r="N100" s="127"/>
      <c r="O100" s="134">
        <v>1</v>
      </c>
      <c r="P100" s="95">
        <v>7245</v>
      </c>
      <c r="Q100" s="95">
        <v>0</v>
      </c>
      <c r="R100" s="95">
        <v>0</v>
      </c>
      <c r="S100" s="95">
        <v>0</v>
      </c>
      <c r="T100" s="95">
        <v>1188</v>
      </c>
      <c r="U100" s="95">
        <v>8433</v>
      </c>
      <c r="V100" s="128"/>
      <c r="W100" s="361">
        <v>0</v>
      </c>
      <c r="X100" s="362">
        <v>0</v>
      </c>
      <c r="Y100" s="133">
        <v>0.09</v>
      </c>
      <c r="Z100" s="133">
        <v>1.4007931067723826E-2</v>
      </c>
      <c r="AA100" s="339">
        <v>0</v>
      </c>
      <c r="AB100" s="130"/>
      <c r="AC100" s="341">
        <v>0</v>
      </c>
      <c r="AD100" s="134">
        <v>0</v>
      </c>
      <c r="AE100" s="95">
        <v>0</v>
      </c>
      <c r="AF100" s="95">
        <v>0</v>
      </c>
      <c r="AG100" s="343">
        <v>0</v>
      </c>
      <c r="AH100" s="99"/>
    </row>
    <row r="101" spans="1:34" s="34" customFormat="1" ht="12">
      <c r="A101" s="100">
        <v>420</v>
      </c>
      <c r="B101" s="103">
        <v>420049057</v>
      </c>
      <c r="C101" s="102" t="s">
        <v>506</v>
      </c>
      <c r="D101" s="103">
        <v>49</v>
      </c>
      <c r="E101" s="102" t="s">
        <v>74</v>
      </c>
      <c r="F101" s="103">
        <v>57</v>
      </c>
      <c r="G101" s="104" t="s">
        <v>82</v>
      </c>
      <c r="H101" s="94"/>
      <c r="I101" s="304">
        <v>15801</v>
      </c>
      <c r="J101" s="304">
        <v>792</v>
      </c>
      <c r="K101" s="304">
        <v>0</v>
      </c>
      <c r="L101" s="304">
        <v>1188</v>
      </c>
      <c r="M101" s="304">
        <v>17781</v>
      </c>
      <c r="N101" s="127"/>
      <c r="O101" s="134">
        <v>3</v>
      </c>
      <c r="P101" s="95">
        <v>49779</v>
      </c>
      <c r="Q101" s="95">
        <v>0</v>
      </c>
      <c r="R101" s="95">
        <v>0</v>
      </c>
      <c r="S101" s="95">
        <v>0</v>
      </c>
      <c r="T101" s="95">
        <v>3564</v>
      </c>
      <c r="U101" s="95">
        <v>53343</v>
      </c>
      <c r="V101" s="128"/>
      <c r="W101" s="361">
        <v>0</v>
      </c>
      <c r="X101" s="362">
        <v>0</v>
      </c>
      <c r="Y101" s="133">
        <v>0.18</v>
      </c>
      <c r="Z101" s="133">
        <v>0.1244432740237135</v>
      </c>
      <c r="AA101" s="339">
        <v>0</v>
      </c>
      <c r="AB101" s="130"/>
      <c r="AC101" s="341">
        <v>1</v>
      </c>
      <c r="AD101" s="134">
        <v>0</v>
      </c>
      <c r="AE101" s="95">
        <v>0</v>
      </c>
      <c r="AF101" s="95">
        <v>0</v>
      </c>
      <c r="AG101" s="343">
        <v>0</v>
      </c>
      <c r="AH101" s="99"/>
    </row>
    <row r="102" spans="1:34" s="34" customFormat="1" ht="12">
      <c r="A102" s="100">
        <v>420</v>
      </c>
      <c r="B102" s="103">
        <v>420049088</v>
      </c>
      <c r="C102" s="102" t="s">
        <v>506</v>
      </c>
      <c r="D102" s="103">
        <v>49</v>
      </c>
      <c r="E102" s="102" t="s">
        <v>74</v>
      </c>
      <c r="F102" s="103">
        <v>88</v>
      </c>
      <c r="G102" s="104" t="s">
        <v>113</v>
      </c>
      <c r="H102" s="94"/>
      <c r="I102" s="304">
        <v>13522.748360704687</v>
      </c>
      <c r="J102" s="304">
        <v>3987</v>
      </c>
      <c r="K102" s="304">
        <v>0</v>
      </c>
      <c r="L102" s="304">
        <v>1188</v>
      </c>
      <c r="M102" s="304">
        <v>18697.748360704689</v>
      </c>
      <c r="N102" s="127"/>
      <c r="O102" s="134">
        <v>1</v>
      </c>
      <c r="P102" s="95">
        <v>17510</v>
      </c>
      <c r="Q102" s="95">
        <v>0</v>
      </c>
      <c r="R102" s="95">
        <v>0</v>
      </c>
      <c r="S102" s="95">
        <v>0</v>
      </c>
      <c r="T102" s="95">
        <v>1188</v>
      </c>
      <c r="U102" s="95">
        <v>18698</v>
      </c>
      <c r="V102" s="128"/>
      <c r="W102" s="361">
        <v>0</v>
      </c>
      <c r="X102" s="362">
        <v>0</v>
      </c>
      <c r="Y102" s="133">
        <v>0.09</v>
      </c>
      <c r="Z102" s="133">
        <v>6.923856863436881E-3</v>
      </c>
      <c r="AA102" s="339">
        <v>0</v>
      </c>
      <c r="AB102" s="130"/>
      <c r="AC102" s="341">
        <v>0</v>
      </c>
      <c r="AD102" s="134">
        <v>0</v>
      </c>
      <c r="AE102" s="95">
        <v>0</v>
      </c>
      <c r="AF102" s="95">
        <v>0</v>
      </c>
      <c r="AG102" s="343">
        <v>0</v>
      </c>
      <c r="AH102" s="99"/>
    </row>
    <row r="103" spans="1:34" s="34" customFormat="1" ht="12">
      <c r="A103" s="100">
        <v>420</v>
      </c>
      <c r="B103" s="103">
        <v>420049093</v>
      </c>
      <c r="C103" s="102" t="s">
        <v>506</v>
      </c>
      <c r="D103" s="103">
        <v>49</v>
      </c>
      <c r="E103" s="102" t="s">
        <v>74</v>
      </c>
      <c r="F103" s="103">
        <v>93</v>
      </c>
      <c r="G103" s="104" t="s">
        <v>118</v>
      </c>
      <c r="H103" s="94"/>
      <c r="I103" s="304">
        <v>15429</v>
      </c>
      <c r="J103" s="304">
        <v>63</v>
      </c>
      <c r="K103" s="304">
        <v>0</v>
      </c>
      <c r="L103" s="304">
        <v>1188</v>
      </c>
      <c r="M103" s="304">
        <v>16680</v>
      </c>
      <c r="N103" s="127"/>
      <c r="O103" s="134">
        <v>16</v>
      </c>
      <c r="P103" s="95">
        <v>247872</v>
      </c>
      <c r="Q103" s="95">
        <v>0</v>
      </c>
      <c r="R103" s="95">
        <v>0</v>
      </c>
      <c r="S103" s="95">
        <v>0</v>
      </c>
      <c r="T103" s="95">
        <v>19008</v>
      </c>
      <c r="U103" s="95">
        <v>266880</v>
      </c>
      <c r="V103" s="128"/>
      <c r="W103" s="361">
        <v>0</v>
      </c>
      <c r="X103" s="362">
        <v>0</v>
      </c>
      <c r="Y103" s="133">
        <v>0.18</v>
      </c>
      <c r="Z103" s="133">
        <v>8.5882308079859873E-2</v>
      </c>
      <c r="AA103" s="339">
        <v>0</v>
      </c>
      <c r="AB103" s="130"/>
      <c r="AC103" s="341">
        <v>2</v>
      </c>
      <c r="AD103" s="134">
        <v>0</v>
      </c>
      <c r="AE103" s="95">
        <v>0</v>
      </c>
      <c r="AF103" s="95">
        <v>0</v>
      </c>
      <c r="AG103" s="343">
        <v>0</v>
      </c>
      <c r="AH103" s="99"/>
    </row>
    <row r="104" spans="1:34" s="34" customFormat="1" ht="12">
      <c r="A104" s="100">
        <v>420</v>
      </c>
      <c r="B104" s="103">
        <v>420049097</v>
      </c>
      <c r="C104" s="102" t="s">
        <v>506</v>
      </c>
      <c r="D104" s="103">
        <v>49</v>
      </c>
      <c r="E104" s="102" t="s">
        <v>74</v>
      </c>
      <c r="F104" s="103">
        <v>97</v>
      </c>
      <c r="G104" s="104" t="s">
        <v>122</v>
      </c>
      <c r="H104" s="94"/>
      <c r="I104" s="304">
        <v>12451</v>
      </c>
      <c r="J104" s="304">
        <v>90</v>
      </c>
      <c r="K104" s="304">
        <v>0</v>
      </c>
      <c r="L104" s="304">
        <v>1188</v>
      </c>
      <c r="M104" s="304">
        <v>13729</v>
      </c>
      <c r="N104" s="127"/>
      <c r="O104" s="134">
        <v>1</v>
      </c>
      <c r="P104" s="95">
        <v>12541</v>
      </c>
      <c r="Q104" s="95">
        <v>0</v>
      </c>
      <c r="R104" s="95">
        <v>0</v>
      </c>
      <c r="S104" s="95">
        <v>0</v>
      </c>
      <c r="T104" s="95">
        <v>1188</v>
      </c>
      <c r="U104" s="95">
        <v>13729</v>
      </c>
      <c r="V104" s="128"/>
      <c r="W104" s="361">
        <v>0</v>
      </c>
      <c r="X104" s="362">
        <v>0</v>
      </c>
      <c r="Y104" s="133">
        <v>0.09</v>
      </c>
      <c r="Z104" s="133">
        <v>3.3196591868000593E-2</v>
      </c>
      <c r="AA104" s="339">
        <v>0</v>
      </c>
      <c r="AB104" s="130"/>
      <c r="AC104" s="341">
        <v>0</v>
      </c>
      <c r="AD104" s="134">
        <v>0</v>
      </c>
      <c r="AE104" s="95">
        <v>0</v>
      </c>
      <c r="AF104" s="95">
        <v>0</v>
      </c>
      <c r="AG104" s="343">
        <v>0</v>
      </c>
      <c r="AH104" s="99"/>
    </row>
    <row r="105" spans="1:34" s="34" customFormat="1" ht="12">
      <c r="A105" s="100">
        <v>420</v>
      </c>
      <c r="B105" s="103">
        <v>420049100</v>
      </c>
      <c r="C105" s="102" t="s">
        <v>506</v>
      </c>
      <c r="D105" s="103">
        <v>49</v>
      </c>
      <c r="E105" s="102" t="s">
        <v>74</v>
      </c>
      <c r="F105" s="103">
        <v>100</v>
      </c>
      <c r="G105" s="104" t="s">
        <v>125</v>
      </c>
      <c r="H105" s="94"/>
      <c r="I105" s="304">
        <v>18250.951534425098</v>
      </c>
      <c r="J105" s="304">
        <v>4929</v>
      </c>
      <c r="K105" s="304">
        <v>0</v>
      </c>
      <c r="L105" s="304">
        <v>1188</v>
      </c>
      <c r="M105" s="304">
        <v>24367.951534425098</v>
      </c>
      <c r="N105" s="127"/>
      <c r="O105" s="134">
        <v>1</v>
      </c>
      <c r="P105" s="95">
        <v>23180</v>
      </c>
      <c r="Q105" s="95">
        <v>0</v>
      </c>
      <c r="R105" s="95">
        <v>0</v>
      </c>
      <c r="S105" s="95">
        <v>0</v>
      </c>
      <c r="T105" s="95">
        <v>1188</v>
      </c>
      <c r="U105" s="95">
        <v>24368</v>
      </c>
      <c r="V105" s="128"/>
      <c r="W105" s="361">
        <v>0</v>
      </c>
      <c r="X105" s="362">
        <v>0</v>
      </c>
      <c r="Y105" s="133">
        <v>0.09</v>
      </c>
      <c r="Z105" s="133">
        <v>2.6732973533095818E-2</v>
      </c>
      <c r="AA105" s="339">
        <v>0</v>
      </c>
      <c r="AB105" s="130"/>
      <c r="AC105" s="341">
        <v>0</v>
      </c>
      <c r="AD105" s="134">
        <v>0</v>
      </c>
      <c r="AE105" s="95">
        <v>0</v>
      </c>
      <c r="AF105" s="95">
        <v>0</v>
      </c>
      <c r="AG105" s="343">
        <v>0</v>
      </c>
      <c r="AH105" s="99"/>
    </row>
    <row r="106" spans="1:34" s="34" customFormat="1" ht="12">
      <c r="A106" s="100">
        <v>420</v>
      </c>
      <c r="B106" s="103">
        <v>420049149</v>
      </c>
      <c r="C106" s="102" t="s">
        <v>506</v>
      </c>
      <c r="D106" s="103">
        <v>49</v>
      </c>
      <c r="E106" s="102" t="s">
        <v>74</v>
      </c>
      <c r="F106" s="103">
        <v>149</v>
      </c>
      <c r="G106" s="104" t="s">
        <v>174</v>
      </c>
      <c r="H106" s="94"/>
      <c r="I106" s="304">
        <v>12419</v>
      </c>
      <c r="J106" s="304">
        <v>284</v>
      </c>
      <c r="K106" s="304">
        <v>0</v>
      </c>
      <c r="L106" s="304">
        <v>1188</v>
      </c>
      <c r="M106" s="304">
        <v>13891</v>
      </c>
      <c r="N106" s="127"/>
      <c r="O106" s="134">
        <v>2</v>
      </c>
      <c r="P106" s="95">
        <v>25406</v>
      </c>
      <c r="Q106" s="95">
        <v>0</v>
      </c>
      <c r="R106" s="95">
        <v>0</v>
      </c>
      <c r="S106" s="95">
        <v>0</v>
      </c>
      <c r="T106" s="95">
        <v>2376</v>
      </c>
      <c r="U106" s="95">
        <v>27782</v>
      </c>
      <c r="V106" s="128"/>
      <c r="W106" s="361">
        <v>0</v>
      </c>
      <c r="X106" s="362">
        <v>0</v>
      </c>
      <c r="Y106" s="133">
        <v>0.18</v>
      </c>
      <c r="Z106" s="133">
        <v>0.12452134767276674</v>
      </c>
      <c r="AA106" s="339">
        <v>0</v>
      </c>
      <c r="AB106" s="130"/>
      <c r="AC106" s="341">
        <v>0</v>
      </c>
      <c r="AD106" s="134">
        <v>0</v>
      </c>
      <c r="AE106" s="95">
        <v>0</v>
      </c>
      <c r="AF106" s="95">
        <v>0</v>
      </c>
      <c r="AG106" s="343">
        <v>0</v>
      </c>
      <c r="AH106" s="99"/>
    </row>
    <row r="107" spans="1:34" s="34" customFormat="1" ht="12">
      <c r="A107" s="100">
        <v>420</v>
      </c>
      <c r="B107" s="103">
        <v>420049153</v>
      </c>
      <c r="C107" s="102" t="s">
        <v>506</v>
      </c>
      <c r="D107" s="103">
        <v>49</v>
      </c>
      <c r="E107" s="102" t="s">
        <v>74</v>
      </c>
      <c r="F107" s="103">
        <v>153</v>
      </c>
      <c r="G107" s="104" t="s">
        <v>178</v>
      </c>
      <c r="H107" s="94"/>
      <c r="I107" s="304">
        <v>12450</v>
      </c>
      <c r="J107" s="304">
        <v>0</v>
      </c>
      <c r="K107" s="304">
        <v>0</v>
      </c>
      <c r="L107" s="304">
        <v>1188</v>
      </c>
      <c r="M107" s="304">
        <v>13638</v>
      </c>
      <c r="N107" s="127"/>
      <c r="O107" s="134">
        <v>3</v>
      </c>
      <c r="P107" s="95">
        <v>37350</v>
      </c>
      <c r="Q107" s="95">
        <v>0</v>
      </c>
      <c r="R107" s="95">
        <v>0</v>
      </c>
      <c r="S107" s="95">
        <v>0</v>
      </c>
      <c r="T107" s="95">
        <v>3564</v>
      </c>
      <c r="U107" s="95">
        <v>40914</v>
      </c>
      <c r="V107" s="128"/>
      <c r="W107" s="361">
        <v>0</v>
      </c>
      <c r="X107" s="362">
        <v>0</v>
      </c>
      <c r="Y107" s="133">
        <v>0.09</v>
      </c>
      <c r="Z107" s="133">
        <v>1.1920889298086513E-2</v>
      </c>
      <c r="AA107" s="339">
        <v>0</v>
      </c>
      <c r="AB107" s="130"/>
      <c r="AC107" s="341">
        <v>1</v>
      </c>
      <c r="AD107" s="134">
        <v>0</v>
      </c>
      <c r="AE107" s="95">
        <v>0</v>
      </c>
      <c r="AF107" s="95">
        <v>0</v>
      </c>
      <c r="AG107" s="343">
        <v>0</v>
      </c>
      <c r="AH107" s="99"/>
    </row>
    <row r="108" spans="1:34" s="34" customFormat="1" ht="12">
      <c r="A108" s="100">
        <v>420</v>
      </c>
      <c r="B108" s="103">
        <v>420049155</v>
      </c>
      <c r="C108" s="102" t="s">
        <v>506</v>
      </c>
      <c r="D108" s="103">
        <v>49</v>
      </c>
      <c r="E108" s="102" t="s">
        <v>74</v>
      </c>
      <c r="F108" s="103">
        <v>155</v>
      </c>
      <c r="G108" s="104" t="s">
        <v>180</v>
      </c>
      <c r="H108" s="94"/>
      <c r="I108" s="304">
        <v>14320</v>
      </c>
      <c r="J108" s="304">
        <v>12752</v>
      </c>
      <c r="K108" s="304">
        <v>0</v>
      </c>
      <c r="L108" s="304">
        <v>1188</v>
      </c>
      <c r="M108" s="304">
        <v>28260</v>
      </c>
      <c r="N108" s="127"/>
      <c r="O108" s="134">
        <v>2</v>
      </c>
      <c r="P108" s="95">
        <v>54144</v>
      </c>
      <c r="Q108" s="95">
        <v>0</v>
      </c>
      <c r="R108" s="95">
        <v>0</v>
      </c>
      <c r="S108" s="95">
        <v>0</v>
      </c>
      <c r="T108" s="95">
        <v>2376</v>
      </c>
      <c r="U108" s="95">
        <v>56520</v>
      </c>
      <c r="V108" s="128"/>
      <c r="W108" s="361">
        <v>0</v>
      </c>
      <c r="X108" s="362">
        <v>0</v>
      </c>
      <c r="Y108" s="133">
        <v>0.09</v>
      </c>
      <c r="Z108" s="133">
        <v>4.3629734082922274E-4</v>
      </c>
      <c r="AA108" s="339">
        <v>0</v>
      </c>
      <c r="AB108" s="130"/>
      <c r="AC108" s="341">
        <v>0</v>
      </c>
      <c r="AD108" s="134">
        <v>0</v>
      </c>
      <c r="AE108" s="95">
        <v>0</v>
      </c>
      <c r="AF108" s="95">
        <v>0</v>
      </c>
      <c r="AG108" s="343">
        <v>0</v>
      </c>
      <c r="AH108" s="99"/>
    </row>
    <row r="109" spans="1:34" s="34" customFormat="1" ht="12">
      <c r="A109" s="100">
        <v>420</v>
      </c>
      <c r="B109" s="103">
        <v>420049165</v>
      </c>
      <c r="C109" s="102" t="s">
        <v>506</v>
      </c>
      <c r="D109" s="103">
        <v>49</v>
      </c>
      <c r="E109" s="102" t="s">
        <v>74</v>
      </c>
      <c r="F109" s="103">
        <v>165</v>
      </c>
      <c r="G109" s="104" t="s">
        <v>190</v>
      </c>
      <c r="H109" s="94"/>
      <c r="I109" s="304">
        <v>15748</v>
      </c>
      <c r="J109" s="304">
        <v>0</v>
      </c>
      <c r="K109" s="304">
        <v>0</v>
      </c>
      <c r="L109" s="304">
        <v>1188</v>
      </c>
      <c r="M109" s="304">
        <v>16936</v>
      </c>
      <c r="N109" s="127"/>
      <c r="O109" s="134">
        <v>4</v>
      </c>
      <c r="P109" s="95">
        <v>62992</v>
      </c>
      <c r="Q109" s="95">
        <v>0</v>
      </c>
      <c r="R109" s="95">
        <v>0</v>
      </c>
      <c r="S109" s="95">
        <v>0</v>
      </c>
      <c r="T109" s="95">
        <v>4752</v>
      </c>
      <c r="U109" s="95">
        <v>67744</v>
      </c>
      <c r="V109" s="128"/>
      <c r="W109" s="361">
        <v>0</v>
      </c>
      <c r="X109" s="362">
        <v>0</v>
      </c>
      <c r="Y109" s="133">
        <v>9.8299999999999998E-2</v>
      </c>
      <c r="Z109" s="133">
        <v>8.1633231724625957E-2</v>
      </c>
      <c r="AA109" s="339">
        <v>0</v>
      </c>
      <c r="AB109" s="130"/>
      <c r="AC109" s="341">
        <v>0</v>
      </c>
      <c r="AD109" s="134">
        <v>0</v>
      </c>
      <c r="AE109" s="95">
        <v>0</v>
      </c>
      <c r="AF109" s="95">
        <v>0</v>
      </c>
      <c r="AG109" s="343">
        <v>0</v>
      </c>
      <c r="AH109" s="99"/>
    </row>
    <row r="110" spans="1:34" s="34" customFormat="1" ht="12">
      <c r="A110" s="100">
        <v>420</v>
      </c>
      <c r="B110" s="103">
        <v>420049174</v>
      </c>
      <c r="C110" s="102" t="s">
        <v>506</v>
      </c>
      <c r="D110" s="103">
        <v>49</v>
      </c>
      <c r="E110" s="102" t="s">
        <v>74</v>
      </c>
      <c r="F110" s="103">
        <v>174</v>
      </c>
      <c r="G110" s="104" t="s">
        <v>199</v>
      </c>
      <c r="H110" s="94"/>
      <c r="I110" s="304">
        <v>12449</v>
      </c>
      <c r="J110" s="304">
        <v>7583</v>
      </c>
      <c r="K110" s="304">
        <v>0</v>
      </c>
      <c r="L110" s="304">
        <v>1188</v>
      </c>
      <c r="M110" s="304">
        <v>21220</v>
      </c>
      <c r="N110" s="127"/>
      <c r="O110" s="134">
        <v>2</v>
      </c>
      <c r="P110" s="95">
        <v>40064</v>
      </c>
      <c r="Q110" s="95">
        <v>0</v>
      </c>
      <c r="R110" s="95">
        <v>0</v>
      </c>
      <c r="S110" s="95">
        <v>0</v>
      </c>
      <c r="T110" s="95">
        <v>2376</v>
      </c>
      <c r="U110" s="95">
        <v>42440</v>
      </c>
      <c r="V110" s="128"/>
      <c r="W110" s="361">
        <v>0</v>
      </c>
      <c r="X110" s="362">
        <v>0</v>
      </c>
      <c r="Y110" s="133">
        <v>0.09</v>
      </c>
      <c r="Z110" s="133">
        <v>4.969939009296942E-2</v>
      </c>
      <c r="AA110" s="339">
        <v>0</v>
      </c>
      <c r="AB110" s="130"/>
      <c r="AC110" s="341">
        <v>0</v>
      </c>
      <c r="AD110" s="134">
        <v>0</v>
      </c>
      <c r="AE110" s="95">
        <v>0</v>
      </c>
      <c r="AF110" s="95">
        <v>0</v>
      </c>
      <c r="AG110" s="343">
        <v>0</v>
      </c>
      <c r="AH110" s="99"/>
    </row>
    <row r="111" spans="1:34" s="34" customFormat="1" ht="12">
      <c r="A111" s="100">
        <v>420</v>
      </c>
      <c r="B111" s="103">
        <v>420049176</v>
      </c>
      <c r="C111" s="102" t="s">
        <v>506</v>
      </c>
      <c r="D111" s="103">
        <v>49</v>
      </c>
      <c r="E111" s="102" t="s">
        <v>74</v>
      </c>
      <c r="F111" s="103">
        <v>176</v>
      </c>
      <c r="G111" s="104" t="s">
        <v>201</v>
      </c>
      <c r="H111" s="94"/>
      <c r="I111" s="304">
        <v>13419</v>
      </c>
      <c r="J111" s="304">
        <v>4333</v>
      </c>
      <c r="K111" s="304">
        <v>0</v>
      </c>
      <c r="L111" s="304">
        <v>1188</v>
      </c>
      <c r="M111" s="304">
        <v>18940</v>
      </c>
      <c r="N111" s="127"/>
      <c r="O111" s="134">
        <v>10</v>
      </c>
      <c r="P111" s="95">
        <v>177520</v>
      </c>
      <c r="Q111" s="95">
        <v>0</v>
      </c>
      <c r="R111" s="95">
        <v>0</v>
      </c>
      <c r="S111" s="95">
        <v>0</v>
      </c>
      <c r="T111" s="95">
        <v>11880</v>
      </c>
      <c r="U111" s="95">
        <v>189400</v>
      </c>
      <c r="V111" s="128"/>
      <c r="W111" s="361">
        <v>0</v>
      </c>
      <c r="X111" s="362">
        <v>0</v>
      </c>
      <c r="Y111" s="133">
        <v>0.09</v>
      </c>
      <c r="Z111" s="133">
        <v>7.7252291190308575E-2</v>
      </c>
      <c r="AA111" s="339">
        <v>0</v>
      </c>
      <c r="AB111" s="130"/>
      <c r="AC111" s="341">
        <v>0</v>
      </c>
      <c r="AD111" s="134">
        <v>0</v>
      </c>
      <c r="AE111" s="95">
        <v>0</v>
      </c>
      <c r="AF111" s="95">
        <v>0</v>
      </c>
      <c r="AG111" s="343">
        <v>0</v>
      </c>
      <c r="AH111" s="99"/>
    </row>
    <row r="112" spans="1:34" s="34" customFormat="1" ht="12">
      <c r="A112" s="100">
        <v>420</v>
      </c>
      <c r="B112" s="103">
        <v>420049181</v>
      </c>
      <c r="C112" s="102" t="s">
        <v>506</v>
      </c>
      <c r="D112" s="103">
        <v>49</v>
      </c>
      <c r="E112" s="102" t="s">
        <v>74</v>
      </c>
      <c r="F112" s="103">
        <v>181</v>
      </c>
      <c r="G112" s="104" t="s">
        <v>206</v>
      </c>
      <c r="H112" s="94"/>
      <c r="I112" s="304">
        <v>21031</v>
      </c>
      <c r="J112" s="304">
        <v>236</v>
      </c>
      <c r="K112" s="304">
        <v>0</v>
      </c>
      <c r="L112" s="304">
        <v>1188</v>
      </c>
      <c r="M112" s="304">
        <v>22455</v>
      </c>
      <c r="N112" s="127"/>
      <c r="O112" s="134">
        <v>3</v>
      </c>
      <c r="P112" s="95">
        <v>63801</v>
      </c>
      <c r="Q112" s="95">
        <v>0</v>
      </c>
      <c r="R112" s="95">
        <v>0</v>
      </c>
      <c r="S112" s="95">
        <v>0</v>
      </c>
      <c r="T112" s="95">
        <v>3564</v>
      </c>
      <c r="U112" s="95">
        <v>67365</v>
      </c>
      <c r="V112" s="128"/>
      <c r="W112" s="361">
        <v>0</v>
      </c>
      <c r="X112" s="362">
        <v>0</v>
      </c>
      <c r="Y112" s="133">
        <v>0.09</v>
      </c>
      <c r="Z112" s="133">
        <v>1.7947691506040128E-2</v>
      </c>
      <c r="AA112" s="339">
        <v>0</v>
      </c>
      <c r="AB112" s="130"/>
      <c r="AC112" s="341">
        <v>2</v>
      </c>
      <c r="AD112" s="134">
        <v>0</v>
      </c>
      <c r="AE112" s="95">
        <v>0</v>
      </c>
      <c r="AF112" s="95">
        <v>0</v>
      </c>
      <c r="AG112" s="343">
        <v>0</v>
      </c>
      <c r="AH112" s="99"/>
    </row>
    <row r="113" spans="1:34" s="34" customFormat="1" ht="12">
      <c r="A113" s="100">
        <v>420</v>
      </c>
      <c r="B113" s="103">
        <v>420049184</v>
      </c>
      <c r="C113" s="102" t="s">
        <v>506</v>
      </c>
      <c r="D113" s="103">
        <v>49</v>
      </c>
      <c r="E113" s="102" t="s">
        <v>74</v>
      </c>
      <c r="F113" s="103">
        <v>184</v>
      </c>
      <c r="G113" s="104" t="s">
        <v>209</v>
      </c>
      <c r="H113" s="94"/>
      <c r="I113" s="304">
        <v>12390</v>
      </c>
      <c r="J113" s="304">
        <v>10444</v>
      </c>
      <c r="K113" s="304">
        <v>0</v>
      </c>
      <c r="L113" s="304">
        <v>1188</v>
      </c>
      <c r="M113" s="304">
        <v>24022</v>
      </c>
      <c r="N113" s="127"/>
      <c r="O113" s="134">
        <v>1</v>
      </c>
      <c r="P113" s="95">
        <v>22834</v>
      </c>
      <c r="Q113" s="95">
        <v>0</v>
      </c>
      <c r="R113" s="95">
        <v>0</v>
      </c>
      <c r="S113" s="95">
        <v>0</v>
      </c>
      <c r="T113" s="95">
        <v>1188</v>
      </c>
      <c r="U113" s="95">
        <v>24022</v>
      </c>
      <c r="V113" s="128"/>
      <c r="W113" s="361">
        <v>0</v>
      </c>
      <c r="X113" s="362">
        <v>0</v>
      </c>
      <c r="Y113" s="133">
        <v>0.09</v>
      </c>
      <c r="Z113" s="133">
        <v>1.3400966267967302E-3</v>
      </c>
      <c r="AA113" s="339">
        <v>0</v>
      </c>
      <c r="AB113" s="130"/>
      <c r="AC113" s="341">
        <v>0</v>
      </c>
      <c r="AD113" s="134">
        <v>0</v>
      </c>
      <c r="AE113" s="95">
        <v>0</v>
      </c>
      <c r="AF113" s="95">
        <v>0</v>
      </c>
      <c r="AG113" s="343">
        <v>0</v>
      </c>
      <c r="AH113" s="99"/>
    </row>
    <row r="114" spans="1:34" s="34" customFormat="1" ht="12">
      <c r="A114" s="100">
        <v>420</v>
      </c>
      <c r="B114" s="103">
        <v>420049199</v>
      </c>
      <c r="C114" s="102" t="s">
        <v>506</v>
      </c>
      <c r="D114" s="103">
        <v>49</v>
      </c>
      <c r="E114" s="102" t="s">
        <v>74</v>
      </c>
      <c r="F114" s="103">
        <v>199</v>
      </c>
      <c r="G114" s="104" t="s">
        <v>224</v>
      </c>
      <c r="H114" s="94"/>
      <c r="I114" s="304">
        <v>17303</v>
      </c>
      <c r="J114" s="304">
        <v>15694</v>
      </c>
      <c r="K114" s="304">
        <v>0</v>
      </c>
      <c r="L114" s="304">
        <v>1188</v>
      </c>
      <c r="M114" s="304">
        <v>34185</v>
      </c>
      <c r="N114" s="127"/>
      <c r="O114" s="134">
        <v>1</v>
      </c>
      <c r="P114" s="95">
        <v>32997</v>
      </c>
      <c r="Q114" s="95">
        <v>0</v>
      </c>
      <c r="R114" s="95">
        <v>0</v>
      </c>
      <c r="S114" s="95">
        <v>0</v>
      </c>
      <c r="T114" s="95">
        <v>1188</v>
      </c>
      <c r="U114" s="95">
        <v>34185</v>
      </c>
      <c r="V114" s="128"/>
      <c r="W114" s="361">
        <v>0</v>
      </c>
      <c r="X114" s="362">
        <v>0</v>
      </c>
      <c r="Y114" s="133">
        <v>0.09</v>
      </c>
      <c r="Z114" s="133">
        <v>5.7728073678556529E-4</v>
      </c>
      <c r="AA114" s="339">
        <v>0</v>
      </c>
      <c r="AB114" s="130"/>
      <c r="AC114" s="341">
        <v>1</v>
      </c>
      <c r="AD114" s="134">
        <v>0</v>
      </c>
      <c r="AE114" s="95">
        <v>0</v>
      </c>
      <c r="AF114" s="95">
        <v>0</v>
      </c>
      <c r="AG114" s="343">
        <v>0</v>
      </c>
      <c r="AH114" s="99"/>
    </row>
    <row r="115" spans="1:34" s="34" customFormat="1" ht="12">
      <c r="A115" s="100">
        <v>420</v>
      </c>
      <c r="B115" s="103">
        <v>420049220</v>
      </c>
      <c r="C115" s="102" t="s">
        <v>506</v>
      </c>
      <c r="D115" s="103">
        <v>49</v>
      </c>
      <c r="E115" s="102" t="s">
        <v>74</v>
      </c>
      <c r="F115" s="103">
        <v>220</v>
      </c>
      <c r="G115" s="104" t="s">
        <v>245</v>
      </c>
      <c r="H115" s="94"/>
      <c r="I115" s="304">
        <v>12390</v>
      </c>
      <c r="J115" s="304">
        <v>4418</v>
      </c>
      <c r="K115" s="304">
        <v>0</v>
      </c>
      <c r="L115" s="304">
        <v>1188</v>
      </c>
      <c r="M115" s="304">
        <v>17996</v>
      </c>
      <c r="N115" s="127"/>
      <c r="O115" s="134">
        <v>1</v>
      </c>
      <c r="P115" s="95">
        <v>16808</v>
      </c>
      <c r="Q115" s="95">
        <v>0</v>
      </c>
      <c r="R115" s="95">
        <v>0</v>
      </c>
      <c r="S115" s="95">
        <v>0</v>
      </c>
      <c r="T115" s="95">
        <v>1188</v>
      </c>
      <c r="U115" s="95">
        <v>17996</v>
      </c>
      <c r="V115" s="128"/>
      <c r="W115" s="361">
        <v>0</v>
      </c>
      <c r="X115" s="362">
        <v>0</v>
      </c>
      <c r="Y115" s="133">
        <v>0.09</v>
      </c>
      <c r="Z115" s="133">
        <v>1.6030151924726756E-2</v>
      </c>
      <c r="AA115" s="339">
        <v>0</v>
      </c>
      <c r="AB115" s="130"/>
      <c r="AC115" s="341">
        <v>1</v>
      </c>
      <c r="AD115" s="134">
        <v>0</v>
      </c>
      <c r="AE115" s="95">
        <v>0</v>
      </c>
      <c r="AF115" s="95">
        <v>0</v>
      </c>
      <c r="AG115" s="343">
        <v>0</v>
      </c>
      <c r="AH115" s="99"/>
    </row>
    <row r="116" spans="1:34" s="34" customFormat="1" ht="12">
      <c r="A116" s="100">
        <v>420</v>
      </c>
      <c r="B116" s="103">
        <v>420049229</v>
      </c>
      <c r="C116" s="102" t="s">
        <v>506</v>
      </c>
      <c r="D116" s="103">
        <v>49</v>
      </c>
      <c r="E116" s="102" t="s">
        <v>74</v>
      </c>
      <c r="F116" s="103">
        <v>229</v>
      </c>
      <c r="G116" s="104" t="s">
        <v>254</v>
      </c>
      <c r="H116" s="94"/>
      <c r="I116" s="304">
        <v>16854.795181196583</v>
      </c>
      <c r="J116" s="304">
        <v>1668</v>
      </c>
      <c r="K116" s="304">
        <v>0</v>
      </c>
      <c r="L116" s="304">
        <v>1188</v>
      </c>
      <c r="M116" s="304">
        <v>19710.795181196583</v>
      </c>
      <c r="N116" s="127"/>
      <c r="O116" s="134">
        <v>2</v>
      </c>
      <c r="P116" s="95">
        <v>37046</v>
      </c>
      <c r="Q116" s="95">
        <v>0</v>
      </c>
      <c r="R116" s="95">
        <v>0</v>
      </c>
      <c r="S116" s="95">
        <v>0</v>
      </c>
      <c r="T116" s="95">
        <v>2376</v>
      </c>
      <c r="U116" s="95">
        <v>39422</v>
      </c>
      <c r="V116" s="128"/>
      <c r="W116" s="361">
        <v>0</v>
      </c>
      <c r="X116" s="362">
        <v>0</v>
      </c>
      <c r="Y116" s="133">
        <v>0.09</v>
      </c>
      <c r="Z116" s="133">
        <v>2.7719446547168177E-2</v>
      </c>
      <c r="AA116" s="339">
        <v>0</v>
      </c>
      <c r="AB116" s="130"/>
      <c r="AC116" s="341">
        <v>1</v>
      </c>
      <c r="AD116" s="134">
        <v>0</v>
      </c>
      <c r="AE116" s="95">
        <v>0</v>
      </c>
      <c r="AF116" s="95">
        <v>0</v>
      </c>
      <c r="AG116" s="343">
        <v>0</v>
      </c>
      <c r="AH116" s="99"/>
    </row>
    <row r="117" spans="1:34" s="34" customFormat="1" ht="12">
      <c r="A117" s="100">
        <v>420</v>
      </c>
      <c r="B117" s="103">
        <v>420049243</v>
      </c>
      <c r="C117" s="102" t="s">
        <v>506</v>
      </c>
      <c r="D117" s="103">
        <v>49</v>
      </c>
      <c r="E117" s="102" t="s">
        <v>74</v>
      </c>
      <c r="F117" s="103">
        <v>243</v>
      </c>
      <c r="G117" s="104" t="s">
        <v>268</v>
      </c>
      <c r="H117" s="94"/>
      <c r="I117" s="304">
        <v>16414</v>
      </c>
      <c r="J117" s="304">
        <v>2137</v>
      </c>
      <c r="K117" s="304">
        <v>0</v>
      </c>
      <c r="L117" s="304">
        <v>1188</v>
      </c>
      <c r="M117" s="304">
        <v>19739</v>
      </c>
      <c r="N117" s="127"/>
      <c r="O117" s="134">
        <v>1</v>
      </c>
      <c r="P117" s="95">
        <v>18551</v>
      </c>
      <c r="Q117" s="95">
        <v>0</v>
      </c>
      <c r="R117" s="95">
        <v>0</v>
      </c>
      <c r="S117" s="95">
        <v>0</v>
      </c>
      <c r="T117" s="95">
        <v>1188</v>
      </c>
      <c r="U117" s="95">
        <v>19739</v>
      </c>
      <c r="V117" s="128"/>
      <c r="W117" s="361">
        <v>0</v>
      </c>
      <c r="X117" s="362">
        <v>0</v>
      </c>
      <c r="Y117" s="133">
        <v>0.09</v>
      </c>
      <c r="Z117" s="133">
        <v>5.9543084856891471E-3</v>
      </c>
      <c r="AA117" s="339">
        <v>0</v>
      </c>
      <c r="AB117" s="130"/>
      <c r="AC117" s="341">
        <v>0</v>
      </c>
      <c r="AD117" s="134">
        <v>0</v>
      </c>
      <c r="AE117" s="95">
        <v>0</v>
      </c>
      <c r="AF117" s="95">
        <v>0</v>
      </c>
      <c r="AG117" s="343">
        <v>0</v>
      </c>
      <c r="AH117" s="99"/>
    </row>
    <row r="118" spans="1:34" s="34" customFormat="1" ht="12">
      <c r="A118" s="100">
        <v>420</v>
      </c>
      <c r="B118" s="103">
        <v>420049248</v>
      </c>
      <c r="C118" s="102" t="s">
        <v>506</v>
      </c>
      <c r="D118" s="103">
        <v>49</v>
      </c>
      <c r="E118" s="102" t="s">
        <v>74</v>
      </c>
      <c r="F118" s="103">
        <v>248</v>
      </c>
      <c r="G118" s="104" t="s">
        <v>273</v>
      </c>
      <c r="H118" s="94"/>
      <c r="I118" s="304">
        <v>14356</v>
      </c>
      <c r="J118" s="304">
        <v>541</v>
      </c>
      <c r="K118" s="304">
        <v>0</v>
      </c>
      <c r="L118" s="304">
        <v>1188</v>
      </c>
      <c r="M118" s="304">
        <v>16085</v>
      </c>
      <c r="N118" s="127"/>
      <c r="O118" s="134">
        <v>4</v>
      </c>
      <c r="P118" s="95">
        <v>59588</v>
      </c>
      <c r="Q118" s="95">
        <v>0</v>
      </c>
      <c r="R118" s="95">
        <v>0</v>
      </c>
      <c r="S118" s="95">
        <v>0</v>
      </c>
      <c r="T118" s="95">
        <v>4752</v>
      </c>
      <c r="U118" s="95">
        <v>64340</v>
      </c>
      <c r="V118" s="128"/>
      <c r="W118" s="361">
        <v>0</v>
      </c>
      <c r="X118" s="362">
        <v>0</v>
      </c>
      <c r="Y118" s="133">
        <v>0.18</v>
      </c>
      <c r="Z118" s="133">
        <v>6.9151363690119996E-2</v>
      </c>
      <c r="AA118" s="339">
        <v>0</v>
      </c>
      <c r="AB118" s="130"/>
      <c r="AC118" s="341">
        <v>0</v>
      </c>
      <c r="AD118" s="134">
        <v>0</v>
      </c>
      <c r="AE118" s="95">
        <v>0</v>
      </c>
      <c r="AF118" s="95">
        <v>0</v>
      </c>
      <c r="AG118" s="343">
        <v>0</v>
      </c>
      <c r="AH118" s="99"/>
    </row>
    <row r="119" spans="1:34" s="34" customFormat="1" ht="12">
      <c r="A119" s="100">
        <v>420</v>
      </c>
      <c r="B119" s="103">
        <v>420049262</v>
      </c>
      <c r="C119" s="102" t="s">
        <v>506</v>
      </c>
      <c r="D119" s="103">
        <v>49</v>
      </c>
      <c r="E119" s="102" t="s">
        <v>74</v>
      </c>
      <c r="F119" s="103">
        <v>262</v>
      </c>
      <c r="G119" s="104" t="s">
        <v>287</v>
      </c>
      <c r="H119" s="94"/>
      <c r="I119" s="304">
        <v>14080</v>
      </c>
      <c r="J119" s="304">
        <v>148</v>
      </c>
      <c r="K119" s="304">
        <v>0</v>
      </c>
      <c r="L119" s="304">
        <v>1188</v>
      </c>
      <c r="M119" s="304">
        <v>15416</v>
      </c>
      <c r="N119" s="127"/>
      <c r="O119" s="134">
        <v>4</v>
      </c>
      <c r="P119" s="95">
        <v>56912</v>
      </c>
      <c r="Q119" s="95">
        <v>0</v>
      </c>
      <c r="R119" s="95">
        <v>0</v>
      </c>
      <c r="S119" s="95">
        <v>0</v>
      </c>
      <c r="T119" s="95">
        <v>4752</v>
      </c>
      <c r="U119" s="95">
        <v>61664</v>
      </c>
      <c r="V119" s="128"/>
      <c r="W119" s="361">
        <v>0</v>
      </c>
      <c r="X119" s="362">
        <v>0</v>
      </c>
      <c r="Y119" s="133">
        <v>0.09</v>
      </c>
      <c r="Z119" s="133">
        <v>8.7628777562184054E-2</v>
      </c>
      <c r="AA119" s="339">
        <v>0</v>
      </c>
      <c r="AB119" s="130"/>
      <c r="AC119" s="341">
        <v>2</v>
      </c>
      <c r="AD119" s="134">
        <v>0</v>
      </c>
      <c r="AE119" s="95">
        <v>0</v>
      </c>
      <c r="AF119" s="95">
        <v>0</v>
      </c>
      <c r="AG119" s="343">
        <v>0</v>
      </c>
      <c r="AH119" s="99"/>
    </row>
    <row r="120" spans="1:34" s="34" customFormat="1" ht="12">
      <c r="A120" s="100">
        <v>420</v>
      </c>
      <c r="B120" s="103">
        <v>420049274</v>
      </c>
      <c r="C120" s="102" t="s">
        <v>506</v>
      </c>
      <c r="D120" s="103">
        <v>49</v>
      </c>
      <c r="E120" s="102" t="s">
        <v>74</v>
      </c>
      <c r="F120" s="103">
        <v>274</v>
      </c>
      <c r="G120" s="104" t="s">
        <v>299</v>
      </c>
      <c r="H120" s="94"/>
      <c r="I120" s="304">
        <v>18542</v>
      </c>
      <c r="J120" s="304">
        <v>9536</v>
      </c>
      <c r="K120" s="304">
        <v>0</v>
      </c>
      <c r="L120" s="304">
        <v>1188</v>
      </c>
      <c r="M120" s="304">
        <v>29266</v>
      </c>
      <c r="N120" s="127"/>
      <c r="O120" s="134">
        <v>5</v>
      </c>
      <c r="P120" s="95">
        <v>140390</v>
      </c>
      <c r="Q120" s="95">
        <v>0</v>
      </c>
      <c r="R120" s="95">
        <v>0</v>
      </c>
      <c r="S120" s="95">
        <v>0</v>
      </c>
      <c r="T120" s="95">
        <v>5940</v>
      </c>
      <c r="U120" s="95">
        <v>146330</v>
      </c>
      <c r="V120" s="128"/>
      <c r="W120" s="361">
        <v>0</v>
      </c>
      <c r="X120" s="362">
        <v>0</v>
      </c>
      <c r="Y120" s="133">
        <v>0.09</v>
      </c>
      <c r="Z120" s="133">
        <v>4.9839533800754475E-2</v>
      </c>
      <c r="AA120" s="339">
        <v>0</v>
      </c>
      <c r="AB120" s="130"/>
      <c r="AC120" s="341">
        <v>0</v>
      </c>
      <c r="AD120" s="134">
        <v>0</v>
      </c>
      <c r="AE120" s="95">
        <v>0</v>
      </c>
      <c r="AF120" s="95">
        <v>0</v>
      </c>
      <c r="AG120" s="343">
        <v>0</v>
      </c>
      <c r="AH120" s="99"/>
    </row>
    <row r="121" spans="1:34" s="34" customFormat="1" ht="12">
      <c r="A121" s="100">
        <v>420</v>
      </c>
      <c r="B121" s="103">
        <v>420049284</v>
      </c>
      <c r="C121" s="102" t="s">
        <v>506</v>
      </c>
      <c r="D121" s="103">
        <v>49</v>
      </c>
      <c r="E121" s="102" t="s">
        <v>74</v>
      </c>
      <c r="F121" s="103">
        <v>284</v>
      </c>
      <c r="G121" s="104" t="s">
        <v>309</v>
      </c>
      <c r="H121" s="94"/>
      <c r="I121" s="304">
        <v>18040</v>
      </c>
      <c r="J121" s="304">
        <v>8761</v>
      </c>
      <c r="K121" s="304">
        <v>0</v>
      </c>
      <c r="L121" s="304">
        <v>1188</v>
      </c>
      <c r="M121" s="304">
        <v>27989</v>
      </c>
      <c r="N121" s="127"/>
      <c r="O121" s="134">
        <v>2</v>
      </c>
      <c r="P121" s="95">
        <v>53602</v>
      </c>
      <c r="Q121" s="95">
        <v>0</v>
      </c>
      <c r="R121" s="95">
        <v>0</v>
      </c>
      <c r="S121" s="95">
        <v>0</v>
      </c>
      <c r="T121" s="95">
        <v>2376</v>
      </c>
      <c r="U121" s="95">
        <v>55978</v>
      </c>
      <c r="V121" s="128"/>
      <c r="W121" s="361">
        <v>0</v>
      </c>
      <c r="X121" s="362">
        <v>0</v>
      </c>
      <c r="Y121" s="133">
        <v>0.09</v>
      </c>
      <c r="Z121" s="133">
        <v>7.8099964631698035E-2</v>
      </c>
      <c r="AA121" s="339">
        <v>0</v>
      </c>
      <c r="AB121" s="130"/>
      <c r="AC121" s="341">
        <v>1</v>
      </c>
      <c r="AD121" s="134">
        <v>0</v>
      </c>
      <c r="AE121" s="95">
        <v>0</v>
      </c>
      <c r="AF121" s="95">
        <v>0</v>
      </c>
      <c r="AG121" s="343">
        <v>0</v>
      </c>
      <c r="AH121" s="99"/>
    </row>
    <row r="122" spans="1:34" s="34" customFormat="1" ht="12">
      <c r="A122" s="100">
        <v>420</v>
      </c>
      <c r="B122" s="103">
        <v>420049342</v>
      </c>
      <c r="C122" s="102" t="s">
        <v>506</v>
      </c>
      <c r="D122" s="103">
        <v>49</v>
      </c>
      <c r="E122" s="102" t="s">
        <v>74</v>
      </c>
      <c r="F122" s="103">
        <v>342</v>
      </c>
      <c r="G122" s="104" t="s">
        <v>367</v>
      </c>
      <c r="H122" s="94"/>
      <c r="I122" s="304">
        <v>12390</v>
      </c>
      <c r="J122" s="304">
        <v>9961</v>
      </c>
      <c r="K122" s="304">
        <v>0</v>
      </c>
      <c r="L122" s="304">
        <v>1188</v>
      </c>
      <c r="M122" s="304">
        <v>23539</v>
      </c>
      <c r="N122" s="127"/>
      <c r="O122" s="134">
        <v>1</v>
      </c>
      <c r="P122" s="95">
        <v>22351</v>
      </c>
      <c r="Q122" s="95">
        <v>0</v>
      </c>
      <c r="R122" s="95">
        <v>0</v>
      </c>
      <c r="S122" s="95">
        <v>0</v>
      </c>
      <c r="T122" s="95">
        <v>1188</v>
      </c>
      <c r="U122" s="95">
        <v>23539</v>
      </c>
      <c r="V122" s="128"/>
      <c r="W122" s="361">
        <v>0</v>
      </c>
      <c r="X122" s="362">
        <v>0</v>
      </c>
      <c r="Y122" s="133">
        <v>0.09</v>
      </c>
      <c r="Z122" s="133">
        <v>3.1305285756052991E-3</v>
      </c>
      <c r="AA122" s="339">
        <v>0</v>
      </c>
      <c r="AB122" s="130"/>
      <c r="AC122" s="341">
        <v>0</v>
      </c>
      <c r="AD122" s="134">
        <v>0</v>
      </c>
      <c r="AE122" s="95">
        <v>0</v>
      </c>
      <c r="AF122" s="95">
        <v>0</v>
      </c>
      <c r="AG122" s="343">
        <v>0</v>
      </c>
      <c r="AH122" s="99"/>
    </row>
    <row r="123" spans="1:34" s="34" customFormat="1" ht="12">
      <c r="A123" s="100">
        <v>420</v>
      </c>
      <c r="B123" s="103">
        <v>420049347</v>
      </c>
      <c r="C123" s="102" t="s">
        <v>506</v>
      </c>
      <c r="D123" s="103">
        <v>49</v>
      </c>
      <c r="E123" s="102" t="s">
        <v>74</v>
      </c>
      <c r="F123" s="103">
        <v>347</v>
      </c>
      <c r="G123" s="104" t="s">
        <v>372</v>
      </c>
      <c r="H123" s="94"/>
      <c r="I123" s="304">
        <v>19743</v>
      </c>
      <c r="J123" s="304">
        <v>9040</v>
      </c>
      <c r="K123" s="304">
        <v>0</v>
      </c>
      <c r="L123" s="304">
        <v>1188</v>
      </c>
      <c r="M123" s="304">
        <v>29971</v>
      </c>
      <c r="N123" s="127"/>
      <c r="O123" s="134">
        <v>2</v>
      </c>
      <c r="P123" s="95">
        <v>57566</v>
      </c>
      <c r="Q123" s="95">
        <v>0</v>
      </c>
      <c r="R123" s="95">
        <v>0</v>
      </c>
      <c r="S123" s="95">
        <v>0</v>
      </c>
      <c r="T123" s="95">
        <v>2376</v>
      </c>
      <c r="U123" s="95">
        <v>59942</v>
      </c>
      <c r="V123" s="128"/>
      <c r="W123" s="361">
        <v>0</v>
      </c>
      <c r="X123" s="362">
        <v>0</v>
      </c>
      <c r="Y123" s="133">
        <v>0.09</v>
      </c>
      <c r="Z123" s="133">
        <v>9.3422809623091036E-3</v>
      </c>
      <c r="AA123" s="339">
        <v>0</v>
      </c>
      <c r="AB123" s="130"/>
      <c r="AC123" s="341">
        <v>0</v>
      </c>
      <c r="AD123" s="134">
        <v>0</v>
      </c>
      <c r="AE123" s="95">
        <v>0</v>
      </c>
      <c r="AF123" s="95">
        <v>0</v>
      </c>
      <c r="AG123" s="343">
        <v>0</v>
      </c>
      <c r="AH123" s="99"/>
    </row>
    <row r="124" spans="1:34" s="34" customFormat="1" ht="12">
      <c r="A124" s="100">
        <v>420</v>
      </c>
      <c r="B124" s="103">
        <v>420049616</v>
      </c>
      <c r="C124" s="102" t="s">
        <v>506</v>
      </c>
      <c r="D124" s="103">
        <v>49</v>
      </c>
      <c r="E124" s="102" t="s">
        <v>74</v>
      </c>
      <c r="F124" s="103">
        <v>616</v>
      </c>
      <c r="G124" s="104" t="s">
        <v>384</v>
      </c>
      <c r="H124" s="94"/>
      <c r="I124" s="304">
        <v>19259</v>
      </c>
      <c r="J124" s="304">
        <v>3229</v>
      </c>
      <c r="K124" s="304">
        <v>0</v>
      </c>
      <c r="L124" s="304">
        <v>1188</v>
      </c>
      <c r="M124" s="304">
        <v>23676</v>
      </c>
      <c r="N124" s="127"/>
      <c r="O124" s="134">
        <v>3</v>
      </c>
      <c r="P124" s="95">
        <v>67464</v>
      </c>
      <c r="Q124" s="95">
        <v>0</v>
      </c>
      <c r="R124" s="95">
        <v>0</v>
      </c>
      <c r="S124" s="95">
        <v>0</v>
      </c>
      <c r="T124" s="95">
        <v>3564</v>
      </c>
      <c r="U124" s="95">
        <v>71028</v>
      </c>
      <c r="V124" s="128"/>
      <c r="W124" s="361">
        <v>0</v>
      </c>
      <c r="X124" s="362">
        <v>0</v>
      </c>
      <c r="Y124" s="133">
        <v>0.09</v>
      </c>
      <c r="Z124" s="133">
        <v>3.1348565356087189E-2</v>
      </c>
      <c r="AA124" s="339">
        <v>0</v>
      </c>
      <c r="AB124" s="130"/>
      <c r="AC124" s="341">
        <v>1</v>
      </c>
      <c r="AD124" s="134">
        <v>0</v>
      </c>
      <c r="AE124" s="95">
        <v>0</v>
      </c>
      <c r="AF124" s="95">
        <v>0</v>
      </c>
      <c r="AG124" s="343">
        <v>0</v>
      </c>
      <c r="AH124" s="99"/>
    </row>
    <row r="125" spans="1:34" s="34" customFormat="1" ht="12">
      <c r="A125" s="100">
        <v>420</v>
      </c>
      <c r="B125" s="103">
        <v>420049625</v>
      </c>
      <c r="C125" s="102" t="s">
        <v>506</v>
      </c>
      <c r="D125" s="103">
        <v>49</v>
      </c>
      <c r="E125" s="102" t="s">
        <v>74</v>
      </c>
      <c r="F125" s="103">
        <v>625</v>
      </c>
      <c r="G125" s="104" t="s">
        <v>388</v>
      </c>
      <c r="H125" s="94"/>
      <c r="I125" s="304">
        <v>15528</v>
      </c>
      <c r="J125" s="304">
        <v>1060</v>
      </c>
      <c r="K125" s="304">
        <v>0</v>
      </c>
      <c r="L125" s="304">
        <v>1188</v>
      </c>
      <c r="M125" s="304">
        <v>17776</v>
      </c>
      <c r="N125" s="127"/>
      <c r="O125" s="134">
        <v>3</v>
      </c>
      <c r="P125" s="95">
        <v>49764</v>
      </c>
      <c r="Q125" s="95">
        <v>0</v>
      </c>
      <c r="R125" s="95">
        <v>0</v>
      </c>
      <c r="S125" s="95">
        <v>0</v>
      </c>
      <c r="T125" s="95">
        <v>3564</v>
      </c>
      <c r="U125" s="95">
        <v>53328</v>
      </c>
      <c r="V125" s="128"/>
      <c r="W125" s="361">
        <v>0</v>
      </c>
      <c r="X125" s="362">
        <v>0</v>
      </c>
      <c r="Y125" s="133">
        <v>0.09</v>
      </c>
      <c r="Z125" s="133">
        <v>8.2373932218969114E-3</v>
      </c>
      <c r="AA125" s="339">
        <v>0</v>
      </c>
      <c r="AB125" s="130"/>
      <c r="AC125" s="341">
        <v>0</v>
      </c>
      <c r="AD125" s="134">
        <v>0</v>
      </c>
      <c r="AE125" s="95">
        <v>0</v>
      </c>
      <c r="AF125" s="95">
        <v>0</v>
      </c>
      <c r="AG125" s="343">
        <v>0</v>
      </c>
      <c r="AH125" s="99"/>
    </row>
    <row r="126" spans="1:34" s="34" customFormat="1" ht="12">
      <c r="A126" s="100">
        <v>428</v>
      </c>
      <c r="B126" s="103">
        <v>428035016</v>
      </c>
      <c r="C126" s="102" t="s">
        <v>507</v>
      </c>
      <c r="D126" s="103">
        <v>35</v>
      </c>
      <c r="E126" s="102" t="s">
        <v>60</v>
      </c>
      <c r="F126" s="103">
        <v>16</v>
      </c>
      <c r="G126" s="104" t="s">
        <v>41</v>
      </c>
      <c r="H126" s="94"/>
      <c r="I126" s="304">
        <v>13161</v>
      </c>
      <c r="J126" s="304">
        <v>188</v>
      </c>
      <c r="K126" s="304">
        <v>0</v>
      </c>
      <c r="L126" s="304">
        <v>1188</v>
      </c>
      <c r="M126" s="304">
        <v>14537</v>
      </c>
      <c r="N126" s="127"/>
      <c r="O126" s="134">
        <v>2</v>
      </c>
      <c r="P126" s="95">
        <v>26578</v>
      </c>
      <c r="Q126" s="95">
        <v>0</v>
      </c>
      <c r="R126" s="95">
        <v>0</v>
      </c>
      <c r="S126" s="95">
        <v>0</v>
      </c>
      <c r="T126" s="95">
        <v>2366</v>
      </c>
      <c r="U126" s="95">
        <v>28944</v>
      </c>
      <c r="V126" s="128"/>
      <c r="W126" s="361">
        <v>8.9645898700134469E-3</v>
      </c>
      <c r="X126" s="362">
        <v>0</v>
      </c>
      <c r="Y126" s="133">
        <v>0.09</v>
      </c>
      <c r="Z126" s="133">
        <v>1.9131522687239281E-2</v>
      </c>
      <c r="AA126" s="339">
        <v>0</v>
      </c>
      <c r="AB126" s="130"/>
      <c r="AC126" s="341">
        <v>1</v>
      </c>
      <c r="AD126" s="134">
        <v>0</v>
      </c>
      <c r="AE126" s="95">
        <v>0</v>
      </c>
      <c r="AF126" s="95">
        <v>0</v>
      </c>
      <c r="AG126" s="343">
        <v>0</v>
      </c>
      <c r="AH126" s="99"/>
    </row>
    <row r="127" spans="1:34" s="34" customFormat="1" ht="12">
      <c r="A127" s="100">
        <v>428</v>
      </c>
      <c r="B127" s="103">
        <v>428035035</v>
      </c>
      <c r="C127" s="102" t="s">
        <v>507</v>
      </c>
      <c r="D127" s="103">
        <v>35</v>
      </c>
      <c r="E127" s="102" t="s">
        <v>60</v>
      </c>
      <c r="F127" s="103">
        <v>35</v>
      </c>
      <c r="G127" s="104" t="s">
        <v>60</v>
      </c>
      <c r="H127" s="94"/>
      <c r="I127" s="304">
        <v>19437</v>
      </c>
      <c r="J127" s="304">
        <v>6913</v>
      </c>
      <c r="K127" s="304">
        <v>0</v>
      </c>
      <c r="L127" s="304">
        <v>1188</v>
      </c>
      <c r="M127" s="304">
        <v>27538</v>
      </c>
      <c r="N127" s="127"/>
      <c r="O127" s="134">
        <v>1885</v>
      </c>
      <c r="P127" s="95">
        <v>49447320</v>
      </c>
      <c r="Q127" s="95">
        <v>0</v>
      </c>
      <c r="R127" s="95">
        <v>0</v>
      </c>
      <c r="S127" s="95">
        <v>0</v>
      </c>
      <c r="T127" s="95">
        <v>2229955</v>
      </c>
      <c r="U127" s="95">
        <v>51677275</v>
      </c>
      <c r="V127" s="128"/>
      <c r="W127" s="361">
        <v>8.4491259524874671</v>
      </c>
      <c r="X127" s="362">
        <v>0</v>
      </c>
      <c r="Y127" s="133">
        <v>0.18</v>
      </c>
      <c r="Z127" s="133">
        <v>0.16288347901121777</v>
      </c>
      <c r="AA127" s="339">
        <v>0</v>
      </c>
      <c r="AB127" s="130"/>
      <c r="AC127" s="341">
        <v>835</v>
      </c>
      <c r="AD127" s="134">
        <v>0</v>
      </c>
      <c r="AE127" s="95">
        <v>0</v>
      </c>
      <c r="AF127" s="95">
        <v>0</v>
      </c>
      <c r="AG127" s="343">
        <v>0</v>
      </c>
      <c r="AH127" s="99"/>
    </row>
    <row r="128" spans="1:34" s="34" customFormat="1" ht="12">
      <c r="A128" s="100">
        <v>428</v>
      </c>
      <c r="B128" s="103">
        <v>428035044</v>
      </c>
      <c r="C128" s="102" t="s">
        <v>507</v>
      </c>
      <c r="D128" s="103">
        <v>35</v>
      </c>
      <c r="E128" s="102" t="s">
        <v>60</v>
      </c>
      <c r="F128" s="103">
        <v>44</v>
      </c>
      <c r="G128" s="104" t="s">
        <v>69</v>
      </c>
      <c r="H128" s="94"/>
      <c r="I128" s="304">
        <v>16864</v>
      </c>
      <c r="J128" s="304">
        <v>0</v>
      </c>
      <c r="K128" s="304">
        <v>0</v>
      </c>
      <c r="L128" s="304">
        <v>1188</v>
      </c>
      <c r="M128" s="304">
        <v>18052</v>
      </c>
      <c r="N128" s="127"/>
      <c r="O128" s="134">
        <v>27</v>
      </c>
      <c r="P128" s="95">
        <v>453276</v>
      </c>
      <c r="Q128" s="95">
        <v>-11211.640741192628</v>
      </c>
      <c r="R128" s="95">
        <v>0</v>
      </c>
      <c r="S128" s="95">
        <v>0</v>
      </c>
      <c r="T128" s="95">
        <v>31141</v>
      </c>
      <c r="U128" s="95">
        <v>473205.35925880738</v>
      </c>
      <c r="V128" s="128"/>
      <c r="W128" s="361">
        <v>0.12102196324518152</v>
      </c>
      <c r="X128" s="362">
        <v>0</v>
      </c>
      <c r="Y128" s="133">
        <v>0.09</v>
      </c>
      <c r="Z128" s="133">
        <v>9.39202095539073E-2</v>
      </c>
      <c r="AA128" s="339">
        <v>0</v>
      </c>
      <c r="AB128" s="130"/>
      <c r="AC128" s="341">
        <v>16</v>
      </c>
      <c r="AD128" s="134">
        <v>0.66484315348375422</v>
      </c>
      <c r="AE128" s="95">
        <v>11211.640741192628</v>
      </c>
      <c r="AF128" s="95">
        <v>0</v>
      </c>
      <c r="AG128" s="343">
        <v>0</v>
      </c>
      <c r="AH128" s="99"/>
    </row>
    <row r="129" spans="1:34" s="34" customFormat="1" ht="12">
      <c r="A129" s="100">
        <v>428</v>
      </c>
      <c r="B129" s="103">
        <v>428035057</v>
      </c>
      <c r="C129" s="102" t="s">
        <v>507</v>
      </c>
      <c r="D129" s="103">
        <v>35</v>
      </c>
      <c r="E129" s="102" t="s">
        <v>60</v>
      </c>
      <c r="F129" s="103">
        <v>57</v>
      </c>
      <c r="G129" s="104" t="s">
        <v>82</v>
      </c>
      <c r="H129" s="94"/>
      <c r="I129" s="304">
        <v>20546</v>
      </c>
      <c r="J129" s="304">
        <v>1030</v>
      </c>
      <c r="K129" s="304">
        <v>0</v>
      </c>
      <c r="L129" s="304">
        <v>1188</v>
      </c>
      <c r="M129" s="304">
        <v>22764</v>
      </c>
      <c r="N129" s="127"/>
      <c r="O129" s="134">
        <v>195</v>
      </c>
      <c r="P129" s="95">
        <v>4188405</v>
      </c>
      <c r="Q129" s="95">
        <v>0</v>
      </c>
      <c r="R129" s="95">
        <v>0</v>
      </c>
      <c r="S129" s="95">
        <v>0</v>
      </c>
      <c r="T129" s="95">
        <v>230685</v>
      </c>
      <c r="U129" s="95">
        <v>4419090</v>
      </c>
      <c r="V129" s="128"/>
      <c r="W129" s="361">
        <v>0.87404751232631317</v>
      </c>
      <c r="X129" s="362">
        <v>0</v>
      </c>
      <c r="Y129" s="133">
        <v>0.18</v>
      </c>
      <c r="Z129" s="133">
        <v>0.1244432740237135</v>
      </c>
      <c r="AA129" s="339">
        <v>0</v>
      </c>
      <c r="AB129" s="130"/>
      <c r="AC129" s="341">
        <v>83</v>
      </c>
      <c r="AD129" s="134">
        <v>0</v>
      </c>
      <c r="AE129" s="95">
        <v>0</v>
      </c>
      <c r="AF129" s="95">
        <v>0</v>
      </c>
      <c r="AG129" s="343">
        <v>0</v>
      </c>
      <c r="AH129" s="99"/>
    </row>
    <row r="130" spans="1:34" s="34" customFormat="1" ht="12">
      <c r="A130" s="100">
        <v>428</v>
      </c>
      <c r="B130" s="103">
        <v>428035073</v>
      </c>
      <c r="C130" s="102" t="s">
        <v>507</v>
      </c>
      <c r="D130" s="103">
        <v>35</v>
      </c>
      <c r="E130" s="102" t="s">
        <v>60</v>
      </c>
      <c r="F130" s="103">
        <v>73</v>
      </c>
      <c r="G130" s="104" t="s">
        <v>98</v>
      </c>
      <c r="H130" s="94"/>
      <c r="I130" s="304">
        <v>17769</v>
      </c>
      <c r="J130" s="304">
        <v>12842</v>
      </c>
      <c r="K130" s="304">
        <v>0</v>
      </c>
      <c r="L130" s="304">
        <v>1188</v>
      </c>
      <c r="M130" s="304">
        <v>31799</v>
      </c>
      <c r="N130" s="127"/>
      <c r="O130" s="134">
        <v>15</v>
      </c>
      <c r="P130" s="95">
        <v>457110</v>
      </c>
      <c r="Q130" s="95">
        <v>0</v>
      </c>
      <c r="R130" s="95">
        <v>0</v>
      </c>
      <c r="S130" s="95">
        <v>0</v>
      </c>
      <c r="T130" s="95">
        <v>17745</v>
      </c>
      <c r="U130" s="95">
        <v>474855</v>
      </c>
      <c r="V130" s="128"/>
      <c r="W130" s="361">
        <v>6.7234424025100853E-2</v>
      </c>
      <c r="X130" s="362">
        <v>0</v>
      </c>
      <c r="Y130" s="133">
        <v>0.09</v>
      </c>
      <c r="Z130" s="133">
        <v>1.1705761257441058E-2</v>
      </c>
      <c r="AA130" s="339">
        <v>0</v>
      </c>
      <c r="AB130" s="130"/>
      <c r="AC130" s="341">
        <v>8</v>
      </c>
      <c r="AD130" s="134">
        <v>0</v>
      </c>
      <c r="AE130" s="95">
        <v>0</v>
      </c>
      <c r="AF130" s="95">
        <v>0</v>
      </c>
      <c r="AG130" s="343">
        <v>0</v>
      </c>
      <c r="AH130" s="99"/>
    </row>
    <row r="131" spans="1:34" s="34" customFormat="1" ht="12">
      <c r="A131" s="100">
        <v>428</v>
      </c>
      <c r="B131" s="103">
        <v>428035093</v>
      </c>
      <c r="C131" s="102" t="s">
        <v>507</v>
      </c>
      <c r="D131" s="103">
        <v>35</v>
      </c>
      <c r="E131" s="102" t="s">
        <v>60</v>
      </c>
      <c r="F131" s="103">
        <v>93</v>
      </c>
      <c r="G131" s="104" t="s">
        <v>118</v>
      </c>
      <c r="H131" s="94"/>
      <c r="I131" s="304">
        <v>22657</v>
      </c>
      <c r="J131" s="304">
        <v>92</v>
      </c>
      <c r="K131" s="304">
        <v>0</v>
      </c>
      <c r="L131" s="304">
        <v>1188</v>
      </c>
      <c r="M131" s="304">
        <v>23937</v>
      </c>
      <c r="N131" s="127"/>
      <c r="O131" s="134">
        <v>7</v>
      </c>
      <c r="P131" s="95">
        <v>158529</v>
      </c>
      <c r="Q131" s="95">
        <v>0</v>
      </c>
      <c r="R131" s="95">
        <v>0</v>
      </c>
      <c r="S131" s="95">
        <v>0</v>
      </c>
      <c r="T131" s="95">
        <v>8281</v>
      </c>
      <c r="U131" s="95">
        <v>166810</v>
      </c>
      <c r="V131" s="128"/>
      <c r="W131" s="361">
        <v>3.1376064545047065E-2</v>
      </c>
      <c r="X131" s="362">
        <v>0</v>
      </c>
      <c r="Y131" s="133">
        <v>0.18</v>
      </c>
      <c r="Z131" s="133">
        <v>8.5882308079859873E-2</v>
      </c>
      <c r="AA131" s="339">
        <v>0</v>
      </c>
      <c r="AB131" s="130"/>
      <c r="AC131" s="341">
        <v>6</v>
      </c>
      <c r="AD131" s="134">
        <v>0</v>
      </c>
      <c r="AE131" s="95">
        <v>0</v>
      </c>
      <c r="AF131" s="95">
        <v>0</v>
      </c>
      <c r="AG131" s="343">
        <v>0</v>
      </c>
      <c r="AH131" s="99"/>
    </row>
    <row r="132" spans="1:34" s="34" customFormat="1" ht="12">
      <c r="A132" s="100">
        <v>428</v>
      </c>
      <c r="B132" s="103">
        <v>428035128</v>
      </c>
      <c r="C132" s="102" t="s">
        <v>507</v>
      </c>
      <c r="D132" s="103">
        <v>35</v>
      </c>
      <c r="E132" s="102" t="s">
        <v>60</v>
      </c>
      <c r="F132" s="103">
        <v>128</v>
      </c>
      <c r="G132" s="104" t="s">
        <v>153</v>
      </c>
      <c r="H132" s="94"/>
      <c r="I132" s="304">
        <v>12210</v>
      </c>
      <c r="J132" s="304">
        <v>666</v>
      </c>
      <c r="K132" s="304">
        <v>0</v>
      </c>
      <c r="L132" s="304">
        <v>1188</v>
      </c>
      <c r="M132" s="304">
        <v>14064</v>
      </c>
      <c r="N132" s="127"/>
      <c r="O132" s="134">
        <v>1</v>
      </c>
      <c r="P132" s="95">
        <v>12818</v>
      </c>
      <c r="Q132" s="95">
        <v>0</v>
      </c>
      <c r="R132" s="95">
        <v>0</v>
      </c>
      <c r="S132" s="95">
        <v>0</v>
      </c>
      <c r="T132" s="95">
        <v>1183</v>
      </c>
      <c r="U132" s="95">
        <v>14001</v>
      </c>
      <c r="V132" s="128"/>
      <c r="W132" s="361">
        <v>4.4822949350067235E-3</v>
      </c>
      <c r="X132" s="362">
        <v>0</v>
      </c>
      <c r="Y132" s="133">
        <v>0.09</v>
      </c>
      <c r="Z132" s="133">
        <v>4.2839749174691445E-2</v>
      </c>
      <c r="AA132" s="339">
        <v>0</v>
      </c>
      <c r="AB132" s="130"/>
      <c r="AC132" s="341">
        <v>0</v>
      </c>
      <c r="AD132" s="134">
        <v>0</v>
      </c>
      <c r="AE132" s="95">
        <v>0</v>
      </c>
      <c r="AF132" s="95">
        <v>0</v>
      </c>
      <c r="AG132" s="343">
        <v>0</v>
      </c>
      <c r="AH132" s="99"/>
    </row>
    <row r="133" spans="1:34" s="34" customFormat="1" ht="12">
      <c r="A133" s="100">
        <v>428</v>
      </c>
      <c r="B133" s="103">
        <v>428035149</v>
      </c>
      <c r="C133" s="102" t="s">
        <v>507</v>
      </c>
      <c r="D133" s="103">
        <v>35</v>
      </c>
      <c r="E133" s="102" t="s">
        <v>60</v>
      </c>
      <c r="F133" s="103">
        <v>149</v>
      </c>
      <c r="G133" s="104" t="s">
        <v>174</v>
      </c>
      <c r="H133" s="94"/>
      <c r="I133" s="304">
        <v>21948.890829499142</v>
      </c>
      <c r="J133" s="304">
        <v>501</v>
      </c>
      <c r="K133" s="304">
        <v>0</v>
      </c>
      <c r="L133" s="304">
        <v>1188</v>
      </c>
      <c r="M133" s="304">
        <v>23637.890829499142</v>
      </c>
      <c r="N133" s="127"/>
      <c r="O133" s="134">
        <v>1</v>
      </c>
      <c r="P133" s="95">
        <v>22349</v>
      </c>
      <c r="Q133" s="95">
        <v>0</v>
      </c>
      <c r="R133" s="95">
        <v>0</v>
      </c>
      <c r="S133" s="95">
        <v>0</v>
      </c>
      <c r="T133" s="95">
        <v>1183</v>
      </c>
      <c r="U133" s="95">
        <v>23532</v>
      </c>
      <c r="V133" s="128"/>
      <c r="W133" s="361">
        <v>4.4822949350067235E-3</v>
      </c>
      <c r="X133" s="362">
        <v>0</v>
      </c>
      <c r="Y133" s="133">
        <v>0.18</v>
      </c>
      <c r="Z133" s="133">
        <v>0.12452134767276674</v>
      </c>
      <c r="AA133" s="339">
        <v>0</v>
      </c>
      <c r="AB133" s="130"/>
      <c r="AC133" s="341">
        <v>0</v>
      </c>
      <c r="AD133" s="134">
        <v>0</v>
      </c>
      <c r="AE133" s="95">
        <v>0</v>
      </c>
      <c r="AF133" s="95">
        <v>0</v>
      </c>
      <c r="AG133" s="343">
        <v>0</v>
      </c>
      <c r="AH133" s="99"/>
    </row>
    <row r="134" spans="1:34" s="34" customFormat="1" ht="12">
      <c r="A134" s="100">
        <v>428</v>
      </c>
      <c r="B134" s="103">
        <v>428035163</v>
      </c>
      <c r="C134" s="102" t="s">
        <v>507</v>
      </c>
      <c r="D134" s="103">
        <v>35</v>
      </c>
      <c r="E134" s="102" t="s">
        <v>60</v>
      </c>
      <c r="F134" s="103">
        <v>163</v>
      </c>
      <c r="G134" s="104" t="s">
        <v>188</v>
      </c>
      <c r="H134" s="94"/>
      <c r="I134" s="304">
        <v>17312</v>
      </c>
      <c r="J134" s="304">
        <v>2</v>
      </c>
      <c r="K134" s="304">
        <v>0</v>
      </c>
      <c r="L134" s="304">
        <v>1188</v>
      </c>
      <c r="M134" s="304">
        <v>18502</v>
      </c>
      <c r="N134" s="127"/>
      <c r="O134" s="134">
        <v>11</v>
      </c>
      <c r="P134" s="95">
        <v>189596</v>
      </c>
      <c r="Q134" s="95">
        <v>0</v>
      </c>
      <c r="R134" s="95">
        <v>0</v>
      </c>
      <c r="S134" s="95">
        <v>0</v>
      </c>
      <c r="T134" s="95">
        <v>13013</v>
      </c>
      <c r="U134" s="95">
        <v>202609</v>
      </c>
      <c r="V134" s="128"/>
      <c r="W134" s="361">
        <v>4.9305244285073956E-2</v>
      </c>
      <c r="X134" s="362">
        <v>0</v>
      </c>
      <c r="Y134" s="133">
        <v>0.18</v>
      </c>
      <c r="Z134" s="133">
        <v>9.5688734990315535E-2</v>
      </c>
      <c r="AA134" s="339">
        <v>0</v>
      </c>
      <c r="AB134" s="130"/>
      <c r="AC134" s="341">
        <v>5</v>
      </c>
      <c r="AD134" s="134">
        <v>0</v>
      </c>
      <c r="AE134" s="95">
        <v>0</v>
      </c>
      <c r="AF134" s="95">
        <v>0</v>
      </c>
      <c r="AG134" s="343">
        <v>0</v>
      </c>
      <c r="AH134" s="99"/>
    </row>
    <row r="135" spans="1:34" s="34" customFormat="1" ht="12">
      <c r="A135" s="100">
        <v>428</v>
      </c>
      <c r="B135" s="103">
        <v>428035165</v>
      </c>
      <c r="C135" s="102" t="s">
        <v>507</v>
      </c>
      <c r="D135" s="103">
        <v>35</v>
      </c>
      <c r="E135" s="102" t="s">
        <v>60</v>
      </c>
      <c r="F135" s="103">
        <v>165</v>
      </c>
      <c r="G135" s="104" t="s">
        <v>190</v>
      </c>
      <c r="H135" s="94"/>
      <c r="I135" s="304">
        <v>21114</v>
      </c>
      <c r="J135" s="304">
        <v>0</v>
      </c>
      <c r="K135" s="304">
        <v>0</v>
      </c>
      <c r="L135" s="304">
        <v>1188</v>
      </c>
      <c r="M135" s="304">
        <v>22302</v>
      </c>
      <c r="N135" s="127"/>
      <c r="O135" s="134">
        <v>4</v>
      </c>
      <c r="P135" s="95">
        <v>84076</v>
      </c>
      <c r="Q135" s="95">
        <v>0</v>
      </c>
      <c r="R135" s="95">
        <v>0</v>
      </c>
      <c r="S135" s="95">
        <v>0</v>
      </c>
      <c r="T135" s="95">
        <v>4732</v>
      </c>
      <c r="U135" s="95">
        <v>88808</v>
      </c>
      <c r="V135" s="128"/>
      <c r="W135" s="361">
        <v>1.7929179740026894E-2</v>
      </c>
      <c r="X135" s="362">
        <v>0</v>
      </c>
      <c r="Y135" s="133">
        <v>9.8299999999999998E-2</v>
      </c>
      <c r="Z135" s="133">
        <v>8.1633231724625957E-2</v>
      </c>
      <c r="AA135" s="339">
        <v>0</v>
      </c>
      <c r="AB135" s="130"/>
      <c r="AC135" s="341">
        <v>2</v>
      </c>
      <c r="AD135" s="134">
        <v>0</v>
      </c>
      <c r="AE135" s="95">
        <v>0</v>
      </c>
      <c r="AF135" s="95">
        <v>0</v>
      </c>
      <c r="AG135" s="343">
        <v>0</v>
      </c>
      <c r="AH135" s="99"/>
    </row>
    <row r="136" spans="1:34" s="34" customFormat="1" ht="12">
      <c r="A136" s="100">
        <v>428</v>
      </c>
      <c r="B136" s="103">
        <v>428035189</v>
      </c>
      <c r="C136" s="102" t="s">
        <v>507</v>
      </c>
      <c r="D136" s="103">
        <v>35</v>
      </c>
      <c r="E136" s="102" t="s">
        <v>60</v>
      </c>
      <c r="F136" s="103">
        <v>189</v>
      </c>
      <c r="G136" s="104" t="s">
        <v>214</v>
      </c>
      <c r="H136" s="94"/>
      <c r="I136" s="304">
        <v>13400.966829428246</v>
      </c>
      <c r="J136" s="304">
        <v>6103</v>
      </c>
      <c r="K136" s="304">
        <v>0</v>
      </c>
      <c r="L136" s="304">
        <v>1188</v>
      </c>
      <c r="M136" s="304">
        <v>20691.966829428246</v>
      </c>
      <c r="N136" s="127"/>
      <c r="O136" s="134">
        <v>2</v>
      </c>
      <c r="P136" s="95">
        <v>38834</v>
      </c>
      <c r="Q136" s="95">
        <v>0</v>
      </c>
      <c r="R136" s="95">
        <v>0</v>
      </c>
      <c r="S136" s="95">
        <v>0</v>
      </c>
      <c r="T136" s="95">
        <v>2366</v>
      </c>
      <c r="U136" s="95">
        <v>41200</v>
      </c>
      <c r="V136" s="128"/>
      <c r="W136" s="361">
        <v>8.9645898700134469E-3</v>
      </c>
      <c r="X136" s="362">
        <v>0</v>
      </c>
      <c r="Y136" s="133">
        <v>0.09</v>
      </c>
      <c r="Z136" s="133">
        <v>4.869293737937196E-3</v>
      </c>
      <c r="AA136" s="339">
        <v>0</v>
      </c>
      <c r="AB136" s="130"/>
      <c r="AC136" s="341">
        <v>1</v>
      </c>
      <c r="AD136" s="134">
        <v>0</v>
      </c>
      <c r="AE136" s="95">
        <v>0</v>
      </c>
      <c r="AF136" s="95">
        <v>0</v>
      </c>
      <c r="AG136" s="343">
        <v>0</v>
      </c>
      <c r="AH136" s="99"/>
    </row>
    <row r="137" spans="1:34" s="34" customFormat="1" ht="12">
      <c r="A137" s="100">
        <v>428</v>
      </c>
      <c r="B137" s="103">
        <v>428035220</v>
      </c>
      <c r="C137" s="102" t="s">
        <v>507</v>
      </c>
      <c r="D137" s="103">
        <v>35</v>
      </c>
      <c r="E137" s="102" t="s">
        <v>60</v>
      </c>
      <c r="F137" s="103">
        <v>220</v>
      </c>
      <c r="G137" s="104" t="s">
        <v>245</v>
      </c>
      <c r="H137" s="94"/>
      <c r="I137" s="304">
        <v>15835</v>
      </c>
      <c r="J137" s="304">
        <v>5647</v>
      </c>
      <c r="K137" s="304">
        <v>0</v>
      </c>
      <c r="L137" s="304">
        <v>1188</v>
      </c>
      <c r="M137" s="304">
        <v>22670</v>
      </c>
      <c r="N137" s="127"/>
      <c r="O137" s="134">
        <v>7</v>
      </c>
      <c r="P137" s="95">
        <v>149702</v>
      </c>
      <c r="Q137" s="95">
        <v>0</v>
      </c>
      <c r="R137" s="95">
        <v>0</v>
      </c>
      <c r="S137" s="95">
        <v>0</v>
      </c>
      <c r="T137" s="95">
        <v>8281</v>
      </c>
      <c r="U137" s="95">
        <v>157983</v>
      </c>
      <c r="V137" s="128"/>
      <c r="W137" s="361">
        <v>3.1376064545047065E-2</v>
      </c>
      <c r="X137" s="362">
        <v>0</v>
      </c>
      <c r="Y137" s="133">
        <v>0.09</v>
      </c>
      <c r="Z137" s="133">
        <v>1.6030151924726756E-2</v>
      </c>
      <c r="AA137" s="339">
        <v>0</v>
      </c>
      <c r="AB137" s="130"/>
      <c r="AC137" s="341">
        <v>4</v>
      </c>
      <c r="AD137" s="134">
        <v>0</v>
      </c>
      <c r="AE137" s="95">
        <v>0</v>
      </c>
      <c r="AF137" s="95">
        <v>0</v>
      </c>
      <c r="AG137" s="343">
        <v>0</v>
      </c>
      <c r="AH137" s="99"/>
    </row>
    <row r="138" spans="1:34" s="34" customFormat="1" ht="12">
      <c r="A138" s="100">
        <v>428</v>
      </c>
      <c r="B138" s="103">
        <v>428035243</v>
      </c>
      <c r="C138" s="102" t="s">
        <v>507</v>
      </c>
      <c r="D138" s="103">
        <v>35</v>
      </c>
      <c r="E138" s="102" t="s">
        <v>60</v>
      </c>
      <c r="F138" s="103">
        <v>243</v>
      </c>
      <c r="G138" s="104" t="s">
        <v>268</v>
      </c>
      <c r="H138" s="94"/>
      <c r="I138" s="304">
        <v>20572</v>
      </c>
      <c r="J138" s="304">
        <v>2679</v>
      </c>
      <c r="K138" s="304">
        <v>0</v>
      </c>
      <c r="L138" s="304">
        <v>1188</v>
      </c>
      <c r="M138" s="304">
        <v>24439</v>
      </c>
      <c r="N138" s="127"/>
      <c r="O138" s="134">
        <v>3</v>
      </c>
      <c r="P138" s="95">
        <v>69441</v>
      </c>
      <c r="Q138" s="95">
        <v>0</v>
      </c>
      <c r="R138" s="95">
        <v>0</v>
      </c>
      <c r="S138" s="95">
        <v>0</v>
      </c>
      <c r="T138" s="95">
        <v>3549</v>
      </c>
      <c r="U138" s="95">
        <v>72990</v>
      </c>
      <c r="V138" s="128"/>
      <c r="W138" s="361">
        <v>1.3446884805020171E-2</v>
      </c>
      <c r="X138" s="362">
        <v>0</v>
      </c>
      <c r="Y138" s="133">
        <v>0.09</v>
      </c>
      <c r="Z138" s="133">
        <v>5.9543084856891471E-3</v>
      </c>
      <c r="AA138" s="339">
        <v>0</v>
      </c>
      <c r="AB138" s="130"/>
      <c r="AC138" s="341">
        <v>1</v>
      </c>
      <c r="AD138" s="134">
        <v>0</v>
      </c>
      <c r="AE138" s="95">
        <v>0</v>
      </c>
      <c r="AF138" s="95">
        <v>0</v>
      </c>
      <c r="AG138" s="343">
        <v>0</v>
      </c>
      <c r="AH138" s="99"/>
    </row>
    <row r="139" spans="1:34" s="34" customFormat="1" ht="12">
      <c r="A139" s="100">
        <v>428</v>
      </c>
      <c r="B139" s="103">
        <v>428035244</v>
      </c>
      <c r="C139" s="102" t="s">
        <v>507</v>
      </c>
      <c r="D139" s="103">
        <v>35</v>
      </c>
      <c r="E139" s="102" t="s">
        <v>60</v>
      </c>
      <c r="F139" s="103">
        <v>244</v>
      </c>
      <c r="G139" s="104" t="s">
        <v>269</v>
      </c>
      <c r="H139" s="94"/>
      <c r="I139" s="304">
        <v>15543</v>
      </c>
      <c r="J139" s="304">
        <v>3757</v>
      </c>
      <c r="K139" s="304">
        <v>0</v>
      </c>
      <c r="L139" s="304">
        <v>1188</v>
      </c>
      <c r="M139" s="304">
        <v>20488</v>
      </c>
      <c r="N139" s="127"/>
      <c r="O139" s="134">
        <v>24</v>
      </c>
      <c r="P139" s="95">
        <v>461112</v>
      </c>
      <c r="Q139" s="95">
        <v>0</v>
      </c>
      <c r="R139" s="95">
        <v>0</v>
      </c>
      <c r="S139" s="95">
        <v>0</v>
      </c>
      <c r="T139" s="95">
        <v>28392</v>
      </c>
      <c r="U139" s="95">
        <v>489504</v>
      </c>
      <c r="V139" s="128"/>
      <c r="W139" s="361">
        <v>0.10757507844016136</v>
      </c>
      <c r="X139" s="362">
        <v>0</v>
      </c>
      <c r="Y139" s="133">
        <v>0.09</v>
      </c>
      <c r="Z139" s="133">
        <v>8.1553960330733144E-2</v>
      </c>
      <c r="AA139" s="339">
        <v>0</v>
      </c>
      <c r="AB139" s="130"/>
      <c r="AC139" s="341">
        <v>15</v>
      </c>
      <c r="AD139" s="134">
        <v>0</v>
      </c>
      <c r="AE139" s="95">
        <v>0</v>
      </c>
      <c r="AF139" s="95">
        <v>0</v>
      </c>
      <c r="AG139" s="343">
        <v>0</v>
      </c>
      <c r="AH139" s="99"/>
    </row>
    <row r="140" spans="1:34" s="34" customFormat="1" ht="12">
      <c r="A140" s="100">
        <v>428</v>
      </c>
      <c r="B140" s="103">
        <v>428035248</v>
      </c>
      <c r="C140" s="102" t="s">
        <v>507</v>
      </c>
      <c r="D140" s="103">
        <v>35</v>
      </c>
      <c r="E140" s="102" t="s">
        <v>60</v>
      </c>
      <c r="F140" s="103">
        <v>248</v>
      </c>
      <c r="G140" s="104" t="s">
        <v>273</v>
      </c>
      <c r="H140" s="94"/>
      <c r="I140" s="304">
        <v>18284</v>
      </c>
      <c r="J140" s="304">
        <v>689</v>
      </c>
      <c r="K140" s="304">
        <v>0</v>
      </c>
      <c r="L140" s="304">
        <v>1188</v>
      </c>
      <c r="M140" s="304">
        <v>20161</v>
      </c>
      <c r="N140" s="127"/>
      <c r="O140" s="134">
        <v>18</v>
      </c>
      <c r="P140" s="95">
        <v>339984</v>
      </c>
      <c r="Q140" s="95">
        <v>0</v>
      </c>
      <c r="R140" s="95">
        <v>0</v>
      </c>
      <c r="S140" s="95">
        <v>0</v>
      </c>
      <c r="T140" s="95">
        <v>21294</v>
      </c>
      <c r="U140" s="95">
        <v>361278</v>
      </c>
      <c r="V140" s="128"/>
      <c r="W140" s="361">
        <v>8.0681308830121021E-2</v>
      </c>
      <c r="X140" s="362">
        <v>0</v>
      </c>
      <c r="Y140" s="133">
        <v>0.18</v>
      </c>
      <c r="Z140" s="133">
        <v>6.9151363690119996E-2</v>
      </c>
      <c r="AA140" s="339">
        <v>0</v>
      </c>
      <c r="AB140" s="130"/>
      <c r="AC140" s="341">
        <v>11</v>
      </c>
      <c r="AD140" s="134">
        <v>0</v>
      </c>
      <c r="AE140" s="95">
        <v>0</v>
      </c>
      <c r="AF140" s="95">
        <v>0</v>
      </c>
      <c r="AG140" s="343">
        <v>0</v>
      </c>
      <c r="AH140" s="99"/>
    </row>
    <row r="141" spans="1:34" s="34" customFormat="1" ht="12">
      <c r="A141" s="100">
        <v>428</v>
      </c>
      <c r="B141" s="103">
        <v>428035251</v>
      </c>
      <c r="C141" s="102" t="s">
        <v>507</v>
      </c>
      <c r="D141" s="103">
        <v>35</v>
      </c>
      <c r="E141" s="102" t="s">
        <v>60</v>
      </c>
      <c r="F141" s="103">
        <v>251</v>
      </c>
      <c r="G141" s="104" t="s">
        <v>276</v>
      </c>
      <c r="H141" s="94"/>
      <c r="I141" s="304">
        <v>17183.121708039042</v>
      </c>
      <c r="J141" s="304">
        <v>2703</v>
      </c>
      <c r="K141" s="304">
        <v>0</v>
      </c>
      <c r="L141" s="304">
        <v>1188</v>
      </c>
      <c r="M141" s="304">
        <v>21074.121708039042</v>
      </c>
      <c r="N141" s="127"/>
      <c r="O141" s="134">
        <v>1</v>
      </c>
      <c r="P141" s="95">
        <v>19797</v>
      </c>
      <c r="Q141" s="95">
        <v>0</v>
      </c>
      <c r="R141" s="95">
        <v>0</v>
      </c>
      <c r="S141" s="95">
        <v>0</v>
      </c>
      <c r="T141" s="95">
        <v>1183</v>
      </c>
      <c r="U141" s="95">
        <v>20980</v>
      </c>
      <c r="V141" s="128"/>
      <c r="W141" s="361">
        <v>4.4822949350067235E-3</v>
      </c>
      <c r="X141" s="362">
        <v>0</v>
      </c>
      <c r="Y141" s="133">
        <v>0.09</v>
      </c>
      <c r="Z141" s="133">
        <v>4.3235574968650846E-2</v>
      </c>
      <c r="AA141" s="339">
        <v>0</v>
      </c>
      <c r="AB141" s="130"/>
      <c r="AC141" s="341">
        <v>0</v>
      </c>
      <c r="AD141" s="134">
        <v>0</v>
      </c>
      <c r="AE141" s="95">
        <v>0</v>
      </c>
      <c r="AF141" s="95">
        <v>0</v>
      </c>
      <c r="AG141" s="343">
        <v>0</v>
      </c>
      <c r="AH141" s="99"/>
    </row>
    <row r="142" spans="1:34" s="34" customFormat="1" ht="12">
      <c r="A142" s="100">
        <v>428</v>
      </c>
      <c r="B142" s="103">
        <v>428035258</v>
      </c>
      <c r="C142" s="102" t="s">
        <v>507</v>
      </c>
      <c r="D142" s="103">
        <v>35</v>
      </c>
      <c r="E142" s="102" t="s">
        <v>60</v>
      </c>
      <c r="F142" s="103">
        <v>258</v>
      </c>
      <c r="G142" s="104" t="s">
        <v>283</v>
      </c>
      <c r="H142" s="94"/>
      <c r="I142" s="304">
        <v>12819</v>
      </c>
      <c r="J142" s="304">
        <v>2802</v>
      </c>
      <c r="K142" s="304">
        <v>0</v>
      </c>
      <c r="L142" s="304">
        <v>1188</v>
      </c>
      <c r="M142" s="304">
        <v>16809</v>
      </c>
      <c r="N142" s="127"/>
      <c r="O142" s="134">
        <v>2</v>
      </c>
      <c r="P142" s="95">
        <v>31102</v>
      </c>
      <c r="Q142" s="95">
        <v>0</v>
      </c>
      <c r="R142" s="95">
        <v>0</v>
      </c>
      <c r="S142" s="95">
        <v>0</v>
      </c>
      <c r="T142" s="95">
        <v>2366</v>
      </c>
      <c r="U142" s="95">
        <v>33468</v>
      </c>
      <c r="V142" s="128"/>
      <c r="W142" s="361">
        <v>8.9645898700134469E-3</v>
      </c>
      <c r="X142" s="362">
        <v>0</v>
      </c>
      <c r="Y142" s="133">
        <v>0.18</v>
      </c>
      <c r="Z142" s="133">
        <v>0.10248290415588966</v>
      </c>
      <c r="AA142" s="339">
        <v>0</v>
      </c>
      <c r="AB142" s="130"/>
      <c r="AC142" s="341">
        <v>1</v>
      </c>
      <c r="AD142" s="134">
        <v>0</v>
      </c>
      <c r="AE142" s="95">
        <v>0</v>
      </c>
      <c r="AF142" s="95">
        <v>0</v>
      </c>
      <c r="AG142" s="343">
        <v>0</v>
      </c>
      <c r="AH142" s="99"/>
    </row>
    <row r="143" spans="1:34" s="34" customFormat="1" ht="12">
      <c r="A143" s="100">
        <v>428</v>
      </c>
      <c r="B143" s="103">
        <v>428035262</v>
      </c>
      <c r="C143" s="102" t="s">
        <v>507</v>
      </c>
      <c r="D143" s="103">
        <v>35</v>
      </c>
      <c r="E143" s="102" t="s">
        <v>60</v>
      </c>
      <c r="F143" s="103">
        <v>262</v>
      </c>
      <c r="G143" s="104" t="s">
        <v>287</v>
      </c>
      <c r="H143" s="94"/>
      <c r="I143" s="304">
        <v>21012</v>
      </c>
      <c r="J143" s="304">
        <v>221</v>
      </c>
      <c r="K143" s="304">
        <v>0</v>
      </c>
      <c r="L143" s="304">
        <v>1188</v>
      </c>
      <c r="M143" s="304">
        <v>22421</v>
      </c>
      <c r="N143" s="127"/>
      <c r="O143" s="134">
        <v>3</v>
      </c>
      <c r="P143" s="95">
        <v>63414</v>
      </c>
      <c r="Q143" s="95">
        <v>0</v>
      </c>
      <c r="R143" s="95">
        <v>0</v>
      </c>
      <c r="S143" s="95">
        <v>0</v>
      </c>
      <c r="T143" s="95">
        <v>3549</v>
      </c>
      <c r="U143" s="95">
        <v>66963</v>
      </c>
      <c r="V143" s="128"/>
      <c r="W143" s="361">
        <v>1.3446884805020171E-2</v>
      </c>
      <c r="X143" s="362">
        <v>0</v>
      </c>
      <c r="Y143" s="133">
        <v>0.09</v>
      </c>
      <c r="Z143" s="133">
        <v>8.7628777562184054E-2</v>
      </c>
      <c r="AA143" s="339">
        <v>0</v>
      </c>
      <c r="AB143" s="130"/>
      <c r="AC143" s="341">
        <v>2</v>
      </c>
      <c r="AD143" s="134">
        <v>0</v>
      </c>
      <c r="AE143" s="95">
        <v>0</v>
      </c>
      <c r="AF143" s="95">
        <v>0</v>
      </c>
      <c r="AG143" s="343">
        <v>0</v>
      </c>
      <c r="AH143" s="99"/>
    </row>
    <row r="144" spans="1:34" s="34" customFormat="1" ht="12">
      <c r="A144" s="100">
        <v>428</v>
      </c>
      <c r="B144" s="103">
        <v>428035276</v>
      </c>
      <c r="C144" s="102" t="s">
        <v>507</v>
      </c>
      <c r="D144" s="103">
        <v>35</v>
      </c>
      <c r="E144" s="102" t="s">
        <v>60</v>
      </c>
      <c r="F144" s="103">
        <v>276</v>
      </c>
      <c r="G144" s="104" t="s">
        <v>301</v>
      </c>
      <c r="H144" s="94"/>
      <c r="I144" s="304">
        <v>12645.114264334974</v>
      </c>
      <c r="J144" s="304">
        <v>11429</v>
      </c>
      <c r="K144" s="304">
        <v>0</v>
      </c>
      <c r="L144" s="304">
        <v>1188</v>
      </c>
      <c r="M144" s="304">
        <v>25262.114264334974</v>
      </c>
      <c r="N144" s="127"/>
      <c r="O144" s="134">
        <v>1</v>
      </c>
      <c r="P144" s="95">
        <v>23966</v>
      </c>
      <c r="Q144" s="95">
        <v>0</v>
      </c>
      <c r="R144" s="95">
        <v>0</v>
      </c>
      <c r="S144" s="95">
        <v>0</v>
      </c>
      <c r="T144" s="95">
        <v>1183</v>
      </c>
      <c r="U144" s="95">
        <v>25149</v>
      </c>
      <c r="V144" s="128"/>
      <c r="W144" s="361">
        <v>4.4822949350067235E-3</v>
      </c>
      <c r="X144" s="362">
        <v>0</v>
      </c>
      <c r="Y144" s="133">
        <v>0.09</v>
      </c>
      <c r="Z144" s="133">
        <v>1.790780501788452E-3</v>
      </c>
      <c r="AA144" s="339">
        <v>0</v>
      </c>
      <c r="AB144" s="130"/>
      <c r="AC144" s="341">
        <v>0</v>
      </c>
      <c r="AD144" s="134">
        <v>0</v>
      </c>
      <c r="AE144" s="95">
        <v>0</v>
      </c>
      <c r="AF144" s="95">
        <v>0</v>
      </c>
      <c r="AG144" s="343">
        <v>0</v>
      </c>
      <c r="AH144" s="99"/>
    </row>
    <row r="145" spans="1:34" s="34" customFormat="1" ht="12">
      <c r="A145" s="100">
        <v>428</v>
      </c>
      <c r="B145" s="103">
        <v>428035285</v>
      </c>
      <c r="C145" s="102" t="s">
        <v>507</v>
      </c>
      <c r="D145" s="103">
        <v>35</v>
      </c>
      <c r="E145" s="102" t="s">
        <v>60</v>
      </c>
      <c r="F145" s="103">
        <v>285</v>
      </c>
      <c r="G145" s="104" t="s">
        <v>310</v>
      </c>
      <c r="H145" s="94"/>
      <c r="I145" s="304">
        <v>14171</v>
      </c>
      <c r="J145" s="304">
        <v>3134</v>
      </c>
      <c r="K145" s="304">
        <v>0</v>
      </c>
      <c r="L145" s="304">
        <v>1188</v>
      </c>
      <c r="M145" s="304">
        <v>18493</v>
      </c>
      <c r="N145" s="127"/>
      <c r="O145" s="134">
        <v>6</v>
      </c>
      <c r="P145" s="95">
        <v>103362</v>
      </c>
      <c r="Q145" s="95">
        <v>0</v>
      </c>
      <c r="R145" s="95">
        <v>0</v>
      </c>
      <c r="S145" s="95">
        <v>0</v>
      </c>
      <c r="T145" s="95">
        <v>7098</v>
      </c>
      <c r="U145" s="95">
        <v>110460</v>
      </c>
      <c r="V145" s="128"/>
      <c r="W145" s="361">
        <v>2.6893769610040339E-2</v>
      </c>
      <c r="X145" s="362">
        <v>0</v>
      </c>
      <c r="Y145" s="133">
        <v>0.09</v>
      </c>
      <c r="Z145" s="133">
        <v>2.2266543452715282E-2</v>
      </c>
      <c r="AA145" s="339">
        <v>0</v>
      </c>
      <c r="AB145" s="130"/>
      <c r="AC145" s="341">
        <v>3</v>
      </c>
      <c r="AD145" s="134">
        <v>0</v>
      </c>
      <c r="AE145" s="95">
        <v>0</v>
      </c>
      <c r="AF145" s="95">
        <v>0</v>
      </c>
      <c r="AG145" s="343">
        <v>0</v>
      </c>
      <c r="AH145" s="99"/>
    </row>
    <row r="146" spans="1:34" s="34" customFormat="1" ht="12">
      <c r="A146" s="100">
        <v>428</v>
      </c>
      <c r="B146" s="103">
        <v>428035293</v>
      </c>
      <c r="C146" s="102" t="s">
        <v>507</v>
      </c>
      <c r="D146" s="103">
        <v>35</v>
      </c>
      <c r="E146" s="102" t="s">
        <v>60</v>
      </c>
      <c r="F146" s="103">
        <v>293</v>
      </c>
      <c r="G146" s="104" t="s">
        <v>318</v>
      </c>
      <c r="H146" s="94"/>
      <c r="I146" s="304">
        <v>15553</v>
      </c>
      <c r="J146" s="304">
        <v>293</v>
      </c>
      <c r="K146" s="304">
        <v>0</v>
      </c>
      <c r="L146" s="304">
        <v>1188</v>
      </c>
      <c r="M146" s="304">
        <v>17034</v>
      </c>
      <c r="N146" s="127"/>
      <c r="O146" s="134">
        <v>4</v>
      </c>
      <c r="P146" s="95">
        <v>63100</v>
      </c>
      <c r="Q146" s="95">
        <v>0</v>
      </c>
      <c r="R146" s="95">
        <v>0</v>
      </c>
      <c r="S146" s="95">
        <v>0</v>
      </c>
      <c r="T146" s="95">
        <v>4732</v>
      </c>
      <c r="U146" s="95">
        <v>67832</v>
      </c>
      <c r="V146" s="128"/>
      <c r="W146" s="361">
        <v>1.7929179740026894E-2</v>
      </c>
      <c r="X146" s="362">
        <v>0</v>
      </c>
      <c r="Y146" s="133">
        <v>0.18</v>
      </c>
      <c r="Z146" s="133">
        <v>2.0154267315513733E-2</v>
      </c>
      <c r="AA146" s="339">
        <v>0</v>
      </c>
      <c r="AB146" s="130"/>
      <c r="AC146" s="341">
        <v>3</v>
      </c>
      <c r="AD146" s="134">
        <v>0</v>
      </c>
      <c r="AE146" s="95">
        <v>0</v>
      </c>
      <c r="AF146" s="95">
        <v>0</v>
      </c>
      <c r="AG146" s="343">
        <v>0</v>
      </c>
      <c r="AH146" s="99"/>
    </row>
    <row r="147" spans="1:34" s="34" customFormat="1" ht="12">
      <c r="A147" s="100">
        <v>428</v>
      </c>
      <c r="B147" s="103">
        <v>428035336</v>
      </c>
      <c r="C147" s="102" t="s">
        <v>507</v>
      </c>
      <c r="D147" s="103">
        <v>35</v>
      </c>
      <c r="E147" s="102" t="s">
        <v>60</v>
      </c>
      <c r="F147" s="103">
        <v>336</v>
      </c>
      <c r="G147" s="104" t="s">
        <v>361</v>
      </c>
      <c r="H147" s="94"/>
      <c r="I147" s="304">
        <v>14465</v>
      </c>
      <c r="J147" s="304">
        <v>3170</v>
      </c>
      <c r="K147" s="304">
        <v>0</v>
      </c>
      <c r="L147" s="304">
        <v>1188</v>
      </c>
      <c r="M147" s="304">
        <v>18823</v>
      </c>
      <c r="N147" s="127"/>
      <c r="O147" s="134">
        <v>3</v>
      </c>
      <c r="P147" s="95">
        <v>52668</v>
      </c>
      <c r="Q147" s="95">
        <v>0</v>
      </c>
      <c r="R147" s="95">
        <v>0</v>
      </c>
      <c r="S147" s="95">
        <v>0</v>
      </c>
      <c r="T147" s="95">
        <v>3549</v>
      </c>
      <c r="U147" s="95">
        <v>56217</v>
      </c>
      <c r="V147" s="128"/>
      <c r="W147" s="361">
        <v>1.3446884805020171E-2</v>
      </c>
      <c r="X147" s="362">
        <v>0</v>
      </c>
      <c r="Y147" s="133">
        <v>0.09</v>
      </c>
      <c r="Z147" s="133">
        <v>4.0610278282502986E-2</v>
      </c>
      <c r="AA147" s="339">
        <v>0</v>
      </c>
      <c r="AB147" s="130"/>
      <c r="AC147" s="341">
        <v>3</v>
      </c>
      <c r="AD147" s="134">
        <v>0</v>
      </c>
      <c r="AE147" s="95">
        <v>0</v>
      </c>
      <c r="AF147" s="95">
        <v>0</v>
      </c>
      <c r="AG147" s="343">
        <v>0</v>
      </c>
      <c r="AH147" s="99"/>
    </row>
    <row r="148" spans="1:34" s="34" customFormat="1" ht="12">
      <c r="A148" s="100">
        <v>428</v>
      </c>
      <c r="B148" s="103">
        <v>428035346</v>
      </c>
      <c r="C148" s="102" t="s">
        <v>507</v>
      </c>
      <c r="D148" s="103">
        <v>35</v>
      </c>
      <c r="E148" s="102" t="s">
        <v>60</v>
      </c>
      <c r="F148" s="103">
        <v>346</v>
      </c>
      <c r="G148" s="104" t="s">
        <v>371</v>
      </c>
      <c r="H148" s="94"/>
      <c r="I148" s="304">
        <v>13822</v>
      </c>
      <c r="J148" s="304">
        <v>2177</v>
      </c>
      <c r="K148" s="304">
        <v>0</v>
      </c>
      <c r="L148" s="304">
        <v>1188</v>
      </c>
      <c r="M148" s="304">
        <v>17187</v>
      </c>
      <c r="N148" s="127"/>
      <c r="O148" s="134">
        <v>8</v>
      </c>
      <c r="P148" s="95">
        <v>127416</v>
      </c>
      <c r="Q148" s="95">
        <v>0</v>
      </c>
      <c r="R148" s="95">
        <v>0</v>
      </c>
      <c r="S148" s="95">
        <v>0</v>
      </c>
      <c r="T148" s="95">
        <v>9464</v>
      </c>
      <c r="U148" s="95">
        <v>136880</v>
      </c>
      <c r="V148" s="128"/>
      <c r="W148" s="361">
        <v>3.5858359480053788E-2</v>
      </c>
      <c r="X148" s="362">
        <v>0</v>
      </c>
      <c r="Y148" s="133">
        <v>0.09</v>
      </c>
      <c r="Z148" s="133">
        <v>2.0953563763898626E-2</v>
      </c>
      <c r="AA148" s="339">
        <v>0</v>
      </c>
      <c r="AB148" s="130"/>
      <c r="AC148" s="341">
        <v>3</v>
      </c>
      <c r="AD148" s="134">
        <v>0</v>
      </c>
      <c r="AE148" s="95">
        <v>0</v>
      </c>
      <c r="AF148" s="95">
        <v>0</v>
      </c>
      <c r="AG148" s="343">
        <v>0</v>
      </c>
      <c r="AH148" s="99"/>
    </row>
    <row r="149" spans="1:34" s="34" customFormat="1" ht="12">
      <c r="A149" s="100">
        <v>428</v>
      </c>
      <c r="B149" s="103">
        <v>428035730</v>
      </c>
      <c r="C149" s="102" t="s">
        <v>507</v>
      </c>
      <c r="D149" s="103">
        <v>35</v>
      </c>
      <c r="E149" s="102" t="s">
        <v>60</v>
      </c>
      <c r="F149" s="103">
        <v>730</v>
      </c>
      <c r="G149" s="104" t="s">
        <v>419</v>
      </c>
      <c r="H149" s="94"/>
      <c r="I149" s="304">
        <v>14093.902809446256</v>
      </c>
      <c r="J149" s="304">
        <v>7528</v>
      </c>
      <c r="K149" s="304">
        <v>0</v>
      </c>
      <c r="L149" s="304">
        <v>1188</v>
      </c>
      <c r="M149" s="304">
        <v>22809.902809446256</v>
      </c>
      <c r="N149" s="127"/>
      <c r="O149" s="134">
        <v>1</v>
      </c>
      <c r="P149" s="95">
        <v>21525</v>
      </c>
      <c r="Q149" s="95">
        <v>0</v>
      </c>
      <c r="R149" s="95">
        <v>0</v>
      </c>
      <c r="S149" s="95">
        <v>0</v>
      </c>
      <c r="T149" s="95">
        <v>1183</v>
      </c>
      <c r="U149" s="95">
        <v>22708</v>
      </c>
      <c r="V149" s="128"/>
      <c r="W149" s="361">
        <v>4.4822949350067235E-3</v>
      </c>
      <c r="X149" s="362">
        <v>0</v>
      </c>
      <c r="Y149" s="133">
        <v>0.09</v>
      </c>
      <c r="Z149" s="133">
        <v>3.0415875202293601E-3</v>
      </c>
      <c r="AA149" s="339">
        <v>0</v>
      </c>
      <c r="AB149" s="130"/>
      <c r="AC149" s="341">
        <v>1</v>
      </c>
      <c r="AD149" s="134">
        <v>0</v>
      </c>
      <c r="AE149" s="95">
        <v>0</v>
      </c>
      <c r="AF149" s="95">
        <v>0</v>
      </c>
      <c r="AG149" s="343">
        <v>0</v>
      </c>
      <c r="AH149" s="99"/>
    </row>
    <row r="150" spans="1:34" s="34" customFormat="1" ht="12">
      <c r="A150" s="100">
        <v>429</v>
      </c>
      <c r="B150" s="103">
        <v>429163035</v>
      </c>
      <c r="C150" s="102" t="s">
        <v>508</v>
      </c>
      <c r="D150" s="103">
        <v>163</v>
      </c>
      <c r="E150" s="102" t="s">
        <v>188</v>
      </c>
      <c r="F150" s="103">
        <v>35</v>
      </c>
      <c r="G150" s="104" t="s">
        <v>60</v>
      </c>
      <c r="H150" s="94"/>
      <c r="I150" s="304">
        <v>20141</v>
      </c>
      <c r="J150" s="304">
        <v>7163</v>
      </c>
      <c r="K150" s="304">
        <v>0</v>
      </c>
      <c r="L150" s="304">
        <v>1188</v>
      </c>
      <c r="M150" s="304">
        <v>28492</v>
      </c>
      <c r="N150" s="127"/>
      <c r="O150" s="134">
        <v>1</v>
      </c>
      <c r="P150" s="95">
        <v>26583</v>
      </c>
      <c r="Q150" s="95">
        <v>0</v>
      </c>
      <c r="R150" s="95">
        <v>0</v>
      </c>
      <c r="S150" s="95">
        <v>0</v>
      </c>
      <c r="T150" s="95">
        <v>1157</v>
      </c>
      <c r="U150" s="95">
        <v>27740</v>
      </c>
      <c r="V150" s="128"/>
      <c r="W150" s="361">
        <v>2.6396562308164517E-2</v>
      </c>
      <c r="X150" s="362">
        <v>0</v>
      </c>
      <c r="Y150" s="133">
        <v>0.18</v>
      </c>
      <c r="Z150" s="133">
        <v>0.16288347901121777</v>
      </c>
      <c r="AA150" s="339">
        <v>0</v>
      </c>
      <c r="AB150" s="130"/>
      <c r="AC150" s="341">
        <v>1</v>
      </c>
      <c r="AD150" s="134">
        <v>0</v>
      </c>
      <c r="AE150" s="95">
        <v>0</v>
      </c>
      <c r="AF150" s="95">
        <v>0</v>
      </c>
      <c r="AG150" s="343">
        <v>0</v>
      </c>
      <c r="AH150" s="99"/>
    </row>
    <row r="151" spans="1:34" s="34" customFormat="1" ht="12">
      <c r="A151" s="100">
        <v>429</v>
      </c>
      <c r="B151" s="103">
        <v>429163049</v>
      </c>
      <c r="C151" s="102" t="s">
        <v>508</v>
      </c>
      <c r="D151" s="103">
        <v>163</v>
      </c>
      <c r="E151" s="102" t="s">
        <v>188</v>
      </c>
      <c r="F151" s="103">
        <v>49</v>
      </c>
      <c r="G151" s="104" t="s">
        <v>74</v>
      </c>
      <c r="H151" s="94"/>
      <c r="I151" s="304">
        <v>18199</v>
      </c>
      <c r="J151" s="304">
        <v>22623</v>
      </c>
      <c r="K151" s="304">
        <v>0</v>
      </c>
      <c r="L151" s="304">
        <v>1188</v>
      </c>
      <c r="M151" s="304">
        <v>42010</v>
      </c>
      <c r="N151" s="127"/>
      <c r="O151" s="134">
        <v>2</v>
      </c>
      <c r="P151" s="95">
        <v>79488</v>
      </c>
      <c r="Q151" s="95">
        <v>0</v>
      </c>
      <c r="R151" s="95">
        <v>0</v>
      </c>
      <c r="S151" s="95">
        <v>0</v>
      </c>
      <c r="T151" s="95">
        <v>2314</v>
      </c>
      <c r="U151" s="95">
        <v>81802</v>
      </c>
      <c r="V151" s="128"/>
      <c r="W151" s="361">
        <v>5.2793124616329033E-2</v>
      </c>
      <c r="X151" s="362">
        <v>0</v>
      </c>
      <c r="Y151" s="133">
        <v>0.09</v>
      </c>
      <c r="Z151" s="133">
        <v>6.4828275284555426E-2</v>
      </c>
      <c r="AA151" s="339">
        <v>0</v>
      </c>
      <c r="AB151" s="130"/>
      <c r="AC151" s="341">
        <v>1</v>
      </c>
      <c r="AD151" s="134">
        <v>0</v>
      </c>
      <c r="AE151" s="95">
        <v>0</v>
      </c>
      <c r="AF151" s="95">
        <v>0</v>
      </c>
      <c r="AG151" s="343">
        <v>0</v>
      </c>
      <c r="AH151" s="99"/>
    </row>
    <row r="152" spans="1:34" s="34" customFormat="1" ht="12">
      <c r="A152" s="100">
        <v>429</v>
      </c>
      <c r="B152" s="103">
        <v>429163071</v>
      </c>
      <c r="C152" s="102" t="s">
        <v>508</v>
      </c>
      <c r="D152" s="103">
        <v>163</v>
      </c>
      <c r="E152" s="102" t="s">
        <v>188</v>
      </c>
      <c r="F152" s="103">
        <v>71</v>
      </c>
      <c r="G152" s="104" t="s">
        <v>96</v>
      </c>
      <c r="H152" s="94"/>
      <c r="I152" s="304">
        <v>18651</v>
      </c>
      <c r="J152" s="304">
        <v>7904</v>
      </c>
      <c r="K152" s="304">
        <v>0</v>
      </c>
      <c r="L152" s="304">
        <v>1188</v>
      </c>
      <c r="M152" s="304">
        <v>27743</v>
      </c>
      <c r="N152" s="127"/>
      <c r="O152" s="134">
        <v>1</v>
      </c>
      <c r="P152" s="95">
        <v>25854</v>
      </c>
      <c r="Q152" s="95">
        <v>0</v>
      </c>
      <c r="R152" s="95">
        <v>0</v>
      </c>
      <c r="S152" s="95">
        <v>0</v>
      </c>
      <c r="T152" s="95">
        <v>1157</v>
      </c>
      <c r="U152" s="95">
        <v>27011</v>
      </c>
      <c r="V152" s="128"/>
      <c r="W152" s="361">
        <v>2.6396562308164517E-2</v>
      </c>
      <c r="X152" s="362">
        <v>0</v>
      </c>
      <c r="Y152" s="133">
        <v>0.09</v>
      </c>
      <c r="Z152" s="133">
        <v>4.1931171317041542E-3</v>
      </c>
      <c r="AA152" s="339">
        <v>0</v>
      </c>
      <c r="AB152" s="130"/>
      <c r="AC152" s="341">
        <v>1</v>
      </c>
      <c r="AD152" s="134">
        <v>0</v>
      </c>
      <c r="AE152" s="95">
        <v>0</v>
      </c>
      <c r="AF152" s="95">
        <v>0</v>
      </c>
      <c r="AG152" s="343">
        <v>0</v>
      </c>
      <c r="AH152" s="99"/>
    </row>
    <row r="153" spans="1:34" s="34" customFormat="1" ht="12">
      <c r="A153" s="100">
        <v>429</v>
      </c>
      <c r="B153" s="103">
        <v>429163093</v>
      </c>
      <c r="C153" s="102" t="s">
        <v>508</v>
      </c>
      <c r="D153" s="103">
        <v>163</v>
      </c>
      <c r="E153" s="102" t="s">
        <v>188</v>
      </c>
      <c r="F153" s="103">
        <v>93</v>
      </c>
      <c r="G153" s="104" t="s">
        <v>118</v>
      </c>
      <c r="H153" s="94"/>
      <c r="I153" s="304">
        <v>21564.706527873641</v>
      </c>
      <c r="J153" s="304">
        <v>87</v>
      </c>
      <c r="K153" s="304">
        <v>0</v>
      </c>
      <c r="L153" s="304">
        <v>1188</v>
      </c>
      <c r="M153" s="304">
        <v>22839.706527873641</v>
      </c>
      <c r="N153" s="127"/>
      <c r="O153" s="134">
        <v>1</v>
      </c>
      <c r="P153" s="95">
        <v>21080</v>
      </c>
      <c r="Q153" s="95">
        <v>0</v>
      </c>
      <c r="R153" s="95">
        <v>0</v>
      </c>
      <c r="S153" s="95">
        <v>0</v>
      </c>
      <c r="T153" s="95">
        <v>1157</v>
      </c>
      <c r="U153" s="95">
        <v>22237</v>
      </c>
      <c r="V153" s="128"/>
      <c r="W153" s="361">
        <v>2.6396562308164517E-2</v>
      </c>
      <c r="X153" s="362">
        <v>0</v>
      </c>
      <c r="Y153" s="133">
        <v>0.18</v>
      </c>
      <c r="Z153" s="133">
        <v>8.5882308079859873E-2</v>
      </c>
      <c r="AA153" s="339">
        <v>0</v>
      </c>
      <c r="AB153" s="130"/>
      <c r="AC153" s="341">
        <v>0</v>
      </c>
      <c r="AD153" s="134">
        <v>0</v>
      </c>
      <c r="AE153" s="95">
        <v>0</v>
      </c>
      <c r="AF153" s="95">
        <v>0</v>
      </c>
      <c r="AG153" s="343">
        <v>0</v>
      </c>
      <c r="AH153" s="99"/>
    </row>
    <row r="154" spans="1:34" s="34" customFormat="1" ht="12">
      <c r="A154" s="100">
        <v>429</v>
      </c>
      <c r="B154" s="103">
        <v>429163160</v>
      </c>
      <c r="C154" s="102" t="s">
        <v>508</v>
      </c>
      <c r="D154" s="103">
        <v>163</v>
      </c>
      <c r="E154" s="102" t="s">
        <v>188</v>
      </c>
      <c r="F154" s="103">
        <v>160</v>
      </c>
      <c r="G154" s="104" t="s">
        <v>185</v>
      </c>
      <c r="H154" s="94"/>
      <c r="I154" s="304">
        <v>21667</v>
      </c>
      <c r="J154" s="304">
        <v>494</v>
      </c>
      <c r="K154" s="304">
        <v>0</v>
      </c>
      <c r="L154" s="304">
        <v>1188</v>
      </c>
      <c r="M154" s="304">
        <v>23349</v>
      </c>
      <c r="N154" s="127"/>
      <c r="O154" s="134">
        <v>1</v>
      </c>
      <c r="P154" s="95">
        <v>21576</v>
      </c>
      <c r="Q154" s="95">
        <v>0</v>
      </c>
      <c r="R154" s="95">
        <v>0</v>
      </c>
      <c r="S154" s="95">
        <v>0</v>
      </c>
      <c r="T154" s="95">
        <v>1157</v>
      </c>
      <c r="U154" s="95">
        <v>22733</v>
      </c>
      <c r="V154" s="128"/>
      <c r="W154" s="361">
        <v>2.6396562308164517E-2</v>
      </c>
      <c r="X154" s="362">
        <v>0</v>
      </c>
      <c r="Y154" s="133">
        <v>0.1457</v>
      </c>
      <c r="Z154" s="133">
        <v>0.13335324703492504</v>
      </c>
      <c r="AA154" s="339">
        <v>0</v>
      </c>
      <c r="AB154" s="130"/>
      <c r="AC154" s="341">
        <v>1</v>
      </c>
      <c r="AD154" s="134">
        <v>0</v>
      </c>
      <c r="AE154" s="95">
        <v>0</v>
      </c>
      <c r="AF154" s="95">
        <v>0</v>
      </c>
      <c r="AG154" s="343">
        <v>0</v>
      </c>
      <c r="AH154" s="99"/>
    </row>
    <row r="155" spans="1:34" s="34" customFormat="1" ht="12">
      <c r="A155" s="100">
        <v>429</v>
      </c>
      <c r="B155" s="103">
        <v>429163163</v>
      </c>
      <c r="C155" s="102" t="s">
        <v>508</v>
      </c>
      <c r="D155" s="103">
        <v>163</v>
      </c>
      <c r="E155" s="102" t="s">
        <v>188</v>
      </c>
      <c r="F155" s="103">
        <v>163</v>
      </c>
      <c r="G155" s="104" t="s">
        <v>188</v>
      </c>
      <c r="H155" s="94"/>
      <c r="I155" s="304">
        <v>18677</v>
      </c>
      <c r="J155" s="304">
        <v>3</v>
      </c>
      <c r="K155" s="304">
        <v>0</v>
      </c>
      <c r="L155" s="304">
        <v>1188</v>
      </c>
      <c r="M155" s="304">
        <v>19868</v>
      </c>
      <c r="N155" s="127"/>
      <c r="O155" s="134">
        <v>1560</v>
      </c>
      <c r="P155" s="95">
        <v>28371720</v>
      </c>
      <c r="Q155" s="95">
        <v>0</v>
      </c>
      <c r="R155" s="95">
        <v>0</v>
      </c>
      <c r="S155" s="95">
        <v>0</v>
      </c>
      <c r="T155" s="95">
        <v>1804920</v>
      </c>
      <c r="U155" s="95">
        <v>30176640</v>
      </c>
      <c r="V155" s="128"/>
      <c r="W155" s="361">
        <v>41.178637200736709</v>
      </c>
      <c r="X155" s="362">
        <v>0</v>
      </c>
      <c r="Y155" s="133">
        <v>0.18</v>
      </c>
      <c r="Z155" s="133">
        <v>9.5688734990315535E-2</v>
      </c>
      <c r="AA155" s="339">
        <v>0</v>
      </c>
      <c r="AB155" s="130"/>
      <c r="AC155" s="341">
        <v>703</v>
      </c>
      <c r="AD155" s="134">
        <v>0</v>
      </c>
      <c r="AE155" s="95">
        <v>0</v>
      </c>
      <c r="AF155" s="95">
        <v>0</v>
      </c>
      <c r="AG155" s="343">
        <v>0</v>
      </c>
      <c r="AH155" s="99"/>
    </row>
    <row r="156" spans="1:34" s="34" customFormat="1" ht="12">
      <c r="A156" s="100">
        <v>429</v>
      </c>
      <c r="B156" s="103">
        <v>429163165</v>
      </c>
      <c r="C156" s="102" t="s">
        <v>508</v>
      </c>
      <c r="D156" s="103">
        <v>163</v>
      </c>
      <c r="E156" s="102" t="s">
        <v>188</v>
      </c>
      <c r="F156" s="103">
        <v>165</v>
      </c>
      <c r="G156" s="104" t="s">
        <v>190</v>
      </c>
      <c r="H156" s="94"/>
      <c r="I156" s="304">
        <v>19134</v>
      </c>
      <c r="J156" s="304">
        <v>0</v>
      </c>
      <c r="K156" s="304">
        <v>0</v>
      </c>
      <c r="L156" s="304">
        <v>1188</v>
      </c>
      <c r="M156" s="304">
        <v>20322</v>
      </c>
      <c r="N156" s="127"/>
      <c r="O156" s="134">
        <v>5</v>
      </c>
      <c r="P156" s="95">
        <v>93145</v>
      </c>
      <c r="Q156" s="95">
        <v>0</v>
      </c>
      <c r="R156" s="95">
        <v>0</v>
      </c>
      <c r="S156" s="95">
        <v>0</v>
      </c>
      <c r="T156" s="95">
        <v>5785</v>
      </c>
      <c r="U156" s="95">
        <v>98930</v>
      </c>
      <c r="V156" s="128"/>
      <c r="W156" s="361">
        <v>0.13198281154082259</v>
      </c>
      <c r="X156" s="362">
        <v>0</v>
      </c>
      <c r="Y156" s="133">
        <v>9.8299999999999998E-2</v>
      </c>
      <c r="Z156" s="133">
        <v>8.1633231724625957E-2</v>
      </c>
      <c r="AA156" s="339">
        <v>0</v>
      </c>
      <c r="AB156" s="130"/>
      <c r="AC156" s="341">
        <v>2</v>
      </c>
      <c r="AD156" s="134">
        <v>0</v>
      </c>
      <c r="AE156" s="95">
        <v>0</v>
      </c>
      <c r="AF156" s="95">
        <v>0</v>
      </c>
      <c r="AG156" s="343">
        <v>0</v>
      </c>
      <c r="AH156" s="99"/>
    </row>
    <row r="157" spans="1:34" s="34" customFormat="1" ht="12">
      <c r="A157" s="100">
        <v>429</v>
      </c>
      <c r="B157" s="103">
        <v>429163168</v>
      </c>
      <c r="C157" s="102" t="s">
        <v>508</v>
      </c>
      <c r="D157" s="103">
        <v>163</v>
      </c>
      <c r="E157" s="102" t="s">
        <v>188</v>
      </c>
      <c r="F157" s="103">
        <v>168</v>
      </c>
      <c r="G157" s="104" t="s">
        <v>193</v>
      </c>
      <c r="H157" s="94"/>
      <c r="I157" s="304">
        <v>15980</v>
      </c>
      <c r="J157" s="304">
        <v>11477</v>
      </c>
      <c r="K157" s="304">
        <v>0</v>
      </c>
      <c r="L157" s="304">
        <v>1188</v>
      </c>
      <c r="M157" s="304">
        <v>28645</v>
      </c>
      <c r="N157" s="127"/>
      <c r="O157" s="134">
        <v>2</v>
      </c>
      <c r="P157" s="95">
        <v>53464</v>
      </c>
      <c r="Q157" s="95">
        <v>0</v>
      </c>
      <c r="R157" s="95">
        <v>0</v>
      </c>
      <c r="S157" s="95">
        <v>0</v>
      </c>
      <c r="T157" s="95">
        <v>2314</v>
      </c>
      <c r="U157" s="95">
        <v>55778</v>
      </c>
      <c r="V157" s="128"/>
      <c r="W157" s="361">
        <v>5.2793124616329033E-2</v>
      </c>
      <c r="X157" s="362">
        <v>0</v>
      </c>
      <c r="Y157" s="133">
        <v>0.09</v>
      </c>
      <c r="Z157" s="133">
        <v>3.0020311779566943E-2</v>
      </c>
      <c r="AA157" s="339">
        <v>0</v>
      </c>
      <c r="AB157" s="130"/>
      <c r="AC157" s="341">
        <v>0</v>
      </c>
      <c r="AD157" s="134">
        <v>0</v>
      </c>
      <c r="AE157" s="95">
        <v>0</v>
      </c>
      <c r="AF157" s="95">
        <v>0</v>
      </c>
      <c r="AG157" s="343">
        <v>0</v>
      </c>
      <c r="AH157" s="99"/>
    </row>
    <row r="158" spans="1:34" s="34" customFormat="1" ht="12">
      <c r="A158" s="100">
        <v>429</v>
      </c>
      <c r="B158" s="103">
        <v>429163229</v>
      </c>
      <c r="C158" s="102" t="s">
        <v>508</v>
      </c>
      <c r="D158" s="103">
        <v>163</v>
      </c>
      <c r="E158" s="102" t="s">
        <v>188</v>
      </c>
      <c r="F158" s="103">
        <v>229</v>
      </c>
      <c r="G158" s="104" t="s">
        <v>254</v>
      </c>
      <c r="H158" s="94"/>
      <c r="I158" s="304">
        <v>16633</v>
      </c>
      <c r="J158" s="304">
        <v>1646</v>
      </c>
      <c r="K158" s="304">
        <v>0</v>
      </c>
      <c r="L158" s="304">
        <v>1188</v>
      </c>
      <c r="M158" s="304">
        <v>19467</v>
      </c>
      <c r="N158" s="127"/>
      <c r="O158" s="134">
        <v>6</v>
      </c>
      <c r="P158" s="95">
        <v>106776</v>
      </c>
      <c r="Q158" s="95">
        <v>0</v>
      </c>
      <c r="R158" s="95">
        <v>0</v>
      </c>
      <c r="S158" s="95">
        <v>0</v>
      </c>
      <c r="T158" s="95">
        <v>6942</v>
      </c>
      <c r="U158" s="95">
        <v>113718</v>
      </c>
      <c r="V158" s="128"/>
      <c r="W158" s="361">
        <v>0.15837937384898709</v>
      </c>
      <c r="X158" s="362">
        <v>0</v>
      </c>
      <c r="Y158" s="133">
        <v>0.09</v>
      </c>
      <c r="Z158" s="133">
        <v>2.7719446547168177E-2</v>
      </c>
      <c r="AA158" s="339">
        <v>0</v>
      </c>
      <c r="AB158" s="130"/>
      <c r="AC158" s="341">
        <v>3</v>
      </c>
      <c r="AD158" s="134">
        <v>0</v>
      </c>
      <c r="AE158" s="95">
        <v>0</v>
      </c>
      <c r="AF158" s="95">
        <v>0</v>
      </c>
      <c r="AG158" s="343">
        <v>0</v>
      </c>
      <c r="AH158" s="99"/>
    </row>
    <row r="159" spans="1:34" s="34" customFormat="1" ht="12">
      <c r="A159" s="100">
        <v>429</v>
      </c>
      <c r="B159" s="103">
        <v>429163248</v>
      </c>
      <c r="C159" s="102" t="s">
        <v>508</v>
      </c>
      <c r="D159" s="103">
        <v>163</v>
      </c>
      <c r="E159" s="102" t="s">
        <v>188</v>
      </c>
      <c r="F159" s="103">
        <v>248</v>
      </c>
      <c r="G159" s="104" t="s">
        <v>273</v>
      </c>
      <c r="H159" s="94"/>
      <c r="I159" s="304">
        <v>15931</v>
      </c>
      <c r="J159" s="304">
        <v>600</v>
      </c>
      <c r="K159" s="304">
        <v>0</v>
      </c>
      <c r="L159" s="304">
        <v>1188</v>
      </c>
      <c r="M159" s="304">
        <v>17719</v>
      </c>
      <c r="N159" s="127"/>
      <c r="O159" s="134">
        <v>7</v>
      </c>
      <c r="P159" s="95">
        <v>112665</v>
      </c>
      <c r="Q159" s="95">
        <v>0</v>
      </c>
      <c r="R159" s="95">
        <v>0</v>
      </c>
      <c r="S159" s="95">
        <v>0</v>
      </c>
      <c r="T159" s="95">
        <v>8099</v>
      </c>
      <c r="U159" s="95">
        <v>120764</v>
      </c>
      <c r="V159" s="128"/>
      <c r="W159" s="361">
        <v>0.1847759361571516</v>
      </c>
      <c r="X159" s="362">
        <v>0</v>
      </c>
      <c r="Y159" s="133">
        <v>0.18</v>
      </c>
      <c r="Z159" s="133">
        <v>6.9151363690119996E-2</v>
      </c>
      <c r="AA159" s="339">
        <v>0</v>
      </c>
      <c r="AB159" s="130"/>
      <c r="AC159" s="341">
        <v>2</v>
      </c>
      <c r="AD159" s="134">
        <v>0</v>
      </c>
      <c r="AE159" s="95">
        <v>0</v>
      </c>
      <c r="AF159" s="95">
        <v>0</v>
      </c>
      <c r="AG159" s="343">
        <v>0</v>
      </c>
      <c r="AH159" s="99"/>
    </row>
    <row r="160" spans="1:34" s="34" customFormat="1" ht="12">
      <c r="A160" s="100">
        <v>429</v>
      </c>
      <c r="B160" s="103">
        <v>429163258</v>
      </c>
      <c r="C160" s="102" t="s">
        <v>508</v>
      </c>
      <c r="D160" s="103">
        <v>163</v>
      </c>
      <c r="E160" s="102" t="s">
        <v>188</v>
      </c>
      <c r="F160" s="103">
        <v>258</v>
      </c>
      <c r="G160" s="104" t="s">
        <v>283</v>
      </c>
      <c r="H160" s="94"/>
      <c r="I160" s="304">
        <v>17038</v>
      </c>
      <c r="J160" s="304">
        <v>3725</v>
      </c>
      <c r="K160" s="304">
        <v>0</v>
      </c>
      <c r="L160" s="304">
        <v>1188</v>
      </c>
      <c r="M160" s="304">
        <v>21951</v>
      </c>
      <c r="N160" s="127"/>
      <c r="O160" s="134">
        <v>22</v>
      </c>
      <c r="P160" s="95">
        <v>444730</v>
      </c>
      <c r="Q160" s="95">
        <v>0</v>
      </c>
      <c r="R160" s="95">
        <v>0</v>
      </c>
      <c r="S160" s="95">
        <v>0</v>
      </c>
      <c r="T160" s="95">
        <v>25454</v>
      </c>
      <c r="U160" s="95">
        <v>470184</v>
      </c>
      <c r="V160" s="128"/>
      <c r="W160" s="361">
        <v>0.58072437077961936</v>
      </c>
      <c r="X160" s="362">
        <v>0</v>
      </c>
      <c r="Y160" s="133">
        <v>0.18</v>
      </c>
      <c r="Z160" s="133">
        <v>0.10248290415588966</v>
      </c>
      <c r="AA160" s="339">
        <v>0</v>
      </c>
      <c r="AB160" s="130"/>
      <c r="AC160" s="341">
        <v>9</v>
      </c>
      <c r="AD160" s="134">
        <v>0</v>
      </c>
      <c r="AE160" s="95">
        <v>0</v>
      </c>
      <c r="AF160" s="95">
        <v>0</v>
      </c>
      <c r="AG160" s="343">
        <v>0</v>
      </c>
      <c r="AH160" s="99"/>
    </row>
    <row r="161" spans="1:34" s="34" customFormat="1" ht="12">
      <c r="A161" s="100">
        <v>429</v>
      </c>
      <c r="B161" s="103">
        <v>429163262</v>
      </c>
      <c r="C161" s="102" t="s">
        <v>508</v>
      </c>
      <c r="D161" s="103">
        <v>163</v>
      </c>
      <c r="E161" s="102" t="s">
        <v>188</v>
      </c>
      <c r="F161" s="103">
        <v>262</v>
      </c>
      <c r="G161" s="104" t="s">
        <v>287</v>
      </c>
      <c r="H161" s="94"/>
      <c r="I161" s="304">
        <v>19539</v>
      </c>
      <c r="J161" s="304">
        <v>205</v>
      </c>
      <c r="K161" s="304">
        <v>0</v>
      </c>
      <c r="L161" s="304">
        <v>1188</v>
      </c>
      <c r="M161" s="304">
        <v>20932</v>
      </c>
      <c r="N161" s="127"/>
      <c r="O161" s="134">
        <v>16</v>
      </c>
      <c r="P161" s="95">
        <v>307568</v>
      </c>
      <c r="Q161" s="95">
        <v>0</v>
      </c>
      <c r="R161" s="95">
        <v>0</v>
      </c>
      <c r="S161" s="95">
        <v>0</v>
      </c>
      <c r="T161" s="95">
        <v>18512</v>
      </c>
      <c r="U161" s="95">
        <v>326080</v>
      </c>
      <c r="V161" s="128"/>
      <c r="W161" s="361">
        <v>0.42234499693063215</v>
      </c>
      <c r="X161" s="362">
        <v>0</v>
      </c>
      <c r="Y161" s="133">
        <v>0.09</v>
      </c>
      <c r="Z161" s="133">
        <v>8.7628777562184054E-2</v>
      </c>
      <c r="AA161" s="339">
        <v>0</v>
      </c>
      <c r="AB161" s="130"/>
      <c r="AC161" s="341">
        <v>8</v>
      </c>
      <c r="AD161" s="134">
        <v>0</v>
      </c>
      <c r="AE161" s="95">
        <v>0</v>
      </c>
      <c r="AF161" s="95">
        <v>0</v>
      </c>
      <c r="AG161" s="343">
        <v>0</v>
      </c>
      <c r="AH161" s="99"/>
    </row>
    <row r="162" spans="1:34" s="34" customFormat="1" ht="12">
      <c r="A162" s="100">
        <v>429</v>
      </c>
      <c r="B162" s="103">
        <v>429163291</v>
      </c>
      <c r="C162" s="102" t="s">
        <v>508</v>
      </c>
      <c r="D162" s="103">
        <v>163</v>
      </c>
      <c r="E162" s="102" t="s">
        <v>188</v>
      </c>
      <c r="F162" s="103">
        <v>291</v>
      </c>
      <c r="G162" s="104" t="s">
        <v>316</v>
      </c>
      <c r="H162" s="94"/>
      <c r="I162" s="304">
        <v>17715</v>
      </c>
      <c r="J162" s="304">
        <v>7172</v>
      </c>
      <c r="K162" s="304">
        <v>0</v>
      </c>
      <c r="L162" s="304">
        <v>1188</v>
      </c>
      <c r="M162" s="304">
        <v>26075</v>
      </c>
      <c r="N162" s="127"/>
      <c r="O162" s="134">
        <v>2</v>
      </c>
      <c r="P162" s="95">
        <v>48460</v>
      </c>
      <c r="Q162" s="95">
        <v>0</v>
      </c>
      <c r="R162" s="95">
        <v>0</v>
      </c>
      <c r="S162" s="95">
        <v>0</v>
      </c>
      <c r="T162" s="95">
        <v>2314</v>
      </c>
      <c r="U162" s="95">
        <v>50774</v>
      </c>
      <c r="V162" s="128"/>
      <c r="W162" s="361">
        <v>5.2793124616329033E-2</v>
      </c>
      <c r="X162" s="362">
        <v>0</v>
      </c>
      <c r="Y162" s="133">
        <v>0.09</v>
      </c>
      <c r="Z162" s="133">
        <v>1.9333542171515925E-2</v>
      </c>
      <c r="AA162" s="339">
        <v>0</v>
      </c>
      <c r="AB162" s="130"/>
      <c r="AC162" s="341">
        <v>1</v>
      </c>
      <c r="AD162" s="134">
        <v>0</v>
      </c>
      <c r="AE162" s="95">
        <v>0</v>
      </c>
      <c r="AF162" s="95">
        <v>0</v>
      </c>
      <c r="AG162" s="343">
        <v>0</v>
      </c>
      <c r="AH162" s="99"/>
    </row>
    <row r="163" spans="1:34" s="34" customFormat="1" ht="12">
      <c r="A163" s="100">
        <v>429</v>
      </c>
      <c r="B163" s="103">
        <v>429163305</v>
      </c>
      <c r="C163" s="102" t="s">
        <v>508</v>
      </c>
      <c r="D163" s="103">
        <v>163</v>
      </c>
      <c r="E163" s="102" t="s">
        <v>188</v>
      </c>
      <c r="F163" s="103">
        <v>305</v>
      </c>
      <c r="G163" s="104" t="s">
        <v>330</v>
      </c>
      <c r="H163" s="94"/>
      <c r="I163" s="304">
        <v>19101</v>
      </c>
      <c r="J163" s="304">
        <v>8631</v>
      </c>
      <c r="K163" s="304">
        <v>0</v>
      </c>
      <c r="L163" s="304">
        <v>1188</v>
      </c>
      <c r="M163" s="304">
        <v>28920</v>
      </c>
      <c r="N163" s="127"/>
      <c r="O163" s="134">
        <v>1</v>
      </c>
      <c r="P163" s="95">
        <v>27000</v>
      </c>
      <c r="Q163" s="95">
        <v>0</v>
      </c>
      <c r="R163" s="95">
        <v>0</v>
      </c>
      <c r="S163" s="95">
        <v>0</v>
      </c>
      <c r="T163" s="95">
        <v>1157</v>
      </c>
      <c r="U163" s="95">
        <v>28157</v>
      </c>
      <c r="V163" s="128"/>
      <c r="W163" s="361">
        <v>2.6396562308164517E-2</v>
      </c>
      <c r="X163" s="362">
        <v>0</v>
      </c>
      <c r="Y163" s="133">
        <v>0.09</v>
      </c>
      <c r="Z163" s="133">
        <v>2.6969053369147403E-2</v>
      </c>
      <c r="AA163" s="339">
        <v>0</v>
      </c>
      <c r="AB163" s="130"/>
      <c r="AC163" s="341">
        <v>0</v>
      </c>
      <c r="AD163" s="134">
        <v>0</v>
      </c>
      <c r="AE163" s="95">
        <v>0</v>
      </c>
      <c r="AF163" s="95">
        <v>0</v>
      </c>
      <c r="AG163" s="343">
        <v>0</v>
      </c>
      <c r="AH163" s="99"/>
    </row>
    <row r="164" spans="1:34" s="34" customFormat="1" ht="12">
      <c r="A164" s="100">
        <v>429</v>
      </c>
      <c r="B164" s="103">
        <v>429163347</v>
      </c>
      <c r="C164" s="102" t="s">
        <v>508</v>
      </c>
      <c r="D164" s="103">
        <v>163</v>
      </c>
      <c r="E164" s="102" t="s">
        <v>188</v>
      </c>
      <c r="F164" s="103">
        <v>347</v>
      </c>
      <c r="G164" s="104" t="s">
        <v>372</v>
      </c>
      <c r="H164" s="94"/>
      <c r="I164" s="304">
        <v>11091</v>
      </c>
      <c r="J164" s="304">
        <v>5078</v>
      </c>
      <c r="K164" s="304">
        <v>0</v>
      </c>
      <c r="L164" s="304">
        <v>1188</v>
      </c>
      <c r="M164" s="304">
        <v>17357</v>
      </c>
      <c r="N164" s="127"/>
      <c r="O164" s="134">
        <v>2</v>
      </c>
      <c r="P164" s="95">
        <v>31484</v>
      </c>
      <c r="Q164" s="95">
        <v>0</v>
      </c>
      <c r="R164" s="95">
        <v>0</v>
      </c>
      <c r="S164" s="95">
        <v>0</v>
      </c>
      <c r="T164" s="95">
        <v>2314</v>
      </c>
      <c r="U164" s="95">
        <v>33798</v>
      </c>
      <c r="V164" s="128"/>
      <c r="W164" s="361">
        <v>5.2793124616329033E-2</v>
      </c>
      <c r="X164" s="362">
        <v>0</v>
      </c>
      <c r="Y164" s="133">
        <v>0.09</v>
      </c>
      <c r="Z164" s="133">
        <v>9.3422809623091036E-3</v>
      </c>
      <c r="AA164" s="339">
        <v>0</v>
      </c>
      <c r="AB164" s="130"/>
      <c r="AC164" s="341">
        <v>0</v>
      </c>
      <c r="AD164" s="134">
        <v>0</v>
      </c>
      <c r="AE164" s="95">
        <v>0</v>
      </c>
      <c r="AF164" s="95">
        <v>0</v>
      </c>
      <c r="AG164" s="343">
        <v>0</v>
      </c>
      <c r="AH164" s="99"/>
    </row>
    <row r="165" spans="1:34" s="34" customFormat="1" ht="12">
      <c r="A165" s="100">
        <v>430</v>
      </c>
      <c r="B165" s="103">
        <v>430170064</v>
      </c>
      <c r="C165" s="102" t="s">
        <v>509</v>
      </c>
      <c r="D165" s="103">
        <v>170</v>
      </c>
      <c r="E165" s="102" t="s">
        <v>195</v>
      </c>
      <c r="F165" s="103">
        <v>64</v>
      </c>
      <c r="G165" s="104" t="s">
        <v>89</v>
      </c>
      <c r="H165" s="94"/>
      <c r="I165" s="304">
        <v>14631</v>
      </c>
      <c r="J165" s="304">
        <v>1600</v>
      </c>
      <c r="K165" s="304">
        <v>0</v>
      </c>
      <c r="L165" s="304">
        <v>1188</v>
      </c>
      <c r="M165" s="304">
        <v>17419</v>
      </c>
      <c r="N165" s="127"/>
      <c r="O165" s="134">
        <v>77</v>
      </c>
      <c r="P165" s="95">
        <v>1249787</v>
      </c>
      <c r="Q165" s="95">
        <v>0</v>
      </c>
      <c r="R165" s="95">
        <v>0</v>
      </c>
      <c r="S165" s="95">
        <v>0</v>
      </c>
      <c r="T165" s="95">
        <v>91476</v>
      </c>
      <c r="U165" s="95">
        <v>1341263</v>
      </c>
      <c r="V165" s="128"/>
      <c r="W165" s="361">
        <v>0</v>
      </c>
      <c r="X165" s="362">
        <v>0</v>
      </c>
      <c r="Y165" s="133">
        <v>0.09</v>
      </c>
      <c r="Z165" s="133">
        <v>3.2199906555746366E-2</v>
      </c>
      <c r="AA165" s="339">
        <v>0</v>
      </c>
      <c r="AB165" s="130"/>
      <c r="AC165" s="341">
        <v>29</v>
      </c>
      <c r="AD165" s="134">
        <v>0</v>
      </c>
      <c r="AE165" s="95">
        <v>0</v>
      </c>
      <c r="AF165" s="95">
        <v>0</v>
      </c>
      <c r="AG165" s="343">
        <v>0</v>
      </c>
      <c r="AH165" s="99"/>
    </row>
    <row r="166" spans="1:34" s="34" customFormat="1" ht="12">
      <c r="A166" s="100">
        <v>430</v>
      </c>
      <c r="B166" s="103">
        <v>430170100</v>
      </c>
      <c r="C166" s="102" t="s">
        <v>509</v>
      </c>
      <c r="D166" s="103">
        <v>170</v>
      </c>
      <c r="E166" s="102" t="s">
        <v>195</v>
      </c>
      <c r="F166" s="103">
        <v>100</v>
      </c>
      <c r="G166" s="104" t="s">
        <v>125</v>
      </c>
      <c r="H166" s="94"/>
      <c r="I166" s="304">
        <v>13253</v>
      </c>
      <c r="J166" s="304">
        <v>3579</v>
      </c>
      <c r="K166" s="304">
        <v>0</v>
      </c>
      <c r="L166" s="304">
        <v>1188</v>
      </c>
      <c r="M166" s="304">
        <v>18020</v>
      </c>
      <c r="N166" s="127"/>
      <c r="O166" s="134">
        <v>3</v>
      </c>
      <c r="P166" s="95">
        <v>50496</v>
      </c>
      <c r="Q166" s="95">
        <v>0</v>
      </c>
      <c r="R166" s="95">
        <v>0</v>
      </c>
      <c r="S166" s="95">
        <v>0</v>
      </c>
      <c r="T166" s="95">
        <v>3564</v>
      </c>
      <c r="U166" s="95">
        <v>54060</v>
      </c>
      <c r="V166" s="128"/>
      <c r="W166" s="361">
        <v>0</v>
      </c>
      <c r="X166" s="362">
        <v>0</v>
      </c>
      <c r="Y166" s="133">
        <v>0.09</v>
      </c>
      <c r="Z166" s="133">
        <v>2.6732973533095818E-2</v>
      </c>
      <c r="AA166" s="339">
        <v>0</v>
      </c>
      <c r="AB166" s="130"/>
      <c r="AC166" s="341">
        <v>2</v>
      </c>
      <c r="AD166" s="134">
        <v>0</v>
      </c>
      <c r="AE166" s="95">
        <v>0</v>
      </c>
      <c r="AF166" s="95">
        <v>0</v>
      </c>
      <c r="AG166" s="343">
        <v>0</v>
      </c>
      <c r="AH166" s="99"/>
    </row>
    <row r="167" spans="1:34" s="34" customFormat="1" ht="12">
      <c r="A167" s="100">
        <v>430</v>
      </c>
      <c r="B167" s="103">
        <v>430170101</v>
      </c>
      <c r="C167" s="102" t="s">
        <v>509</v>
      </c>
      <c r="D167" s="103">
        <v>170</v>
      </c>
      <c r="E167" s="102" t="s">
        <v>195</v>
      </c>
      <c r="F167" s="103">
        <v>101</v>
      </c>
      <c r="G167" s="104" t="s">
        <v>126</v>
      </c>
      <c r="H167" s="94"/>
      <c r="I167" s="304">
        <v>12280</v>
      </c>
      <c r="J167" s="304">
        <v>4361</v>
      </c>
      <c r="K167" s="304">
        <v>0</v>
      </c>
      <c r="L167" s="304">
        <v>1188</v>
      </c>
      <c r="M167" s="304">
        <v>17829</v>
      </c>
      <c r="N167" s="127"/>
      <c r="O167" s="134">
        <v>2</v>
      </c>
      <c r="P167" s="95">
        <v>33282</v>
      </c>
      <c r="Q167" s="95">
        <v>0</v>
      </c>
      <c r="R167" s="95">
        <v>0</v>
      </c>
      <c r="S167" s="95">
        <v>0</v>
      </c>
      <c r="T167" s="95">
        <v>2376</v>
      </c>
      <c r="U167" s="95">
        <v>35658</v>
      </c>
      <c r="V167" s="128"/>
      <c r="W167" s="361">
        <v>0</v>
      </c>
      <c r="X167" s="362">
        <v>0</v>
      </c>
      <c r="Y167" s="133">
        <v>0.09</v>
      </c>
      <c r="Z167" s="133">
        <v>5.6906693092699669E-2</v>
      </c>
      <c r="AA167" s="339">
        <v>0</v>
      </c>
      <c r="AB167" s="130"/>
      <c r="AC167" s="341">
        <v>1</v>
      </c>
      <c r="AD167" s="134">
        <v>0</v>
      </c>
      <c r="AE167" s="95">
        <v>0</v>
      </c>
      <c r="AF167" s="95">
        <v>0</v>
      </c>
      <c r="AG167" s="343">
        <v>0</v>
      </c>
      <c r="AH167" s="99"/>
    </row>
    <row r="168" spans="1:34" s="34" customFormat="1" ht="12">
      <c r="A168" s="100">
        <v>430</v>
      </c>
      <c r="B168" s="103">
        <v>430170110</v>
      </c>
      <c r="C168" s="102" t="s">
        <v>509</v>
      </c>
      <c r="D168" s="103">
        <v>170</v>
      </c>
      <c r="E168" s="102" t="s">
        <v>195</v>
      </c>
      <c r="F168" s="103">
        <v>110</v>
      </c>
      <c r="G168" s="104" t="s">
        <v>135</v>
      </c>
      <c r="H168" s="94"/>
      <c r="I168" s="304">
        <v>13253</v>
      </c>
      <c r="J168" s="304">
        <v>4346</v>
      </c>
      <c r="K168" s="304">
        <v>0</v>
      </c>
      <c r="L168" s="304">
        <v>1188</v>
      </c>
      <c r="M168" s="304">
        <v>18787</v>
      </c>
      <c r="N168" s="127"/>
      <c r="O168" s="134">
        <v>4</v>
      </c>
      <c r="P168" s="95">
        <v>70396</v>
      </c>
      <c r="Q168" s="95">
        <v>0</v>
      </c>
      <c r="R168" s="95">
        <v>0</v>
      </c>
      <c r="S168" s="95">
        <v>0</v>
      </c>
      <c r="T168" s="95">
        <v>4752</v>
      </c>
      <c r="U168" s="95">
        <v>75148</v>
      </c>
      <c r="V168" s="128"/>
      <c r="W168" s="361">
        <v>0</v>
      </c>
      <c r="X168" s="362">
        <v>0</v>
      </c>
      <c r="Y168" s="133">
        <v>0.09</v>
      </c>
      <c r="Z168" s="133">
        <v>3.7059359725944404E-3</v>
      </c>
      <c r="AA168" s="339">
        <v>0</v>
      </c>
      <c r="AB168" s="130"/>
      <c r="AC168" s="341">
        <v>3</v>
      </c>
      <c r="AD168" s="134">
        <v>0</v>
      </c>
      <c r="AE168" s="95">
        <v>0</v>
      </c>
      <c r="AF168" s="95">
        <v>0</v>
      </c>
      <c r="AG168" s="343">
        <v>0</v>
      </c>
      <c r="AH168" s="99"/>
    </row>
    <row r="169" spans="1:34" s="34" customFormat="1" ht="12">
      <c r="A169" s="100">
        <v>430</v>
      </c>
      <c r="B169" s="103">
        <v>430170136</v>
      </c>
      <c r="C169" s="102" t="s">
        <v>509</v>
      </c>
      <c r="D169" s="103">
        <v>170</v>
      </c>
      <c r="E169" s="102" t="s">
        <v>195</v>
      </c>
      <c r="F169" s="103">
        <v>136</v>
      </c>
      <c r="G169" s="104" t="s">
        <v>161</v>
      </c>
      <c r="H169" s="94"/>
      <c r="I169" s="304">
        <v>13253</v>
      </c>
      <c r="J169" s="304">
        <v>4854</v>
      </c>
      <c r="K169" s="304">
        <v>0</v>
      </c>
      <c r="L169" s="304">
        <v>1188</v>
      </c>
      <c r="M169" s="304">
        <v>19295</v>
      </c>
      <c r="N169" s="127"/>
      <c r="O169" s="134">
        <v>2</v>
      </c>
      <c r="P169" s="95">
        <v>36214</v>
      </c>
      <c r="Q169" s="95">
        <v>0</v>
      </c>
      <c r="R169" s="95">
        <v>0</v>
      </c>
      <c r="S169" s="95">
        <v>0</v>
      </c>
      <c r="T169" s="95">
        <v>2376</v>
      </c>
      <c r="U169" s="95">
        <v>38590</v>
      </c>
      <c r="V169" s="128"/>
      <c r="W169" s="361">
        <v>0</v>
      </c>
      <c r="X169" s="362">
        <v>0</v>
      </c>
      <c r="Y169" s="133">
        <v>0.09</v>
      </c>
      <c r="Z169" s="133">
        <v>4.1553187752513855E-3</v>
      </c>
      <c r="AA169" s="339">
        <v>0</v>
      </c>
      <c r="AB169" s="130"/>
      <c r="AC169" s="341">
        <v>1</v>
      </c>
      <c r="AD169" s="134">
        <v>0</v>
      </c>
      <c r="AE169" s="95">
        <v>0</v>
      </c>
      <c r="AF169" s="95">
        <v>0</v>
      </c>
      <c r="AG169" s="343">
        <v>0</v>
      </c>
      <c r="AH169" s="99"/>
    </row>
    <row r="170" spans="1:34" s="34" customFormat="1" ht="12">
      <c r="A170" s="100">
        <v>430</v>
      </c>
      <c r="B170" s="103">
        <v>430170139</v>
      </c>
      <c r="C170" s="102" t="s">
        <v>509</v>
      </c>
      <c r="D170" s="103">
        <v>170</v>
      </c>
      <c r="E170" s="102" t="s">
        <v>195</v>
      </c>
      <c r="F170" s="103">
        <v>139</v>
      </c>
      <c r="G170" s="104" t="s">
        <v>164</v>
      </c>
      <c r="H170" s="94"/>
      <c r="I170" s="304">
        <v>13253</v>
      </c>
      <c r="J170" s="304">
        <v>4185</v>
      </c>
      <c r="K170" s="304">
        <v>0</v>
      </c>
      <c r="L170" s="304">
        <v>1188</v>
      </c>
      <c r="M170" s="304">
        <v>18626</v>
      </c>
      <c r="N170" s="127"/>
      <c r="O170" s="134">
        <v>1</v>
      </c>
      <c r="P170" s="95">
        <v>17438</v>
      </c>
      <c r="Q170" s="95">
        <v>0</v>
      </c>
      <c r="R170" s="95">
        <v>0</v>
      </c>
      <c r="S170" s="95">
        <v>0</v>
      </c>
      <c r="T170" s="95">
        <v>1188</v>
      </c>
      <c r="U170" s="95">
        <v>18626</v>
      </c>
      <c r="V170" s="128"/>
      <c r="W170" s="361">
        <v>0</v>
      </c>
      <c r="X170" s="362">
        <v>0</v>
      </c>
      <c r="Y170" s="133">
        <v>0.09</v>
      </c>
      <c r="Z170" s="133">
        <v>7.0879642348806995E-4</v>
      </c>
      <c r="AA170" s="339">
        <v>0</v>
      </c>
      <c r="AB170" s="130"/>
      <c r="AC170" s="341">
        <v>1</v>
      </c>
      <c r="AD170" s="134">
        <v>0</v>
      </c>
      <c r="AE170" s="95">
        <v>0</v>
      </c>
      <c r="AF170" s="95">
        <v>0</v>
      </c>
      <c r="AG170" s="343">
        <v>0</v>
      </c>
      <c r="AH170" s="99"/>
    </row>
    <row r="171" spans="1:34" s="34" customFormat="1" ht="12">
      <c r="A171" s="100">
        <v>430</v>
      </c>
      <c r="B171" s="103">
        <v>430170141</v>
      </c>
      <c r="C171" s="102" t="s">
        <v>509</v>
      </c>
      <c r="D171" s="103">
        <v>170</v>
      </c>
      <c r="E171" s="102" t="s">
        <v>195</v>
      </c>
      <c r="F171" s="103">
        <v>141</v>
      </c>
      <c r="G171" s="104" t="s">
        <v>166</v>
      </c>
      <c r="H171" s="94"/>
      <c r="I171" s="304">
        <v>13318</v>
      </c>
      <c r="J171" s="304">
        <v>7048</v>
      </c>
      <c r="K171" s="304">
        <v>0</v>
      </c>
      <c r="L171" s="304">
        <v>1188</v>
      </c>
      <c r="M171" s="304">
        <v>21554</v>
      </c>
      <c r="N171" s="127"/>
      <c r="O171" s="134">
        <v>203</v>
      </c>
      <c r="P171" s="95">
        <v>4134298</v>
      </c>
      <c r="Q171" s="95">
        <v>0</v>
      </c>
      <c r="R171" s="95">
        <v>0</v>
      </c>
      <c r="S171" s="95">
        <v>0</v>
      </c>
      <c r="T171" s="95">
        <v>241164</v>
      </c>
      <c r="U171" s="95">
        <v>4375462</v>
      </c>
      <c r="V171" s="128"/>
      <c r="W171" s="361">
        <v>0</v>
      </c>
      <c r="X171" s="362">
        <v>0</v>
      </c>
      <c r="Y171" s="133">
        <v>0.09</v>
      </c>
      <c r="Z171" s="133">
        <v>7.4321817478636421E-2</v>
      </c>
      <c r="AA171" s="339">
        <v>0</v>
      </c>
      <c r="AB171" s="130"/>
      <c r="AC171" s="341">
        <v>84</v>
      </c>
      <c r="AD171" s="134">
        <v>0</v>
      </c>
      <c r="AE171" s="95">
        <v>0</v>
      </c>
      <c r="AF171" s="95">
        <v>0</v>
      </c>
      <c r="AG171" s="343">
        <v>0</v>
      </c>
      <c r="AH171" s="99"/>
    </row>
    <row r="172" spans="1:34" s="34" customFormat="1" ht="12">
      <c r="A172" s="100">
        <v>430</v>
      </c>
      <c r="B172" s="103">
        <v>430170153</v>
      </c>
      <c r="C172" s="102" t="s">
        <v>509</v>
      </c>
      <c r="D172" s="103">
        <v>170</v>
      </c>
      <c r="E172" s="102" t="s">
        <v>195</v>
      </c>
      <c r="F172" s="103">
        <v>153</v>
      </c>
      <c r="G172" s="104" t="s">
        <v>178</v>
      </c>
      <c r="H172" s="94"/>
      <c r="I172" s="304">
        <v>18583</v>
      </c>
      <c r="J172" s="304">
        <v>1</v>
      </c>
      <c r="K172" s="304">
        <v>0</v>
      </c>
      <c r="L172" s="304">
        <v>1188</v>
      </c>
      <c r="M172" s="304">
        <v>19772</v>
      </c>
      <c r="N172" s="127"/>
      <c r="O172" s="134">
        <v>3</v>
      </c>
      <c r="P172" s="95">
        <v>55752</v>
      </c>
      <c r="Q172" s="95">
        <v>0</v>
      </c>
      <c r="R172" s="95">
        <v>0</v>
      </c>
      <c r="S172" s="95">
        <v>0</v>
      </c>
      <c r="T172" s="95">
        <v>3564</v>
      </c>
      <c r="U172" s="95">
        <v>59316</v>
      </c>
      <c r="V172" s="128"/>
      <c r="W172" s="361">
        <v>0</v>
      </c>
      <c r="X172" s="362">
        <v>0</v>
      </c>
      <c r="Y172" s="133">
        <v>0.09</v>
      </c>
      <c r="Z172" s="133">
        <v>1.1920889298086513E-2</v>
      </c>
      <c r="AA172" s="339">
        <v>0</v>
      </c>
      <c r="AB172" s="130"/>
      <c r="AC172" s="341">
        <v>1</v>
      </c>
      <c r="AD172" s="134">
        <v>0</v>
      </c>
      <c r="AE172" s="95">
        <v>0</v>
      </c>
      <c r="AF172" s="95">
        <v>0</v>
      </c>
      <c r="AG172" s="343">
        <v>0</v>
      </c>
      <c r="AH172" s="99"/>
    </row>
    <row r="173" spans="1:34" s="34" customFormat="1" ht="12">
      <c r="A173" s="100">
        <v>430</v>
      </c>
      <c r="B173" s="103">
        <v>430170170</v>
      </c>
      <c r="C173" s="102" t="s">
        <v>509</v>
      </c>
      <c r="D173" s="103">
        <v>170</v>
      </c>
      <c r="E173" s="102" t="s">
        <v>195</v>
      </c>
      <c r="F173" s="103">
        <v>170</v>
      </c>
      <c r="G173" s="104" t="s">
        <v>195</v>
      </c>
      <c r="H173" s="94"/>
      <c r="I173" s="304">
        <v>14514</v>
      </c>
      <c r="J173" s="304">
        <v>1628</v>
      </c>
      <c r="K173" s="304">
        <v>0</v>
      </c>
      <c r="L173" s="304">
        <v>1188</v>
      </c>
      <c r="M173" s="304">
        <v>17330</v>
      </c>
      <c r="N173" s="127"/>
      <c r="O173" s="134">
        <v>551</v>
      </c>
      <c r="P173" s="95">
        <v>8894242</v>
      </c>
      <c r="Q173" s="95">
        <v>0</v>
      </c>
      <c r="R173" s="95">
        <v>0</v>
      </c>
      <c r="S173" s="95">
        <v>0</v>
      </c>
      <c r="T173" s="95">
        <v>654588</v>
      </c>
      <c r="U173" s="95">
        <v>9548830</v>
      </c>
      <c r="V173" s="128"/>
      <c r="W173" s="361">
        <v>0</v>
      </c>
      <c r="X173" s="362">
        <v>0</v>
      </c>
      <c r="Y173" s="133">
        <v>0.18</v>
      </c>
      <c r="Z173" s="133">
        <v>8.3343879556428566E-2</v>
      </c>
      <c r="AA173" s="339">
        <v>0</v>
      </c>
      <c r="AB173" s="130"/>
      <c r="AC173" s="341">
        <v>204</v>
      </c>
      <c r="AD173" s="134">
        <v>0</v>
      </c>
      <c r="AE173" s="95">
        <v>0</v>
      </c>
      <c r="AF173" s="95">
        <v>0</v>
      </c>
      <c r="AG173" s="343">
        <v>0</v>
      </c>
      <c r="AH173" s="99"/>
    </row>
    <row r="174" spans="1:34" s="34" customFormat="1" ht="12">
      <c r="A174" s="100">
        <v>430</v>
      </c>
      <c r="B174" s="103">
        <v>430170174</v>
      </c>
      <c r="C174" s="102" t="s">
        <v>509</v>
      </c>
      <c r="D174" s="103">
        <v>170</v>
      </c>
      <c r="E174" s="102" t="s">
        <v>195</v>
      </c>
      <c r="F174" s="103">
        <v>174</v>
      </c>
      <c r="G174" s="104" t="s">
        <v>199</v>
      </c>
      <c r="H174" s="94"/>
      <c r="I174" s="304">
        <v>12435</v>
      </c>
      <c r="J174" s="304">
        <v>7575</v>
      </c>
      <c r="K174" s="304">
        <v>0</v>
      </c>
      <c r="L174" s="304">
        <v>1188</v>
      </c>
      <c r="M174" s="304">
        <v>21198</v>
      </c>
      <c r="N174" s="127"/>
      <c r="O174" s="134">
        <v>60</v>
      </c>
      <c r="P174" s="95">
        <v>1200600</v>
      </c>
      <c r="Q174" s="95">
        <v>0</v>
      </c>
      <c r="R174" s="95">
        <v>0</v>
      </c>
      <c r="S174" s="95">
        <v>0</v>
      </c>
      <c r="T174" s="95">
        <v>71280</v>
      </c>
      <c r="U174" s="95">
        <v>1271880</v>
      </c>
      <c r="V174" s="128"/>
      <c r="W174" s="361">
        <v>0</v>
      </c>
      <c r="X174" s="362">
        <v>0</v>
      </c>
      <c r="Y174" s="133">
        <v>0.09</v>
      </c>
      <c r="Z174" s="133">
        <v>4.969939009296942E-2</v>
      </c>
      <c r="AA174" s="339">
        <v>0</v>
      </c>
      <c r="AB174" s="130"/>
      <c r="AC174" s="341">
        <v>20</v>
      </c>
      <c r="AD174" s="134">
        <v>0</v>
      </c>
      <c r="AE174" s="95">
        <v>0</v>
      </c>
      <c r="AF174" s="95">
        <v>0</v>
      </c>
      <c r="AG174" s="343">
        <v>0</v>
      </c>
      <c r="AH174" s="99"/>
    </row>
    <row r="175" spans="1:34" s="34" customFormat="1" ht="12">
      <c r="A175" s="100">
        <v>430</v>
      </c>
      <c r="B175" s="103">
        <v>430170185</v>
      </c>
      <c r="C175" s="102" t="s">
        <v>509</v>
      </c>
      <c r="D175" s="103">
        <v>170</v>
      </c>
      <c r="E175" s="102" t="s">
        <v>195</v>
      </c>
      <c r="F175" s="103">
        <v>185</v>
      </c>
      <c r="G175" s="104" t="s">
        <v>210</v>
      </c>
      <c r="H175" s="94"/>
      <c r="I175" s="304">
        <v>19951</v>
      </c>
      <c r="J175" s="304">
        <v>2853</v>
      </c>
      <c r="K175" s="304">
        <v>0</v>
      </c>
      <c r="L175" s="304">
        <v>1188</v>
      </c>
      <c r="M175" s="304">
        <v>23992</v>
      </c>
      <c r="N175" s="127"/>
      <c r="O175" s="134">
        <v>3</v>
      </c>
      <c r="P175" s="95">
        <v>68412</v>
      </c>
      <c r="Q175" s="95">
        <v>0</v>
      </c>
      <c r="R175" s="95">
        <v>0</v>
      </c>
      <c r="S175" s="95">
        <v>0</v>
      </c>
      <c r="T175" s="95">
        <v>3564</v>
      </c>
      <c r="U175" s="95">
        <v>71976</v>
      </c>
      <c r="V175" s="128"/>
      <c r="W175" s="361">
        <v>0</v>
      </c>
      <c r="X175" s="362">
        <v>0</v>
      </c>
      <c r="Y175" s="133">
        <v>0.09</v>
      </c>
      <c r="Z175" s="133">
        <v>3.0076082994349787E-2</v>
      </c>
      <c r="AA175" s="339">
        <v>0</v>
      </c>
      <c r="AB175" s="130"/>
      <c r="AC175" s="341">
        <v>2</v>
      </c>
      <c r="AD175" s="134">
        <v>0</v>
      </c>
      <c r="AE175" s="95">
        <v>0</v>
      </c>
      <c r="AF175" s="95">
        <v>0</v>
      </c>
      <c r="AG175" s="343">
        <v>0</v>
      </c>
      <c r="AH175" s="99"/>
    </row>
    <row r="176" spans="1:34" s="34" customFormat="1" ht="12">
      <c r="A176" s="100">
        <v>430</v>
      </c>
      <c r="B176" s="103">
        <v>430170186</v>
      </c>
      <c r="C176" s="102" t="s">
        <v>509</v>
      </c>
      <c r="D176" s="103">
        <v>170</v>
      </c>
      <c r="E176" s="102" t="s">
        <v>195</v>
      </c>
      <c r="F176" s="103">
        <v>186</v>
      </c>
      <c r="G176" s="104" t="s">
        <v>211</v>
      </c>
      <c r="H176" s="94"/>
      <c r="I176" s="304">
        <v>13254</v>
      </c>
      <c r="J176" s="304">
        <v>4879</v>
      </c>
      <c r="K176" s="304">
        <v>0</v>
      </c>
      <c r="L176" s="304">
        <v>1188</v>
      </c>
      <c r="M176" s="304">
        <v>19321</v>
      </c>
      <c r="N176" s="127"/>
      <c r="O176" s="134">
        <v>1</v>
      </c>
      <c r="P176" s="95">
        <v>18133</v>
      </c>
      <c r="Q176" s="95">
        <v>0</v>
      </c>
      <c r="R176" s="95">
        <v>0</v>
      </c>
      <c r="S176" s="95">
        <v>0</v>
      </c>
      <c r="T176" s="95">
        <v>1188</v>
      </c>
      <c r="U176" s="95">
        <v>19321</v>
      </c>
      <c r="V176" s="128"/>
      <c r="W176" s="361">
        <v>0</v>
      </c>
      <c r="X176" s="362">
        <v>0</v>
      </c>
      <c r="Y176" s="133">
        <v>0.09</v>
      </c>
      <c r="Z176" s="133">
        <v>6.2360637260929132E-3</v>
      </c>
      <c r="AA176" s="339">
        <v>0</v>
      </c>
      <c r="AB176" s="130"/>
      <c r="AC176" s="341">
        <v>0</v>
      </c>
      <c r="AD176" s="134">
        <v>0</v>
      </c>
      <c r="AE176" s="95">
        <v>0</v>
      </c>
      <c r="AF176" s="95">
        <v>0</v>
      </c>
      <c r="AG176" s="343">
        <v>0</v>
      </c>
      <c r="AH176" s="99"/>
    </row>
    <row r="177" spans="1:34" s="34" customFormat="1" ht="12">
      <c r="A177" s="100">
        <v>430</v>
      </c>
      <c r="B177" s="103">
        <v>430170198</v>
      </c>
      <c r="C177" s="102" t="s">
        <v>509</v>
      </c>
      <c r="D177" s="103">
        <v>170</v>
      </c>
      <c r="E177" s="102" t="s">
        <v>195</v>
      </c>
      <c r="F177" s="103">
        <v>198</v>
      </c>
      <c r="G177" s="104" t="s">
        <v>223</v>
      </c>
      <c r="H177" s="94"/>
      <c r="I177" s="304">
        <v>13253</v>
      </c>
      <c r="J177" s="304">
        <v>7145</v>
      </c>
      <c r="K177" s="304">
        <v>0</v>
      </c>
      <c r="L177" s="304">
        <v>1188</v>
      </c>
      <c r="M177" s="304">
        <v>21586</v>
      </c>
      <c r="N177" s="127"/>
      <c r="O177" s="134">
        <v>2</v>
      </c>
      <c r="P177" s="95">
        <v>40796</v>
      </c>
      <c r="Q177" s="95">
        <v>0</v>
      </c>
      <c r="R177" s="95">
        <v>0</v>
      </c>
      <c r="S177" s="95">
        <v>0</v>
      </c>
      <c r="T177" s="95">
        <v>2376</v>
      </c>
      <c r="U177" s="95">
        <v>43172</v>
      </c>
      <c r="V177" s="128"/>
      <c r="W177" s="361">
        <v>0</v>
      </c>
      <c r="X177" s="362">
        <v>0</v>
      </c>
      <c r="Y177" s="133">
        <v>0.09</v>
      </c>
      <c r="Z177" s="133">
        <v>2.6645392771617459E-3</v>
      </c>
      <c r="AA177" s="339">
        <v>0</v>
      </c>
      <c r="AB177" s="130"/>
      <c r="AC177" s="341">
        <v>1</v>
      </c>
      <c r="AD177" s="134">
        <v>0</v>
      </c>
      <c r="AE177" s="95">
        <v>0</v>
      </c>
      <c r="AF177" s="95">
        <v>0</v>
      </c>
      <c r="AG177" s="343">
        <v>0</v>
      </c>
      <c r="AH177" s="99"/>
    </row>
    <row r="178" spans="1:34" s="34" customFormat="1" ht="12">
      <c r="A178" s="100">
        <v>430</v>
      </c>
      <c r="B178" s="103">
        <v>430170213</v>
      </c>
      <c r="C178" s="102" t="s">
        <v>509</v>
      </c>
      <c r="D178" s="103">
        <v>170</v>
      </c>
      <c r="E178" s="102" t="s">
        <v>195</v>
      </c>
      <c r="F178" s="103">
        <v>213</v>
      </c>
      <c r="G178" s="104" t="s">
        <v>238</v>
      </c>
      <c r="H178" s="94"/>
      <c r="I178" s="304">
        <v>16288</v>
      </c>
      <c r="J178" s="304">
        <v>11646</v>
      </c>
      <c r="K178" s="304">
        <v>0</v>
      </c>
      <c r="L178" s="304">
        <v>1188</v>
      </c>
      <c r="M178" s="304">
        <v>29122</v>
      </c>
      <c r="N178" s="127"/>
      <c r="O178" s="134">
        <v>2</v>
      </c>
      <c r="P178" s="95">
        <v>55868</v>
      </c>
      <c r="Q178" s="95">
        <v>0</v>
      </c>
      <c r="R178" s="95">
        <v>0</v>
      </c>
      <c r="S178" s="95">
        <v>0</v>
      </c>
      <c r="T178" s="95">
        <v>2376</v>
      </c>
      <c r="U178" s="95">
        <v>58244</v>
      </c>
      <c r="V178" s="128"/>
      <c r="W178" s="361">
        <v>0</v>
      </c>
      <c r="X178" s="362">
        <v>0</v>
      </c>
      <c r="Y178" s="133">
        <v>0.09</v>
      </c>
      <c r="Z178" s="133">
        <v>1.5668886897741996E-3</v>
      </c>
      <c r="AA178" s="339">
        <v>0</v>
      </c>
      <c r="AB178" s="130"/>
      <c r="AC178" s="341">
        <v>1</v>
      </c>
      <c r="AD178" s="134">
        <v>0</v>
      </c>
      <c r="AE178" s="95">
        <v>0</v>
      </c>
      <c r="AF178" s="95">
        <v>0</v>
      </c>
      <c r="AG178" s="343">
        <v>0</v>
      </c>
      <c r="AH178" s="99"/>
    </row>
    <row r="179" spans="1:34" s="34" customFormat="1" ht="12">
      <c r="A179" s="100">
        <v>430</v>
      </c>
      <c r="B179" s="103">
        <v>430170271</v>
      </c>
      <c r="C179" s="102" t="s">
        <v>509</v>
      </c>
      <c r="D179" s="103">
        <v>170</v>
      </c>
      <c r="E179" s="102" t="s">
        <v>195</v>
      </c>
      <c r="F179" s="103">
        <v>271</v>
      </c>
      <c r="G179" s="104" t="s">
        <v>296</v>
      </c>
      <c r="H179" s="94"/>
      <c r="I179" s="304">
        <v>13103</v>
      </c>
      <c r="J179" s="304">
        <v>4557</v>
      </c>
      <c r="K179" s="304">
        <v>0</v>
      </c>
      <c r="L179" s="304">
        <v>1188</v>
      </c>
      <c r="M179" s="304">
        <v>18848</v>
      </c>
      <c r="N179" s="127"/>
      <c r="O179" s="134">
        <v>9</v>
      </c>
      <c r="P179" s="95">
        <v>158940</v>
      </c>
      <c r="Q179" s="95">
        <v>0</v>
      </c>
      <c r="R179" s="95">
        <v>0</v>
      </c>
      <c r="S179" s="95">
        <v>0</v>
      </c>
      <c r="T179" s="95">
        <v>10692</v>
      </c>
      <c r="U179" s="95">
        <v>169632</v>
      </c>
      <c r="V179" s="128"/>
      <c r="W179" s="361">
        <v>0</v>
      </c>
      <c r="X179" s="362">
        <v>0</v>
      </c>
      <c r="Y179" s="133">
        <v>0.09</v>
      </c>
      <c r="Z179" s="133">
        <v>3.7053417297021685E-3</v>
      </c>
      <c r="AA179" s="339">
        <v>0</v>
      </c>
      <c r="AB179" s="130"/>
      <c r="AC179" s="341">
        <v>3</v>
      </c>
      <c r="AD179" s="134">
        <v>0</v>
      </c>
      <c r="AE179" s="95">
        <v>0</v>
      </c>
      <c r="AF179" s="95">
        <v>0</v>
      </c>
      <c r="AG179" s="343">
        <v>0</v>
      </c>
      <c r="AH179" s="99"/>
    </row>
    <row r="180" spans="1:34" s="34" customFormat="1" ht="12">
      <c r="A180" s="100">
        <v>430</v>
      </c>
      <c r="B180" s="103">
        <v>430170304</v>
      </c>
      <c r="C180" s="102" t="s">
        <v>509</v>
      </c>
      <c r="D180" s="103">
        <v>170</v>
      </c>
      <c r="E180" s="102" t="s">
        <v>195</v>
      </c>
      <c r="F180" s="103">
        <v>304</v>
      </c>
      <c r="G180" s="104" t="s">
        <v>329</v>
      </c>
      <c r="H180" s="94"/>
      <c r="I180" s="304">
        <v>14265.71680798005</v>
      </c>
      <c r="J180" s="304">
        <v>4966</v>
      </c>
      <c r="K180" s="304">
        <v>0</v>
      </c>
      <c r="L180" s="304">
        <v>1188</v>
      </c>
      <c r="M180" s="304">
        <v>20419.71680798005</v>
      </c>
      <c r="N180" s="127"/>
      <c r="O180" s="134">
        <v>2</v>
      </c>
      <c r="P180" s="95">
        <v>38464</v>
      </c>
      <c r="Q180" s="95">
        <v>0</v>
      </c>
      <c r="R180" s="95">
        <v>0</v>
      </c>
      <c r="S180" s="95">
        <v>0</v>
      </c>
      <c r="T180" s="95">
        <v>2376</v>
      </c>
      <c r="U180" s="95">
        <v>40840</v>
      </c>
      <c r="V180" s="128"/>
      <c r="W180" s="361">
        <v>0</v>
      </c>
      <c r="X180" s="362">
        <v>0</v>
      </c>
      <c r="Y180" s="133">
        <v>0.09</v>
      </c>
      <c r="Z180" s="133">
        <v>1.2151158465303379E-3</v>
      </c>
      <c r="AA180" s="339">
        <v>0</v>
      </c>
      <c r="AB180" s="130"/>
      <c r="AC180" s="341">
        <v>1</v>
      </c>
      <c r="AD180" s="134">
        <v>0</v>
      </c>
      <c r="AE180" s="95">
        <v>0</v>
      </c>
      <c r="AF180" s="95">
        <v>0</v>
      </c>
      <c r="AG180" s="343">
        <v>0</v>
      </c>
      <c r="AH180" s="99"/>
    </row>
    <row r="181" spans="1:34" s="34" customFormat="1" ht="12">
      <c r="A181" s="100">
        <v>430</v>
      </c>
      <c r="B181" s="103">
        <v>430170321</v>
      </c>
      <c r="C181" s="102" t="s">
        <v>509</v>
      </c>
      <c r="D181" s="103">
        <v>170</v>
      </c>
      <c r="E181" s="102" t="s">
        <v>195</v>
      </c>
      <c r="F181" s="103">
        <v>321</v>
      </c>
      <c r="G181" s="104" t="s">
        <v>346</v>
      </c>
      <c r="H181" s="94"/>
      <c r="I181" s="304">
        <v>13471</v>
      </c>
      <c r="J181" s="304">
        <v>7171</v>
      </c>
      <c r="K181" s="304">
        <v>0</v>
      </c>
      <c r="L181" s="304">
        <v>1188</v>
      </c>
      <c r="M181" s="304">
        <v>21830</v>
      </c>
      <c r="N181" s="127"/>
      <c r="O181" s="134">
        <v>3</v>
      </c>
      <c r="P181" s="95">
        <v>61926</v>
      </c>
      <c r="Q181" s="95">
        <v>0</v>
      </c>
      <c r="R181" s="95">
        <v>0</v>
      </c>
      <c r="S181" s="95">
        <v>0</v>
      </c>
      <c r="T181" s="95">
        <v>3564</v>
      </c>
      <c r="U181" s="95">
        <v>65490</v>
      </c>
      <c r="V181" s="128"/>
      <c r="W181" s="361">
        <v>0</v>
      </c>
      <c r="X181" s="362">
        <v>0</v>
      </c>
      <c r="Y181" s="133">
        <v>0.09</v>
      </c>
      <c r="Z181" s="133">
        <v>9.8493194941411772E-4</v>
      </c>
      <c r="AA181" s="339">
        <v>0</v>
      </c>
      <c r="AB181" s="130"/>
      <c r="AC181" s="341">
        <v>2</v>
      </c>
      <c r="AD181" s="134">
        <v>0</v>
      </c>
      <c r="AE181" s="95">
        <v>0</v>
      </c>
      <c r="AF181" s="95">
        <v>0</v>
      </c>
      <c r="AG181" s="343">
        <v>0</v>
      </c>
      <c r="AH181" s="99"/>
    </row>
    <row r="182" spans="1:34" s="34" customFormat="1" ht="12">
      <c r="A182" s="100">
        <v>430</v>
      </c>
      <c r="B182" s="103">
        <v>430170348</v>
      </c>
      <c r="C182" s="102" t="s">
        <v>509</v>
      </c>
      <c r="D182" s="103">
        <v>170</v>
      </c>
      <c r="E182" s="102" t="s">
        <v>195</v>
      </c>
      <c r="F182" s="103">
        <v>348</v>
      </c>
      <c r="G182" s="104" t="s">
        <v>373</v>
      </c>
      <c r="H182" s="94"/>
      <c r="I182" s="304">
        <v>18524</v>
      </c>
      <c r="J182" s="304">
        <v>242</v>
      </c>
      <c r="K182" s="304">
        <v>0</v>
      </c>
      <c r="L182" s="304">
        <v>1188</v>
      </c>
      <c r="M182" s="304">
        <v>19954</v>
      </c>
      <c r="N182" s="127"/>
      <c r="O182" s="134">
        <v>2</v>
      </c>
      <c r="P182" s="95">
        <v>37532</v>
      </c>
      <c r="Q182" s="95">
        <v>0</v>
      </c>
      <c r="R182" s="95">
        <v>0</v>
      </c>
      <c r="S182" s="95">
        <v>0</v>
      </c>
      <c r="T182" s="95">
        <v>2376</v>
      </c>
      <c r="U182" s="95">
        <v>39908</v>
      </c>
      <c r="V182" s="128"/>
      <c r="W182" s="361">
        <v>0</v>
      </c>
      <c r="X182" s="362">
        <v>0</v>
      </c>
      <c r="Y182" s="133">
        <v>0.09</v>
      </c>
      <c r="Z182" s="133">
        <v>7.4752164950935909E-2</v>
      </c>
      <c r="AA182" s="339">
        <v>0</v>
      </c>
      <c r="AB182" s="130"/>
      <c r="AC182" s="341">
        <v>1</v>
      </c>
      <c r="AD182" s="134">
        <v>0</v>
      </c>
      <c r="AE182" s="95">
        <v>0</v>
      </c>
      <c r="AF182" s="95">
        <v>0</v>
      </c>
      <c r="AG182" s="343">
        <v>0</v>
      </c>
      <c r="AH182" s="99"/>
    </row>
    <row r="183" spans="1:34" s="34" customFormat="1" ht="12">
      <c r="A183" s="100">
        <v>430</v>
      </c>
      <c r="B183" s="103">
        <v>430170600</v>
      </c>
      <c r="C183" s="102" t="s">
        <v>509</v>
      </c>
      <c r="D183" s="103">
        <v>170</v>
      </c>
      <c r="E183" s="102" t="s">
        <v>195</v>
      </c>
      <c r="F183" s="103">
        <v>600</v>
      </c>
      <c r="G183" s="104" t="s">
        <v>379</v>
      </c>
      <c r="H183" s="94"/>
      <c r="I183" s="304">
        <v>13254</v>
      </c>
      <c r="J183" s="304">
        <v>6513</v>
      </c>
      <c r="K183" s="304">
        <v>0</v>
      </c>
      <c r="L183" s="304">
        <v>1188</v>
      </c>
      <c r="M183" s="304">
        <v>20955</v>
      </c>
      <c r="N183" s="127"/>
      <c r="O183" s="134">
        <v>1</v>
      </c>
      <c r="P183" s="95">
        <v>19767</v>
      </c>
      <c r="Q183" s="95">
        <v>0</v>
      </c>
      <c r="R183" s="95">
        <v>0</v>
      </c>
      <c r="S183" s="95">
        <v>0</v>
      </c>
      <c r="T183" s="95">
        <v>1188</v>
      </c>
      <c r="U183" s="95">
        <v>20955</v>
      </c>
      <c r="V183" s="128"/>
      <c r="W183" s="361">
        <v>0</v>
      </c>
      <c r="X183" s="362">
        <v>0</v>
      </c>
      <c r="Y183" s="133">
        <v>0.09</v>
      </c>
      <c r="Z183" s="133">
        <v>5.5724191781708057E-3</v>
      </c>
      <c r="AA183" s="339">
        <v>0</v>
      </c>
      <c r="AB183" s="130"/>
      <c r="AC183" s="341">
        <v>0</v>
      </c>
      <c r="AD183" s="134">
        <v>0</v>
      </c>
      <c r="AE183" s="95">
        <v>0</v>
      </c>
      <c r="AF183" s="95">
        <v>0</v>
      </c>
      <c r="AG183" s="343">
        <v>0</v>
      </c>
      <c r="AH183" s="99"/>
    </row>
    <row r="184" spans="1:34" s="34" customFormat="1" ht="12">
      <c r="A184" s="100">
        <v>430</v>
      </c>
      <c r="B184" s="103">
        <v>430170616</v>
      </c>
      <c r="C184" s="102" t="s">
        <v>509</v>
      </c>
      <c r="D184" s="103">
        <v>170</v>
      </c>
      <c r="E184" s="102" t="s">
        <v>195</v>
      </c>
      <c r="F184" s="103">
        <v>616</v>
      </c>
      <c r="G184" s="104" t="s">
        <v>384</v>
      </c>
      <c r="H184" s="94"/>
      <c r="I184" s="304">
        <v>12280</v>
      </c>
      <c r="J184" s="304">
        <v>2059</v>
      </c>
      <c r="K184" s="304">
        <v>0</v>
      </c>
      <c r="L184" s="304">
        <v>1188</v>
      </c>
      <c r="M184" s="304">
        <v>15527</v>
      </c>
      <c r="N184" s="127"/>
      <c r="O184" s="134">
        <v>2</v>
      </c>
      <c r="P184" s="95">
        <v>28678</v>
      </c>
      <c r="Q184" s="95">
        <v>0</v>
      </c>
      <c r="R184" s="95">
        <v>0</v>
      </c>
      <c r="S184" s="95">
        <v>0</v>
      </c>
      <c r="T184" s="95">
        <v>2376</v>
      </c>
      <c r="U184" s="95">
        <v>31054</v>
      </c>
      <c r="V184" s="128"/>
      <c r="W184" s="361">
        <v>0</v>
      </c>
      <c r="X184" s="362">
        <v>0</v>
      </c>
      <c r="Y184" s="133">
        <v>0.09</v>
      </c>
      <c r="Z184" s="133">
        <v>3.1348565356087189E-2</v>
      </c>
      <c r="AA184" s="339">
        <v>0</v>
      </c>
      <c r="AB184" s="130"/>
      <c r="AC184" s="341">
        <v>1</v>
      </c>
      <c r="AD184" s="134">
        <v>0</v>
      </c>
      <c r="AE184" s="95">
        <v>0</v>
      </c>
      <c r="AF184" s="95">
        <v>0</v>
      </c>
      <c r="AG184" s="343">
        <v>0</v>
      </c>
      <c r="AH184" s="99"/>
    </row>
    <row r="185" spans="1:34" s="34" customFormat="1" ht="12">
      <c r="A185" s="100">
        <v>430</v>
      </c>
      <c r="B185" s="103">
        <v>430170620</v>
      </c>
      <c r="C185" s="102" t="s">
        <v>509</v>
      </c>
      <c r="D185" s="103">
        <v>170</v>
      </c>
      <c r="E185" s="102" t="s">
        <v>195</v>
      </c>
      <c r="F185" s="103">
        <v>620</v>
      </c>
      <c r="G185" s="104" t="s">
        <v>386</v>
      </c>
      <c r="H185" s="94"/>
      <c r="I185" s="304">
        <v>15480</v>
      </c>
      <c r="J185" s="304">
        <v>9481</v>
      </c>
      <c r="K185" s="304">
        <v>0</v>
      </c>
      <c r="L185" s="304">
        <v>1188</v>
      </c>
      <c r="M185" s="304">
        <v>26149</v>
      </c>
      <c r="N185" s="127"/>
      <c r="O185" s="134">
        <v>6</v>
      </c>
      <c r="P185" s="95">
        <v>149766</v>
      </c>
      <c r="Q185" s="95">
        <v>0</v>
      </c>
      <c r="R185" s="95">
        <v>0</v>
      </c>
      <c r="S185" s="95">
        <v>0</v>
      </c>
      <c r="T185" s="95">
        <v>7128</v>
      </c>
      <c r="U185" s="95">
        <v>156894</v>
      </c>
      <c r="V185" s="128"/>
      <c r="W185" s="361">
        <v>0</v>
      </c>
      <c r="X185" s="362">
        <v>0</v>
      </c>
      <c r="Y185" s="133">
        <v>0.09</v>
      </c>
      <c r="Z185" s="133">
        <v>9.4700971409504234E-3</v>
      </c>
      <c r="AA185" s="339">
        <v>0</v>
      </c>
      <c r="AB185" s="130"/>
      <c r="AC185" s="341">
        <v>4</v>
      </c>
      <c r="AD185" s="134">
        <v>0</v>
      </c>
      <c r="AE185" s="95">
        <v>0</v>
      </c>
      <c r="AF185" s="95">
        <v>0</v>
      </c>
      <c r="AG185" s="343">
        <v>0</v>
      </c>
      <c r="AH185" s="99"/>
    </row>
    <row r="186" spans="1:34" s="34" customFormat="1" ht="12">
      <c r="A186" s="100">
        <v>430</v>
      </c>
      <c r="B186" s="103">
        <v>430170658</v>
      </c>
      <c r="C186" s="102" t="s">
        <v>509</v>
      </c>
      <c r="D186" s="103">
        <v>170</v>
      </c>
      <c r="E186" s="102" t="s">
        <v>195</v>
      </c>
      <c r="F186" s="103">
        <v>658</v>
      </c>
      <c r="G186" s="104" t="s">
        <v>395</v>
      </c>
      <c r="H186" s="94"/>
      <c r="I186" s="304">
        <v>14786.646047287057</v>
      </c>
      <c r="J186" s="304">
        <v>2302</v>
      </c>
      <c r="K186" s="304">
        <v>0</v>
      </c>
      <c r="L186" s="304">
        <v>1188</v>
      </c>
      <c r="M186" s="304">
        <v>18276.646047287057</v>
      </c>
      <c r="N186" s="127"/>
      <c r="O186" s="134">
        <v>1</v>
      </c>
      <c r="P186" s="95">
        <v>17089</v>
      </c>
      <c r="Q186" s="95">
        <v>0</v>
      </c>
      <c r="R186" s="95">
        <v>0</v>
      </c>
      <c r="S186" s="95">
        <v>0</v>
      </c>
      <c r="T186" s="95">
        <v>1188</v>
      </c>
      <c r="U186" s="95">
        <v>18277</v>
      </c>
      <c r="V186" s="128"/>
      <c r="W186" s="361">
        <v>0</v>
      </c>
      <c r="X186" s="362">
        <v>0</v>
      </c>
      <c r="Y186" s="133">
        <v>0.09</v>
      </c>
      <c r="Z186" s="133">
        <v>2.2608391155056681E-3</v>
      </c>
      <c r="AA186" s="339">
        <v>0</v>
      </c>
      <c r="AB186" s="130"/>
      <c r="AC186" s="341">
        <v>1</v>
      </c>
      <c r="AD186" s="134">
        <v>0</v>
      </c>
      <c r="AE186" s="95">
        <v>0</v>
      </c>
      <c r="AF186" s="95">
        <v>0</v>
      </c>
      <c r="AG186" s="343">
        <v>0</v>
      </c>
      <c r="AH186" s="99"/>
    </row>
    <row r="187" spans="1:34" s="34" customFormat="1" ht="12">
      <c r="A187" s="100">
        <v>430</v>
      </c>
      <c r="B187" s="103">
        <v>430170673</v>
      </c>
      <c r="C187" s="102" t="s">
        <v>509</v>
      </c>
      <c r="D187" s="103">
        <v>170</v>
      </c>
      <c r="E187" s="102" t="s">
        <v>195</v>
      </c>
      <c r="F187" s="103">
        <v>673</v>
      </c>
      <c r="G187" s="104" t="s">
        <v>401</v>
      </c>
      <c r="H187" s="94"/>
      <c r="I187" s="304">
        <v>13254</v>
      </c>
      <c r="J187" s="304">
        <v>8081</v>
      </c>
      <c r="K187" s="304">
        <v>0</v>
      </c>
      <c r="L187" s="304">
        <v>1188</v>
      </c>
      <c r="M187" s="304">
        <v>22523</v>
      </c>
      <c r="N187" s="127"/>
      <c r="O187" s="134">
        <v>1</v>
      </c>
      <c r="P187" s="95">
        <v>21335</v>
      </c>
      <c r="Q187" s="95">
        <v>0</v>
      </c>
      <c r="R187" s="95">
        <v>0</v>
      </c>
      <c r="S187" s="95">
        <v>0</v>
      </c>
      <c r="T187" s="95">
        <v>1188</v>
      </c>
      <c r="U187" s="95">
        <v>22523</v>
      </c>
      <c r="V187" s="128"/>
      <c r="W187" s="361">
        <v>0</v>
      </c>
      <c r="X187" s="362">
        <v>0</v>
      </c>
      <c r="Y187" s="133">
        <v>0.09</v>
      </c>
      <c r="Z187" s="133">
        <v>1.7534781062941793E-2</v>
      </c>
      <c r="AA187" s="339">
        <v>0</v>
      </c>
      <c r="AB187" s="130"/>
      <c r="AC187" s="341">
        <v>0</v>
      </c>
      <c r="AD187" s="134">
        <v>0</v>
      </c>
      <c r="AE187" s="95">
        <v>0</v>
      </c>
      <c r="AF187" s="95">
        <v>0</v>
      </c>
      <c r="AG187" s="343">
        <v>0</v>
      </c>
      <c r="AH187" s="99"/>
    </row>
    <row r="188" spans="1:34" s="34" customFormat="1" ht="12">
      <c r="A188" s="100">
        <v>430</v>
      </c>
      <c r="B188" s="103">
        <v>430170690</v>
      </c>
      <c r="C188" s="102" t="s">
        <v>509</v>
      </c>
      <c r="D188" s="103">
        <v>170</v>
      </c>
      <c r="E188" s="102" t="s">
        <v>195</v>
      </c>
      <c r="F188" s="103">
        <v>690</v>
      </c>
      <c r="G188" s="104" t="s">
        <v>407</v>
      </c>
      <c r="H188" s="94"/>
      <c r="I188" s="304">
        <v>13253</v>
      </c>
      <c r="J188" s="304">
        <v>5257</v>
      </c>
      <c r="K188" s="304">
        <v>0</v>
      </c>
      <c r="L188" s="304">
        <v>1188</v>
      </c>
      <c r="M188" s="304">
        <v>19698</v>
      </c>
      <c r="N188" s="127"/>
      <c r="O188" s="134">
        <v>1</v>
      </c>
      <c r="P188" s="95">
        <v>18510</v>
      </c>
      <c r="Q188" s="95">
        <v>0</v>
      </c>
      <c r="R188" s="95">
        <v>0</v>
      </c>
      <c r="S188" s="95">
        <v>0</v>
      </c>
      <c r="T188" s="95">
        <v>1188</v>
      </c>
      <c r="U188" s="95">
        <v>19698</v>
      </c>
      <c r="V188" s="128"/>
      <c r="W188" s="361">
        <v>0</v>
      </c>
      <c r="X188" s="362">
        <v>0</v>
      </c>
      <c r="Y188" s="133">
        <v>0.09</v>
      </c>
      <c r="Z188" s="133">
        <v>1.2615996079792633E-2</v>
      </c>
      <c r="AA188" s="339">
        <v>0</v>
      </c>
      <c r="AB188" s="130"/>
      <c r="AC188" s="341">
        <v>1</v>
      </c>
      <c r="AD188" s="134">
        <v>0</v>
      </c>
      <c r="AE188" s="95">
        <v>0</v>
      </c>
      <c r="AF188" s="95">
        <v>0</v>
      </c>
      <c r="AG188" s="343">
        <v>0</v>
      </c>
      <c r="AH188" s="99"/>
    </row>
    <row r="189" spans="1:34" s="34" customFormat="1" ht="12">
      <c r="A189" s="100">
        <v>430</v>
      </c>
      <c r="B189" s="103">
        <v>430170710</v>
      </c>
      <c r="C189" s="102" t="s">
        <v>509</v>
      </c>
      <c r="D189" s="103">
        <v>170</v>
      </c>
      <c r="E189" s="102" t="s">
        <v>195</v>
      </c>
      <c r="F189" s="103">
        <v>710</v>
      </c>
      <c r="G189" s="104" t="s">
        <v>412</v>
      </c>
      <c r="H189" s="94"/>
      <c r="I189" s="304">
        <v>13254</v>
      </c>
      <c r="J189" s="304">
        <v>6750</v>
      </c>
      <c r="K189" s="304">
        <v>0</v>
      </c>
      <c r="L189" s="304">
        <v>1188</v>
      </c>
      <c r="M189" s="304">
        <v>21192</v>
      </c>
      <c r="N189" s="127"/>
      <c r="O189" s="134">
        <v>1</v>
      </c>
      <c r="P189" s="95">
        <v>20004</v>
      </c>
      <c r="Q189" s="95">
        <v>0</v>
      </c>
      <c r="R189" s="95">
        <v>0</v>
      </c>
      <c r="S189" s="95">
        <v>0</v>
      </c>
      <c r="T189" s="95">
        <v>1188</v>
      </c>
      <c r="U189" s="95">
        <v>21192</v>
      </c>
      <c r="V189" s="128"/>
      <c r="W189" s="361">
        <v>0</v>
      </c>
      <c r="X189" s="362">
        <v>0</v>
      </c>
      <c r="Y189" s="133">
        <v>0.09</v>
      </c>
      <c r="Z189" s="133">
        <v>9.2084814022842625E-3</v>
      </c>
      <c r="AA189" s="339">
        <v>0</v>
      </c>
      <c r="AB189" s="130"/>
      <c r="AC189" s="341">
        <v>0</v>
      </c>
      <c r="AD189" s="134">
        <v>0</v>
      </c>
      <c r="AE189" s="95">
        <v>0</v>
      </c>
      <c r="AF189" s="95">
        <v>0</v>
      </c>
      <c r="AG189" s="343">
        <v>0</v>
      </c>
      <c r="AH189" s="99"/>
    </row>
    <row r="190" spans="1:34" s="34" customFormat="1" ht="12">
      <c r="A190" s="100">
        <v>430</v>
      </c>
      <c r="B190" s="103">
        <v>430170725</v>
      </c>
      <c r="C190" s="102" t="s">
        <v>509</v>
      </c>
      <c r="D190" s="103">
        <v>170</v>
      </c>
      <c r="E190" s="102" t="s">
        <v>195</v>
      </c>
      <c r="F190" s="103">
        <v>725</v>
      </c>
      <c r="G190" s="104" t="s">
        <v>417</v>
      </c>
      <c r="H190" s="94"/>
      <c r="I190" s="304">
        <v>12697</v>
      </c>
      <c r="J190" s="304">
        <v>3805</v>
      </c>
      <c r="K190" s="304">
        <v>0</v>
      </c>
      <c r="L190" s="304">
        <v>1188</v>
      </c>
      <c r="M190" s="304">
        <v>17690</v>
      </c>
      <c r="N190" s="127"/>
      <c r="O190" s="134">
        <v>9</v>
      </c>
      <c r="P190" s="95">
        <v>148518</v>
      </c>
      <c r="Q190" s="95">
        <v>0</v>
      </c>
      <c r="R190" s="95">
        <v>0</v>
      </c>
      <c r="S190" s="95">
        <v>0</v>
      </c>
      <c r="T190" s="95">
        <v>10692</v>
      </c>
      <c r="U190" s="95">
        <v>159210</v>
      </c>
      <c r="V190" s="128"/>
      <c r="W190" s="361">
        <v>0</v>
      </c>
      <c r="X190" s="362">
        <v>0</v>
      </c>
      <c r="Y190" s="133">
        <v>0.09</v>
      </c>
      <c r="Z190" s="133">
        <v>1.2838536673932595E-2</v>
      </c>
      <c r="AA190" s="339">
        <v>0</v>
      </c>
      <c r="AB190" s="130"/>
      <c r="AC190" s="341">
        <v>4</v>
      </c>
      <c r="AD190" s="134">
        <v>0</v>
      </c>
      <c r="AE190" s="95">
        <v>0</v>
      </c>
      <c r="AF190" s="95">
        <v>0</v>
      </c>
      <c r="AG190" s="343">
        <v>0</v>
      </c>
      <c r="AH190" s="99"/>
    </row>
    <row r="191" spans="1:34" s="34" customFormat="1" ht="12">
      <c r="A191" s="100">
        <v>430</v>
      </c>
      <c r="B191" s="103">
        <v>430170730</v>
      </c>
      <c r="C191" s="102" t="s">
        <v>509</v>
      </c>
      <c r="D191" s="103">
        <v>170</v>
      </c>
      <c r="E191" s="102" t="s">
        <v>195</v>
      </c>
      <c r="F191" s="103">
        <v>730</v>
      </c>
      <c r="G191" s="104" t="s">
        <v>419</v>
      </c>
      <c r="H191" s="94"/>
      <c r="I191" s="304">
        <v>13253</v>
      </c>
      <c r="J191" s="304">
        <v>7078</v>
      </c>
      <c r="K191" s="304">
        <v>0</v>
      </c>
      <c r="L191" s="304">
        <v>1188</v>
      </c>
      <c r="M191" s="304">
        <v>21519</v>
      </c>
      <c r="N191" s="127"/>
      <c r="O191" s="134">
        <v>3</v>
      </c>
      <c r="P191" s="95">
        <v>60993</v>
      </c>
      <c r="Q191" s="95">
        <v>0</v>
      </c>
      <c r="R191" s="95">
        <v>0</v>
      </c>
      <c r="S191" s="95">
        <v>0</v>
      </c>
      <c r="T191" s="95">
        <v>3564</v>
      </c>
      <c r="U191" s="95">
        <v>64557</v>
      </c>
      <c r="V191" s="128"/>
      <c r="W191" s="361">
        <v>0</v>
      </c>
      <c r="X191" s="362">
        <v>0</v>
      </c>
      <c r="Y191" s="133">
        <v>0.09</v>
      </c>
      <c r="Z191" s="133">
        <v>3.0415875202293601E-3</v>
      </c>
      <c r="AA191" s="339">
        <v>0</v>
      </c>
      <c r="AB191" s="130"/>
      <c r="AC191" s="341">
        <v>0</v>
      </c>
      <c r="AD191" s="134">
        <v>0</v>
      </c>
      <c r="AE191" s="95">
        <v>0</v>
      </c>
      <c r="AF191" s="95">
        <v>0</v>
      </c>
      <c r="AG191" s="343">
        <v>0</v>
      </c>
      <c r="AH191" s="99"/>
    </row>
    <row r="192" spans="1:34" s="34" customFormat="1" ht="12">
      <c r="A192" s="100">
        <v>430</v>
      </c>
      <c r="B192" s="103">
        <v>430170735</v>
      </c>
      <c r="C192" s="102" t="s">
        <v>509</v>
      </c>
      <c r="D192" s="103">
        <v>170</v>
      </c>
      <c r="E192" s="102" t="s">
        <v>195</v>
      </c>
      <c r="F192" s="103">
        <v>735</v>
      </c>
      <c r="G192" s="104" t="s">
        <v>420</v>
      </c>
      <c r="H192" s="94"/>
      <c r="I192" s="304">
        <v>12280</v>
      </c>
      <c r="J192" s="304">
        <v>4018</v>
      </c>
      <c r="K192" s="304">
        <v>0</v>
      </c>
      <c r="L192" s="304">
        <v>1188</v>
      </c>
      <c r="M192" s="304">
        <v>17486</v>
      </c>
      <c r="N192" s="127"/>
      <c r="O192" s="134">
        <v>2</v>
      </c>
      <c r="P192" s="95">
        <v>32596</v>
      </c>
      <c r="Q192" s="95">
        <v>0</v>
      </c>
      <c r="R192" s="95">
        <v>0</v>
      </c>
      <c r="S192" s="95">
        <v>0</v>
      </c>
      <c r="T192" s="95">
        <v>2376</v>
      </c>
      <c r="U192" s="95">
        <v>34972</v>
      </c>
      <c r="V192" s="128"/>
      <c r="W192" s="361">
        <v>0</v>
      </c>
      <c r="X192" s="362">
        <v>0</v>
      </c>
      <c r="Y192" s="133">
        <v>0.09</v>
      </c>
      <c r="Z192" s="133">
        <v>1.4731666570077099E-2</v>
      </c>
      <c r="AA192" s="339">
        <v>0</v>
      </c>
      <c r="AB192" s="130"/>
      <c r="AC192" s="341">
        <v>2</v>
      </c>
      <c r="AD192" s="134">
        <v>0</v>
      </c>
      <c r="AE192" s="95">
        <v>0</v>
      </c>
      <c r="AF192" s="95">
        <v>0</v>
      </c>
      <c r="AG192" s="343">
        <v>0</v>
      </c>
      <c r="AH192" s="99"/>
    </row>
    <row r="193" spans="1:34" s="34" customFormat="1" ht="12">
      <c r="A193" s="100">
        <v>430</v>
      </c>
      <c r="B193" s="103">
        <v>430170775</v>
      </c>
      <c r="C193" s="102" t="s">
        <v>509</v>
      </c>
      <c r="D193" s="103">
        <v>170</v>
      </c>
      <c r="E193" s="102" t="s">
        <v>195</v>
      </c>
      <c r="F193" s="103">
        <v>775</v>
      </c>
      <c r="G193" s="104" t="s">
        <v>434</v>
      </c>
      <c r="H193" s="94"/>
      <c r="I193" s="304">
        <v>15462</v>
      </c>
      <c r="J193" s="304">
        <v>4829</v>
      </c>
      <c r="K193" s="304">
        <v>0</v>
      </c>
      <c r="L193" s="304">
        <v>1188</v>
      </c>
      <c r="M193" s="304">
        <v>21479</v>
      </c>
      <c r="N193" s="127"/>
      <c r="O193" s="134">
        <v>5</v>
      </c>
      <c r="P193" s="95">
        <v>101455</v>
      </c>
      <c r="Q193" s="95">
        <v>0</v>
      </c>
      <c r="R193" s="95">
        <v>0</v>
      </c>
      <c r="S193" s="95">
        <v>0</v>
      </c>
      <c r="T193" s="95">
        <v>5940</v>
      </c>
      <c r="U193" s="95">
        <v>107395</v>
      </c>
      <c r="V193" s="128"/>
      <c r="W193" s="361">
        <v>0</v>
      </c>
      <c r="X193" s="362">
        <v>0</v>
      </c>
      <c r="Y193" s="133">
        <v>0.09</v>
      </c>
      <c r="Z193" s="133">
        <v>5.5006130138123503E-3</v>
      </c>
      <c r="AA193" s="339">
        <v>0</v>
      </c>
      <c r="AB193" s="130"/>
      <c r="AC193" s="341">
        <v>4</v>
      </c>
      <c r="AD193" s="134">
        <v>0</v>
      </c>
      <c r="AE193" s="95">
        <v>0</v>
      </c>
      <c r="AF193" s="95">
        <v>0</v>
      </c>
      <c r="AG193" s="343">
        <v>0</v>
      </c>
      <c r="AH193" s="99"/>
    </row>
    <row r="194" spans="1:34" s="34" customFormat="1" ht="12">
      <c r="A194" s="100">
        <v>430</v>
      </c>
      <c r="B194" s="103">
        <v>430170778</v>
      </c>
      <c r="C194" s="102" t="s">
        <v>509</v>
      </c>
      <c r="D194" s="103">
        <v>170</v>
      </c>
      <c r="E194" s="102" t="s">
        <v>195</v>
      </c>
      <c r="F194" s="103">
        <v>778</v>
      </c>
      <c r="G194" s="104" t="s">
        <v>435</v>
      </c>
      <c r="H194" s="94"/>
      <c r="I194" s="304">
        <v>16396.920835762874</v>
      </c>
      <c r="J194" s="304">
        <v>2840</v>
      </c>
      <c r="K194" s="304">
        <v>0</v>
      </c>
      <c r="L194" s="304">
        <v>1188</v>
      </c>
      <c r="M194" s="304">
        <v>20424.920835762874</v>
      </c>
      <c r="N194" s="127"/>
      <c r="O194" s="134">
        <v>1</v>
      </c>
      <c r="P194" s="95">
        <v>19237</v>
      </c>
      <c r="Q194" s="95">
        <v>0</v>
      </c>
      <c r="R194" s="95">
        <v>0</v>
      </c>
      <c r="S194" s="95">
        <v>0</v>
      </c>
      <c r="T194" s="95">
        <v>1188</v>
      </c>
      <c r="U194" s="95">
        <v>20425</v>
      </c>
      <c r="V194" s="128"/>
      <c r="W194" s="361">
        <v>0</v>
      </c>
      <c r="X194" s="362">
        <v>0</v>
      </c>
      <c r="Y194" s="133">
        <v>0.09</v>
      </c>
      <c r="Z194" s="133">
        <v>4.8791206287878688E-3</v>
      </c>
      <c r="AA194" s="339">
        <v>0</v>
      </c>
      <c r="AB194" s="130"/>
      <c r="AC194" s="341">
        <v>1</v>
      </c>
      <c r="AD194" s="134">
        <v>0</v>
      </c>
      <c r="AE194" s="95">
        <v>0</v>
      </c>
      <c r="AF194" s="95">
        <v>0</v>
      </c>
      <c r="AG194" s="343">
        <v>0</v>
      </c>
      <c r="AH194" s="99"/>
    </row>
    <row r="195" spans="1:34" s="34" customFormat="1" ht="12">
      <c r="A195" s="100">
        <v>432</v>
      </c>
      <c r="B195" s="103">
        <v>432712020</v>
      </c>
      <c r="C195" s="102" t="s">
        <v>510</v>
      </c>
      <c r="D195" s="103">
        <v>712</v>
      </c>
      <c r="E195" s="102" t="s">
        <v>413</v>
      </c>
      <c r="F195" s="103">
        <v>20</v>
      </c>
      <c r="G195" s="104" t="s">
        <v>45</v>
      </c>
      <c r="H195" s="94"/>
      <c r="I195" s="304">
        <v>13190</v>
      </c>
      <c r="J195" s="304">
        <v>3062</v>
      </c>
      <c r="K195" s="304">
        <v>0</v>
      </c>
      <c r="L195" s="304">
        <v>1188</v>
      </c>
      <c r="M195" s="304">
        <v>17440</v>
      </c>
      <c r="N195" s="127"/>
      <c r="O195" s="134">
        <v>111</v>
      </c>
      <c r="P195" s="95">
        <v>1803972</v>
      </c>
      <c r="Q195" s="95">
        <v>0</v>
      </c>
      <c r="R195" s="95">
        <v>0</v>
      </c>
      <c r="S195" s="95">
        <v>0</v>
      </c>
      <c r="T195" s="95">
        <v>131868</v>
      </c>
      <c r="U195" s="95">
        <v>1935840</v>
      </c>
      <c r="V195" s="128"/>
      <c r="W195" s="361">
        <v>0</v>
      </c>
      <c r="X195" s="362">
        <v>0</v>
      </c>
      <c r="Y195" s="133">
        <v>0.09</v>
      </c>
      <c r="Z195" s="133">
        <v>6.6450764400587226E-2</v>
      </c>
      <c r="AA195" s="339">
        <v>0</v>
      </c>
      <c r="AB195" s="130"/>
      <c r="AC195" s="341">
        <v>23</v>
      </c>
      <c r="AD195" s="134">
        <v>0</v>
      </c>
      <c r="AE195" s="95">
        <v>0</v>
      </c>
      <c r="AF195" s="95">
        <v>0</v>
      </c>
      <c r="AG195" s="343">
        <v>0</v>
      </c>
      <c r="AH195" s="99"/>
    </row>
    <row r="196" spans="1:34" s="34" customFormat="1" ht="12">
      <c r="A196" s="100">
        <v>432</v>
      </c>
      <c r="B196" s="103">
        <v>432712036</v>
      </c>
      <c r="C196" s="102" t="s">
        <v>510</v>
      </c>
      <c r="D196" s="103">
        <v>712</v>
      </c>
      <c r="E196" s="102" t="s">
        <v>413</v>
      </c>
      <c r="F196" s="103">
        <v>36</v>
      </c>
      <c r="G196" s="104" t="s">
        <v>61</v>
      </c>
      <c r="H196" s="94"/>
      <c r="I196" s="304">
        <v>11091</v>
      </c>
      <c r="J196" s="304">
        <v>5744</v>
      </c>
      <c r="K196" s="304">
        <v>0</v>
      </c>
      <c r="L196" s="304">
        <v>1188</v>
      </c>
      <c r="M196" s="304">
        <v>18023</v>
      </c>
      <c r="N196" s="127"/>
      <c r="O196" s="134">
        <v>1</v>
      </c>
      <c r="P196" s="95">
        <v>16835</v>
      </c>
      <c r="Q196" s="95">
        <v>0</v>
      </c>
      <c r="R196" s="95">
        <v>0</v>
      </c>
      <c r="S196" s="95">
        <v>0</v>
      </c>
      <c r="T196" s="95">
        <v>1188</v>
      </c>
      <c r="U196" s="95">
        <v>18023</v>
      </c>
      <c r="V196" s="128"/>
      <c r="W196" s="361">
        <v>0</v>
      </c>
      <c r="X196" s="362">
        <v>0</v>
      </c>
      <c r="Y196" s="133">
        <v>0.09</v>
      </c>
      <c r="Z196" s="133">
        <v>6.023663572892226E-2</v>
      </c>
      <c r="AA196" s="339">
        <v>0</v>
      </c>
      <c r="AB196" s="130"/>
      <c r="AC196" s="341">
        <v>0</v>
      </c>
      <c r="AD196" s="134">
        <v>0</v>
      </c>
      <c r="AE196" s="95">
        <v>0</v>
      </c>
      <c r="AF196" s="95">
        <v>0</v>
      </c>
      <c r="AG196" s="343">
        <v>0</v>
      </c>
      <c r="AH196" s="99"/>
    </row>
    <row r="197" spans="1:34" s="34" customFormat="1" ht="12">
      <c r="A197" s="100">
        <v>432</v>
      </c>
      <c r="B197" s="103">
        <v>432712172</v>
      </c>
      <c r="C197" s="102" t="s">
        <v>510</v>
      </c>
      <c r="D197" s="103">
        <v>712</v>
      </c>
      <c r="E197" s="102" t="s">
        <v>413</v>
      </c>
      <c r="F197" s="103">
        <v>172</v>
      </c>
      <c r="G197" s="104" t="s">
        <v>197</v>
      </c>
      <c r="H197" s="94"/>
      <c r="I197" s="304">
        <v>15633.284113879006</v>
      </c>
      <c r="J197" s="304">
        <v>10295</v>
      </c>
      <c r="K197" s="304">
        <v>0</v>
      </c>
      <c r="L197" s="304">
        <v>1188</v>
      </c>
      <c r="M197" s="304">
        <v>27116.284113879006</v>
      </c>
      <c r="N197" s="127"/>
      <c r="O197" s="134">
        <v>1</v>
      </c>
      <c r="P197" s="95">
        <v>25928</v>
      </c>
      <c r="Q197" s="95">
        <v>0</v>
      </c>
      <c r="R197" s="95">
        <v>0</v>
      </c>
      <c r="S197" s="95">
        <v>0</v>
      </c>
      <c r="T197" s="95">
        <v>1188</v>
      </c>
      <c r="U197" s="95">
        <v>27116</v>
      </c>
      <c r="V197" s="128"/>
      <c r="W197" s="361">
        <v>0</v>
      </c>
      <c r="X197" s="362">
        <v>0</v>
      </c>
      <c r="Y197" s="133">
        <v>0.09</v>
      </c>
      <c r="Z197" s="133">
        <v>3.5081997251419729E-2</v>
      </c>
      <c r="AA197" s="339">
        <v>0</v>
      </c>
      <c r="AB197" s="130"/>
      <c r="AC197" s="341">
        <v>0</v>
      </c>
      <c r="AD197" s="134">
        <v>0</v>
      </c>
      <c r="AE197" s="95">
        <v>0</v>
      </c>
      <c r="AF197" s="95">
        <v>0</v>
      </c>
      <c r="AG197" s="343">
        <v>0</v>
      </c>
      <c r="AH197" s="99"/>
    </row>
    <row r="198" spans="1:34" s="34" customFormat="1" ht="12">
      <c r="A198" s="100">
        <v>432</v>
      </c>
      <c r="B198" s="103">
        <v>432712261</v>
      </c>
      <c r="C198" s="102" t="s">
        <v>510</v>
      </c>
      <c r="D198" s="103">
        <v>712</v>
      </c>
      <c r="E198" s="102" t="s">
        <v>413</v>
      </c>
      <c r="F198" s="103">
        <v>261</v>
      </c>
      <c r="G198" s="104" t="s">
        <v>286</v>
      </c>
      <c r="H198" s="94"/>
      <c r="I198" s="304">
        <v>11816</v>
      </c>
      <c r="J198" s="304">
        <v>10439</v>
      </c>
      <c r="K198" s="304">
        <v>0</v>
      </c>
      <c r="L198" s="304">
        <v>1188</v>
      </c>
      <c r="M198" s="304">
        <v>23443</v>
      </c>
      <c r="N198" s="127"/>
      <c r="O198" s="134">
        <v>15</v>
      </c>
      <c r="P198" s="95">
        <v>333825</v>
      </c>
      <c r="Q198" s="95">
        <v>0</v>
      </c>
      <c r="R198" s="95">
        <v>0</v>
      </c>
      <c r="S198" s="95">
        <v>0</v>
      </c>
      <c r="T198" s="95">
        <v>17820</v>
      </c>
      <c r="U198" s="95">
        <v>351645</v>
      </c>
      <c r="V198" s="128"/>
      <c r="W198" s="361">
        <v>0</v>
      </c>
      <c r="X198" s="362">
        <v>0</v>
      </c>
      <c r="Y198" s="133">
        <v>0.09</v>
      </c>
      <c r="Z198" s="133">
        <v>7.0586958832434432E-2</v>
      </c>
      <c r="AA198" s="339">
        <v>0</v>
      </c>
      <c r="AB198" s="130"/>
      <c r="AC198" s="341">
        <v>8</v>
      </c>
      <c r="AD198" s="134">
        <v>0</v>
      </c>
      <c r="AE198" s="95">
        <v>0</v>
      </c>
      <c r="AF198" s="95">
        <v>0</v>
      </c>
      <c r="AG198" s="343">
        <v>0</v>
      </c>
      <c r="AH198" s="99"/>
    </row>
    <row r="199" spans="1:34" s="34" customFormat="1" ht="12">
      <c r="A199" s="100">
        <v>432</v>
      </c>
      <c r="B199" s="103">
        <v>432712645</v>
      </c>
      <c r="C199" s="102" t="s">
        <v>510</v>
      </c>
      <c r="D199" s="103">
        <v>712</v>
      </c>
      <c r="E199" s="102" t="s">
        <v>413</v>
      </c>
      <c r="F199" s="103">
        <v>645</v>
      </c>
      <c r="G199" s="104" t="s">
        <v>392</v>
      </c>
      <c r="H199" s="94"/>
      <c r="I199" s="304">
        <v>13624</v>
      </c>
      <c r="J199" s="304">
        <v>3539</v>
      </c>
      <c r="K199" s="304">
        <v>0</v>
      </c>
      <c r="L199" s="304">
        <v>1188</v>
      </c>
      <c r="M199" s="304">
        <v>18351</v>
      </c>
      <c r="N199" s="127"/>
      <c r="O199" s="134">
        <v>53</v>
      </c>
      <c r="P199" s="95">
        <v>909639</v>
      </c>
      <c r="Q199" s="95">
        <v>0</v>
      </c>
      <c r="R199" s="95">
        <v>0</v>
      </c>
      <c r="S199" s="95">
        <v>0</v>
      </c>
      <c r="T199" s="95">
        <v>62964</v>
      </c>
      <c r="U199" s="95">
        <v>972603</v>
      </c>
      <c r="V199" s="128"/>
      <c r="W199" s="361">
        <v>0</v>
      </c>
      <c r="X199" s="362">
        <v>0</v>
      </c>
      <c r="Y199" s="133">
        <v>0.09</v>
      </c>
      <c r="Z199" s="133">
        <v>3.6523327660134094E-2</v>
      </c>
      <c r="AA199" s="339">
        <v>0</v>
      </c>
      <c r="AB199" s="130"/>
      <c r="AC199" s="341">
        <v>6</v>
      </c>
      <c r="AD199" s="134">
        <v>0</v>
      </c>
      <c r="AE199" s="95">
        <v>0</v>
      </c>
      <c r="AF199" s="95">
        <v>0</v>
      </c>
      <c r="AG199" s="343">
        <v>0</v>
      </c>
      <c r="AH199" s="99"/>
    </row>
    <row r="200" spans="1:34" s="34" customFormat="1" ht="12">
      <c r="A200" s="100">
        <v>432</v>
      </c>
      <c r="B200" s="103">
        <v>432712660</v>
      </c>
      <c r="C200" s="102" t="s">
        <v>510</v>
      </c>
      <c r="D200" s="103">
        <v>712</v>
      </c>
      <c r="E200" s="102" t="s">
        <v>413</v>
      </c>
      <c r="F200" s="103">
        <v>660</v>
      </c>
      <c r="G200" s="104" t="s">
        <v>396</v>
      </c>
      <c r="H200" s="94"/>
      <c r="I200" s="304">
        <v>12894</v>
      </c>
      <c r="J200" s="304">
        <v>10797</v>
      </c>
      <c r="K200" s="304">
        <v>0</v>
      </c>
      <c r="L200" s="304">
        <v>1188</v>
      </c>
      <c r="M200" s="304">
        <v>24879</v>
      </c>
      <c r="N200" s="127"/>
      <c r="O200" s="134">
        <v>49</v>
      </c>
      <c r="P200" s="95">
        <v>1160859</v>
      </c>
      <c r="Q200" s="95">
        <v>0</v>
      </c>
      <c r="R200" s="95">
        <v>0</v>
      </c>
      <c r="S200" s="95">
        <v>0</v>
      </c>
      <c r="T200" s="95">
        <v>58212</v>
      </c>
      <c r="U200" s="95">
        <v>1219071</v>
      </c>
      <c r="V200" s="128"/>
      <c r="W200" s="361">
        <v>0</v>
      </c>
      <c r="X200" s="362">
        <v>0</v>
      </c>
      <c r="Y200" s="133">
        <v>0.09</v>
      </c>
      <c r="Z200" s="133">
        <v>7.7727842560901025E-2</v>
      </c>
      <c r="AA200" s="339">
        <v>0</v>
      </c>
      <c r="AB200" s="130"/>
      <c r="AC200" s="341">
        <v>15</v>
      </c>
      <c r="AD200" s="134">
        <v>0</v>
      </c>
      <c r="AE200" s="95">
        <v>0</v>
      </c>
      <c r="AF200" s="95">
        <v>0</v>
      </c>
      <c r="AG200" s="343">
        <v>0</v>
      </c>
      <c r="AH200" s="99"/>
    </row>
    <row r="201" spans="1:34" s="34" customFormat="1" ht="12">
      <c r="A201" s="100">
        <v>432</v>
      </c>
      <c r="B201" s="103">
        <v>432712712</v>
      </c>
      <c r="C201" s="102" t="s">
        <v>510</v>
      </c>
      <c r="D201" s="103">
        <v>712</v>
      </c>
      <c r="E201" s="102" t="s">
        <v>413</v>
      </c>
      <c r="F201" s="103">
        <v>712</v>
      </c>
      <c r="G201" s="104" t="s">
        <v>413</v>
      </c>
      <c r="H201" s="94"/>
      <c r="I201" s="304">
        <v>13540</v>
      </c>
      <c r="J201" s="304">
        <v>10029</v>
      </c>
      <c r="K201" s="304">
        <v>0</v>
      </c>
      <c r="L201" s="304">
        <v>1188</v>
      </c>
      <c r="M201" s="304">
        <v>24757</v>
      </c>
      <c r="N201" s="127"/>
      <c r="O201" s="134">
        <v>16</v>
      </c>
      <c r="P201" s="95">
        <v>377104</v>
      </c>
      <c r="Q201" s="95">
        <v>0</v>
      </c>
      <c r="R201" s="95">
        <v>0</v>
      </c>
      <c r="S201" s="95">
        <v>0</v>
      </c>
      <c r="T201" s="95">
        <v>19008</v>
      </c>
      <c r="U201" s="95">
        <v>396112</v>
      </c>
      <c r="V201" s="128"/>
      <c r="W201" s="361">
        <v>0</v>
      </c>
      <c r="X201" s="362">
        <v>0</v>
      </c>
      <c r="Y201" s="133">
        <v>0.09</v>
      </c>
      <c r="Z201" s="133">
        <v>1.815159989361045E-2</v>
      </c>
      <c r="AA201" s="339">
        <v>0</v>
      </c>
      <c r="AB201" s="130"/>
      <c r="AC201" s="341">
        <v>3</v>
      </c>
      <c r="AD201" s="134">
        <v>0</v>
      </c>
      <c r="AE201" s="95">
        <v>0</v>
      </c>
      <c r="AF201" s="95">
        <v>0</v>
      </c>
      <c r="AG201" s="343">
        <v>0</v>
      </c>
      <c r="AH201" s="99"/>
    </row>
    <row r="202" spans="1:34" s="34" customFormat="1" ht="12">
      <c r="A202" s="100">
        <v>435</v>
      </c>
      <c r="B202" s="103">
        <v>435301009</v>
      </c>
      <c r="C202" s="102" t="s">
        <v>511</v>
      </c>
      <c r="D202" s="103">
        <v>301</v>
      </c>
      <c r="E202" s="102" t="s">
        <v>326</v>
      </c>
      <c r="F202" s="103">
        <v>9</v>
      </c>
      <c r="G202" s="104" t="s">
        <v>34</v>
      </c>
      <c r="H202" s="94"/>
      <c r="I202" s="304">
        <v>12988</v>
      </c>
      <c r="J202" s="304">
        <v>8784</v>
      </c>
      <c r="K202" s="304">
        <v>0</v>
      </c>
      <c r="L202" s="304">
        <v>1188</v>
      </c>
      <c r="M202" s="304">
        <v>22960</v>
      </c>
      <c r="N202" s="127"/>
      <c r="O202" s="134">
        <v>3</v>
      </c>
      <c r="P202" s="95">
        <v>65316</v>
      </c>
      <c r="Q202" s="95">
        <v>0</v>
      </c>
      <c r="R202" s="95">
        <v>0</v>
      </c>
      <c r="S202" s="95">
        <v>0</v>
      </c>
      <c r="T202" s="95">
        <v>3564</v>
      </c>
      <c r="U202" s="95">
        <v>68880</v>
      </c>
      <c r="V202" s="128"/>
      <c r="W202" s="361">
        <v>0</v>
      </c>
      <c r="X202" s="362">
        <v>0</v>
      </c>
      <c r="Y202" s="133">
        <v>0.09</v>
      </c>
      <c r="Z202" s="133">
        <v>1.0539202386071064E-3</v>
      </c>
      <c r="AA202" s="339">
        <v>0</v>
      </c>
      <c r="AB202" s="130"/>
      <c r="AC202" s="341">
        <v>2</v>
      </c>
      <c r="AD202" s="134">
        <v>0</v>
      </c>
      <c r="AE202" s="95">
        <v>0</v>
      </c>
      <c r="AF202" s="95">
        <v>0</v>
      </c>
      <c r="AG202" s="343">
        <v>0</v>
      </c>
      <c r="AH202" s="99"/>
    </row>
    <row r="203" spans="1:34" s="34" customFormat="1" ht="12">
      <c r="A203" s="100">
        <v>435</v>
      </c>
      <c r="B203" s="103">
        <v>435301031</v>
      </c>
      <c r="C203" s="102" t="s">
        <v>511</v>
      </c>
      <c r="D203" s="103">
        <v>301</v>
      </c>
      <c r="E203" s="102" t="s">
        <v>326</v>
      </c>
      <c r="F203" s="103">
        <v>31</v>
      </c>
      <c r="G203" s="104" t="s">
        <v>56</v>
      </c>
      <c r="H203" s="94"/>
      <c r="I203" s="304">
        <v>13188</v>
      </c>
      <c r="J203" s="304">
        <v>5123</v>
      </c>
      <c r="K203" s="304">
        <v>0</v>
      </c>
      <c r="L203" s="304">
        <v>1188</v>
      </c>
      <c r="M203" s="304">
        <v>19499</v>
      </c>
      <c r="N203" s="127"/>
      <c r="O203" s="134">
        <v>50</v>
      </c>
      <c r="P203" s="95">
        <v>915550</v>
      </c>
      <c r="Q203" s="95">
        <v>0</v>
      </c>
      <c r="R203" s="95">
        <v>0</v>
      </c>
      <c r="S203" s="95">
        <v>0</v>
      </c>
      <c r="T203" s="95">
        <v>59400</v>
      </c>
      <c r="U203" s="95">
        <v>974950</v>
      </c>
      <c r="V203" s="128"/>
      <c r="W203" s="361">
        <v>0</v>
      </c>
      <c r="X203" s="362">
        <v>0</v>
      </c>
      <c r="Y203" s="133">
        <v>0.09</v>
      </c>
      <c r="Z203" s="133">
        <v>1.2994220308386383E-2</v>
      </c>
      <c r="AA203" s="339">
        <v>0</v>
      </c>
      <c r="AB203" s="130"/>
      <c r="AC203" s="341">
        <v>11</v>
      </c>
      <c r="AD203" s="134">
        <v>0</v>
      </c>
      <c r="AE203" s="95">
        <v>0</v>
      </c>
      <c r="AF203" s="95">
        <v>0</v>
      </c>
      <c r="AG203" s="343">
        <v>0</v>
      </c>
      <c r="AH203" s="99"/>
    </row>
    <row r="204" spans="1:34" s="34" customFormat="1" ht="12">
      <c r="A204" s="100">
        <v>435</v>
      </c>
      <c r="B204" s="103">
        <v>435301056</v>
      </c>
      <c r="C204" s="102" t="s">
        <v>511</v>
      </c>
      <c r="D204" s="103">
        <v>301</v>
      </c>
      <c r="E204" s="102" t="s">
        <v>326</v>
      </c>
      <c r="F204" s="103">
        <v>56</v>
      </c>
      <c r="G204" s="104" t="s">
        <v>81</v>
      </c>
      <c r="H204" s="94"/>
      <c r="I204" s="304">
        <v>12660</v>
      </c>
      <c r="J204" s="304">
        <v>4026</v>
      </c>
      <c r="K204" s="304">
        <v>0</v>
      </c>
      <c r="L204" s="304">
        <v>1188</v>
      </c>
      <c r="M204" s="304">
        <v>17874</v>
      </c>
      <c r="N204" s="127"/>
      <c r="O204" s="134">
        <v>56</v>
      </c>
      <c r="P204" s="95">
        <v>934416</v>
      </c>
      <c r="Q204" s="95">
        <v>0</v>
      </c>
      <c r="R204" s="95">
        <v>0</v>
      </c>
      <c r="S204" s="95">
        <v>0</v>
      </c>
      <c r="T204" s="95">
        <v>66528</v>
      </c>
      <c r="U204" s="95">
        <v>1000944</v>
      </c>
      <c r="V204" s="128"/>
      <c r="W204" s="361">
        <v>0</v>
      </c>
      <c r="X204" s="362">
        <v>0</v>
      </c>
      <c r="Y204" s="133">
        <v>0.09</v>
      </c>
      <c r="Z204" s="133">
        <v>1.4007931067723826E-2</v>
      </c>
      <c r="AA204" s="339">
        <v>0</v>
      </c>
      <c r="AB204" s="130"/>
      <c r="AC204" s="341">
        <v>17</v>
      </c>
      <c r="AD204" s="134">
        <v>0</v>
      </c>
      <c r="AE204" s="95">
        <v>0</v>
      </c>
      <c r="AF204" s="95">
        <v>0</v>
      </c>
      <c r="AG204" s="343">
        <v>0</v>
      </c>
      <c r="AH204" s="99"/>
    </row>
    <row r="205" spans="1:34" s="34" customFormat="1" ht="12">
      <c r="A205" s="100">
        <v>435</v>
      </c>
      <c r="B205" s="103">
        <v>435301079</v>
      </c>
      <c r="C205" s="102" t="s">
        <v>511</v>
      </c>
      <c r="D205" s="103">
        <v>301</v>
      </c>
      <c r="E205" s="102" t="s">
        <v>326</v>
      </c>
      <c r="F205" s="103">
        <v>79</v>
      </c>
      <c r="G205" s="104" t="s">
        <v>104</v>
      </c>
      <c r="H205" s="94"/>
      <c r="I205" s="304">
        <v>13700</v>
      </c>
      <c r="J205" s="304">
        <v>684</v>
      </c>
      <c r="K205" s="304">
        <v>0</v>
      </c>
      <c r="L205" s="304">
        <v>1188</v>
      </c>
      <c r="M205" s="304">
        <v>15572</v>
      </c>
      <c r="N205" s="127"/>
      <c r="O205" s="134">
        <v>146</v>
      </c>
      <c r="P205" s="95">
        <v>2100064</v>
      </c>
      <c r="Q205" s="95">
        <v>0</v>
      </c>
      <c r="R205" s="95">
        <v>0</v>
      </c>
      <c r="S205" s="95">
        <v>0</v>
      </c>
      <c r="T205" s="95">
        <v>173448</v>
      </c>
      <c r="U205" s="95">
        <v>2273512</v>
      </c>
      <c r="V205" s="128"/>
      <c r="W205" s="361">
        <v>0</v>
      </c>
      <c r="X205" s="362">
        <v>0</v>
      </c>
      <c r="Y205" s="133">
        <v>0.09</v>
      </c>
      <c r="Z205" s="133">
        <v>6.0436139386519351E-2</v>
      </c>
      <c r="AA205" s="339">
        <v>0</v>
      </c>
      <c r="AB205" s="130"/>
      <c r="AC205" s="341">
        <v>29</v>
      </c>
      <c r="AD205" s="134">
        <v>0</v>
      </c>
      <c r="AE205" s="95">
        <v>0</v>
      </c>
      <c r="AF205" s="95">
        <v>0</v>
      </c>
      <c r="AG205" s="343">
        <v>0</v>
      </c>
      <c r="AH205" s="99"/>
    </row>
    <row r="206" spans="1:34" s="34" customFormat="1" ht="12">
      <c r="A206" s="100">
        <v>435</v>
      </c>
      <c r="B206" s="103">
        <v>435301128</v>
      </c>
      <c r="C206" s="102" t="s">
        <v>511</v>
      </c>
      <c r="D206" s="103">
        <v>301</v>
      </c>
      <c r="E206" s="102" t="s">
        <v>326</v>
      </c>
      <c r="F206" s="103">
        <v>128</v>
      </c>
      <c r="G206" s="104" t="s">
        <v>153</v>
      </c>
      <c r="H206" s="94"/>
      <c r="I206" s="304">
        <v>20804</v>
      </c>
      <c r="J206" s="304">
        <v>1134</v>
      </c>
      <c r="K206" s="304">
        <v>0</v>
      </c>
      <c r="L206" s="304">
        <v>1188</v>
      </c>
      <c r="M206" s="304">
        <v>23126</v>
      </c>
      <c r="N206" s="127"/>
      <c r="O206" s="134">
        <v>2</v>
      </c>
      <c r="P206" s="95">
        <v>43876</v>
      </c>
      <c r="Q206" s="95">
        <v>0</v>
      </c>
      <c r="R206" s="95">
        <v>0</v>
      </c>
      <c r="S206" s="95">
        <v>0</v>
      </c>
      <c r="T206" s="95">
        <v>2376</v>
      </c>
      <c r="U206" s="95">
        <v>46252</v>
      </c>
      <c r="V206" s="128"/>
      <c r="W206" s="361">
        <v>0</v>
      </c>
      <c r="X206" s="362">
        <v>0</v>
      </c>
      <c r="Y206" s="133">
        <v>0.09</v>
      </c>
      <c r="Z206" s="133">
        <v>4.2839749174691445E-2</v>
      </c>
      <c r="AA206" s="339">
        <v>0</v>
      </c>
      <c r="AB206" s="130"/>
      <c r="AC206" s="341">
        <v>0</v>
      </c>
      <c r="AD206" s="134">
        <v>0</v>
      </c>
      <c r="AE206" s="95">
        <v>0</v>
      </c>
      <c r="AF206" s="95">
        <v>0</v>
      </c>
      <c r="AG206" s="343">
        <v>0</v>
      </c>
      <c r="AH206" s="99"/>
    </row>
    <row r="207" spans="1:34" s="34" customFormat="1" ht="12">
      <c r="A207" s="100">
        <v>435</v>
      </c>
      <c r="B207" s="103">
        <v>435301149</v>
      </c>
      <c r="C207" s="102" t="s">
        <v>511</v>
      </c>
      <c r="D207" s="103">
        <v>301</v>
      </c>
      <c r="E207" s="102" t="s">
        <v>326</v>
      </c>
      <c r="F207" s="103">
        <v>149</v>
      </c>
      <c r="G207" s="104" t="s">
        <v>174</v>
      </c>
      <c r="H207" s="94"/>
      <c r="I207" s="304">
        <v>21220</v>
      </c>
      <c r="J207" s="304">
        <v>485</v>
      </c>
      <c r="K207" s="304">
        <v>0</v>
      </c>
      <c r="L207" s="304">
        <v>1188</v>
      </c>
      <c r="M207" s="304">
        <v>22893</v>
      </c>
      <c r="N207" s="127"/>
      <c r="O207" s="134">
        <v>5</v>
      </c>
      <c r="P207" s="95">
        <v>108525</v>
      </c>
      <c r="Q207" s="95">
        <v>0</v>
      </c>
      <c r="R207" s="95">
        <v>0</v>
      </c>
      <c r="S207" s="95">
        <v>0</v>
      </c>
      <c r="T207" s="95">
        <v>5940</v>
      </c>
      <c r="U207" s="95">
        <v>114465</v>
      </c>
      <c r="V207" s="128"/>
      <c r="W207" s="361">
        <v>0</v>
      </c>
      <c r="X207" s="362">
        <v>0</v>
      </c>
      <c r="Y207" s="133">
        <v>0.18</v>
      </c>
      <c r="Z207" s="133">
        <v>0.12452134767276674</v>
      </c>
      <c r="AA207" s="339">
        <v>0</v>
      </c>
      <c r="AB207" s="130"/>
      <c r="AC207" s="341">
        <v>0</v>
      </c>
      <c r="AD207" s="134">
        <v>0</v>
      </c>
      <c r="AE207" s="95">
        <v>0</v>
      </c>
      <c r="AF207" s="95">
        <v>0</v>
      </c>
      <c r="AG207" s="343">
        <v>0</v>
      </c>
      <c r="AH207" s="99"/>
    </row>
    <row r="208" spans="1:34" s="34" customFormat="1" ht="12">
      <c r="A208" s="100">
        <v>435</v>
      </c>
      <c r="B208" s="103">
        <v>435301160</v>
      </c>
      <c r="C208" s="102" t="s">
        <v>511</v>
      </c>
      <c r="D208" s="103">
        <v>301</v>
      </c>
      <c r="E208" s="102" t="s">
        <v>326</v>
      </c>
      <c r="F208" s="103">
        <v>160</v>
      </c>
      <c r="G208" s="104" t="s">
        <v>185</v>
      </c>
      <c r="H208" s="94"/>
      <c r="I208" s="304">
        <v>16448</v>
      </c>
      <c r="J208" s="304">
        <v>375</v>
      </c>
      <c r="K208" s="304">
        <v>0</v>
      </c>
      <c r="L208" s="304">
        <v>1188</v>
      </c>
      <c r="M208" s="304">
        <v>18011</v>
      </c>
      <c r="N208" s="127"/>
      <c r="O208" s="134">
        <v>359</v>
      </c>
      <c r="P208" s="95">
        <v>6039457</v>
      </c>
      <c r="Q208" s="95">
        <v>0</v>
      </c>
      <c r="R208" s="95">
        <v>0</v>
      </c>
      <c r="S208" s="95">
        <v>0</v>
      </c>
      <c r="T208" s="95">
        <v>426492</v>
      </c>
      <c r="U208" s="95">
        <v>6465949</v>
      </c>
      <c r="V208" s="128"/>
      <c r="W208" s="361">
        <v>0</v>
      </c>
      <c r="X208" s="362">
        <v>0</v>
      </c>
      <c r="Y208" s="133">
        <v>0.1457</v>
      </c>
      <c r="Z208" s="133">
        <v>0.13335324703492504</v>
      </c>
      <c r="AA208" s="339">
        <v>0</v>
      </c>
      <c r="AB208" s="130"/>
      <c r="AC208" s="341">
        <v>59</v>
      </c>
      <c r="AD208" s="134">
        <v>0</v>
      </c>
      <c r="AE208" s="95">
        <v>0</v>
      </c>
      <c r="AF208" s="95">
        <v>0</v>
      </c>
      <c r="AG208" s="343">
        <v>0</v>
      </c>
      <c r="AH208" s="99"/>
    </row>
    <row r="209" spans="1:34" s="34" customFormat="1" ht="12">
      <c r="A209" s="100">
        <v>435</v>
      </c>
      <c r="B209" s="103">
        <v>435301211</v>
      </c>
      <c r="C209" s="102" t="s">
        <v>511</v>
      </c>
      <c r="D209" s="103">
        <v>301</v>
      </c>
      <c r="E209" s="102" t="s">
        <v>326</v>
      </c>
      <c r="F209" s="103">
        <v>211</v>
      </c>
      <c r="G209" s="104" t="s">
        <v>236</v>
      </c>
      <c r="H209" s="94"/>
      <c r="I209" s="304">
        <v>18079</v>
      </c>
      <c r="J209" s="304">
        <v>5535</v>
      </c>
      <c r="K209" s="304">
        <v>0</v>
      </c>
      <c r="L209" s="304">
        <v>1188</v>
      </c>
      <c r="M209" s="304">
        <v>24802</v>
      </c>
      <c r="N209" s="127"/>
      <c r="O209" s="134">
        <v>2</v>
      </c>
      <c r="P209" s="95">
        <v>47228</v>
      </c>
      <c r="Q209" s="95">
        <v>0</v>
      </c>
      <c r="R209" s="95">
        <v>0</v>
      </c>
      <c r="S209" s="95">
        <v>0</v>
      </c>
      <c r="T209" s="95">
        <v>2376</v>
      </c>
      <c r="U209" s="95">
        <v>49604</v>
      </c>
      <c r="V209" s="128"/>
      <c r="W209" s="361">
        <v>0</v>
      </c>
      <c r="X209" s="362">
        <v>0</v>
      </c>
      <c r="Y209" s="133">
        <v>0.09</v>
      </c>
      <c r="Z209" s="133">
        <v>1.3183749377886362E-3</v>
      </c>
      <c r="AA209" s="339">
        <v>0</v>
      </c>
      <c r="AB209" s="130"/>
      <c r="AC209" s="341">
        <v>0</v>
      </c>
      <c r="AD209" s="134">
        <v>0</v>
      </c>
      <c r="AE209" s="95">
        <v>0</v>
      </c>
      <c r="AF209" s="95">
        <v>0</v>
      </c>
      <c r="AG209" s="343">
        <v>0</v>
      </c>
      <c r="AH209" s="99"/>
    </row>
    <row r="210" spans="1:34" s="34" customFormat="1" ht="12">
      <c r="A210" s="100">
        <v>435</v>
      </c>
      <c r="B210" s="103">
        <v>435301295</v>
      </c>
      <c r="C210" s="102" t="s">
        <v>511</v>
      </c>
      <c r="D210" s="103">
        <v>301</v>
      </c>
      <c r="E210" s="102" t="s">
        <v>326</v>
      </c>
      <c r="F210" s="103">
        <v>295</v>
      </c>
      <c r="G210" s="104" t="s">
        <v>320</v>
      </c>
      <c r="H210" s="94"/>
      <c r="I210" s="304">
        <v>12992</v>
      </c>
      <c r="J210" s="304">
        <v>6357</v>
      </c>
      <c r="K210" s="304">
        <v>0</v>
      </c>
      <c r="L210" s="304">
        <v>1188</v>
      </c>
      <c r="M210" s="304">
        <v>20537</v>
      </c>
      <c r="N210" s="127"/>
      <c r="O210" s="134">
        <v>23</v>
      </c>
      <c r="P210" s="95">
        <v>445027</v>
      </c>
      <c r="Q210" s="95">
        <v>0</v>
      </c>
      <c r="R210" s="95">
        <v>0</v>
      </c>
      <c r="S210" s="95">
        <v>0</v>
      </c>
      <c r="T210" s="95">
        <v>27324</v>
      </c>
      <c r="U210" s="95">
        <v>472351</v>
      </c>
      <c r="V210" s="128"/>
      <c r="W210" s="361">
        <v>0</v>
      </c>
      <c r="X210" s="362">
        <v>0</v>
      </c>
      <c r="Y210" s="133">
        <v>0.09</v>
      </c>
      <c r="Z210" s="133">
        <v>1.0428700204990593E-2</v>
      </c>
      <c r="AA210" s="339">
        <v>0</v>
      </c>
      <c r="AB210" s="130"/>
      <c r="AC210" s="341">
        <v>3</v>
      </c>
      <c r="AD210" s="134">
        <v>0</v>
      </c>
      <c r="AE210" s="95">
        <v>0</v>
      </c>
      <c r="AF210" s="95">
        <v>0</v>
      </c>
      <c r="AG210" s="343">
        <v>0</v>
      </c>
      <c r="AH210" s="99"/>
    </row>
    <row r="211" spans="1:34" s="34" customFormat="1" ht="12">
      <c r="A211" s="100">
        <v>435</v>
      </c>
      <c r="B211" s="103">
        <v>435301301</v>
      </c>
      <c r="C211" s="102" t="s">
        <v>511</v>
      </c>
      <c r="D211" s="103">
        <v>301</v>
      </c>
      <c r="E211" s="102" t="s">
        <v>326</v>
      </c>
      <c r="F211" s="103">
        <v>301</v>
      </c>
      <c r="G211" s="104" t="s">
        <v>326</v>
      </c>
      <c r="H211" s="94"/>
      <c r="I211" s="304">
        <v>13502</v>
      </c>
      <c r="J211" s="304">
        <v>4301</v>
      </c>
      <c r="K211" s="304">
        <v>0</v>
      </c>
      <c r="L211" s="304">
        <v>1188</v>
      </c>
      <c r="M211" s="304">
        <v>18991</v>
      </c>
      <c r="N211" s="127"/>
      <c r="O211" s="134">
        <v>72</v>
      </c>
      <c r="P211" s="95">
        <v>1281816</v>
      </c>
      <c r="Q211" s="95">
        <v>0</v>
      </c>
      <c r="R211" s="95">
        <v>0</v>
      </c>
      <c r="S211" s="95">
        <v>0</v>
      </c>
      <c r="T211" s="95">
        <v>85536</v>
      </c>
      <c r="U211" s="95">
        <v>1367352</v>
      </c>
      <c r="V211" s="128"/>
      <c r="W211" s="361">
        <v>0</v>
      </c>
      <c r="X211" s="362">
        <v>0</v>
      </c>
      <c r="Y211" s="133">
        <v>0.09</v>
      </c>
      <c r="Z211" s="133">
        <v>4.7160361557587155E-2</v>
      </c>
      <c r="AA211" s="339">
        <v>0</v>
      </c>
      <c r="AB211" s="130"/>
      <c r="AC211" s="341">
        <v>14</v>
      </c>
      <c r="AD211" s="134">
        <v>0</v>
      </c>
      <c r="AE211" s="95">
        <v>0</v>
      </c>
      <c r="AF211" s="95">
        <v>0</v>
      </c>
      <c r="AG211" s="343">
        <v>0</v>
      </c>
      <c r="AH211" s="99"/>
    </row>
    <row r="212" spans="1:34" s="34" customFormat="1" ht="12">
      <c r="A212" s="100">
        <v>435</v>
      </c>
      <c r="B212" s="103">
        <v>435301326</v>
      </c>
      <c r="C212" s="102" t="s">
        <v>511</v>
      </c>
      <c r="D212" s="103">
        <v>301</v>
      </c>
      <c r="E212" s="102" t="s">
        <v>326</v>
      </c>
      <c r="F212" s="103">
        <v>326</v>
      </c>
      <c r="G212" s="104" t="s">
        <v>351</v>
      </c>
      <c r="H212" s="94"/>
      <c r="I212" s="304">
        <v>12775</v>
      </c>
      <c r="J212" s="304">
        <v>4587</v>
      </c>
      <c r="K212" s="304">
        <v>0</v>
      </c>
      <c r="L212" s="304">
        <v>1188</v>
      </c>
      <c r="M212" s="304">
        <v>18550</v>
      </c>
      <c r="N212" s="127"/>
      <c r="O212" s="134">
        <v>5</v>
      </c>
      <c r="P212" s="95">
        <v>86810</v>
      </c>
      <c r="Q212" s="95">
        <v>0</v>
      </c>
      <c r="R212" s="95">
        <v>0</v>
      </c>
      <c r="S212" s="95">
        <v>0</v>
      </c>
      <c r="T212" s="95">
        <v>5940</v>
      </c>
      <c r="U212" s="95">
        <v>92750</v>
      </c>
      <c r="V212" s="128"/>
      <c r="W212" s="361">
        <v>0</v>
      </c>
      <c r="X212" s="362">
        <v>0</v>
      </c>
      <c r="Y212" s="133">
        <v>0.09</v>
      </c>
      <c r="Z212" s="133">
        <v>2.2931223237277207E-3</v>
      </c>
      <c r="AA212" s="339">
        <v>0</v>
      </c>
      <c r="AB212" s="130"/>
      <c r="AC212" s="341">
        <v>0</v>
      </c>
      <c r="AD212" s="134">
        <v>0</v>
      </c>
      <c r="AE212" s="95">
        <v>0</v>
      </c>
      <c r="AF212" s="95">
        <v>0</v>
      </c>
      <c r="AG212" s="343">
        <v>0</v>
      </c>
      <c r="AH212" s="99"/>
    </row>
    <row r="213" spans="1:34" s="34" customFormat="1" ht="12">
      <c r="A213" s="100">
        <v>435</v>
      </c>
      <c r="B213" s="103">
        <v>435301673</v>
      </c>
      <c r="C213" s="102" t="s">
        <v>511</v>
      </c>
      <c r="D213" s="103">
        <v>301</v>
      </c>
      <c r="E213" s="102" t="s">
        <v>326</v>
      </c>
      <c r="F213" s="103">
        <v>673</v>
      </c>
      <c r="G213" s="104" t="s">
        <v>401</v>
      </c>
      <c r="H213" s="94"/>
      <c r="I213" s="304">
        <v>13216</v>
      </c>
      <c r="J213" s="304">
        <v>8057</v>
      </c>
      <c r="K213" s="304">
        <v>0</v>
      </c>
      <c r="L213" s="304">
        <v>1188</v>
      </c>
      <c r="M213" s="304">
        <v>22461</v>
      </c>
      <c r="N213" s="127"/>
      <c r="O213" s="134">
        <v>13</v>
      </c>
      <c r="P213" s="95">
        <v>276549</v>
      </c>
      <c r="Q213" s="95">
        <v>0</v>
      </c>
      <c r="R213" s="95">
        <v>0</v>
      </c>
      <c r="S213" s="95">
        <v>0</v>
      </c>
      <c r="T213" s="95">
        <v>15444</v>
      </c>
      <c r="U213" s="95">
        <v>291993</v>
      </c>
      <c r="V213" s="128"/>
      <c r="W213" s="361">
        <v>0</v>
      </c>
      <c r="X213" s="362">
        <v>0</v>
      </c>
      <c r="Y213" s="133">
        <v>0.09</v>
      </c>
      <c r="Z213" s="133">
        <v>1.7534781062941793E-2</v>
      </c>
      <c r="AA213" s="339">
        <v>0</v>
      </c>
      <c r="AB213" s="130"/>
      <c r="AC213" s="341">
        <v>1</v>
      </c>
      <c r="AD213" s="134">
        <v>0</v>
      </c>
      <c r="AE213" s="95">
        <v>0</v>
      </c>
      <c r="AF213" s="95">
        <v>0</v>
      </c>
      <c r="AG213" s="343">
        <v>0</v>
      </c>
      <c r="AH213" s="99"/>
    </row>
    <row r="214" spans="1:34" s="34" customFormat="1" ht="12">
      <c r="A214" s="100">
        <v>435</v>
      </c>
      <c r="B214" s="103">
        <v>435301735</v>
      </c>
      <c r="C214" s="102" t="s">
        <v>511</v>
      </c>
      <c r="D214" s="103">
        <v>301</v>
      </c>
      <c r="E214" s="102" t="s">
        <v>326</v>
      </c>
      <c r="F214" s="103">
        <v>735</v>
      </c>
      <c r="G214" s="104" t="s">
        <v>420</v>
      </c>
      <c r="H214" s="94"/>
      <c r="I214" s="304">
        <v>14243</v>
      </c>
      <c r="J214" s="304">
        <v>4660</v>
      </c>
      <c r="K214" s="304">
        <v>0</v>
      </c>
      <c r="L214" s="304">
        <v>1188</v>
      </c>
      <c r="M214" s="304">
        <v>20091</v>
      </c>
      <c r="N214" s="127"/>
      <c r="O214" s="134">
        <v>4</v>
      </c>
      <c r="P214" s="95">
        <v>75612</v>
      </c>
      <c r="Q214" s="95">
        <v>0</v>
      </c>
      <c r="R214" s="95">
        <v>0</v>
      </c>
      <c r="S214" s="95">
        <v>0</v>
      </c>
      <c r="T214" s="95">
        <v>4752</v>
      </c>
      <c r="U214" s="95">
        <v>80364</v>
      </c>
      <c r="V214" s="128"/>
      <c r="W214" s="361">
        <v>0</v>
      </c>
      <c r="X214" s="362">
        <v>0</v>
      </c>
      <c r="Y214" s="133">
        <v>0.09</v>
      </c>
      <c r="Z214" s="133">
        <v>1.4731666570077099E-2</v>
      </c>
      <c r="AA214" s="339">
        <v>0</v>
      </c>
      <c r="AB214" s="130"/>
      <c r="AC214" s="341">
        <v>1</v>
      </c>
      <c r="AD214" s="134">
        <v>0</v>
      </c>
      <c r="AE214" s="95">
        <v>0</v>
      </c>
      <c r="AF214" s="95">
        <v>0</v>
      </c>
      <c r="AG214" s="343">
        <v>0</v>
      </c>
      <c r="AH214" s="99"/>
    </row>
    <row r="215" spans="1:34" s="34" customFormat="1" ht="12">
      <c r="A215" s="100">
        <v>436</v>
      </c>
      <c r="B215" s="103">
        <v>436049010</v>
      </c>
      <c r="C215" s="102" t="s">
        <v>512</v>
      </c>
      <c r="D215" s="103">
        <v>49</v>
      </c>
      <c r="E215" s="102" t="s">
        <v>74</v>
      </c>
      <c r="F215" s="103">
        <v>10</v>
      </c>
      <c r="G215" s="104" t="s">
        <v>35</v>
      </c>
      <c r="H215" s="94"/>
      <c r="I215" s="304">
        <v>18169</v>
      </c>
      <c r="J215" s="304">
        <v>9343</v>
      </c>
      <c r="K215" s="304">
        <v>0</v>
      </c>
      <c r="L215" s="304">
        <v>1188</v>
      </c>
      <c r="M215" s="304">
        <v>28700</v>
      </c>
      <c r="N215" s="127"/>
      <c r="O215" s="134">
        <v>1</v>
      </c>
      <c r="P215" s="95">
        <v>27512</v>
      </c>
      <c r="Q215" s="95">
        <v>0</v>
      </c>
      <c r="R215" s="95">
        <v>0</v>
      </c>
      <c r="S215" s="95">
        <v>0</v>
      </c>
      <c r="T215" s="95">
        <v>1188</v>
      </c>
      <c r="U215" s="95">
        <v>28700</v>
      </c>
      <c r="V215" s="128"/>
      <c r="W215" s="361">
        <v>0</v>
      </c>
      <c r="X215" s="362">
        <v>0</v>
      </c>
      <c r="Y215" s="133">
        <v>0.09</v>
      </c>
      <c r="Z215" s="133">
        <v>3.3169209524162913E-3</v>
      </c>
      <c r="AA215" s="339">
        <v>0</v>
      </c>
      <c r="AB215" s="130"/>
      <c r="AC215" s="341">
        <v>1</v>
      </c>
      <c r="AD215" s="134">
        <v>0</v>
      </c>
      <c r="AE215" s="95">
        <v>0</v>
      </c>
      <c r="AF215" s="95">
        <v>0</v>
      </c>
      <c r="AG215" s="343">
        <v>0</v>
      </c>
      <c r="AH215" s="99"/>
    </row>
    <row r="216" spans="1:34" s="34" customFormat="1" ht="12">
      <c r="A216" s="100">
        <v>436</v>
      </c>
      <c r="B216" s="103">
        <v>436049026</v>
      </c>
      <c r="C216" s="102" t="s">
        <v>512</v>
      </c>
      <c r="D216" s="103">
        <v>49</v>
      </c>
      <c r="E216" s="102" t="s">
        <v>74</v>
      </c>
      <c r="F216" s="103">
        <v>26</v>
      </c>
      <c r="G216" s="104" t="s">
        <v>51</v>
      </c>
      <c r="H216" s="94"/>
      <c r="I216" s="304">
        <v>17122</v>
      </c>
      <c r="J216" s="304">
        <v>6697</v>
      </c>
      <c r="K216" s="304">
        <v>0</v>
      </c>
      <c r="L216" s="304">
        <v>1188</v>
      </c>
      <c r="M216" s="304">
        <v>25007</v>
      </c>
      <c r="N216" s="127"/>
      <c r="O216" s="134">
        <v>1</v>
      </c>
      <c r="P216" s="95">
        <v>23819</v>
      </c>
      <c r="Q216" s="95">
        <v>0</v>
      </c>
      <c r="R216" s="95">
        <v>0</v>
      </c>
      <c r="S216" s="95">
        <v>0</v>
      </c>
      <c r="T216" s="95">
        <v>1188</v>
      </c>
      <c r="U216" s="95">
        <v>25007</v>
      </c>
      <c r="V216" s="128"/>
      <c r="W216" s="361">
        <v>0</v>
      </c>
      <c r="X216" s="362">
        <v>0</v>
      </c>
      <c r="Y216" s="133">
        <v>0.09</v>
      </c>
      <c r="Z216" s="133">
        <v>1.2326495139902767E-3</v>
      </c>
      <c r="AA216" s="339">
        <v>0</v>
      </c>
      <c r="AB216" s="130"/>
      <c r="AC216" s="341">
        <v>0</v>
      </c>
      <c r="AD216" s="134">
        <v>0</v>
      </c>
      <c r="AE216" s="95">
        <v>0</v>
      </c>
      <c r="AF216" s="95">
        <v>0</v>
      </c>
      <c r="AG216" s="343">
        <v>0</v>
      </c>
      <c r="AH216" s="99"/>
    </row>
    <row r="217" spans="1:34" s="34" customFormat="1" ht="12">
      <c r="A217" s="100">
        <v>436</v>
      </c>
      <c r="B217" s="103">
        <v>436049030</v>
      </c>
      <c r="C217" s="102" t="s">
        <v>512</v>
      </c>
      <c r="D217" s="103">
        <v>49</v>
      </c>
      <c r="E217" s="102" t="s">
        <v>74</v>
      </c>
      <c r="F217" s="103">
        <v>30</v>
      </c>
      <c r="G217" s="104" t="s">
        <v>55</v>
      </c>
      <c r="H217" s="94"/>
      <c r="I217" s="304">
        <v>14452.325895875592</v>
      </c>
      <c r="J217" s="304">
        <v>5208</v>
      </c>
      <c r="K217" s="304">
        <v>0</v>
      </c>
      <c r="L217" s="304">
        <v>1188</v>
      </c>
      <c r="M217" s="304">
        <v>20848.325895875591</v>
      </c>
      <c r="N217" s="127"/>
      <c r="O217" s="134">
        <v>1</v>
      </c>
      <c r="P217" s="95">
        <v>19660</v>
      </c>
      <c r="Q217" s="95">
        <v>0</v>
      </c>
      <c r="R217" s="95">
        <v>0</v>
      </c>
      <c r="S217" s="95">
        <v>0</v>
      </c>
      <c r="T217" s="95">
        <v>1188</v>
      </c>
      <c r="U217" s="95">
        <v>20848</v>
      </c>
      <c r="V217" s="128"/>
      <c r="W217" s="361">
        <v>0</v>
      </c>
      <c r="X217" s="362">
        <v>0</v>
      </c>
      <c r="Y217" s="133">
        <v>0.09</v>
      </c>
      <c r="Z217" s="133">
        <v>7.4103570780187141E-3</v>
      </c>
      <c r="AA217" s="339">
        <v>0</v>
      </c>
      <c r="AB217" s="130"/>
      <c r="AC217" s="341">
        <v>0</v>
      </c>
      <c r="AD217" s="134">
        <v>0</v>
      </c>
      <c r="AE217" s="95">
        <v>0</v>
      </c>
      <c r="AF217" s="95">
        <v>0</v>
      </c>
      <c r="AG217" s="343">
        <v>0</v>
      </c>
      <c r="AH217" s="99"/>
    </row>
    <row r="218" spans="1:34" s="34" customFormat="1" ht="12">
      <c r="A218" s="100">
        <v>436</v>
      </c>
      <c r="B218" s="103">
        <v>436049035</v>
      </c>
      <c r="C218" s="102" t="s">
        <v>512</v>
      </c>
      <c r="D218" s="103">
        <v>49</v>
      </c>
      <c r="E218" s="102" t="s">
        <v>74</v>
      </c>
      <c r="F218" s="103">
        <v>35</v>
      </c>
      <c r="G218" s="104" t="s">
        <v>60</v>
      </c>
      <c r="H218" s="94"/>
      <c r="I218" s="304">
        <v>18217</v>
      </c>
      <c r="J218" s="304">
        <v>6479</v>
      </c>
      <c r="K218" s="304">
        <v>0</v>
      </c>
      <c r="L218" s="304">
        <v>1188</v>
      </c>
      <c r="M218" s="304">
        <v>25884</v>
      </c>
      <c r="N218" s="127"/>
      <c r="O218" s="134">
        <v>15</v>
      </c>
      <c r="P218" s="95">
        <v>370440</v>
      </c>
      <c r="Q218" s="95">
        <v>0</v>
      </c>
      <c r="R218" s="95">
        <v>0</v>
      </c>
      <c r="S218" s="95">
        <v>0</v>
      </c>
      <c r="T218" s="95">
        <v>17820</v>
      </c>
      <c r="U218" s="95">
        <v>388260</v>
      </c>
      <c r="V218" s="128"/>
      <c r="W218" s="361">
        <v>0</v>
      </c>
      <c r="X218" s="362">
        <v>0</v>
      </c>
      <c r="Y218" s="133">
        <v>0.18</v>
      </c>
      <c r="Z218" s="133">
        <v>0.16288347901121777</v>
      </c>
      <c r="AA218" s="339">
        <v>0</v>
      </c>
      <c r="AB218" s="130"/>
      <c r="AC218" s="341">
        <v>8</v>
      </c>
      <c r="AD218" s="134">
        <v>0</v>
      </c>
      <c r="AE218" s="95">
        <v>0</v>
      </c>
      <c r="AF218" s="95">
        <v>0</v>
      </c>
      <c r="AG218" s="343">
        <v>0</v>
      </c>
      <c r="AH218" s="99"/>
    </row>
    <row r="219" spans="1:34" s="34" customFormat="1" ht="12">
      <c r="A219" s="100">
        <v>436</v>
      </c>
      <c r="B219" s="103">
        <v>436049040</v>
      </c>
      <c r="C219" s="102" t="s">
        <v>512</v>
      </c>
      <c r="D219" s="103">
        <v>49</v>
      </c>
      <c r="E219" s="102" t="s">
        <v>74</v>
      </c>
      <c r="F219" s="103">
        <v>40</v>
      </c>
      <c r="G219" s="104" t="s">
        <v>65</v>
      </c>
      <c r="H219" s="94"/>
      <c r="I219" s="304">
        <v>18242</v>
      </c>
      <c r="J219" s="304">
        <v>6093</v>
      </c>
      <c r="K219" s="304">
        <v>0</v>
      </c>
      <c r="L219" s="304">
        <v>1188</v>
      </c>
      <c r="M219" s="304">
        <v>25523</v>
      </c>
      <c r="N219" s="127"/>
      <c r="O219" s="134">
        <v>1</v>
      </c>
      <c r="P219" s="95">
        <v>24335</v>
      </c>
      <c r="Q219" s="95">
        <v>0</v>
      </c>
      <c r="R219" s="95">
        <v>0</v>
      </c>
      <c r="S219" s="95">
        <v>0</v>
      </c>
      <c r="T219" s="95">
        <v>1188</v>
      </c>
      <c r="U219" s="95">
        <v>25523</v>
      </c>
      <c r="V219" s="128"/>
      <c r="W219" s="361">
        <v>0</v>
      </c>
      <c r="X219" s="362">
        <v>0</v>
      </c>
      <c r="Y219" s="133">
        <v>0.09</v>
      </c>
      <c r="Z219" s="133">
        <v>8.458154793437497E-3</v>
      </c>
      <c r="AA219" s="339">
        <v>0</v>
      </c>
      <c r="AB219" s="130"/>
      <c r="AC219" s="341">
        <v>0</v>
      </c>
      <c r="AD219" s="134">
        <v>0</v>
      </c>
      <c r="AE219" s="95">
        <v>0</v>
      </c>
      <c r="AF219" s="95">
        <v>0</v>
      </c>
      <c r="AG219" s="343">
        <v>0</v>
      </c>
      <c r="AH219" s="99"/>
    </row>
    <row r="220" spans="1:34" s="34" customFormat="1" ht="12">
      <c r="A220" s="100">
        <v>436</v>
      </c>
      <c r="B220" s="103">
        <v>436049044</v>
      </c>
      <c r="C220" s="102" t="s">
        <v>512</v>
      </c>
      <c r="D220" s="103">
        <v>49</v>
      </c>
      <c r="E220" s="102" t="s">
        <v>74</v>
      </c>
      <c r="F220" s="103">
        <v>44</v>
      </c>
      <c r="G220" s="104" t="s">
        <v>69</v>
      </c>
      <c r="H220" s="94"/>
      <c r="I220" s="304">
        <v>13070</v>
      </c>
      <c r="J220" s="304">
        <v>0</v>
      </c>
      <c r="K220" s="304">
        <v>0</v>
      </c>
      <c r="L220" s="304">
        <v>1188</v>
      </c>
      <c r="M220" s="304">
        <v>14258</v>
      </c>
      <c r="N220" s="127"/>
      <c r="O220" s="134">
        <v>2</v>
      </c>
      <c r="P220" s="95">
        <v>26140</v>
      </c>
      <c r="Q220" s="95">
        <v>0</v>
      </c>
      <c r="R220" s="95">
        <v>0</v>
      </c>
      <c r="S220" s="95">
        <v>0</v>
      </c>
      <c r="T220" s="95">
        <v>2376</v>
      </c>
      <c r="U220" s="95">
        <v>28516</v>
      </c>
      <c r="V220" s="128"/>
      <c r="W220" s="361">
        <v>0</v>
      </c>
      <c r="X220" s="362">
        <v>0</v>
      </c>
      <c r="Y220" s="133">
        <v>0.09</v>
      </c>
      <c r="Z220" s="133">
        <v>9.39202095539073E-2</v>
      </c>
      <c r="AA220" s="339">
        <v>0</v>
      </c>
      <c r="AB220" s="130"/>
      <c r="AC220" s="341">
        <v>0</v>
      </c>
      <c r="AD220" s="134">
        <v>0</v>
      </c>
      <c r="AE220" s="95">
        <v>0</v>
      </c>
      <c r="AF220" s="95">
        <v>0</v>
      </c>
      <c r="AG220" s="343">
        <v>0</v>
      </c>
      <c r="AH220" s="99"/>
    </row>
    <row r="221" spans="1:34" s="34" customFormat="1" ht="12">
      <c r="A221" s="100">
        <v>436</v>
      </c>
      <c r="B221" s="103">
        <v>436049049</v>
      </c>
      <c r="C221" s="102" t="s">
        <v>512</v>
      </c>
      <c r="D221" s="103">
        <v>49</v>
      </c>
      <c r="E221" s="102" t="s">
        <v>74</v>
      </c>
      <c r="F221" s="103">
        <v>49</v>
      </c>
      <c r="G221" s="104" t="s">
        <v>74</v>
      </c>
      <c r="H221" s="94"/>
      <c r="I221" s="304">
        <v>18898</v>
      </c>
      <c r="J221" s="304">
        <v>23492</v>
      </c>
      <c r="K221" s="304">
        <v>0</v>
      </c>
      <c r="L221" s="304">
        <v>1188</v>
      </c>
      <c r="M221" s="304">
        <v>43578</v>
      </c>
      <c r="N221" s="127"/>
      <c r="O221" s="134">
        <v>150</v>
      </c>
      <c r="P221" s="95">
        <v>6358500</v>
      </c>
      <c r="Q221" s="95">
        <v>0</v>
      </c>
      <c r="R221" s="95">
        <v>0</v>
      </c>
      <c r="S221" s="95">
        <v>0</v>
      </c>
      <c r="T221" s="95">
        <v>178200</v>
      </c>
      <c r="U221" s="95">
        <v>6536700</v>
      </c>
      <c r="V221" s="128"/>
      <c r="W221" s="361">
        <v>0</v>
      </c>
      <c r="X221" s="362">
        <v>0</v>
      </c>
      <c r="Y221" s="133">
        <v>0.09</v>
      </c>
      <c r="Z221" s="133">
        <v>6.4828275284555426E-2</v>
      </c>
      <c r="AA221" s="339">
        <v>0</v>
      </c>
      <c r="AB221" s="130"/>
      <c r="AC221" s="341">
        <v>28</v>
      </c>
      <c r="AD221" s="134">
        <v>0</v>
      </c>
      <c r="AE221" s="95">
        <v>0</v>
      </c>
      <c r="AF221" s="95">
        <v>0</v>
      </c>
      <c r="AG221" s="343">
        <v>0</v>
      </c>
      <c r="AH221" s="99"/>
    </row>
    <row r="222" spans="1:34" s="34" customFormat="1" ht="12">
      <c r="A222" s="100">
        <v>436</v>
      </c>
      <c r="B222" s="103">
        <v>436049057</v>
      </c>
      <c r="C222" s="102" t="s">
        <v>512</v>
      </c>
      <c r="D222" s="103">
        <v>49</v>
      </c>
      <c r="E222" s="102" t="s">
        <v>74</v>
      </c>
      <c r="F222" s="103">
        <v>57</v>
      </c>
      <c r="G222" s="104" t="s">
        <v>82</v>
      </c>
      <c r="H222" s="94"/>
      <c r="I222" s="304">
        <v>14119</v>
      </c>
      <c r="J222" s="304">
        <v>708</v>
      </c>
      <c r="K222" s="304">
        <v>0</v>
      </c>
      <c r="L222" s="304">
        <v>1188</v>
      </c>
      <c r="M222" s="304">
        <v>16015</v>
      </c>
      <c r="N222" s="127"/>
      <c r="O222" s="134">
        <v>7</v>
      </c>
      <c r="P222" s="95">
        <v>103789</v>
      </c>
      <c r="Q222" s="95">
        <v>0</v>
      </c>
      <c r="R222" s="95">
        <v>0</v>
      </c>
      <c r="S222" s="95">
        <v>0</v>
      </c>
      <c r="T222" s="95">
        <v>8316</v>
      </c>
      <c r="U222" s="95">
        <v>112105</v>
      </c>
      <c r="V222" s="128"/>
      <c r="W222" s="361">
        <v>0</v>
      </c>
      <c r="X222" s="362">
        <v>0</v>
      </c>
      <c r="Y222" s="133">
        <v>0.18</v>
      </c>
      <c r="Z222" s="133">
        <v>0.1244432740237135</v>
      </c>
      <c r="AA222" s="339">
        <v>0</v>
      </c>
      <c r="AB222" s="130"/>
      <c r="AC222" s="341">
        <v>0</v>
      </c>
      <c r="AD222" s="134">
        <v>0</v>
      </c>
      <c r="AE222" s="95">
        <v>0</v>
      </c>
      <c r="AF222" s="95">
        <v>0</v>
      </c>
      <c r="AG222" s="343">
        <v>0</v>
      </c>
      <c r="AH222" s="99"/>
    </row>
    <row r="223" spans="1:34" s="34" customFormat="1" ht="12">
      <c r="A223" s="100">
        <v>436</v>
      </c>
      <c r="B223" s="103">
        <v>436049093</v>
      </c>
      <c r="C223" s="102" t="s">
        <v>512</v>
      </c>
      <c r="D223" s="103">
        <v>49</v>
      </c>
      <c r="E223" s="102" t="s">
        <v>74</v>
      </c>
      <c r="F223" s="103">
        <v>93</v>
      </c>
      <c r="G223" s="104" t="s">
        <v>118</v>
      </c>
      <c r="H223" s="94"/>
      <c r="I223" s="304">
        <v>20758</v>
      </c>
      <c r="J223" s="304">
        <v>84</v>
      </c>
      <c r="K223" s="304">
        <v>0</v>
      </c>
      <c r="L223" s="304">
        <v>1188</v>
      </c>
      <c r="M223" s="304">
        <v>22030</v>
      </c>
      <c r="N223" s="127"/>
      <c r="O223" s="134">
        <v>27</v>
      </c>
      <c r="P223" s="95">
        <v>562734</v>
      </c>
      <c r="Q223" s="95">
        <v>0</v>
      </c>
      <c r="R223" s="95">
        <v>0</v>
      </c>
      <c r="S223" s="95">
        <v>0</v>
      </c>
      <c r="T223" s="95">
        <v>32076</v>
      </c>
      <c r="U223" s="95">
        <v>594810</v>
      </c>
      <c r="V223" s="128"/>
      <c r="W223" s="361">
        <v>0</v>
      </c>
      <c r="X223" s="362">
        <v>0</v>
      </c>
      <c r="Y223" s="133">
        <v>0.18</v>
      </c>
      <c r="Z223" s="133">
        <v>8.5882308079859873E-2</v>
      </c>
      <c r="AA223" s="339">
        <v>0</v>
      </c>
      <c r="AB223" s="130"/>
      <c r="AC223" s="341">
        <v>5</v>
      </c>
      <c r="AD223" s="134">
        <v>0</v>
      </c>
      <c r="AE223" s="95">
        <v>0</v>
      </c>
      <c r="AF223" s="95">
        <v>0</v>
      </c>
      <c r="AG223" s="343">
        <v>0</v>
      </c>
      <c r="AH223" s="99"/>
    </row>
    <row r="224" spans="1:34" s="34" customFormat="1" ht="12">
      <c r="A224" s="100">
        <v>436</v>
      </c>
      <c r="B224" s="103">
        <v>436049133</v>
      </c>
      <c r="C224" s="102" t="s">
        <v>512</v>
      </c>
      <c r="D224" s="103">
        <v>49</v>
      </c>
      <c r="E224" s="102" t="s">
        <v>74</v>
      </c>
      <c r="F224" s="103">
        <v>133</v>
      </c>
      <c r="G224" s="104" t="s">
        <v>158</v>
      </c>
      <c r="H224" s="94"/>
      <c r="I224" s="304">
        <v>12023</v>
      </c>
      <c r="J224" s="304">
        <v>0</v>
      </c>
      <c r="K224" s="304">
        <v>0</v>
      </c>
      <c r="L224" s="304">
        <v>1188</v>
      </c>
      <c r="M224" s="304">
        <v>13211</v>
      </c>
      <c r="N224" s="127"/>
      <c r="O224" s="134">
        <v>1</v>
      </c>
      <c r="P224" s="95">
        <v>12023</v>
      </c>
      <c r="Q224" s="95">
        <v>0</v>
      </c>
      <c r="R224" s="95">
        <v>0</v>
      </c>
      <c r="S224" s="95">
        <v>0</v>
      </c>
      <c r="T224" s="95">
        <v>1188</v>
      </c>
      <c r="U224" s="95">
        <v>13211</v>
      </c>
      <c r="V224" s="128"/>
      <c r="W224" s="361">
        <v>0</v>
      </c>
      <c r="X224" s="362">
        <v>0</v>
      </c>
      <c r="Y224" s="133">
        <v>0.09</v>
      </c>
      <c r="Z224" s="133">
        <v>3.8436197771899203E-2</v>
      </c>
      <c r="AA224" s="339">
        <v>0</v>
      </c>
      <c r="AB224" s="130"/>
      <c r="AC224" s="341">
        <v>0</v>
      </c>
      <c r="AD224" s="134">
        <v>0</v>
      </c>
      <c r="AE224" s="95">
        <v>0</v>
      </c>
      <c r="AF224" s="95">
        <v>0</v>
      </c>
      <c r="AG224" s="343">
        <v>0</v>
      </c>
      <c r="AH224" s="99"/>
    </row>
    <row r="225" spans="1:34" s="34" customFormat="1" ht="12">
      <c r="A225" s="100">
        <v>436</v>
      </c>
      <c r="B225" s="103">
        <v>436049155</v>
      </c>
      <c r="C225" s="102" t="s">
        <v>512</v>
      </c>
      <c r="D225" s="103">
        <v>49</v>
      </c>
      <c r="E225" s="102" t="s">
        <v>74</v>
      </c>
      <c r="F225" s="103">
        <v>155</v>
      </c>
      <c r="G225" s="104" t="s">
        <v>180</v>
      </c>
      <c r="H225" s="94"/>
      <c r="I225" s="304">
        <v>14121</v>
      </c>
      <c r="J225" s="304">
        <v>12575</v>
      </c>
      <c r="K225" s="304">
        <v>0</v>
      </c>
      <c r="L225" s="304">
        <v>1188</v>
      </c>
      <c r="M225" s="304">
        <v>27884</v>
      </c>
      <c r="N225" s="127"/>
      <c r="O225" s="134">
        <v>1</v>
      </c>
      <c r="P225" s="95">
        <v>26696</v>
      </c>
      <c r="Q225" s="95">
        <v>0</v>
      </c>
      <c r="R225" s="95">
        <v>0</v>
      </c>
      <c r="S225" s="95">
        <v>0</v>
      </c>
      <c r="T225" s="95">
        <v>1188</v>
      </c>
      <c r="U225" s="95">
        <v>27884</v>
      </c>
      <c r="V225" s="128"/>
      <c r="W225" s="361">
        <v>0</v>
      </c>
      <c r="X225" s="362">
        <v>0</v>
      </c>
      <c r="Y225" s="133">
        <v>0.09</v>
      </c>
      <c r="Z225" s="133">
        <v>4.3629734082922274E-4</v>
      </c>
      <c r="AA225" s="339">
        <v>0</v>
      </c>
      <c r="AB225" s="130"/>
      <c r="AC225" s="341">
        <v>1</v>
      </c>
      <c r="AD225" s="134">
        <v>0</v>
      </c>
      <c r="AE225" s="95">
        <v>0</v>
      </c>
      <c r="AF225" s="95">
        <v>0</v>
      </c>
      <c r="AG225" s="343">
        <v>0</v>
      </c>
      <c r="AH225" s="99"/>
    </row>
    <row r="226" spans="1:34" s="34" customFormat="1" ht="12">
      <c r="A226" s="100">
        <v>436</v>
      </c>
      <c r="B226" s="103">
        <v>436049165</v>
      </c>
      <c r="C226" s="102" t="s">
        <v>512</v>
      </c>
      <c r="D226" s="103">
        <v>49</v>
      </c>
      <c r="E226" s="102" t="s">
        <v>74</v>
      </c>
      <c r="F226" s="103">
        <v>165</v>
      </c>
      <c r="G226" s="104" t="s">
        <v>190</v>
      </c>
      <c r="H226" s="94"/>
      <c r="I226" s="304">
        <v>17886</v>
      </c>
      <c r="J226" s="304">
        <v>0</v>
      </c>
      <c r="K226" s="304">
        <v>0</v>
      </c>
      <c r="L226" s="304">
        <v>1188</v>
      </c>
      <c r="M226" s="304">
        <v>19074</v>
      </c>
      <c r="N226" s="127"/>
      <c r="O226" s="134">
        <v>5</v>
      </c>
      <c r="P226" s="95">
        <v>89430</v>
      </c>
      <c r="Q226" s="95">
        <v>0</v>
      </c>
      <c r="R226" s="95">
        <v>0</v>
      </c>
      <c r="S226" s="95">
        <v>0</v>
      </c>
      <c r="T226" s="95">
        <v>5940</v>
      </c>
      <c r="U226" s="95">
        <v>95370</v>
      </c>
      <c r="V226" s="128"/>
      <c r="W226" s="361">
        <v>0</v>
      </c>
      <c r="X226" s="362">
        <v>0</v>
      </c>
      <c r="Y226" s="133">
        <v>9.8299999999999998E-2</v>
      </c>
      <c r="Z226" s="133">
        <v>8.1633231724625957E-2</v>
      </c>
      <c r="AA226" s="339">
        <v>0</v>
      </c>
      <c r="AB226" s="130"/>
      <c r="AC226" s="341">
        <v>4</v>
      </c>
      <c r="AD226" s="134">
        <v>0</v>
      </c>
      <c r="AE226" s="95">
        <v>0</v>
      </c>
      <c r="AF226" s="95">
        <v>0</v>
      </c>
      <c r="AG226" s="343">
        <v>0</v>
      </c>
      <c r="AH226" s="99"/>
    </row>
    <row r="227" spans="1:34" s="34" customFormat="1" ht="12">
      <c r="A227" s="100">
        <v>436</v>
      </c>
      <c r="B227" s="103">
        <v>436049176</v>
      </c>
      <c r="C227" s="102" t="s">
        <v>512</v>
      </c>
      <c r="D227" s="103">
        <v>49</v>
      </c>
      <c r="E227" s="102" t="s">
        <v>74</v>
      </c>
      <c r="F227" s="103">
        <v>176</v>
      </c>
      <c r="G227" s="104" t="s">
        <v>201</v>
      </c>
      <c r="H227" s="94"/>
      <c r="I227" s="304">
        <v>20354</v>
      </c>
      <c r="J227" s="304">
        <v>6572</v>
      </c>
      <c r="K227" s="304">
        <v>0</v>
      </c>
      <c r="L227" s="304">
        <v>1188</v>
      </c>
      <c r="M227" s="304">
        <v>28114</v>
      </c>
      <c r="N227" s="127"/>
      <c r="O227" s="134">
        <v>8</v>
      </c>
      <c r="P227" s="95">
        <v>215408</v>
      </c>
      <c r="Q227" s="95">
        <v>0</v>
      </c>
      <c r="R227" s="95">
        <v>0</v>
      </c>
      <c r="S227" s="95">
        <v>0</v>
      </c>
      <c r="T227" s="95">
        <v>9504</v>
      </c>
      <c r="U227" s="95">
        <v>224912</v>
      </c>
      <c r="V227" s="128"/>
      <c r="W227" s="361">
        <v>0</v>
      </c>
      <c r="X227" s="362">
        <v>0</v>
      </c>
      <c r="Y227" s="133">
        <v>0.09</v>
      </c>
      <c r="Z227" s="133">
        <v>7.7252291190308575E-2</v>
      </c>
      <c r="AA227" s="339">
        <v>0</v>
      </c>
      <c r="AB227" s="130"/>
      <c r="AC227" s="341">
        <v>4</v>
      </c>
      <c r="AD227" s="134">
        <v>0</v>
      </c>
      <c r="AE227" s="95">
        <v>0</v>
      </c>
      <c r="AF227" s="95">
        <v>0</v>
      </c>
      <c r="AG227" s="343">
        <v>0</v>
      </c>
      <c r="AH227" s="99"/>
    </row>
    <row r="228" spans="1:34" s="34" customFormat="1" ht="12">
      <c r="A228" s="100">
        <v>436</v>
      </c>
      <c r="B228" s="103">
        <v>436049207</v>
      </c>
      <c r="C228" s="102" t="s">
        <v>512</v>
      </c>
      <c r="D228" s="103">
        <v>49</v>
      </c>
      <c r="E228" s="102" t="s">
        <v>74</v>
      </c>
      <c r="F228" s="103">
        <v>207</v>
      </c>
      <c r="G228" s="104" t="s">
        <v>232</v>
      </c>
      <c r="H228" s="94"/>
      <c r="I228" s="304">
        <v>12023</v>
      </c>
      <c r="J228" s="304">
        <v>10085</v>
      </c>
      <c r="K228" s="304">
        <v>0</v>
      </c>
      <c r="L228" s="304">
        <v>1188</v>
      </c>
      <c r="M228" s="304">
        <v>23296</v>
      </c>
      <c r="N228" s="127"/>
      <c r="O228" s="134">
        <v>1</v>
      </c>
      <c r="P228" s="95">
        <v>22108</v>
      </c>
      <c r="Q228" s="95">
        <v>0</v>
      </c>
      <c r="R228" s="95">
        <v>0</v>
      </c>
      <c r="S228" s="95">
        <v>0</v>
      </c>
      <c r="T228" s="95">
        <v>1188</v>
      </c>
      <c r="U228" s="95">
        <v>23296</v>
      </c>
      <c r="V228" s="128"/>
      <c r="W228" s="361">
        <v>0</v>
      </c>
      <c r="X228" s="362">
        <v>0</v>
      </c>
      <c r="Y228" s="133">
        <v>0.09</v>
      </c>
      <c r="Z228" s="133">
        <v>3.8441647048405916E-4</v>
      </c>
      <c r="AA228" s="339">
        <v>0</v>
      </c>
      <c r="AB228" s="130"/>
      <c r="AC228" s="341">
        <v>0</v>
      </c>
      <c r="AD228" s="134">
        <v>0</v>
      </c>
      <c r="AE228" s="95">
        <v>0</v>
      </c>
      <c r="AF228" s="95">
        <v>0</v>
      </c>
      <c r="AG228" s="343">
        <v>0</v>
      </c>
      <c r="AH228" s="99"/>
    </row>
    <row r="229" spans="1:34" s="34" customFormat="1" ht="12">
      <c r="A229" s="100">
        <v>436</v>
      </c>
      <c r="B229" s="103">
        <v>436049220</v>
      </c>
      <c r="C229" s="102" t="s">
        <v>512</v>
      </c>
      <c r="D229" s="103">
        <v>49</v>
      </c>
      <c r="E229" s="102" t="s">
        <v>74</v>
      </c>
      <c r="F229" s="103">
        <v>220</v>
      </c>
      <c r="G229" s="104" t="s">
        <v>245</v>
      </c>
      <c r="H229" s="94"/>
      <c r="I229" s="304">
        <v>16449.08014628815</v>
      </c>
      <c r="J229" s="304">
        <v>5866</v>
      </c>
      <c r="K229" s="304">
        <v>0</v>
      </c>
      <c r="L229" s="304">
        <v>1188</v>
      </c>
      <c r="M229" s="304">
        <v>23503.08014628815</v>
      </c>
      <c r="N229" s="127"/>
      <c r="O229" s="134">
        <v>1</v>
      </c>
      <c r="P229" s="95">
        <v>22315</v>
      </c>
      <c r="Q229" s="95">
        <v>0</v>
      </c>
      <c r="R229" s="95">
        <v>0</v>
      </c>
      <c r="S229" s="95">
        <v>0</v>
      </c>
      <c r="T229" s="95">
        <v>1188</v>
      </c>
      <c r="U229" s="95">
        <v>23503</v>
      </c>
      <c r="V229" s="128"/>
      <c r="W229" s="361">
        <v>0</v>
      </c>
      <c r="X229" s="362">
        <v>0</v>
      </c>
      <c r="Y229" s="133">
        <v>0.09</v>
      </c>
      <c r="Z229" s="133">
        <v>1.6030151924726756E-2</v>
      </c>
      <c r="AA229" s="339">
        <v>0</v>
      </c>
      <c r="AB229" s="130"/>
      <c r="AC229" s="341">
        <v>0</v>
      </c>
      <c r="AD229" s="134">
        <v>0</v>
      </c>
      <c r="AE229" s="95">
        <v>0</v>
      </c>
      <c r="AF229" s="95">
        <v>0</v>
      </c>
      <c r="AG229" s="343">
        <v>0</v>
      </c>
      <c r="AH229" s="99"/>
    </row>
    <row r="230" spans="1:34" s="34" customFormat="1" ht="12">
      <c r="A230" s="100">
        <v>436</v>
      </c>
      <c r="B230" s="103">
        <v>436049229</v>
      </c>
      <c r="C230" s="102" t="s">
        <v>512</v>
      </c>
      <c r="D230" s="103">
        <v>49</v>
      </c>
      <c r="E230" s="102" t="s">
        <v>74</v>
      </c>
      <c r="F230" s="103">
        <v>229</v>
      </c>
      <c r="G230" s="104" t="s">
        <v>254</v>
      </c>
      <c r="H230" s="94"/>
      <c r="I230" s="304">
        <v>22112</v>
      </c>
      <c r="J230" s="304">
        <v>2189</v>
      </c>
      <c r="K230" s="304">
        <v>0</v>
      </c>
      <c r="L230" s="304">
        <v>1188</v>
      </c>
      <c r="M230" s="304">
        <v>25489</v>
      </c>
      <c r="N230" s="127"/>
      <c r="O230" s="134">
        <v>1</v>
      </c>
      <c r="P230" s="95">
        <v>24301</v>
      </c>
      <c r="Q230" s="95">
        <v>0</v>
      </c>
      <c r="R230" s="95">
        <v>0</v>
      </c>
      <c r="S230" s="95">
        <v>0</v>
      </c>
      <c r="T230" s="95">
        <v>1188</v>
      </c>
      <c r="U230" s="95">
        <v>25489</v>
      </c>
      <c r="V230" s="128"/>
      <c r="W230" s="361">
        <v>0</v>
      </c>
      <c r="X230" s="362">
        <v>0</v>
      </c>
      <c r="Y230" s="133">
        <v>0.09</v>
      </c>
      <c r="Z230" s="133">
        <v>2.7719446547168177E-2</v>
      </c>
      <c r="AA230" s="339">
        <v>0</v>
      </c>
      <c r="AB230" s="130"/>
      <c r="AC230" s="341">
        <v>0</v>
      </c>
      <c r="AD230" s="134">
        <v>0</v>
      </c>
      <c r="AE230" s="95">
        <v>0</v>
      </c>
      <c r="AF230" s="95">
        <v>0</v>
      </c>
      <c r="AG230" s="343">
        <v>0</v>
      </c>
      <c r="AH230" s="99"/>
    </row>
    <row r="231" spans="1:34" s="34" customFormat="1" ht="12">
      <c r="A231" s="100">
        <v>436</v>
      </c>
      <c r="B231" s="103">
        <v>436049243</v>
      </c>
      <c r="C231" s="102" t="s">
        <v>512</v>
      </c>
      <c r="D231" s="103">
        <v>49</v>
      </c>
      <c r="E231" s="102" t="s">
        <v>74</v>
      </c>
      <c r="F231" s="103">
        <v>243</v>
      </c>
      <c r="G231" s="104" t="s">
        <v>268</v>
      </c>
      <c r="H231" s="94"/>
      <c r="I231" s="304">
        <v>14121</v>
      </c>
      <c r="J231" s="304">
        <v>1839</v>
      </c>
      <c r="K231" s="304">
        <v>0</v>
      </c>
      <c r="L231" s="304">
        <v>1188</v>
      </c>
      <c r="M231" s="304">
        <v>17148</v>
      </c>
      <c r="N231" s="127"/>
      <c r="O231" s="134">
        <v>1</v>
      </c>
      <c r="P231" s="95">
        <v>15960</v>
      </c>
      <c r="Q231" s="95">
        <v>0</v>
      </c>
      <c r="R231" s="95">
        <v>0</v>
      </c>
      <c r="S231" s="95">
        <v>0</v>
      </c>
      <c r="T231" s="95">
        <v>1188</v>
      </c>
      <c r="U231" s="95">
        <v>17148</v>
      </c>
      <c r="V231" s="128"/>
      <c r="W231" s="361">
        <v>0</v>
      </c>
      <c r="X231" s="362">
        <v>0</v>
      </c>
      <c r="Y231" s="133">
        <v>0.09</v>
      </c>
      <c r="Z231" s="133">
        <v>5.9543084856891471E-3</v>
      </c>
      <c r="AA231" s="339">
        <v>0</v>
      </c>
      <c r="AB231" s="130"/>
      <c r="AC231" s="341">
        <v>0</v>
      </c>
      <c r="AD231" s="134">
        <v>0</v>
      </c>
      <c r="AE231" s="95">
        <v>0</v>
      </c>
      <c r="AF231" s="95">
        <v>0</v>
      </c>
      <c r="AG231" s="343">
        <v>0</v>
      </c>
      <c r="AH231" s="99"/>
    </row>
    <row r="232" spans="1:34" s="34" customFormat="1" ht="12">
      <c r="A232" s="100">
        <v>436</v>
      </c>
      <c r="B232" s="103">
        <v>436049244</v>
      </c>
      <c r="C232" s="102" t="s">
        <v>512</v>
      </c>
      <c r="D232" s="103">
        <v>49</v>
      </c>
      <c r="E232" s="102" t="s">
        <v>74</v>
      </c>
      <c r="F232" s="103">
        <v>244</v>
      </c>
      <c r="G232" s="104" t="s">
        <v>269</v>
      </c>
      <c r="H232" s="94"/>
      <c r="I232" s="304">
        <v>12023</v>
      </c>
      <c r="J232" s="304">
        <v>2906</v>
      </c>
      <c r="K232" s="304">
        <v>0</v>
      </c>
      <c r="L232" s="304">
        <v>1188</v>
      </c>
      <c r="M232" s="304">
        <v>16117</v>
      </c>
      <c r="N232" s="127"/>
      <c r="O232" s="134">
        <v>1</v>
      </c>
      <c r="P232" s="95">
        <v>14929</v>
      </c>
      <c r="Q232" s="95">
        <v>0</v>
      </c>
      <c r="R232" s="95">
        <v>0</v>
      </c>
      <c r="S232" s="95">
        <v>0</v>
      </c>
      <c r="T232" s="95">
        <v>1188</v>
      </c>
      <c r="U232" s="95">
        <v>16117</v>
      </c>
      <c r="V232" s="128"/>
      <c r="W232" s="361">
        <v>0</v>
      </c>
      <c r="X232" s="362">
        <v>0</v>
      </c>
      <c r="Y232" s="133">
        <v>0.09</v>
      </c>
      <c r="Z232" s="133">
        <v>8.1553960330733144E-2</v>
      </c>
      <c r="AA232" s="339">
        <v>0</v>
      </c>
      <c r="AB232" s="130"/>
      <c r="AC232" s="341">
        <v>1</v>
      </c>
      <c r="AD232" s="134">
        <v>0</v>
      </c>
      <c r="AE232" s="95">
        <v>0</v>
      </c>
      <c r="AF232" s="95">
        <v>0</v>
      </c>
      <c r="AG232" s="343">
        <v>0</v>
      </c>
      <c r="AH232" s="99"/>
    </row>
    <row r="233" spans="1:34" s="34" customFormat="1" ht="12">
      <c r="A233" s="100">
        <v>436</v>
      </c>
      <c r="B233" s="103">
        <v>436049248</v>
      </c>
      <c r="C233" s="102" t="s">
        <v>512</v>
      </c>
      <c r="D233" s="103">
        <v>49</v>
      </c>
      <c r="E233" s="102" t="s">
        <v>74</v>
      </c>
      <c r="F233" s="103">
        <v>248</v>
      </c>
      <c r="G233" s="104" t="s">
        <v>273</v>
      </c>
      <c r="H233" s="94"/>
      <c r="I233" s="304">
        <v>20219</v>
      </c>
      <c r="J233" s="304">
        <v>762</v>
      </c>
      <c r="K233" s="304">
        <v>0</v>
      </c>
      <c r="L233" s="304">
        <v>1188</v>
      </c>
      <c r="M233" s="304">
        <v>22169</v>
      </c>
      <c r="N233" s="127"/>
      <c r="O233" s="134">
        <v>9</v>
      </c>
      <c r="P233" s="95">
        <v>188829</v>
      </c>
      <c r="Q233" s="95">
        <v>0</v>
      </c>
      <c r="R233" s="95">
        <v>0</v>
      </c>
      <c r="S233" s="95">
        <v>0</v>
      </c>
      <c r="T233" s="95">
        <v>10692</v>
      </c>
      <c r="U233" s="95">
        <v>199521</v>
      </c>
      <c r="V233" s="128"/>
      <c r="W233" s="361">
        <v>0</v>
      </c>
      <c r="X233" s="362">
        <v>0</v>
      </c>
      <c r="Y233" s="133">
        <v>0.18</v>
      </c>
      <c r="Z233" s="133">
        <v>6.9151363690119996E-2</v>
      </c>
      <c r="AA233" s="339">
        <v>0</v>
      </c>
      <c r="AB233" s="130"/>
      <c r="AC233" s="341">
        <v>2</v>
      </c>
      <c r="AD233" s="134">
        <v>0</v>
      </c>
      <c r="AE233" s="95">
        <v>0</v>
      </c>
      <c r="AF233" s="95">
        <v>0</v>
      </c>
      <c r="AG233" s="343">
        <v>0</v>
      </c>
      <c r="AH233" s="99"/>
    </row>
    <row r="234" spans="1:34" s="34" customFormat="1" ht="12">
      <c r="A234" s="100">
        <v>436</v>
      </c>
      <c r="B234" s="103">
        <v>436049274</v>
      </c>
      <c r="C234" s="102" t="s">
        <v>512</v>
      </c>
      <c r="D234" s="103">
        <v>49</v>
      </c>
      <c r="E234" s="102" t="s">
        <v>74</v>
      </c>
      <c r="F234" s="103">
        <v>274</v>
      </c>
      <c r="G234" s="104" t="s">
        <v>299</v>
      </c>
      <c r="H234" s="94"/>
      <c r="I234" s="304">
        <v>20874</v>
      </c>
      <c r="J234" s="304">
        <v>10735</v>
      </c>
      <c r="K234" s="304">
        <v>0</v>
      </c>
      <c r="L234" s="304">
        <v>1188</v>
      </c>
      <c r="M234" s="304">
        <v>32797</v>
      </c>
      <c r="N234" s="127"/>
      <c r="O234" s="134">
        <v>7</v>
      </c>
      <c r="P234" s="95">
        <v>221263</v>
      </c>
      <c r="Q234" s="95">
        <v>0</v>
      </c>
      <c r="R234" s="95">
        <v>0</v>
      </c>
      <c r="S234" s="95">
        <v>0</v>
      </c>
      <c r="T234" s="95">
        <v>8316</v>
      </c>
      <c r="U234" s="95">
        <v>229579</v>
      </c>
      <c r="V234" s="128"/>
      <c r="W234" s="361">
        <v>0</v>
      </c>
      <c r="X234" s="362">
        <v>0</v>
      </c>
      <c r="Y234" s="133">
        <v>0.09</v>
      </c>
      <c r="Z234" s="133">
        <v>4.9839533800754475E-2</v>
      </c>
      <c r="AA234" s="339">
        <v>0</v>
      </c>
      <c r="AB234" s="130"/>
      <c r="AC234" s="341">
        <v>1</v>
      </c>
      <c r="AD234" s="134">
        <v>0</v>
      </c>
      <c r="AE234" s="95">
        <v>0</v>
      </c>
      <c r="AF234" s="95">
        <v>0</v>
      </c>
      <c r="AG234" s="343">
        <v>0</v>
      </c>
      <c r="AH234" s="99"/>
    </row>
    <row r="235" spans="1:34" s="34" customFormat="1" ht="12">
      <c r="A235" s="100">
        <v>436</v>
      </c>
      <c r="B235" s="103">
        <v>436049285</v>
      </c>
      <c r="C235" s="102" t="s">
        <v>512</v>
      </c>
      <c r="D235" s="103">
        <v>49</v>
      </c>
      <c r="E235" s="102" t="s">
        <v>74</v>
      </c>
      <c r="F235" s="103">
        <v>285</v>
      </c>
      <c r="G235" s="104" t="s">
        <v>310</v>
      </c>
      <c r="H235" s="94"/>
      <c r="I235" s="304">
        <v>15385</v>
      </c>
      <c r="J235" s="304">
        <v>3402</v>
      </c>
      <c r="K235" s="304">
        <v>0</v>
      </c>
      <c r="L235" s="304">
        <v>1188</v>
      </c>
      <c r="M235" s="304">
        <v>19975</v>
      </c>
      <c r="N235" s="127"/>
      <c r="O235" s="134">
        <v>1</v>
      </c>
      <c r="P235" s="95">
        <v>18787</v>
      </c>
      <c r="Q235" s="95">
        <v>0</v>
      </c>
      <c r="R235" s="95">
        <v>0</v>
      </c>
      <c r="S235" s="95">
        <v>0</v>
      </c>
      <c r="T235" s="95">
        <v>1188</v>
      </c>
      <c r="U235" s="95">
        <v>19975</v>
      </c>
      <c r="V235" s="128"/>
      <c r="W235" s="361">
        <v>0</v>
      </c>
      <c r="X235" s="362">
        <v>0</v>
      </c>
      <c r="Y235" s="133">
        <v>0.09</v>
      </c>
      <c r="Z235" s="133">
        <v>2.2266543452715282E-2</v>
      </c>
      <c r="AA235" s="339">
        <v>0</v>
      </c>
      <c r="AB235" s="130"/>
      <c r="AC235" s="341">
        <v>0</v>
      </c>
      <c r="AD235" s="134">
        <v>0</v>
      </c>
      <c r="AE235" s="95">
        <v>0</v>
      </c>
      <c r="AF235" s="95">
        <v>0</v>
      </c>
      <c r="AG235" s="343">
        <v>0</v>
      </c>
      <c r="AH235" s="99"/>
    </row>
    <row r="236" spans="1:34" s="34" customFormat="1" ht="12">
      <c r="A236" s="100">
        <v>436</v>
      </c>
      <c r="B236" s="103">
        <v>436049308</v>
      </c>
      <c r="C236" s="102" t="s">
        <v>512</v>
      </c>
      <c r="D236" s="103">
        <v>49</v>
      </c>
      <c r="E236" s="102" t="s">
        <v>74</v>
      </c>
      <c r="F236" s="103">
        <v>308</v>
      </c>
      <c r="G236" s="104" t="s">
        <v>333</v>
      </c>
      <c r="H236" s="94"/>
      <c r="I236" s="304">
        <v>22703</v>
      </c>
      <c r="J236" s="304">
        <v>8782</v>
      </c>
      <c r="K236" s="304">
        <v>0</v>
      </c>
      <c r="L236" s="304">
        <v>1188</v>
      </c>
      <c r="M236" s="304">
        <v>32673</v>
      </c>
      <c r="N236" s="127"/>
      <c r="O236" s="134">
        <v>1</v>
      </c>
      <c r="P236" s="95">
        <v>31485</v>
      </c>
      <c r="Q236" s="95">
        <v>0</v>
      </c>
      <c r="R236" s="95">
        <v>0</v>
      </c>
      <c r="S236" s="95">
        <v>0</v>
      </c>
      <c r="T236" s="95">
        <v>1188</v>
      </c>
      <c r="U236" s="95">
        <v>32673</v>
      </c>
      <c r="V236" s="128"/>
      <c r="W236" s="361">
        <v>0</v>
      </c>
      <c r="X236" s="362">
        <v>0</v>
      </c>
      <c r="Y236" s="133">
        <v>0.09</v>
      </c>
      <c r="Z236" s="133">
        <v>1.4629324612361622E-3</v>
      </c>
      <c r="AA236" s="339">
        <v>0</v>
      </c>
      <c r="AB236" s="130"/>
      <c r="AC236" s="341">
        <v>0</v>
      </c>
      <c r="AD236" s="134">
        <v>0</v>
      </c>
      <c r="AE236" s="95">
        <v>0</v>
      </c>
      <c r="AF236" s="95">
        <v>0</v>
      </c>
      <c r="AG236" s="343">
        <v>0</v>
      </c>
      <c r="AH236" s="99"/>
    </row>
    <row r="237" spans="1:34" s="34" customFormat="1" ht="12">
      <c r="A237" s="100">
        <v>436</v>
      </c>
      <c r="B237" s="103">
        <v>436049342</v>
      </c>
      <c r="C237" s="102" t="s">
        <v>512</v>
      </c>
      <c r="D237" s="103">
        <v>49</v>
      </c>
      <c r="E237" s="102" t="s">
        <v>74</v>
      </c>
      <c r="F237" s="103">
        <v>342</v>
      </c>
      <c r="G237" s="104" t="s">
        <v>367</v>
      </c>
      <c r="H237" s="94"/>
      <c r="I237" s="304">
        <v>13669.90706038877</v>
      </c>
      <c r="J237" s="304">
        <v>10990</v>
      </c>
      <c r="K237" s="304">
        <v>0</v>
      </c>
      <c r="L237" s="304">
        <v>1188</v>
      </c>
      <c r="M237" s="304">
        <v>25847.90706038877</v>
      </c>
      <c r="N237" s="127"/>
      <c r="O237" s="134">
        <v>1</v>
      </c>
      <c r="P237" s="95">
        <v>24660</v>
      </c>
      <c r="Q237" s="95">
        <v>0</v>
      </c>
      <c r="R237" s="95">
        <v>0</v>
      </c>
      <c r="S237" s="95">
        <v>0</v>
      </c>
      <c r="T237" s="95">
        <v>1188</v>
      </c>
      <c r="U237" s="95">
        <v>25848</v>
      </c>
      <c r="V237" s="128"/>
      <c r="W237" s="361">
        <v>0</v>
      </c>
      <c r="X237" s="362">
        <v>0</v>
      </c>
      <c r="Y237" s="133">
        <v>0.09</v>
      </c>
      <c r="Z237" s="133">
        <v>3.1305285756052991E-3</v>
      </c>
      <c r="AA237" s="339">
        <v>0</v>
      </c>
      <c r="AB237" s="130"/>
      <c r="AC237" s="341">
        <v>0</v>
      </c>
      <c r="AD237" s="134">
        <v>0</v>
      </c>
      <c r="AE237" s="95">
        <v>0</v>
      </c>
      <c r="AF237" s="95">
        <v>0</v>
      </c>
      <c r="AG237" s="343">
        <v>0</v>
      </c>
      <c r="AH237" s="99"/>
    </row>
    <row r="238" spans="1:34" s="34" customFormat="1" ht="12">
      <c r="A238" s="100">
        <v>438</v>
      </c>
      <c r="B238" s="103">
        <v>438035035</v>
      </c>
      <c r="C238" s="102" t="s">
        <v>513</v>
      </c>
      <c r="D238" s="103">
        <v>35</v>
      </c>
      <c r="E238" s="102" t="s">
        <v>60</v>
      </c>
      <c r="F238" s="103">
        <v>35</v>
      </c>
      <c r="G238" s="104" t="s">
        <v>60</v>
      </c>
      <c r="H238" s="94"/>
      <c r="I238" s="304">
        <v>20976</v>
      </c>
      <c r="J238" s="304">
        <v>7460</v>
      </c>
      <c r="K238" s="304">
        <v>0</v>
      </c>
      <c r="L238" s="304">
        <v>1188</v>
      </c>
      <c r="M238" s="304">
        <v>29624</v>
      </c>
      <c r="N238" s="127"/>
      <c r="O238" s="134">
        <v>335</v>
      </c>
      <c r="P238" s="95">
        <v>9526060</v>
      </c>
      <c r="Q238" s="95">
        <v>0</v>
      </c>
      <c r="R238" s="95">
        <v>0</v>
      </c>
      <c r="S238" s="95">
        <v>0</v>
      </c>
      <c r="T238" s="95">
        <v>397980</v>
      </c>
      <c r="U238" s="95">
        <v>9924040</v>
      </c>
      <c r="V238" s="128"/>
      <c r="W238" s="361">
        <v>0</v>
      </c>
      <c r="X238" s="362">
        <v>0</v>
      </c>
      <c r="Y238" s="133">
        <v>0.18</v>
      </c>
      <c r="Z238" s="133">
        <v>0.16288347901121777</v>
      </c>
      <c r="AA238" s="339">
        <v>0</v>
      </c>
      <c r="AB238" s="130"/>
      <c r="AC238" s="341">
        <v>80</v>
      </c>
      <c r="AD238" s="134">
        <v>0</v>
      </c>
      <c r="AE238" s="95">
        <v>0</v>
      </c>
      <c r="AF238" s="95">
        <v>0</v>
      </c>
      <c r="AG238" s="343">
        <v>0</v>
      </c>
      <c r="AH238" s="99"/>
    </row>
    <row r="239" spans="1:34" s="34" customFormat="1" ht="12">
      <c r="A239" s="100">
        <v>438</v>
      </c>
      <c r="B239" s="103">
        <v>438035044</v>
      </c>
      <c r="C239" s="102" t="s">
        <v>513</v>
      </c>
      <c r="D239" s="103">
        <v>35</v>
      </c>
      <c r="E239" s="102" t="s">
        <v>60</v>
      </c>
      <c r="F239" s="103">
        <v>44</v>
      </c>
      <c r="G239" s="104" t="s">
        <v>69</v>
      </c>
      <c r="H239" s="94"/>
      <c r="I239" s="304">
        <v>21777</v>
      </c>
      <c r="J239" s="304">
        <v>0</v>
      </c>
      <c r="K239" s="304">
        <v>0</v>
      </c>
      <c r="L239" s="304">
        <v>1188</v>
      </c>
      <c r="M239" s="304">
        <v>22965</v>
      </c>
      <c r="N239" s="127"/>
      <c r="O239" s="134">
        <v>5</v>
      </c>
      <c r="P239" s="95">
        <v>108885</v>
      </c>
      <c r="Q239" s="95">
        <v>-2726.902032935935</v>
      </c>
      <c r="R239" s="95">
        <v>0</v>
      </c>
      <c r="S239" s="95">
        <v>0</v>
      </c>
      <c r="T239" s="95">
        <v>5790</v>
      </c>
      <c r="U239" s="95">
        <v>111948.09796706407</v>
      </c>
      <c r="V239" s="128"/>
      <c r="W239" s="361">
        <v>0</v>
      </c>
      <c r="X239" s="362">
        <v>0</v>
      </c>
      <c r="Y239" s="133">
        <v>0.09</v>
      </c>
      <c r="Z239" s="133">
        <v>9.39202095539073E-2</v>
      </c>
      <c r="AA239" s="339">
        <v>0</v>
      </c>
      <c r="AB239" s="130"/>
      <c r="AC239" s="341">
        <v>3</v>
      </c>
      <c r="AD239" s="134">
        <v>0.12521936138751597</v>
      </c>
      <c r="AE239" s="95">
        <v>2726.902032935935</v>
      </c>
      <c r="AF239" s="95">
        <v>0</v>
      </c>
      <c r="AG239" s="343">
        <v>0</v>
      </c>
      <c r="AH239" s="99"/>
    </row>
    <row r="240" spans="1:34" s="34" customFormat="1" ht="12">
      <c r="A240" s="100">
        <v>438</v>
      </c>
      <c r="B240" s="103">
        <v>438035057</v>
      </c>
      <c r="C240" s="102" t="s">
        <v>513</v>
      </c>
      <c r="D240" s="103">
        <v>35</v>
      </c>
      <c r="E240" s="102" t="s">
        <v>60</v>
      </c>
      <c r="F240" s="103">
        <v>57</v>
      </c>
      <c r="G240" s="104" t="s">
        <v>82</v>
      </c>
      <c r="H240" s="94"/>
      <c r="I240" s="304">
        <v>22168.796604329207</v>
      </c>
      <c r="J240" s="304">
        <v>1111</v>
      </c>
      <c r="K240" s="304">
        <v>0</v>
      </c>
      <c r="L240" s="304">
        <v>1188</v>
      </c>
      <c r="M240" s="304">
        <v>24467.796604329207</v>
      </c>
      <c r="N240" s="127"/>
      <c r="O240" s="134">
        <v>1</v>
      </c>
      <c r="P240" s="95">
        <v>23280</v>
      </c>
      <c r="Q240" s="95">
        <v>0</v>
      </c>
      <c r="R240" s="95">
        <v>0</v>
      </c>
      <c r="S240" s="95">
        <v>0</v>
      </c>
      <c r="T240" s="95">
        <v>1188</v>
      </c>
      <c r="U240" s="95">
        <v>24468</v>
      </c>
      <c r="V240" s="128"/>
      <c r="W240" s="361">
        <v>0</v>
      </c>
      <c r="X240" s="362">
        <v>0</v>
      </c>
      <c r="Y240" s="133">
        <v>0.18</v>
      </c>
      <c r="Z240" s="133">
        <v>0.1244432740237135</v>
      </c>
      <c r="AA240" s="339">
        <v>0</v>
      </c>
      <c r="AB240" s="130"/>
      <c r="AC240" s="341">
        <v>0</v>
      </c>
      <c r="AD240" s="134">
        <v>0</v>
      </c>
      <c r="AE240" s="95">
        <v>0</v>
      </c>
      <c r="AF240" s="95">
        <v>0</v>
      </c>
      <c r="AG240" s="343">
        <v>0</v>
      </c>
      <c r="AH240" s="99"/>
    </row>
    <row r="241" spans="1:34" s="34" customFormat="1" ht="12">
      <c r="A241" s="100">
        <v>438</v>
      </c>
      <c r="B241" s="103">
        <v>438035243</v>
      </c>
      <c r="C241" s="102" t="s">
        <v>513</v>
      </c>
      <c r="D241" s="103">
        <v>35</v>
      </c>
      <c r="E241" s="102" t="s">
        <v>60</v>
      </c>
      <c r="F241" s="103">
        <v>243</v>
      </c>
      <c r="G241" s="104" t="s">
        <v>268</v>
      </c>
      <c r="H241" s="94"/>
      <c r="I241" s="304">
        <v>12151</v>
      </c>
      <c r="J241" s="304">
        <v>1582</v>
      </c>
      <c r="K241" s="304">
        <v>0</v>
      </c>
      <c r="L241" s="304">
        <v>1188</v>
      </c>
      <c r="M241" s="304">
        <v>14921</v>
      </c>
      <c r="N241" s="127"/>
      <c r="O241" s="134">
        <v>1</v>
      </c>
      <c r="P241" s="95">
        <v>13733</v>
      </c>
      <c r="Q241" s="95">
        <v>0</v>
      </c>
      <c r="R241" s="95">
        <v>0</v>
      </c>
      <c r="S241" s="95">
        <v>0</v>
      </c>
      <c r="T241" s="95">
        <v>1188</v>
      </c>
      <c r="U241" s="95">
        <v>14921</v>
      </c>
      <c r="V241" s="128"/>
      <c r="W241" s="361">
        <v>0</v>
      </c>
      <c r="X241" s="362">
        <v>0</v>
      </c>
      <c r="Y241" s="133">
        <v>0.09</v>
      </c>
      <c r="Z241" s="133">
        <v>5.9543084856891471E-3</v>
      </c>
      <c r="AA241" s="339">
        <v>0</v>
      </c>
      <c r="AB241" s="130"/>
      <c r="AC241" s="341">
        <v>1</v>
      </c>
      <c r="AD241" s="134">
        <v>0</v>
      </c>
      <c r="AE241" s="95">
        <v>0</v>
      </c>
      <c r="AF241" s="95">
        <v>0</v>
      </c>
      <c r="AG241" s="343">
        <v>0</v>
      </c>
      <c r="AH241" s="99"/>
    </row>
    <row r="242" spans="1:34" s="34" customFormat="1" ht="12">
      <c r="A242" s="100">
        <v>438</v>
      </c>
      <c r="B242" s="103">
        <v>438035244</v>
      </c>
      <c r="C242" s="102" t="s">
        <v>513</v>
      </c>
      <c r="D242" s="103">
        <v>35</v>
      </c>
      <c r="E242" s="102" t="s">
        <v>60</v>
      </c>
      <c r="F242" s="103">
        <v>244</v>
      </c>
      <c r="G242" s="104" t="s">
        <v>269</v>
      </c>
      <c r="H242" s="94"/>
      <c r="I242" s="304">
        <v>19628</v>
      </c>
      <c r="J242" s="304">
        <v>4745</v>
      </c>
      <c r="K242" s="304">
        <v>0</v>
      </c>
      <c r="L242" s="304">
        <v>1188</v>
      </c>
      <c r="M242" s="304">
        <v>25561</v>
      </c>
      <c r="N242" s="127"/>
      <c r="O242" s="134">
        <v>3</v>
      </c>
      <c r="P242" s="95">
        <v>73119</v>
      </c>
      <c r="Q242" s="95">
        <v>0</v>
      </c>
      <c r="R242" s="95">
        <v>0</v>
      </c>
      <c r="S242" s="95">
        <v>0</v>
      </c>
      <c r="T242" s="95">
        <v>3564</v>
      </c>
      <c r="U242" s="95">
        <v>76683</v>
      </c>
      <c r="V242" s="128"/>
      <c r="W242" s="361">
        <v>0</v>
      </c>
      <c r="X242" s="362">
        <v>0</v>
      </c>
      <c r="Y242" s="133">
        <v>0.09</v>
      </c>
      <c r="Z242" s="133">
        <v>8.1553960330733144E-2</v>
      </c>
      <c r="AA242" s="339">
        <v>0</v>
      </c>
      <c r="AB242" s="130"/>
      <c r="AC242" s="341">
        <v>1</v>
      </c>
      <c r="AD242" s="134">
        <v>0</v>
      </c>
      <c r="AE242" s="95">
        <v>0</v>
      </c>
      <c r="AF242" s="95">
        <v>0</v>
      </c>
      <c r="AG242" s="343">
        <v>0</v>
      </c>
      <c r="AH242" s="99"/>
    </row>
    <row r="243" spans="1:34" s="34" customFormat="1" ht="12">
      <c r="A243" s="100">
        <v>439</v>
      </c>
      <c r="B243" s="103">
        <v>439035035</v>
      </c>
      <c r="C243" s="102" t="s">
        <v>514</v>
      </c>
      <c r="D243" s="103">
        <v>35</v>
      </c>
      <c r="E243" s="102" t="s">
        <v>60</v>
      </c>
      <c r="F243" s="103">
        <v>35</v>
      </c>
      <c r="G243" s="104" t="s">
        <v>60</v>
      </c>
      <c r="H243" s="94"/>
      <c r="I243" s="304">
        <v>19672</v>
      </c>
      <c r="J243" s="304">
        <v>6997</v>
      </c>
      <c r="K243" s="304">
        <v>0</v>
      </c>
      <c r="L243" s="304">
        <v>1188</v>
      </c>
      <c r="M243" s="304">
        <v>27857</v>
      </c>
      <c r="N243" s="127"/>
      <c r="O243" s="134">
        <v>451</v>
      </c>
      <c r="P243" s="95">
        <v>11435556</v>
      </c>
      <c r="Q243" s="95">
        <v>0</v>
      </c>
      <c r="R243" s="95">
        <v>0</v>
      </c>
      <c r="S243" s="95">
        <v>0</v>
      </c>
      <c r="T243" s="95">
        <v>509179</v>
      </c>
      <c r="U243" s="95">
        <v>11944735</v>
      </c>
      <c r="V243" s="128"/>
      <c r="W243" s="361">
        <v>22.2119914346897</v>
      </c>
      <c r="X243" s="362">
        <v>0</v>
      </c>
      <c r="Y243" s="133">
        <v>0.18</v>
      </c>
      <c r="Z243" s="133">
        <v>0.16288347901121777</v>
      </c>
      <c r="AA243" s="339">
        <v>0</v>
      </c>
      <c r="AB243" s="130"/>
      <c r="AC243" s="341">
        <v>111</v>
      </c>
      <c r="AD243" s="134">
        <v>0</v>
      </c>
      <c r="AE243" s="95">
        <v>0</v>
      </c>
      <c r="AF243" s="95">
        <v>0</v>
      </c>
      <c r="AG243" s="343">
        <v>0</v>
      </c>
      <c r="AH243" s="99"/>
    </row>
    <row r="244" spans="1:34" s="34" customFormat="1" ht="12">
      <c r="A244" s="100">
        <v>439</v>
      </c>
      <c r="B244" s="103">
        <v>439035044</v>
      </c>
      <c r="C244" s="102" t="s">
        <v>514</v>
      </c>
      <c r="D244" s="103">
        <v>35</v>
      </c>
      <c r="E244" s="102" t="s">
        <v>60</v>
      </c>
      <c r="F244" s="103">
        <v>44</v>
      </c>
      <c r="G244" s="104" t="s">
        <v>69</v>
      </c>
      <c r="H244" s="94"/>
      <c r="I244" s="304">
        <v>15317</v>
      </c>
      <c r="J244" s="304">
        <v>0</v>
      </c>
      <c r="K244" s="304">
        <v>0</v>
      </c>
      <c r="L244" s="304">
        <v>1188</v>
      </c>
      <c r="M244" s="304">
        <v>16505</v>
      </c>
      <c r="N244" s="127"/>
      <c r="O244" s="134">
        <v>4</v>
      </c>
      <c r="P244" s="95">
        <v>58252</v>
      </c>
      <c r="Q244" s="95">
        <v>-607.85651996213164</v>
      </c>
      <c r="R244" s="95">
        <v>0</v>
      </c>
      <c r="S244" s="95">
        <v>0</v>
      </c>
      <c r="T244" s="95">
        <v>4469</v>
      </c>
      <c r="U244" s="95">
        <v>62113.14348003787</v>
      </c>
      <c r="V244" s="128"/>
      <c r="W244" s="361">
        <v>0.19700214132762311</v>
      </c>
      <c r="X244" s="362">
        <v>0</v>
      </c>
      <c r="Y244" s="133">
        <v>0.09</v>
      </c>
      <c r="Z244" s="133">
        <v>9.39202095539073E-2</v>
      </c>
      <c r="AA244" s="339">
        <v>0</v>
      </c>
      <c r="AB244" s="130"/>
      <c r="AC244" s="341">
        <v>1</v>
      </c>
      <c r="AD244" s="134">
        <v>3.968408026842047E-2</v>
      </c>
      <c r="AE244" s="95">
        <v>607.85651996213164</v>
      </c>
      <c r="AF244" s="95">
        <v>0</v>
      </c>
      <c r="AG244" s="343">
        <v>0</v>
      </c>
      <c r="AH244" s="99"/>
    </row>
    <row r="245" spans="1:34" s="34" customFormat="1" ht="12">
      <c r="A245" s="100">
        <v>439</v>
      </c>
      <c r="B245" s="103">
        <v>439035073</v>
      </c>
      <c r="C245" s="102" t="s">
        <v>514</v>
      </c>
      <c r="D245" s="103">
        <v>35</v>
      </c>
      <c r="E245" s="102" t="s">
        <v>60</v>
      </c>
      <c r="F245" s="103">
        <v>73</v>
      </c>
      <c r="G245" s="104" t="s">
        <v>98</v>
      </c>
      <c r="H245" s="94"/>
      <c r="I245" s="304">
        <v>14811.5092497488</v>
      </c>
      <c r="J245" s="304">
        <v>10704</v>
      </c>
      <c r="K245" s="304">
        <v>0</v>
      </c>
      <c r="L245" s="304">
        <v>1188</v>
      </c>
      <c r="M245" s="304">
        <v>26703.5092497488</v>
      </c>
      <c r="N245" s="127"/>
      <c r="O245" s="134">
        <v>1</v>
      </c>
      <c r="P245" s="95">
        <v>24259</v>
      </c>
      <c r="Q245" s="95">
        <v>0</v>
      </c>
      <c r="R245" s="95">
        <v>0</v>
      </c>
      <c r="S245" s="95">
        <v>0</v>
      </c>
      <c r="T245" s="95">
        <v>1129</v>
      </c>
      <c r="U245" s="95">
        <v>25388</v>
      </c>
      <c r="V245" s="128"/>
      <c r="W245" s="361">
        <v>4.9250535331905779E-2</v>
      </c>
      <c r="X245" s="362">
        <v>0</v>
      </c>
      <c r="Y245" s="133">
        <v>0.09</v>
      </c>
      <c r="Z245" s="133">
        <v>1.1705761257441058E-2</v>
      </c>
      <c r="AA245" s="339">
        <v>0</v>
      </c>
      <c r="AB245" s="130"/>
      <c r="AC245" s="341">
        <v>1</v>
      </c>
      <c r="AD245" s="134">
        <v>0</v>
      </c>
      <c r="AE245" s="95">
        <v>0</v>
      </c>
      <c r="AF245" s="95">
        <v>0</v>
      </c>
      <c r="AG245" s="343">
        <v>0</v>
      </c>
      <c r="AH245" s="99"/>
    </row>
    <row r="246" spans="1:34" s="34" customFormat="1" ht="12">
      <c r="A246" s="100">
        <v>439</v>
      </c>
      <c r="B246" s="103">
        <v>439035088</v>
      </c>
      <c r="C246" s="102" t="s">
        <v>514</v>
      </c>
      <c r="D246" s="103">
        <v>35</v>
      </c>
      <c r="E246" s="102" t="s">
        <v>60</v>
      </c>
      <c r="F246" s="103">
        <v>88</v>
      </c>
      <c r="G246" s="104" t="s">
        <v>113</v>
      </c>
      <c r="H246" s="94"/>
      <c r="I246" s="304">
        <v>15675</v>
      </c>
      <c r="J246" s="304">
        <v>4621</v>
      </c>
      <c r="K246" s="304">
        <v>0</v>
      </c>
      <c r="L246" s="304">
        <v>1188</v>
      </c>
      <c r="M246" s="304">
        <v>21484</v>
      </c>
      <c r="N246" s="127"/>
      <c r="O246" s="134">
        <v>3</v>
      </c>
      <c r="P246" s="95">
        <v>57888</v>
      </c>
      <c r="Q246" s="95">
        <v>0</v>
      </c>
      <c r="R246" s="95">
        <v>0</v>
      </c>
      <c r="S246" s="95">
        <v>0</v>
      </c>
      <c r="T246" s="95">
        <v>3387</v>
      </c>
      <c r="U246" s="95">
        <v>61275</v>
      </c>
      <c r="V246" s="128"/>
      <c r="W246" s="361">
        <v>0.14775160599571735</v>
      </c>
      <c r="X246" s="362">
        <v>0</v>
      </c>
      <c r="Y246" s="133">
        <v>0.09</v>
      </c>
      <c r="Z246" s="133">
        <v>6.923856863436881E-3</v>
      </c>
      <c r="AA246" s="339">
        <v>0</v>
      </c>
      <c r="AB246" s="130"/>
      <c r="AC246" s="341">
        <v>0</v>
      </c>
      <c r="AD246" s="134">
        <v>0</v>
      </c>
      <c r="AE246" s="95">
        <v>0</v>
      </c>
      <c r="AF246" s="95">
        <v>0</v>
      </c>
      <c r="AG246" s="343">
        <v>0</v>
      </c>
      <c r="AH246" s="99"/>
    </row>
    <row r="247" spans="1:34" s="34" customFormat="1" ht="12">
      <c r="A247" s="100">
        <v>439</v>
      </c>
      <c r="B247" s="103">
        <v>439035243</v>
      </c>
      <c r="C247" s="102" t="s">
        <v>514</v>
      </c>
      <c r="D247" s="103">
        <v>35</v>
      </c>
      <c r="E247" s="102" t="s">
        <v>60</v>
      </c>
      <c r="F247" s="103">
        <v>243</v>
      </c>
      <c r="G247" s="104" t="s">
        <v>268</v>
      </c>
      <c r="H247" s="94"/>
      <c r="I247" s="304">
        <v>18004.222899734039</v>
      </c>
      <c r="J247" s="304">
        <v>2345</v>
      </c>
      <c r="K247" s="304">
        <v>0</v>
      </c>
      <c r="L247" s="304">
        <v>1188</v>
      </c>
      <c r="M247" s="304">
        <v>21537.222899734039</v>
      </c>
      <c r="N247" s="127"/>
      <c r="O247" s="134">
        <v>1</v>
      </c>
      <c r="P247" s="95">
        <v>19347</v>
      </c>
      <c r="Q247" s="95">
        <v>0</v>
      </c>
      <c r="R247" s="95">
        <v>0</v>
      </c>
      <c r="S247" s="95">
        <v>0</v>
      </c>
      <c r="T247" s="95">
        <v>1129</v>
      </c>
      <c r="U247" s="95">
        <v>20476</v>
      </c>
      <c r="V247" s="128"/>
      <c r="W247" s="361">
        <v>4.9250535331905779E-2</v>
      </c>
      <c r="X247" s="362">
        <v>0</v>
      </c>
      <c r="Y247" s="133">
        <v>0.09</v>
      </c>
      <c r="Z247" s="133">
        <v>5.9543084856891471E-3</v>
      </c>
      <c r="AA247" s="339">
        <v>0</v>
      </c>
      <c r="AB247" s="130"/>
      <c r="AC247" s="341">
        <v>0</v>
      </c>
      <c r="AD247" s="134">
        <v>0</v>
      </c>
      <c r="AE247" s="95">
        <v>0</v>
      </c>
      <c r="AF247" s="95">
        <v>0</v>
      </c>
      <c r="AG247" s="343">
        <v>0</v>
      </c>
      <c r="AH247" s="99"/>
    </row>
    <row r="248" spans="1:34" s="34" customFormat="1" ht="12">
      <c r="A248" s="100">
        <v>439</v>
      </c>
      <c r="B248" s="103">
        <v>439035244</v>
      </c>
      <c r="C248" s="102" t="s">
        <v>514</v>
      </c>
      <c r="D248" s="103">
        <v>35</v>
      </c>
      <c r="E248" s="102" t="s">
        <v>60</v>
      </c>
      <c r="F248" s="103">
        <v>244</v>
      </c>
      <c r="G248" s="104" t="s">
        <v>269</v>
      </c>
      <c r="H248" s="94"/>
      <c r="I248" s="304">
        <v>15657</v>
      </c>
      <c r="J248" s="304">
        <v>3785</v>
      </c>
      <c r="K248" s="304">
        <v>0</v>
      </c>
      <c r="L248" s="304">
        <v>1188</v>
      </c>
      <c r="M248" s="304">
        <v>20630</v>
      </c>
      <c r="N248" s="127"/>
      <c r="O248" s="134">
        <v>6</v>
      </c>
      <c r="P248" s="95">
        <v>110904</v>
      </c>
      <c r="Q248" s="95">
        <v>0</v>
      </c>
      <c r="R248" s="95">
        <v>0</v>
      </c>
      <c r="S248" s="95">
        <v>0</v>
      </c>
      <c r="T248" s="95">
        <v>6774</v>
      </c>
      <c r="U248" s="95">
        <v>117678</v>
      </c>
      <c r="V248" s="128"/>
      <c r="W248" s="361">
        <v>0.29550321199143464</v>
      </c>
      <c r="X248" s="362">
        <v>0</v>
      </c>
      <c r="Y248" s="133">
        <v>0.09</v>
      </c>
      <c r="Z248" s="133">
        <v>8.1553960330733144E-2</v>
      </c>
      <c r="AA248" s="339">
        <v>0</v>
      </c>
      <c r="AB248" s="130"/>
      <c r="AC248" s="341">
        <v>3</v>
      </c>
      <c r="AD248" s="134">
        <v>0</v>
      </c>
      <c r="AE248" s="95">
        <v>0</v>
      </c>
      <c r="AF248" s="95">
        <v>0</v>
      </c>
      <c r="AG248" s="343">
        <v>0</v>
      </c>
      <c r="AH248" s="99"/>
    </row>
    <row r="249" spans="1:34" s="34" customFormat="1" ht="12">
      <c r="A249" s="100">
        <v>439</v>
      </c>
      <c r="B249" s="103">
        <v>439035285</v>
      </c>
      <c r="C249" s="102" t="s">
        <v>514</v>
      </c>
      <c r="D249" s="103">
        <v>35</v>
      </c>
      <c r="E249" s="102" t="s">
        <v>60</v>
      </c>
      <c r="F249" s="103">
        <v>285</v>
      </c>
      <c r="G249" s="104" t="s">
        <v>310</v>
      </c>
      <c r="H249" s="94"/>
      <c r="I249" s="304">
        <v>12002</v>
      </c>
      <c r="J249" s="304">
        <v>2654</v>
      </c>
      <c r="K249" s="304">
        <v>0</v>
      </c>
      <c r="L249" s="304">
        <v>1188</v>
      </c>
      <c r="M249" s="304">
        <v>15844</v>
      </c>
      <c r="N249" s="127"/>
      <c r="O249" s="134">
        <v>1</v>
      </c>
      <c r="P249" s="95">
        <v>13934</v>
      </c>
      <c r="Q249" s="95">
        <v>0</v>
      </c>
      <c r="R249" s="95">
        <v>0</v>
      </c>
      <c r="S249" s="95">
        <v>0</v>
      </c>
      <c r="T249" s="95">
        <v>1129</v>
      </c>
      <c r="U249" s="95">
        <v>15063</v>
      </c>
      <c r="V249" s="128"/>
      <c r="W249" s="361">
        <v>4.9250535331905779E-2</v>
      </c>
      <c r="X249" s="362">
        <v>0</v>
      </c>
      <c r="Y249" s="133">
        <v>0.09</v>
      </c>
      <c r="Z249" s="133">
        <v>2.2266543452715282E-2</v>
      </c>
      <c r="AA249" s="339">
        <v>0</v>
      </c>
      <c r="AB249" s="130"/>
      <c r="AC249" s="341">
        <v>0</v>
      </c>
      <c r="AD249" s="134">
        <v>0</v>
      </c>
      <c r="AE249" s="95">
        <v>0</v>
      </c>
      <c r="AF249" s="95">
        <v>0</v>
      </c>
      <c r="AG249" s="343">
        <v>0</v>
      </c>
      <c r="AH249" s="99"/>
    </row>
    <row r="250" spans="1:34" s="34" customFormat="1" ht="12">
      <c r="A250" s="100">
        <v>440</v>
      </c>
      <c r="B250" s="103">
        <v>440149009</v>
      </c>
      <c r="C250" s="102" t="s">
        <v>611</v>
      </c>
      <c r="D250" s="103">
        <v>149</v>
      </c>
      <c r="E250" s="102" t="s">
        <v>174</v>
      </c>
      <c r="F250" s="103">
        <v>9</v>
      </c>
      <c r="G250" s="104" t="s">
        <v>34</v>
      </c>
      <c r="H250" s="94"/>
      <c r="I250" s="304">
        <v>13596</v>
      </c>
      <c r="J250" s="304">
        <v>9195</v>
      </c>
      <c r="K250" s="304">
        <v>0</v>
      </c>
      <c r="L250" s="304">
        <v>1188</v>
      </c>
      <c r="M250" s="304">
        <v>23979</v>
      </c>
      <c r="N250" s="127"/>
      <c r="O250" s="134">
        <v>1</v>
      </c>
      <c r="P250" s="95">
        <v>22791</v>
      </c>
      <c r="Q250" s="95">
        <v>0</v>
      </c>
      <c r="R250" s="95">
        <v>0</v>
      </c>
      <c r="S250" s="95">
        <v>0</v>
      </c>
      <c r="T250" s="95">
        <v>1188</v>
      </c>
      <c r="U250" s="95">
        <v>23979</v>
      </c>
      <c r="V250" s="128"/>
      <c r="W250" s="361">
        <v>0</v>
      </c>
      <c r="X250" s="362">
        <v>0</v>
      </c>
      <c r="Y250" s="133">
        <v>0.09</v>
      </c>
      <c r="Z250" s="133">
        <v>1.0539202386071064E-3</v>
      </c>
      <c r="AA250" s="339">
        <v>0</v>
      </c>
      <c r="AB250" s="130"/>
      <c r="AC250" s="341">
        <v>0</v>
      </c>
      <c r="AD250" s="134">
        <v>0</v>
      </c>
      <c r="AE250" s="95">
        <v>0</v>
      </c>
      <c r="AF250" s="95">
        <v>0</v>
      </c>
      <c r="AG250" s="343">
        <v>0</v>
      </c>
      <c r="AH250" s="99"/>
    </row>
    <row r="251" spans="1:34" s="34" customFormat="1" ht="12">
      <c r="A251" s="100">
        <v>440</v>
      </c>
      <c r="B251" s="103">
        <v>440149079</v>
      </c>
      <c r="C251" s="102" t="s">
        <v>611</v>
      </c>
      <c r="D251" s="103">
        <v>149</v>
      </c>
      <c r="E251" s="102" t="s">
        <v>174</v>
      </c>
      <c r="F251" s="103">
        <v>79</v>
      </c>
      <c r="G251" s="104" t="s">
        <v>104</v>
      </c>
      <c r="H251" s="94"/>
      <c r="I251" s="304">
        <v>11275</v>
      </c>
      <c r="J251" s="304">
        <v>563</v>
      </c>
      <c r="K251" s="304">
        <v>0</v>
      </c>
      <c r="L251" s="304">
        <v>1188</v>
      </c>
      <c r="M251" s="304">
        <v>13026</v>
      </c>
      <c r="N251" s="127"/>
      <c r="O251" s="134">
        <v>2</v>
      </c>
      <c r="P251" s="95">
        <v>23676</v>
      </c>
      <c r="Q251" s="95">
        <v>0</v>
      </c>
      <c r="R251" s="95">
        <v>0</v>
      </c>
      <c r="S251" s="95">
        <v>0</v>
      </c>
      <c r="T251" s="95">
        <v>2376</v>
      </c>
      <c r="U251" s="95">
        <v>26052</v>
      </c>
      <c r="V251" s="128"/>
      <c r="W251" s="361">
        <v>0</v>
      </c>
      <c r="X251" s="362">
        <v>0</v>
      </c>
      <c r="Y251" s="133">
        <v>0.09</v>
      </c>
      <c r="Z251" s="133">
        <v>6.0436139386519351E-2</v>
      </c>
      <c r="AA251" s="339">
        <v>0</v>
      </c>
      <c r="AB251" s="130"/>
      <c r="AC251" s="341">
        <v>1</v>
      </c>
      <c r="AD251" s="134">
        <v>0</v>
      </c>
      <c r="AE251" s="95">
        <v>0</v>
      </c>
      <c r="AF251" s="95">
        <v>0</v>
      </c>
      <c r="AG251" s="343">
        <v>0</v>
      </c>
      <c r="AH251" s="99"/>
    </row>
    <row r="252" spans="1:34" s="34" customFormat="1" ht="12">
      <c r="A252" s="100">
        <v>440</v>
      </c>
      <c r="B252" s="103">
        <v>440149128</v>
      </c>
      <c r="C252" s="102" t="s">
        <v>611</v>
      </c>
      <c r="D252" s="103">
        <v>149</v>
      </c>
      <c r="E252" s="102" t="s">
        <v>174</v>
      </c>
      <c r="F252" s="103">
        <v>128</v>
      </c>
      <c r="G252" s="104" t="s">
        <v>153</v>
      </c>
      <c r="H252" s="94"/>
      <c r="I252" s="304">
        <v>18689</v>
      </c>
      <c r="J252" s="304">
        <v>1019</v>
      </c>
      <c r="K252" s="304">
        <v>0</v>
      </c>
      <c r="L252" s="304">
        <v>1188</v>
      </c>
      <c r="M252" s="304">
        <v>20896</v>
      </c>
      <c r="N252" s="127"/>
      <c r="O252" s="134">
        <v>36</v>
      </c>
      <c r="P252" s="95">
        <v>709488</v>
      </c>
      <c r="Q252" s="95">
        <v>0</v>
      </c>
      <c r="R252" s="95">
        <v>0</v>
      </c>
      <c r="S252" s="95">
        <v>0</v>
      </c>
      <c r="T252" s="95">
        <v>42768</v>
      </c>
      <c r="U252" s="95">
        <v>752256</v>
      </c>
      <c r="V252" s="128"/>
      <c r="W252" s="361">
        <v>0</v>
      </c>
      <c r="X252" s="362">
        <v>0</v>
      </c>
      <c r="Y252" s="133">
        <v>0.09</v>
      </c>
      <c r="Z252" s="133">
        <v>4.2839749174691445E-2</v>
      </c>
      <c r="AA252" s="339">
        <v>0</v>
      </c>
      <c r="AB252" s="130"/>
      <c r="AC252" s="341">
        <v>15</v>
      </c>
      <c r="AD252" s="134">
        <v>0</v>
      </c>
      <c r="AE252" s="95">
        <v>0</v>
      </c>
      <c r="AF252" s="95">
        <v>0</v>
      </c>
      <c r="AG252" s="343">
        <v>0</v>
      </c>
      <c r="AH252" s="99"/>
    </row>
    <row r="253" spans="1:34" s="34" customFormat="1" ht="12">
      <c r="A253" s="100">
        <v>440</v>
      </c>
      <c r="B253" s="103">
        <v>440149149</v>
      </c>
      <c r="C253" s="102" t="s">
        <v>611</v>
      </c>
      <c r="D253" s="103">
        <v>149</v>
      </c>
      <c r="E253" s="102" t="s">
        <v>174</v>
      </c>
      <c r="F253" s="103">
        <v>149</v>
      </c>
      <c r="G253" s="104" t="s">
        <v>174</v>
      </c>
      <c r="H253" s="94"/>
      <c r="I253" s="304">
        <v>19716</v>
      </c>
      <c r="J253" s="304">
        <v>450</v>
      </c>
      <c r="K253" s="304">
        <v>0</v>
      </c>
      <c r="L253" s="304">
        <v>1188</v>
      </c>
      <c r="M253" s="304">
        <v>21354</v>
      </c>
      <c r="N253" s="127"/>
      <c r="O253" s="134">
        <v>1121</v>
      </c>
      <c r="P253" s="95">
        <v>22606086</v>
      </c>
      <c r="Q253" s="95">
        <v>0</v>
      </c>
      <c r="R253" s="95">
        <v>0</v>
      </c>
      <c r="S253" s="95">
        <v>0</v>
      </c>
      <c r="T253" s="95">
        <v>1331748</v>
      </c>
      <c r="U253" s="95">
        <v>23937834</v>
      </c>
      <c r="V253" s="128"/>
      <c r="W253" s="361">
        <v>0</v>
      </c>
      <c r="X253" s="362">
        <v>0</v>
      </c>
      <c r="Y253" s="133">
        <v>0.18</v>
      </c>
      <c r="Z253" s="133">
        <v>0.12452134767276674</v>
      </c>
      <c r="AA253" s="339">
        <v>0</v>
      </c>
      <c r="AB253" s="130"/>
      <c r="AC253" s="341">
        <v>242</v>
      </c>
      <c r="AD253" s="134">
        <v>0</v>
      </c>
      <c r="AE253" s="95">
        <v>0</v>
      </c>
      <c r="AF253" s="95">
        <v>0</v>
      </c>
      <c r="AG253" s="343">
        <v>0</v>
      </c>
      <c r="AH253" s="99"/>
    </row>
    <row r="254" spans="1:34" s="34" customFormat="1" ht="12">
      <c r="A254" s="100">
        <v>440</v>
      </c>
      <c r="B254" s="103">
        <v>440149151</v>
      </c>
      <c r="C254" s="102" t="s">
        <v>611</v>
      </c>
      <c r="D254" s="103">
        <v>149</v>
      </c>
      <c r="E254" s="102" t="s">
        <v>174</v>
      </c>
      <c r="F254" s="103">
        <v>151</v>
      </c>
      <c r="G254" s="104" t="s">
        <v>176</v>
      </c>
      <c r="H254" s="94"/>
      <c r="I254" s="304">
        <v>15945.112823529416</v>
      </c>
      <c r="J254" s="304">
        <v>3582</v>
      </c>
      <c r="K254" s="304">
        <v>0</v>
      </c>
      <c r="L254" s="304">
        <v>1188</v>
      </c>
      <c r="M254" s="304">
        <v>20715.112823529416</v>
      </c>
      <c r="N254" s="127"/>
      <c r="O254" s="134">
        <v>2</v>
      </c>
      <c r="P254" s="95">
        <v>39054</v>
      </c>
      <c r="Q254" s="95">
        <v>0</v>
      </c>
      <c r="R254" s="95">
        <v>0</v>
      </c>
      <c r="S254" s="95">
        <v>0</v>
      </c>
      <c r="T254" s="95">
        <v>2376</v>
      </c>
      <c r="U254" s="95">
        <v>41430</v>
      </c>
      <c r="V254" s="128"/>
      <c r="W254" s="361">
        <v>0</v>
      </c>
      <c r="X254" s="362">
        <v>0</v>
      </c>
      <c r="Y254" s="133">
        <v>0.09</v>
      </c>
      <c r="Z254" s="133">
        <v>3.2518401609165748E-2</v>
      </c>
      <c r="AA254" s="339">
        <v>0</v>
      </c>
      <c r="AB254" s="130"/>
      <c r="AC254" s="341">
        <v>0</v>
      </c>
      <c r="AD254" s="134">
        <v>0</v>
      </c>
      <c r="AE254" s="95">
        <v>0</v>
      </c>
      <c r="AF254" s="95">
        <v>0</v>
      </c>
      <c r="AG254" s="343">
        <v>0</v>
      </c>
      <c r="AH254" s="99"/>
    </row>
    <row r="255" spans="1:34" s="34" customFormat="1" ht="12">
      <c r="A255" s="100">
        <v>440</v>
      </c>
      <c r="B255" s="103">
        <v>440149160</v>
      </c>
      <c r="C255" s="102" t="s">
        <v>611</v>
      </c>
      <c r="D255" s="103">
        <v>149</v>
      </c>
      <c r="E255" s="102" t="s">
        <v>174</v>
      </c>
      <c r="F255" s="103">
        <v>160</v>
      </c>
      <c r="G255" s="104" t="s">
        <v>185</v>
      </c>
      <c r="H255" s="94"/>
      <c r="I255" s="304">
        <v>18570</v>
      </c>
      <c r="J255" s="304">
        <v>424</v>
      </c>
      <c r="K255" s="304">
        <v>0</v>
      </c>
      <c r="L255" s="304">
        <v>1188</v>
      </c>
      <c r="M255" s="304">
        <v>20182</v>
      </c>
      <c r="N255" s="127"/>
      <c r="O255" s="134">
        <v>3</v>
      </c>
      <c r="P255" s="95">
        <v>56982</v>
      </c>
      <c r="Q255" s="95">
        <v>0</v>
      </c>
      <c r="R255" s="95">
        <v>0</v>
      </c>
      <c r="S255" s="95">
        <v>0</v>
      </c>
      <c r="T255" s="95">
        <v>3564</v>
      </c>
      <c r="U255" s="95">
        <v>60546</v>
      </c>
      <c r="V255" s="128"/>
      <c r="W255" s="361">
        <v>0</v>
      </c>
      <c r="X255" s="362">
        <v>0</v>
      </c>
      <c r="Y255" s="133">
        <v>0.1457</v>
      </c>
      <c r="Z255" s="133">
        <v>0.13335324703492504</v>
      </c>
      <c r="AA255" s="339">
        <v>0</v>
      </c>
      <c r="AB255" s="130"/>
      <c r="AC255" s="341">
        <v>0</v>
      </c>
      <c r="AD255" s="134">
        <v>0</v>
      </c>
      <c r="AE255" s="95">
        <v>0</v>
      </c>
      <c r="AF255" s="95">
        <v>0</v>
      </c>
      <c r="AG255" s="343">
        <v>0</v>
      </c>
      <c r="AH255" s="99"/>
    </row>
    <row r="256" spans="1:34" s="34" customFormat="1" ht="12">
      <c r="A256" s="100">
        <v>440</v>
      </c>
      <c r="B256" s="103">
        <v>440149181</v>
      </c>
      <c r="C256" s="102" t="s">
        <v>611</v>
      </c>
      <c r="D256" s="103">
        <v>149</v>
      </c>
      <c r="E256" s="102" t="s">
        <v>174</v>
      </c>
      <c r="F256" s="103">
        <v>181</v>
      </c>
      <c r="G256" s="104" t="s">
        <v>206</v>
      </c>
      <c r="H256" s="94"/>
      <c r="I256" s="304">
        <v>15849</v>
      </c>
      <c r="J256" s="304">
        <v>178</v>
      </c>
      <c r="K256" s="304">
        <v>0</v>
      </c>
      <c r="L256" s="304">
        <v>1188</v>
      </c>
      <c r="M256" s="304">
        <v>17215</v>
      </c>
      <c r="N256" s="127"/>
      <c r="O256" s="134">
        <v>31</v>
      </c>
      <c r="P256" s="95">
        <v>496837</v>
      </c>
      <c r="Q256" s="95">
        <v>0</v>
      </c>
      <c r="R256" s="95">
        <v>0</v>
      </c>
      <c r="S256" s="95">
        <v>0</v>
      </c>
      <c r="T256" s="95">
        <v>36828</v>
      </c>
      <c r="U256" s="95">
        <v>533665</v>
      </c>
      <c r="V256" s="128"/>
      <c r="W256" s="361">
        <v>0</v>
      </c>
      <c r="X256" s="362">
        <v>0</v>
      </c>
      <c r="Y256" s="133">
        <v>0.09</v>
      </c>
      <c r="Z256" s="133">
        <v>1.7947691506040128E-2</v>
      </c>
      <c r="AA256" s="339">
        <v>0</v>
      </c>
      <c r="AB256" s="130"/>
      <c r="AC256" s="341">
        <v>17</v>
      </c>
      <c r="AD256" s="134">
        <v>0</v>
      </c>
      <c r="AE256" s="95">
        <v>0</v>
      </c>
      <c r="AF256" s="95">
        <v>0</v>
      </c>
      <c r="AG256" s="343">
        <v>0</v>
      </c>
      <c r="AH256" s="99"/>
    </row>
    <row r="257" spans="1:34" s="34" customFormat="1" ht="12">
      <c r="A257" s="100">
        <v>440</v>
      </c>
      <c r="B257" s="103">
        <v>440149211</v>
      </c>
      <c r="C257" s="102" t="s">
        <v>611</v>
      </c>
      <c r="D257" s="103">
        <v>149</v>
      </c>
      <c r="E257" s="102" t="s">
        <v>174</v>
      </c>
      <c r="F257" s="103">
        <v>211</v>
      </c>
      <c r="G257" s="104" t="s">
        <v>236</v>
      </c>
      <c r="H257" s="94"/>
      <c r="I257" s="304">
        <v>11462</v>
      </c>
      <c r="J257" s="304">
        <v>3509</v>
      </c>
      <c r="K257" s="304">
        <v>0</v>
      </c>
      <c r="L257" s="304">
        <v>1188</v>
      </c>
      <c r="M257" s="304">
        <v>16159</v>
      </c>
      <c r="N257" s="127"/>
      <c r="O257" s="134">
        <v>1</v>
      </c>
      <c r="P257" s="95">
        <v>14971</v>
      </c>
      <c r="Q257" s="95">
        <v>0</v>
      </c>
      <c r="R257" s="95">
        <v>0</v>
      </c>
      <c r="S257" s="95">
        <v>0</v>
      </c>
      <c r="T257" s="95">
        <v>1188</v>
      </c>
      <c r="U257" s="95">
        <v>16159</v>
      </c>
      <c r="V257" s="128"/>
      <c r="W257" s="361">
        <v>0</v>
      </c>
      <c r="X257" s="362">
        <v>0</v>
      </c>
      <c r="Y257" s="133">
        <v>0.09</v>
      </c>
      <c r="Z257" s="133">
        <v>1.3183749377886362E-3</v>
      </c>
      <c r="AA257" s="339">
        <v>0</v>
      </c>
      <c r="AB257" s="130"/>
      <c r="AC257" s="341">
        <v>1</v>
      </c>
      <c r="AD257" s="134">
        <v>0</v>
      </c>
      <c r="AE257" s="95">
        <v>0</v>
      </c>
      <c r="AF257" s="95">
        <v>0</v>
      </c>
      <c r="AG257" s="343">
        <v>0</v>
      </c>
      <c r="AH257" s="99"/>
    </row>
    <row r="258" spans="1:34" s="34" customFormat="1" ht="12">
      <c r="A258" s="100">
        <v>440</v>
      </c>
      <c r="B258" s="103">
        <v>440149745</v>
      </c>
      <c r="C258" s="102" t="s">
        <v>611</v>
      </c>
      <c r="D258" s="103">
        <v>149</v>
      </c>
      <c r="E258" s="102" t="s">
        <v>174</v>
      </c>
      <c r="F258" s="103">
        <v>745</v>
      </c>
      <c r="G258" s="104" t="s">
        <v>422</v>
      </c>
      <c r="H258" s="94"/>
      <c r="I258" s="304">
        <v>11091</v>
      </c>
      <c r="J258" s="304">
        <v>4538</v>
      </c>
      <c r="K258" s="304">
        <v>0</v>
      </c>
      <c r="L258" s="304">
        <v>1188</v>
      </c>
      <c r="M258" s="304">
        <v>16817</v>
      </c>
      <c r="N258" s="127"/>
      <c r="O258" s="134">
        <v>1</v>
      </c>
      <c r="P258" s="95">
        <v>15629</v>
      </c>
      <c r="Q258" s="95">
        <v>0</v>
      </c>
      <c r="R258" s="95">
        <v>0</v>
      </c>
      <c r="S258" s="95">
        <v>0</v>
      </c>
      <c r="T258" s="95">
        <v>1188</v>
      </c>
      <c r="U258" s="95">
        <v>16817</v>
      </c>
      <c r="V258" s="128"/>
      <c r="W258" s="361">
        <v>0</v>
      </c>
      <c r="X258" s="362">
        <v>0</v>
      </c>
      <c r="Y258" s="133">
        <v>0.09</v>
      </c>
      <c r="Z258" s="133">
        <v>1.5563841642471724E-2</v>
      </c>
      <c r="AA258" s="339">
        <v>0</v>
      </c>
      <c r="AB258" s="130"/>
      <c r="AC258" s="341">
        <v>0</v>
      </c>
      <c r="AD258" s="134">
        <v>0</v>
      </c>
      <c r="AE258" s="95">
        <v>0</v>
      </c>
      <c r="AF258" s="95">
        <v>0</v>
      </c>
      <c r="AG258" s="343">
        <v>0</v>
      </c>
      <c r="AH258" s="99"/>
    </row>
    <row r="259" spans="1:34" s="34" customFormat="1" ht="12">
      <c r="A259" s="100">
        <v>441</v>
      </c>
      <c r="B259" s="103">
        <v>441281061</v>
      </c>
      <c r="C259" s="102" t="s">
        <v>605</v>
      </c>
      <c r="D259" s="103">
        <v>281</v>
      </c>
      <c r="E259" s="102" t="s">
        <v>306</v>
      </c>
      <c r="F259" s="103">
        <v>61</v>
      </c>
      <c r="G259" s="104" t="s">
        <v>86</v>
      </c>
      <c r="H259" s="94"/>
      <c r="I259" s="304">
        <v>19770</v>
      </c>
      <c r="J259" s="304">
        <v>2057</v>
      </c>
      <c r="K259" s="304">
        <v>0</v>
      </c>
      <c r="L259" s="304">
        <v>1188</v>
      </c>
      <c r="M259" s="304">
        <v>23015</v>
      </c>
      <c r="N259" s="127"/>
      <c r="O259" s="134">
        <v>3</v>
      </c>
      <c r="P259" s="95">
        <v>65481</v>
      </c>
      <c r="Q259" s="95">
        <v>0</v>
      </c>
      <c r="R259" s="95">
        <v>0</v>
      </c>
      <c r="S259" s="95">
        <v>0</v>
      </c>
      <c r="T259" s="95">
        <v>3564</v>
      </c>
      <c r="U259" s="95">
        <v>69045</v>
      </c>
      <c r="V259" s="128"/>
      <c r="W259" s="361">
        <v>0</v>
      </c>
      <c r="X259" s="362">
        <v>0</v>
      </c>
      <c r="Y259" s="133">
        <v>0.18</v>
      </c>
      <c r="Z259" s="133">
        <v>4.8550865681130879E-2</v>
      </c>
      <c r="AA259" s="339">
        <v>0</v>
      </c>
      <c r="AB259" s="130"/>
      <c r="AC259" s="341">
        <v>0</v>
      </c>
      <c r="AD259" s="134">
        <v>0</v>
      </c>
      <c r="AE259" s="95">
        <v>0</v>
      </c>
      <c r="AF259" s="95">
        <v>0</v>
      </c>
      <c r="AG259" s="343">
        <v>0</v>
      </c>
      <c r="AH259" s="99"/>
    </row>
    <row r="260" spans="1:34" s="34" customFormat="1" ht="12">
      <c r="A260" s="100">
        <v>441</v>
      </c>
      <c r="B260" s="103">
        <v>441281087</v>
      </c>
      <c r="C260" s="102" t="s">
        <v>605</v>
      </c>
      <c r="D260" s="103">
        <v>281</v>
      </c>
      <c r="E260" s="102" t="s">
        <v>306</v>
      </c>
      <c r="F260" s="103">
        <v>87</v>
      </c>
      <c r="G260" s="104" t="s">
        <v>112</v>
      </c>
      <c r="H260" s="94"/>
      <c r="I260" s="304">
        <v>14568</v>
      </c>
      <c r="J260" s="304">
        <v>4529</v>
      </c>
      <c r="K260" s="304">
        <v>0</v>
      </c>
      <c r="L260" s="304">
        <v>1188</v>
      </c>
      <c r="M260" s="304">
        <v>20285</v>
      </c>
      <c r="N260" s="127"/>
      <c r="O260" s="134">
        <v>4</v>
      </c>
      <c r="P260" s="95">
        <v>76388</v>
      </c>
      <c r="Q260" s="95">
        <v>0</v>
      </c>
      <c r="R260" s="95">
        <v>0</v>
      </c>
      <c r="S260" s="95">
        <v>0</v>
      </c>
      <c r="T260" s="95">
        <v>4752</v>
      </c>
      <c r="U260" s="95">
        <v>81140</v>
      </c>
      <c r="V260" s="128"/>
      <c r="W260" s="361">
        <v>0</v>
      </c>
      <c r="X260" s="362">
        <v>0</v>
      </c>
      <c r="Y260" s="133">
        <v>0.09</v>
      </c>
      <c r="Z260" s="133">
        <v>9.3536462655597237E-3</v>
      </c>
      <c r="AA260" s="339">
        <v>0</v>
      </c>
      <c r="AB260" s="130"/>
      <c r="AC260" s="341">
        <v>2</v>
      </c>
      <c r="AD260" s="134">
        <v>0</v>
      </c>
      <c r="AE260" s="95">
        <v>0</v>
      </c>
      <c r="AF260" s="95">
        <v>0</v>
      </c>
      <c r="AG260" s="343">
        <v>0</v>
      </c>
      <c r="AH260" s="99"/>
    </row>
    <row r="261" spans="1:34" s="34" customFormat="1" ht="12">
      <c r="A261" s="100">
        <v>441</v>
      </c>
      <c r="B261" s="103">
        <v>441281137</v>
      </c>
      <c r="C261" s="102" t="s">
        <v>605</v>
      </c>
      <c r="D261" s="103">
        <v>281</v>
      </c>
      <c r="E261" s="102" t="s">
        <v>306</v>
      </c>
      <c r="F261" s="103">
        <v>137</v>
      </c>
      <c r="G261" s="104" t="s">
        <v>162</v>
      </c>
      <c r="H261" s="94"/>
      <c r="I261" s="304">
        <v>23422</v>
      </c>
      <c r="J261" s="304">
        <v>720</v>
      </c>
      <c r="K261" s="304">
        <v>0</v>
      </c>
      <c r="L261" s="304">
        <v>1188</v>
      </c>
      <c r="M261" s="304">
        <v>25330</v>
      </c>
      <c r="N261" s="127"/>
      <c r="O261" s="134">
        <v>3</v>
      </c>
      <c r="P261" s="95">
        <v>72426</v>
      </c>
      <c r="Q261" s="95">
        <v>0</v>
      </c>
      <c r="R261" s="95">
        <v>0</v>
      </c>
      <c r="S261" s="95">
        <v>0</v>
      </c>
      <c r="T261" s="95">
        <v>3564</v>
      </c>
      <c r="U261" s="95">
        <v>75990</v>
      </c>
      <c r="V261" s="128"/>
      <c r="W261" s="361">
        <v>0</v>
      </c>
      <c r="X261" s="362">
        <v>0</v>
      </c>
      <c r="Y261" s="133">
        <v>0.18</v>
      </c>
      <c r="Z261" s="133">
        <v>0.10492736217608863</v>
      </c>
      <c r="AA261" s="339">
        <v>0</v>
      </c>
      <c r="AB261" s="130"/>
      <c r="AC261" s="341">
        <v>0</v>
      </c>
      <c r="AD261" s="134">
        <v>0</v>
      </c>
      <c r="AE261" s="95">
        <v>0</v>
      </c>
      <c r="AF261" s="95">
        <v>0</v>
      </c>
      <c r="AG261" s="343">
        <v>0</v>
      </c>
      <c r="AH261" s="99"/>
    </row>
    <row r="262" spans="1:34" s="34" customFormat="1" ht="12">
      <c r="A262" s="100">
        <v>441</v>
      </c>
      <c r="B262" s="103">
        <v>441281161</v>
      </c>
      <c r="C262" s="102" t="s">
        <v>605</v>
      </c>
      <c r="D262" s="103">
        <v>281</v>
      </c>
      <c r="E262" s="102" t="s">
        <v>306</v>
      </c>
      <c r="F262" s="103">
        <v>161</v>
      </c>
      <c r="G262" s="104" t="s">
        <v>186</v>
      </c>
      <c r="H262" s="94"/>
      <c r="I262" s="304">
        <v>12989</v>
      </c>
      <c r="J262" s="304">
        <v>4575</v>
      </c>
      <c r="K262" s="304">
        <v>0</v>
      </c>
      <c r="L262" s="304">
        <v>1188</v>
      </c>
      <c r="M262" s="304">
        <v>18752</v>
      </c>
      <c r="N262" s="127"/>
      <c r="O262" s="134">
        <v>5</v>
      </c>
      <c r="P262" s="95">
        <v>87820</v>
      </c>
      <c r="Q262" s="95">
        <v>0</v>
      </c>
      <c r="R262" s="95">
        <v>0</v>
      </c>
      <c r="S262" s="95">
        <v>0</v>
      </c>
      <c r="T262" s="95">
        <v>5940</v>
      </c>
      <c r="U262" s="95">
        <v>93760</v>
      </c>
      <c r="V262" s="128"/>
      <c r="W262" s="361">
        <v>0</v>
      </c>
      <c r="X262" s="362">
        <v>0</v>
      </c>
      <c r="Y262" s="133">
        <v>0.09</v>
      </c>
      <c r="Z262" s="133">
        <v>1.6324614476345253E-2</v>
      </c>
      <c r="AA262" s="339">
        <v>0</v>
      </c>
      <c r="AB262" s="130"/>
      <c r="AC262" s="341">
        <v>1</v>
      </c>
      <c r="AD262" s="134">
        <v>0</v>
      </c>
      <c r="AE262" s="95">
        <v>0</v>
      </c>
      <c r="AF262" s="95">
        <v>0</v>
      </c>
      <c r="AG262" s="343">
        <v>0</v>
      </c>
      <c r="AH262" s="99"/>
    </row>
    <row r="263" spans="1:34" s="34" customFormat="1" ht="12">
      <c r="A263" s="100">
        <v>441</v>
      </c>
      <c r="B263" s="103">
        <v>441281191</v>
      </c>
      <c r="C263" s="102" t="s">
        <v>605</v>
      </c>
      <c r="D263" s="103">
        <v>281</v>
      </c>
      <c r="E263" s="102" t="s">
        <v>306</v>
      </c>
      <c r="F263" s="103">
        <v>191</v>
      </c>
      <c r="G263" s="104" t="s">
        <v>216</v>
      </c>
      <c r="H263" s="94"/>
      <c r="I263" s="304">
        <v>18201</v>
      </c>
      <c r="J263" s="304">
        <v>5692</v>
      </c>
      <c r="K263" s="304">
        <v>0</v>
      </c>
      <c r="L263" s="304">
        <v>1188</v>
      </c>
      <c r="M263" s="304">
        <v>25081</v>
      </c>
      <c r="N263" s="127"/>
      <c r="O263" s="134">
        <v>1</v>
      </c>
      <c r="P263" s="95">
        <v>23893</v>
      </c>
      <c r="Q263" s="95">
        <v>0</v>
      </c>
      <c r="R263" s="95">
        <v>0</v>
      </c>
      <c r="S263" s="95">
        <v>0</v>
      </c>
      <c r="T263" s="95">
        <v>1188</v>
      </c>
      <c r="U263" s="95">
        <v>25081</v>
      </c>
      <c r="V263" s="128"/>
      <c r="W263" s="361">
        <v>0</v>
      </c>
      <c r="X263" s="362">
        <v>0</v>
      </c>
      <c r="Y263" s="133">
        <v>0.09</v>
      </c>
      <c r="Z263" s="133">
        <v>3.4459112533454413E-2</v>
      </c>
      <c r="AA263" s="339">
        <v>0</v>
      </c>
      <c r="AB263" s="130"/>
      <c r="AC263" s="341">
        <v>0</v>
      </c>
      <c r="AD263" s="134">
        <v>0</v>
      </c>
      <c r="AE263" s="95">
        <v>0</v>
      </c>
      <c r="AF263" s="95">
        <v>0</v>
      </c>
      <c r="AG263" s="343">
        <v>0</v>
      </c>
      <c r="AH263" s="99"/>
    </row>
    <row r="264" spans="1:34" s="34" customFormat="1" ht="12">
      <c r="A264" s="100">
        <v>441</v>
      </c>
      <c r="B264" s="103">
        <v>441281210</v>
      </c>
      <c r="C264" s="102" t="s">
        <v>605</v>
      </c>
      <c r="D264" s="103">
        <v>281</v>
      </c>
      <c r="E264" s="102" t="s">
        <v>306</v>
      </c>
      <c r="F264" s="103">
        <v>210</v>
      </c>
      <c r="G264" s="104" t="s">
        <v>235</v>
      </c>
      <c r="H264" s="94"/>
      <c r="I264" s="304">
        <v>14386.485299769405</v>
      </c>
      <c r="J264" s="304">
        <v>6849</v>
      </c>
      <c r="K264" s="304">
        <v>0</v>
      </c>
      <c r="L264" s="304">
        <v>1188</v>
      </c>
      <c r="M264" s="304">
        <v>22423.485299769403</v>
      </c>
      <c r="N264" s="127"/>
      <c r="O264" s="134">
        <v>1</v>
      </c>
      <c r="P264" s="95">
        <v>21235</v>
      </c>
      <c r="Q264" s="95">
        <v>0</v>
      </c>
      <c r="R264" s="95">
        <v>0</v>
      </c>
      <c r="S264" s="95">
        <v>0</v>
      </c>
      <c r="T264" s="95">
        <v>1188</v>
      </c>
      <c r="U264" s="95">
        <v>22423</v>
      </c>
      <c r="V264" s="128"/>
      <c r="W264" s="361">
        <v>0</v>
      </c>
      <c r="X264" s="362">
        <v>0</v>
      </c>
      <c r="Y264" s="133">
        <v>0.09</v>
      </c>
      <c r="Z264" s="133">
        <v>5.2884030601244032E-2</v>
      </c>
      <c r="AA264" s="339">
        <v>0</v>
      </c>
      <c r="AB264" s="130"/>
      <c r="AC264" s="341">
        <v>0</v>
      </c>
      <c r="AD264" s="134">
        <v>0</v>
      </c>
      <c r="AE264" s="95">
        <v>0</v>
      </c>
      <c r="AF264" s="95">
        <v>0</v>
      </c>
      <c r="AG264" s="343">
        <v>0</v>
      </c>
      <c r="AH264" s="99"/>
    </row>
    <row r="265" spans="1:34" s="34" customFormat="1" ht="12">
      <c r="A265" s="100">
        <v>441</v>
      </c>
      <c r="B265" s="103">
        <v>441281227</v>
      </c>
      <c r="C265" s="102" t="s">
        <v>605</v>
      </c>
      <c r="D265" s="103">
        <v>281</v>
      </c>
      <c r="E265" s="102" t="s">
        <v>306</v>
      </c>
      <c r="F265" s="103">
        <v>227</v>
      </c>
      <c r="G265" s="104" t="s">
        <v>252</v>
      </c>
      <c r="H265" s="94"/>
      <c r="I265" s="304">
        <v>20039</v>
      </c>
      <c r="J265" s="304">
        <v>4030</v>
      </c>
      <c r="K265" s="304">
        <v>0</v>
      </c>
      <c r="L265" s="304">
        <v>1188</v>
      </c>
      <c r="M265" s="304">
        <v>25257</v>
      </c>
      <c r="N265" s="127"/>
      <c r="O265" s="134">
        <v>1</v>
      </c>
      <c r="P265" s="95">
        <v>24069</v>
      </c>
      <c r="Q265" s="95">
        <v>0</v>
      </c>
      <c r="R265" s="95">
        <v>0</v>
      </c>
      <c r="S265" s="95">
        <v>0</v>
      </c>
      <c r="T265" s="95">
        <v>1188</v>
      </c>
      <c r="U265" s="95">
        <v>25257</v>
      </c>
      <c r="V265" s="128"/>
      <c r="W265" s="361">
        <v>0</v>
      </c>
      <c r="X265" s="362">
        <v>0</v>
      </c>
      <c r="Y265" s="133">
        <v>0.18</v>
      </c>
      <c r="Z265" s="133">
        <v>2.138802881197276E-2</v>
      </c>
      <c r="AA265" s="339">
        <v>0</v>
      </c>
      <c r="AB265" s="130"/>
      <c r="AC265" s="341">
        <v>1</v>
      </c>
      <c r="AD265" s="134">
        <v>0</v>
      </c>
      <c r="AE265" s="95">
        <v>0</v>
      </c>
      <c r="AF265" s="95">
        <v>0</v>
      </c>
      <c r="AG265" s="343">
        <v>0</v>
      </c>
      <c r="AH265" s="99"/>
    </row>
    <row r="266" spans="1:34" s="34" customFormat="1" ht="12">
      <c r="A266" s="100">
        <v>441</v>
      </c>
      <c r="B266" s="103">
        <v>441281281</v>
      </c>
      <c r="C266" s="102" t="s">
        <v>605</v>
      </c>
      <c r="D266" s="103">
        <v>281</v>
      </c>
      <c r="E266" s="102" t="s">
        <v>306</v>
      </c>
      <c r="F266" s="103">
        <v>281</v>
      </c>
      <c r="G266" s="104" t="s">
        <v>306</v>
      </c>
      <c r="H266" s="94"/>
      <c r="I266" s="304">
        <v>18767</v>
      </c>
      <c r="J266" s="304">
        <v>2</v>
      </c>
      <c r="K266" s="304">
        <v>0</v>
      </c>
      <c r="L266" s="304">
        <v>1188</v>
      </c>
      <c r="M266" s="304">
        <v>19957</v>
      </c>
      <c r="N266" s="127"/>
      <c r="O266" s="134">
        <v>1502</v>
      </c>
      <c r="P266" s="95">
        <v>28191038</v>
      </c>
      <c r="Q266" s="95">
        <v>0</v>
      </c>
      <c r="R266" s="95">
        <v>0</v>
      </c>
      <c r="S266" s="95">
        <v>0</v>
      </c>
      <c r="T266" s="95">
        <v>1784376</v>
      </c>
      <c r="U266" s="95">
        <v>29975414</v>
      </c>
      <c r="V266" s="128"/>
      <c r="W266" s="361">
        <v>0</v>
      </c>
      <c r="X266" s="362">
        <v>0</v>
      </c>
      <c r="Y266" s="133">
        <v>0.18</v>
      </c>
      <c r="Z266" s="133">
        <v>0.16214776428547989</v>
      </c>
      <c r="AA266" s="339">
        <v>0</v>
      </c>
      <c r="AB266" s="130"/>
      <c r="AC266" s="341">
        <v>481</v>
      </c>
      <c r="AD266" s="134">
        <v>0</v>
      </c>
      <c r="AE266" s="95">
        <v>0</v>
      </c>
      <c r="AF266" s="95">
        <v>0</v>
      </c>
      <c r="AG266" s="343">
        <v>0</v>
      </c>
      <c r="AH266" s="99"/>
    </row>
    <row r="267" spans="1:34" s="34" customFormat="1" ht="12">
      <c r="A267" s="100">
        <v>441</v>
      </c>
      <c r="B267" s="103">
        <v>441281680</v>
      </c>
      <c r="C267" s="102" t="s">
        <v>605</v>
      </c>
      <c r="D267" s="103">
        <v>281</v>
      </c>
      <c r="E267" s="102" t="s">
        <v>306</v>
      </c>
      <c r="F267" s="103">
        <v>680</v>
      </c>
      <c r="G267" s="104" t="s">
        <v>404</v>
      </c>
      <c r="H267" s="94"/>
      <c r="I267" s="304">
        <v>13725</v>
      </c>
      <c r="J267" s="304">
        <v>4458</v>
      </c>
      <c r="K267" s="304">
        <v>0</v>
      </c>
      <c r="L267" s="304">
        <v>1188</v>
      </c>
      <c r="M267" s="304">
        <v>19371</v>
      </c>
      <c r="N267" s="127"/>
      <c r="O267" s="134">
        <v>4</v>
      </c>
      <c r="P267" s="95">
        <v>72732</v>
      </c>
      <c r="Q267" s="95">
        <v>0</v>
      </c>
      <c r="R267" s="95">
        <v>0</v>
      </c>
      <c r="S267" s="95">
        <v>0</v>
      </c>
      <c r="T267" s="95">
        <v>4752</v>
      </c>
      <c r="U267" s="95">
        <v>77484</v>
      </c>
      <c r="V267" s="128"/>
      <c r="W267" s="361">
        <v>0</v>
      </c>
      <c r="X267" s="362">
        <v>0</v>
      </c>
      <c r="Y267" s="133">
        <v>0.09</v>
      </c>
      <c r="Z267" s="133">
        <v>5.9770639516402426E-3</v>
      </c>
      <c r="AA267" s="339">
        <v>0</v>
      </c>
      <c r="AB267" s="130"/>
      <c r="AC267" s="341">
        <v>1</v>
      </c>
      <c r="AD267" s="134">
        <v>0</v>
      </c>
      <c r="AE267" s="95">
        <v>0</v>
      </c>
      <c r="AF267" s="95">
        <v>0</v>
      </c>
      <c r="AG267" s="343">
        <v>0</v>
      </c>
      <c r="AH267" s="99"/>
    </row>
    <row r="268" spans="1:34" s="34" customFormat="1" ht="12">
      <c r="A268" s="100">
        <v>444</v>
      </c>
      <c r="B268" s="103">
        <v>444035016</v>
      </c>
      <c r="C268" s="102" t="s">
        <v>515</v>
      </c>
      <c r="D268" s="103">
        <v>35</v>
      </c>
      <c r="E268" s="102" t="s">
        <v>60</v>
      </c>
      <c r="F268" s="103">
        <v>16</v>
      </c>
      <c r="G268" s="104" t="s">
        <v>41</v>
      </c>
      <c r="H268" s="94"/>
      <c r="I268" s="304">
        <v>13239</v>
      </c>
      <c r="J268" s="304">
        <v>189</v>
      </c>
      <c r="K268" s="304">
        <v>0</v>
      </c>
      <c r="L268" s="304">
        <v>1188</v>
      </c>
      <c r="M268" s="304">
        <v>14616</v>
      </c>
      <c r="N268" s="127"/>
      <c r="O268" s="134">
        <v>1</v>
      </c>
      <c r="P268" s="95">
        <v>13428</v>
      </c>
      <c r="Q268" s="95">
        <v>0</v>
      </c>
      <c r="R268" s="95">
        <v>0</v>
      </c>
      <c r="S268" s="95">
        <v>0</v>
      </c>
      <c r="T268" s="95">
        <v>1188</v>
      </c>
      <c r="U268" s="95">
        <v>14616</v>
      </c>
      <c r="V268" s="128"/>
      <c r="W268" s="361">
        <v>0</v>
      </c>
      <c r="X268" s="362">
        <v>0</v>
      </c>
      <c r="Y268" s="133">
        <v>0.09</v>
      </c>
      <c r="Z268" s="133">
        <v>1.9131522687239281E-2</v>
      </c>
      <c r="AA268" s="339">
        <v>0</v>
      </c>
      <c r="AB268" s="130"/>
      <c r="AC268" s="341">
        <v>0</v>
      </c>
      <c r="AD268" s="134">
        <v>0</v>
      </c>
      <c r="AE268" s="95">
        <v>0</v>
      </c>
      <c r="AF268" s="95">
        <v>0</v>
      </c>
      <c r="AG268" s="343">
        <v>0</v>
      </c>
      <c r="AH268" s="99"/>
    </row>
    <row r="269" spans="1:34" s="34" customFormat="1" ht="12">
      <c r="A269" s="100">
        <v>444</v>
      </c>
      <c r="B269" s="103">
        <v>444035035</v>
      </c>
      <c r="C269" s="102" t="s">
        <v>515</v>
      </c>
      <c r="D269" s="103">
        <v>35</v>
      </c>
      <c r="E269" s="102" t="s">
        <v>60</v>
      </c>
      <c r="F269" s="103">
        <v>35</v>
      </c>
      <c r="G269" s="104" t="s">
        <v>60</v>
      </c>
      <c r="H269" s="94"/>
      <c r="I269" s="304">
        <v>19837</v>
      </c>
      <c r="J269" s="304">
        <v>7055</v>
      </c>
      <c r="K269" s="304">
        <v>0</v>
      </c>
      <c r="L269" s="304">
        <v>1188</v>
      </c>
      <c r="M269" s="304">
        <v>28080</v>
      </c>
      <c r="N269" s="127"/>
      <c r="O269" s="134">
        <v>729</v>
      </c>
      <c r="P269" s="95">
        <v>19604268</v>
      </c>
      <c r="Q269" s="95">
        <v>0</v>
      </c>
      <c r="R269" s="95">
        <v>0</v>
      </c>
      <c r="S269" s="95">
        <v>0</v>
      </c>
      <c r="T269" s="95">
        <v>866052</v>
      </c>
      <c r="U269" s="95">
        <v>20470320</v>
      </c>
      <c r="V269" s="128"/>
      <c r="W269" s="361">
        <v>0</v>
      </c>
      <c r="X269" s="362">
        <v>0</v>
      </c>
      <c r="Y269" s="133">
        <v>0.18</v>
      </c>
      <c r="Z269" s="133">
        <v>0.16288347901121777</v>
      </c>
      <c r="AA269" s="339">
        <v>0</v>
      </c>
      <c r="AB269" s="130"/>
      <c r="AC269" s="341">
        <v>154</v>
      </c>
      <c r="AD269" s="134">
        <v>0</v>
      </c>
      <c r="AE269" s="95">
        <v>0</v>
      </c>
      <c r="AF269" s="95">
        <v>0</v>
      </c>
      <c r="AG269" s="343">
        <v>0</v>
      </c>
      <c r="AH269" s="99"/>
    </row>
    <row r="270" spans="1:34" s="34" customFormat="1" ht="12">
      <c r="A270" s="100">
        <v>444</v>
      </c>
      <c r="B270" s="103">
        <v>444035040</v>
      </c>
      <c r="C270" s="102" t="s">
        <v>515</v>
      </c>
      <c r="D270" s="103">
        <v>35</v>
      </c>
      <c r="E270" s="102" t="s">
        <v>60</v>
      </c>
      <c r="F270" s="103">
        <v>40</v>
      </c>
      <c r="G270" s="104" t="s">
        <v>65</v>
      </c>
      <c r="H270" s="94"/>
      <c r="I270" s="304">
        <v>15861</v>
      </c>
      <c r="J270" s="304">
        <v>5297</v>
      </c>
      <c r="K270" s="304">
        <v>0</v>
      </c>
      <c r="L270" s="304">
        <v>1188</v>
      </c>
      <c r="M270" s="304">
        <v>22346</v>
      </c>
      <c r="N270" s="127"/>
      <c r="O270" s="134">
        <v>2</v>
      </c>
      <c r="P270" s="95">
        <v>42316</v>
      </c>
      <c r="Q270" s="95">
        <v>0</v>
      </c>
      <c r="R270" s="95">
        <v>0</v>
      </c>
      <c r="S270" s="95">
        <v>0</v>
      </c>
      <c r="T270" s="95">
        <v>2376</v>
      </c>
      <c r="U270" s="95">
        <v>44692</v>
      </c>
      <c r="V270" s="128"/>
      <c r="W270" s="361">
        <v>0</v>
      </c>
      <c r="X270" s="362">
        <v>0</v>
      </c>
      <c r="Y270" s="133">
        <v>0.09</v>
      </c>
      <c r="Z270" s="133">
        <v>8.458154793437497E-3</v>
      </c>
      <c r="AA270" s="339">
        <v>0</v>
      </c>
      <c r="AB270" s="130"/>
      <c r="AC270" s="341">
        <v>0</v>
      </c>
      <c r="AD270" s="134">
        <v>0</v>
      </c>
      <c r="AE270" s="95">
        <v>0</v>
      </c>
      <c r="AF270" s="95">
        <v>0</v>
      </c>
      <c r="AG270" s="343">
        <v>0</v>
      </c>
      <c r="AH270" s="99"/>
    </row>
    <row r="271" spans="1:34" s="34" customFormat="1" ht="12">
      <c r="A271" s="100">
        <v>444</v>
      </c>
      <c r="B271" s="103">
        <v>444035044</v>
      </c>
      <c r="C271" s="102" t="s">
        <v>515</v>
      </c>
      <c r="D271" s="103">
        <v>35</v>
      </c>
      <c r="E271" s="102" t="s">
        <v>60</v>
      </c>
      <c r="F271" s="103">
        <v>44</v>
      </c>
      <c r="G271" s="104" t="s">
        <v>69</v>
      </c>
      <c r="H271" s="94"/>
      <c r="I271" s="304">
        <v>14413</v>
      </c>
      <c r="J271" s="304">
        <v>0</v>
      </c>
      <c r="K271" s="304">
        <v>0</v>
      </c>
      <c r="L271" s="304">
        <v>1188</v>
      </c>
      <c r="M271" s="304">
        <v>15601</v>
      </c>
      <c r="N271" s="127"/>
      <c r="O271" s="134">
        <v>9</v>
      </c>
      <c r="P271" s="95">
        <v>129717</v>
      </c>
      <c r="Q271" s="95">
        <v>0</v>
      </c>
      <c r="R271" s="95">
        <v>0</v>
      </c>
      <c r="S271" s="95">
        <v>0</v>
      </c>
      <c r="T271" s="95">
        <v>10692</v>
      </c>
      <c r="U271" s="95">
        <v>140409</v>
      </c>
      <c r="V271" s="128"/>
      <c r="W271" s="361">
        <v>0</v>
      </c>
      <c r="X271" s="362">
        <v>0</v>
      </c>
      <c r="Y271" s="133">
        <v>0.09</v>
      </c>
      <c r="Z271" s="133">
        <v>9.39202095539073E-2</v>
      </c>
      <c r="AA271" s="339">
        <v>0</v>
      </c>
      <c r="AB271" s="130"/>
      <c r="AC271" s="341">
        <v>0</v>
      </c>
      <c r="AD271" s="134">
        <v>0</v>
      </c>
      <c r="AE271" s="95">
        <v>0</v>
      </c>
      <c r="AF271" s="95">
        <v>0</v>
      </c>
      <c r="AG271" s="343">
        <v>0</v>
      </c>
      <c r="AH271" s="99"/>
    </row>
    <row r="272" spans="1:34" s="34" customFormat="1" ht="12">
      <c r="A272" s="100">
        <v>444</v>
      </c>
      <c r="B272" s="103">
        <v>444035046</v>
      </c>
      <c r="C272" s="102" t="s">
        <v>515</v>
      </c>
      <c r="D272" s="103">
        <v>35</v>
      </c>
      <c r="E272" s="102" t="s">
        <v>60</v>
      </c>
      <c r="F272" s="103">
        <v>46</v>
      </c>
      <c r="G272" s="104" t="s">
        <v>71</v>
      </c>
      <c r="H272" s="94"/>
      <c r="I272" s="304">
        <v>18014</v>
      </c>
      <c r="J272" s="304">
        <v>17926</v>
      </c>
      <c r="K272" s="304">
        <v>0</v>
      </c>
      <c r="L272" s="304">
        <v>1188</v>
      </c>
      <c r="M272" s="304">
        <v>37128</v>
      </c>
      <c r="N272" s="127"/>
      <c r="O272" s="134">
        <v>1</v>
      </c>
      <c r="P272" s="95">
        <v>35940</v>
      </c>
      <c r="Q272" s="95">
        <v>0</v>
      </c>
      <c r="R272" s="95">
        <v>0</v>
      </c>
      <c r="S272" s="95">
        <v>0</v>
      </c>
      <c r="T272" s="95">
        <v>1188</v>
      </c>
      <c r="U272" s="95">
        <v>37128</v>
      </c>
      <c r="V272" s="128"/>
      <c r="W272" s="361">
        <v>0</v>
      </c>
      <c r="X272" s="362">
        <v>0</v>
      </c>
      <c r="Y272" s="133">
        <v>0.09</v>
      </c>
      <c r="Z272" s="133">
        <v>8.3219895033130565E-4</v>
      </c>
      <c r="AA272" s="339">
        <v>0</v>
      </c>
      <c r="AB272" s="130"/>
      <c r="AC272" s="341">
        <v>0</v>
      </c>
      <c r="AD272" s="134">
        <v>0</v>
      </c>
      <c r="AE272" s="95">
        <v>0</v>
      </c>
      <c r="AF272" s="95">
        <v>0</v>
      </c>
      <c r="AG272" s="343">
        <v>0</v>
      </c>
      <c r="AH272" s="99"/>
    </row>
    <row r="273" spans="1:34" s="34" customFormat="1" ht="12">
      <c r="A273" s="100">
        <v>444</v>
      </c>
      <c r="B273" s="103">
        <v>444035057</v>
      </c>
      <c r="C273" s="102" t="s">
        <v>515</v>
      </c>
      <c r="D273" s="103">
        <v>35</v>
      </c>
      <c r="E273" s="102" t="s">
        <v>60</v>
      </c>
      <c r="F273" s="103">
        <v>57</v>
      </c>
      <c r="G273" s="104" t="s">
        <v>82</v>
      </c>
      <c r="H273" s="94"/>
      <c r="I273" s="304">
        <v>22168.796604329207</v>
      </c>
      <c r="J273" s="304">
        <v>1111</v>
      </c>
      <c r="K273" s="304">
        <v>0</v>
      </c>
      <c r="L273" s="304">
        <v>1188</v>
      </c>
      <c r="M273" s="304">
        <v>24467.796604329207</v>
      </c>
      <c r="N273" s="127"/>
      <c r="O273" s="134">
        <v>2</v>
      </c>
      <c r="P273" s="95">
        <v>46560</v>
      </c>
      <c r="Q273" s="95">
        <v>0</v>
      </c>
      <c r="R273" s="95">
        <v>0</v>
      </c>
      <c r="S273" s="95">
        <v>0</v>
      </c>
      <c r="T273" s="95">
        <v>2376</v>
      </c>
      <c r="U273" s="95">
        <v>48936</v>
      </c>
      <c r="V273" s="128"/>
      <c r="W273" s="361">
        <v>0</v>
      </c>
      <c r="X273" s="362">
        <v>0</v>
      </c>
      <c r="Y273" s="133">
        <v>0.18</v>
      </c>
      <c r="Z273" s="133">
        <v>0.1244432740237135</v>
      </c>
      <c r="AA273" s="339">
        <v>0</v>
      </c>
      <c r="AB273" s="130"/>
      <c r="AC273" s="341">
        <v>1</v>
      </c>
      <c r="AD273" s="134">
        <v>0</v>
      </c>
      <c r="AE273" s="95">
        <v>0</v>
      </c>
      <c r="AF273" s="95">
        <v>0</v>
      </c>
      <c r="AG273" s="343">
        <v>0</v>
      </c>
      <c r="AH273" s="99"/>
    </row>
    <row r="274" spans="1:34" s="34" customFormat="1" ht="12">
      <c r="A274" s="100">
        <v>444</v>
      </c>
      <c r="B274" s="103">
        <v>444035100</v>
      </c>
      <c r="C274" s="102" t="s">
        <v>515</v>
      </c>
      <c r="D274" s="103">
        <v>35</v>
      </c>
      <c r="E274" s="102" t="s">
        <v>60</v>
      </c>
      <c r="F274" s="103">
        <v>100</v>
      </c>
      <c r="G274" s="104" t="s">
        <v>125</v>
      </c>
      <c r="H274" s="94"/>
      <c r="I274" s="304">
        <v>22241</v>
      </c>
      <c r="J274" s="304">
        <v>6006</v>
      </c>
      <c r="K274" s="304">
        <v>0</v>
      </c>
      <c r="L274" s="304">
        <v>1188</v>
      </c>
      <c r="M274" s="304">
        <v>29435</v>
      </c>
      <c r="N274" s="127"/>
      <c r="O274" s="134">
        <v>1</v>
      </c>
      <c r="P274" s="95">
        <v>28247</v>
      </c>
      <c r="Q274" s="95">
        <v>0</v>
      </c>
      <c r="R274" s="95">
        <v>0</v>
      </c>
      <c r="S274" s="95">
        <v>0</v>
      </c>
      <c r="T274" s="95">
        <v>1188</v>
      </c>
      <c r="U274" s="95">
        <v>29435</v>
      </c>
      <c r="V274" s="128"/>
      <c r="W274" s="361">
        <v>0</v>
      </c>
      <c r="X274" s="362">
        <v>0</v>
      </c>
      <c r="Y274" s="133">
        <v>0.09</v>
      </c>
      <c r="Z274" s="133">
        <v>2.6732973533095818E-2</v>
      </c>
      <c r="AA274" s="339">
        <v>0</v>
      </c>
      <c r="AB274" s="130"/>
      <c r="AC274" s="341">
        <v>0</v>
      </c>
      <c r="AD274" s="134">
        <v>0</v>
      </c>
      <c r="AE274" s="95">
        <v>0</v>
      </c>
      <c r="AF274" s="95">
        <v>0</v>
      </c>
      <c r="AG274" s="343">
        <v>0</v>
      </c>
      <c r="AH274" s="99"/>
    </row>
    <row r="275" spans="1:34" s="34" customFormat="1" ht="12">
      <c r="A275" s="100">
        <v>444</v>
      </c>
      <c r="B275" s="103">
        <v>444035101</v>
      </c>
      <c r="C275" s="102" t="s">
        <v>515</v>
      </c>
      <c r="D275" s="103">
        <v>35</v>
      </c>
      <c r="E275" s="102" t="s">
        <v>60</v>
      </c>
      <c r="F275" s="103">
        <v>101</v>
      </c>
      <c r="G275" s="104" t="s">
        <v>126</v>
      </c>
      <c r="H275" s="94"/>
      <c r="I275" s="304">
        <v>13736.514107150075</v>
      </c>
      <c r="J275" s="304">
        <v>4878</v>
      </c>
      <c r="K275" s="304">
        <v>0</v>
      </c>
      <c r="L275" s="304">
        <v>1188</v>
      </c>
      <c r="M275" s="304">
        <v>19802.514107150077</v>
      </c>
      <c r="N275" s="127"/>
      <c r="O275" s="134">
        <v>1</v>
      </c>
      <c r="P275" s="95">
        <v>18615</v>
      </c>
      <c r="Q275" s="95">
        <v>0</v>
      </c>
      <c r="R275" s="95">
        <v>0</v>
      </c>
      <c r="S275" s="95">
        <v>0</v>
      </c>
      <c r="T275" s="95">
        <v>1188</v>
      </c>
      <c r="U275" s="95">
        <v>19803</v>
      </c>
      <c r="V275" s="128"/>
      <c r="W275" s="361">
        <v>0</v>
      </c>
      <c r="X275" s="362">
        <v>0</v>
      </c>
      <c r="Y275" s="133">
        <v>0.09</v>
      </c>
      <c r="Z275" s="133">
        <v>5.6906693092699669E-2</v>
      </c>
      <c r="AA275" s="339">
        <v>0</v>
      </c>
      <c r="AB275" s="130"/>
      <c r="AC275" s="341">
        <v>0</v>
      </c>
      <c r="AD275" s="134">
        <v>0</v>
      </c>
      <c r="AE275" s="95">
        <v>0</v>
      </c>
      <c r="AF275" s="95">
        <v>0</v>
      </c>
      <c r="AG275" s="343">
        <v>0</v>
      </c>
      <c r="AH275" s="99"/>
    </row>
    <row r="276" spans="1:34" s="34" customFormat="1" ht="12">
      <c r="A276" s="100">
        <v>444</v>
      </c>
      <c r="B276" s="103">
        <v>444035163</v>
      </c>
      <c r="C276" s="102" t="s">
        <v>515</v>
      </c>
      <c r="D276" s="103">
        <v>35</v>
      </c>
      <c r="E276" s="102" t="s">
        <v>60</v>
      </c>
      <c r="F276" s="103">
        <v>163</v>
      </c>
      <c r="G276" s="104" t="s">
        <v>188</v>
      </c>
      <c r="H276" s="94"/>
      <c r="I276" s="304">
        <v>13846</v>
      </c>
      <c r="J276" s="304">
        <v>2</v>
      </c>
      <c r="K276" s="304">
        <v>0</v>
      </c>
      <c r="L276" s="304">
        <v>1188</v>
      </c>
      <c r="M276" s="304">
        <v>15036</v>
      </c>
      <c r="N276" s="127"/>
      <c r="O276" s="134">
        <v>1</v>
      </c>
      <c r="P276" s="95">
        <v>13848</v>
      </c>
      <c r="Q276" s="95">
        <v>0</v>
      </c>
      <c r="R276" s="95">
        <v>0</v>
      </c>
      <c r="S276" s="95">
        <v>0</v>
      </c>
      <c r="T276" s="95">
        <v>1188</v>
      </c>
      <c r="U276" s="95">
        <v>15036</v>
      </c>
      <c r="V276" s="128"/>
      <c r="W276" s="361">
        <v>0</v>
      </c>
      <c r="X276" s="362">
        <v>0</v>
      </c>
      <c r="Y276" s="133">
        <v>0.18</v>
      </c>
      <c r="Z276" s="133">
        <v>9.5688734990315535E-2</v>
      </c>
      <c r="AA276" s="339">
        <v>0</v>
      </c>
      <c r="AB276" s="130"/>
      <c r="AC276" s="341">
        <v>1</v>
      </c>
      <c r="AD276" s="134">
        <v>0</v>
      </c>
      <c r="AE276" s="95">
        <v>0</v>
      </c>
      <c r="AF276" s="95">
        <v>0</v>
      </c>
      <c r="AG276" s="343">
        <v>0</v>
      </c>
      <c r="AH276" s="99"/>
    </row>
    <row r="277" spans="1:34" s="34" customFormat="1" ht="12">
      <c r="A277" s="100">
        <v>444</v>
      </c>
      <c r="B277" s="103">
        <v>444035171</v>
      </c>
      <c r="C277" s="102" t="s">
        <v>515</v>
      </c>
      <c r="D277" s="103">
        <v>35</v>
      </c>
      <c r="E277" s="102" t="s">
        <v>60</v>
      </c>
      <c r="F277" s="103">
        <v>171</v>
      </c>
      <c r="G277" s="104" t="s">
        <v>196</v>
      </c>
      <c r="H277" s="94"/>
      <c r="I277" s="304">
        <v>14162.475853171269</v>
      </c>
      <c r="J277" s="304">
        <v>4132</v>
      </c>
      <c r="K277" s="304">
        <v>0</v>
      </c>
      <c r="L277" s="304">
        <v>1188</v>
      </c>
      <c r="M277" s="304">
        <v>19482.475853171269</v>
      </c>
      <c r="N277" s="127"/>
      <c r="O277" s="134">
        <v>1</v>
      </c>
      <c r="P277" s="95">
        <v>18294</v>
      </c>
      <c r="Q277" s="95">
        <v>0</v>
      </c>
      <c r="R277" s="95">
        <v>0</v>
      </c>
      <c r="S277" s="95">
        <v>0</v>
      </c>
      <c r="T277" s="95">
        <v>1188</v>
      </c>
      <c r="U277" s="95">
        <v>19482</v>
      </c>
      <c r="V277" s="128"/>
      <c r="W277" s="361">
        <v>0</v>
      </c>
      <c r="X277" s="362">
        <v>0</v>
      </c>
      <c r="Y277" s="133">
        <v>0.09</v>
      </c>
      <c r="Z277" s="133">
        <v>1.2459690252546981E-2</v>
      </c>
      <c r="AA277" s="339">
        <v>0</v>
      </c>
      <c r="AB277" s="130"/>
      <c r="AC277" s="341">
        <v>1</v>
      </c>
      <c r="AD277" s="134">
        <v>0</v>
      </c>
      <c r="AE277" s="95">
        <v>0</v>
      </c>
      <c r="AF277" s="95">
        <v>0</v>
      </c>
      <c r="AG277" s="343">
        <v>0</v>
      </c>
      <c r="AH277" s="99"/>
    </row>
    <row r="278" spans="1:34" s="34" customFormat="1" ht="12">
      <c r="A278" s="100">
        <v>444</v>
      </c>
      <c r="B278" s="103">
        <v>444035189</v>
      </c>
      <c r="C278" s="102" t="s">
        <v>515</v>
      </c>
      <c r="D278" s="103">
        <v>35</v>
      </c>
      <c r="E278" s="102" t="s">
        <v>60</v>
      </c>
      <c r="F278" s="103">
        <v>189</v>
      </c>
      <c r="G278" s="104" t="s">
        <v>214</v>
      </c>
      <c r="H278" s="94"/>
      <c r="I278" s="304">
        <v>17807</v>
      </c>
      <c r="J278" s="304">
        <v>8110</v>
      </c>
      <c r="K278" s="304">
        <v>0</v>
      </c>
      <c r="L278" s="304">
        <v>1188</v>
      </c>
      <c r="M278" s="304">
        <v>27105</v>
      </c>
      <c r="N278" s="127"/>
      <c r="O278" s="134">
        <v>3</v>
      </c>
      <c r="P278" s="95">
        <v>77751</v>
      </c>
      <c r="Q278" s="95">
        <v>0</v>
      </c>
      <c r="R278" s="95">
        <v>0</v>
      </c>
      <c r="S278" s="95">
        <v>0</v>
      </c>
      <c r="T278" s="95">
        <v>3564</v>
      </c>
      <c r="U278" s="95">
        <v>81315</v>
      </c>
      <c r="V278" s="128"/>
      <c r="W278" s="361">
        <v>0</v>
      </c>
      <c r="X278" s="362">
        <v>0</v>
      </c>
      <c r="Y278" s="133">
        <v>0.09</v>
      </c>
      <c r="Z278" s="133">
        <v>4.869293737937196E-3</v>
      </c>
      <c r="AA278" s="339">
        <v>0</v>
      </c>
      <c r="AB278" s="130"/>
      <c r="AC278" s="341">
        <v>1</v>
      </c>
      <c r="AD278" s="134">
        <v>0</v>
      </c>
      <c r="AE278" s="95">
        <v>0</v>
      </c>
      <c r="AF278" s="95">
        <v>0</v>
      </c>
      <c r="AG278" s="343">
        <v>0</v>
      </c>
      <c r="AH278" s="99"/>
    </row>
    <row r="279" spans="1:34" s="34" customFormat="1" ht="12">
      <c r="A279" s="100">
        <v>444</v>
      </c>
      <c r="B279" s="103">
        <v>444035220</v>
      </c>
      <c r="C279" s="102" t="s">
        <v>515</v>
      </c>
      <c r="D279" s="103">
        <v>35</v>
      </c>
      <c r="E279" s="102" t="s">
        <v>60</v>
      </c>
      <c r="F279" s="103">
        <v>220</v>
      </c>
      <c r="G279" s="104" t="s">
        <v>245</v>
      </c>
      <c r="H279" s="94"/>
      <c r="I279" s="304">
        <v>12210</v>
      </c>
      <c r="J279" s="304">
        <v>4354</v>
      </c>
      <c r="K279" s="304">
        <v>0</v>
      </c>
      <c r="L279" s="304">
        <v>1188</v>
      </c>
      <c r="M279" s="304">
        <v>17752</v>
      </c>
      <c r="N279" s="127"/>
      <c r="O279" s="134">
        <v>1</v>
      </c>
      <c r="P279" s="95">
        <v>16564</v>
      </c>
      <c r="Q279" s="95">
        <v>0</v>
      </c>
      <c r="R279" s="95">
        <v>0</v>
      </c>
      <c r="S279" s="95">
        <v>0</v>
      </c>
      <c r="T279" s="95">
        <v>1188</v>
      </c>
      <c r="U279" s="95">
        <v>17752</v>
      </c>
      <c r="V279" s="128"/>
      <c r="W279" s="361">
        <v>0</v>
      </c>
      <c r="X279" s="362">
        <v>0</v>
      </c>
      <c r="Y279" s="133">
        <v>0.09</v>
      </c>
      <c r="Z279" s="133">
        <v>1.6030151924726756E-2</v>
      </c>
      <c r="AA279" s="339">
        <v>0</v>
      </c>
      <c r="AB279" s="130"/>
      <c r="AC279" s="341">
        <v>0</v>
      </c>
      <c r="AD279" s="134">
        <v>0</v>
      </c>
      <c r="AE279" s="95">
        <v>0</v>
      </c>
      <c r="AF279" s="95">
        <v>0</v>
      </c>
      <c r="AG279" s="343">
        <v>0</v>
      </c>
      <c r="AH279" s="99"/>
    </row>
    <row r="280" spans="1:34" s="34" customFormat="1" ht="12">
      <c r="A280" s="100">
        <v>444</v>
      </c>
      <c r="B280" s="103">
        <v>444035243</v>
      </c>
      <c r="C280" s="102" t="s">
        <v>515</v>
      </c>
      <c r="D280" s="103">
        <v>35</v>
      </c>
      <c r="E280" s="102" t="s">
        <v>60</v>
      </c>
      <c r="F280" s="103">
        <v>243</v>
      </c>
      <c r="G280" s="104" t="s">
        <v>268</v>
      </c>
      <c r="H280" s="94"/>
      <c r="I280" s="304">
        <v>20637</v>
      </c>
      <c r="J280" s="304">
        <v>2687</v>
      </c>
      <c r="K280" s="304">
        <v>0</v>
      </c>
      <c r="L280" s="304">
        <v>1188</v>
      </c>
      <c r="M280" s="304">
        <v>24512</v>
      </c>
      <c r="N280" s="127"/>
      <c r="O280" s="134">
        <v>2</v>
      </c>
      <c r="P280" s="95">
        <v>46648</v>
      </c>
      <c r="Q280" s="95">
        <v>0</v>
      </c>
      <c r="R280" s="95">
        <v>0</v>
      </c>
      <c r="S280" s="95">
        <v>0</v>
      </c>
      <c r="T280" s="95">
        <v>2376</v>
      </c>
      <c r="U280" s="95">
        <v>49024</v>
      </c>
      <c r="V280" s="128"/>
      <c r="W280" s="361">
        <v>0</v>
      </c>
      <c r="X280" s="362">
        <v>0</v>
      </c>
      <c r="Y280" s="133">
        <v>0.09</v>
      </c>
      <c r="Z280" s="133">
        <v>5.9543084856891471E-3</v>
      </c>
      <c r="AA280" s="339">
        <v>0</v>
      </c>
      <c r="AB280" s="130"/>
      <c r="AC280" s="341">
        <v>0</v>
      </c>
      <c r="AD280" s="134">
        <v>0</v>
      </c>
      <c r="AE280" s="95">
        <v>0</v>
      </c>
      <c r="AF280" s="95">
        <v>0</v>
      </c>
      <c r="AG280" s="343">
        <v>0</v>
      </c>
      <c r="AH280" s="99"/>
    </row>
    <row r="281" spans="1:34" s="34" customFormat="1" ht="12">
      <c r="A281" s="100">
        <v>444</v>
      </c>
      <c r="B281" s="103">
        <v>444035244</v>
      </c>
      <c r="C281" s="102" t="s">
        <v>515</v>
      </c>
      <c r="D281" s="103">
        <v>35</v>
      </c>
      <c r="E281" s="102" t="s">
        <v>60</v>
      </c>
      <c r="F281" s="103">
        <v>244</v>
      </c>
      <c r="G281" s="104" t="s">
        <v>269</v>
      </c>
      <c r="H281" s="94"/>
      <c r="I281" s="304">
        <v>18965</v>
      </c>
      <c r="J281" s="304">
        <v>4585</v>
      </c>
      <c r="K281" s="304">
        <v>0</v>
      </c>
      <c r="L281" s="304">
        <v>1188</v>
      </c>
      <c r="M281" s="304">
        <v>24738</v>
      </c>
      <c r="N281" s="127"/>
      <c r="O281" s="134">
        <v>8</v>
      </c>
      <c r="P281" s="95">
        <v>188400</v>
      </c>
      <c r="Q281" s="95">
        <v>0</v>
      </c>
      <c r="R281" s="95">
        <v>0</v>
      </c>
      <c r="S281" s="95">
        <v>0</v>
      </c>
      <c r="T281" s="95">
        <v>9504</v>
      </c>
      <c r="U281" s="95">
        <v>197904</v>
      </c>
      <c r="V281" s="128"/>
      <c r="W281" s="361">
        <v>0</v>
      </c>
      <c r="X281" s="362">
        <v>0</v>
      </c>
      <c r="Y281" s="133">
        <v>0.09</v>
      </c>
      <c r="Z281" s="133">
        <v>8.1553960330733144E-2</v>
      </c>
      <c r="AA281" s="339">
        <v>0</v>
      </c>
      <c r="AB281" s="130"/>
      <c r="AC281" s="341">
        <v>4</v>
      </c>
      <c r="AD281" s="134">
        <v>0</v>
      </c>
      <c r="AE281" s="95">
        <v>0</v>
      </c>
      <c r="AF281" s="95">
        <v>0</v>
      </c>
      <c r="AG281" s="343">
        <v>0</v>
      </c>
      <c r="AH281" s="99"/>
    </row>
    <row r="282" spans="1:34" s="34" customFormat="1" ht="12">
      <c r="A282" s="100">
        <v>444</v>
      </c>
      <c r="B282" s="103">
        <v>444035285</v>
      </c>
      <c r="C282" s="102" t="s">
        <v>515</v>
      </c>
      <c r="D282" s="103">
        <v>35</v>
      </c>
      <c r="E282" s="102" t="s">
        <v>60</v>
      </c>
      <c r="F282" s="103">
        <v>285</v>
      </c>
      <c r="G282" s="104" t="s">
        <v>310</v>
      </c>
      <c r="H282" s="94"/>
      <c r="I282" s="304">
        <v>12002</v>
      </c>
      <c r="J282" s="304">
        <v>2654</v>
      </c>
      <c r="K282" s="304">
        <v>0</v>
      </c>
      <c r="L282" s="304">
        <v>1188</v>
      </c>
      <c r="M282" s="304">
        <v>15844</v>
      </c>
      <c r="N282" s="127"/>
      <c r="O282" s="134">
        <v>2</v>
      </c>
      <c r="P282" s="95">
        <v>29312</v>
      </c>
      <c r="Q282" s="95">
        <v>0</v>
      </c>
      <c r="R282" s="95">
        <v>0</v>
      </c>
      <c r="S282" s="95">
        <v>0</v>
      </c>
      <c r="T282" s="95">
        <v>2376</v>
      </c>
      <c r="U282" s="95">
        <v>31688</v>
      </c>
      <c r="V282" s="128"/>
      <c r="W282" s="361">
        <v>0</v>
      </c>
      <c r="X282" s="362">
        <v>0</v>
      </c>
      <c r="Y282" s="133">
        <v>0.09</v>
      </c>
      <c r="Z282" s="133">
        <v>2.2266543452715282E-2</v>
      </c>
      <c r="AA282" s="339">
        <v>0</v>
      </c>
      <c r="AB282" s="130"/>
      <c r="AC282" s="341">
        <v>1</v>
      </c>
      <c r="AD282" s="134">
        <v>0</v>
      </c>
      <c r="AE282" s="95">
        <v>0</v>
      </c>
      <c r="AF282" s="95">
        <v>0</v>
      </c>
      <c r="AG282" s="343">
        <v>0</v>
      </c>
      <c r="AH282" s="99"/>
    </row>
    <row r="283" spans="1:34" s="34" customFormat="1" ht="12">
      <c r="A283" s="100">
        <v>444</v>
      </c>
      <c r="B283" s="103">
        <v>444035293</v>
      </c>
      <c r="C283" s="102" t="s">
        <v>515</v>
      </c>
      <c r="D283" s="103">
        <v>35</v>
      </c>
      <c r="E283" s="102" t="s">
        <v>60</v>
      </c>
      <c r="F283" s="103">
        <v>293</v>
      </c>
      <c r="G283" s="104" t="s">
        <v>318</v>
      </c>
      <c r="H283" s="94"/>
      <c r="I283" s="304">
        <v>12210</v>
      </c>
      <c r="J283" s="304">
        <v>230</v>
      </c>
      <c r="K283" s="304">
        <v>0</v>
      </c>
      <c r="L283" s="304">
        <v>1188</v>
      </c>
      <c r="M283" s="304">
        <v>13628</v>
      </c>
      <c r="N283" s="127"/>
      <c r="O283" s="134">
        <v>1</v>
      </c>
      <c r="P283" s="95">
        <v>12440</v>
      </c>
      <c r="Q283" s="95">
        <v>0</v>
      </c>
      <c r="R283" s="95">
        <v>0</v>
      </c>
      <c r="S283" s="95">
        <v>0</v>
      </c>
      <c r="T283" s="95">
        <v>1188</v>
      </c>
      <c r="U283" s="95">
        <v>13628</v>
      </c>
      <c r="V283" s="128"/>
      <c r="W283" s="361">
        <v>0</v>
      </c>
      <c r="X283" s="362">
        <v>0</v>
      </c>
      <c r="Y283" s="133">
        <v>0.18</v>
      </c>
      <c r="Z283" s="133">
        <v>2.0154267315513733E-2</v>
      </c>
      <c r="AA283" s="339">
        <v>0</v>
      </c>
      <c r="AB283" s="130"/>
      <c r="AC283" s="341">
        <v>0</v>
      </c>
      <c r="AD283" s="134">
        <v>0</v>
      </c>
      <c r="AE283" s="95">
        <v>0</v>
      </c>
      <c r="AF283" s="95">
        <v>0</v>
      </c>
      <c r="AG283" s="343">
        <v>0</v>
      </c>
      <c r="AH283" s="99"/>
    </row>
    <row r="284" spans="1:34" s="34" customFormat="1" ht="12">
      <c r="A284" s="100">
        <v>444</v>
      </c>
      <c r="B284" s="103">
        <v>444035336</v>
      </c>
      <c r="C284" s="102" t="s">
        <v>515</v>
      </c>
      <c r="D284" s="103">
        <v>35</v>
      </c>
      <c r="E284" s="102" t="s">
        <v>60</v>
      </c>
      <c r="F284" s="103">
        <v>336</v>
      </c>
      <c r="G284" s="104" t="s">
        <v>361</v>
      </c>
      <c r="H284" s="94"/>
      <c r="I284" s="304">
        <v>13846</v>
      </c>
      <c r="J284" s="304">
        <v>3034</v>
      </c>
      <c r="K284" s="304">
        <v>0</v>
      </c>
      <c r="L284" s="304">
        <v>1188</v>
      </c>
      <c r="M284" s="304">
        <v>18068</v>
      </c>
      <c r="N284" s="127"/>
      <c r="O284" s="134">
        <v>3</v>
      </c>
      <c r="P284" s="95">
        <v>50640</v>
      </c>
      <c r="Q284" s="95">
        <v>0</v>
      </c>
      <c r="R284" s="95">
        <v>0</v>
      </c>
      <c r="S284" s="95">
        <v>0</v>
      </c>
      <c r="T284" s="95">
        <v>3564</v>
      </c>
      <c r="U284" s="95">
        <v>54204</v>
      </c>
      <c r="V284" s="128"/>
      <c r="W284" s="361">
        <v>0</v>
      </c>
      <c r="X284" s="362">
        <v>0</v>
      </c>
      <c r="Y284" s="133">
        <v>0.09</v>
      </c>
      <c r="Z284" s="133">
        <v>4.0610278282502986E-2</v>
      </c>
      <c r="AA284" s="339">
        <v>0</v>
      </c>
      <c r="AB284" s="130"/>
      <c r="AC284" s="341">
        <v>0</v>
      </c>
      <c r="AD284" s="134">
        <v>0</v>
      </c>
      <c r="AE284" s="95">
        <v>0</v>
      </c>
      <c r="AF284" s="95">
        <v>0</v>
      </c>
      <c r="AG284" s="343">
        <v>0</v>
      </c>
      <c r="AH284" s="99"/>
    </row>
    <row r="285" spans="1:34" s="34" customFormat="1" ht="12">
      <c r="A285" s="100">
        <v>445</v>
      </c>
      <c r="B285" s="103">
        <v>445348017</v>
      </c>
      <c r="C285" s="102" t="s">
        <v>516</v>
      </c>
      <c r="D285" s="103">
        <v>348</v>
      </c>
      <c r="E285" s="102" t="s">
        <v>373</v>
      </c>
      <c r="F285" s="103">
        <v>17</v>
      </c>
      <c r="G285" s="104" t="s">
        <v>42</v>
      </c>
      <c r="H285" s="94"/>
      <c r="I285" s="304">
        <v>15577</v>
      </c>
      <c r="J285" s="304">
        <v>3005</v>
      </c>
      <c r="K285" s="304">
        <v>0</v>
      </c>
      <c r="L285" s="304">
        <v>1188</v>
      </c>
      <c r="M285" s="304">
        <v>19770</v>
      </c>
      <c r="N285" s="127"/>
      <c r="O285" s="134">
        <v>5</v>
      </c>
      <c r="P285" s="95">
        <v>92910</v>
      </c>
      <c r="Q285" s="95">
        <v>0</v>
      </c>
      <c r="R285" s="95">
        <v>0</v>
      </c>
      <c r="S285" s="95">
        <v>0</v>
      </c>
      <c r="T285" s="95">
        <v>5940</v>
      </c>
      <c r="U285" s="95">
        <v>98850</v>
      </c>
      <c r="V285" s="128"/>
      <c r="W285" s="361">
        <v>0</v>
      </c>
      <c r="X285" s="362">
        <v>0</v>
      </c>
      <c r="Y285" s="133">
        <v>0.09</v>
      </c>
      <c r="Z285" s="133">
        <v>2.2507158313766068E-3</v>
      </c>
      <c r="AA285" s="339">
        <v>0</v>
      </c>
      <c r="AB285" s="130"/>
      <c r="AC285" s="341">
        <v>2</v>
      </c>
      <c r="AD285" s="134">
        <v>0</v>
      </c>
      <c r="AE285" s="95">
        <v>0</v>
      </c>
      <c r="AF285" s="95">
        <v>0</v>
      </c>
      <c r="AG285" s="343">
        <v>0</v>
      </c>
      <c r="AH285" s="99"/>
    </row>
    <row r="286" spans="1:34" s="34" customFormat="1" ht="12">
      <c r="A286" s="100">
        <v>445</v>
      </c>
      <c r="B286" s="103">
        <v>445348110</v>
      </c>
      <c r="C286" s="102" t="s">
        <v>516</v>
      </c>
      <c r="D286" s="103">
        <v>348</v>
      </c>
      <c r="E286" s="102" t="s">
        <v>373</v>
      </c>
      <c r="F286" s="103">
        <v>110</v>
      </c>
      <c r="G286" s="104" t="s">
        <v>135</v>
      </c>
      <c r="H286" s="94"/>
      <c r="I286" s="304">
        <v>13639</v>
      </c>
      <c r="J286" s="304">
        <v>4472</v>
      </c>
      <c r="K286" s="304">
        <v>0</v>
      </c>
      <c r="L286" s="304">
        <v>1188</v>
      </c>
      <c r="M286" s="304">
        <v>19299</v>
      </c>
      <c r="N286" s="127"/>
      <c r="O286" s="134">
        <v>6</v>
      </c>
      <c r="P286" s="95">
        <v>108666</v>
      </c>
      <c r="Q286" s="95">
        <v>0</v>
      </c>
      <c r="R286" s="95">
        <v>0</v>
      </c>
      <c r="S286" s="95">
        <v>0</v>
      </c>
      <c r="T286" s="95">
        <v>7128</v>
      </c>
      <c r="U286" s="95">
        <v>115794</v>
      </c>
      <c r="V286" s="128"/>
      <c r="W286" s="361">
        <v>0</v>
      </c>
      <c r="X286" s="362">
        <v>0</v>
      </c>
      <c r="Y286" s="133">
        <v>0.09</v>
      </c>
      <c r="Z286" s="133">
        <v>3.7059359725944404E-3</v>
      </c>
      <c r="AA286" s="339">
        <v>0</v>
      </c>
      <c r="AB286" s="130"/>
      <c r="AC286" s="341">
        <v>3</v>
      </c>
      <c r="AD286" s="134">
        <v>0</v>
      </c>
      <c r="AE286" s="95">
        <v>0</v>
      </c>
      <c r="AF286" s="95">
        <v>0</v>
      </c>
      <c r="AG286" s="343">
        <v>0</v>
      </c>
      <c r="AH286" s="99"/>
    </row>
    <row r="287" spans="1:34" s="34" customFormat="1" ht="12">
      <c r="A287" s="100">
        <v>445</v>
      </c>
      <c r="B287" s="103">
        <v>445348141</v>
      </c>
      <c r="C287" s="102" t="s">
        <v>516</v>
      </c>
      <c r="D287" s="103">
        <v>348</v>
      </c>
      <c r="E287" s="102" t="s">
        <v>373</v>
      </c>
      <c r="F287" s="103">
        <v>141</v>
      </c>
      <c r="G287" s="104" t="s">
        <v>166</v>
      </c>
      <c r="H287" s="94"/>
      <c r="I287" s="304">
        <v>15471.961817481362</v>
      </c>
      <c r="J287" s="304">
        <v>8188</v>
      </c>
      <c r="K287" s="304">
        <v>0</v>
      </c>
      <c r="L287" s="304">
        <v>1188</v>
      </c>
      <c r="M287" s="304">
        <v>24847.961817481362</v>
      </c>
      <c r="N287" s="127"/>
      <c r="O287" s="134">
        <v>1</v>
      </c>
      <c r="P287" s="95">
        <v>23660</v>
      </c>
      <c r="Q287" s="95">
        <v>0</v>
      </c>
      <c r="R287" s="95">
        <v>0</v>
      </c>
      <c r="S287" s="95">
        <v>0</v>
      </c>
      <c r="T287" s="95">
        <v>1188</v>
      </c>
      <c r="U287" s="95">
        <v>24848</v>
      </c>
      <c r="V287" s="128"/>
      <c r="W287" s="361">
        <v>0</v>
      </c>
      <c r="X287" s="362">
        <v>0</v>
      </c>
      <c r="Y287" s="133">
        <v>0.09</v>
      </c>
      <c r="Z287" s="133">
        <v>7.4321817478636421E-2</v>
      </c>
      <c r="AA287" s="339">
        <v>0</v>
      </c>
      <c r="AB287" s="130"/>
      <c r="AC287" s="341">
        <v>0</v>
      </c>
      <c r="AD287" s="134">
        <v>0</v>
      </c>
      <c r="AE287" s="95">
        <v>0</v>
      </c>
      <c r="AF287" s="95">
        <v>0</v>
      </c>
      <c r="AG287" s="343">
        <v>0</v>
      </c>
      <c r="AH287" s="99"/>
    </row>
    <row r="288" spans="1:34" s="34" customFormat="1" ht="12">
      <c r="A288" s="100">
        <v>445</v>
      </c>
      <c r="B288" s="103">
        <v>445348151</v>
      </c>
      <c r="C288" s="102" t="s">
        <v>516</v>
      </c>
      <c r="D288" s="103">
        <v>348</v>
      </c>
      <c r="E288" s="102" t="s">
        <v>373</v>
      </c>
      <c r="F288" s="103">
        <v>151</v>
      </c>
      <c r="G288" s="104" t="s">
        <v>176</v>
      </c>
      <c r="H288" s="94"/>
      <c r="I288" s="304">
        <v>15526</v>
      </c>
      <c r="J288" s="304">
        <v>3488</v>
      </c>
      <c r="K288" s="304">
        <v>0</v>
      </c>
      <c r="L288" s="304">
        <v>1188</v>
      </c>
      <c r="M288" s="304">
        <v>20202</v>
      </c>
      <c r="N288" s="127"/>
      <c r="O288" s="134">
        <v>27</v>
      </c>
      <c r="P288" s="95">
        <v>513378</v>
      </c>
      <c r="Q288" s="95">
        <v>0</v>
      </c>
      <c r="R288" s="95">
        <v>0</v>
      </c>
      <c r="S288" s="95">
        <v>0</v>
      </c>
      <c r="T288" s="95">
        <v>32076</v>
      </c>
      <c r="U288" s="95">
        <v>545454</v>
      </c>
      <c r="V288" s="128"/>
      <c r="W288" s="361">
        <v>0</v>
      </c>
      <c r="X288" s="362">
        <v>0</v>
      </c>
      <c r="Y288" s="133">
        <v>0.09</v>
      </c>
      <c r="Z288" s="133">
        <v>3.2518401609165748E-2</v>
      </c>
      <c r="AA288" s="339">
        <v>0</v>
      </c>
      <c r="AB288" s="130"/>
      <c r="AC288" s="341">
        <v>14</v>
      </c>
      <c r="AD288" s="134">
        <v>0</v>
      </c>
      <c r="AE288" s="95">
        <v>0</v>
      </c>
      <c r="AF288" s="95">
        <v>0</v>
      </c>
      <c r="AG288" s="343">
        <v>0</v>
      </c>
      <c r="AH288" s="99"/>
    </row>
    <row r="289" spans="1:34" s="34" customFormat="1" ht="12">
      <c r="A289" s="100">
        <v>445</v>
      </c>
      <c r="B289" s="103">
        <v>445348153</v>
      </c>
      <c r="C289" s="102" t="s">
        <v>516</v>
      </c>
      <c r="D289" s="103">
        <v>348</v>
      </c>
      <c r="E289" s="102" t="s">
        <v>373</v>
      </c>
      <c r="F289" s="103">
        <v>153</v>
      </c>
      <c r="G289" s="104" t="s">
        <v>178</v>
      </c>
      <c r="H289" s="94"/>
      <c r="I289" s="304">
        <v>14532</v>
      </c>
      <c r="J289" s="304">
        <v>1</v>
      </c>
      <c r="K289" s="304">
        <v>0</v>
      </c>
      <c r="L289" s="304">
        <v>1188</v>
      </c>
      <c r="M289" s="304">
        <v>15721</v>
      </c>
      <c r="N289" s="127"/>
      <c r="O289" s="134">
        <v>6</v>
      </c>
      <c r="P289" s="95">
        <v>87198</v>
      </c>
      <c r="Q289" s="95">
        <v>0</v>
      </c>
      <c r="R289" s="95">
        <v>0</v>
      </c>
      <c r="S289" s="95">
        <v>0</v>
      </c>
      <c r="T289" s="95">
        <v>7128</v>
      </c>
      <c r="U289" s="95">
        <v>94326</v>
      </c>
      <c r="V289" s="128"/>
      <c r="W289" s="361">
        <v>0</v>
      </c>
      <c r="X289" s="362">
        <v>0</v>
      </c>
      <c r="Y289" s="133">
        <v>0.09</v>
      </c>
      <c r="Z289" s="133">
        <v>1.1920889298086513E-2</v>
      </c>
      <c r="AA289" s="339">
        <v>0</v>
      </c>
      <c r="AB289" s="130"/>
      <c r="AC289" s="341">
        <v>1</v>
      </c>
      <c r="AD289" s="134">
        <v>0</v>
      </c>
      <c r="AE289" s="95">
        <v>0</v>
      </c>
      <c r="AF289" s="95">
        <v>0</v>
      </c>
      <c r="AG289" s="343">
        <v>0</v>
      </c>
      <c r="AH289" s="99"/>
    </row>
    <row r="290" spans="1:34" s="34" customFormat="1" ht="12">
      <c r="A290" s="100">
        <v>445</v>
      </c>
      <c r="B290" s="103">
        <v>445348186</v>
      </c>
      <c r="C290" s="102" t="s">
        <v>516</v>
      </c>
      <c r="D290" s="103">
        <v>348</v>
      </c>
      <c r="E290" s="102" t="s">
        <v>373</v>
      </c>
      <c r="F290" s="103">
        <v>186</v>
      </c>
      <c r="G290" s="104" t="s">
        <v>211</v>
      </c>
      <c r="H290" s="94"/>
      <c r="I290" s="304">
        <v>15121</v>
      </c>
      <c r="J290" s="304">
        <v>5566</v>
      </c>
      <c r="K290" s="304">
        <v>0</v>
      </c>
      <c r="L290" s="304">
        <v>1188</v>
      </c>
      <c r="M290" s="304">
        <v>21875</v>
      </c>
      <c r="N290" s="127"/>
      <c r="O290" s="134">
        <v>8</v>
      </c>
      <c r="P290" s="95">
        <v>165496</v>
      </c>
      <c r="Q290" s="95">
        <v>0</v>
      </c>
      <c r="R290" s="95">
        <v>0</v>
      </c>
      <c r="S290" s="95">
        <v>0</v>
      </c>
      <c r="T290" s="95">
        <v>9504</v>
      </c>
      <c r="U290" s="95">
        <v>175000</v>
      </c>
      <c r="V290" s="128"/>
      <c r="W290" s="361">
        <v>0</v>
      </c>
      <c r="X290" s="362">
        <v>0</v>
      </c>
      <c r="Y290" s="133">
        <v>0.09</v>
      </c>
      <c r="Z290" s="133">
        <v>6.2360637260929132E-3</v>
      </c>
      <c r="AA290" s="339">
        <v>0</v>
      </c>
      <c r="AB290" s="130"/>
      <c r="AC290" s="341">
        <v>4</v>
      </c>
      <c r="AD290" s="134">
        <v>0</v>
      </c>
      <c r="AE290" s="95">
        <v>0</v>
      </c>
      <c r="AF290" s="95">
        <v>0</v>
      </c>
      <c r="AG290" s="343">
        <v>0</v>
      </c>
      <c r="AH290" s="99"/>
    </row>
    <row r="291" spans="1:34" s="34" customFormat="1" ht="12">
      <c r="A291" s="100">
        <v>445</v>
      </c>
      <c r="B291" s="103">
        <v>445348226</v>
      </c>
      <c r="C291" s="102" t="s">
        <v>516</v>
      </c>
      <c r="D291" s="103">
        <v>348</v>
      </c>
      <c r="E291" s="102" t="s">
        <v>373</v>
      </c>
      <c r="F291" s="103">
        <v>226</v>
      </c>
      <c r="G291" s="104" t="s">
        <v>251</v>
      </c>
      <c r="H291" s="94"/>
      <c r="I291" s="304">
        <v>16760</v>
      </c>
      <c r="J291" s="304">
        <v>1419</v>
      </c>
      <c r="K291" s="304">
        <v>0</v>
      </c>
      <c r="L291" s="304">
        <v>1188</v>
      </c>
      <c r="M291" s="304">
        <v>19367</v>
      </c>
      <c r="N291" s="127"/>
      <c r="O291" s="134">
        <v>26</v>
      </c>
      <c r="P291" s="95">
        <v>472654</v>
      </c>
      <c r="Q291" s="95">
        <v>0</v>
      </c>
      <c r="R291" s="95">
        <v>0</v>
      </c>
      <c r="S291" s="95">
        <v>0</v>
      </c>
      <c r="T291" s="95">
        <v>30888</v>
      </c>
      <c r="U291" s="95">
        <v>503542</v>
      </c>
      <c r="V291" s="128"/>
      <c r="W291" s="361">
        <v>0</v>
      </c>
      <c r="X291" s="362">
        <v>0</v>
      </c>
      <c r="Y291" s="133">
        <v>0.18</v>
      </c>
      <c r="Z291" s="133">
        <v>2.0385160527202691E-2</v>
      </c>
      <c r="AA291" s="339">
        <v>0</v>
      </c>
      <c r="AB291" s="130"/>
      <c r="AC291" s="341">
        <v>9</v>
      </c>
      <c r="AD291" s="134">
        <v>0</v>
      </c>
      <c r="AE291" s="95">
        <v>0</v>
      </c>
      <c r="AF291" s="95">
        <v>0</v>
      </c>
      <c r="AG291" s="343">
        <v>0</v>
      </c>
      <c r="AH291" s="99"/>
    </row>
    <row r="292" spans="1:34" s="34" customFormat="1" ht="12">
      <c r="A292" s="100">
        <v>445</v>
      </c>
      <c r="B292" s="103">
        <v>445348227</v>
      </c>
      <c r="C292" s="102" t="s">
        <v>516</v>
      </c>
      <c r="D292" s="103">
        <v>348</v>
      </c>
      <c r="E292" s="102" t="s">
        <v>373</v>
      </c>
      <c r="F292" s="103">
        <v>227</v>
      </c>
      <c r="G292" s="104" t="s">
        <v>252</v>
      </c>
      <c r="H292" s="94"/>
      <c r="I292" s="304">
        <v>22219</v>
      </c>
      <c r="J292" s="304">
        <v>4469</v>
      </c>
      <c r="K292" s="304">
        <v>0</v>
      </c>
      <c r="L292" s="304">
        <v>1188</v>
      </c>
      <c r="M292" s="304">
        <v>27876</v>
      </c>
      <c r="N292" s="127"/>
      <c r="O292" s="134">
        <v>1</v>
      </c>
      <c r="P292" s="95">
        <v>26688</v>
      </c>
      <c r="Q292" s="95">
        <v>0</v>
      </c>
      <c r="R292" s="95">
        <v>0</v>
      </c>
      <c r="S292" s="95">
        <v>0</v>
      </c>
      <c r="T292" s="95">
        <v>1188</v>
      </c>
      <c r="U292" s="95">
        <v>27876</v>
      </c>
      <c r="V292" s="128"/>
      <c r="W292" s="361">
        <v>0</v>
      </c>
      <c r="X292" s="362">
        <v>0</v>
      </c>
      <c r="Y292" s="133">
        <v>0.18</v>
      </c>
      <c r="Z292" s="133">
        <v>2.138802881197276E-2</v>
      </c>
      <c r="AA292" s="339">
        <v>0</v>
      </c>
      <c r="AB292" s="130"/>
      <c r="AC292" s="341">
        <v>1</v>
      </c>
      <c r="AD292" s="134">
        <v>0</v>
      </c>
      <c r="AE292" s="95">
        <v>0</v>
      </c>
      <c r="AF292" s="95">
        <v>0</v>
      </c>
      <c r="AG292" s="343">
        <v>0</v>
      </c>
      <c r="AH292" s="99"/>
    </row>
    <row r="293" spans="1:34" s="34" customFormat="1" ht="12">
      <c r="A293" s="100">
        <v>445</v>
      </c>
      <c r="B293" s="103">
        <v>445348271</v>
      </c>
      <c r="C293" s="102" t="s">
        <v>516</v>
      </c>
      <c r="D293" s="103">
        <v>348</v>
      </c>
      <c r="E293" s="102" t="s">
        <v>373</v>
      </c>
      <c r="F293" s="103">
        <v>271</v>
      </c>
      <c r="G293" s="104" t="s">
        <v>296</v>
      </c>
      <c r="H293" s="94"/>
      <c r="I293" s="304">
        <v>18091</v>
      </c>
      <c r="J293" s="304">
        <v>6292</v>
      </c>
      <c r="K293" s="304">
        <v>0</v>
      </c>
      <c r="L293" s="304">
        <v>1188</v>
      </c>
      <c r="M293" s="304">
        <v>25571</v>
      </c>
      <c r="N293" s="127"/>
      <c r="O293" s="134">
        <v>4</v>
      </c>
      <c r="P293" s="95">
        <v>97532</v>
      </c>
      <c r="Q293" s="95">
        <v>0</v>
      </c>
      <c r="R293" s="95">
        <v>0</v>
      </c>
      <c r="S293" s="95">
        <v>0</v>
      </c>
      <c r="T293" s="95">
        <v>4752</v>
      </c>
      <c r="U293" s="95">
        <v>102284</v>
      </c>
      <c r="V293" s="128"/>
      <c r="W293" s="361">
        <v>0</v>
      </c>
      <c r="X293" s="362">
        <v>0</v>
      </c>
      <c r="Y293" s="133">
        <v>0.09</v>
      </c>
      <c r="Z293" s="133">
        <v>3.7053417297021685E-3</v>
      </c>
      <c r="AA293" s="339">
        <v>0</v>
      </c>
      <c r="AB293" s="130"/>
      <c r="AC293" s="341">
        <v>1</v>
      </c>
      <c r="AD293" s="134">
        <v>0</v>
      </c>
      <c r="AE293" s="95">
        <v>0</v>
      </c>
      <c r="AF293" s="95">
        <v>0</v>
      </c>
      <c r="AG293" s="343">
        <v>0</v>
      </c>
      <c r="AH293" s="99"/>
    </row>
    <row r="294" spans="1:34" s="34" customFormat="1" ht="12">
      <c r="A294" s="100">
        <v>445</v>
      </c>
      <c r="B294" s="103">
        <v>445348316</v>
      </c>
      <c r="C294" s="102" t="s">
        <v>516</v>
      </c>
      <c r="D294" s="103">
        <v>348</v>
      </c>
      <c r="E294" s="102" t="s">
        <v>373</v>
      </c>
      <c r="F294" s="103">
        <v>316</v>
      </c>
      <c r="G294" s="104" t="s">
        <v>341</v>
      </c>
      <c r="H294" s="94"/>
      <c r="I294" s="304">
        <v>20725</v>
      </c>
      <c r="J294" s="304">
        <v>625</v>
      </c>
      <c r="K294" s="304">
        <v>0</v>
      </c>
      <c r="L294" s="304">
        <v>1188</v>
      </c>
      <c r="M294" s="304">
        <v>22538</v>
      </c>
      <c r="N294" s="127"/>
      <c r="O294" s="134">
        <v>7</v>
      </c>
      <c r="P294" s="95">
        <v>149450</v>
      </c>
      <c r="Q294" s="95">
        <v>0</v>
      </c>
      <c r="R294" s="95">
        <v>0</v>
      </c>
      <c r="S294" s="95">
        <v>0</v>
      </c>
      <c r="T294" s="95">
        <v>8316</v>
      </c>
      <c r="U294" s="95">
        <v>157766</v>
      </c>
      <c r="V294" s="128"/>
      <c r="W294" s="361">
        <v>0</v>
      </c>
      <c r="X294" s="362">
        <v>0</v>
      </c>
      <c r="Y294" s="133">
        <v>0.18</v>
      </c>
      <c r="Z294" s="133">
        <v>1.8421716541545247E-2</v>
      </c>
      <c r="AA294" s="339">
        <v>0</v>
      </c>
      <c r="AB294" s="130"/>
      <c r="AC294" s="341">
        <v>4</v>
      </c>
      <c r="AD294" s="134">
        <v>0</v>
      </c>
      <c r="AE294" s="95">
        <v>0</v>
      </c>
      <c r="AF294" s="95">
        <v>0</v>
      </c>
      <c r="AG294" s="343">
        <v>0</v>
      </c>
      <c r="AH294" s="99"/>
    </row>
    <row r="295" spans="1:34" s="34" customFormat="1" ht="12">
      <c r="A295" s="100">
        <v>445</v>
      </c>
      <c r="B295" s="103">
        <v>445348322</v>
      </c>
      <c r="C295" s="102" t="s">
        <v>516</v>
      </c>
      <c r="D295" s="103">
        <v>348</v>
      </c>
      <c r="E295" s="102" t="s">
        <v>373</v>
      </c>
      <c r="F295" s="103">
        <v>322</v>
      </c>
      <c r="G295" s="104" t="s">
        <v>347</v>
      </c>
      <c r="H295" s="94"/>
      <c r="I295" s="304">
        <v>18652</v>
      </c>
      <c r="J295" s="304">
        <v>7827</v>
      </c>
      <c r="K295" s="304">
        <v>0</v>
      </c>
      <c r="L295" s="304">
        <v>1188</v>
      </c>
      <c r="M295" s="304">
        <v>27667</v>
      </c>
      <c r="N295" s="127"/>
      <c r="O295" s="134">
        <v>3</v>
      </c>
      <c r="P295" s="95">
        <v>79437</v>
      </c>
      <c r="Q295" s="95">
        <v>0</v>
      </c>
      <c r="R295" s="95">
        <v>0</v>
      </c>
      <c r="S295" s="95">
        <v>0</v>
      </c>
      <c r="T295" s="95">
        <v>3564</v>
      </c>
      <c r="U295" s="95">
        <v>83001</v>
      </c>
      <c r="V295" s="128"/>
      <c r="W295" s="361">
        <v>0</v>
      </c>
      <c r="X295" s="362">
        <v>0</v>
      </c>
      <c r="Y295" s="133">
        <v>0.09</v>
      </c>
      <c r="Z295" s="133">
        <v>9.0991503207382123E-3</v>
      </c>
      <c r="AA295" s="339">
        <v>0</v>
      </c>
      <c r="AB295" s="130"/>
      <c r="AC295" s="341">
        <v>2</v>
      </c>
      <c r="AD295" s="134">
        <v>0</v>
      </c>
      <c r="AE295" s="95">
        <v>0</v>
      </c>
      <c r="AF295" s="95">
        <v>0</v>
      </c>
      <c r="AG295" s="343">
        <v>0</v>
      </c>
      <c r="AH295" s="99"/>
    </row>
    <row r="296" spans="1:34" s="34" customFormat="1" ht="12">
      <c r="A296" s="100">
        <v>445</v>
      </c>
      <c r="B296" s="103">
        <v>445348348</v>
      </c>
      <c r="C296" s="102" t="s">
        <v>516</v>
      </c>
      <c r="D296" s="103">
        <v>348</v>
      </c>
      <c r="E296" s="102" t="s">
        <v>373</v>
      </c>
      <c r="F296" s="103">
        <v>348</v>
      </c>
      <c r="G296" s="104" t="s">
        <v>373</v>
      </c>
      <c r="H296" s="94"/>
      <c r="I296" s="304">
        <v>18323</v>
      </c>
      <c r="J296" s="304">
        <v>239</v>
      </c>
      <c r="K296" s="304">
        <v>0</v>
      </c>
      <c r="L296" s="304">
        <v>1188</v>
      </c>
      <c r="M296" s="304">
        <v>19750</v>
      </c>
      <c r="N296" s="127"/>
      <c r="O296" s="134">
        <v>1307</v>
      </c>
      <c r="P296" s="95">
        <v>24260534</v>
      </c>
      <c r="Q296" s="95">
        <v>0</v>
      </c>
      <c r="R296" s="95">
        <v>0</v>
      </c>
      <c r="S296" s="95">
        <v>0</v>
      </c>
      <c r="T296" s="95">
        <v>1552716</v>
      </c>
      <c r="U296" s="95">
        <v>25813250</v>
      </c>
      <c r="V296" s="128"/>
      <c r="W296" s="361">
        <v>0</v>
      </c>
      <c r="X296" s="362">
        <v>0</v>
      </c>
      <c r="Y296" s="133">
        <v>0.09</v>
      </c>
      <c r="Z296" s="133">
        <v>7.4752164950935909E-2</v>
      </c>
      <c r="AA296" s="339">
        <v>0</v>
      </c>
      <c r="AB296" s="130"/>
      <c r="AC296" s="341">
        <v>598</v>
      </c>
      <c r="AD296" s="134">
        <v>0</v>
      </c>
      <c r="AE296" s="95">
        <v>0</v>
      </c>
      <c r="AF296" s="95">
        <v>0</v>
      </c>
      <c r="AG296" s="343">
        <v>0</v>
      </c>
      <c r="AH296" s="99"/>
    </row>
    <row r="297" spans="1:34" s="34" customFormat="1" ht="12">
      <c r="A297" s="100">
        <v>445</v>
      </c>
      <c r="B297" s="103">
        <v>445348620</v>
      </c>
      <c r="C297" s="102" t="s">
        <v>516</v>
      </c>
      <c r="D297" s="103">
        <v>348</v>
      </c>
      <c r="E297" s="102" t="s">
        <v>373</v>
      </c>
      <c r="F297" s="103">
        <v>620</v>
      </c>
      <c r="G297" s="104" t="s">
        <v>386</v>
      </c>
      <c r="H297" s="94"/>
      <c r="I297" s="304">
        <v>12038</v>
      </c>
      <c r="J297" s="304">
        <v>7373</v>
      </c>
      <c r="K297" s="304">
        <v>0</v>
      </c>
      <c r="L297" s="304">
        <v>1188</v>
      </c>
      <c r="M297" s="304">
        <v>20599</v>
      </c>
      <c r="N297" s="127"/>
      <c r="O297" s="134">
        <v>1</v>
      </c>
      <c r="P297" s="95">
        <v>19411</v>
      </c>
      <c r="Q297" s="95">
        <v>0</v>
      </c>
      <c r="R297" s="95">
        <v>0</v>
      </c>
      <c r="S297" s="95">
        <v>0</v>
      </c>
      <c r="T297" s="95">
        <v>1188</v>
      </c>
      <c r="U297" s="95">
        <v>20599</v>
      </c>
      <c r="V297" s="128"/>
      <c r="W297" s="361">
        <v>0</v>
      </c>
      <c r="X297" s="362">
        <v>0</v>
      </c>
      <c r="Y297" s="133">
        <v>0.09</v>
      </c>
      <c r="Z297" s="133">
        <v>9.4700971409504234E-3</v>
      </c>
      <c r="AA297" s="339">
        <v>0</v>
      </c>
      <c r="AB297" s="130"/>
      <c r="AC297" s="341">
        <v>0</v>
      </c>
      <c r="AD297" s="134">
        <v>0</v>
      </c>
      <c r="AE297" s="95">
        <v>0</v>
      </c>
      <c r="AF297" s="95">
        <v>0</v>
      </c>
      <c r="AG297" s="343">
        <v>0</v>
      </c>
      <c r="AH297" s="99"/>
    </row>
    <row r="298" spans="1:34" s="34" customFormat="1" ht="12">
      <c r="A298" s="100">
        <v>445</v>
      </c>
      <c r="B298" s="103">
        <v>445348658</v>
      </c>
      <c r="C298" s="102" t="s">
        <v>516</v>
      </c>
      <c r="D298" s="103">
        <v>348</v>
      </c>
      <c r="E298" s="102" t="s">
        <v>373</v>
      </c>
      <c r="F298" s="103">
        <v>658</v>
      </c>
      <c r="G298" s="104" t="s">
        <v>395</v>
      </c>
      <c r="H298" s="94"/>
      <c r="I298" s="304">
        <v>16307</v>
      </c>
      <c r="J298" s="304">
        <v>2539</v>
      </c>
      <c r="K298" s="304">
        <v>0</v>
      </c>
      <c r="L298" s="304">
        <v>1188</v>
      </c>
      <c r="M298" s="304">
        <v>20034</v>
      </c>
      <c r="N298" s="127"/>
      <c r="O298" s="134">
        <v>4</v>
      </c>
      <c r="P298" s="95">
        <v>75384</v>
      </c>
      <c r="Q298" s="95">
        <v>0</v>
      </c>
      <c r="R298" s="95">
        <v>0</v>
      </c>
      <c r="S298" s="95">
        <v>0</v>
      </c>
      <c r="T298" s="95">
        <v>4752</v>
      </c>
      <c r="U298" s="95">
        <v>80136</v>
      </c>
      <c r="V298" s="128"/>
      <c r="W298" s="361">
        <v>0</v>
      </c>
      <c r="X298" s="362">
        <v>0</v>
      </c>
      <c r="Y298" s="133">
        <v>0.09</v>
      </c>
      <c r="Z298" s="133">
        <v>2.2608391155056681E-3</v>
      </c>
      <c r="AA298" s="339">
        <v>0</v>
      </c>
      <c r="AB298" s="130"/>
      <c r="AC298" s="341">
        <v>2</v>
      </c>
      <c r="AD298" s="134">
        <v>0</v>
      </c>
      <c r="AE298" s="95">
        <v>0</v>
      </c>
      <c r="AF298" s="95">
        <v>0</v>
      </c>
      <c r="AG298" s="343">
        <v>0</v>
      </c>
      <c r="AH298" s="99"/>
    </row>
    <row r="299" spans="1:34" s="34" customFormat="1" ht="12">
      <c r="A299" s="100">
        <v>445</v>
      </c>
      <c r="B299" s="103">
        <v>445348753</v>
      </c>
      <c r="C299" s="102" t="s">
        <v>516</v>
      </c>
      <c r="D299" s="103">
        <v>348</v>
      </c>
      <c r="E299" s="102" t="s">
        <v>373</v>
      </c>
      <c r="F299" s="103">
        <v>753</v>
      </c>
      <c r="G299" s="104" t="s">
        <v>424</v>
      </c>
      <c r="H299" s="94"/>
      <c r="I299" s="304">
        <v>12989</v>
      </c>
      <c r="J299" s="304">
        <v>3928</v>
      </c>
      <c r="K299" s="304">
        <v>0</v>
      </c>
      <c r="L299" s="304">
        <v>1188</v>
      </c>
      <c r="M299" s="304">
        <v>18105</v>
      </c>
      <c r="N299" s="127"/>
      <c r="O299" s="134">
        <v>1</v>
      </c>
      <c r="P299" s="95">
        <v>16917</v>
      </c>
      <c r="Q299" s="95">
        <v>0</v>
      </c>
      <c r="R299" s="95">
        <v>0</v>
      </c>
      <c r="S299" s="95">
        <v>0</v>
      </c>
      <c r="T299" s="95">
        <v>1188</v>
      </c>
      <c r="U299" s="95">
        <v>18105</v>
      </c>
      <c r="V299" s="128"/>
      <c r="W299" s="361">
        <v>0</v>
      </c>
      <c r="X299" s="362">
        <v>0</v>
      </c>
      <c r="Y299" s="133">
        <v>0.09</v>
      </c>
      <c r="Z299" s="133">
        <v>3.6294517882072869E-3</v>
      </c>
      <c r="AA299" s="339">
        <v>0</v>
      </c>
      <c r="AB299" s="130"/>
      <c r="AC299" s="341">
        <v>0</v>
      </c>
      <c r="AD299" s="134">
        <v>0</v>
      </c>
      <c r="AE299" s="95">
        <v>0</v>
      </c>
      <c r="AF299" s="95">
        <v>0</v>
      </c>
      <c r="AG299" s="343">
        <v>0</v>
      </c>
      <c r="AH299" s="99"/>
    </row>
    <row r="300" spans="1:34" s="34" customFormat="1" ht="12">
      <c r="A300" s="100">
        <v>445</v>
      </c>
      <c r="B300" s="103">
        <v>445348767</v>
      </c>
      <c r="C300" s="102" t="s">
        <v>516</v>
      </c>
      <c r="D300" s="103">
        <v>348</v>
      </c>
      <c r="E300" s="102" t="s">
        <v>373</v>
      </c>
      <c r="F300" s="103">
        <v>767</v>
      </c>
      <c r="G300" s="104" t="s">
        <v>430</v>
      </c>
      <c r="H300" s="94"/>
      <c r="I300" s="304">
        <v>16104</v>
      </c>
      <c r="J300" s="304">
        <v>1140</v>
      </c>
      <c r="K300" s="304">
        <v>0</v>
      </c>
      <c r="L300" s="304">
        <v>1188</v>
      </c>
      <c r="M300" s="304">
        <v>18432</v>
      </c>
      <c r="N300" s="127"/>
      <c r="O300" s="134">
        <v>1</v>
      </c>
      <c r="P300" s="95">
        <v>17244</v>
      </c>
      <c r="Q300" s="95">
        <v>0</v>
      </c>
      <c r="R300" s="95">
        <v>0</v>
      </c>
      <c r="S300" s="95">
        <v>0</v>
      </c>
      <c r="T300" s="95">
        <v>1188</v>
      </c>
      <c r="U300" s="95">
        <v>18432</v>
      </c>
      <c r="V300" s="128"/>
      <c r="W300" s="361">
        <v>0</v>
      </c>
      <c r="X300" s="362">
        <v>0</v>
      </c>
      <c r="Y300" s="133">
        <v>0.18</v>
      </c>
      <c r="Z300" s="133">
        <v>2.8092839869315312E-2</v>
      </c>
      <c r="AA300" s="339">
        <v>0</v>
      </c>
      <c r="AB300" s="130"/>
      <c r="AC300" s="341">
        <v>0</v>
      </c>
      <c r="AD300" s="134">
        <v>0</v>
      </c>
      <c r="AE300" s="95">
        <v>0</v>
      </c>
      <c r="AF300" s="95">
        <v>0</v>
      </c>
      <c r="AG300" s="343">
        <v>0</v>
      </c>
      <c r="AH300" s="99"/>
    </row>
    <row r="301" spans="1:34" s="34" customFormat="1" ht="12">
      <c r="A301" s="100">
        <v>445</v>
      </c>
      <c r="B301" s="103">
        <v>445348775</v>
      </c>
      <c r="C301" s="102" t="s">
        <v>516</v>
      </c>
      <c r="D301" s="103">
        <v>348</v>
      </c>
      <c r="E301" s="102" t="s">
        <v>373</v>
      </c>
      <c r="F301" s="103">
        <v>775</v>
      </c>
      <c r="G301" s="104" t="s">
        <v>434</v>
      </c>
      <c r="H301" s="94"/>
      <c r="I301" s="304">
        <v>13413</v>
      </c>
      <c r="J301" s="304">
        <v>4189</v>
      </c>
      <c r="K301" s="304">
        <v>0</v>
      </c>
      <c r="L301" s="304">
        <v>1188</v>
      </c>
      <c r="M301" s="304">
        <v>18790</v>
      </c>
      <c r="N301" s="127"/>
      <c r="O301" s="134">
        <v>18</v>
      </c>
      <c r="P301" s="95">
        <v>316836</v>
      </c>
      <c r="Q301" s="95">
        <v>0</v>
      </c>
      <c r="R301" s="95">
        <v>0</v>
      </c>
      <c r="S301" s="95">
        <v>0</v>
      </c>
      <c r="T301" s="95">
        <v>21384</v>
      </c>
      <c r="U301" s="95">
        <v>338220</v>
      </c>
      <c r="V301" s="128"/>
      <c r="W301" s="361">
        <v>0</v>
      </c>
      <c r="X301" s="362">
        <v>0</v>
      </c>
      <c r="Y301" s="133">
        <v>0.09</v>
      </c>
      <c r="Z301" s="133">
        <v>5.5006130138123503E-3</v>
      </c>
      <c r="AA301" s="339">
        <v>0</v>
      </c>
      <c r="AB301" s="130"/>
      <c r="AC301" s="341">
        <v>9</v>
      </c>
      <c r="AD301" s="134">
        <v>0</v>
      </c>
      <c r="AE301" s="95">
        <v>0</v>
      </c>
      <c r="AF301" s="95">
        <v>0</v>
      </c>
      <c r="AG301" s="343">
        <v>0</v>
      </c>
      <c r="AH301" s="99"/>
    </row>
    <row r="302" spans="1:34" s="34" customFormat="1" ht="12">
      <c r="A302" s="100">
        <v>446</v>
      </c>
      <c r="B302" s="103">
        <v>446099001</v>
      </c>
      <c r="C302" s="102" t="s">
        <v>517</v>
      </c>
      <c r="D302" s="103">
        <v>99</v>
      </c>
      <c r="E302" s="102" t="s">
        <v>124</v>
      </c>
      <c r="F302" s="103">
        <v>1</v>
      </c>
      <c r="G302" s="104" t="s">
        <v>26</v>
      </c>
      <c r="H302" s="94"/>
      <c r="I302" s="304">
        <v>20131</v>
      </c>
      <c r="J302" s="304">
        <v>2916</v>
      </c>
      <c r="K302" s="304">
        <v>0</v>
      </c>
      <c r="L302" s="304">
        <v>1188</v>
      </c>
      <c r="M302" s="304">
        <v>24235</v>
      </c>
      <c r="N302" s="127"/>
      <c r="O302" s="134">
        <v>2</v>
      </c>
      <c r="P302" s="95">
        <v>46094</v>
      </c>
      <c r="Q302" s="95">
        <v>0</v>
      </c>
      <c r="R302" s="95">
        <v>0</v>
      </c>
      <c r="S302" s="95">
        <v>0</v>
      </c>
      <c r="T302" s="95">
        <v>2376</v>
      </c>
      <c r="U302" s="95">
        <v>48470</v>
      </c>
      <c r="V302" s="128"/>
      <c r="W302" s="361">
        <v>0</v>
      </c>
      <c r="X302" s="362">
        <v>0</v>
      </c>
      <c r="Y302" s="133">
        <v>0.09</v>
      </c>
      <c r="Z302" s="133">
        <v>2.5661521012431448E-2</v>
      </c>
      <c r="AA302" s="339">
        <v>0</v>
      </c>
      <c r="AB302" s="130"/>
      <c r="AC302" s="341">
        <v>0</v>
      </c>
      <c r="AD302" s="134">
        <v>0</v>
      </c>
      <c r="AE302" s="95">
        <v>0</v>
      </c>
      <c r="AF302" s="95">
        <v>0</v>
      </c>
      <c r="AG302" s="343">
        <v>0</v>
      </c>
      <c r="AH302" s="99"/>
    </row>
    <row r="303" spans="1:34" s="34" customFormat="1" ht="12">
      <c r="A303" s="100">
        <v>446</v>
      </c>
      <c r="B303" s="103">
        <v>446099016</v>
      </c>
      <c r="C303" s="102" t="s">
        <v>517</v>
      </c>
      <c r="D303" s="103">
        <v>99</v>
      </c>
      <c r="E303" s="102" t="s">
        <v>124</v>
      </c>
      <c r="F303" s="103">
        <v>16</v>
      </c>
      <c r="G303" s="104" t="s">
        <v>41</v>
      </c>
      <c r="H303" s="94"/>
      <c r="I303" s="304">
        <v>15304</v>
      </c>
      <c r="J303" s="304">
        <v>218</v>
      </c>
      <c r="K303" s="304">
        <v>0</v>
      </c>
      <c r="L303" s="304">
        <v>1188</v>
      </c>
      <c r="M303" s="304">
        <v>16710</v>
      </c>
      <c r="N303" s="127"/>
      <c r="O303" s="134">
        <v>129</v>
      </c>
      <c r="P303" s="95">
        <v>2002338</v>
      </c>
      <c r="Q303" s="95">
        <v>0</v>
      </c>
      <c r="R303" s="95">
        <v>0</v>
      </c>
      <c r="S303" s="95">
        <v>0</v>
      </c>
      <c r="T303" s="95">
        <v>153252</v>
      </c>
      <c r="U303" s="95">
        <v>2155590</v>
      </c>
      <c r="V303" s="128"/>
      <c r="W303" s="361">
        <v>0</v>
      </c>
      <c r="X303" s="362">
        <v>0</v>
      </c>
      <c r="Y303" s="133">
        <v>0.09</v>
      </c>
      <c r="Z303" s="133">
        <v>1.9131522687239281E-2</v>
      </c>
      <c r="AA303" s="339">
        <v>0</v>
      </c>
      <c r="AB303" s="130"/>
      <c r="AC303" s="341">
        <v>27</v>
      </c>
      <c r="AD303" s="134">
        <v>0</v>
      </c>
      <c r="AE303" s="95">
        <v>0</v>
      </c>
      <c r="AF303" s="95">
        <v>0</v>
      </c>
      <c r="AG303" s="343">
        <v>0</v>
      </c>
      <c r="AH303" s="99"/>
    </row>
    <row r="304" spans="1:34" s="34" customFormat="1" ht="12">
      <c r="A304" s="100">
        <v>446</v>
      </c>
      <c r="B304" s="103">
        <v>446099018</v>
      </c>
      <c r="C304" s="102" t="s">
        <v>517</v>
      </c>
      <c r="D304" s="103">
        <v>99</v>
      </c>
      <c r="E304" s="102" t="s">
        <v>124</v>
      </c>
      <c r="F304" s="103">
        <v>18</v>
      </c>
      <c r="G304" s="104" t="s">
        <v>43</v>
      </c>
      <c r="H304" s="94"/>
      <c r="I304" s="304">
        <v>14616</v>
      </c>
      <c r="J304" s="304">
        <v>7827</v>
      </c>
      <c r="K304" s="304">
        <v>0</v>
      </c>
      <c r="L304" s="304">
        <v>1188</v>
      </c>
      <c r="M304" s="304">
        <v>23631</v>
      </c>
      <c r="N304" s="127"/>
      <c r="O304" s="134">
        <v>9</v>
      </c>
      <c r="P304" s="95">
        <v>201987</v>
      </c>
      <c r="Q304" s="95">
        <v>0</v>
      </c>
      <c r="R304" s="95">
        <v>0</v>
      </c>
      <c r="S304" s="95">
        <v>0</v>
      </c>
      <c r="T304" s="95">
        <v>10692</v>
      </c>
      <c r="U304" s="95">
        <v>212679</v>
      </c>
      <c r="V304" s="128"/>
      <c r="W304" s="361">
        <v>0</v>
      </c>
      <c r="X304" s="362">
        <v>0</v>
      </c>
      <c r="Y304" s="133">
        <v>0.09</v>
      </c>
      <c r="Z304" s="133">
        <v>2.9613657342247156E-2</v>
      </c>
      <c r="AA304" s="339">
        <v>0</v>
      </c>
      <c r="AB304" s="130"/>
      <c r="AC304" s="341">
        <v>1</v>
      </c>
      <c r="AD304" s="134">
        <v>0</v>
      </c>
      <c r="AE304" s="95">
        <v>0</v>
      </c>
      <c r="AF304" s="95">
        <v>0</v>
      </c>
      <c r="AG304" s="343">
        <v>0</v>
      </c>
      <c r="AH304" s="99"/>
    </row>
    <row r="305" spans="1:34" s="34" customFormat="1" ht="12">
      <c r="A305" s="100">
        <v>446</v>
      </c>
      <c r="B305" s="103">
        <v>446099025</v>
      </c>
      <c r="C305" s="102" t="s">
        <v>517</v>
      </c>
      <c r="D305" s="103">
        <v>99</v>
      </c>
      <c r="E305" s="102" t="s">
        <v>124</v>
      </c>
      <c r="F305" s="103">
        <v>25</v>
      </c>
      <c r="G305" s="104" t="s">
        <v>50</v>
      </c>
      <c r="H305" s="94"/>
      <c r="I305" s="304">
        <v>12931</v>
      </c>
      <c r="J305" s="304">
        <v>5432</v>
      </c>
      <c r="K305" s="304">
        <v>0</v>
      </c>
      <c r="L305" s="304">
        <v>1188</v>
      </c>
      <c r="M305" s="304">
        <v>19551</v>
      </c>
      <c r="N305" s="127"/>
      <c r="O305" s="134">
        <v>3</v>
      </c>
      <c r="P305" s="95">
        <v>55089</v>
      </c>
      <c r="Q305" s="95">
        <v>0</v>
      </c>
      <c r="R305" s="95">
        <v>0</v>
      </c>
      <c r="S305" s="95">
        <v>0</v>
      </c>
      <c r="T305" s="95">
        <v>3564</v>
      </c>
      <c r="U305" s="95">
        <v>58653</v>
      </c>
      <c r="V305" s="128"/>
      <c r="W305" s="361">
        <v>0</v>
      </c>
      <c r="X305" s="362">
        <v>0</v>
      </c>
      <c r="Y305" s="133">
        <v>0.09</v>
      </c>
      <c r="Z305" s="133">
        <v>7.4051510642564516E-2</v>
      </c>
      <c r="AA305" s="339">
        <v>0</v>
      </c>
      <c r="AB305" s="130"/>
      <c r="AC305" s="341">
        <v>1</v>
      </c>
      <c r="AD305" s="134">
        <v>0</v>
      </c>
      <c r="AE305" s="95">
        <v>0</v>
      </c>
      <c r="AF305" s="95">
        <v>0</v>
      </c>
      <c r="AG305" s="343">
        <v>0</v>
      </c>
      <c r="AH305" s="99"/>
    </row>
    <row r="306" spans="1:34" s="34" customFormat="1" ht="12">
      <c r="A306" s="100">
        <v>446</v>
      </c>
      <c r="B306" s="103">
        <v>446099040</v>
      </c>
      <c r="C306" s="102" t="s">
        <v>517</v>
      </c>
      <c r="D306" s="103">
        <v>99</v>
      </c>
      <c r="E306" s="102" t="s">
        <v>124</v>
      </c>
      <c r="F306" s="103">
        <v>40</v>
      </c>
      <c r="G306" s="104" t="s">
        <v>65</v>
      </c>
      <c r="H306" s="94"/>
      <c r="I306" s="304">
        <v>14790.241687186099</v>
      </c>
      <c r="J306" s="304">
        <v>4940</v>
      </c>
      <c r="K306" s="304">
        <v>0</v>
      </c>
      <c r="L306" s="304">
        <v>1188</v>
      </c>
      <c r="M306" s="304">
        <v>20918.241687186099</v>
      </c>
      <c r="N306" s="127"/>
      <c r="O306" s="134">
        <v>2</v>
      </c>
      <c r="P306" s="95">
        <v>39460</v>
      </c>
      <c r="Q306" s="95">
        <v>0</v>
      </c>
      <c r="R306" s="95">
        <v>0</v>
      </c>
      <c r="S306" s="95">
        <v>0</v>
      </c>
      <c r="T306" s="95">
        <v>2376</v>
      </c>
      <c r="U306" s="95">
        <v>41836</v>
      </c>
      <c r="V306" s="128"/>
      <c r="W306" s="361">
        <v>0</v>
      </c>
      <c r="X306" s="362">
        <v>0</v>
      </c>
      <c r="Y306" s="133">
        <v>0.09</v>
      </c>
      <c r="Z306" s="133">
        <v>8.458154793437497E-3</v>
      </c>
      <c r="AA306" s="339">
        <v>0</v>
      </c>
      <c r="AB306" s="130"/>
      <c r="AC306" s="341">
        <v>0</v>
      </c>
      <c r="AD306" s="134">
        <v>0</v>
      </c>
      <c r="AE306" s="95">
        <v>0</v>
      </c>
      <c r="AF306" s="95">
        <v>0</v>
      </c>
      <c r="AG306" s="343">
        <v>0</v>
      </c>
      <c r="AH306" s="99"/>
    </row>
    <row r="307" spans="1:34" s="34" customFormat="1" ht="12">
      <c r="A307" s="100">
        <v>446</v>
      </c>
      <c r="B307" s="103">
        <v>446099044</v>
      </c>
      <c r="C307" s="102" t="s">
        <v>517</v>
      </c>
      <c r="D307" s="103">
        <v>99</v>
      </c>
      <c r="E307" s="102" t="s">
        <v>124</v>
      </c>
      <c r="F307" s="103">
        <v>44</v>
      </c>
      <c r="G307" s="104" t="s">
        <v>69</v>
      </c>
      <c r="H307" s="94"/>
      <c r="I307" s="304">
        <v>18379</v>
      </c>
      <c r="J307" s="304">
        <v>0</v>
      </c>
      <c r="K307" s="304">
        <v>0</v>
      </c>
      <c r="L307" s="304">
        <v>1188</v>
      </c>
      <c r="M307" s="304">
        <v>19567</v>
      </c>
      <c r="N307" s="127"/>
      <c r="O307" s="134">
        <v>755</v>
      </c>
      <c r="P307" s="95">
        <v>13876145</v>
      </c>
      <c r="Q307" s="95">
        <v>-115070.33214705749</v>
      </c>
      <c r="R307" s="95">
        <v>0</v>
      </c>
      <c r="S307" s="95">
        <v>0</v>
      </c>
      <c r="T307" s="95">
        <v>889440</v>
      </c>
      <c r="U307" s="95">
        <v>14650514.667852942</v>
      </c>
      <c r="V307" s="128"/>
      <c r="W307" s="361">
        <v>0</v>
      </c>
      <c r="X307" s="362">
        <v>0</v>
      </c>
      <c r="Y307" s="133">
        <v>0.09</v>
      </c>
      <c r="Z307" s="133">
        <v>9.39202095539073E-2</v>
      </c>
      <c r="AA307" s="339">
        <v>0</v>
      </c>
      <c r="AB307" s="130"/>
      <c r="AC307" s="341">
        <v>150</v>
      </c>
      <c r="AD307" s="134">
        <v>6.2609680693758056</v>
      </c>
      <c r="AE307" s="95">
        <v>115070.33214705749</v>
      </c>
      <c r="AF307" s="95">
        <v>0</v>
      </c>
      <c r="AG307" s="343">
        <v>0</v>
      </c>
      <c r="AH307" s="99"/>
    </row>
    <row r="308" spans="1:34" s="34" customFormat="1" ht="12">
      <c r="A308" s="100">
        <v>446</v>
      </c>
      <c r="B308" s="103">
        <v>446099050</v>
      </c>
      <c r="C308" s="102" t="s">
        <v>517</v>
      </c>
      <c r="D308" s="103">
        <v>99</v>
      </c>
      <c r="E308" s="102" t="s">
        <v>124</v>
      </c>
      <c r="F308" s="103">
        <v>50</v>
      </c>
      <c r="G308" s="104" t="s">
        <v>75</v>
      </c>
      <c r="H308" s="94"/>
      <c r="I308" s="304">
        <v>15478</v>
      </c>
      <c r="J308" s="304">
        <v>6761</v>
      </c>
      <c r="K308" s="304">
        <v>0</v>
      </c>
      <c r="L308" s="304">
        <v>1188</v>
      </c>
      <c r="M308" s="304">
        <v>23427</v>
      </c>
      <c r="N308" s="127"/>
      <c r="O308" s="134">
        <v>8</v>
      </c>
      <c r="P308" s="95">
        <v>177912</v>
      </c>
      <c r="Q308" s="95">
        <v>0</v>
      </c>
      <c r="R308" s="95">
        <v>0</v>
      </c>
      <c r="S308" s="95">
        <v>0</v>
      </c>
      <c r="T308" s="95">
        <v>9504</v>
      </c>
      <c r="U308" s="95">
        <v>187416</v>
      </c>
      <c r="V308" s="128"/>
      <c r="W308" s="361">
        <v>0</v>
      </c>
      <c r="X308" s="362">
        <v>0</v>
      </c>
      <c r="Y308" s="133">
        <v>0.09</v>
      </c>
      <c r="Z308" s="133">
        <v>4.9459769281761006E-3</v>
      </c>
      <c r="AA308" s="339">
        <v>0</v>
      </c>
      <c r="AB308" s="130"/>
      <c r="AC308" s="341">
        <v>2</v>
      </c>
      <c r="AD308" s="134">
        <v>0</v>
      </c>
      <c r="AE308" s="95">
        <v>0</v>
      </c>
      <c r="AF308" s="95">
        <v>0</v>
      </c>
      <c r="AG308" s="343">
        <v>0</v>
      </c>
      <c r="AH308" s="99"/>
    </row>
    <row r="309" spans="1:34" s="34" customFormat="1" ht="12">
      <c r="A309" s="100">
        <v>446</v>
      </c>
      <c r="B309" s="103">
        <v>446099057</v>
      </c>
      <c r="C309" s="102" t="s">
        <v>517</v>
      </c>
      <c r="D309" s="103">
        <v>99</v>
      </c>
      <c r="E309" s="102" t="s">
        <v>124</v>
      </c>
      <c r="F309" s="103">
        <v>57</v>
      </c>
      <c r="G309" s="104" t="s">
        <v>82</v>
      </c>
      <c r="H309" s="94"/>
      <c r="I309" s="304">
        <v>22168.796604329207</v>
      </c>
      <c r="J309" s="304">
        <v>1111</v>
      </c>
      <c r="K309" s="304">
        <v>0</v>
      </c>
      <c r="L309" s="304">
        <v>1188</v>
      </c>
      <c r="M309" s="304">
        <v>24467.796604329207</v>
      </c>
      <c r="N309" s="127"/>
      <c r="O309" s="134">
        <v>1</v>
      </c>
      <c r="P309" s="95">
        <v>23280</v>
      </c>
      <c r="Q309" s="95">
        <v>0</v>
      </c>
      <c r="R309" s="95">
        <v>0</v>
      </c>
      <c r="S309" s="95">
        <v>0</v>
      </c>
      <c r="T309" s="95">
        <v>1188</v>
      </c>
      <c r="U309" s="95">
        <v>24468</v>
      </c>
      <c r="V309" s="128"/>
      <c r="W309" s="361">
        <v>0</v>
      </c>
      <c r="X309" s="362">
        <v>0</v>
      </c>
      <c r="Y309" s="133">
        <v>0.18</v>
      </c>
      <c r="Z309" s="133">
        <v>0.1244432740237135</v>
      </c>
      <c r="AA309" s="339">
        <v>0</v>
      </c>
      <c r="AB309" s="130"/>
      <c r="AC309" s="341">
        <v>0</v>
      </c>
      <c r="AD309" s="134">
        <v>0</v>
      </c>
      <c r="AE309" s="95">
        <v>0</v>
      </c>
      <c r="AF309" s="95">
        <v>0</v>
      </c>
      <c r="AG309" s="343">
        <v>0</v>
      </c>
      <c r="AH309" s="99"/>
    </row>
    <row r="310" spans="1:34" s="34" customFormat="1" ht="12">
      <c r="A310" s="100">
        <v>446</v>
      </c>
      <c r="B310" s="103">
        <v>446099073</v>
      </c>
      <c r="C310" s="102" t="s">
        <v>517</v>
      </c>
      <c r="D310" s="103">
        <v>99</v>
      </c>
      <c r="E310" s="102" t="s">
        <v>124</v>
      </c>
      <c r="F310" s="103">
        <v>73</v>
      </c>
      <c r="G310" s="104" t="s">
        <v>98</v>
      </c>
      <c r="H310" s="94"/>
      <c r="I310" s="304">
        <v>14811.5092497488</v>
      </c>
      <c r="J310" s="304">
        <v>10704</v>
      </c>
      <c r="K310" s="304">
        <v>0</v>
      </c>
      <c r="L310" s="304">
        <v>1188</v>
      </c>
      <c r="M310" s="304">
        <v>26703.5092497488</v>
      </c>
      <c r="N310" s="127"/>
      <c r="O310" s="134">
        <v>1</v>
      </c>
      <c r="P310" s="95">
        <v>25516</v>
      </c>
      <c r="Q310" s="95">
        <v>0</v>
      </c>
      <c r="R310" s="95">
        <v>0</v>
      </c>
      <c r="S310" s="95">
        <v>0</v>
      </c>
      <c r="T310" s="95">
        <v>1188</v>
      </c>
      <c r="U310" s="95">
        <v>26704</v>
      </c>
      <c r="V310" s="128"/>
      <c r="W310" s="361">
        <v>0</v>
      </c>
      <c r="X310" s="362">
        <v>0</v>
      </c>
      <c r="Y310" s="133">
        <v>0.09</v>
      </c>
      <c r="Z310" s="133">
        <v>1.1705761257441058E-2</v>
      </c>
      <c r="AA310" s="339">
        <v>0</v>
      </c>
      <c r="AB310" s="130"/>
      <c r="AC310" s="341">
        <v>0</v>
      </c>
      <c r="AD310" s="134">
        <v>0</v>
      </c>
      <c r="AE310" s="95">
        <v>0</v>
      </c>
      <c r="AF310" s="95">
        <v>0</v>
      </c>
      <c r="AG310" s="343">
        <v>0</v>
      </c>
      <c r="AH310" s="99"/>
    </row>
    <row r="311" spans="1:34" s="34" customFormat="1" ht="12">
      <c r="A311" s="100">
        <v>446</v>
      </c>
      <c r="B311" s="103">
        <v>446099078</v>
      </c>
      <c r="C311" s="102" t="s">
        <v>517</v>
      </c>
      <c r="D311" s="103">
        <v>99</v>
      </c>
      <c r="E311" s="102" t="s">
        <v>124</v>
      </c>
      <c r="F311" s="103">
        <v>78</v>
      </c>
      <c r="G311" s="104" t="s">
        <v>103</v>
      </c>
      <c r="H311" s="94"/>
      <c r="I311" s="304">
        <v>12684.800229388187</v>
      </c>
      <c r="J311" s="304">
        <v>13158</v>
      </c>
      <c r="K311" s="304">
        <v>0</v>
      </c>
      <c r="L311" s="304">
        <v>1188</v>
      </c>
      <c r="M311" s="304">
        <v>27030.800229388187</v>
      </c>
      <c r="N311" s="127"/>
      <c r="O311" s="134">
        <v>2</v>
      </c>
      <c r="P311" s="95">
        <v>51686</v>
      </c>
      <c r="Q311" s="95">
        <v>0</v>
      </c>
      <c r="R311" s="95">
        <v>0</v>
      </c>
      <c r="S311" s="95">
        <v>0</v>
      </c>
      <c r="T311" s="95">
        <v>2376</v>
      </c>
      <c r="U311" s="95">
        <v>54062</v>
      </c>
      <c r="V311" s="128"/>
      <c r="W311" s="361">
        <v>0</v>
      </c>
      <c r="X311" s="362">
        <v>0</v>
      </c>
      <c r="Y311" s="133">
        <v>0.09</v>
      </c>
      <c r="Z311" s="133">
        <v>3.7107871936129027E-3</v>
      </c>
      <c r="AA311" s="339">
        <v>0</v>
      </c>
      <c r="AB311" s="130"/>
      <c r="AC311" s="341">
        <v>1</v>
      </c>
      <c r="AD311" s="134">
        <v>0</v>
      </c>
      <c r="AE311" s="95">
        <v>0</v>
      </c>
      <c r="AF311" s="95">
        <v>0</v>
      </c>
      <c r="AG311" s="343">
        <v>0</v>
      </c>
      <c r="AH311" s="99"/>
    </row>
    <row r="312" spans="1:34" s="34" customFormat="1" ht="12">
      <c r="A312" s="100">
        <v>446</v>
      </c>
      <c r="B312" s="103">
        <v>446099083</v>
      </c>
      <c r="C312" s="102" t="s">
        <v>517</v>
      </c>
      <c r="D312" s="103">
        <v>99</v>
      </c>
      <c r="E312" s="102" t="s">
        <v>124</v>
      </c>
      <c r="F312" s="103">
        <v>83</v>
      </c>
      <c r="G312" s="104" t="s">
        <v>108</v>
      </c>
      <c r="H312" s="94"/>
      <c r="I312" s="304">
        <v>15779</v>
      </c>
      <c r="J312" s="304">
        <v>3125</v>
      </c>
      <c r="K312" s="304">
        <v>0</v>
      </c>
      <c r="L312" s="304">
        <v>1188</v>
      </c>
      <c r="M312" s="304">
        <v>20092</v>
      </c>
      <c r="N312" s="127"/>
      <c r="O312" s="134">
        <v>3</v>
      </c>
      <c r="P312" s="95">
        <v>56712</v>
      </c>
      <c r="Q312" s="95">
        <v>0</v>
      </c>
      <c r="R312" s="95">
        <v>0</v>
      </c>
      <c r="S312" s="95">
        <v>0</v>
      </c>
      <c r="T312" s="95">
        <v>3564</v>
      </c>
      <c r="U312" s="95">
        <v>60276</v>
      </c>
      <c r="V312" s="128"/>
      <c r="W312" s="361">
        <v>0</v>
      </c>
      <c r="X312" s="362">
        <v>0</v>
      </c>
      <c r="Y312" s="133">
        <v>0.09</v>
      </c>
      <c r="Z312" s="133">
        <v>6.4593969340280477E-3</v>
      </c>
      <c r="AA312" s="339">
        <v>0</v>
      </c>
      <c r="AB312" s="130"/>
      <c r="AC312" s="341">
        <v>1</v>
      </c>
      <c r="AD312" s="134">
        <v>0</v>
      </c>
      <c r="AE312" s="95">
        <v>0</v>
      </c>
      <c r="AF312" s="95">
        <v>0</v>
      </c>
      <c r="AG312" s="343">
        <v>0</v>
      </c>
      <c r="AH312" s="99"/>
    </row>
    <row r="313" spans="1:34" s="34" customFormat="1" ht="12">
      <c r="A313" s="100">
        <v>446</v>
      </c>
      <c r="B313" s="103">
        <v>446099088</v>
      </c>
      <c r="C313" s="102" t="s">
        <v>517</v>
      </c>
      <c r="D313" s="103">
        <v>99</v>
      </c>
      <c r="E313" s="102" t="s">
        <v>124</v>
      </c>
      <c r="F313" s="103">
        <v>88</v>
      </c>
      <c r="G313" s="104" t="s">
        <v>113</v>
      </c>
      <c r="H313" s="94"/>
      <c r="I313" s="304">
        <v>15735</v>
      </c>
      <c r="J313" s="304">
        <v>4639</v>
      </c>
      <c r="K313" s="304">
        <v>0</v>
      </c>
      <c r="L313" s="304">
        <v>1188</v>
      </c>
      <c r="M313" s="304">
        <v>21562</v>
      </c>
      <c r="N313" s="127"/>
      <c r="O313" s="134">
        <v>14</v>
      </c>
      <c r="P313" s="95">
        <v>285236</v>
      </c>
      <c r="Q313" s="95">
        <v>0</v>
      </c>
      <c r="R313" s="95">
        <v>0</v>
      </c>
      <c r="S313" s="95">
        <v>0</v>
      </c>
      <c r="T313" s="95">
        <v>16632</v>
      </c>
      <c r="U313" s="95">
        <v>301868</v>
      </c>
      <c r="V313" s="128"/>
      <c r="W313" s="361">
        <v>0</v>
      </c>
      <c r="X313" s="362">
        <v>0</v>
      </c>
      <c r="Y313" s="133">
        <v>0.09</v>
      </c>
      <c r="Z313" s="133">
        <v>6.923856863436881E-3</v>
      </c>
      <c r="AA313" s="339">
        <v>0</v>
      </c>
      <c r="AB313" s="130"/>
      <c r="AC313" s="341">
        <v>1</v>
      </c>
      <c r="AD313" s="134">
        <v>0</v>
      </c>
      <c r="AE313" s="95">
        <v>0</v>
      </c>
      <c r="AF313" s="95">
        <v>0</v>
      </c>
      <c r="AG313" s="343">
        <v>0</v>
      </c>
      <c r="AH313" s="99"/>
    </row>
    <row r="314" spans="1:34" s="34" customFormat="1" ht="12">
      <c r="A314" s="100">
        <v>446</v>
      </c>
      <c r="B314" s="103">
        <v>446099095</v>
      </c>
      <c r="C314" s="102" t="s">
        <v>517</v>
      </c>
      <c r="D314" s="103">
        <v>99</v>
      </c>
      <c r="E314" s="102" t="s">
        <v>124</v>
      </c>
      <c r="F314" s="103">
        <v>95</v>
      </c>
      <c r="G314" s="104" t="s">
        <v>120</v>
      </c>
      <c r="H314" s="94"/>
      <c r="I314" s="304">
        <v>22331</v>
      </c>
      <c r="J314" s="304">
        <v>131</v>
      </c>
      <c r="K314" s="304">
        <v>0</v>
      </c>
      <c r="L314" s="304">
        <v>1188</v>
      </c>
      <c r="M314" s="304">
        <v>23650</v>
      </c>
      <c r="N314" s="127"/>
      <c r="O314" s="134">
        <v>2</v>
      </c>
      <c r="P314" s="95">
        <v>44924</v>
      </c>
      <c r="Q314" s="95">
        <v>0</v>
      </c>
      <c r="R314" s="95">
        <v>0</v>
      </c>
      <c r="S314" s="95">
        <v>0</v>
      </c>
      <c r="T314" s="95">
        <v>2376</v>
      </c>
      <c r="U314" s="95">
        <v>47300</v>
      </c>
      <c r="V314" s="128"/>
      <c r="W314" s="361">
        <v>0</v>
      </c>
      <c r="X314" s="362">
        <v>0</v>
      </c>
      <c r="Y314" s="133">
        <v>0.18</v>
      </c>
      <c r="Z314" s="133">
        <v>0.12447918998102764</v>
      </c>
      <c r="AA314" s="339">
        <v>0</v>
      </c>
      <c r="AB314" s="130"/>
      <c r="AC314" s="341">
        <v>0</v>
      </c>
      <c r="AD314" s="134">
        <v>0</v>
      </c>
      <c r="AE314" s="95">
        <v>0</v>
      </c>
      <c r="AF314" s="95">
        <v>0</v>
      </c>
      <c r="AG314" s="343">
        <v>0</v>
      </c>
      <c r="AH314" s="99"/>
    </row>
    <row r="315" spans="1:34" s="34" customFormat="1" ht="12">
      <c r="A315" s="100">
        <v>446</v>
      </c>
      <c r="B315" s="103">
        <v>446099099</v>
      </c>
      <c r="C315" s="102" t="s">
        <v>517</v>
      </c>
      <c r="D315" s="103">
        <v>99</v>
      </c>
      <c r="E315" s="102" t="s">
        <v>124</v>
      </c>
      <c r="F315" s="103">
        <v>99</v>
      </c>
      <c r="G315" s="104" t="s">
        <v>124</v>
      </c>
      <c r="H315" s="94"/>
      <c r="I315" s="304">
        <v>15134</v>
      </c>
      <c r="J315" s="304">
        <v>6755</v>
      </c>
      <c r="K315" s="304">
        <v>0</v>
      </c>
      <c r="L315" s="304">
        <v>1188</v>
      </c>
      <c r="M315" s="304">
        <v>23077</v>
      </c>
      <c r="N315" s="127"/>
      <c r="O315" s="134">
        <v>63</v>
      </c>
      <c r="P315" s="95">
        <v>1379007</v>
      </c>
      <c r="Q315" s="95">
        <v>0</v>
      </c>
      <c r="R315" s="95">
        <v>0</v>
      </c>
      <c r="S315" s="95">
        <v>0</v>
      </c>
      <c r="T315" s="95">
        <v>74844</v>
      </c>
      <c r="U315" s="95">
        <v>1453851</v>
      </c>
      <c r="V315" s="128"/>
      <c r="W315" s="361">
        <v>0</v>
      </c>
      <c r="X315" s="362">
        <v>0</v>
      </c>
      <c r="Y315" s="133">
        <v>0.09</v>
      </c>
      <c r="Z315" s="133">
        <v>2.5575048467154065E-2</v>
      </c>
      <c r="AA315" s="339">
        <v>0</v>
      </c>
      <c r="AB315" s="130"/>
      <c r="AC315" s="341">
        <v>15</v>
      </c>
      <c r="AD315" s="134">
        <v>0</v>
      </c>
      <c r="AE315" s="95">
        <v>0</v>
      </c>
      <c r="AF315" s="95">
        <v>0</v>
      </c>
      <c r="AG315" s="343">
        <v>0</v>
      </c>
      <c r="AH315" s="99"/>
    </row>
    <row r="316" spans="1:34" s="34" customFormat="1" ht="12">
      <c r="A316" s="100">
        <v>446</v>
      </c>
      <c r="B316" s="103">
        <v>446099101</v>
      </c>
      <c r="C316" s="102" t="s">
        <v>517</v>
      </c>
      <c r="D316" s="103">
        <v>99</v>
      </c>
      <c r="E316" s="102" t="s">
        <v>124</v>
      </c>
      <c r="F316" s="103">
        <v>101</v>
      </c>
      <c r="G316" s="104" t="s">
        <v>126</v>
      </c>
      <c r="H316" s="94"/>
      <c r="I316" s="304">
        <v>17893</v>
      </c>
      <c r="J316" s="304">
        <v>6354</v>
      </c>
      <c r="K316" s="304">
        <v>0</v>
      </c>
      <c r="L316" s="304">
        <v>1188</v>
      </c>
      <c r="M316" s="304">
        <v>25435</v>
      </c>
      <c r="N316" s="127"/>
      <c r="O316" s="134">
        <v>2</v>
      </c>
      <c r="P316" s="95">
        <v>48494</v>
      </c>
      <c r="Q316" s="95">
        <v>0</v>
      </c>
      <c r="R316" s="95">
        <v>0</v>
      </c>
      <c r="S316" s="95">
        <v>0</v>
      </c>
      <c r="T316" s="95">
        <v>2376</v>
      </c>
      <c r="U316" s="95">
        <v>50870</v>
      </c>
      <c r="V316" s="128"/>
      <c r="W316" s="361">
        <v>0</v>
      </c>
      <c r="X316" s="362">
        <v>0</v>
      </c>
      <c r="Y316" s="133">
        <v>0.09</v>
      </c>
      <c r="Z316" s="133">
        <v>5.6906693092699669E-2</v>
      </c>
      <c r="AA316" s="339">
        <v>0</v>
      </c>
      <c r="AB316" s="130"/>
      <c r="AC316" s="341">
        <v>0</v>
      </c>
      <c r="AD316" s="134">
        <v>0</v>
      </c>
      <c r="AE316" s="95">
        <v>0</v>
      </c>
      <c r="AF316" s="95">
        <v>0</v>
      </c>
      <c r="AG316" s="343">
        <v>0</v>
      </c>
      <c r="AH316" s="99"/>
    </row>
    <row r="317" spans="1:34" s="34" customFormat="1" ht="12">
      <c r="A317" s="100">
        <v>446</v>
      </c>
      <c r="B317" s="103">
        <v>446099133</v>
      </c>
      <c r="C317" s="102" t="s">
        <v>517</v>
      </c>
      <c r="D317" s="103">
        <v>99</v>
      </c>
      <c r="E317" s="102" t="s">
        <v>124</v>
      </c>
      <c r="F317" s="103">
        <v>133</v>
      </c>
      <c r="G317" s="104" t="s">
        <v>158</v>
      </c>
      <c r="H317" s="94"/>
      <c r="I317" s="304">
        <v>17698</v>
      </c>
      <c r="J317" s="304">
        <v>0</v>
      </c>
      <c r="K317" s="304">
        <v>0</v>
      </c>
      <c r="L317" s="304">
        <v>1188</v>
      </c>
      <c r="M317" s="304">
        <v>18886</v>
      </c>
      <c r="N317" s="127"/>
      <c r="O317" s="134">
        <v>6</v>
      </c>
      <c r="P317" s="95">
        <v>106188</v>
      </c>
      <c r="Q317" s="95">
        <v>0</v>
      </c>
      <c r="R317" s="95">
        <v>0</v>
      </c>
      <c r="S317" s="95">
        <v>0</v>
      </c>
      <c r="T317" s="95">
        <v>7128</v>
      </c>
      <c r="U317" s="95">
        <v>113316</v>
      </c>
      <c r="V317" s="128"/>
      <c r="W317" s="361">
        <v>0</v>
      </c>
      <c r="X317" s="362">
        <v>0</v>
      </c>
      <c r="Y317" s="133">
        <v>0.09</v>
      </c>
      <c r="Z317" s="133">
        <v>3.8436197771899203E-2</v>
      </c>
      <c r="AA317" s="339">
        <v>0</v>
      </c>
      <c r="AB317" s="130"/>
      <c r="AC317" s="341">
        <v>4</v>
      </c>
      <c r="AD317" s="134">
        <v>0</v>
      </c>
      <c r="AE317" s="95">
        <v>0</v>
      </c>
      <c r="AF317" s="95">
        <v>0</v>
      </c>
      <c r="AG317" s="343">
        <v>0</v>
      </c>
      <c r="AH317" s="99"/>
    </row>
    <row r="318" spans="1:34" s="34" customFormat="1" ht="12">
      <c r="A318" s="100">
        <v>446</v>
      </c>
      <c r="B318" s="103">
        <v>446099136</v>
      </c>
      <c r="C318" s="102" t="s">
        <v>517</v>
      </c>
      <c r="D318" s="103">
        <v>99</v>
      </c>
      <c r="E318" s="102" t="s">
        <v>124</v>
      </c>
      <c r="F318" s="103">
        <v>136</v>
      </c>
      <c r="G318" s="104" t="s">
        <v>161</v>
      </c>
      <c r="H318" s="94"/>
      <c r="I318" s="304">
        <v>13601</v>
      </c>
      <c r="J318" s="304">
        <v>4981</v>
      </c>
      <c r="K318" s="304">
        <v>0</v>
      </c>
      <c r="L318" s="304">
        <v>1188</v>
      </c>
      <c r="M318" s="304">
        <v>19770</v>
      </c>
      <c r="N318" s="127"/>
      <c r="O318" s="134">
        <v>1</v>
      </c>
      <c r="P318" s="95">
        <v>18582</v>
      </c>
      <c r="Q318" s="95">
        <v>0</v>
      </c>
      <c r="R318" s="95">
        <v>0</v>
      </c>
      <c r="S318" s="95">
        <v>0</v>
      </c>
      <c r="T318" s="95">
        <v>1188</v>
      </c>
      <c r="U318" s="95">
        <v>19770</v>
      </c>
      <c r="V318" s="128"/>
      <c r="W318" s="361">
        <v>0</v>
      </c>
      <c r="X318" s="362">
        <v>0</v>
      </c>
      <c r="Y318" s="133">
        <v>0.09</v>
      </c>
      <c r="Z318" s="133">
        <v>4.1553187752513855E-3</v>
      </c>
      <c r="AA318" s="339">
        <v>0</v>
      </c>
      <c r="AB318" s="130"/>
      <c r="AC318" s="341">
        <v>0</v>
      </c>
      <c r="AD318" s="134">
        <v>0</v>
      </c>
      <c r="AE318" s="95">
        <v>0</v>
      </c>
      <c r="AF318" s="95">
        <v>0</v>
      </c>
      <c r="AG318" s="343">
        <v>0</v>
      </c>
      <c r="AH318" s="99"/>
    </row>
    <row r="319" spans="1:34" s="34" customFormat="1" ht="12">
      <c r="A319" s="100">
        <v>446</v>
      </c>
      <c r="B319" s="103">
        <v>446099139</v>
      </c>
      <c r="C319" s="102" t="s">
        <v>517</v>
      </c>
      <c r="D319" s="103">
        <v>99</v>
      </c>
      <c r="E319" s="102" t="s">
        <v>124</v>
      </c>
      <c r="F319" s="103">
        <v>139</v>
      </c>
      <c r="G319" s="104" t="s">
        <v>164</v>
      </c>
      <c r="H319" s="94"/>
      <c r="I319" s="304">
        <v>13171.358643873575</v>
      </c>
      <c r="J319" s="304">
        <v>4159</v>
      </c>
      <c r="K319" s="304">
        <v>0</v>
      </c>
      <c r="L319" s="304">
        <v>1188</v>
      </c>
      <c r="M319" s="304">
        <v>18518.358643873573</v>
      </c>
      <c r="N319" s="127"/>
      <c r="O319" s="134">
        <v>2</v>
      </c>
      <c r="P319" s="95">
        <v>34660</v>
      </c>
      <c r="Q319" s="95">
        <v>0</v>
      </c>
      <c r="R319" s="95">
        <v>0</v>
      </c>
      <c r="S319" s="95">
        <v>0</v>
      </c>
      <c r="T319" s="95">
        <v>2376</v>
      </c>
      <c r="U319" s="95">
        <v>37036</v>
      </c>
      <c r="V319" s="128"/>
      <c r="W319" s="361">
        <v>0</v>
      </c>
      <c r="X319" s="362">
        <v>0</v>
      </c>
      <c r="Y319" s="133">
        <v>0.09</v>
      </c>
      <c r="Z319" s="133">
        <v>7.0879642348806995E-4</v>
      </c>
      <c r="AA319" s="339">
        <v>0</v>
      </c>
      <c r="AB319" s="130"/>
      <c r="AC319" s="341">
        <v>0</v>
      </c>
      <c r="AD319" s="134">
        <v>0</v>
      </c>
      <c r="AE319" s="95">
        <v>0</v>
      </c>
      <c r="AF319" s="95">
        <v>0</v>
      </c>
      <c r="AG319" s="343">
        <v>0</v>
      </c>
      <c r="AH319" s="99"/>
    </row>
    <row r="320" spans="1:34" s="34" customFormat="1" ht="12">
      <c r="A320" s="100">
        <v>446</v>
      </c>
      <c r="B320" s="103">
        <v>446099167</v>
      </c>
      <c r="C320" s="102" t="s">
        <v>517</v>
      </c>
      <c r="D320" s="103">
        <v>99</v>
      </c>
      <c r="E320" s="102" t="s">
        <v>124</v>
      </c>
      <c r="F320" s="103">
        <v>167</v>
      </c>
      <c r="G320" s="104" t="s">
        <v>192</v>
      </c>
      <c r="H320" s="94"/>
      <c r="I320" s="304">
        <v>15463</v>
      </c>
      <c r="J320" s="304">
        <v>8644</v>
      </c>
      <c r="K320" s="304">
        <v>0</v>
      </c>
      <c r="L320" s="304">
        <v>1188</v>
      </c>
      <c r="M320" s="304">
        <v>25295</v>
      </c>
      <c r="N320" s="127"/>
      <c r="O320" s="134">
        <v>30</v>
      </c>
      <c r="P320" s="95">
        <v>723210</v>
      </c>
      <c r="Q320" s="95">
        <v>0</v>
      </c>
      <c r="R320" s="95">
        <v>0</v>
      </c>
      <c r="S320" s="95">
        <v>0</v>
      </c>
      <c r="T320" s="95">
        <v>35640</v>
      </c>
      <c r="U320" s="95">
        <v>758850</v>
      </c>
      <c r="V320" s="128"/>
      <c r="W320" s="361">
        <v>0</v>
      </c>
      <c r="X320" s="362">
        <v>0</v>
      </c>
      <c r="Y320" s="133">
        <v>0.09</v>
      </c>
      <c r="Z320" s="133">
        <v>1.0108498636715344E-2</v>
      </c>
      <c r="AA320" s="339">
        <v>0</v>
      </c>
      <c r="AB320" s="130"/>
      <c r="AC320" s="341">
        <v>5</v>
      </c>
      <c r="AD320" s="134">
        <v>0</v>
      </c>
      <c r="AE320" s="95">
        <v>0</v>
      </c>
      <c r="AF320" s="95">
        <v>0</v>
      </c>
      <c r="AG320" s="343">
        <v>0</v>
      </c>
      <c r="AH320" s="99"/>
    </row>
    <row r="321" spans="1:34" s="34" customFormat="1" ht="12">
      <c r="A321" s="100">
        <v>446</v>
      </c>
      <c r="B321" s="103">
        <v>446099182</v>
      </c>
      <c r="C321" s="102" t="s">
        <v>517</v>
      </c>
      <c r="D321" s="103">
        <v>99</v>
      </c>
      <c r="E321" s="102" t="s">
        <v>124</v>
      </c>
      <c r="F321" s="103">
        <v>182</v>
      </c>
      <c r="G321" s="104" t="s">
        <v>207</v>
      </c>
      <c r="H321" s="94"/>
      <c r="I321" s="304">
        <v>15431</v>
      </c>
      <c r="J321" s="304">
        <v>3187</v>
      </c>
      <c r="K321" s="304">
        <v>0</v>
      </c>
      <c r="L321" s="304">
        <v>1188</v>
      </c>
      <c r="M321" s="304">
        <v>19806</v>
      </c>
      <c r="N321" s="127"/>
      <c r="O321" s="134">
        <v>1</v>
      </c>
      <c r="P321" s="95">
        <v>18618</v>
      </c>
      <c r="Q321" s="95">
        <v>0</v>
      </c>
      <c r="R321" s="95">
        <v>0</v>
      </c>
      <c r="S321" s="95">
        <v>0</v>
      </c>
      <c r="T321" s="95">
        <v>1188</v>
      </c>
      <c r="U321" s="95">
        <v>19806</v>
      </c>
      <c r="V321" s="128"/>
      <c r="W321" s="361">
        <v>0</v>
      </c>
      <c r="X321" s="362">
        <v>0</v>
      </c>
      <c r="Y321" s="133">
        <v>0.09</v>
      </c>
      <c r="Z321" s="133">
        <v>2.6034431548138184E-2</v>
      </c>
      <c r="AA321" s="339">
        <v>0</v>
      </c>
      <c r="AB321" s="130"/>
      <c r="AC321" s="341">
        <v>0</v>
      </c>
      <c r="AD321" s="134">
        <v>0</v>
      </c>
      <c r="AE321" s="95">
        <v>0</v>
      </c>
      <c r="AF321" s="95">
        <v>0</v>
      </c>
      <c r="AG321" s="343">
        <v>0</v>
      </c>
      <c r="AH321" s="99"/>
    </row>
    <row r="322" spans="1:34" s="34" customFormat="1" ht="12">
      <c r="A322" s="100">
        <v>446</v>
      </c>
      <c r="B322" s="103">
        <v>446099185</v>
      </c>
      <c r="C322" s="102" t="s">
        <v>517</v>
      </c>
      <c r="D322" s="103">
        <v>99</v>
      </c>
      <c r="E322" s="102" t="s">
        <v>124</v>
      </c>
      <c r="F322" s="103">
        <v>185</v>
      </c>
      <c r="G322" s="104" t="s">
        <v>210</v>
      </c>
      <c r="H322" s="94"/>
      <c r="I322" s="304">
        <v>18027.192382909623</v>
      </c>
      <c r="J322" s="304">
        <v>2578</v>
      </c>
      <c r="K322" s="304">
        <v>0</v>
      </c>
      <c r="L322" s="304">
        <v>1188</v>
      </c>
      <c r="M322" s="304">
        <v>21793.192382909623</v>
      </c>
      <c r="N322" s="127"/>
      <c r="O322" s="134">
        <v>1</v>
      </c>
      <c r="P322" s="95">
        <v>20605</v>
      </c>
      <c r="Q322" s="95">
        <v>0</v>
      </c>
      <c r="R322" s="95">
        <v>0</v>
      </c>
      <c r="S322" s="95">
        <v>0</v>
      </c>
      <c r="T322" s="95">
        <v>1188</v>
      </c>
      <c r="U322" s="95">
        <v>21793</v>
      </c>
      <c r="V322" s="128"/>
      <c r="W322" s="361">
        <v>0</v>
      </c>
      <c r="X322" s="362">
        <v>0</v>
      </c>
      <c r="Y322" s="133">
        <v>0.09</v>
      </c>
      <c r="Z322" s="133">
        <v>3.0076082994349787E-2</v>
      </c>
      <c r="AA322" s="339">
        <v>0</v>
      </c>
      <c r="AB322" s="130"/>
      <c r="AC322" s="341">
        <v>0</v>
      </c>
      <c r="AD322" s="134">
        <v>0</v>
      </c>
      <c r="AE322" s="95">
        <v>0</v>
      </c>
      <c r="AF322" s="95">
        <v>0</v>
      </c>
      <c r="AG322" s="343">
        <v>0</v>
      </c>
      <c r="AH322" s="99"/>
    </row>
    <row r="323" spans="1:34" s="34" customFormat="1" ht="12">
      <c r="A323" s="100">
        <v>446</v>
      </c>
      <c r="B323" s="103">
        <v>446099187</v>
      </c>
      <c r="C323" s="102" t="s">
        <v>517</v>
      </c>
      <c r="D323" s="103">
        <v>99</v>
      </c>
      <c r="E323" s="102" t="s">
        <v>124</v>
      </c>
      <c r="F323" s="103">
        <v>187</v>
      </c>
      <c r="G323" s="104" t="s">
        <v>212</v>
      </c>
      <c r="H323" s="94"/>
      <c r="I323" s="304">
        <v>13711.160182127662</v>
      </c>
      <c r="J323" s="304">
        <v>8501</v>
      </c>
      <c r="K323" s="304">
        <v>0</v>
      </c>
      <c r="L323" s="304">
        <v>1188</v>
      </c>
      <c r="M323" s="304">
        <v>23400.160182127664</v>
      </c>
      <c r="N323" s="127"/>
      <c r="O323" s="134">
        <v>2</v>
      </c>
      <c r="P323" s="95">
        <v>44424</v>
      </c>
      <c r="Q323" s="95">
        <v>0</v>
      </c>
      <c r="R323" s="95">
        <v>0</v>
      </c>
      <c r="S323" s="95">
        <v>0</v>
      </c>
      <c r="T323" s="95">
        <v>2376</v>
      </c>
      <c r="U323" s="95">
        <v>46800</v>
      </c>
      <c r="V323" s="128"/>
      <c r="W323" s="361">
        <v>0</v>
      </c>
      <c r="X323" s="362">
        <v>0</v>
      </c>
      <c r="Y323" s="133">
        <v>0.09</v>
      </c>
      <c r="Z323" s="133">
        <v>1.779915530515333E-3</v>
      </c>
      <c r="AA323" s="339">
        <v>0</v>
      </c>
      <c r="AB323" s="130"/>
      <c r="AC323" s="341">
        <v>1</v>
      </c>
      <c r="AD323" s="134">
        <v>0</v>
      </c>
      <c r="AE323" s="95">
        <v>0</v>
      </c>
      <c r="AF323" s="95">
        <v>0</v>
      </c>
      <c r="AG323" s="343">
        <v>0</v>
      </c>
      <c r="AH323" s="99"/>
    </row>
    <row r="324" spans="1:34" s="34" customFormat="1" ht="12">
      <c r="A324" s="100">
        <v>446</v>
      </c>
      <c r="B324" s="103">
        <v>446099189</v>
      </c>
      <c r="C324" s="102" t="s">
        <v>517</v>
      </c>
      <c r="D324" s="103">
        <v>99</v>
      </c>
      <c r="E324" s="102" t="s">
        <v>124</v>
      </c>
      <c r="F324" s="103">
        <v>189</v>
      </c>
      <c r="G324" s="104" t="s">
        <v>214</v>
      </c>
      <c r="H324" s="94"/>
      <c r="I324" s="304">
        <v>13400.966829428246</v>
      </c>
      <c r="J324" s="304">
        <v>6103</v>
      </c>
      <c r="K324" s="304">
        <v>0</v>
      </c>
      <c r="L324" s="304">
        <v>1188</v>
      </c>
      <c r="M324" s="304">
        <v>20691.966829428246</v>
      </c>
      <c r="N324" s="127"/>
      <c r="O324" s="134">
        <v>1</v>
      </c>
      <c r="P324" s="95">
        <v>19504</v>
      </c>
      <c r="Q324" s="95">
        <v>0</v>
      </c>
      <c r="R324" s="95">
        <v>0</v>
      </c>
      <c r="S324" s="95">
        <v>0</v>
      </c>
      <c r="T324" s="95">
        <v>1188</v>
      </c>
      <c r="U324" s="95">
        <v>20692</v>
      </c>
      <c r="V324" s="128"/>
      <c r="W324" s="361">
        <v>0</v>
      </c>
      <c r="X324" s="362">
        <v>0</v>
      </c>
      <c r="Y324" s="133">
        <v>0.09</v>
      </c>
      <c r="Z324" s="133">
        <v>4.869293737937196E-3</v>
      </c>
      <c r="AA324" s="339">
        <v>0</v>
      </c>
      <c r="AB324" s="130"/>
      <c r="AC324" s="341">
        <v>0</v>
      </c>
      <c r="AD324" s="134">
        <v>0</v>
      </c>
      <c r="AE324" s="95">
        <v>0</v>
      </c>
      <c r="AF324" s="95">
        <v>0</v>
      </c>
      <c r="AG324" s="343">
        <v>0</v>
      </c>
      <c r="AH324" s="99"/>
    </row>
    <row r="325" spans="1:34" s="34" customFormat="1" ht="12">
      <c r="A325" s="100">
        <v>446</v>
      </c>
      <c r="B325" s="103">
        <v>446099208</v>
      </c>
      <c r="C325" s="102" t="s">
        <v>517</v>
      </c>
      <c r="D325" s="103">
        <v>99</v>
      </c>
      <c r="E325" s="102" t="s">
        <v>124</v>
      </c>
      <c r="F325" s="103">
        <v>208</v>
      </c>
      <c r="G325" s="104" t="s">
        <v>233</v>
      </c>
      <c r="H325" s="94"/>
      <c r="I325" s="304">
        <v>16127</v>
      </c>
      <c r="J325" s="304">
        <v>7266</v>
      </c>
      <c r="K325" s="304">
        <v>0</v>
      </c>
      <c r="L325" s="304">
        <v>1188</v>
      </c>
      <c r="M325" s="304">
        <v>24581</v>
      </c>
      <c r="N325" s="127"/>
      <c r="O325" s="134">
        <v>3</v>
      </c>
      <c r="P325" s="95">
        <v>70179</v>
      </c>
      <c r="Q325" s="95">
        <v>0</v>
      </c>
      <c r="R325" s="95">
        <v>0</v>
      </c>
      <c r="S325" s="95">
        <v>0</v>
      </c>
      <c r="T325" s="95">
        <v>3564</v>
      </c>
      <c r="U325" s="95">
        <v>73743</v>
      </c>
      <c r="V325" s="128"/>
      <c r="W325" s="361">
        <v>0</v>
      </c>
      <c r="X325" s="362">
        <v>0</v>
      </c>
      <c r="Y325" s="133">
        <v>0.09</v>
      </c>
      <c r="Z325" s="133">
        <v>1.4662161581250589E-2</v>
      </c>
      <c r="AA325" s="339">
        <v>0</v>
      </c>
      <c r="AB325" s="130"/>
      <c r="AC325" s="341">
        <v>1</v>
      </c>
      <c r="AD325" s="134">
        <v>0</v>
      </c>
      <c r="AE325" s="95">
        <v>0</v>
      </c>
      <c r="AF325" s="95">
        <v>0</v>
      </c>
      <c r="AG325" s="343">
        <v>0</v>
      </c>
      <c r="AH325" s="99"/>
    </row>
    <row r="326" spans="1:34" s="34" customFormat="1" ht="12">
      <c r="A326" s="100">
        <v>446</v>
      </c>
      <c r="B326" s="103">
        <v>446099212</v>
      </c>
      <c r="C326" s="102" t="s">
        <v>517</v>
      </c>
      <c r="D326" s="103">
        <v>99</v>
      </c>
      <c r="E326" s="102" t="s">
        <v>124</v>
      </c>
      <c r="F326" s="103">
        <v>212</v>
      </c>
      <c r="G326" s="104" t="s">
        <v>237</v>
      </c>
      <c r="H326" s="94"/>
      <c r="I326" s="304">
        <v>15096</v>
      </c>
      <c r="J326" s="304">
        <v>3122</v>
      </c>
      <c r="K326" s="304">
        <v>0</v>
      </c>
      <c r="L326" s="304">
        <v>1188</v>
      </c>
      <c r="M326" s="304">
        <v>19406</v>
      </c>
      <c r="N326" s="127"/>
      <c r="O326" s="134">
        <v>35</v>
      </c>
      <c r="P326" s="95">
        <v>637630</v>
      </c>
      <c r="Q326" s="95">
        <v>0</v>
      </c>
      <c r="R326" s="95">
        <v>0</v>
      </c>
      <c r="S326" s="95">
        <v>0</v>
      </c>
      <c r="T326" s="95">
        <v>41580</v>
      </c>
      <c r="U326" s="95">
        <v>679210</v>
      </c>
      <c r="V326" s="128"/>
      <c r="W326" s="361">
        <v>0</v>
      </c>
      <c r="X326" s="362">
        <v>0</v>
      </c>
      <c r="Y326" s="133">
        <v>0.09</v>
      </c>
      <c r="Z326" s="133">
        <v>1.0515444128985908E-2</v>
      </c>
      <c r="AA326" s="339">
        <v>0</v>
      </c>
      <c r="AB326" s="130"/>
      <c r="AC326" s="341">
        <v>9</v>
      </c>
      <c r="AD326" s="134">
        <v>0</v>
      </c>
      <c r="AE326" s="95">
        <v>0</v>
      </c>
      <c r="AF326" s="95">
        <v>0</v>
      </c>
      <c r="AG326" s="343">
        <v>0</v>
      </c>
      <c r="AH326" s="99"/>
    </row>
    <row r="327" spans="1:34" s="34" customFormat="1" ht="12">
      <c r="A327" s="100">
        <v>446</v>
      </c>
      <c r="B327" s="103">
        <v>446099218</v>
      </c>
      <c r="C327" s="102" t="s">
        <v>517</v>
      </c>
      <c r="D327" s="103">
        <v>99</v>
      </c>
      <c r="E327" s="102" t="s">
        <v>124</v>
      </c>
      <c r="F327" s="103">
        <v>218</v>
      </c>
      <c r="G327" s="104" t="s">
        <v>243</v>
      </c>
      <c r="H327" s="94"/>
      <c r="I327" s="304">
        <v>14360</v>
      </c>
      <c r="J327" s="304">
        <v>6326</v>
      </c>
      <c r="K327" s="304">
        <v>0</v>
      </c>
      <c r="L327" s="304">
        <v>1188</v>
      </c>
      <c r="M327" s="304">
        <v>21874</v>
      </c>
      <c r="N327" s="127"/>
      <c r="O327" s="134">
        <v>38</v>
      </c>
      <c r="P327" s="95">
        <v>786068</v>
      </c>
      <c r="Q327" s="95">
        <v>0</v>
      </c>
      <c r="R327" s="95">
        <v>0</v>
      </c>
      <c r="S327" s="95">
        <v>0</v>
      </c>
      <c r="T327" s="95">
        <v>45144</v>
      </c>
      <c r="U327" s="95">
        <v>831212</v>
      </c>
      <c r="V327" s="128"/>
      <c r="W327" s="361">
        <v>0</v>
      </c>
      <c r="X327" s="362">
        <v>0</v>
      </c>
      <c r="Y327" s="133">
        <v>0.09</v>
      </c>
      <c r="Z327" s="133">
        <v>1.8065085041314599E-2</v>
      </c>
      <c r="AA327" s="339">
        <v>0</v>
      </c>
      <c r="AB327" s="130"/>
      <c r="AC327" s="341">
        <v>4</v>
      </c>
      <c r="AD327" s="134">
        <v>0</v>
      </c>
      <c r="AE327" s="95">
        <v>0</v>
      </c>
      <c r="AF327" s="95">
        <v>0</v>
      </c>
      <c r="AG327" s="343">
        <v>0</v>
      </c>
      <c r="AH327" s="99"/>
    </row>
    <row r="328" spans="1:34" s="34" customFormat="1" ht="12">
      <c r="A328" s="100">
        <v>446</v>
      </c>
      <c r="B328" s="103">
        <v>446099220</v>
      </c>
      <c r="C328" s="102" t="s">
        <v>517</v>
      </c>
      <c r="D328" s="103">
        <v>99</v>
      </c>
      <c r="E328" s="102" t="s">
        <v>124</v>
      </c>
      <c r="F328" s="103">
        <v>220</v>
      </c>
      <c r="G328" s="104" t="s">
        <v>245</v>
      </c>
      <c r="H328" s="94"/>
      <c r="I328" s="304">
        <v>18183</v>
      </c>
      <c r="J328" s="304">
        <v>6484</v>
      </c>
      <c r="K328" s="304">
        <v>0</v>
      </c>
      <c r="L328" s="304">
        <v>1188</v>
      </c>
      <c r="M328" s="304">
        <v>25855</v>
      </c>
      <c r="N328" s="127"/>
      <c r="O328" s="134">
        <v>33</v>
      </c>
      <c r="P328" s="95">
        <v>814011</v>
      </c>
      <c r="Q328" s="95">
        <v>0</v>
      </c>
      <c r="R328" s="95">
        <v>0</v>
      </c>
      <c r="S328" s="95">
        <v>0</v>
      </c>
      <c r="T328" s="95">
        <v>39204</v>
      </c>
      <c r="U328" s="95">
        <v>853215</v>
      </c>
      <c r="V328" s="128"/>
      <c r="W328" s="361">
        <v>0</v>
      </c>
      <c r="X328" s="362">
        <v>0</v>
      </c>
      <c r="Y328" s="133">
        <v>0.09</v>
      </c>
      <c r="Z328" s="133">
        <v>1.6030151924726756E-2</v>
      </c>
      <c r="AA328" s="339">
        <v>0</v>
      </c>
      <c r="AB328" s="130"/>
      <c r="AC328" s="341">
        <v>7</v>
      </c>
      <c r="AD328" s="134">
        <v>0</v>
      </c>
      <c r="AE328" s="95">
        <v>0</v>
      </c>
      <c r="AF328" s="95">
        <v>0</v>
      </c>
      <c r="AG328" s="343">
        <v>0</v>
      </c>
      <c r="AH328" s="99"/>
    </row>
    <row r="329" spans="1:34" s="34" customFormat="1" ht="12">
      <c r="A329" s="100">
        <v>446</v>
      </c>
      <c r="B329" s="103">
        <v>446099238</v>
      </c>
      <c r="C329" s="102" t="s">
        <v>517</v>
      </c>
      <c r="D329" s="103">
        <v>99</v>
      </c>
      <c r="E329" s="102" t="s">
        <v>124</v>
      </c>
      <c r="F329" s="103">
        <v>238</v>
      </c>
      <c r="G329" s="104" t="s">
        <v>263</v>
      </c>
      <c r="H329" s="94"/>
      <c r="I329" s="304">
        <v>13328</v>
      </c>
      <c r="J329" s="304">
        <v>5006</v>
      </c>
      <c r="K329" s="304">
        <v>0</v>
      </c>
      <c r="L329" s="304">
        <v>1188</v>
      </c>
      <c r="M329" s="304">
        <v>19522</v>
      </c>
      <c r="N329" s="127"/>
      <c r="O329" s="134">
        <v>5</v>
      </c>
      <c r="P329" s="95">
        <v>91670</v>
      </c>
      <c r="Q329" s="95">
        <v>0</v>
      </c>
      <c r="R329" s="95">
        <v>0</v>
      </c>
      <c r="S329" s="95">
        <v>0</v>
      </c>
      <c r="T329" s="95">
        <v>5940</v>
      </c>
      <c r="U329" s="95">
        <v>97610</v>
      </c>
      <c r="V329" s="128"/>
      <c r="W329" s="361">
        <v>0</v>
      </c>
      <c r="X329" s="362">
        <v>0</v>
      </c>
      <c r="Y329" s="133">
        <v>0.09</v>
      </c>
      <c r="Z329" s="133">
        <v>2.5105430624404582E-2</v>
      </c>
      <c r="AA329" s="339">
        <v>0</v>
      </c>
      <c r="AB329" s="130"/>
      <c r="AC329" s="341">
        <v>0</v>
      </c>
      <c r="AD329" s="134">
        <v>0</v>
      </c>
      <c r="AE329" s="95">
        <v>0</v>
      </c>
      <c r="AF329" s="95">
        <v>0</v>
      </c>
      <c r="AG329" s="343">
        <v>0</v>
      </c>
      <c r="AH329" s="99"/>
    </row>
    <row r="330" spans="1:34" s="34" customFormat="1" ht="12">
      <c r="A330" s="100">
        <v>446</v>
      </c>
      <c r="B330" s="103">
        <v>446099244</v>
      </c>
      <c r="C330" s="102" t="s">
        <v>517</v>
      </c>
      <c r="D330" s="103">
        <v>99</v>
      </c>
      <c r="E330" s="102" t="s">
        <v>124</v>
      </c>
      <c r="F330" s="103">
        <v>244</v>
      </c>
      <c r="G330" s="104" t="s">
        <v>269</v>
      </c>
      <c r="H330" s="94"/>
      <c r="I330" s="304">
        <v>14182</v>
      </c>
      <c r="J330" s="304">
        <v>3428</v>
      </c>
      <c r="K330" s="304">
        <v>0</v>
      </c>
      <c r="L330" s="304">
        <v>1188</v>
      </c>
      <c r="M330" s="304">
        <v>18798</v>
      </c>
      <c r="N330" s="127"/>
      <c r="O330" s="134">
        <v>13</v>
      </c>
      <c r="P330" s="95">
        <v>228930</v>
      </c>
      <c r="Q330" s="95">
        <v>0</v>
      </c>
      <c r="R330" s="95">
        <v>0</v>
      </c>
      <c r="S330" s="95">
        <v>0</v>
      </c>
      <c r="T330" s="95">
        <v>15444</v>
      </c>
      <c r="U330" s="95">
        <v>244374</v>
      </c>
      <c r="V330" s="128"/>
      <c r="W330" s="361">
        <v>0</v>
      </c>
      <c r="X330" s="362">
        <v>0</v>
      </c>
      <c r="Y330" s="133">
        <v>0.09</v>
      </c>
      <c r="Z330" s="133">
        <v>8.1553960330733144E-2</v>
      </c>
      <c r="AA330" s="339">
        <v>0</v>
      </c>
      <c r="AB330" s="130"/>
      <c r="AC330" s="341">
        <v>2</v>
      </c>
      <c r="AD330" s="134">
        <v>0</v>
      </c>
      <c r="AE330" s="95">
        <v>0</v>
      </c>
      <c r="AF330" s="95">
        <v>0</v>
      </c>
      <c r="AG330" s="343">
        <v>0</v>
      </c>
      <c r="AH330" s="99"/>
    </row>
    <row r="331" spans="1:34" s="34" customFormat="1" ht="12">
      <c r="A331" s="100">
        <v>446</v>
      </c>
      <c r="B331" s="103">
        <v>446099265</v>
      </c>
      <c r="C331" s="102" t="s">
        <v>517</v>
      </c>
      <c r="D331" s="103">
        <v>99</v>
      </c>
      <c r="E331" s="102" t="s">
        <v>124</v>
      </c>
      <c r="F331" s="103">
        <v>265</v>
      </c>
      <c r="G331" s="104" t="s">
        <v>290</v>
      </c>
      <c r="H331" s="94"/>
      <c r="I331" s="304">
        <v>11997</v>
      </c>
      <c r="J331" s="304">
        <v>4610</v>
      </c>
      <c r="K331" s="304">
        <v>0</v>
      </c>
      <c r="L331" s="304">
        <v>1188</v>
      </c>
      <c r="M331" s="304">
        <v>17795</v>
      </c>
      <c r="N331" s="127"/>
      <c r="O331" s="134">
        <v>1</v>
      </c>
      <c r="P331" s="95">
        <v>16607</v>
      </c>
      <c r="Q331" s="95">
        <v>0</v>
      </c>
      <c r="R331" s="95">
        <v>0</v>
      </c>
      <c r="S331" s="95">
        <v>0</v>
      </c>
      <c r="T331" s="95">
        <v>1188</v>
      </c>
      <c r="U331" s="95">
        <v>17795</v>
      </c>
      <c r="V331" s="128"/>
      <c r="W331" s="361">
        <v>0</v>
      </c>
      <c r="X331" s="362">
        <v>0</v>
      </c>
      <c r="Y331" s="133">
        <v>0.09</v>
      </c>
      <c r="Z331" s="133">
        <v>1.2298109428972273E-3</v>
      </c>
      <c r="AA331" s="339">
        <v>0</v>
      </c>
      <c r="AB331" s="130"/>
      <c r="AC331" s="341">
        <v>0</v>
      </c>
      <c r="AD331" s="134">
        <v>0</v>
      </c>
      <c r="AE331" s="95">
        <v>0</v>
      </c>
      <c r="AF331" s="95">
        <v>0</v>
      </c>
      <c r="AG331" s="343">
        <v>0</v>
      </c>
      <c r="AH331" s="99"/>
    </row>
    <row r="332" spans="1:34" s="34" customFormat="1" ht="12">
      <c r="A332" s="100">
        <v>446</v>
      </c>
      <c r="B332" s="103">
        <v>446099266</v>
      </c>
      <c r="C332" s="102" t="s">
        <v>517</v>
      </c>
      <c r="D332" s="103">
        <v>99</v>
      </c>
      <c r="E332" s="102" t="s">
        <v>124</v>
      </c>
      <c r="F332" s="103">
        <v>266</v>
      </c>
      <c r="G332" s="104" t="s">
        <v>291</v>
      </c>
      <c r="H332" s="94"/>
      <c r="I332" s="304">
        <v>16050</v>
      </c>
      <c r="J332" s="304">
        <v>8770</v>
      </c>
      <c r="K332" s="304">
        <v>0</v>
      </c>
      <c r="L332" s="304">
        <v>1188</v>
      </c>
      <c r="M332" s="304">
        <v>26008</v>
      </c>
      <c r="N332" s="127"/>
      <c r="O332" s="134">
        <v>6</v>
      </c>
      <c r="P332" s="95">
        <v>148920</v>
      </c>
      <c r="Q332" s="95">
        <v>0</v>
      </c>
      <c r="R332" s="95">
        <v>0</v>
      </c>
      <c r="S332" s="95">
        <v>0</v>
      </c>
      <c r="T332" s="95">
        <v>7128</v>
      </c>
      <c r="U332" s="95">
        <v>156048</v>
      </c>
      <c r="V332" s="128"/>
      <c r="W332" s="361">
        <v>0</v>
      </c>
      <c r="X332" s="362">
        <v>0</v>
      </c>
      <c r="Y332" s="133">
        <v>0.09</v>
      </c>
      <c r="Z332" s="133">
        <v>2.0438837743570232E-3</v>
      </c>
      <c r="AA332" s="339">
        <v>0</v>
      </c>
      <c r="AB332" s="130"/>
      <c r="AC332" s="341">
        <v>5</v>
      </c>
      <c r="AD332" s="134">
        <v>0</v>
      </c>
      <c r="AE332" s="95">
        <v>0</v>
      </c>
      <c r="AF332" s="95">
        <v>0</v>
      </c>
      <c r="AG332" s="343">
        <v>0</v>
      </c>
      <c r="AH332" s="99"/>
    </row>
    <row r="333" spans="1:34" s="34" customFormat="1" ht="12">
      <c r="A333" s="100">
        <v>446</v>
      </c>
      <c r="B333" s="103">
        <v>446099285</v>
      </c>
      <c r="C333" s="102" t="s">
        <v>517</v>
      </c>
      <c r="D333" s="103">
        <v>99</v>
      </c>
      <c r="E333" s="102" t="s">
        <v>124</v>
      </c>
      <c r="F333" s="103">
        <v>285</v>
      </c>
      <c r="G333" s="104" t="s">
        <v>310</v>
      </c>
      <c r="H333" s="94"/>
      <c r="I333" s="304">
        <v>15640</v>
      </c>
      <c r="J333" s="304">
        <v>3458</v>
      </c>
      <c r="K333" s="304">
        <v>0</v>
      </c>
      <c r="L333" s="304">
        <v>1188</v>
      </c>
      <c r="M333" s="304">
        <v>20286</v>
      </c>
      <c r="N333" s="127"/>
      <c r="O333" s="134">
        <v>67</v>
      </c>
      <c r="P333" s="95">
        <v>1279566</v>
      </c>
      <c r="Q333" s="95">
        <v>0</v>
      </c>
      <c r="R333" s="95">
        <v>0</v>
      </c>
      <c r="S333" s="95">
        <v>0</v>
      </c>
      <c r="T333" s="95">
        <v>79596</v>
      </c>
      <c r="U333" s="95">
        <v>1359162</v>
      </c>
      <c r="V333" s="128"/>
      <c r="W333" s="361">
        <v>0</v>
      </c>
      <c r="X333" s="362">
        <v>0</v>
      </c>
      <c r="Y333" s="133">
        <v>0.09</v>
      </c>
      <c r="Z333" s="133">
        <v>2.2266543452715282E-2</v>
      </c>
      <c r="AA333" s="339">
        <v>0</v>
      </c>
      <c r="AB333" s="130"/>
      <c r="AC333" s="341">
        <v>13</v>
      </c>
      <c r="AD333" s="134">
        <v>0</v>
      </c>
      <c r="AE333" s="95">
        <v>0</v>
      </c>
      <c r="AF333" s="95">
        <v>0</v>
      </c>
      <c r="AG333" s="343">
        <v>0</v>
      </c>
      <c r="AH333" s="99"/>
    </row>
    <row r="334" spans="1:34" s="34" customFormat="1" ht="12">
      <c r="A334" s="100">
        <v>446</v>
      </c>
      <c r="B334" s="103">
        <v>446099293</v>
      </c>
      <c r="C334" s="102" t="s">
        <v>517</v>
      </c>
      <c r="D334" s="103">
        <v>99</v>
      </c>
      <c r="E334" s="102" t="s">
        <v>124</v>
      </c>
      <c r="F334" s="103">
        <v>293</v>
      </c>
      <c r="G334" s="104" t="s">
        <v>318</v>
      </c>
      <c r="H334" s="94"/>
      <c r="I334" s="304">
        <v>18130</v>
      </c>
      <c r="J334" s="304">
        <v>342</v>
      </c>
      <c r="K334" s="304">
        <v>0</v>
      </c>
      <c r="L334" s="304">
        <v>1188</v>
      </c>
      <c r="M334" s="304">
        <v>19660</v>
      </c>
      <c r="N334" s="127"/>
      <c r="O334" s="134">
        <v>114</v>
      </c>
      <c r="P334" s="95">
        <v>2105808</v>
      </c>
      <c r="Q334" s="95">
        <v>0</v>
      </c>
      <c r="R334" s="95">
        <v>0</v>
      </c>
      <c r="S334" s="95">
        <v>0</v>
      </c>
      <c r="T334" s="95">
        <v>135432</v>
      </c>
      <c r="U334" s="95">
        <v>2241240</v>
      </c>
      <c r="V334" s="128"/>
      <c r="W334" s="361">
        <v>0</v>
      </c>
      <c r="X334" s="362">
        <v>0</v>
      </c>
      <c r="Y334" s="133">
        <v>0.18</v>
      </c>
      <c r="Z334" s="133">
        <v>2.0154267315513733E-2</v>
      </c>
      <c r="AA334" s="339">
        <v>0</v>
      </c>
      <c r="AB334" s="130"/>
      <c r="AC334" s="341">
        <v>34</v>
      </c>
      <c r="AD334" s="134">
        <v>0</v>
      </c>
      <c r="AE334" s="95">
        <v>0</v>
      </c>
      <c r="AF334" s="95">
        <v>0</v>
      </c>
      <c r="AG334" s="343">
        <v>0</v>
      </c>
      <c r="AH334" s="99"/>
    </row>
    <row r="335" spans="1:34" s="34" customFormat="1" ht="12">
      <c r="A335" s="100">
        <v>446</v>
      </c>
      <c r="B335" s="103">
        <v>446099307</v>
      </c>
      <c r="C335" s="102" t="s">
        <v>517</v>
      </c>
      <c r="D335" s="103">
        <v>99</v>
      </c>
      <c r="E335" s="102" t="s">
        <v>124</v>
      </c>
      <c r="F335" s="103">
        <v>307</v>
      </c>
      <c r="G335" s="104" t="s">
        <v>332</v>
      </c>
      <c r="H335" s="94"/>
      <c r="I335" s="304">
        <v>14638</v>
      </c>
      <c r="J335" s="304">
        <v>5722</v>
      </c>
      <c r="K335" s="304">
        <v>0</v>
      </c>
      <c r="L335" s="304">
        <v>1188</v>
      </c>
      <c r="M335" s="304">
        <v>21548</v>
      </c>
      <c r="N335" s="127"/>
      <c r="O335" s="134">
        <v>8</v>
      </c>
      <c r="P335" s="95">
        <v>162880</v>
      </c>
      <c r="Q335" s="95">
        <v>0</v>
      </c>
      <c r="R335" s="95">
        <v>0</v>
      </c>
      <c r="S335" s="95">
        <v>0</v>
      </c>
      <c r="T335" s="95">
        <v>9504</v>
      </c>
      <c r="U335" s="95">
        <v>172384</v>
      </c>
      <c r="V335" s="128"/>
      <c r="W335" s="361">
        <v>0</v>
      </c>
      <c r="X335" s="362">
        <v>0</v>
      </c>
      <c r="Y335" s="133">
        <v>0.09</v>
      </c>
      <c r="Z335" s="133">
        <v>5.8105458871762859E-3</v>
      </c>
      <c r="AA335" s="339">
        <v>0</v>
      </c>
      <c r="AB335" s="130"/>
      <c r="AC335" s="341">
        <v>0</v>
      </c>
      <c r="AD335" s="134">
        <v>0</v>
      </c>
      <c r="AE335" s="95">
        <v>0</v>
      </c>
      <c r="AF335" s="95">
        <v>0</v>
      </c>
      <c r="AG335" s="343">
        <v>0</v>
      </c>
      <c r="AH335" s="99"/>
    </row>
    <row r="336" spans="1:34" s="34" customFormat="1" ht="12">
      <c r="A336" s="100">
        <v>446</v>
      </c>
      <c r="B336" s="103">
        <v>446099323</v>
      </c>
      <c r="C336" s="102" t="s">
        <v>517</v>
      </c>
      <c r="D336" s="103">
        <v>99</v>
      </c>
      <c r="E336" s="102" t="s">
        <v>124</v>
      </c>
      <c r="F336" s="103">
        <v>323</v>
      </c>
      <c r="G336" s="104" t="s">
        <v>348</v>
      </c>
      <c r="H336" s="94"/>
      <c r="I336" s="304">
        <v>12155</v>
      </c>
      <c r="J336" s="304">
        <v>4591</v>
      </c>
      <c r="K336" s="304">
        <v>0</v>
      </c>
      <c r="L336" s="304">
        <v>1188</v>
      </c>
      <c r="M336" s="304">
        <v>17934</v>
      </c>
      <c r="N336" s="127"/>
      <c r="O336" s="134">
        <v>6</v>
      </c>
      <c r="P336" s="95">
        <v>100476</v>
      </c>
      <c r="Q336" s="95">
        <v>0</v>
      </c>
      <c r="R336" s="95">
        <v>0</v>
      </c>
      <c r="S336" s="95">
        <v>0</v>
      </c>
      <c r="T336" s="95">
        <v>7128</v>
      </c>
      <c r="U336" s="95">
        <v>107604</v>
      </c>
      <c r="V336" s="128"/>
      <c r="W336" s="361">
        <v>0</v>
      </c>
      <c r="X336" s="362">
        <v>0</v>
      </c>
      <c r="Y336" s="133">
        <v>0.09</v>
      </c>
      <c r="Z336" s="133">
        <v>5.2205042989515059E-3</v>
      </c>
      <c r="AA336" s="339">
        <v>0</v>
      </c>
      <c r="AB336" s="130"/>
      <c r="AC336" s="341">
        <v>2</v>
      </c>
      <c r="AD336" s="134">
        <v>0</v>
      </c>
      <c r="AE336" s="95">
        <v>0</v>
      </c>
      <c r="AF336" s="95">
        <v>0</v>
      </c>
      <c r="AG336" s="343">
        <v>0</v>
      </c>
      <c r="AH336" s="99"/>
    </row>
    <row r="337" spans="1:34" s="34" customFormat="1" ht="12">
      <c r="A337" s="100">
        <v>446</v>
      </c>
      <c r="B337" s="103">
        <v>446099336</v>
      </c>
      <c r="C337" s="102" t="s">
        <v>517</v>
      </c>
      <c r="D337" s="103">
        <v>99</v>
      </c>
      <c r="E337" s="102" t="s">
        <v>124</v>
      </c>
      <c r="F337" s="103">
        <v>336</v>
      </c>
      <c r="G337" s="104" t="s">
        <v>361</v>
      </c>
      <c r="H337" s="94"/>
      <c r="I337" s="304">
        <v>16410.426652716051</v>
      </c>
      <c r="J337" s="304">
        <v>3596</v>
      </c>
      <c r="K337" s="304">
        <v>0</v>
      </c>
      <c r="L337" s="304">
        <v>1188</v>
      </c>
      <c r="M337" s="304">
        <v>21194.426652716051</v>
      </c>
      <c r="N337" s="127"/>
      <c r="O337" s="134">
        <v>1</v>
      </c>
      <c r="P337" s="95">
        <v>20006</v>
      </c>
      <c r="Q337" s="95">
        <v>0</v>
      </c>
      <c r="R337" s="95">
        <v>0</v>
      </c>
      <c r="S337" s="95">
        <v>0</v>
      </c>
      <c r="T337" s="95">
        <v>1188</v>
      </c>
      <c r="U337" s="95">
        <v>21194</v>
      </c>
      <c r="V337" s="128"/>
      <c r="W337" s="361">
        <v>0</v>
      </c>
      <c r="X337" s="362">
        <v>0</v>
      </c>
      <c r="Y337" s="133">
        <v>0.09</v>
      </c>
      <c r="Z337" s="133">
        <v>4.0610278282502986E-2</v>
      </c>
      <c r="AA337" s="339">
        <v>0</v>
      </c>
      <c r="AB337" s="130"/>
      <c r="AC337" s="341">
        <v>0</v>
      </c>
      <c r="AD337" s="134">
        <v>0</v>
      </c>
      <c r="AE337" s="95">
        <v>0</v>
      </c>
      <c r="AF337" s="95">
        <v>0</v>
      </c>
      <c r="AG337" s="343">
        <v>0</v>
      </c>
      <c r="AH337" s="99"/>
    </row>
    <row r="338" spans="1:34" s="34" customFormat="1" ht="12">
      <c r="A338" s="100">
        <v>446</v>
      </c>
      <c r="B338" s="103">
        <v>446099350</v>
      </c>
      <c r="C338" s="102" t="s">
        <v>517</v>
      </c>
      <c r="D338" s="103">
        <v>99</v>
      </c>
      <c r="E338" s="102" t="s">
        <v>124</v>
      </c>
      <c r="F338" s="103">
        <v>350</v>
      </c>
      <c r="G338" s="104" t="s">
        <v>375</v>
      </c>
      <c r="H338" s="94"/>
      <c r="I338" s="304">
        <v>14439</v>
      </c>
      <c r="J338" s="304">
        <v>7325</v>
      </c>
      <c r="K338" s="304">
        <v>0</v>
      </c>
      <c r="L338" s="304">
        <v>1188</v>
      </c>
      <c r="M338" s="304">
        <v>22952</v>
      </c>
      <c r="N338" s="127"/>
      <c r="O338" s="134">
        <v>3</v>
      </c>
      <c r="P338" s="95">
        <v>65292</v>
      </c>
      <c r="Q338" s="95">
        <v>0</v>
      </c>
      <c r="R338" s="95">
        <v>0</v>
      </c>
      <c r="S338" s="95">
        <v>0</v>
      </c>
      <c r="T338" s="95">
        <v>3564</v>
      </c>
      <c r="U338" s="95">
        <v>68856</v>
      </c>
      <c r="V338" s="128"/>
      <c r="W338" s="361">
        <v>0</v>
      </c>
      <c r="X338" s="362">
        <v>0</v>
      </c>
      <c r="Y338" s="133">
        <v>0.09</v>
      </c>
      <c r="Z338" s="133">
        <v>4.7983944327281182E-2</v>
      </c>
      <c r="AA338" s="339">
        <v>0</v>
      </c>
      <c r="AB338" s="130"/>
      <c r="AC338" s="341">
        <v>0</v>
      </c>
      <c r="AD338" s="134">
        <v>0</v>
      </c>
      <c r="AE338" s="95">
        <v>0</v>
      </c>
      <c r="AF338" s="95">
        <v>0</v>
      </c>
      <c r="AG338" s="343">
        <v>0</v>
      </c>
      <c r="AH338" s="99"/>
    </row>
    <row r="339" spans="1:34" s="34" customFormat="1" ht="12">
      <c r="A339" s="100">
        <v>446</v>
      </c>
      <c r="B339" s="103">
        <v>446099625</v>
      </c>
      <c r="C339" s="102" t="s">
        <v>517</v>
      </c>
      <c r="D339" s="103">
        <v>99</v>
      </c>
      <c r="E339" s="102" t="s">
        <v>124</v>
      </c>
      <c r="F339" s="103">
        <v>625</v>
      </c>
      <c r="G339" s="104" t="s">
        <v>388</v>
      </c>
      <c r="H339" s="94"/>
      <c r="I339" s="304">
        <v>15291</v>
      </c>
      <c r="J339" s="304">
        <v>1044</v>
      </c>
      <c r="K339" s="304">
        <v>0</v>
      </c>
      <c r="L339" s="304">
        <v>1188</v>
      </c>
      <c r="M339" s="304">
        <v>17523</v>
      </c>
      <c r="N339" s="127"/>
      <c r="O339" s="134">
        <v>20</v>
      </c>
      <c r="P339" s="95">
        <v>326700</v>
      </c>
      <c r="Q339" s="95">
        <v>0</v>
      </c>
      <c r="R339" s="95">
        <v>0</v>
      </c>
      <c r="S339" s="95">
        <v>0</v>
      </c>
      <c r="T339" s="95">
        <v>23760</v>
      </c>
      <c r="U339" s="95">
        <v>350460</v>
      </c>
      <c r="V339" s="128"/>
      <c r="W339" s="361">
        <v>0</v>
      </c>
      <c r="X339" s="362">
        <v>0</v>
      </c>
      <c r="Y339" s="133">
        <v>0.09</v>
      </c>
      <c r="Z339" s="133">
        <v>8.2373932218969114E-3</v>
      </c>
      <c r="AA339" s="339">
        <v>0</v>
      </c>
      <c r="AB339" s="130"/>
      <c r="AC339" s="341">
        <v>3</v>
      </c>
      <c r="AD339" s="134">
        <v>0</v>
      </c>
      <c r="AE339" s="95">
        <v>0</v>
      </c>
      <c r="AF339" s="95">
        <v>0</v>
      </c>
      <c r="AG339" s="343">
        <v>0</v>
      </c>
      <c r="AH339" s="99"/>
    </row>
    <row r="340" spans="1:34" s="34" customFormat="1" ht="12">
      <c r="A340" s="100">
        <v>446</v>
      </c>
      <c r="B340" s="103">
        <v>446099665</v>
      </c>
      <c r="C340" s="102" t="s">
        <v>517</v>
      </c>
      <c r="D340" s="103">
        <v>99</v>
      </c>
      <c r="E340" s="102" t="s">
        <v>124</v>
      </c>
      <c r="F340" s="103">
        <v>665</v>
      </c>
      <c r="G340" s="104" t="s">
        <v>398</v>
      </c>
      <c r="H340" s="94"/>
      <c r="I340" s="304">
        <v>13431.230297709923</v>
      </c>
      <c r="J340" s="304">
        <v>2559</v>
      </c>
      <c r="K340" s="304">
        <v>0</v>
      </c>
      <c r="L340" s="304">
        <v>1188</v>
      </c>
      <c r="M340" s="304">
        <v>17178.230297709924</v>
      </c>
      <c r="N340" s="127"/>
      <c r="O340" s="134">
        <v>2</v>
      </c>
      <c r="P340" s="95">
        <v>31980</v>
      </c>
      <c r="Q340" s="95">
        <v>0</v>
      </c>
      <c r="R340" s="95">
        <v>0</v>
      </c>
      <c r="S340" s="95">
        <v>0</v>
      </c>
      <c r="T340" s="95">
        <v>2376</v>
      </c>
      <c r="U340" s="95">
        <v>34356</v>
      </c>
      <c r="V340" s="128"/>
      <c r="W340" s="361">
        <v>0</v>
      </c>
      <c r="X340" s="362">
        <v>0</v>
      </c>
      <c r="Y340" s="133">
        <v>0.09</v>
      </c>
      <c r="Z340" s="133">
        <v>7.0798921758430658E-3</v>
      </c>
      <c r="AA340" s="339">
        <v>0</v>
      </c>
      <c r="AB340" s="130"/>
      <c r="AC340" s="341">
        <v>0</v>
      </c>
      <c r="AD340" s="134">
        <v>0</v>
      </c>
      <c r="AE340" s="95">
        <v>0</v>
      </c>
      <c r="AF340" s="95">
        <v>0</v>
      </c>
      <c r="AG340" s="343">
        <v>0</v>
      </c>
      <c r="AH340" s="99"/>
    </row>
    <row r="341" spans="1:34" s="34" customFormat="1" ht="12">
      <c r="A341" s="100">
        <v>446</v>
      </c>
      <c r="B341" s="103">
        <v>446099690</v>
      </c>
      <c r="C341" s="102" t="s">
        <v>517</v>
      </c>
      <c r="D341" s="103">
        <v>99</v>
      </c>
      <c r="E341" s="102" t="s">
        <v>124</v>
      </c>
      <c r="F341" s="103">
        <v>690</v>
      </c>
      <c r="G341" s="104" t="s">
        <v>407</v>
      </c>
      <c r="H341" s="94"/>
      <c r="I341" s="304">
        <v>13079</v>
      </c>
      <c r="J341" s="304">
        <v>5188</v>
      </c>
      <c r="K341" s="304">
        <v>0</v>
      </c>
      <c r="L341" s="304">
        <v>1188</v>
      </c>
      <c r="M341" s="304">
        <v>19455</v>
      </c>
      <c r="N341" s="127"/>
      <c r="O341" s="134">
        <v>10</v>
      </c>
      <c r="P341" s="95">
        <v>182670</v>
      </c>
      <c r="Q341" s="95">
        <v>0</v>
      </c>
      <c r="R341" s="95">
        <v>0</v>
      </c>
      <c r="S341" s="95">
        <v>0</v>
      </c>
      <c r="T341" s="95">
        <v>11880</v>
      </c>
      <c r="U341" s="95">
        <v>194550</v>
      </c>
      <c r="V341" s="128"/>
      <c r="W341" s="361">
        <v>0</v>
      </c>
      <c r="X341" s="362">
        <v>0</v>
      </c>
      <c r="Y341" s="133">
        <v>0.09</v>
      </c>
      <c r="Z341" s="133">
        <v>1.2615996079792633E-2</v>
      </c>
      <c r="AA341" s="339">
        <v>0</v>
      </c>
      <c r="AB341" s="130"/>
      <c r="AC341" s="341">
        <v>0</v>
      </c>
      <c r="AD341" s="134">
        <v>0</v>
      </c>
      <c r="AE341" s="95">
        <v>0</v>
      </c>
      <c r="AF341" s="95">
        <v>0</v>
      </c>
      <c r="AG341" s="343">
        <v>0</v>
      </c>
      <c r="AH341" s="99"/>
    </row>
    <row r="342" spans="1:34" s="34" customFormat="1" ht="12">
      <c r="A342" s="100">
        <v>446</v>
      </c>
      <c r="B342" s="103">
        <v>446099780</v>
      </c>
      <c r="C342" s="102" t="s">
        <v>517</v>
      </c>
      <c r="D342" s="103">
        <v>99</v>
      </c>
      <c r="E342" s="102" t="s">
        <v>124</v>
      </c>
      <c r="F342" s="103">
        <v>780</v>
      </c>
      <c r="G342" s="104" t="s">
        <v>436</v>
      </c>
      <c r="H342" s="94"/>
      <c r="I342" s="304">
        <v>18244</v>
      </c>
      <c r="J342" s="304">
        <v>3339</v>
      </c>
      <c r="K342" s="304">
        <v>0</v>
      </c>
      <c r="L342" s="304">
        <v>1188</v>
      </c>
      <c r="M342" s="304">
        <v>22771</v>
      </c>
      <c r="N342" s="127"/>
      <c r="O342" s="134">
        <v>6</v>
      </c>
      <c r="P342" s="95">
        <v>129498</v>
      </c>
      <c r="Q342" s="95">
        <v>0</v>
      </c>
      <c r="R342" s="95">
        <v>0</v>
      </c>
      <c r="S342" s="95">
        <v>0</v>
      </c>
      <c r="T342" s="95">
        <v>7128</v>
      </c>
      <c r="U342" s="95">
        <v>136626</v>
      </c>
      <c r="V342" s="128"/>
      <c r="W342" s="361">
        <v>0</v>
      </c>
      <c r="X342" s="362">
        <v>0</v>
      </c>
      <c r="Y342" s="133">
        <v>0.09</v>
      </c>
      <c r="Z342" s="133">
        <v>2.1930448008165921E-2</v>
      </c>
      <c r="AA342" s="339">
        <v>0</v>
      </c>
      <c r="AB342" s="130"/>
      <c r="AC342" s="341">
        <v>2</v>
      </c>
      <c r="AD342" s="134">
        <v>0</v>
      </c>
      <c r="AE342" s="95">
        <v>0</v>
      </c>
      <c r="AF342" s="95">
        <v>0</v>
      </c>
      <c r="AG342" s="343">
        <v>0</v>
      </c>
      <c r="AH342" s="99"/>
    </row>
    <row r="343" spans="1:34" s="34" customFormat="1" ht="12">
      <c r="A343" s="100">
        <v>447</v>
      </c>
      <c r="B343" s="103">
        <v>447101025</v>
      </c>
      <c r="C343" s="102" t="s">
        <v>518</v>
      </c>
      <c r="D343" s="103">
        <v>101</v>
      </c>
      <c r="E343" s="102" t="s">
        <v>126</v>
      </c>
      <c r="F343" s="103">
        <v>25</v>
      </c>
      <c r="G343" s="104" t="s">
        <v>50</v>
      </c>
      <c r="H343" s="94"/>
      <c r="I343" s="304">
        <v>13436</v>
      </c>
      <c r="J343" s="304">
        <v>5645</v>
      </c>
      <c r="K343" s="304">
        <v>0</v>
      </c>
      <c r="L343" s="304">
        <v>1188</v>
      </c>
      <c r="M343" s="304">
        <v>20269</v>
      </c>
      <c r="N343" s="127"/>
      <c r="O343" s="134">
        <v>171</v>
      </c>
      <c r="P343" s="95">
        <v>3255669</v>
      </c>
      <c r="Q343" s="95">
        <v>0</v>
      </c>
      <c r="R343" s="95">
        <v>0</v>
      </c>
      <c r="S343" s="95">
        <v>0</v>
      </c>
      <c r="T343" s="95">
        <v>202635</v>
      </c>
      <c r="U343" s="95">
        <v>3458304</v>
      </c>
      <c r="V343" s="128"/>
      <c r="W343" s="361">
        <v>0.38042269187986499</v>
      </c>
      <c r="X343" s="362">
        <v>0</v>
      </c>
      <c r="Y343" s="133">
        <v>0.09</v>
      </c>
      <c r="Z343" s="133">
        <v>7.4051510642564516E-2</v>
      </c>
      <c r="AA343" s="339">
        <v>0</v>
      </c>
      <c r="AB343" s="130"/>
      <c r="AC343" s="341">
        <v>55</v>
      </c>
      <c r="AD343" s="134">
        <v>0</v>
      </c>
      <c r="AE343" s="95">
        <v>0</v>
      </c>
      <c r="AF343" s="95">
        <v>0</v>
      </c>
      <c r="AG343" s="343">
        <v>0</v>
      </c>
      <c r="AH343" s="99"/>
    </row>
    <row r="344" spans="1:34" s="34" customFormat="1" ht="12">
      <c r="A344" s="100">
        <v>447</v>
      </c>
      <c r="B344" s="103">
        <v>447101099</v>
      </c>
      <c r="C344" s="102" t="s">
        <v>518</v>
      </c>
      <c r="D344" s="103">
        <v>101</v>
      </c>
      <c r="E344" s="102" t="s">
        <v>126</v>
      </c>
      <c r="F344" s="103">
        <v>99</v>
      </c>
      <c r="G344" s="104" t="s">
        <v>124</v>
      </c>
      <c r="H344" s="94"/>
      <c r="I344" s="304">
        <v>14407.752651937981</v>
      </c>
      <c r="J344" s="304">
        <v>6431</v>
      </c>
      <c r="K344" s="304">
        <v>0</v>
      </c>
      <c r="L344" s="304">
        <v>1188</v>
      </c>
      <c r="M344" s="304">
        <v>22026.752651937983</v>
      </c>
      <c r="N344" s="127"/>
      <c r="O344" s="134">
        <v>1</v>
      </c>
      <c r="P344" s="95">
        <v>20792</v>
      </c>
      <c r="Q344" s="95">
        <v>0</v>
      </c>
      <c r="R344" s="95">
        <v>0</v>
      </c>
      <c r="S344" s="95">
        <v>0</v>
      </c>
      <c r="T344" s="95">
        <v>1185</v>
      </c>
      <c r="U344" s="95">
        <v>21977</v>
      </c>
      <c r="V344" s="128"/>
      <c r="W344" s="361">
        <v>2.2246941045606229E-3</v>
      </c>
      <c r="X344" s="362">
        <v>0</v>
      </c>
      <c r="Y344" s="133">
        <v>0.09</v>
      </c>
      <c r="Z344" s="133">
        <v>2.5575048467154065E-2</v>
      </c>
      <c r="AA344" s="339">
        <v>0</v>
      </c>
      <c r="AB344" s="130"/>
      <c r="AC344" s="341">
        <v>0</v>
      </c>
      <c r="AD344" s="134">
        <v>0</v>
      </c>
      <c r="AE344" s="95">
        <v>0</v>
      </c>
      <c r="AF344" s="95">
        <v>0</v>
      </c>
      <c r="AG344" s="343">
        <v>0</v>
      </c>
      <c r="AH344" s="99"/>
    </row>
    <row r="345" spans="1:34" s="34" customFormat="1" ht="12">
      <c r="A345" s="100">
        <v>447</v>
      </c>
      <c r="B345" s="103">
        <v>447101101</v>
      </c>
      <c r="C345" s="102" t="s">
        <v>518</v>
      </c>
      <c r="D345" s="103">
        <v>101</v>
      </c>
      <c r="E345" s="102" t="s">
        <v>126</v>
      </c>
      <c r="F345" s="103">
        <v>101</v>
      </c>
      <c r="G345" s="104" t="s">
        <v>126</v>
      </c>
      <c r="H345" s="94"/>
      <c r="I345" s="304">
        <v>12479</v>
      </c>
      <c r="J345" s="304">
        <v>4431</v>
      </c>
      <c r="K345" s="304">
        <v>0</v>
      </c>
      <c r="L345" s="304">
        <v>1188</v>
      </c>
      <c r="M345" s="304">
        <v>18098</v>
      </c>
      <c r="N345" s="127"/>
      <c r="O345" s="134">
        <v>312</v>
      </c>
      <c r="P345" s="95">
        <v>5264064</v>
      </c>
      <c r="Q345" s="95">
        <v>0</v>
      </c>
      <c r="R345" s="95">
        <v>0</v>
      </c>
      <c r="S345" s="95">
        <v>0</v>
      </c>
      <c r="T345" s="95">
        <v>369720</v>
      </c>
      <c r="U345" s="95">
        <v>5633784</v>
      </c>
      <c r="V345" s="128"/>
      <c r="W345" s="361">
        <v>0.69410456062291093</v>
      </c>
      <c r="X345" s="362">
        <v>0</v>
      </c>
      <c r="Y345" s="133">
        <v>0.09</v>
      </c>
      <c r="Z345" s="133">
        <v>5.6906693092699669E-2</v>
      </c>
      <c r="AA345" s="339">
        <v>0</v>
      </c>
      <c r="AB345" s="130"/>
      <c r="AC345" s="341">
        <v>101</v>
      </c>
      <c r="AD345" s="134">
        <v>0</v>
      </c>
      <c r="AE345" s="95">
        <v>0</v>
      </c>
      <c r="AF345" s="95">
        <v>0</v>
      </c>
      <c r="AG345" s="343">
        <v>0</v>
      </c>
      <c r="AH345" s="99"/>
    </row>
    <row r="346" spans="1:34" s="34" customFormat="1" ht="12">
      <c r="A346" s="100">
        <v>447</v>
      </c>
      <c r="B346" s="103">
        <v>447101136</v>
      </c>
      <c r="C346" s="102" t="s">
        <v>518</v>
      </c>
      <c r="D346" s="103">
        <v>101</v>
      </c>
      <c r="E346" s="102" t="s">
        <v>126</v>
      </c>
      <c r="F346" s="103">
        <v>136</v>
      </c>
      <c r="G346" s="104" t="s">
        <v>161</v>
      </c>
      <c r="H346" s="94"/>
      <c r="I346" s="304">
        <v>15626</v>
      </c>
      <c r="J346" s="304">
        <v>5723</v>
      </c>
      <c r="K346" s="304">
        <v>0</v>
      </c>
      <c r="L346" s="304">
        <v>1188</v>
      </c>
      <c r="M346" s="304">
        <v>22537</v>
      </c>
      <c r="N346" s="127"/>
      <c r="O346" s="134">
        <v>5</v>
      </c>
      <c r="P346" s="95">
        <v>106510</v>
      </c>
      <c r="Q346" s="95">
        <v>0</v>
      </c>
      <c r="R346" s="95">
        <v>0</v>
      </c>
      <c r="S346" s="95">
        <v>0</v>
      </c>
      <c r="T346" s="95">
        <v>5925</v>
      </c>
      <c r="U346" s="95">
        <v>112435</v>
      </c>
      <c r="V346" s="128"/>
      <c r="W346" s="361">
        <v>1.1123470522803115E-2</v>
      </c>
      <c r="X346" s="362">
        <v>0</v>
      </c>
      <c r="Y346" s="133">
        <v>0.09</v>
      </c>
      <c r="Z346" s="133">
        <v>4.1553187752513855E-3</v>
      </c>
      <c r="AA346" s="339">
        <v>0</v>
      </c>
      <c r="AB346" s="130"/>
      <c r="AC346" s="341">
        <v>1</v>
      </c>
      <c r="AD346" s="134">
        <v>0</v>
      </c>
      <c r="AE346" s="95">
        <v>0</v>
      </c>
      <c r="AF346" s="95">
        <v>0</v>
      </c>
      <c r="AG346" s="343">
        <v>0</v>
      </c>
      <c r="AH346" s="99"/>
    </row>
    <row r="347" spans="1:34" s="34" customFormat="1" ht="12">
      <c r="A347" s="100">
        <v>447</v>
      </c>
      <c r="B347" s="103">
        <v>447101138</v>
      </c>
      <c r="C347" s="102" t="s">
        <v>518</v>
      </c>
      <c r="D347" s="103">
        <v>101</v>
      </c>
      <c r="E347" s="102" t="s">
        <v>126</v>
      </c>
      <c r="F347" s="103">
        <v>138</v>
      </c>
      <c r="G347" s="104" t="s">
        <v>163</v>
      </c>
      <c r="H347" s="94"/>
      <c r="I347" s="304">
        <v>13201</v>
      </c>
      <c r="J347" s="304">
        <v>7258</v>
      </c>
      <c r="K347" s="304">
        <v>0</v>
      </c>
      <c r="L347" s="304">
        <v>1188</v>
      </c>
      <c r="M347" s="304">
        <v>21647</v>
      </c>
      <c r="N347" s="127"/>
      <c r="O347" s="134">
        <v>13</v>
      </c>
      <c r="P347" s="95">
        <v>265369</v>
      </c>
      <c r="Q347" s="95">
        <v>0</v>
      </c>
      <c r="R347" s="95">
        <v>0</v>
      </c>
      <c r="S347" s="95">
        <v>0</v>
      </c>
      <c r="T347" s="95">
        <v>15405</v>
      </c>
      <c r="U347" s="95">
        <v>280774</v>
      </c>
      <c r="V347" s="128"/>
      <c r="W347" s="361">
        <v>2.89210233592881E-2</v>
      </c>
      <c r="X347" s="362">
        <v>0</v>
      </c>
      <c r="Y347" s="133">
        <v>0.09</v>
      </c>
      <c r="Z347" s="133">
        <v>1.3634809410545927E-2</v>
      </c>
      <c r="AA347" s="339">
        <v>0</v>
      </c>
      <c r="AB347" s="130"/>
      <c r="AC347" s="341">
        <v>3</v>
      </c>
      <c r="AD347" s="134">
        <v>0</v>
      </c>
      <c r="AE347" s="95">
        <v>0</v>
      </c>
      <c r="AF347" s="95">
        <v>0</v>
      </c>
      <c r="AG347" s="343">
        <v>0</v>
      </c>
      <c r="AH347" s="99"/>
    </row>
    <row r="348" spans="1:34" s="34" customFormat="1" ht="12">
      <c r="A348" s="100">
        <v>447</v>
      </c>
      <c r="B348" s="103">
        <v>447101167</v>
      </c>
      <c r="C348" s="102" t="s">
        <v>518</v>
      </c>
      <c r="D348" s="103">
        <v>101</v>
      </c>
      <c r="E348" s="102" t="s">
        <v>126</v>
      </c>
      <c r="F348" s="103">
        <v>167</v>
      </c>
      <c r="G348" s="104" t="s">
        <v>192</v>
      </c>
      <c r="H348" s="94"/>
      <c r="I348" s="304">
        <v>14005.069355085574</v>
      </c>
      <c r="J348" s="304">
        <v>7829</v>
      </c>
      <c r="K348" s="304">
        <v>0</v>
      </c>
      <c r="L348" s="304">
        <v>1188</v>
      </c>
      <c r="M348" s="304">
        <v>23022.069355085572</v>
      </c>
      <c r="N348" s="127"/>
      <c r="O348" s="134">
        <v>1</v>
      </c>
      <c r="P348" s="95">
        <v>21785</v>
      </c>
      <c r="Q348" s="95">
        <v>0</v>
      </c>
      <c r="R348" s="95">
        <v>0</v>
      </c>
      <c r="S348" s="95">
        <v>0</v>
      </c>
      <c r="T348" s="95">
        <v>1185</v>
      </c>
      <c r="U348" s="95">
        <v>22970</v>
      </c>
      <c r="V348" s="128"/>
      <c r="W348" s="361">
        <v>2.2246941045606229E-3</v>
      </c>
      <c r="X348" s="362">
        <v>0</v>
      </c>
      <c r="Y348" s="133">
        <v>0.09</v>
      </c>
      <c r="Z348" s="133">
        <v>1.0108498636715344E-2</v>
      </c>
      <c r="AA348" s="339">
        <v>0</v>
      </c>
      <c r="AB348" s="130"/>
      <c r="AC348" s="341">
        <v>0</v>
      </c>
      <c r="AD348" s="134">
        <v>0</v>
      </c>
      <c r="AE348" s="95">
        <v>0</v>
      </c>
      <c r="AF348" s="95">
        <v>0</v>
      </c>
      <c r="AG348" s="343">
        <v>0</v>
      </c>
      <c r="AH348" s="99"/>
    </row>
    <row r="349" spans="1:34" s="34" customFormat="1" ht="12">
      <c r="A349" s="100">
        <v>447</v>
      </c>
      <c r="B349" s="103">
        <v>447101177</v>
      </c>
      <c r="C349" s="102" t="s">
        <v>518</v>
      </c>
      <c r="D349" s="103">
        <v>101</v>
      </c>
      <c r="E349" s="102" t="s">
        <v>126</v>
      </c>
      <c r="F349" s="103">
        <v>177</v>
      </c>
      <c r="G349" s="104" t="s">
        <v>202</v>
      </c>
      <c r="H349" s="94"/>
      <c r="I349" s="304">
        <v>12190</v>
      </c>
      <c r="J349" s="304">
        <v>4640</v>
      </c>
      <c r="K349" s="304">
        <v>0</v>
      </c>
      <c r="L349" s="304">
        <v>1188</v>
      </c>
      <c r="M349" s="304">
        <v>18018</v>
      </c>
      <c r="N349" s="127"/>
      <c r="O349" s="134">
        <v>32</v>
      </c>
      <c r="P349" s="95">
        <v>537376</v>
      </c>
      <c r="Q349" s="95">
        <v>0</v>
      </c>
      <c r="R349" s="95">
        <v>0</v>
      </c>
      <c r="S349" s="95">
        <v>0</v>
      </c>
      <c r="T349" s="95">
        <v>37920</v>
      </c>
      <c r="U349" s="95">
        <v>575296</v>
      </c>
      <c r="V349" s="128"/>
      <c r="W349" s="361">
        <v>7.1190211345939933E-2</v>
      </c>
      <c r="X349" s="362">
        <v>0</v>
      </c>
      <c r="Y349" s="133">
        <v>0.09</v>
      </c>
      <c r="Z349" s="133">
        <v>1.3550303669786429E-2</v>
      </c>
      <c r="AA349" s="339">
        <v>0</v>
      </c>
      <c r="AB349" s="130"/>
      <c r="AC349" s="341">
        <v>9</v>
      </c>
      <c r="AD349" s="134">
        <v>0</v>
      </c>
      <c r="AE349" s="95">
        <v>0</v>
      </c>
      <c r="AF349" s="95">
        <v>0</v>
      </c>
      <c r="AG349" s="343">
        <v>0</v>
      </c>
      <c r="AH349" s="99"/>
    </row>
    <row r="350" spans="1:34" s="34" customFormat="1" ht="12">
      <c r="A350" s="100">
        <v>447</v>
      </c>
      <c r="B350" s="103">
        <v>447101185</v>
      </c>
      <c r="C350" s="102" t="s">
        <v>518</v>
      </c>
      <c r="D350" s="103">
        <v>101</v>
      </c>
      <c r="E350" s="102" t="s">
        <v>126</v>
      </c>
      <c r="F350" s="103">
        <v>185</v>
      </c>
      <c r="G350" s="104" t="s">
        <v>210</v>
      </c>
      <c r="H350" s="94"/>
      <c r="I350" s="304">
        <v>15564</v>
      </c>
      <c r="J350" s="304">
        <v>2225</v>
      </c>
      <c r="K350" s="304">
        <v>0</v>
      </c>
      <c r="L350" s="304">
        <v>1188</v>
      </c>
      <c r="M350" s="304">
        <v>18977</v>
      </c>
      <c r="N350" s="127"/>
      <c r="O350" s="134">
        <v>164</v>
      </c>
      <c r="P350" s="95">
        <v>2910836</v>
      </c>
      <c r="Q350" s="95">
        <v>0</v>
      </c>
      <c r="R350" s="95">
        <v>0</v>
      </c>
      <c r="S350" s="95">
        <v>0</v>
      </c>
      <c r="T350" s="95">
        <v>194340</v>
      </c>
      <c r="U350" s="95">
        <v>3105176</v>
      </c>
      <c r="V350" s="128"/>
      <c r="W350" s="361">
        <v>0.36484983314794073</v>
      </c>
      <c r="X350" s="362">
        <v>0</v>
      </c>
      <c r="Y350" s="133">
        <v>0.09</v>
      </c>
      <c r="Z350" s="133">
        <v>3.0076082994349787E-2</v>
      </c>
      <c r="AA350" s="339">
        <v>0</v>
      </c>
      <c r="AB350" s="130"/>
      <c r="AC350" s="341">
        <v>67</v>
      </c>
      <c r="AD350" s="134">
        <v>0</v>
      </c>
      <c r="AE350" s="95">
        <v>0</v>
      </c>
      <c r="AF350" s="95">
        <v>0</v>
      </c>
      <c r="AG350" s="343">
        <v>0</v>
      </c>
      <c r="AH350" s="99"/>
    </row>
    <row r="351" spans="1:34" s="34" customFormat="1" ht="12">
      <c r="A351" s="100">
        <v>447</v>
      </c>
      <c r="B351" s="103">
        <v>447101208</v>
      </c>
      <c r="C351" s="102" t="s">
        <v>518</v>
      </c>
      <c r="D351" s="103">
        <v>101</v>
      </c>
      <c r="E351" s="102" t="s">
        <v>126</v>
      </c>
      <c r="F351" s="103">
        <v>208</v>
      </c>
      <c r="G351" s="104" t="s">
        <v>233</v>
      </c>
      <c r="H351" s="94"/>
      <c r="I351" s="304">
        <v>12161</v>
      </c>
      <c r="J351" s="304">
        <v>5479</v>
      </c>
      <c r="K351" s="304">
        <v>0</v>
      </c>
      <c r="L351" s="304">
        <v>1188</v>
      </c>
      <c r="M351" s="304">
        <v>18828</v>
      </c>
      <c r="N351" s="127"/>
      <c r="O351" s="134">
        <v>12</v>
      </c>
      <c r="P351" s="95">
        <v>211212</v>
      </c>
      <c r="Q351" s="95">
        <v>0</v>
      </c>
      <c r="R351" s="95">
        <v>0</v>
      </c>
      <c r="S351" s="95">
        <v>0</v>
      </c>
      <c r="T351" s="95">
        <v>14220</v>
      </c>
      <c r="U351" s="95">
        <v>225432</v>
      </c>
      <c r="V351" s="128"/>
      <c r="W351" s="361">
        <v>2.6696329254727477E-2</v>
      </c>
      <c r="X351" s="362">
        <v>0</v>
      </c>
      <c r="Y351" s="133">
        <v>0.09</v>
      </c>
      <c r="Z351" s="133">
        <v>1.4662161581250589E-2</v>
      </c>
      <c r="AA351" s="339">
        <v>0</v>
      </c>
      <c r="AB351" s="130"/>
      <c r="AC351" s="341">
        <v>4</v>
      </c>
      <c r="AD351" s="134">
        <v>0</v>
      </c>
      <c r="AE351" s="95">
        <v>0</v>
      </c>
      <c r="AF351" s="95">
        <v>0</v>
      </c>
      <c r="AG351" s="343">
        <v>0</v>
      </c>
      <c r="AH351" s="99"/>
    </row>
    <row r="352" spans="1:34" s="34" customFormat="1" ht="12">
      <c r="A352" s="100">
        <v>447</v>
      </c>
      <c r="B352" s="103">
        <v>447101212</v>
      </c>
      <c r="C352" s="102" t="s">
        <v>518</v>
      </c>
      <c r="D352" s="103">
        <v>101</v>
      </c>
      <c r="E352" s="102" t="s">
        <v>126</v>
      </c>
      <c r="F352" s="103">
        <v>212</v>
      </c>
      <c r="G352" s="104" t="s">
        <v>237</v>
      </c>
      <c r="H352" s="94"/>
      <c r="I352" s="304">
        <v>11906</v>
      </c>
      <c r="J352" s="304">
        <v>2462</v>
      </c>
      <c r="K352" s="304">
        <v>0</v>
      </c>
      <c r="L352" s="304">
        <v>1188</v>
      </c>
      <c r="M352" s="304">
        <v>15556</v>
      </c>
      <c r="N352" s="127"/>
      <c r="O352" s="134">
        <v>3</v>
      </c>
      <c r="P352" s="95">
        <v>43008</v>
      </c>
      <c r="Q352" s="95">
        <v>0</v>
      </c>
      <c r="R352" s="95">
        <v>0</v>
      </c>
      <c r="S352" s="95">
        <v>0</v>
      </c>
      <c r="T352" s="95">
        <v>3555</v>
      </c>
      <c r="U352" s="95">
        <v>46563</v>
      </c>
      <c r="V352" s="128"/>
      <c r="W352" s="361">
        <v>6.6740823136818683E-3</v>
      </c>
      <c r="X352" s="362">
        <v>0</v>
      </c>
      <c r="Y352" s="133">
        <v>0.09</v>
      </c>
      <c r="Z352" s="133">
        <v>1.0515444128985908E-2</v>
      </c>
      <c r="AA352" s="339">
        <v>0</v>
      </c>
      <c r="AB352" s="130"/>
      <c r="AC352" s="341">
        <v>1</v>
      </c>
      <c r="AD352" s="134">
        <v>0</v>
      </c>
      <c r="AE352" s="95">
        <v>0</v>
      </c>
      <c r="AF352" s="95">
        <v>0</v>
      </c>
      <c r="AG352" s="343">
        <v>0</v>
      </c>
      <c r="AH352" s="99"/>
    </row>
    <row r="353" spans="1:34" s="34" customFormat="1" ht="12">
      <c r="A353" s="100">
        <v>447</v>
      </c>
      <c r="B353" s="103">
        <v>447101214</v>
      </c>
      <c r="C353" s="102" t="s">
        <v>518</v>
      </c>
      <c r="D353" s="103">
        <v>101</v>
      </c>
      <c r="E353" s="102" t="s">
        <v>126</v>
      </c>
      <c r="F353" s="103">
        <v>214</v>
      </c>
      <c r="G353" s="104" t="s">
        <v>239</v>
      </c>
      <c r="H353" s="94"/>
      <c r="I353" s="304">
        <v>16598</v>
      </c>
      <c r="J353" s="304">
        <v>1932</v>
      </c>
      <c r="K353" s="304">
        <v>0</v>
      </c>
      <c r="L353" s="304">
        <v>1188</v>
      </c>
      <c r="M353" s="304">
        <v>19718</v>
      </c>
      <c r="N353" s="127"/>
      <c r="O353" s="134">
        <v>3</v>
      </c>
      <c r="P353" s="95">
        <v>55467</v>
      </c>
      <c r="Q353" s="95">
        <v>0</v>
      </c>
      <c r="R353" s="95">
        <v>0</v>
      </c>
      <c r="S353" s="95">
        <v>0</v>
      </c>
      <c r="T353" s="95">
        <v>3555</v>
      </c>
      <c r="U353" s="95">
        <v>59022</v>
      </c>
      <c r="V353" s="128"/>
      <c r="W353" s="361">
        <v>6.6740823136818683E-3</v>
      </c>
      <c r="X353" s="362">
        <v>0</v>
      </c>
      <c r="Y353" s="133">
        <v>0.09</v>
      </c>
      <c r="Z353" s="133">
        <v>2.2287873559268846E-3</v>
      </c>
      <c r="AA353" s="339">
        <v>0</v>
      </c>
      <c r="AB353" s="130"/>
      <c r="AC353" s="341">
        <v>1</v>
      </c>
      <c r="AD353" s="134">
        <v>0</v>
      </c>
      <c r="AE353" s="95">
        <v>0</v>
      </c>
      <c r="AF353" s="95">
        <v>0</v>
      </c>
      <c r="AG353" s="343">
        <v>0</v>
      </c>
      <c r="AH353" s="99"/>
    </row>
    <row r="354" spans="1:34" s="34" customFormat="1" ht="12">
      <c r="A354" s="100">
        <v>447</v>
      </c>
      <c r="B354" s="103">
        <v>447101218</v>
      </c>
      <c r="C354" s="102" t="s">
        <v>518</v>
      </c>
      <c r="D354" s="103">
        <v>101</v>
      </c>
      <c r="E354" s="102" t="s">
        <v>126</v>
      </c>
      <c r="F354" s="103">
        <v>218</v>
      </c>
      <c r="G354" s="104" t="s">
        <v>243</v>
      </c>
      <c r="H354" s="94"/>
      <c r="I354" s="304">
        <v>11707</v>
      </c>
      <c r="J354" s="304">
        <v>5157</v>
      </c>
      <c r="K354" s="304">
        <v>0</v>
      </c>
      <c r="L354" s="304">
        <v>1188</v>
      </c>
      <c r="M354" s="304">
        <v>18052</v>
      </c>
      <c r="N354" s="127"/>
      <c r="O354" s="134">
        <v>1</v>
      </c>
      <c r="P354" s="95">
        <v>16826</v>
      </c>
      <c r="Q354" s="95">
        <v>0</v>
      </c>
      <c r="R354" s="95">
        <v>0</v>
      </c>
      <c r="S354" s="95">
        <v>0</v>
      </c>
      <c r="T354" s="95">
        <v>1185</v>
      </c>
      <c r="U354" s="95">
        <v>18011</v>
      </c>
      <c r="V354" s="128"/>
      <c r="W354" s="361">
        <v>2.2246941045606229E-3</v>
      </c>
      <c r="X354" s="362">
        <v>0</v>
      </c>
      <c r="Y354" s="133">
        <v>0.09</v>
      </c>
      <c r="Z354" s="133">
        <v>1.8065085041314599E-2</v>
      </c>
      <c r="AA354" s="339">
        <v>0</v>
      </c>
      <c r="AB354" s="130"/>
      <c r="AC354" s="341">
        <v>1</v>
      </c>
      <c r="AD354" s="134">
        <v>0</v>
      </c>
      <c r="AE354" s="95">
        <v>0</v>
      </c>
      <c r="AF354" s="95">
        <v>0</v>
      </c>
      <c r="AG354" s="343">
        <v>0</v>
      </c>
      <c r="AH354" s="99"/>
    </row>
    <row r="355" spans="1:34" s="34" customFormat="1" ht="12">
      <c r="A355" s="100">
        <v>447</v>
      </c>
      <c r="B355" s="103">
        <v>447101238</v>
      </c>
      <c r="C355" s="102" t="s">
        <v>518</v>
      </c>
      <c r="D355" s="103">
        <v>101</v>
      </c>
      <c r="E355" s="102" t="s">
        <v>126</v>
      </c>
      <c r="F355" s="103">
        <v>238</v>
      </c>
      <c r="G355" s="104" t="s">
        <v>263</v>
      </c>
      <c r="H355" s="94"/>
      <c r="I355" s="304">
        <v>12972</v>
      </c>
      <c r="J355" s="304">
        <v>4872</v>
      </c>
      <c r="K355" s="304">
        <v>0</v>
      </c>
      <c r="L355" s="304">
        <v>1188</v>
      </c>
      <c r="M355" s="304">
        <v>19032</v>
      </c>
      <c r="N355" s="127"/>
      <c r="O355" s="134">
        <v>12</v>
      </c>
      <c r="P355" s="95">
        <v>213648</v>
      </c>
      <c r="Q355" s="95">
        <v>0</v>
      </c>
      <c r="R355" s="95">
        <v>0</v>
      </c>
      <c r="S355" s="95">
        <v>0</v>
      </c>
      <c r="T355" s="95">
        <v>14220</v>
      </c>
      <c r="U355" s="95">
        <v>227868</v>
      </c>
      <c r="V355" s="128"/>
      <c r="W355" s="361">
        <v>2.6696329254727477E-2</v>
      </c>
      <c r="X355" s="362">
        <v>0</v>
      </c>
      <c r="Y355" s="133">
        <v>0.09</v>
      </c>
      <c r="Z355" s="133">
        <v>2.5105430624404582E-2</v>
      </c>
      <c r="AA355" s="339">
        <v>0</v>
      </c>
      <c r="AB355" s="130"/>
      <c r="AC355" s="341">
        <v>7</v>
      </c>
      <c r="AD355" s="134">
        <v>0</v>
      </c>
      <c r="AE355" s="95">
        <v>0</v>
      </c>
      <c r="AF355" s="95">
        <v>0</v>
      </c>
      <c r="AG355" s="343">
        <v>0</v>
      </c>
      <c r="AH355" s="99"/>
    </row>
    <row r="356" spans="1:34" s="34" customFormat="1" ht="12">
      <c r="A356" s="100">
        <v>447</v>
      </c>
      <c r="B356" s="103">
        <v>447101290</v>
      </c>
      <c r="C356" s="102" t="s">
        <v>518</v>
      </c>
      <c r="D356" s="103">
        <v>101</v>
      </c>
      <c r="E356" s="102" t="s">
        <v>126</v>
      </c>
      <c r="F356" s="103">
        <v>290</v>
      </c>
      <c r="G356" s="104" t="s">
        <v>315</v>
      </c>
      <c r="H356" s="94"/>
      <c r="I356" s="304">
        <v>11850</v>
      </c>
      <c r="J356" s="304">
        <v>4773</v>
      </c>
      <c r="K356" s="304">
        <v>0</v>
      </c>
      <c r="L356" s="304">
        <v>1188</v>
      </c>
      <c r="M356" s="304">
        <v>17811</v>
      </c>
      <c r="N356" s="127"/>
      <c r="O356" s="134">
        <v>1</v>
      </c>
      <c r="P356" s="95">
        <v>16586</v>
      </c>
      <c r="Q356" s="95">
        <v>0</v>
      </c>
      <c r="R356" s="95">
        <v>0</v>
      </c>
      <c r="S356" s="95">
        <v>0</v>
      </c>
      <c r="T356" s="95">
        <v>1185</v>
      </c>
      <c r="U356" s="95">
        <v>17771</v>
      </c>
      <c r="V356" s="128"/>
      <c r="W356" s="361">
        <v>2.2246941045606229E-3</v>
      </c>
      <c r="X356" s="362">
        <v>0</v>
      </c>
      <c r="Y356" s="133">
        <v>0.09</v>
      </c>
      <c r="Z356" s="133">
        <v>1.6202730390163309E-3</v>
      </c>
      <c r="AA356" s="339">
        <v>0</v>
      </c>
      <c r="AB356" s="130"/>
      <c r="AC356" s="341">
        <v>0</v>
      </c>
      <c r="AD356" s="134">
        <v>0</v>
      </c>
      <c r="AE356" s="95">
        <v>0</v>
      </c>
      <c r="AF356" s="95">
        <v>0</v>
      </c>
      <c r="AG356" s="343">
        <v>0</v>
      </c>
      <c r="AH356" s="99"/>
    </row>
    <row r="357" spans="1:34" s="34" customFormat="1" ht="12">
      <c r="A357" s="100">
        <v>447</v>
      </c>
      <c r="B357" s="103">
        <v>447101307</v>
      </c>
      <c r="C357" s="102" t="s">
        <v>518</v>
      </c>
      <c r="D357" s="103">
        <v>101</v>
      </c>
      <c r="E357" s="102" t="s">
        <v>126</v>
      </c>
      <c r="F357" s="103">
        <v>307</v>
      </c>
      <c r="G357" s="104" t="s">
        <v>332</v>
      </c>
      <c r="H357" s="94"/>
      <c r="I357" s="304">
        <v>12326</v>
      </c>
      <c r="J357" s="304">
        <v>4818</v>
      </c>
      <c r="K357" s="304">
        <v>0</v>
      </c>
      <c r="L357" s="304">
        <v>1188</v>
      </c>
      <c r="M357" s="304">
        <v>18332</v>
      </c>
      <c r="N357" s="127"/>
      <c r="O357" s="134">
        <v>14</v>
      </c>
      <c r="P357" s="95">
        <v>239484</v>
      </c>
      <c r="Q357" s="95">
        <v>0</v>
      </c>
      <c r="R357" s="95">
        <v>0</v>
      </c>
      <c r="S357" s="95">
        <v>0</v>
      </c>
      <c r="T357" s="95">
        <v>16590</v>
      </c>
      <c r="U357" s="95">
        <v>256074</v>
      </c>
      <c r="V357" s="128"/>
      <c r="W357" s="361">
        <v>3.1145717463848723E-2</v>
      </c>
      <c r="X357" s="362">
        <v>0</v>
      </c>
      <c r="Y357" s="133">
        <v>0.09</v>
      </c>
      <c r="Z357" s="133">
        <v>5.8105458871762859E-3</v>
      </c>
      <c r="AA357" s="339">
        <v>0</v>
      </c>
      <c r="AB357" s="130"/>
      <c r="AC357" s="341">
        <v>4</v>
      </c>
      <c r="AD357" s="134">
        <v>0</v>
      </c>
      <c r="AE357" s="95">
        <v>0</v>
      </c>
      <c r="AF357" s="95">
        <v>0</v>
      </c>
      <c r="AG357" s="343">
        <v>0</v>
      </c>
      <c r="AH357" s="99"/>
    </row>
    <row r="358" spans="1:34" s="34" customFormat="1" ht="12">
      <c r="A358" s="100">
        <v>447</v>
      </c>
      <c r="B358" s="103">
        <v>447101350</v>
      </c>
      <c r="C358" s="102" t="s">
        <v>518</v>
      </c>
      <c r="D358" s="103">
        <v>101</v>
      </c>
      <c r="E358" s="102" t="s">
        <v>126</v>
      </c>
      <c r="F358" s="103">
        <v>350</v>
      </c>
      <c r="G358" s="104" t="s">
        <v>375</v>
      </c>
      <c r="H358" s="94"/>
      <c r="I358" s="304">
        <v>12933</v>
      </c>
      <c r="J358" s="304">
        <v>6561</v>
      </c>
      <c r="K358" s="304">
        <v>0</v>
      </c>
      <c r="L358" s="304">
        <v>1188</v>
      </c>
      <c r="M358" s="304">
        <v>20682</v>
      </c>
      <c r="N358" s="127"/>
      <c r="O358" s="134">
        <v>42</v>
      </c>
      <c r="P358" s="95">
        <v>816942</v>
      </c>
      <c r="Q358" s="95">
        <v>0</v>
      </c>
      <c r="R358" s="95">
        <v>0</v>
      </c>
      <c r="S358" s="95">
        <v>0</v>
      </c>
      <c r="T358" s="95">
        <v>49770</v>
      </c>
      <c r="U358" s="95">
        <v>866712</v>
      </c>
      <c r="V358" s="128"/>
      <c r="W358" s="361">
        <v>9.3437152391546166E-2</v>
      </c>
      <c r="X358" s="362">
        <v>0</v>
      </c>
      <c r="Y358" s="133">
        <v>0.09</v>
      </c>
      <c r="Z358" s="133">
        <v>4.7983944327281182E-2</v>
      </c>
      <c r="AA358" s="339">
        <v>0</v>
      </c>
      <c r="AB358" s="130"/>
      <c r="AC358" s="341">
        <v>21</v>
      </c>
      <c r="AD358" s="134">
        <v>0</v>
      </c>
      <c r="AE358" s="95">
        <v>0</v>
      </c>
      <c r="AF358" s="95">
        <v>0</v>
      </c>
      <c r="AG358" s="343">
        <v>0</v>
      </c>
      <c r="AH358" s="99"/>
    </row>
    <row r="359" spans="1:34" s="34" customFormat="1" ht="12">
      <c r="A359" s="100">
        <v>447</v>
      </c>
      <c r="B359" s="103">
        <v>447101622</v>
      </c>
      <c r="C359" s="102" t="s">
        <v>518</v>
      </c>
      <c r="D359" s="103">
        <v>101</v>
      </c>
      <c r="E359" s="102" t="s">
        <v>126</v>
      </c>
      <c r="F359" s="103">
        <v>622</v>
      </c>
      <c r="G359" s="104" t="s">
        <v>387</v>
      </c>
      <c r="H359" s="94"/>
      <c r="I359" s="304">
        <v>12892</v>
      </c>
      <c r="J359" s="304">
        <v>2475</v>
      </c>
      <c r="K359" s="304">
        <v>0</v>
      </c>
      <c r="L359" s="304">
        <v>1188</v>
      </c>
      <c r="M359" s="304">
        <v>16555</v>
      </c>
      <c r="N359" s="127"/>
      <c r="O359" s="134">
        <v>83</v>
      </c>
      <c r="P359" s="95">
        <v>1272639</v>
      </c>
      <c r="Q359" s="95">
        <v>0</v>
      </c>
      <c r="R359" s="95">
        <v>0</v>
      </c>
      <c r="S359" s="95">
        <v>0</v>
      </c>
      <c r="T359" s="95">
        <v>98355</v>
      </c>
      <c r="U359" s="95">
        <v>1370994</v>
      </c>
      <c r="V359" s="128"/>
      <c r="W359" s="361">
        <v>0.18464961067853136</v>
      </c>
      <c r="X359" s="362">
        <v>0</v>
      </c>
      <c r="Y359" s="133">
        <v>0.09</v>
      </c>
      <c r="Z359" s="133">
        <v>4.3982021380786621E-2</v>
      </c>
      <c r="AA359" s="339">
        <v>0</v>
      </c>
      <c r="AB359" s="130"/>
      <c r="AC359" s="341">
        <v>24</v>
      </c>
      <c r="AD359" s="134">
        <v>0</v>
      </c>
      <c r="AE359" s="95">
        <v>0</v>
      </c>
      <c r="AF359" s="95">
        <v>0</v>
      </c>
      <c r="AG359" s="343">
        <v>0</v>
      </c>
      <c r="AH359" s="99"/>
    </row>
    <row r="360" spans="1:34" s="34" customFormat="1" ht="12">
      <c r="A360" s="100">
        <v>447</v>
      </c>
      <c r="B360" s="103">
        <v>447101690</v>
      </c>
      <c r="C360" s="102" t="s">
        <v>518</v>
      </c>
      <c r="D360" s="103">
        <v>101</v>
      </c>
      <c r="E360" s="102" t="s">
        <v>126</v>
      </c>
      <c r="F360" s="103">
        <v>690</v>
      </c>
      <c r="G360" s="104" t="s">
        <v>407</v>
      </c>
      <c r="H360" s="94"/>
      <c r="I360" s="304">
        <v>13687</v>
      </c>
      <c r="J360" s="304">
        <v>5429</v>
      </c>
      <c r="K360" s="304">
        <v>0</v>
      </c>
      <c r="L360" s="304">
        <v>1188</v>
      </c>
      <c r="M360" s="304">
        <v>20304</v>
      </c>
      <c r="N360" s="127"/>
      <c r="O360" s="134">
        <v>13</v>
      </c>
      <c r="P360" s="95">
        <v>247949</v>
      </c>
      <c r="Q360" s="95">
        <v>0</v>
      </c>
      <c r="R360" s="95">
        <v>0</v>
      </c>
      <c r="S360" s="95">
        <v>0</v>
      </c>
      <c r="T360" s="95">
        <v>15405</v>
      </c>
      <c r="U360" s="95">
        <v>263354</v>
      </c>
      <c r="V360" s="128"/>
      <c r="W360" s="361">
        <v>2.89210233592881E-2</v>
      </c>
      <c r="X360" s="362">
        <v>0</v>
      </c>
      <c r="Y360" s="133">
        <v>0.09</v>
      </c>
      <c r="Z360" s="133">
        <v>1.2615996079792633E-2</v>
      </c>
      <c r="AA360" s="339">
        <v>0</v>
      </c>
      <c r="AB360" s="130"/>
      <c r="AC360" s="341">
        <v>0</v>
      </c>
      <c r="AD360" s="134">
        <v>0</v>
      </c>
      <c r="AE360" s="95">
        <v>0</v>
      </c>
      <c r="AF360" s="95">
        <v>0</v>
      </c>
      <c r="AG360" s="343">
        <v>0</v>
      </c>
      <c r="AH360" s="99"/>
    </row>
    <row r="361" spans="1:34" s="34" customFormat="1" ht="12">
      <c r="A361" s="100">
        <v>447</v>
      </c>
      <c r="B361" s="103">
        <v>447101710</v>
      </c>
      <c r="C361" s="102" t="s">
        <v>518</v>
      </c>
      <c r="D361" s="103">
        <v>101</v>
      </c>
      <c r="E361" s="102" t="s">
        <v>126</v>
      </c>
      <c r="F361" s="103">
        <v>710</v>
      </c>
      <c r="G361" s="104" t="s">
        <v>412</v>
      </c>
      <c r="H361" s="94"/>
      <c r="I361" s="304">
        <v>12019</v>
      </c>
      <c r="J361" s="304">
        <v>6121</v>
      </c>
      <c r="K361" s="304">
        <v>0</v>
      </c>
      <c r="L361" s="304">
        <v>1188</v>
      </c>
      <c r="M361" s="304">
        <v>19328</v>
      </c>
      <c r="N361" s="127"/>
      <c r="O361" s="134">
        <v>16</v>
      </c>
      <c r="P361" s="95">
        <v>289600</v>
      </c>
      <c r="Q361" s="95">
        <v>0</v>
      </c>
      <c r="R361" s="95">
        <v>0</v>
      </c>
      <c r="S361" s="95">
        <v>0</v>
      </c>
      <c r="T361" s="95">
        <v>18960</v>
      </c>
      <c r="U361" s="95">
        <v>308560</v>
      </c>
      <c r="V361" s="128"/>
      <c r="W361" s="361">
        <v>3.5595105672969966E-2</v>
      </c>
      <c r="X361" s="362">
        <v>0</v>
      </c>
      <c r="Y361" s="133">
        <v>0.09</v>
      </c>
      <c r="Z361" s="133">
        <v>9.2084814022842625E-3</v>
      </c>
      <c r="AA361" s="339">
        <v>0</v>
      </c>
      <c r="AB361" s="130"/>
      <c r="AC361" s="341">
        <v>6</v>
      </c>
      <c r="AD361" s="134">
        <v>0</v>
      </c>
      <c r="AE361" s="95">
        <v>0</v>
      </c>
      <c r="AF361" s="95">
        <v>0</v>
      </c>
      <c r="AG361" s="343">
        <v>0</v>
      </c>
      <c r="AH361" s="99"/>
    </row>
    <row r="362" spans="1:34" s="34" customFormat="1" ht="12">
      <c r="A362" s="100">
        <v>449</v>
      </c>
      <c r="B362" s="103">
        <v>449035001</v>
      </c>
      <c r="C362" s="102" t="s">
        <v>519</v>
      </c>
      <c r="D362" s="103">
        <v>35</v>
      </c>
      <c r="E362" s="102" t="s">
        <v>60</v>
      </c>
      <c r="F362" s="103">
        <v>1</v>
      </c>
      <c r="G362" s="104" t="s">
        <v>26</v>
      </c>
      <c r="H362" s="94"/>
      <c r="I362" s="304">
        <v>13846</v>
      </c>
      <c r="J362" s="304">
        <v>2006</v>
      </c>
      <c r="K362" s="304">
        <v>0</v>
      </c>
      <c r="L362" s="304">
        <v>1188</v>
      </c>
      <c r="M362" s="304">
        <v>17040</v>
      </c>
      <c r="N362" s="127"/>
      <c r="O362" s="134">
        <v>1</v>
      </c>
      <c r="P362" s="95">
        <v>15852</v>
      </c>
      <c r="Q362" s="95">
        <v>0</v>
      </c>
      <c r="R362" s="95">
        <v>0</v>
      </c>
      <c r="S362" s="95">
        <v>0</v>
      </c>
      <c r="T362" s="95">
        <v>1188</v>
      </c>
      <c r="U362" s="95">
        <v>17040</v>
      </c>
      <c r="V362" s="128"/>
      <c r="W362" s="361">
        <v>0</v>
      </c>
      <c r="X362" s="362">
        <v>0</v>
      </c>
      <c r="Y362" s="133">
        <v>0.09</v>
      </c>
      <c r="Z362" s="133">
        <v>2.5661521012431448E-2</v>
      </c>
      <c r="AA362" s="339">
        <v>0</v>
      </c>
      <c r="AB362" s="130"/>
      <c r="AC362" s="341">
        <v>0</v>
      </c>
      <c r="AD362" s="134">
        <v>0</v>
      </c>
      <c r="AE362" s="95">
        <v>0</v>
      </c>
      <c r="AF362" s="95">
        <v>0</v>
      </c>
      <c r="AG362" s="343">
        <v>0</v>
      </c>
      <c r="AH362" s="99"/>
    </row>
    <row r="363" spans="1:34" s="34" customFormat="1" ht="12">
      <c r="A363" s="100">
        <v>449</v>
      </c>
      <c r="B363" s="103">
        <v>449035035</v>
      </c>
      <c r="C363" s="102" t="s">
        <v>519</v>
      </c>
      <c r="D363" s="103">
        <v>35</v>
      </c>
      <c r="E363" s="102" t="s">
        <v>60</v>
      </c>
      <c r="F363" s="103">
        <v>35</v>
      </c>
      <c r="G363" s="104" t="s">
        <v>60</v>
      </c>
      <c r="H363" s="94"/>
      <c r="I363" s="304">
        <v>17426</v>
      </c>
      <c r="J363" s="304">
        <v>6198</v>
      </c>
      <c r="K363" s="304">
        <v>0</v>
      </c>
      <c r="L363" s="304">
        <v>1188</v>
      </c>
      <c r="M363" s="304">
        <v>24812</v>
      </c>
      <c r="N363" s="127"/>
      <c r="O363" s="134">
        <v>678</v>
      </c>
      <c r="P363" s="95">
        <v>16017072</v>
      </c>
      <c r="Q363" s="95">
        <v>0</v>
      </c>
      <c r="R363" s="95">
        <v>0</v>
      </c>
      <c r="S363" s="95">
        <v>0</v>
      </c>
      <c r="T363" s="95">
        <v>805464</v>
      </c>
      <c r="U363" s="95">
        <v>16822536</v>
      </c>
      <c r="V363" s="128"/>
      <c r="W363" s="361">
        <v>0</v>
      </c>
      <c r="X363" s="362">
        <v>0</v>
      </c>
      <c r="Y363" s="133">
        <v>0.18</v>
      </c>
      <c r="Z363" s="133">
        <v>0.16288347901121777</v>
      </c>
      <c r="AA363" s="339">
        <v>0</v>
      </c>
      <c r="AB363" s="130"/>
      <c r="AC363" s="341">
        <v>165</v>
      </c>
      <c r="AD363" s="134">
        <v>0</v>
      </c>
      <c r="AE363" s="95">
        <v>0</v>
      </c>
      <c r="AF363" s="95">
        <v>0</v>
      </c>
      <c r="AG363" s="343">
        <v>0</v>
      </c>
      <c r="AH363" s="99"/>
    </row>
    <row r="364" spans="1:34" s="34" customFormat="1" ht="12">
      <c r="A364" s="100">
        <v>449</v>
      </c>
      <c r="B364" s="103">
        <v>449035057</v>
      </c>
      <c r="C364" s="102" t="s">
        <v>519</v>
      </c>
      <c r="D364" s="103">
        <v>35</v>
      </c>
      <c r="E364" s="102" t="s">
        <v>60</v>
      </c>
      <c r="F364" s="103">
        <v>57</v>
      </c>
      <c r="G364" s="104" t="s">
        <v>82</v>
      </c>
      <c r="H364" s="94"/>
      <c r="I364" s="304">
        <v>22168.796604329207</v>
      </c>
      <c r="J364" s="304">
        <v>1111</v>
      </c>
      <c r="K364" s="304">
        <v>0</v>
      </c>
      <c r="L364" s="304">
        <v>1188</v>
      </c>
      <c r="M364" s="304">
        <v>24467.796604329207</v>
      </c>
      <c r="N364" s="127"/>
      <c r="O364" s="134">
        <v>1</v>
      </c>
      <c r="P364" s="95">
        <v>23280</v>
      </c>
      <c r="Q364" s="95">
        <v>0</v>
      </c>
      <c r="R364" s="95">
        <v>0</v>
      </c>
      <c r="S364" s="95">
        <v>0</v>
      </c>
      <c r="T364" s="95">
        <v>1188</v>
      </c>
      <c r="U364" s="95">
        <v>24468</v>
      </c>
      <c r="V364" s="128"/>
      <c r="W364" s="361">
        <v>0</v>
      </c>
      <c r="X364" s="362">
        <v>0</v>
      </c>
      <c r="Y364" s="133">
        <v>0.18</v>
      </c>
      <c r="Z364" s="133">
        <v>0.1244432740237135</v>
      </c>
      <c r="AA364" s="339">
        <v>0</v>
      </c>
      <c r="AB364" s="130"/>
      <c r="AC364" s="341">
        <v>0</v>
      </c>
      <c r="AD364" s="134">
        <v>0</v>
      </c>
      <c r="AE364" s="95">
        <v>0</v>
      </c>
      <c r="AF364" s="95">
        <v>0</v>
      </c>
      <c r="AG364" s="343">
        <v>0</v>
      </c>
      <c r="AH364" s="99"/>
    </row>
    <row r="365" spans="1:34" s="34" customFormat="1" ht="12">
      <c r="A365" s="100">
        <v>449</v>
      </c>
      <c r="B365" s="103">
        <v>449035163</v>
      </c>
      <c r="C365" s="102" t="s">
        <v>519</v>
      </c>
      <c r="D365" s="103">
        <v>35</v>
      </c>
      <c r="E365" s="102" t="s">
        <v>60</v>
      </c>
      <c r="F365" s="103">
        <v>163</v>
      </c>
      <c r="G365" s="104" t="s">
        <v>188</v>
      </c>
      <c r="H365" s="94"/>
      <c r="I365" s="304">
        <v>23170</v>
      </c>
      <c r="J365" s="304">
        <v>3</v>
      </c>
      <c r="K365" s="304">
        <v>0</v>
      </c>
      <c r="L365" s="304">
        <v>1188</v>
      </c>
      <c r="M365" s="304">
        <v>24361</v>
      </c>
      <c r="N365" s="127"/>
      <c r="O365" s="134">
        <v>1</v>
      </c>
      <c r="P365" s="95">
        <v>23173</v>
      </c>
      <c r="Q365" s="95">
        <v>0</v>
      </c>
      <c r="R365" s="95">
        <v>0</v>
      </c>
      <c r="S365" s="95">
        <v>0</v>
      </c>
      <c r="T365" s="95">
        <v>1188</v>
      </c>
      <c r="U365" s="95">
        <v>24361</v>
      </c>
      <c r="V365" s="128"/>
      <c r="W365" s="361">
        <v>0</v>
      </c>
      <c r="X365" s="362">
        <v>0</v>
      </c>
      <c r="Y365" s="133">
        <v>0.18</v>
      </c>
      <c r="Z365" s="133">
        <v>9.5688734990315535E-2</v>
      </c>
      <c r="AA365" s="339">
        <v>0</v>
      </c>
      <c r="AB365" s="130"/>
      <c r="AC365" s="341">
        <v>0</v>
      </c>
      <c r="AD365" s="134">
        <v>0</v>
      </c>
      <c r="AE365" s="95">
        <v>0</v>
      </c>
      <c r="AF365" s="95">
        <v>0</v>
      </c>
      <c r="AG365" s="343">
        <v>0</v>
      </c>
      <c r="AH365" s="99"/>
    </row>
    <row r="366" spans="1:34" s="34" customFormat="1" ht="12">
      <c r="A366" s="100">
        <v>449</v>
      </c>
      <c r="B366" s="103">
        <v>449035243</v>
      </c>
      <c r="C366" s="102" t="s">
        <v>519</v>
      </c>
      <c r="D366" s="103">
        <v>35</v>
      </c>
      <c r="E366" s="102" t="s">
        <v>60</v>
      </c>
      <c r="F366" s="103">
        <v>243</v>
      </c>
      <c r="G366" s="104" t="s">
        <v>268</v>
      </c>
      <c r="H366" s="94"/>
      <c r="I366" s="304">
        <v>16728</v>
      </c>
      <c r="J366" s="304">
        <v>2178</v>
      </c>
      <c r="K366" s="304">
        <v>0</v>
      </c>
      <c r="L366" s="304">
        <v>1188</v>
      </c>
      <c r="M366" s="304">
        <v>20094</v>
      </c>
      <c r="N366" s="127"/>
      <c r="O366" s="134">
        <v>2</v>
      </c>
      <c r="P366" s="95">
        <v>37812</v>
      </c>
      <c r="Q366" s="95">
        <v>0</v>
      </c>
      <c r="R366" s="95">
        <v>0</v>
      </c>
      <c r="S366" s="95">
        <v>0</v>
      </c>
      <c r="T366" s="95">
        <v>2376</v>
      </c>
      <c r="U366" s="95">
        <v>40188</v>
      </c>
      <c r="V366" s="128"/>
      <c r="W366" s="361">
        <v>0</v>
      </c>
      <c r="X366" s="362">
        <v>0</v>
      </c>
      <c r="Y366" s="133">
        <v>0.09</v>
      </c>
      <c r="Z366" s="133">
        <v>5.9543084856891471E-3</v>
      </c>
      <c r="AA366" s="339">
        <v>0</v>
      </c>
      <c r="AB366" s="130"/>
      <c r="AC366" s="341">
        <v>1</v>
      </c>
      <c r="AD366" s="134">
        <v>0</v>
      </c>
      <c r="AE366" s="95">
        <v>0</v>
      </c>
      <c r="AF366" s="95">
        <v>0</v>
      </c>
      <c r="AG366" s="343">
        <v>0</v>
      </c>
      <c r="AH366" s="99"/>
    </row>
    <row r="367" spans="1:34" s="34" customFormat="1" ht="12">
      <c r="A367" s="100">
        <v>449</v>
      </c>
      <c r="B367" s="103">
        <v>449035244</v>
      </c>
      <c r="C367" s="102" t="s">
        <v>519</v>
      </c>
      <c r="D367" s="103">
        <v>35</v>
      </c>
      <c r="E367" s="102" t="s">
        <v>60</v>
      </c>
      <c r="F367" s="103">
        <v>244</v>
      </c>
      <c r="G367" s="104" t="s">
        <v>269</v>
      </c>
      <c r="H367" s="94"/>
      <c r="I367" s="304">
        <v>15415</v>
      </c>
      <c r="J367" s="304">
        <v>3726</v>
      </c>
      <c r="K367" s="304">
        <v>0</v>
      </c>
      <c r="L367" s="304">
        <v>1188</v>
      </c>
      <c r="M367" s="304">
        <v>20329</v>
      </c>
      <c r="N367" s="127"/>
      <c r="O367" s="134">
        <v>4</v>
      </c>
      <c r="P367" s="95">
        <v>76564</v>
      </c>
      <c r="Q367" s="95">
        <v>0</v>
      </c>
      <c r="R367" s="95">
        <v>0</v>
      </c>
      <c r="S367" s="95">
        <v>0</v>
      </c>
      <c r="T367" s="95">
        <v>4752</v>
      </c>
      <c r="U367" s="95">
        <v>81316</v>
      </c>
      <c r="V367" s="128"/>
      <c r="W367" s="361">
        <v>0</v>
      </c>
      <c r="X367" s="362">
        <v>0</v>
      </c>
      <c r="Y367" s="133">
        <v>0.09</v>
      </c>
      <c r="Z367" s="133">
        <v>8.1553960330733144E-2</v>
      </c>
      <c r="AA367" s="339">
        <v>0</v>
      </c>
      <c r="AB367" s="130"/>
      <c r="AC367" s="341">
        <v>4</v>
      </c>
      <c r="AD367" s="134">
        <v>0</v>
      </c>
      <c r="AE367" s="95">
        <v>0</v>
      </c>
      <c r="AF367" s="95">
        <v>0</v>
      </c>
      <c r="AG367" s="343">
        <v>0</v>
      </c>
      <c r="AH367" s="99"/>
    </row>
    <row r="368" spans="1:34" s="34" customFormat="1" ht="12">
      <c r="A368" s="100">
        <v>449</v>
      </c>
      <c r="B368" s="103">
        <v>449035285</v>
      </c>
      <c r="C368" s="102" t="s">
        <v>519</v>
      </c>
      <c r="D368" s="103">
        <v>35</v>
      </c>
      <c r="E368" s="102" t="s">
        <v>60</v>
      </c>
      <c r="F368" s="103">
        <v>285</v>
      </c>
      <c r="G368" s="104" t="s">
        <v>310</v>
      </c>
      <c r="H368" s="94"/>
      <c r="I368" s="304">
        <v>13846</v>
      </c>
      <c r="J368" s="304">
        <v>3062</v>
      </c>
      <c r="K368" s="304">
        <v>0</v>
      </c>
      <c r="L368" s="304">
        <v>1188</v>
      </c>
      <c r="M368" s="304">
        <v>18096</v>
      </c>
      <c r="N368" s="127"/>
      <c r="O368" s="134">
        <v>1</v>
      </c>
      <c r="P368" s="95">
        <v>16908</v>
      </c>
      <c r="Q368" s="95">
        <v>0</v>
      </c>
      <c r="R368" s="95">
        <v>0</v>
      </c>
      <c r="S368" s="95">
        <v>0</v>
      </c>
      <c r="T368" s="95">
        <v>1188</v>
      </c>
      <c r="U368" s="95">
        <v>18096</v>
      </c>
      <c r="V368" s="128"/>
      <c r="W368" s="361">
        <v>0</v>
      </c>
      <c r="X368" s="362">
        <v>0</v>
      </c>
      <c r="Y368" s="133">
        <v>0.09</v>
      </c>
      <c r="Z368" s="133">
        <v>2.2266543452715282E-2</v>
      </c>
      <c r="AA368" s="339">
        <v>0</v>
      </c>
      <c r="AB368" s="130"/>
      <c r="AC368" s="341">
        <v>0</v>
      </c>
      <c r="AD368" s="134">
        <v>0</v>
      </c>
      <c r="AE368" s="95">
        <v>0</v>
      </c>
      <c r="AF368" s="95">
        <v>0</v>
      </c>
      <c r="AG368" s="343">
        <v>0</v>
      </c>
      <c r="AH368" s="99"/>
    </row>
    <row r="369" spans="1:34" s="34" customFormat="1" ht="12">
      <c r="A369" s="100">
        <v>450</v>
      </c>
      <c r="B369" s="103">
        <v>450086008</v>
      </c>
      <c r="C369" s="102" t="s">
        <v>520</v>
      </c>
      <c r="D369" s="103">
        <v>86</v>
      </c>
      <c r="E369" s="102" t="s">
        <v>111</v>
      </c>
      <c r="F369" s="103">
        <v>8</v>
      </c>
      <c r="G369" s="104" t="s">
        <v>33</v>
      </c>
      <c r="H369" s="94"/>
      <c r="I369" s="304">
        <v>11275</v>
      </c>
      <c r="J369" s="304">
        <v>11354</v>
      </c>
      <c r="K369" s="304">
        <v>0</v>
      </c>
      <c r="L369" s="304">
        <v>1188</v>
      </c>
      <c r="M369" s="304">
        <v>23817</v>
      </c>
      <c r="N369" s="127"/>
      <c r="O369" s="134">
        <v>1</v>
      </c>
      <c r="P369" s="95">
        <v>22629</v>
      </c>
      <c r="Q369" s="95">
        <v>0</v>
      </c>
      <c r="R369" s="95">
        <v>0</v>
      </c>
      <c r="S369" s="95">
        <v>0</v>
      </c>
      <c r="T369" s="95">
        <v>1188</v>
      </c>
      <c r="U369" s="95">
        <v>23817</v>
      </c>
      <c r="V369" s="128"/>
      <c r="W369" s="361">
        <v>0</v>
      </c>
      <c r="X369" s="362">
        <v>0</v>
      </c>
      <c r="Y369" s="133">
        <v>0.09</v>
      </c>
      <c r="Z369" s="133">
        <v>5.5135060625317964E-2</v>
      </c>
      <c r="AA369" s="339">
        <v>0</v>
      </c>
      <c r="AB369" s="130"/>
      <c r="AC369" s="341">
        <v>1</v>
      </c>
      <c r="AD369" s="134">
        <v>0</v>
      </c>
      <c r="AE369" s="95">
        <v>0</v>
      </c>
      <c r="AF369" s="95">
        <v>0</v>
      </c>
      <c r="AG369" s="343">
        <v>0</v>
      </c>
      <c r="AH369" s="99"/>
    </row>
    <row r="370" spans="1:34" s="34" customFormat="1" ht="12">
      <c r="A370" s="100">
        <v>450</v>
      </c>
      <c r="B370" s="103">
        <v>450086074</v>
      </c>
      <c r="C370" s="102" t="s">
        <v>520</v>
      </c>
      <c r="D370" s="103">
        <v>86</v>
      </c>
      <c r="E370" s="102" t="s">
        <v>111</v>
      </c>
      <c r="F370" s="103">
        <v>74</v>
      </c>
      <c r="G370" s="104" t="s">
        <v>99</v>
      </c>
      <c r="H370" s="94"/>
      <c r="I370" s="304">
        <v>11462</v>
      </c>
      <c r="J370" s="304">
        <v>11451</v>
      </c>
      <c r="K370" s="304">
        <v>0</v>
      </c>
      <c r="L370" s="304">
        <v>1188</v>
      </c>
      <c r="M370" s="304">
        <v>24101</v>
      </c>
      <c r="N370" s="127"/>
      <c r="O370" s="134">
        <v>1</v>
      </c>
      <c r="P370" s="95">
        <v>22913</v>
      </c>
      <c r="Q370" s="95">
        <v>0</v>
      </c>
      <c r="R370" s="95">
        <v>0</v>
      </c>
      <c r="S370" s="95">
        <v>0</v>
      </c>
      <c r="T370" s="95">
        <v>1188</v>
      </c>
      <c r="U370" s="95">
        <v>24101</v>
      </c>
      <c r="V370" s="128"/>
      <c r="W370" s="361">
        <v>0</v>
      </c>
      <c r="X370" s="362">
        <v>0</v>
      </c>
      <c r="Y370" s="133">
        <v>0.09</v>
      </c>
      <c r="Z370" s="133">
        <v>1.2969870336321115E-2</v>
      </c>
      <c r="AA370" s="339">
        <v>0</v>
      </c>
      <c r="AB370" s="130"/>
      <c r="AC370" s="341">
        <v>0</v>
      </c>
      <c r="AD370" s="134">
        <v>0</v>
      </c>
      <c r="AE370" s="95">
        <v>0</v>
      </c>
      <c r="AF370" s="95">
        <v>0</v>
      </c>
      <c r="AG370" s="343">
        <v>0</v>
      </c>
      <c r="AH370" s="99"/>
    </row>
    <row r="371" spans="1:34" s="34" customFormat="1" ht="12">
      <c r="A371" s="100">
        <v>450</v>
      </c>
      <c r="B371" s="103">
        <v>450086086</v>
      </c>
      <c r="C371" s="102" t="s">
        <v>520</v>
      </c>
      <c r="D371" s="103">
        <v>86</v>
      </c>
      <c r="E371" s="102" t="s">
        <v>111</v>
      </c>
      <c r="F371" s="103">
        <v>86</v>
      </c>
      <c r="G371" s="104" t="s">
        <v>111</v>
      </c>
      <c r="H371" s="94"/>
      <c r="I371" s="304">
        <v>12813</v>
      </c>
      <c r="J371" s="304">
        <v>1980</v>
      </c>
      <c r="K371" s="304">
        <v>0</v>
      </c>
      <c r="L371" s="304">
        <v>1188</v>
      </c>
      <c r="M371" s="304">
        <v>15981</v>
      </c>
      <c r="N371" s="127"/>
      <c r="O371" s="134">
        <v>82</v>
      </c>
      <c r="P371" s="95">
        <v>1213026</v>
      </c>
      <c r="Q371" s="95">
        <v>0</v>
      </c>
      <c r="R371" s="95">
        <v>0</v>
      </c>
      <c r="S371" s="95">
        <v>0</v>
      </c>
      <c r="T371" s="95">
        <v>97416</v>
      </c>
      <c r="U371" s="95">
        <v>1310442</v>
      </c>
      <c r="V371" s="128"/>
      <c r="W371" s="361">
        <v>0</v>
      </c>
      <c r="X371" s="362">
        <v>0</v>
      </c>
      <c r="Y371" s="133">
        <v>0.09</v>
      </c>
      <c r="Z371" s="133">
        <v>6.8754012313015062E-2</v>
      </c>
      <c r="AA371" s="339">
        <v>0</v>
      </c>
      <c r="AB371" s="130"/>
      <c r="AC371" s="341">
        <v>19</v>
      </c>
      <c r="AD371" s="134">
        <v>0</v>
      </c>
      <c r="AE371" s="95">
        <v>0</v>
      </c>
      <c r="AF371" s="95">
        <v>0</v>
      </c>
      <c r="AG371" s="343">
        <v>0</v>
      </c>
      <c r="AH371" s="99"/>
    </row>
    <row r="372" spans="1:34" s="34" customFormat="1" ht="12">
      <c r="A372" s="100">
        <v>450</v>
      </c>
      <c r="B372" s="103">
        <v>450086114</v>
      </c>
      <c r="C372" s="102" t="s">
        <v>520</v>
      </c>
      <c r="D372" s="103">
        <v>86</v>
      </c>
      <c r="E372" s="102" t="s">
        <v>111</v>
      </c>
      <c r="F372" s="103">
        <v>114</v>
      </c>
      <c r="G372" s="104" t="s">
        <v>139</v>
      </c>
      <c r="H372" s="94"/>
      <c r="I372" s="304">
        <v>15182</v>
      </c>
      <c r="J372" s="304">
        <v>3364</v>
      </c>
      <c r="K372" s="304">
        <v>0</v>
      </c>
      <c r="L372" s="304">
        <v>1188</v>
      </c>
      <c r="M372" s="304">
        <v>19734</v>
      </c>
      <c r="N372" s="127"/>
      <c r="O372" s="134">
        <v>2</v>
      </c>
      <c r="P372" s="95">
        <v>37092</v>
      </c>
      <c r="Q372" s="95">
        <v>0</v>
      </c>
      <c r="R372" s="95">
        <v>0</v>
      </c>
      <c r="S372" s="95">
        <v>0</v>
      </c>
      <c r="T372" s="95">
        <v>2376</v>
      </c>
      <c r="U372" s="95">
        <v>39468</v>
      </c>
      <c r="V372" s="128"/>
      <c r="W372" s="361">
        <v>0</v>
      </c>
      <c r="X372" s="362">
        <v>0</v>
      </c>
      <c r="Y372" s="133">
        <v>0.18</v>
      </c>
      <c r="Z372" s="133">
        <v>6.2125272569509171E-2</v>
      </c>
      <c r="AA372" s="339">
        <v>0</v>
      </c>
      <c r="AB372" s="130"/>
      <c r="AC372" s="341">
        <v>0</v>
      </c>
      <c r="AD372" s="134">
        <v>0</v>
      </c>
      <c r="AE372" s="95">
        <v>0</v>
      </c>
      <c r="AF372" s="95">
        <v>0</v>
      </c>
      <c r="AG372" s="343">
        <v>0</v>
      </c>
      <c r="AH372" s="99"/>
    </row>
    <row r="373" spans="1:34" s="34" customFormat="1" ht="12">
      <c r="A373" s="100">
        <v>450</v>
      </c>
      <c r="B373" s="103">
        <v>450086117</v>
      </c>
      <c r="C373" s="102" t="s">
        <v>520</v>
      </c>
      <c r="D373" s="103">
        <v>86</v>
      </c>
      <c r="E373" s="102" t="s">
        <v>111</v>
      </c>
      <c r="F373" s="103">
        <v>117</v>
      </c>
      <c r="G373" s="104" t="s">
        <v>142</v>
      </c>
      <c r="H373" s="94"/>
      <c r="I373" s="304">
        <v>17070</v>
      </c>
      <c r="J373" s="304">
        <v>5313</v>
      </c>
      <c r="K373" s="304">
        <v>0</v>
      </c>
      <c r="L373" s="304">
        <v>1188</v>
      </c>
      <c r="M373" s="304">
        <v>23571</v>
      </c>
      <c r="N373" s="127"/>
      <c r="O373" s="134">
        <v>1</v>
      </c>
      <c r="P373" s="95">
        <v>22383</v>
      </c>
      <c r="Q373" s="95">
        <v>0</v>
      </c>
      <c r="R373" s="95">
        <v>0</v>
      </c>
      <c r="S373" s="95">
        <v>0</v>
      </c>
      <c r="T373" s="95">
        <v>1188</v>
      </c>
      <c r="U373" s="95">
        <v>23571</v>
      </c>
      <c r="V373" s="128"/>
      <c r="W373" s="361">
        <v>0</v>
      </c>
      <c r="X373" s="362">
        <v>0</v>
      </c>
      <c r="Y373" s="133">
        <v>0.09</v>
      </c>
      <c r="Z373" s="133">
        <v>7.4655820563843872E-2</v>
      </c>
      <c r="AA373" s="339">
        <v>0</v>
      </c>
      <c r="AB373" s="130"/>
      <c r="AC373" s="341">
        <v>0</v>
      </c>
      <c r="AD373" s="134">
        <v>0</v>
      </c>
      <c r="AE373" s="95">
        <v>0</v>
      </c>
      <c r="AF373" s="95">
        <v>0</v>
      </c>
      <c r="AG373" s="343">
        <v>0</v>
      </c>
      <c r="AH373" s="99"/>
    </row>
    <row r="374" spans="1:34" s="34" customFormat="1" ht="12">
      <c r="A374" s="100">
        <v>450</v>
      </c>
      <c r="B374" s="103">
        <v>450086127</v>
      </c>
      <c r="C374" s="102" t="s">
        <v>520</v>
      </c>
      <c r="D374" s="103">
        <v>86</v>
      </c>
      <c r="E374" s="102" t="s">
        <v>111</v>
      </c>
      <c r="F374" s="103">
        <v>127</v>
      </c>
      <c r="G374" s="104" t="s">
        <v>152</v>
      </c>
      <c r="H374" s="94"/>
      <c r="I374" s="304">
        <v>11275</v>
      </c>
      <c r="J374" s="304">
        <v>11634</v>
      </c>
      <c r="K374" s="304">
        <v>0</v>
      </c>
      <c r="L374" s="304">
        <v>1188</v>
      </c>
      <c r="M374" s="304">
        <v>24097</v>
      </c>
      <c r="N374" s="127"/>
      <c r="O374" s="134">
        <v>4</v>
      </c>
      <c r="P374" s="95">
        <v>91636</v>
      </c>
      <c r="Q374" s="95">
        <v>0</v>
      </c>
      <c r="R374" s="95">
        <v>0</v>
      </c>
      <c r="S374" s="95">
        <v>0</v>
      </c>
      <c r="T374" s="95">
        <v>4752</v>
      </c>
      <c r="U374" s="95">
        <v>96388</v>
      </c>
      <c r="V374" s="128"/>
      <c r="W374" s="361">
        <v>0</v>
      </c>
      <c r="X374" s="362">
        <v>0</v>
      </c>
      <c r="Y374" s="133">
        <v>0.09</v>
      </c>
      <c r="Z374" s="133">
        <v>5.8028199757591631E-2</v>
      </c>
      <c r="AA374" s="339">
        <v>0</v>
      </c>
      <c r="AB374" s="130"/>
      <c r="AC374" s="341">
        <v>1</v>
      </c>
      <c r="AD374" s="134">
        <v>0</v>
      </c>
      <c r="AE374" s="95">
        <v>0</v>
      </c>
      <c r="AF374" s="95">
        <v>0</v>
      </c>
      <c r="AG374" s="343">
        <v>0</v>
      </c>
      <c r="AH374" s="99"/>
    </row>
    <row r="375" spans="1:34" s="34" customFormat="1" ht="12">
      <c r="A375" s="100">
        <v>450</v>
      </c>
      <c r="B375" s="103">
        <v>450086137</v>
      </c>
      <c r="C375" s="102" t="s">
        <v>520</v>
      </c>
      <c r="D375" s="103">
        <v>86</v>
      </c>
      <c r="E375" s="102" t="s">
        <v>111</v>
      </c>
      <c r="F375" s="103">
        <v>137</v>
      </c>
      <c r="G375" s="104" t="s">
        <v>162</v>
      </c>
      <c r="H375" s="94"/>
      <c r="I375" s="304">
        <v>20881</v>
      </c>
      <c r="J375" s="304">
        <v>642</v>
      </c>
      <c r="K375" s="304">
        <v>0</v>
      </c>
      <c r="L375" s="304">
        <v>1188</v>
      </c>
      <c r="M375" s="304">
        <v>22711</v>
      </c>
      <c r="N375" s="127"/>
      <c r="O375" s="134">
        <v>4</v>
      </c>
      <c r="P375" s="95">
        <v>86092</v>
      </c>
      <c r="Q375" s="95">
        <v>0</v>
      </c>
      <c r="R375" s="95">
        <v>0</v>
      </c>
      <c r="S375" s="95">
        <v>0</v>
      </c>
      <c r="T375" s="95">
        <v>4752</v>
      </c>
      <c r="U375" s="95">
        <v>90844</v>
      </c>
      <c r="V375" s="128"/>
      <c r="W375" s="361">
        <v>0</v>
      </c>
      <c r="X375" s="362">
        <v>0</v>
      </c>
      <c r="Y375" s="133">
        <v>0.18</v>
      </c>
      <c r="Z375" s="133">
        <v>0.10492736217608863</v>
      </c>
      <c r="AA375" s="339">
        <v>0</v>
      </c>
      <c r="AB375" s="130"/>
      <c r="AC375" s="341">
        <v>3</v>
      </c>
      <c r="AD375" s="134">
        <v>0</v>
      </c>
      <c r="AE375" s="95">
        <v>0</v>
      </c>
      <c r="AF375" s="95">
        <v>0</v>
      </c>
      <c r="AG375" s="343">
        <v>0</v>
      </c>
      <c r="AH375" s="99"/>
    </row>
    <row r="376" spans="1:34" s="34" customFormat="1" ht="12">
      <c r="A376" s="100">
        <v>450</v>
      </c>
      <c r="B376" s="103">
        <v>450086210</v>
      </c>
      <c r="C376" s="102" t="s">
        <v>520</v>
      </c>
      <c r="D376" s="103">
        <v>86</v>
      </c>
      <c r="E376" s="102" t="s">
        <v>111</v>
      </c>
      <c r="F376" s="103">
        <v>210</v>
      </c>
      <c r="G376" s="104" t="s">
        <v>235</v>
      </c>
      <c r="H376" s="94"/>
      <c r="I376" s="304">
        <v>12120</v>
      </c>
      <c r="J376" s="304">
        <v>5770</v>
      </c>
      <c r="K376" s="304">
        <v>0</v>
      </c>
      <c r="L376" s="304">
        <v>1188</v>
      </c>
      <c r="M376" s="304">
        <v>19078</v>
      </c>
      <c r="N376" s="127"/>
      <c r="O376" s="134">
        <v>84</v>
      </c>
      <c r="P376" s="95">
        <v>1502760</v>
      </c>
      <c r="Q376" s="95">
        <v>0</v>
      </c>
      <c r="R376" s="95">
        <v>0</v>
      </c>
      <c r="S376" s="95">
        <v>0</v>
      </c>
      <c r="T376" s="95">
        <v>99792</v>
      </c>
      <c r="U376" s="95">
        <v>1602552</v>
      </c>
      <c r="V376" s="128"/>
      <c r="W376" s="361">
        <v>0</v>
      </c>
      <c r="X376" s="362">
        <v>0</v>
      </c>
      <c r="Y376" s="133">
        <v>0.09</v>
      </c>
      <c r="Z376" s="133">
        <v>5.2884030601244032E-2</v>
      </c>
      <c r="AA376" s="339">
        <v>0</v>
      </c>
      <c r="AB376" s="130"/>
      <c r="AC376" s="341">
        <v>28</v>
      </c>
      <c r="AD376" s="134">
        <v>0</v>
      </c>
      <c r="AE376" s="95">
        <v>0</v>
      </c>
      <c r="AF376" s="95">
        <v>0</v>
      </c>
      <c r="AG376" s="343">
        <v>0</v>
      </c>
      <c r="AH376" s="99"/>
    </row>
    <row r="377" spans="1:34" s="34" customFormat="1" ht="12">
      <c r="A377" s="100">
        <v>450</v>
      </c>
      <c r="B377" s="103">
        <v>450086275</v>
      </c>
      <c r="C377" s="102" t="s">
        <v>520</v>
      </c>
      <c r="D377" s="103">
        <v>86</v>
      </c>
      <c r="E377" s="102" t="s">
        <v>111</v>
      </c>
      <c r="F377" s="103">
        <v>275</v>
      </c>
      <c r="G377" s="104" t="s">
        <v>300</v>
      </c>
      <c r="H377" s="94"/>
      <c r="I377" s="304">
        <v>13612</v>
      </c>
      <c r="J377" s="304">
        <v>6599</v>
      </c>
      <c r="K377" s="304">
        <v>0</v>
      </c>
      <c r="L377" s="304">
        <v>1188</v>
      </c>
      <c r="M377" s="304">
        <v>21399</v>
      </c>
      <c r="N377" s="127"/>
      <c r="O377" s="134">
        <v>11</v>
      </c>
      <c r="P377" s="95">
        <v>222321</v>
      </c>
      <c r="Q377" s="95">
        <v>0</v>
      </c>
      <c r="R377" s="95">
        <v>0</v>
      </c>
      <c r="S377" s="95">
        <v>0</v>
      </c>
      <c r="T377" s="95">
        <v>13068</v>
      </c>
      <c r="U377" s="95">
        <v>235389</v>
      </c>
      <c r="V377" s="128"/>
      <c r="W377" s="361">
        <v>0</v>
      </c>
      <c r="X377" s="362">
        <v>0</v>
      </c>
      <c r="Y377" s="133">
        <v>0.09</v>
      </c>
      <c r="Z377" s="133">
        <v>2.880463256405226E-2</v>
      </c>
      <c r="AA377" s="339">
        <v>0</v>
      </c>
      <c r="AB377" s="130"/>
      <c r="AC377" s="341">
        <v>4</v>
      </c>
      <c r="AD377" s="134">
        <v>0</v>
      </c>
      <c r="AE377" s="95">
        <v>0</v>
      </c>
      <c r="AF377" s="95">
        <v>0</v>
      </c>
      <c r="AG377" s="343">
        <v>0</v>
      </c>
      <c r="AH377" s="99"/>
    </row>
    <row r="378" spans="1:34" s="34" customFormat="1" ht="12">
      <c r="A378" s="100">
        <v>450</v>
      </c>
      <c r="B378" s="103">
        <v>450086278</v>
      </c>
      <c r="C378" s="102" t="s">
        <v>520</v>
      </c>
      <c r="D378" s="103">
        <v>86</v>
      </c>
      <c r="E378" s="102" t="s">
        <v>111</v>
      </c>
      <c r="F378" s="103">
        <v>278</v>
      </c>
      <c r="G378" s="104" t="s">
        <v>303</v>
      </c>
      <c r="H378" s="94"/>
      <c r="I378" s="304">
        <v>11943</v>
      </c>
      <c r="J378" s="304">
        <v>2707</v>
      </c>
      <c r="K378" s="304">
        <v>0</v>
      </c>
      <c r="L378" s="304">
        <v>1188</v>
      </c>
      <c r="M378" s="304">
        <v>15838</v>
      </c>
      <c r="N378" s="127"/>
      <c r="O378" s="134">
        <v>8</v>
      </c>
      <c r="P378" s="95">
        <v>117200</v>
      </c>
      <c r="Q378" s="95">
        <v>0</v>
      </c>
      <c r="R378" s="95">
        <v>0</v>
      </c>
      <c r="S378" s="95">
        <v>0</v>
      </c>
      <c r="T378" s="95">
        <v>9504</v>
      </c>
      <c r="U378" s="95">
        <v>126704</v>
      </c>
      <c r="V378" s="128"/>
      <c r="W378" s="361">
        <v>0</v>
      </c>
      <c r="X378" s="362">
        <v>0</v>
      </c>
      <c r="Y378" s="133">
        <v>0.09</v>
      </c>
      <c r="Z378" s="133">
        <v>6.203284990011694E-2</v>
      </c>
      <c r="AA378" s="339">
        <v>0</v>
      </c>
      <c r="AB378" s="130"/>
      <c r="AC378" s="341">
        <v>0</v>
      </c>
      <c r="AD378" s="134">
        <v>0</v>
      </c>
      <c r="AE378" s="95">
        <v>0</v>
      </c>
      <c r="AF378" s="95">
        <v>0</v>
      </c>
      <c r="AG378" s="343">
        <v>0</v>
      </c>
      <c r="AH378" s="99"/>
    </row>
    <row r="379" spans="1:34" s="34" customFormat="1" ht="12">
      <c r="A379" s="100">
        <v>450</v>
      </c>
      <c r="B379" s="103">
        <v>450086281</v>
      </c>
      <c r="C379" s="102" t="s">
        <v>520</v>
      </c>
      <c r="D379" s="103">
        <v>86</v>
      </c>
      <c r="E379" s="102" t="s">
        <v>111</v>
      </c>
      <c r="F379" s="103">
        <v>281</v>
      </c>
      <c r="G379" s="104" t="s">
        <v>306</v>
      </c>
      <c r="H379" s="94"/>
      <c r="I379" s="304">
        <v>21147.651529245948</v>
      </c>
      <c r="J379" s="304">
        <v>2</v>
      </c>
      <c r="K379" s="304">
        <v>0</v>
      </c>
      <c r="L379" s="304">
        <v>1188</v>
      </c>
      <c r="M379" s="304">
        <v>22337.651529245948</v>
      </c>
      <c r="N379" s="127"/>
      <c r="O379" s="134">
        <v>2</v>
      </c>
      <c r="P379" s="95">
        <v>42300</v>
      </c>
      <c r="Q379" s="95">
        <v>0</v>
      </c>
      <c r="R379" s="95">
        <v>0</v>
      </c>
      <c r="S379" s="95">
        <v>0</v>
      </c>
      <c r="T379" s="95">
        <v>2376</v>
      </c>
      <c r="U379" s="95">
        <v>44676</v>
      </c>
      <c r="V379" s="128"/>
      <c r="W379" s="361">
        <v>0</v>
      </c>
      <c r="X379" s="362">
        <v>0</v>
      </c>
      <c r="Y379" s="133">
        <v>0.18</v>
      </c>
      <c r="Z379" s="133">
        <v>0.16214776428547989</v>
      </c>
      <c r="AA379" s="339">
        <v>0</v>
      </c>
      <c r="AB379" s="130"/>
      <c r="AC379" s="341">
        <v>0</v>
      </c>
      <c r="AD379" s="134">
        <v>0</v>
      </c>
      <c r="AE379" s="95">
        <v>0</v>
      </c>
      <c r="AF379" s="95">
        <v>0</v>
      </c>
      <c r="AG379" s="343">
        <v>0</v>
      </c>
      <c r="AH379" s="99"/>
    </row>
    <row r="380" spans="1:34" s="34" customFormat="1" ht="12">
      <c r="A380" s="100">
        <v>450</v>
      </c>
      <c r="B380" s="103">
        <v>450086327</v>
      </c>
      <c r="C380" s="102" t="s">
        <v>520</v>
      </c>
      <c r="D380" s="103">
        <v>86</v>
      </c>
      <c r="E380" s="102" t="s">
        <v>111</v>
      </c>
      <c r="F380" s="103">
        <v>327</v>
      </c>
      <c r="G380" s="104" t="s">
        <v>352</v>
      </c>
      <c r="H380" s="94"/>
      <c r="I380" s="304">
        <v>11433</v>
      </c>
      <c r="J380" s="304">
        <v>17885</v>
      </c>
      <c r="K380" s="304">
        <v>0</v>
      </c>
      <c r="L380" s="304">
        <v>1188</v>
      </c>
      <c r="M380" s="304">
        <v>30506</v>
      </c>
      <c r="N380" s="127"/>
      <c r="O380" s="134">
        <v>4</v>
      </c>
      <c r="P380" s="95">
        <v>117272</v>
      </c>
      <c r="Q380" s="95">
        <v>0</v>
      </c>
      <c r="R380" s="95">
        <v>0</v>
      </c>
      <c r="S380" s="95">
        <v>0</v>
      </c>
      <c r="T380" s="95">
        <v>4752</v>
      </c>
      <c r="U380" s="95">
        <v>122024</v>
      </c>
      <c r="V380" s="128"/>
      <c r="W380" s="361">
        <v>0</v>
      </c>
      <c r="X380" s="362">
        <v>0</v>
      </c>
      <c r="Y380" s="133">
        <v>0.09</v>
      </c>
      <c r="Z380" s="133">
        <v>3.2559149905315873E-2</v>
      </c>
      <c r="AA380" s="339">
        <v>0</v>
      </c>
      <c r="AB380" s="130"/>
      <c r="AC380" s="341">
        <v>1</v>
      </c>
      <c r="AD380" s="134">
        <v>0</v>
      </c>
      <c r="AE380" s="95">
        <v>0</v>
      </c>
      <c r="AF380" s="95">
        <v>0</v>
      </c>
      <c r="AG380" s="343">
        <v>0</v>
      </c>
      <c r="AH380" s="99"/>
    </row>
    <row r="381" spans="1:34" s="34" customFormat="1" ht="12">
      <c r="A381" s="100">
        <v>450</v>
      </c>
      <c r="B381" s="103">
        <v>450086340</v>
      </c>
      <c r="C381" s="102" t="s">
        <v>520</v>
      </c>
      <c r="D381" s="103">
        <v>86</v>
      </c>
      <c r="E381" s="102" t="s">
        <v>111</v>
      </c>
      <c r="F381" s="103">
        <v>340</v>
      </c>
      <c r="G381" s="104" t="s">
        <v>365</v>
      </c>
      <c r="H381" s="94"/>
      <c r="I381" s="304">
        <v>15595</v>
      </c>
      <c r="J381" s="304">
        <v>11918</v>
      </c>
      <c r="K381" s="304">
        <v>0</v>
      </c>
      <c r="L381" s="304">
        <v>1188</v>
      </c>
      <c r="M381" s="304">
        <v>28701</v>
      </c>
      <c r="N381" s="127"/>
      <c r="O381" s="134">
        <v>4</v>
      </c>
      <c r="P381" s="95">
        <v>110052</v>
      </c>
      <c r="Q381" s="95">
        <v>0</v>
      </c>
      <c r="R381" s="95">
        <v>0</v>
      </c>
      <c r="S381" s="95">
        <v>0</v>
      </c>
      <c r="T381" s="95">
        <v>4752</v>
      </c>
      <c r="U381" s="95">
        <v>114804</v>
      </c>
      <c r="V381" s="128"/>
      <c r="W381" s="361">
        <v>0</v>
      </c>
      <c r="X381" s="362">
        <v>0</v>
      </c>
      <c r="Y381" s="133">
        <v>0.09</v>
      </c>
      <c r="Z381" s="133">
        <v>3.5364757354256607E-2</v>
      </c>
      <c r="AA381" s="339">
        <v>0</v>
      </c>
      <c r="AB381" s="130"/>
      <c r="AC381" s="341">
        <v>2</v>
      </c>
      <c r="AD381" s="134">
        <v>0</v>
      </c>
      <c r="AE381" s="95">
        <v>0</v>
      </c>
      <c r="AF381" s="95">
        <v>0</v>
      </c>
      <c r="AG381" s="343">
        <v>0</v>
      </c>
      <c r="AH381" s="99"/>
    </row>
    <row r="382" spans="1:34" s="34" customFormat="1" ht="12">
      <c r="A382" s="100">
        <v>450</v>
      </c>
      <c r="B382" s="103">
        <v>450086349</v>
      </c>
      <c r="C382" s="102" t="s">
        <v>520</v>
      </c>
      <c r="D382" s="103">
        <v>86</v>
      </c>
      <c r="E382" s="102" t="s">
        <v>111</v>
      </c>
      <c r="F382" s="103">
        <v>349</v>
      </c>
      <c r="G382" s="104" t="s">
        <v>374</v>
      </c>
      <c r="H382" s="94"/>
      <c r="I382" s="304">
        <v>14348</v>
      </c>
      <c r="J382" s="304">
        <v>7522</v>
      </c>
      <c r="K382" s="304">
        <v>0</v>
      </c>
      <c r="L382" s="304">
        <v>1188</v>
      </c>
      <c r="M382" s="304">
        <v>23058</v>
      </c>
      <c r="N382" s="127"/>
      <c r="O382" s="134">
        <v>3</v>
      </c>
      <c r="P382" s="95">
        <v>65610</v>
      </c>
      <c r="Q382" s="95">
        <v>0</v>
      </c>
      <c r="R382" s="95">
        <v>0</v>
      </c>
      <c r="S382" s="95">
        <v>0</v>
      </c>
      <c r="T382" s="95">
        <v>3564</v>
      </c>
      <c r="U382" s="95">
        <v>69174</v>
      </c>
      <c r="V382" s="128"/>
      <c r="W382" s="361">
        <v>0</v>
      </c>
      <c r="X382" s="362">
        <v>0</v>
      </c>
      <c r="Y382" s="133">
        <v>0.09</v>
      </c>
      <c r="Z382" s="133">
        <v>2.3903240873803001E-2</v>
      </c>
      <c r="AA382" s="339">
        <v>0</v>
      </c>
      <c r="AB382" s="130"/>
      <c r="AC382" s="341">
        <v>1</v>
      </c>
      <c r="AD382" s="134">
        <v>0</v>
      </c>
      <c r="AE382" s="95">
        <v>0</v>
      </c>
      <c r="AF382" s="95">
        <v>0</v>
      </c>
      <c r="AG382" s="343">
        <v>0</v>
      </c>
      <c r="AH382" s="99"/>
    </row>
    <row r="383" spans="1:34" s="34" customFormat="1" ht="12">
      <c r="A383" s="100">
        <v>450</v>
      </c>
      <c r="B383" s="103">
        <v>450086605</v>
      </c>
      <c r="C383" s="102" t="s">
        <v>520</v>
      </c>
      <c r="D383" s="103">
        <v>86</v>
      </c>
      <c r="E383" s="102" t="s">
        <v>111</v>
      </c>
      <c r="F383" s="103">
        <v>605</v>
      </c>
      <c r="G383" s="104" t="s">
        <v>381</v>
      </c>
      <c r="H383" s="94"/>
      <c r="I383" s="304">
        <v>15091.445604483588</v>
      </c>
      <c r="J383" s="304">
        <v>11630</v>
      </c>
      <c r="K383" s="304">
        <v>0</v>
      </c>
      <c r="L383" s="304">
        <v>1188</v>
      </c>
      <c r="M383" s="304">
        <v>27909.44560448359</v>
      </c>
      <c r="N383" s="127"/>
      <c r="O383" s="134">
        <v>1</v>
      </c>
      <c r="P383" s="95">
        <v>26721</v>
      </c>
      <c r="Q383" s="95">
        <v>0</v>
      </c>
      <c r="R383" s="95">
        <v>0</v>
      </c>
      <c r="S383" s="95">
        <v>0</v>
      </c>
      <c r="T383" s="95">
        <v>1188</v>
      </c>
      <c r="U383" s="95">
        <v>27909</v>
      </c>
      <c r="V383" s="128"/>
      <c r="W383" s="361">
        <v>0</v>
      </c>
      <c r="X383" s="362">
        <v>0</v>
      </c>
      <c r="Y383" s="133">
        <v>0.09</v>
      </c>
      <c r="Z383" s="133">
        <v>6.8453001165199936E-2</v>
      </c>
      <c r="AA383" s="339">
        <v>0</v>
      </c>
      <c r="AB383" s="130"/>
      <c r="AC383" s="341">
        <v>0</v>
      </c>
      <c r="AD383" s="134">
        <v>0</v>
      </c>
      <c r="AE383" s="95">
        <v>0</v>
      </c>
      <c r="AF383" s="95">
        <v>0</v>
      </c>
      <c r="AG383" s="343">
        <v>0</v>
      </c>
      <c r="AH383" s="99"/>
    </row>
    <row r="384" spans="1:34" s="34" customFormat="1" ht="12">
      <c r="A384" s="100">
        <v>450</v>
      </c>
      <c r="B384" s="103">
        <v>450086632</v>
      </c>
      <c r="C384" s="102" t="s">
        <v>520</v>
      </c>
      <c r="D384" s="103">
        <v>86</v>
      </c>
      <c r="E384" s="102" t="s">
        <v>111</v>
      </c>
      <c r="F384" s="103">
        <v>632</v>
      </c>
      <c r="G384" s="104" t="s">
        <v>389</v>
      </c>
      <c r="H384" s="94"/>
      <c r="I384" s="304">
        <v>14446.251634615386</v>
      </c>
      <c r="J384" s="304">
        <v>12355</v>
      </c>
      <c r="K384" s="304">
        <v>0</v>
      </c>
      <c r="L384" s="304">
        <v>1188</v>
      </c>
      <c r="M384" s="304">
        <v>27989.251634615386</v>
      </c>
      <c r="N384" s="127"/>
      <c r="O384" s="134">
        <v>1</v>
      </c>
      <c r="P384" s="95">
        <v>26801</v>
      </c>
      <c r="Q384" s="95">
        <v>0</v>
      </c>
      <c r="R384" s="95">
        <v>0</v>
      </c>
      <c r="S384" s="95">
        <v>0</v>
      </c>
      <c r="T384" s="95">
        <v>1188</v>
      </c>
      <c r="U384" s="95">
        <v>27989</v>
      </c>
      <c r="V384" s="128"/>
      <c r="W384" s="361">
        <v>0</v>
      </c>
      <c r="X384" s="362">
        <v>0</v>
      </c>
      <c r="Y384" s="133">
        <v>0.09</v>
      </c>
      <c r="Z384" s="133">
        <v>1.5897406724365574E-2</v>
      </c>
      <c r="AA384" s="339">
        <v>0</v>
      </c>
      <c r="AB384" s="130"/>
      <c r="AC384" s="341">
        <v>0</v>
      </c>
      <c r="AD384" s="134">
        <v>0</v>
      </c>
      <c r="AE384" s="95">
        <v>0</v>
      </c>
      <c r="AF384" s="95">
        <v>0</v>
      </c>
      <c r="AG384" s="343">
        <v>0</v>
      </c>
      <c r="AH384" s="99"/>
    </row>
    <row r="385" spans="1:34" s="34" customFormat="1" ht="12">
      <c r="A385" s="100">
        <v>450</v>
      </c>
      <c r="B385" s="103">
        <v>450086670</v>
      </c>
      <c r="C385" s="102" t="s">
        <v>520</v>
      </c>
      <c r="D385" s="103">
        <v>86</v>
      </c>
      <c r="E385" s="102" t="s">
        <v>111</v>
      </c>
      <c r="F385" s="103">
        <v>670</v>
      </c>
      <c r="G385" s="104" t="s">
        <v>399</v>
      </c>
      <c r="H385" s="94"/>
      <c r="I385" s="304">
        <v>16182</v>
      </c>
      <c r="J385" s="304">
        <v>11313</v>
      </c>
      <c r="K385" s="304">
        <v>0</v>
      </c>
      <c r="L385" s="304">
        <v>1188</v>
      </c>
      <c r="M385" s="304">
        <v>28683</v>
      </c>
      <c r="N385" s="127"/>
      <c r="O385" s="134">
        <v>1</v>
      </c>
      <c r="P385" s="95">
        <v>27495</v>
      </c>
      <c r="Q385" s="95">
        <v>0</v>
      </c>
      <c r="R385" s="95">
        <v>0</v>
      </c>
      <c r="S385" s="95">
        <v>0</v>
      </c>
      <c r="T385" s="95">
        <v>1188</v>
      </c>
      <c r="U385" s="95">
        <v>28683</v>
      </c>
      <c r="V385" s="128"/>
      <c r="W385" s="361">
        <v>0</v>
      </c>
      <c r="X385" s="362">
        <v>0</v>
      </c>
      <c r="Y385" s="133">
        <v>0.09</v>
      </c>
      <c r="Z385" s="133">
        <v>2.7392285706625157E-2</v>
      </c>
      <c r="AA385" s="339">
        <v>0</v>
      </c>
      <c r="AB385" s="130"/>
      <c r="AC385" s="341">
        <v>1</v>
      </c>
      <c r="AD385" s="134">
        <v>0</v>
      </c>
      <c r="AE385" s="95">
        <v>0</v>
      </c>
      <c r="AF385" s="95">
        <v>0</v>
      </c>
      <c r="AG385" s="343">
        <v>0</v>
      </c>
      <c r="AH385" s="99"/>
    </row>
    <row r="386" spans="1:34" s="34" customFormat="1" ht="12">
      <c r="A386" s="100">
        <v>450</v>
      </c>
      <c r="B386" s="103">
        <v>450086672</v>
      </c>
      <c r="C386" s="102" t="s">
        <v>520</v>
      </c>
      <c r="D386" s="103">
        <v>86</v>
      </c>
      <c r="E386" s="102" t="s">
        <v>111</v>
      </c>
      <c r="F386" s="103">
        <v>672</v>
      </c>
      <c r="G386" s="104" t="s">
        <v>400</v>
      </c>
      <c r="H386" s="94"/>
      <c r="I386" s="304">
        <v>11407</v>
      </c>
      <c r="J386" s="304">
        <v>3068</v>
      </c>
      <c r="K386" s="304">
        <v>0</v>
      </c>
      <c r="L386" s="304">
        <v>1188</v>
      </c>
      <c r="M386" s="304">
        <v>15663</v>
      </c>
      <c r="N386" s="127"/>
      <c r="O386" s="134">
        <v>2</v>
      </c>
      <c r="P386" s="95">
        <v>28950</v>
      </c>
      <c r="Q386" s="95">
        <v>0</v>
      </c>
      <c r="R386" s="95">
        <v>0</v>
      </c>
      <c r="S386" s="95">
        <v>0</v>
      </c>
      <c r="T386" s="95">
        <v>2376</v>
      </c>
      <c r="U386" s="95">
        <v>31326</v>
      </c>
      <c r="V386" s="128"/>
      <c r="W386" s="361">
        <v>0</v>
      </c>
      <c r="X386" s="362">
        <v>0</v>
      </c>
      <c r="Y386" s="133">
        <v>0.09</v>
      </c>
      <c r="Z386" s="133">
        <v>9.2303829178085554E-3</v>
      </c>
      <c r="AA386" s="339">
        <v>0</v>
      </c>
      <c r="AB386" s="130"/>
      <c r="AC386" s="341">
        <v>0</v>
      </c>
      <c r="AD386" s="134">
        <v>0</v>
      </c>
      <c r="AE386" s="95">
        <v>0</v>
      </c>
      <c r="AF386" s="95">
        <v>0</v>
      </c>
      <c r="AG386" s="343">
        <v>0</v>
      </c>
      <c r="AH386" s="99"/>
    </row>
    <row r="387" spans="1:34" s="34" customFormat="1" ht="12">
      <c r="A387" s="100">
        <v>450</v>
      </c>
      <c r="B387" s="103">
        <v>450086674</v>
      </c>
      <c r="C387" s="102" t="s">
        <v>520</v>
      </c>
      <c r="D387" s="103">
        <v>86</v>
      </c>
      <c r="E387" s="102" t="s">
        <v>111</v>
      </c>
      <c r="F387" s="103">
        <v>674</v>
      </c>
      <c r="G387" s="104" t="s">
        <v>402</v>
      </c>
      <c r="H387" s="94"/>
      <c r="I387" s="304">
        <v>11462</v>
      </c>
      <c r="J387" s="304">
        <v>5605</v>
      </c>
      <c r="K387" s="304">
        <v>0</v>
      </c>
      <c r="L387" s="304">
        <v>1188</v>
      </c>
      <c r="M387" s="304">
        <v>18255</v>
      </c>
      <c r="N387" s="127"/>
      <c r="O387" s="134">
        <v>1</v>
      </c>
      <c r="P387" s="95">
        <v>17067</v>
      </c>
      <c r="Q387" s="95">
        <v>0</v>
      </c>
      <c r="R387" s="95">
        <v>0</v>
      </c>
      <c r="S387" s="95">
        <v>0</v>
      </c>
      <c r="T387" s="95">
        <v>1188</v>
      </c>
      <c r="U387" s="95">
        <v>18255</v>
      </c>
      <c r="V387" s="128"/>
      <c r="W387" s="361">
        <v>0</v>
      </c>
      <c r="X387" s="362">
        <v>0</v>
      </c>
      <c r="Y387" s="133">
        <v>0.09</v>
      </c>
      <c r="Z387" s="133">
        <v>4.8375624374098487E-2</v>
      </c>
      <c r="AA387" s="339">
        <v>0</v>
      </c>
      <c r="AB387" s="130"/>
      <c r="AC387" s="341">
        <v>0</v>
      </c>
      <c r="AD387" s="134">
        <v>0</v>
      </c>
      <c r="AE387" s="95">
        <v>0</v>
      </c>
      <c r="AF387" s="95">
        <v>0</v>
      </c>
      <c r="AG387" s="343">
        <v>0</v>
      </c>
      <c r="AH387" s="99"/>
    </row>
    <row r="388" spans="1:34" s="34" customFormat="1" ht="12">
      <c r="A388" s="100">
        <v>450</v>
      </c>
      <c r="B388" s="103">
        <v>450086683</v>
      </c>
      <c r="C388" s="102" t="s">
        <v>520</v>
      </c>
      <c r="D388" s="103">
        <v>86</v>
      </c>
      <c r="E388" s="102" t="s">
        <v>111</v>
      </c>
      <c r="F388" s="103">
        <v>683</v>
      </c>
      <c r="G388" s="104" t="s">
        <v>405</v>
      </c>
      <c r="H388" s="94"/>
      <c r="I388" s="304">
        <v>16182</v>
      </c>
      <c r="J388" s="304">
        <v>13318</v>
      </c>
      <c r="K388" s="304">
        <v>0</v>
      </c>
      <c r="L388" s="304">
        <v>1188</v>
      </c>
      <c r="M388" s="304">
        <v>30688</v>
      </c>
      <c r="N388" s="127"/>
      <c r="O388" s="134">
        <v>1</v>
      </c>
      <c r="P388" s="95">
        <v>29500</v>
      </c>
      <c r="Q388" s="95">
        <v>0</v>
      </c>
      <c r="R388" s="95">
        <v>0</v>
      </c>
      <c r="S388" s="95">
        <v>0</v>
      </c>
      <c r="T388" s="95">
        <v>1188</v>
      </c>
      <c r="U388" s="95">
        <v>30688</v>
      </c>
      <c r="V388" s="128"/>
      <c r="W388" s="361">
        <v>0</v>
      </c>
      <c r="X388" s="362">
        <v>0</v>
      </c>
      <c r="Y388" s="133">
        <v>0.09</v>
      </c>
      <c r="Z388" s="133">
        <v>1.4751678095655984E-2</v>
      </c>
      <c r="AA388" s="339">
        <v>0</v>
      </c>
      <c r="AB388" s="130"/>
      <c r="AC388" s="341">
        <v>0</v>
      </c>
      <c r="AD388" s="134">
        <v>0</v>
      </c>
      <c r="AE388" s="95">
        <v>0</v>
      </c>
      <c r="AF388" s="95">
        <v>0</v>
      </c>
      <c r="AG388" s="343">
        <v>0</v>
      </c>
      <c r="AH388" s="99"/>
    </row>
    <row r="389" spans="1:34" s="34" customFormat="1" ht="12">
      <c r="A389" s="100">
        <v>453</v>
      </c>
      <c r="B389" s="103">
        <v>453137005</v>
      </c>
      <c r="C389" s="102" t="s">
        <v>521</v>
      </c>
      <c r="D389" s="103">
        <v>137</v>
      </c>
      <c r="E389" s="102" t="s">
        <v>162</v>
      </c>
      <c r="F389" s="103">
        <v>5</v>
      </c>
      <c r="G389" s="104" t="s">
        <v>30</v>
      </c>
      <c r="H389" s="94"/>
      <c r="I389" s="304">
        <v>14723</v>
      </c>
      <c r="J389" s="304">
        <v>5022</v>
      </c>
      <c r="K389" s="304">
        <v>0</v>
      </c>
      <c r="L389" s="304">
        <v>1188</v>
      </c>
      <c r="M389" s="304">
        <v>20933</v>
      </c>
      <c r="N389" s="127"/>
      <c r="O389" s="134">
        <v>3</v>
      </c>
      <c r="P389" s="95">
        <v>59235</v>
      </c>
      <c r="Q389" s="95">
        <v>0</v>
      </c>
      <c r="R389" s="95">
        <v>0</v>
      </c>
      <c r="S389" s="95">
        <v>0</v>
      </c>
      <c r="T389" s="95">
        <v>3564</v>
      </c>
      <c r="U389" s="95">
        <v>62799</v>
      </c>
      <c r="V389" s="128"/>
      <c r="W389" s="361">
        <v>0</v>
      </c>
      <c r="X389" s="362">
        <v>0</v>
      </c>
      <c r="Y389" s="133">
        <v>0.09</v>
      </c>
      <c r="Z389" s="133">
        <v>2.5948120348375507E-2</v>
      </c>
      <c r="AA389" s="339">
        <v>0</v>
      </c>
      <c r="AB389" s="130"/>
      <c r="AC389" s="341">
        <v>1</v>
      </c>
      <c r="AD389" s="134">
        <v>0</v>
      </c>
      <c r="AE389" s="95">
        <v>0</v>
      </c>
      <c r="AF389" s="95">
        <v>0</v>
      </c>
      <c r="AG389" s="343">
        <v>0</v>
      </c>
      <c r="AH389" s="99"/>
    </row>
    <row r="390" spans="1:34" s="34" customFormat="1" ht="12">
      <c r="A390" s="100">
        <v>453</v>
      </c>
      <c r="B390" s="103">
        <v>453137061</v>
      </c>
      <c r="C390" s="102" t="s">
        <v>521</v>
      </c>
      <c r="D390" s="103">
        <v>137</v>
      </c>
      <c r="E390" s="102" t="s">
        <v>162</v>
      </c>
      <c r="F390" s="103">
        <v>61</v>
      </c>
      <c r="G390" s="104" t="s">
        <v>86</v>
      </c>
      <c r="H390" s="94"/>
      <c r="I390" s="304">
        <v>18473</v>
      </c>
      <c r="J390" s="304">
        <v>1922</v>
      </c>
      <c r="K390" s="304">
        <v>0</v>
      </c>
      <c r="L390" s="304">
        <v>1188</v>
      </c>
      <c r="M390" s="304">
        <v>21583</v>
      </c>
      <c r="N390" s="127"/>
      <c r="O390" s="134">
        <v>76</v>
      </c>
      <c r="P390" s="95">
        <v>1550020</v>
      </c>
      <c r="Q390" s="95">
        <v>0</v>
      </c>
      <c r="R390" s="95">
        <v>0</v>
      </c>
      <c r="S390" s="95">
        <v>0</v>
      </c>
      <c r="T390" s="95">
        <v>90288</v>
      </c>
      <c r="U390" s="95">
        <v>1640308</v>
      </c>
      <c r="V390" s="128"/>
      <c r="W390" s="361">
        <v>0</v>
      </c>
      <c r="X390" s="362">
        <v>0</v>
      </c>
      <c r="Y390" s="133">
        <v>0.18</v>
      </c>
      <c r="Z390" s="133">
        <v>4.8550865681130879E-2</v>
      </c>
      <c r="AA390" s="339">
        <v>0</v>
      </c>
      <c r="AB390" s="130"/>
      <c r="AC390" s="341">
        <v>20</v>
      </c>
      <c r="AD390" s="134">
        <v>0</v>
      </c>
      <c r="AE390" s="95">
        <v>0</v>
      </c>
      <c r="AF390" s="95">
        <v>0</v>
      </c>
      <c r="AG390" s="343">
        <v>0</v>
      </c>
      <c r="AH390" s="99"/>
    </row>
    <row r="391" spans="1:34" s="34" customFormat="1" ht="12">
      <c r="A391" s="100">
        <v>453</v>
      </c>
      <c r="B391" s="103">
        <v>453137127</v>
      </c>
      <c r="C391" s="102" t="s">
        <v>521</v>
      </c>
      <c r="D391" s="103">
        <v>137</v>
      </c>
      <c r="E391" s="102" t="s">
        <v>162</v>
      </c>
      <c r="F391" s="103">
        <v>127</v>
      </c>
      <c r="G391" s="104" t="s">
        <v>152</v>
      </c>
      <c r="H391" s="94"/>
      <c r="I391" s="304">
        <v>14323.451942446043</v>
      </c>
      <c r="J391" s="304">
        <v>14779</v>
      </c>
      <c r="K391" s="304">
        <v>0</v>
      </c>
      <c r="L391" s="304">
        <v>1188</v>
      </c>
      <c r="M391" s="304">
        <v>30290.451942446045</v>
      </c>
      <c r="N391" s="127"/>
      <c r="O391" s="134">
        <v>1</v>
      </c>
      <c r="P391" s="95">
        <v>29102</v>
      </c>
      <c r="Q391" s="95">
        <v>0</v>
      </c>
      <c r="R391" s="95">
        <v>0</v>
      </c>
      <c r="S391" s="95">
        <v>0</v>
      </c>
      <c r="T391" s="95">
        <v>1188</v>
      </c>
      <c r="U391" s="95">
        <v>30290</v>
      </c>
      <c r="V391" s="128"/>
      <c r="W391" s="361">
        <v>0</v>
      </c>
      <c r="X391" s="362">
        <v>0</v>
      </c>
      <c r="Y391" s="133">
        <v>0.09</v>
      </c>
      <c r="Z391" s="133">
        <v>5.8028199757591631E-2</v>
      </c>
      <c r="AA391" s="339">
        <v>0</v>
      </c>
      <c r="AB391" s="130"/>
      <c r="AC391" s="341">
        <v>0</v>
      </c>
      <c r="AD391" s="134">
        <v>0</v>
      </c>
      <c r="AE391" s="95">
        <v>0</v>
      </c>
      <c r="AF391" s="95">
        <v>0</v>
      </c>
      <c r="AG391" s="343">
        <v>0</v>
      </c>
      <c r="AH391" s="99"/>
    </row>
    <row r="392" spans="1:34" s="34" customFormat="1" ht="12">
      <c r="A392" s="100">
        <v>453</v>
      </c>
      <c r="B392" s="103">
        <v>453137137</v>
      </c>
      <c r="C392" s="102" t="s">
        <v>521</v>
      </c>
      <c r="D392" s="103">
        <v>137</v>
      </c>
      <c r="E392" s="102" t="s">
        <v>162</v>
      </c>
      <c r="F392" s="103">
        <v>137</v>
      </c>
      <c r="G392" s="104" t="s">
        <v>162</v>
      </c>
      <c r="H392" s="94"/>
      <c r="I392" s="304">
        <v>20219</v>
      </c>
      <c r="J392" s="304">
        <v>622</v>
      </c>
      <c r="K392" s="304">
        <v>0</v>
      </c>
      <c r="L392" s="304">
        <v>1188</v>
      </c>
      <c r="M392" s="304">
        <v>22029</v>
      </c>
      <c r="N392" s="127"/>
      <c r="O392" s="134">
        <v>472</v>
      </c>
      <c r="P392" s="95">
        <v>9836952</v>
      </c>
      <c r="Q392" s="95">
        <v>0</v>
      </c>
      <c r="R392" s="95">
        <v>0</v>
      </c>
      <c r="S392" s="95">
        <v>0</v>
      </c>
      <c r="T392" s="95">
        <v>560736</v>
      </c>
      <c r="U392" s="95">
        <v>10397688</v>
      </c>
      <c r="V392" s="128"/>
      <c r="W392" s="361">
        <v>0</v>
      </c>
      <c r="X392" s="362">
        <v>0</v>
      </c>
      <c r="Y392" s="133">
        <v>0.18</v>
      </c>
      <c r="Z392" s="133">
        <v>0.10492736217608863</v>
      </c>
      <c r="AA392" s="339">
        <v>0</v>
      </c>
      <c r="AB392" s="130"/>
      <c r="AC392" s="341">
        <v>117</v>
      </c>
      <c r="AD392" s="134">
        <v>0</v>
      </c>
      <c r="AE392" s="95">
        <v>0</v>
      </c>
      <c r="AF392" s="95">
        <v>0</v>
      </c>
      <c r="AG392" s="343">
        <v>0</v>
      </c>
      <c r="AH392" s="99"/>
    </row>
    <row r="393" spans="1:34" s="34" customFormat="1" ht="12">
      <c r="A393" s="100">
        <v>453</v>
      </c>
      <c r="B393" s="103">
        <v>453137161</v>
      </c>
      <c r="C393" s="102" t="s">
        <v>521</v>
      </c>
      <c r="D393" s="103">
        <v>137</v>
      </c>
      <c r="E393" s="102" t="s">
        <v>162</v>
      </c>
      <c r="F393" s="103">
        <v>161</v>
      </c>
      <c r="G393" s="104" t="s">
        <v>186</v>
      </c>
      <c r="H393" s="94"/>
      <c r="I393" s="304">
        <v>18014</v>
      </c>
      <c r="J393" s="304">
        <v>6345</v>
      </c>
      <c r="K393" s="304">
        <v>0</v>
      </c>
      <c r="L393" s="304">
        <v>1188</v>
      </c>
      <c r="M393" s="304">
        <v>25547</v>
      </c>
      <c r="N393" s="127"/>
      <c r="O393" s="134">
        <v>1</v>
      </c>
      <c r="P393" s="95">
        <v>24359</v>
      </c>
      <c r="Q393" s="95">
        <v>0</v>
      </c>
      <c r="R393" s="95">
        <v>0</v>
      </c>
      <c r="S393" s="95">
        <v>0</v>
      </c>
      <c r="T393" s="95">
        <v>1188</v>
      </c>
      <c r="U393" s="95">
        <v>25547</v>
      </c>
      <c r="V393" s="128"/>
      <c r="W393" s="361">
        <v>0</v>
      </c>
      <c r="X393" s="362">
        <v>0</v>
      </c>
      <c r="Y393" s="133">
        <v>0.09</v>
      </c>
      <c r="Z393" s="133">
        <v>1.6324614476345253E-2</v>
      </c>
      <c r="AA393" s="339">
        <v>0</v>
      </c>
      <c r="AB393" s="130"/>
      <c r="AC393" s="341">
        <v>0</v>
      </c>
      <c r="AD393" s="134">
        <v>0</v>
      </c>
      <c r="AE393" s="95">
        <v>0</v>
      </c>
      <c r="AF393" s="95">
        <v>0</v>
      </c>
      <c r="AG393" s="343">
        <v>0</v>
      </c>
      <c r="AH393" s="99"/>
    </row>
    <row r="394" spans="1:34" s="34" customFormat="1" ht="12">
      <c r="A394" s="100">
        <v>453</v>
      </c>
      <c r="B394" s="103">
        <v>453137253</v>
      </c>
      <c r="C394" s="102" t="s">
        <v>521</v>
      </c>
      <c r="D394" s="103">
        <v>137</v>
      </c>
      <c r="E394" s="102" t="s">
        <v>162</v>
      </c>
      <c r="F394" s="103">
        <v>253</v>
      </c>
      <c r="G394" s="104" t="s">
        <v>278</v>
      </c>
      <c r="H394" s="94"/>
      <c r="I394" s="304">
        <v>17180.604390243905</v>
      </c>
      <c r="J394" s="304">
        <v>35191</v>
      </c>
      <c r="K394" s="304">
        <v>0</v>
      </c>
      <c r="L394" s="304">
        <v>1188</v>
      </c>
      <c r="M394" s="304">
        <v>53559.604390243905</v>
      </c>
      <c r="N394" s="127"/>
      <c r="O394" s="134">
        <v>1</v>
      </c>
      <c r="P394" s="95">
        <v>52372</v>
      </c>
      <c r="Q394" s="95">
        <v>0</v>
      </c>
      <c r="R394" s="95">
        <v>0</v>
      </c>
      <c r="S394" s="95">
        <v>0</v>
      </c>
      <c r="T394" s="95">
        <v>1188</v>
      </c>
      <c r="U394" s="95">
        <v>53560</v>
      </c>
      <c r="V394" s="128"/>
      <c r="W394" s="361">
        <v>0</v>
      </c>
      <c r="X394" s="362">
        <v>0</v>
      </c>
      <c r="Y394" s="133">
        <v>0.18</v>
      </c>
      <c r="Z394" s="133">
        <v>2.4287748962064169E-2</v>
      </c>
      <c r="AA394" s="339">
        <v>0</v>
      </c>
      <c r="AB394" s="130"/>
      <c r="AC394" s="341">
        <v>0</v>
      </c>
      <c r="AD394" s="134">
        <v>0</v>
      </c>
      <c r="AE394" s="95">
        <v>0</v>
      </c>
      <c r="AF394" s="95">
        <v>0</v>
      </c>
      <c r="AG394" s="343">
        <v>0</v>
      </c>
      <c r="AH394" s="99"/>
    </row>
    <row r="395" spans="1:34" s="34" customFormat="1" ht="12">
      <c r="A395" s="100">
        <v>453</v>
      </c>
      <c r="B395" s="103">
        <v>453137278</v>
      </c>
      <c r="C395" s="102" t="s">
        <v>521</v>
      </c>
      <c r="D395" s="103">
        <v>137</v>
      </c>
      <c r="E395" s="102" t="s">
        <v>162</v>
      </c>
      <c r="F395" s="103">
        <v>278</v>
      </c>
      <c r="G395" s="104" t="s">
        <v>303</v>
      </c>
      <c r="H395" s="94"/>
      <c r="I395" s="304">
        <v>15912</v>
      </c>
      <c r="J395" s="304">
        <v>3607</v>
      </c>
      <c r="K395" s="304">
        <v>0</v>
      </c>
      <c r="L395" s="304">
        <v>1188</v>
      </c>
      <c r="M395" s="304">
        <v>20707</v>
      </c>
      <c r="N395" s="127"/>
      <c r="O395" s="134">
        <v>4</v>
      </c>
      <c r="P395" s="95">
        <v>78076</v>
      </c>
      <c r="Q395" s="95">
        <v>0</v>
      </c>
      <c r="R395" s="95">
        <v>0</v>
      </c>
      <c r="S395" s="95">
        <v>0</v>
      </c>
      <c r="T395" s="95">
        <v>4752</v>
      </c>
      <c r="U395" s="95">
        <v>82828</v>
      </c>
      <c r="V395" s="128"/>
      <c r="W395" s="361">
        <v>0</v>
      </c>
      <c r="X395" s="362">
        <v>0</v>
      </c>
      <c r="Y395" s="133">
        <v>0.09</v>
      </c>
      <c r="Z395" s="133">
        <v>6.203284990011694E-2</v>
      </c>
      <c r="AA395" s="339">
        <v>0</v>
      </c>
      <c r="AB395" s="130"/>
      <c r="AC395" s="341">
        <v>0</v>
      </c>
      <c r="AD395" s="134">
        <v>0</v>
      </c>
      <c r="AE395" s="95">
        <v>0</v>
      </c>
      <c r="AF395" s="95">
        <v>0</v>
      </c>
      <c r="AG395" s="343">
        <v>0</v>
      </c>
      <c r="AH395" s="99"/>
    </row>
    <row r="396" spans="1:34" s="34" customFormat="1" ht="12">
      <c r="A396" s="100">
        <v>453</v>
      </c>
      <c r="B396" s="103">
        <v>453137281</v>
      </c>
      <c r="C396" s="102" t="s">
        <v>521</v>
      </c>
      <c r="D396" s="103">
        <v>137</v>
      </c>
      <c r="E396" s="102" t="s">
        <v>162</v>
      </c>
      <c r="F396" s="103">
        <v>281</v>
      </c>
      <c r="G396" s="104" t="s">
        <v>306</v>
      </c>
      <c r="H396" s="94"/>
      <c r="I396" s="304">
        <v>19957</v>
      </c>
      <c r="J396" s="304">
        <v>2</v>
      </c>
      <c r="K396" s="304">
        <v>0</v>
      </c>
      <c r="L396" s="304">
        <v>1188</v>
      </c>
      <c r="M396" s="304">
        <v>21147</v>
      </c>
      <c r="N396" s="127"/>
      <c r="O396" s="134">
        <v>119</v>
      </c>
      <c r="P396" s="95">
        <v>2375121</v>
      </c>
      <c r="Q396" s="95">
        <v>0</v>
      </c>
      <c r="R396" s="95">
        <v>0</v>
      </c>
      <c r="S396" s="95">
        <v>0</v>
      </c>
      <c r="T396" s="95">
        <v>141372</v>
      </c>
      <c r="U396" s="95">
        <v>2516493</v>
      </c>
      <c r="V396" s="128"/>
      <c r="W396" s="361">
        <v>0</v>
      </c>
      <c r="X396" s="362">
        <v>0</v>
      </c>
      <c r="Y396" s="133">
        <v>0.18</v>
      </c>
      <c r="Z396" s="133">
        <v>0.16214776428547989</v>
      </c>
      <c r="AA396" s="339">
        <v>0</v>
      </c>
      <c r="AB396" s="130"/>
      <c r="AC396" s="341">
        <v>41</v>
      </c>
      <c r="AD396" s="134">
        <v>0</v>
      </c>
      <c r="AE396" s="95">
        <v>0</v>
      </c>
      <c r="AF396" s="95">
        <v>0</v>
      </c>
      <c r="AG396" s="343">
        <v>0</v>
      </c>
      <c r="AH396" s="99"/>
    </row>
    <row r="397" spans="1:34" s="34" customFormat="1" ht="12">
      <c r="A397" s="100">
        <v>453</v>
      </c>
      <c r="B397" s="103">
        <v>453137325</v>
      </c>
      <c r="C397" s="102" t="s">
        <v>521</v>
      </c>
      <c r="D397" s="103">
        <v>137</v>
      </c>
      <c r="E397" s="102" t="s">
        <v>162</v>
      </c>
      <c r="F397" s="103">
        <v>325</v>
      </c>
      <c r="G397" s="104" t="s">
        <v>350</v>
      </c>
      <c r="H397" s="94"/>
      <c r="I397" s="304">
        <v>11091</v>
      </c>
      <c r="J397" s="304">
        <v>750</v>
      </c>
      <c r="K397" s="304">
        <v>0</v>
      </c>
      <c r="L397" s="304">
        <v>1188</v>
      </c>
      <c r="M397" s="304">
        <v>13029</v>
      </c>
      <c r="N397" s="127"/>
      <c r="O397" s="134">
        <v>1</v>
      </c>
      <c r="P397" s="95">
        <v>11841</v>
      </c>
      <c r="Q397" s="95">
        <v>0</v>
      </c>
      <c r="R397" s="95">
        <v>0</v>
      </c>
      <c r="S397" s="95">
        <v>0</v>
      </c>
      <c r="T397" s="95">
        <v>1188</v>
      </c>
      <c r="U397" s="95">
        <v>13029</v>
      </c>
      <c r="V397" s="128"/>
      <c r="W397" s="361">
        <v>0</v>
      </c>
      <c r="X397" s="362">
        <v>0</v>
      </c>
      <c r="Y397" s="133">
        <v>0.09</v>
      </c>
      <c r="Z397" s="133">
        <v>1.2613128442246473E-2</v>
      </c>
      <c r="AA397" s="339">
        <v>0</v>
      </c>
      <c r="AB397" s="130"/>
      <c r="AC397" s="341">
        <v>0</v>
      </c>
      <c r="AD397" s="134">
        <v>0</v>
      </c>
      <c r="AE397" s="95">
        <v>0</v>
      </c>
      <c r="AF397" s="95">
        <v>0</v>
      </c>
      <c r="AG397" s="343">
        <v>0</v>
      </c>
      <c r="AH397" s="99"/>
    </row>
    <row r="398" spans="1:34" s="34" customFormat="1" ht="12">
      <c r="A398" s="100">
        <v>453</v>
      </c>
      <c r="B398" s="103">
        <v>453137332</v>
      </c>
      <c r="C398" s="102" t="s">
        <v>521</v>
      </c>
      <c r="D398" s="103">
        <v>137</v>
      </c>
      <c r="E398" s="102" t="s">
        <v>162</v>
      </c>
      <c r="F398" s="103">
        <v>332</v>
      </c>
      <c r="G398" s="104" t="s">
        <v>357</v>
      </c>
      <c r="H398" s="94"/>
      <c r="I398" s="304">
        <v>16547</v>
      </c>
      <c r="J398" s="304">
        <v>489</v>
      </c>
      <c r="K398" s="304">
        <v>0</v>
      </c>
      <c r="L398" s="304">
        <v>1188</v>
      </c>
      <c r="M398" s="304">
        <v>18224</v>
      </c>
      <c r="N398" s="127"/>
      <c r="O398" s="134">
        <v>8</v>
      </c>
      <c r="P398" s="95">
        <v>136288</v>
      </c>
      <c r="Q398" s="95">
        <v>0</v>
      </c>
      <c r="R398" s="95">
        <v>0</v>
      </c>
      <c r="S398" s="95">
        <v>0</v>
      </c>
      <c r="T398" s="95">
        <v>9504</v>
      </c>
      <c r="U398" s="95">
        <v>145792</v>
      </c>
      <c r="V398" s="128"/>
      <c r="W398" s="361">
        <v>0</v>
      </c>
      <c r="X398" s="362">
        <v>0</v>
      </c>
      <c r="Y398" s="133">
        <v>0.09</v>
      </c>
      <c r="Z398" s="133">
        <v>2.6843073868460743E-2</v>
      </c>
      <c r="AA398" s="339">
        <v>0</v>
      </c>
      <c r="AB398" s="130"/>
      <c r="AC398" s="341">
        <v>4</v>
      </c>
      <c r="AD398" s="134">
        <v>0</v>
      </c>
      <c r="AE398" s="95">
        <v>0</v>
      </c>
      <c r="AF398" s="95">
        <v>0</v>
      </c>
      <c r="AG398" s="343">
        <v>0</v>
      </c>
      <c r="AH398" s="99"/>
    </row>
    <row r="399" spans="1:34" s="34" customFormat="1" ht="12">
      <c r="A399" s="100">
        <v>453</v>
      </c>
      <c r="B399" s="103">
        <v>453137672</v>
      </c>
      <c r="C399" s="102" t="s">
        <v>521</v>
      </c>
      <c r="D399" s="103">
        <v>137</v>
      </c>
      <c r="E399" s="102" t="s">
        <v>162</v>
      </c>
      <c r="F399" s="103">
        <v>672</v>
      </c>
      <c r="G399" s="104" t="s">
        <v>400</v>
      </c>
      <c r="H399" s="94"/>
      <c r="I399" s="304">
        <v>15912.070455764073</v>
      </c>
      <c r="J399" s="304">
        <v>4280</v>
      </c>
      <c r="K399" s="304">
        <v>0</v>
      </c>
      <c r="L399" s="304">
        <v>1188</v>
      </c>
      <c r="M399" s="304">
        <v>21380.070455764071</v>
      </c>
      <c r="N399" s="127"/>
      <c r="O399" s="134">
        <v>1</v>
      </c>
      <c r="P399" s="95">
        <v>20192</v>
      </c>
      <c r="Q399" s="95">
        <v>0</v>
      </c>
      <c r="R399" s="95">
        <v>0</v>
      </c>
      <c r="S399" s="95">
        <v>0</v>
      </c>
      <c r="T399" s="95">
        <v>1188</v>
      </c>
      <c r="U399" s="95">
        <v>21380</v>
      </c>
      <c r="V399" s="128"/>
      <c r="W399" s="361">
        <v>0</v>
      </c>
      <c r="X399" s="362">
        <v>0</v>
      </c>
      <c r="Y399" s="133">
        <v>0.09</v>
      </c>
      <c r="Z399" s="133">
        <v>9.2303829178085554E-3</v>
      </c>
      <c r="AA399" s="339">
        <v>0</v>
      </c>
      <c r="AB399" s="130"/>
      <c r="AC399" s="341">
        <v>0</v>
      </c>
      <c r="AD399" s="134">
        <v>0</v>
      </c>
      <c r="AE399" s="95">
        <v>0</v>
      </c>
      <c r="AF399" s="95">
        <v>0</v>
      </c>
      <c r="AG399" s="343">
        <v>0</v>
      </c>
      <c r="AH399" s="99"/>
    </row>
    <row r="400" spans="1:34" s="34" customFormat="1" ht="12">
      <c r="A400" s="100">
        <v>454</v>
      </c>
      <c r="B400" s="103">
        <v>454149009</v>
      </c>
      <c r="C400" s="102" t="s">
        <v>522</v>
      </c>
      <c r="D400" s="103">
        <v>149</v>
      </c>
      <c r="E400" s="102" t="s">
        <v>174</v>
      </c>
      <c r="F400" s="103">
        <v>9</v>
      </c>
      <c r="G400" s="104" t="s">
        <v>34</v>
      </c>
      <c r="H400" s="94"/>
      <c r="I400" s="304">
        <v>17941</v>
      </c>
      <c r="J400" s="304">
        <v>12133</v>
      </c>
      <c r="K400" s="304">
        <v>0</v>
      </c>
      <c r="L400" s="304">
        <v>1188</v>
      </c>
      <c r="M400" s="304">
        <v>31262</v>
      </c>
      <c r="N400" s="127"/>
      <c r="O400" s="134">
        <v>1</v>
      </c>
      <c r="P400" s="95">
        <v>30074</v>
      </c>
      <c r="Q400" s="95">
        <v>0</v>
      </c>
      <c r="R400" s="95">
        <v>0</v>
      </c>
      <c r="S400" s="95">
        <v>0</v>
      </c>
      <c r="T400" s="95">
        <v>1188</v>
      </c>
      <c r="U400" s="95">
        <v>31262</v>
      </c>
      <c r="V400" s="128"/>
      <c r="W400" s="361">
        <v>0</v>
      </c>
      <c r="X400" s="362">
        <v>0</v>
      </c>
      <c r="Y400" s="133">
        <v>0.09</v>
      </c>
      <c r="Z400" s="133">
        <v>1.0539202386071064E-3</v>
      </c>
      <c r="AA400" s="339">
        <v>0</v>
      </c>
      <c r="AB400" s="130"/>
      <c r="AC400" s="341">
        <v>0</v>
      </c>
      <c r="AD400" s="134">
        <v>0</v>
      </c>
      <c r="AE400" s="95">
        <v>0</v>
      </c>
      <c r="AF400" s="95">
        <v>0</v>
      </c>
      <c r="AG400" s="343">
        <v>0</v>
      </c>
      <c r="AH400" s="99"/>
    </row>
    <row r="401" spans="1:34" s="34" customFormat="1" ht="12">
      <c r="A401" s="100">
        <v>454</v>
      </c>
      <c r="B401" s="103">
        <v>454149056</v>
      </c>
      <c r="C401" s="102" t="s">
        <v>522</v>
      </c>
      <c r="D401" s="103">
        <v>149</v>
      </c>
      <c r="E401" s="102" t="s">
        <v>174</v>
      </c>
      <c r="F401" s="103">
        <v>56</v>
      </c>
      <c r="G401" s="104" t="s">
        <v>81</v>
      </c>
      <c r="H401" s="94"/>
      <c r="I401" s="304">
        <v>11407</v>
      </c>
      <c r="J401" s="304">
        <v>3628</v>
      </c>
      <c r="K401" s="304">
        <v>0</v>
      </c>
      <c r="L401" s="304">
        <v>1188</v>
      </c>
      <c r="M401" s="304">
        <v>16223</v>
      </c>
      <c r="N401" s="127"/>
      <c r="O401" s="134">
        <v>1</v>
      </c>
      <c r="P401" s="95">
        <v>15035</v>
      </c>
      <c r="Q401" s="95">
        <v>0</v>
      </c>
      <c r="R401" s="95">
        <v>0</v>
      </c>
      <c r="S401" s="95">
        <v>0</v>
      </c>
      <c r="T401" s="95">
        <v>1188</v>
      </c>
      <c r="U401" s="95">
        <v>16223</v>
      </c>
      <c r="V401" s="128"/>
      <c r="W401" s="361">
        <v>0</v>
      </c>
      <c r="X401" s="362">
        <v>0</v>
      </c>
      <c r="Y401" s="133">
        <v>0.09</v>
      </c>
      <c r="Z401" s="133">
        <v>1.4007931067723826E-2</v>
      </c>
      <c r="AA401" s="339">
        <v>0</v>
      </c>
      <c r="AB401" s="130"/>
      <c r="AC401" s="341">
        <v>0</v>
      </c>
      <c r="AD401" s="134">
        <v>0</v>
      </c>
      <c r="AE401" s="95">
        <v>0</v>
      </c>
      <c r="AF401" s="95">
        <v>0</v>
      </c>
      <c r="AG401" s="343">
        <v>0</v>
      </c>
      <c r="AH401" s="99"/>
    </row>
    <row r="402" spans="1:34" s="34" customFormat="1" ht="12">
      <c r="A402" s="100">
        <v>454</v>
      </c>
      <c r="B402" s="103">
        <v>454149103</v>
      </c>
      <c r="C402" s="102" t="s">
        <v>522</v>
      </c>
      <c r="D402" s="103">
        <v>149</v>
      </c>
      <c r="E402" s="102" t="s">
        <v>174</v>
      </c>
      <c r="F402" s="103">
        <v>103</v>
      </c>
      <c r="G402" s="104" t="s">
        <v>128</v>
      </c>
      <c r="H402" s="94"/>
      <c r="I402" s="304">
        <v>18015.364007999997</v>
      </c>
      <c r="J402" s="304">
        <v>82</v>
      </c>
      <c r="K402" s="304">
        <v>0</v>
      </c>
      <c r="L402" s="304">
        <v>1188</v>
      </c>
      <c r="M402" s="304">
        <v>19285.364007999997</v>
      </c>
      <c r="N402" s="127"/>
      <c r="O402" s="134">
        <v>4</v>
      </c>
      <c r="P402" s="95">
        <v>72388</v>
      </c>
      <c r="Q402" s="95">
        <v>0</v>
      </c>
      <c r="R402" s="95">
        <v>0</v>
      </c>
      <c r="S402" s="95">
        <v>0</v>
      </c>
      <c r="T402" s="95">
        <v>4752</v>
      </c>
      <c r="U402" s="95">
        <v>77140</v>
      </c>
      <c r="V402" s="128"/>
      <c r="W402" s="361">
        <v>0</v>
      </c>
      <c r="X402" s="362">
        <v>0</v>
      </c>
      <c r="Y402" s="133">
        <v>0.09</v>
      </c>
      <c r="Z402" s="133">
        <v>6.1737568310993611E-3</v>
      </c>
      <c r="AA402" s="339">
        <v>0</v>
      </c>
      <c r="AB402" s="130"/>
      <c r="AC402" s="341">
        <v>1</v>
      </c>
      <c r="AD402" s="134">
        <v>0</v>
      </c>
      <c r="AE402" s="95">
        <v>0</v>
      </c>
      <c r="AF402" s="95">
        <v>0</v>
      </c>
      <c r="AG402" s="343">
        <v>0</v>
      </c>
      <c r="AH402" s="99"/>
    </row>
    <row r="403" spans="1:34" s="34" customFormat="1" ht="12">
      <c r="A403" s="100">
        <v>454</v>
      </c>
      <c r="B403" s="103">
        <v>454149128</v>
      </c>
      <c r="C403" s="102" t="s">
        <v>522</v>
      </c>
      <c r="D403" s="103">
        <v>149</v>
      </c>
      <c r="E403" s="102" t="s">
        <v>174</v>
      </c>
      <c r="F403" s="103">
        <v>128</v>
      </c>
      <c r="G403" s="104" t="s">
        <v>153</v>
      </c>
      <c r="H403" s="94"/>
      <c r="I403" s="304">
        <v>18325</v>
      </c>
      <c r="J403" s="304">
        <v>999</v>
      </c>
      <c r="K403" s="304">
        <v>0</v>
      </c>
      <c r="L403" s="304">
        <v>1188</v>
      </c>
      <c r="M403" s="304">
        <v>20512</v>
      </c>
      <c r="N403" s="127"/>
      <c r="O403" s="134">
        <v>19</v>
      </c>
      <c r="P403" s="95">
        <v>367156</v>
      </c>
      <c r="Q403" s="95">
        <v>0</v>
      </c>
      <c r="R403" s="95">
        <v>0</v>
      </c>
      <c r="S403" s="95">
        <v>0</v>
      </c>
      <c r="T403" s="95">
        <v>22572</v>
      </c>
      <c r="U403" s="95">
        <v>389728</v>
      </c>
      <c r="V403" s="128"/>
      <c r="W403" s="361">
        <v>0</v>
      </c>
      <c r="X403" s="362">
        <v>0</v>
      </c>
      <c r="Y403" s="133">
        <v>0.09</v>
      </c>
      <c r="Z403" s="133">
        <v>4.2839749174691445E-2</v>
      </c>
      <c r="AA403" s="339">
        <v>0</v>
      </c>
      <c r="AB403" s="130"/>
      <c r="AC403" s="341">
        <v>0</v>
      </c>
      <c r="AD403" s="134">
        <v>0</v>
      </c>
      <c r="AE403" s="95">
        <v>0</v>
      </c>
      <c r="AF403" s="95">
        <v>0</v>
      </c>
      <c r="AG403" s="343">
        <v>0</v>
      </c>
      <c r="AH403" s="99"/>
    </row>
    <row r="404" spans="1:34" s="34" customFormat="1" ht="12">
      <c r="A404" s="100">
        <v>454</v>
      </c>
      <c r="B404" s="103">
        <v>454149149</v>
      </c>
      <c r="C404" s="102" t="s">
        <v>522</v>
      </c>
      <c r="D404" s="103">
        <v>149</v>
      </c>
      <c r="E404" s="102" t="s">
        <v>174</v>
      </c>
      <c r="F404" s="103">
        <v>149</v>
      </c>
      <c r="G404" s="104" t="s">
        <v>174</v>
      </c>
      <c r="H404" s="94"/>
      <c r="I404" s="304">
        <v>20242</v>
      </c>
      <c r="J404" s="304">
        <v>462</v>
      </c>
      <c r="K404" s="304">
        <v>0</v>
      </c>
      <c r="L404" s="304">
        <v>1188</v>
      </c>
      <c r="M404" s="304">
        <v>21892</v>
      </c>
      <c r="N404" s="127"/>
      <c r="O404" s="134">
        <v>841</v>
      </c>
      <c r="P404" s="95">
        <v>17412064</v>
      </c>
      <c r="Q404" s="95">
        <v>0</v>
      </c>
      <c r="R404" s="95">
        <v>0</v>
      </c>
      <c r="S404" s="95">
        <v>0</v>
      </c>
      <c r="T404" s="95">
        <v>999108</v>
      </c>
      <c r="U404" s="95">
        <v>18411172</v>
      </c>
      <c r="V404" s="128"/>
      <c r="W404" s="361">
        <v>0</v>
      </c>
      <c r="X404" s="362">
        <v>0</v>
      </c>
      <c r="Y404" s="133">
        <v>0.18</v>
      </c>
      <c r="Z404" s="133">
        <v>0.12452134767276674</v>
      </c>
      <c r="AA404" s="339">
        <v>0</v>
      </c>
      <c r="AB404" s="130"/>
      <c r="AC404" s="341">
        <v>51</v>
      </c>
      <c r="AD404" s="134">
        <v>0</v>
      </c>
      <c r="AE404" s="95">
        <v>0</v>
      </c>
      <c r="AF404" s="95">
        <v>0</v>
      </c>
      <c r="AG404" s="343">
        <v>0</v>
      </c>
      <c r="AH404" s="99"/>
    </row>
    <row r="405" spans="1:34" s="34" customFormat="1" ht="12">
      <c r="A405" s="100">
        <v>454</v>
      </c>
      <c r="B405" s="103">
        <v>454149181</v>
      </c>
      <c r="C405" s="102" t="s">
        <v>522</v>
      </c>
      <c r="D405" s="103">
        <v>149</v>
      </c>
      <c r="E405" s="102" t="s">
        <v>174</v>
      </c>
      <c r="F405" s="103">
        <v>181</v>
      </c>
      <c r="G405" s="104" t="s">
        <v>206</v>
      </c>
      <c r="H405" s="94"/>
      <c r="I405" s="304">
        <v>17378</v>
      </c>
      <c r="J405" s="304">
        <v>195</v>
      </c>
      <c r="K405" s="304">
        <v>0</v>
      </c>
      <c r="L405" s="304">
        <v>1188</v>
      </c>
      <c r="M405" s="304">
        <v>18761</v>
      </c>
      <c r="N405" s="127"/>
      <c r="O405" s="134">
        <v>53</v>
      </c>
      <c r="P405" s="95">
        <v>931369</v>
      </c>
      <c r="Q405" s="95">
        <v>0</v>
      </c>
      <c r="R405" s="95">
        <v>0</v>
      </c>
      <c r="S405" s="95">
        <v>0</v>
      </c>
      <c r="T405" s="95">
        <v>62964</v>
      </c>
      <c r="U405" s="95">
        <v>994333</v>
      </c>
      <c r="V405" s="128"/>
      <c r="W405" s="361">
        <v>0</v>
      </c>
      <c r="X405" s="362">
        <v>0</v>
      </c>
      <c r="Y405" s="133">
        <v>0.09</v>
      </c>
      <c r="Z405" s="133">
        <v>1.7947691506040128E-2</v>
      </c>
      <c r="AA405" s="339">
        <v>0</v>
      </c>
      <c r="AB405" s="130"/>
      <c r="AC405" s="341">
        <v>0</v>
      </c>
      <c r="AD405" s="134">
        <v>0</v>
      </c>
      <c r="AE405" s="95">
        <v>0</v>
      </c>
      <c r="AF405" s="95">
        <v>0</v>
      </c>
      <c r="AG405" s="343">
        <v>0</v>
      </c>
      <c r="AH405" s="99"/>
    </row>
    <row r="406" spans="1:34" s="34" customFormat="1" ht="12">
      <c r="A406" s="100">
        <v>454</v>
      </c>
      <c r="B406" s="103">
        <v>454149211</v>
      </c>
      <c r="C406" s="102" t="s">
        <v>522</v>
      </c>
      <c r="D406" s="103">
        <v>149</v>
      </c>
      <c r="E406" s="102" t="s">
        <v>174</v>
      </c>
      <c r="F406" s="103">
        <v>211</v>
      </c>
      <c r="G406" s="104" t="s">
        <v>236</v>
      </c>
      <c r="H406" s="94"/>
      <c r="I406" s="304">
        <v>13820</v>
      </c>
      <c r="J406" s="304">
        <v>4231</v>
      </c>
      <c r="K406" s="304">
        <v>0</v>
      </c>
      <c r="L406" s="304">
        <v>1188</v>
      </c>
      <c r="M406" s="304">
        <v>19239</v>
      </c>
      <c r="N406" s="127"/>
      <c r="O406" s="134">
        <v>1</v>
      </c>
      <c r="P406" s="95">
        <v>18051</v>
      </c>
      <c r="Q406" s="95">
        <v>0</v>
      </c>
      <c r="R406" s="95">
        <v>0</v>
      </c>
      <c r="S406" s="95">
        <v>0</v>
      </c>
      <c r="T406" s="95">
        <v>1188</v>
      </c>
      <c r="U406" s="95">
        <v>19239</v>
      </c>
      <c r="V406" s="128"/>
      <c r="W406" s="361">
        <v>0</v>
      </c>
      <c r="X406" s="362">
        <v>0</v>
      </c>
      <c r="Y406" s="133">
        <v>0.09</v>
      </c>
      <c r="Z406" s="133">
        <v>1.3183749377886362E-3</v>
      </c>
      <c r="AA406" s="339">
        <v>0</v>
      </c>
      <c r="AB406" s="130"/>
      <c r="AC406" s="341">
        <v>0</v>
      </c>
      <c r="AD406" s="134">
        <v>0</v>
      </c>
      <c r="AE406" s="95">
        <v>0</v>
      </c>
      <c r="AF406" s="95">
        <v>0</v>
      </c>
      <c r="AG406" s="343">
        <v>0</v>
      </c>
      <c r="AH406" s="99"/>
    </row>
    <row r="407" spans="1:34" s="34" customFormat="1" ht="12">
      <c r="A407" s="100">
        <v>455</v>
      </c>
      <c r="B407" s="103">
        <v>455128128</v>
      </c>
      <c r="C407" s="102" t="s">
        <v>523</v>
      </c>
      <c r="D407" s="103">
        <v>128</v>
      </c>
      <c r="E407" s="102" t="s">
        <v>153</v>
      </c>
      <c r="F407" s="103">
        <v>128</v>
      </c>
      <c r="G407" s="104" t="s">
        <v>153</v>
      </c>
      <c r="H407" s="94"/>
      <c r="I407" s="304">
        <v>15252</v>
      </c>
      <c r="J407" s="304">
        <v>832</v>
      </c>
      <c r="K407" s="304">
        <v>0</v>
      </c>
      <c r="L407" s="304">
        <v>1188</v>
      </c>
      <c r="M407" s="304">
        <v>17272</v>
      </c>
      <c r="N407" s="127"/>
      <c r="O407" s="134">
        <v>292</v>
      </c>
      <c r="P407" s="95">
        <v>4696528</v>
      </c>
      <c r="Q407" s="95">
        <v>0</v>
      </c>
      <c r="R407" s="95">
        <v>0</v>
      </c>
      <c r="S407" s="95">
        <v>0</v>
      </c>
      <c r="T407" s="95">
        <v>346896</v>
      </c>
      <c r="U407" s="95">
        <v>5043424</v>
      </c>
      <c r="V407" s="128"/>
      <c r="W407" s="361">
        <v>0</v>
      </c>
      <c r="X407" s="362">
        <v>0</v>
      </c>
      <c r="Y407" s="133">
        <v>0.09</v>
      </c>
      <c r="Z407" s="133">
        <v>4.2839749174691445E-2</v>
      </c>
      <c r="AA407" s="339">
        <v>0</v>
      </c>
      <c r="AB407" s="130"/>
      <c r="AC407" s="341">
        <v>91</v>
      </c>
      <c r="AD407" s="134">
        <v>0</v>
      </c>
      <c r="AE407" s="95">
        <v>0</v>
      </c>
      <c r="AF407" s="95">
        <v>0</v>
      </c>
      <c r="AG407" s="343">
        <v>0</v>
      </c>
      <c r="AH407" s="99"/>
    </row>
    <row r="408" spans="1:34" s="34" customFormat="1" ht="12">
      <c r="A408" s="100">
        <v>455</v>
      </c>
      <c r="B408" s="103">
        <v>455128149</v>
      </c>
      <c r="C408" s="102" t="s">
        <v>523</v>
      </c>
      <c r="D408" s="103">
        <v>128</v>
      </c>
      <c r="E408" s="102" t="s">
        <v>153</v>
      </c>
      <c r="F408" s="103">
        <v>149</v>
      </c>
      <c r="G408" s="104" t="s">
        <v>174</v>
      </c>
      <c r="H408" s="94"/>
      <c r="I408" s="304">
        <v>15954</v>
      </c>
      <c r="J408" s="304">
        <v>364</v>
      </c>
      <c r="K408" s="304">
        <v>0</v>
      </c>
      <c r="L408" s="304">
        <v>1188</v>
      </c>
      <c r="M408" s="304">
        <v>17506</v>
      </c>
      <c r="N408" s="127"/>
      <c r="O408" s="134">
        <v>2</v>
      </c>
      <c r="P408" s="95">
        <v>32636</v>
      </c>
      <c r="Q408" s="95">
        <v>0</v>
      </c>
      <c r="R408" s="95">
        <v>0</v>
      </c>
      <c r="S408" s="95">
        <v>0</v>
      </c>
      <c r="T408" s="95">
        <v>2376</v>
      </c>
      <c r="U408" s="95">
        <v>35012</v>
      </c>
      <c r="V408" s="128"/>
      <c r="W408" s="361">
        <v>0</v>
      </c>
      <c r="X408" s="362">
        <v>0</v>
      </c>
      <c r="Y408" s="133">
        <v>0.18</v>
      </c>
      <c r="Z408" s="133">
        <v>0.12452134767276674</v>
      </c>
      <c r="AA408" s="339">
        <v>0</v>
      </c>
      <c r="AB408" s="130"/>
      <c r="AC408" s="341">
        <v>1</v>
      </c>
      <c r="AD408" s="134">
        <v>0</v>
      </c>
      <c r="AE408" s="95">
        <v>0</v>
      </c>
      <c r="AF408" s="95">
        <v>0</v>
      </c>
      <c r="AG408" s="343">
        <v>0</v>
      </c>
      <c r="AH408" s="99"/>
    </row>
    <row r="409" spans="1:34" s="34" customFormat="1" ht="12">
      <c r="A409" s="100">
        <v>455</v>
      </c>
      <c r="B409" s="103">
        <v>455128181</v>
      </c>
      <c r="C409" s="102" t="s">
        <v>523</v>
      </c>
      <c r="D409" s="103">
        <v>128</v>
      </c>
      <c r="E409" s="102" t="s">
        <v>153</v>
      </c>
      <c r="F409" s="103">
        <v>181</v>
      </c>
      <c r="G409" s="104" t="s">
        <v>206</v>
      </c>
      <c r="H409" s="94"/>
      <c r="I409" s="304">
        <v>18906</v>
      </c>
      <c r="J409" s="304">
        <v>212</v>
      </c>
      <c r="K409" s="304">
        <v>0</v>
      </c>
      <c r="L409" s="304">
        <v>1188</v>
      </c>
      <c r="M409" s="304">
        <v>20306</v>
      </c>
      <c r="N409" s="127"/>
      <c r="O409" s="134">
        <v>2</v>
      </c>
      <c r="P409" s="95">
        <v>38236</v>
      </c>
      <c r="Q409" s="95">
        <v>0</v>
      </c>
      <c r="R409" s="95">
        <v>0</v>
      </c>
      <c r="S409" s="95">
        <v>0</v>
      </c>
      <c r="T409" s="95">
        <v>2376</v>
      </c>
      <c r="U409" s="95">
        <v>40612</v>
      </c>
      <c r="V409" s="128"/>
      <c r="W409" s="361">
        <v>0</v>
      </c>
      <c r="X409" s="362">
        <v>0</v>
      </c>
      <c r="Y409" s="133">
        <v>0.09</v>
      </c>
      <c r="Z409" s="133">
        <v>1.7947691506040128E-2</v>
      </c>
      <c r="AA409" s="339">
        <v>0</v>
      </c>
      <c r="AB409" s="130"/>
      <c r="AC409" s="341">
        <v>1</v>
      </c>
      <c r="AD409" s="134">
        <v>0</v>
      </c>
      <c r="AE409" s="95">
        <v>0</v>
      </c>
      <c r="AF409" s="95">
        <v>0</v>
      </c>
      <c r="AG409" s="343">
        <v>0</v>
      </c>
      <c r="AH409" s="99"/>
    </row>
    <row r="410" spans="1:34" s="34" customFormat="1" ht="12">
      <c r="A410" s="100">
        <v>455</v>
      </c>
      <c r="B410" s="103">
        <v>455128204</v>
      </c>
      <c r="C410" s="102" t="s">
        <v>523</v>
      </c>
      <c r="D410" s="103">
        <v>128</v>
      </c>
      <c r="E410" s="102" t="s">
        <v>153</v>
      </c>
      <c r="F410" s="103">
        <v>204</v>
      </c>
      <c r="G410" s="104" t="s">
        <v>229</v>
      </c>
      <c r="H410" s="94"/>
      <c r="I410" s="304">
        <v>13123.456961217476</v>
      </c>
      <c r="J410" s="304">
        <v>10526</v>
      </c>
      <c r="K410" s="304">
        <v>0</v>
      </c>
      <c r="L410" s="304">
        <v>1188</v>
      </c>
      <c r="M410" s="304">
        <v>24837.456961217475</v>
      </c>
      <c r="N410" s="127"/>
      <c r="O410" s="134">
        <v>1</v>
      </c>
      <c r="P410" s="95">
        <v>23649</v>
      </c>
      <c r="Q410" s="95">
        <v>0</v>
      </c>
      <c r="R410" s="95">
        <v>0</v>
      </c>
      <c r="S410" s="95">
        <v>0</v>
      </c>
      <c r="T410" s="95">
        <v>1188</v>
      </c>
      <c r="U410" s="95">
        <v>24837</v>
      </c>
      <c r="V410" s="128"/>
      <c r="W410" s="361">
        <v>0</v>
      </c>
      <c r="X410" s="362">
        <v>0</v>
      </c>
      <c r="Y410" s="133">
        <v>0.09</v>
      </c>
      <c r="Z410" s="133">
        <v>3.7439264202367539E-2</v>
      </c>
      <c r="AA410" s="339">
        <v>0</v>
      </c>
      <c r="AB410" s="130"/>
      <c r="AC410" s="341">
        <v>0</v>
      </c>
      <c r="AD410" s="134">
        <v>0</v>
      </c>
      <c r="AE410" s="95">
        <v>0</v>
      </c>
      <c r="AF410" s="95">
        <v>0</v>
      </c>
      <c r="AG410" s="343">
        <v>0</v>
      </c>
      <c r="AH410" s="99"/>
    </row>
    <row r="411" spans="1:34" s="34" customFormat="1" ht="12">
      <c r="A411" s="100">
        <v>455</v>
      </c>
      <c r="B411" s="103">
        <v>455128745</v>
      </c>
      <c r="C411" s="102" t="s">
        <v>523</v>
      </c>
      <c r="D411" s="103">
        <v>128</v>
      </c>
      <c r="E411" s="102" t="s">
        <v>153</v>
      </c>
      <c r="F411" s="103">
        <v>745</v>
      </c>
      <c r="G411" s="104" t="s">
        <v>422</v>
      </c>
      <c r="H411" s="94"/>
      <c r="I411" s="304">
        <v>11337</v>
      </c>
      <c r="J411" s="304">
        <v>4639</v>
      </c>
      <c r="K411" s="304">
        <v>0</v>
      </c>
      <c r="L411" s="304">
        <v>1188</v>
      </c>
      <c r="M411" s="304">
        <v>17164</v>
      </c>
      <c r="N411" s="127"/>
      <c r="O411" s="134">
        <v>6</v>
      </c>
      <c r="P411" s="95">
        <v>95856</v>
      </c>
      <c r="Q411" s="95">
        <v>0</v>
      </c>
      <c r="R411" s="95">
        <v>0</v>
      </c>
      <c r="S411" s="95">
        <v>0</v>
      </c>
      <c r="T411" s="95">
        <v>7128</v>
      </c>
      <c r="U411" s="95">
        <v>102984</v>
      </c>
      <c r="V411" s="128"/>
      <c r="W411" s="361">
        <v>0</v>
      </c>
      <c r="X411" s="362">
        <v>0</v>
      </c>
      <c r="Y411" s="133">
        <v>0.09</v>
      </c>
      <c r="Z411" s="133">
        <v>1.5563841642471724E-2</v>
      </c>
      <c r="AA411" s="339">
        <v>0</v>
      </c>
      <c r="AB411" s="130"/>
      <c r="AC411" s="341">
        <v>3</v>
      </c>
      <c r="AD411" s="134">
        <v>0</v>
      </c>
      <c r="AE411" s="95">
        <v>0</v>
      </c>
      <c r="AF411" s="95">
        <v>0</v>
      </c>
      <c r="AG411" s="343">
        <v>0</v>
      </c>
      <c r="AH411" s="99"/>
    </row>
    <row r="412" spans="1:34" s="34" customFormat="1" ht="12">
      <c r="A412" s="100">
        <v>455</v>
      </c>
      <c r="B412" s="103">
        <v>455128773</v>
      </c>
      <c r="C412" s="102" t="s">
        <v>523</v>
      </c>
      <c r="D412" s="103">
        <v>128</v>
      </c>
      <c r="E412" s="102" t="s">
        <v>153</v>
      </c>
      <c r="F412" s="103">
        <v>773</v>
      </c>
      <c r="G412" s="104" t="s">
        <v>432</v>
      </c>
      <c r="H412" s="94"/>
      <c r="I412" s="304">
        <v>11089</v>
      </c>
      <c r="J412" s="304">
        <v>7197</v>
      </c>
      <c r="K412" s="304">
        <v>0</v>
      </c>
      <c r="L412" s="304">
        <v>1188</v>
      </c>
      <c r="M412" s="304">
        <v>19474</v>
      </c>
      <c r="N412" s="127"/>
      <c r="O412" s="134">
        <v>3</v>
      </c>
      <c r="P412" s="95">
        <v>54858</v>
      </c>
      <c r="Q412" s="95">
        <v>0</v>
      </c>
      <c r="R412" s="95">
        <v>0</v>
      </c>
      <c r="S412" s="95">
        <v>0</v>
      </c>
      <c r="T412" s="95">
        <v>3564</v>
      </c>
      <c r="U412" s="95">
        <v>58422</v>
      </c>
      <c r="V412" s="128"/>
      <c r="W412" s="361">
        <v>0</v>
      </c>
      <c r="X412" s="362">
        <v>0</v>
      </c>
      <c r="Y412" s="133">
        <v>0.09</v>
      </c>
      <c r="Z412" s="133">
        <v>1.9620948352548052E-2</v>
      </c>
      <c r="AA412" s="339">
        <v>0</v>
      </c>
      <c r="AB412" s="130"/>
      <c r="AC412" s="341">
        <v>0</v>
      </c>
      <c r="AD412" s="134">
        <v>0</v>
      </c>
      <c r="AE412" s="95">
        <v>0</v>
      </c>
      <c r="AF412" s="95">
        <v>0</v>
      </c>
      <c r="AG412" s="343">
        <v>0</v>
      </c>
      <c r="AH412" s="99"/>
    </row>
    <row r="413" spans="1:34" s="34" customFormat="1" ht="12">
      <c r="A413" s="100">
        <v>456</v>
      </c>
      <c r="B413" s="103">
        <v>456160007</v>
      </c>
      <c r="C413" s="102" t="s">
        <v>524</v>
      </c>
      <c r="D413" s="103">
        <v>160</v>
      </c>
      <c r="E413" s="102" t="s">
        <v>185</v>
      </c>
      <c r="F413" s="103">
        <v>7</v>
      </c>
      <c r="G413" s="104" t="s">
        <v>32</v>
      </c>
      <c r="H413" s="94"/>
      <c r="I413" s="304">
        <v>14647.883809275663</v>
      </c>
      <c r="J413" s="304">
        <v>6754</v>
      </c>
      <c r="K413" s="304">
        <v>0</v>
      </c>
      <c r="L413" s="304">
        <v>1188</v>
      </c>
      <c r="M413" s="304">
        <v>22589.883809275663</v>
      </c>
      <c r="N413" s="127"/>
      <c r="O413" s="134">
        <v>1</v>
      </c>
      <c r="P413" s="95">
        <v>21402</v>
      </c>
      <c r="Q413" s="95">
        <v>0</v>
      </c>
      <c r="R413" s="95">
        <v>0</v>
      </c>
      <c r="S413" s="95">
        <v>0</v>
      </c>
      <c r="T413" s="95">
        <v>1188</v>
      </c>
      <c r="U413" s="95">
        <v>22590</v>
      </c>
      <c r="V413" s="128"/>
      <c r="W413" s="361">
        <v>0</v>
      </c>
      <c r="X413" s="362">
        <v>0</v>
      </c>
      <c r="Y413" s="133">
        <v>0.09</v>
      </c>
      <c r="Z413" s="133">
        <v>4.7704825749874932E-2</v>
      </c>
      <c r="AA413" s="339">
        <v>0</v>
      </c>
      <c r="AB413" s="130"/>
      <c r="AC413" s="341">
        <v>1</v>
      </c>
      <c r="AD413" s="134">
        <v>0</v>
      </c>
      <c r="AE413" s="95">
        <v>0</v>
      </c>
      <c r="AF413" s="95">
        <v>0</v>
      </c>
      <c r="AG413" s="343">
        <v>0</v>
      </c>
      <c r="AH413" s="99"/>
    </row>
    <row r="414" spans="1:34" s="34" customFormat="1" ht="12">
      <c r="A414" s="100">
        <v>456</v>
      </c>
      <c r="B414" s="103">
        <v>456160009</v>
      </c>
      <c r="C414" s="102" t="s">
        <v>524</v>
      </c>
      <c r="D414" s="103">
        <v>160</v>
      </c>
      <c r="E414" s="102" t="s">
        <v>185</v>
      </c>
      <c r="F414" s="103">
        <v>9</v>
      </c>
      <c r="G414" s="104" t="s">
        <v>34</v>
      </c>
      <c r="H414" s="94"/>
      <c r="I414" s="304">
        <v>11462</v>
      </c>
      <c r="J414" s="304">
        <v>7752</v>
      </c>
      <c r="K414" s="304">
        <v>0</v>
      </c>
      <c r="L414" s="304">
        <v>1188</v>
      </c>
      <c r="M414" s="304">
        <v>20402</v>
      </c>
      <c r="N414" s="127"/>
      <c r="O414" s="134">
        <v>1</v>
      </c>
      <c r="P414" s="95">
        <v>19214</v>
      </c>
      <c r="Q414" s="95">
        <v>0</v>
      </c>
      <c r="R414" s="95">
        <v>0</v>
      </c>
      <c r="S414" s="95">
        <v>0</v>
      </c>
      <c r="T414" s="95">
        <v>1188</v>
      </c>
      <c r="U414" s="95">
        <v>20402</v>
      </c>
      <c r="V414" s="128"/>
      <c r="W414" s="361">
        <v>0</v>
      </c>
      <c r="X414" s="362">
        <v>0</v>
      </c>
      <c r="Y414" s="133">
        <v>0.09</v>
      </c>
      <c r="Z414" s="133">
        <v>1.0539202386071064E-3</v>
      </c>
      <c r="AA414" s="339">
        <v>0</v>
      </c>
      <c r="AB414" s="130"/>
      <c r="AC414" s="341">
        <v>1</v>
      </c>
      <c r="AD414" s="134">
        <v>0</v>
      </c>
      <c r="AE414" s="95">
        <v>0</v>
      </c>
      <c r="AF414" s="95">
        <v>0</v>
      </c>
      <c r="AG414" s="343">
        <v>0</v>
      </c>
      <c r="AH414" s="99"/>
    </row>
    <row r="415" spans="1:34" s="34" customFormat="1" ht="12">
      <c r="A415" s="100">
        <v>456</v>
      </c>
      <c r="B415" s="103">
        <v>456160031</v>
      </c>
      <c r="C415" s="102" t="s">
        <v>524</v>
      </c>
      <c r="D415" s="103">
        <v>160</v>
      </c>
      <c r="E415" s="102" t="s">
        <v>185</v>
      </c>
      <c r="F415" s="103">
        <v>31</v>
      </c>
      <c r="G415" s="104" t="s">
        <v>56</v>
      </c>
      <c r="H415" s="94"/>
      <c r="I415" s="304">
        <v>15836</v>
      </c>
      <c r="J415" s="304">
        <v>6152</v>
      </c>
      <c r="K415" s="304">
        <v>0</v>
      </c>
      <c r="L415" s="304">
        <v>1188</v>
      </c>
      <c r="M415" s="304">
        <v>23176</v>
      </c>
      <c r="N415" s="127"/>
      <c r="O415" s="134">
        <v>3</v>
      </c>
      <c r="P415" s="95">
        <v>65964</v>
      </c>
      <c r="Q415" s="95">
        <v>0</v>
      </c>
      <c r="R415" s="95">
        <v>0</v>
      </c>
      <c r="S415" s="95">
        <v>0</v>
      </c>
      <c r="T415" s="95">
        <v>3564</v>
      </c>
      <c r="U415" s="95">
        <v>69528</v>
      </c>
      <c r="V415" s="128"/>
      <c r="W415" s="361">
        <v>0</v>
      </c>
      <c r="X415" s="362">
        <v>0</v>
      </c>
      <c r="Y415" s="133">
        <v>0.09</v>
      </c>
      <c r="Z415" s="133">
        <v>1.2994220308386383E-2</v>
      </c>
      <c r="AA415" s="339">
        <v>0</v>
      </c>
      <c r="AB415" s="130"/>
      <c r="AC415" s="341">
        <v>1</v>
      </c>
      <c r="AD415" s="134">
        <v>0</v>
      </c>
      <c r="AE415" s="95">
        <v>0</v>
      </c>
      <c r="AF415" s="95">
        <v>0</v>
      </c>
      <c r="AG415" s="343">
        <v>0</v>
      </c>
      <c r="AH415" s="99"/>
    </row>
    <row r="416" spans="1:34" s="34" customFormat="1" ht="12">
      <c r="A416" s="100">
        <v>456</v>
      </c>
      <c r="B416" s="103">
        <v>456160056</v>
      </c>
      <c r="C416" s="102" t="s">
        <v>524</v>
      </c>
      <c r="D416" s="103">
        <v>160</v>
      </c>
      <c r="E416" s="102" t="s">
        <v>185</v>
      </c>
      <c r="F416" s="103">
        <v>56</v>
      </c>
      <c r="G416" s="104" t="s">
        <v>81</v>
      </c>
      <c r="H416" s="94"/>
      <c r="I416" s="304">
        <v>16204</v>
      </c>
      <c r="J416" s="304">
        <v>5153</v>
      </c>
      <c r="K416" s="304">
        <v>0</v>
      </c>
      <c r="L416" s="304">
        <v>1188</v>
      </c>
      <c r="M416" s="304">
        <v>22545</v>
      </c>
      <c r="N416" s="127"/>
      <c r="O416" s="134">
        <v>4</v>
      </c>
      <c r="P416" s="95">
        <v>85428</v>
      </c>
      <c r="Q416" s="95">
        <v>0</v>
      </c>
      <c r="R416" s="95">
        <v>0</v>
      </c>
      <c r="S416" s="95">
        <v>0</v>
      </c>
      <c r="T416" s="95">
        <v>4752</v>
      </c>
      <c r="U416" s="95">
        <v>90180</v>
      </c>
      <c r="V416" s="128"/>
      <c r="W416" s="361">
        <v>0</v>
      </c>
      <c r="X416" s="362">
        <v>0</v>
      </c>
      <c r="Y416" s="133">
        <v>0.09</v>
      </c>
      <c r="Z416" s="133">
        <v>1.4007931067723826E-2</v>
      </c>
      <c r="AA416" s="339">
        <v>0</v>
      </c>
      <c r="AB416" s="130"/>
      <c r="AC416" s="341">
        <v>3</v>
      </c>
      <c r="AD416" s="134">
        <v>0</v>
      </c>
      <c r="AE416" s="95">
        <v>0</v>
      </c>
      <c r="AF416" s="95">
        <v>0</v>
      </c>
      <c r="AG416" s="343">
        <v>0</v>
      </c>
      <c r="AH416" s="99"/>
    </row>
    <row r="417" spans="1:34" s="34" customFormat="1" ht="12">
      <c r="A417" s="100">
        <v>456</v>
      </c>
      <c r="B417" s="103">
        <v>456160079</v>
      </c>
      <c r="C417" s="102" t="s">
        <v>524</v>
      </c>
      <c r="D417" s="103">
        <v>160</v>
      </c>
      <c r="E417" s="102" t="s">
        <v>185</v>
      </c>
      <c r="F417" s="103">
        <v>79</v>
      </c>
      <c r="G417" s="104" t="s">
        <v>104</v>
      </c>
      <c r="H417" s="94"/>
      <c r="I417" s="304">
        <v>17180</v>
      </c>
      <c r="J417" s="304">
        <v>857</v>
      </c>
      <c r="K417" s="304">
        <v>0</v>
      </c>
      <c r="L417" s="304">
        <v>1188</v>
      </c>
      <c r="M417" s="304">
        <v>19225</v>
      </c>
      <c r="N417" s="127"/>
      <c r="O417" s="134">
        <v>41</v>
      </c>
      <c r="P417" s="95">
        <v>739517</v>
      </c>
      <c r="Q417" s="95">
        <v>0</v>
      </c>
      <c r="R417" s="95">
        <v>0</v>
      </c>
      <c r="S417" s="95">
        <v>0</v>
      </c>
      <c r="T417" s="95">
        <v>48708</v>
      </c>
      <c r="U417" s="95">
        <v>788225</v>
      </c>
      <c r="V417" s="128"/>
      <c r="W417" s="361">
        <v>0</v>
      </c>
      <c r="X417" s="362">
        <v>0</v>
      </c>
      <c r="Y417" s="133">
        <v>0.09</v>
      </c>
      <c r="Z417" s="133">
        <v>6.0436139386519351E-2</v>
      </c>
      <c r="AA417" s="339">
        <v>0</v>
      </c>
      <c r="AB417" s="130"/>
      <c r="AC417" s="341">
        <v>17</v>
      </c>
      <c r="AD417" s="134">
        <v>0</v>
      </c>
      <c r="AE417" s="95">
        <v>0</v>
      </c>
      <c r="AF417" s="95">
        <v>0</v>
      </c>
      <c r="AG417" s="343">
        <v>0</v>
      </c>
      <c r="AH417" s="99"/>
    </row>
    <row r="418" spans="1:34" s="34" customFormat="1" ht="12">
      <c r="A418" s="100">
        <v>456</v>
      </c>
      <c r="B418" s="103">
        <v>456160149</v>
      </c>
      <c r="C418" s="102" t="s">
        <v>524</v>
      </c>
      <c r="D418" s="103">
        <v>160</v>
      </c>
      <c r="E418" s="102" t="s">
        <v>185</v>
      </c>
      <c r="F418" s="103">
        <v>149</v>
      </c>
      <c r="G418" s="104" t="s">
        <v>174</v>
      </c>
      <c r="H418" s="94"/>
      <c r="I418" s="304">
        <v>18618</v>
      </c>
      <c r="J418" s="304">
        <v>425</v>
      </c>
      <c r="K418" s="304">
        <v>0</v>
      </c>
      <c r="L418" s="304">
        <v>1188</v>
      </c>
      <c r="M418" s="304">
        <v>20231</v>
      </c>
      <c r="N418" s="127"/>
      <c r="O418" s="134">
        <v>4</v>
      </c>
      <c r="P418" s="95">
        <v>76172</v>
      </c>
      <c r="Q418" s="95">
        <v>0</v>
      </c>
      <c r="R418" s="95">
        <v>0</v>
      </c>
      <c r="S418" s="95">
        <v>0</v>
      </c>
      <c r="T418" s="95">
        <v>4752</v>
      </c>
      <c r="U418" s="95">
        <v>80924</v>
      </c>
      <c r="V418" s="128"/>
      <c r="W418" s="361">
        <v>0</v>
      </c>
      <c r="X418" s="362">
        <v>0</v>
      </c>
      <c r="Y418" s="133">
        <v>0.18</v>
      </c>
      <c r="Z418" s="133">
        <v>0.12452134767276674</v>
      </c>
      <c r="AA418" s="339">
        <v>0</v>
      </c>
      <c r="AB418" s="130"/>
      <c r="AC418" s="341">
        <v>1</v>
      </c>
      <c r="AD418" s="134">
        <v>0</v>
      </c>
      <c r="AE418" s="95">
        <v>0</v>
      </c>
      <c r="AF418" s="95">
        <v>0</v>
      </c>
      <c r="AG418" s="343">
        <v>0</v>
      </c>
      <c r="AH418" s="99"/>
    </row>
    <row r="419" spans="1:34" s="34" customFormat="1" ht="12">
      <c r="A419" s="100">
        <v>456</v>
      </c>
      <c r="B419" s="103">
        <v>456160160</v>
      </c>
      <c r="C419" s="102" t="s">
        <v>524</v>
      </c>
      <c r="D419" s="103">
        <v>160</v>
      </c>
      <c r="E419" s="102" t="s">
        <v>185</v>
      </c>
      <c r="F419" s="103">
        <v>160</v>
      </c>
      <c r="G419" s="104" t="s">
        <v>185</v>
      </c>
      <c r="H419" s="94"/>
      <c r="I419" s="304">
        <v>18770</v>
      </c>
      <c r="J419" s="304">
        <v>428</v>
      </c>
      <c r="K419" s="304">
        <v>0</v>
      </c>
      <c r="L419" s="304">
        <v>1188</v>
      </c>
      <c r="M419" s="304">
        <v>20386</v>
      </c>
      <c r="N419" s="127"/>
      <c r="O419" s="134">
        <v>745</v>
      </c>
      <c r="P419" s="95">
        <v>14302510</v>
      </c>
      <c r="Q419" s="95">
        <v>0</v>
      </c>
      <c r="R419" s="95">
        <v>0</v>
      </c>
      <c r="S419" s="95">
        <v>0</v>
      </c>
      <c r="T419" s="95">
        <v>885060</v>
      </c>
      <c r="U419" s="95">
        <v>15187570</v>
      </c>
      <c r="V419" s="128"/>
      <c r="W419" s="361">
        <v>0</v>
      </c>
      <c r="X419" s="362">
        <v>0</v>
      </c>
      <c r="Y419" s="133">
        <v>0.1457</v>
      </c>
      <c r="Z419" s="133">
        <v>0.13335324703492504</v>
      </c>
      <c r="AA419" s="339">
        <v>0</v>
      </c>
      <c r="AB419" s="130"/>
      <c r="AC419" s="341">
        <v>264</v>
      </c>
      <c r="AD419" s="134">
        <v>0</v>
      </c>
      <c r="AE419" s="95">
        <v>0</v>
      </c>
      <c r="AF419" s="95">
        <v>0</v>
      </c>
      <c r="AG419" s="343">
        <v>0</v>
      </c>
      <c r="AH419" s="99"/>
    </row>
    <row r="420" spans="1:34" s="34" customFormat="1" ht="12">
      <c r="A420" s="100">
        <v>456</v>
      </c>
      <c r="B420" s="103">
        <v>456160170</v>
      </c>
      <c r="C420" s="102" t="s">
        <v>524</v>
      </c>
      <c r="D420" s="103">
        <v>160</v>
      </c>
      <c r="E420" s="102" t="s">
        <v>185</v>
      </c>
      <c r="F420" s="103">
        <v>170</v>
      </c>
      <c r="G420" s="104" t="s">
        <v>195</v>
      </c>
      <c r="H420" s="94"/>
      <c r="I420" s="304">
        <v>12746</v>
      </c>
      <c r="J420" s="304">
        <v>1430</v>
      </c>
      <c r="K420" s="304">
        <v>0</v>
      </c>
      <c r="L420" s="304">
        <v>1188</v>
      </c>
      <c r="M420" s="304">
        <v>15364</v>
      </c>
      <c r="N420" s="127"/>
      <c r="O420" s="134">
        <v>1</v>
      </c>
      <c r="P420" s="95">
        <v>14176</v>
      </c>
      <c r="Q420" s="95">
        <v>0</v>
      </c>
      <c r="R420" s="95">
        <v>0</v>
      </c>
      <c r="S420" s="95">
        <v>0</v>
      </c>
      <c r="T420" s="95">
        <v>1188</v>
      </c>
      <c r="U420" s="95">
        <v>15364</v>
      </c>
      <c r="V420" s="128"/>
      <c r="W420" s="361">
        <v>0</v>
      </c>
      <c r="X420" s="362">
        <v>0</v>
      </c>
      <c r="Y420" s="133">
        <v>0.18</v>
      </c>
      <c r="Z420" s="133">
        <v>8.3343879556428566E-2</v>
      </c>
      <c r="AA420" s="339">
        <v>0</v>
      </c>
      <c r="AB420" s="130"/>
      <c r="AC420" s="341">
        <v>1</v>
      </c>
      <c r="AD420" s="134">
        <v>0</v>
      </c>
      <c r="AE420" s="95">
        <v>0</v>
      </c>
      <c r="AF420" s="95">
        <v>0</v>
      </c>
      <c r="AG420" s="343">
        <v>0</v>
      </c>
      <c r="AH420" s="99"/>
    </row>
    <row r="421" spans="1:34" s="34" customFormat="1" ht="12">
      <c r="A421" s="100">
        <v>456</v>
      </c>
      <c r="B421" s="103">
        <v>456160181</v>
      </c>
      <c r="C421" s="102" t="s">
        <v>524</v>
      </c>
      <c r="D421" s="103">
        <v>160</v>
      </c>
      <c r="E421" s="102" t="s">
        <v>185</v>
      </c>
      <c r="F421" s="103">
        <v>181</v>
      </c>
      <c r="G421" s="104" t="s">
        <v>206</v>
      </c>
      <c r="H421" s="94"/>
      <c r="I421" s="304">
        <v>15182</v>
      </c>
      <c r="J421" s="304">
        <v>170</v>
      </c>
      <c r="K421" s="304">
        <v>0</v>
      </c>
      <c r="L421" s="304">
        <v>1188</v>
      </c>
      <c r="M421" s="304">
        <v>16540</v>
      </c>
      <c r="N421" s="127"/>
      <c r="O421" s="134">
        <v>3</v>
      </c>
      <c r="P421" s="95">
        <v>46056</v>
      </c>
      <c r="Q421" s="95">
        <v>0</v>
      </c>
      <c r="R421" s="95">
        <v>0</v>
      </c>
      <c r="S421" s="95">
        <v>0</v>
      </c>
      <c r="T421" s="95">
        <v>3564</v>
      </c>
      <c r="U421" s="95">
        <v>49620</v>
      </c>
      <c r="V421" s="128"/>
      <c r="W421" s="361">
        <v>0</v>
      </c>
      <c r="X421" s="362">
        <v>0</v>
      </c>
      <c r="Y421" s="133">
        <v>0.09</v>
      </c>
      <c r="Z421" s="133">
        <v>1.7947691506040128E-2</v>
      </c>
      <c r="AA421" s="339">
        <v>0</v>
      </c>
      <c r="AB421" s="130"/>
      <c r="AC421" s="341">
        <v>2</v>
      </c>
      <c r="AD421" s="134">
        <v>0</v>
      </c>
      <c r="AE421" s="95">
        <v>0</v>
      </c>
      <c r="AF421" s="95">
        <v>0</v>
      </c>
      <c r="AG421" s="343">
        <v>0</v>
      </c>
      <c r="AH421" s="99"/>
    </row>
    <row r="422" spans="1:34" s="34" customFormat="1" ht="12">
      <c r="A422" s="100">
        <v>456</v>
      </c>
      <c r="B422" s="103">
        <v>456160295</v>
      </c>
      <c r="C422" s="102" t="s">
        <v>524</v>
      </c>
      <c r="D422" s="103">
        <v>160</v>
      </c>
      <c r="E422" s="102" t="s">
        <v>185</v>
      </c>
      <c r="F422" s="103">
        <v>295</v>
      </c>
      <c r="G422" s="104" t="s">
        <v>320</v>
      </c>
      <c r="H422" s="94"/>
      <c r="I422" s="304">
        <v>13990</v>
      </c>
      <c r="J422" s="304">
        <v>6845</v>
      </c>
      <c r="K422" s="304">
        <v>0</v>
      </c>
      <c r="L422" s="304">
        <v>1188</v>
      </c>
      <c r="M422" s="304">
        <v>22023</v>
      </c>
      <c r="N422" s="127"/>
      <c r="O422" s="134">
        <v>7</v>
      </c>
      <c r="P422" s="95">
        <v>145845</v>
      </c>
      <c r="Q422" s="95">
        <v>0</v>
      </c>
      <c r="R422" s="95">
        <v>0</v>
      </c>
      <c r="S422" s="95">
        <v>0</v>
      </c>
      <c r="T422" s="95">
        <v>8316</v>
      </c>
      <c r="U422" s="95">
        <v>154161</v>
      </c>
      <c r="V422" s="128"/>
      <c r="W422" s="361">
        <v>0</v>
      </c>
      <c r="X422" s="362">
        <v>0</v>
      </c>
      <c r="Y422" s="133">
        <v>0.09</v>
      </c>
      <c r="Z422" s="133">
        <v>1.0428700204990593E-2</v>
      </c>
      <c r="AA422" s="339">
        <v>0</v>
      </c>
      <c r="AB422" s="130"/>
      <c r="AC422" s="341">
        <v>6</v>
      </c>
      <c r="AD422" s="134">
        <v>0</v>
      </c>
      <c r="AE422" s="95">
        <v>0</v>
      </c>
      <c r="AF422" s="95">
        <v>0</v>
      </c>
      <c r="AG422" s="343">
        <v>0</v>
      </c>
      <c r="AH422" s="99"/>
    </row>
    <row r="423" spans="1:34" s="34" customFormat="1" ht="12">
      <c r="A423" s="100">
        <v>456</v>
      </c>
      <c r="B423" s="103">
        <v>456160301</v>
      </c>
      <c r="C423" s="102" t="s">
        <v>524</v>
      </c>
      <c r="D423" s="103">
        <v>160</v>
      </c>
      <c r="E423" s="102" t="s">
        <v>185</v>
      </c>
      <c r="F423" s="103">
        <v>301</v>
      </c>
      <c r="G423" s="104" t="s">
        <v>326</v>
      </c>
      <c r="H423" s="94"/>
      <c r="I423" s="304">
        <v>18457</v>
      </c>
      <c r="J423" s="304">
        <v>5880</v>
      </c>
      <c r="K423" s="304">
        <v>0</v>
      </c>
      <c r="L423" s="304">
        <v>1188</v>
      </c>
      <c r="M423" s="304">
        <v>25525</v>
      </c>
      <c r="N423" s="127"/>
      <c r="O423" s="134">
        <v>2</v>
      </c>
      <c r="P423" s="95">
        <v>48674</v>
      </c>
      <c r="Q423" s="95">
        <v>0</v>
      </c>
      <c r="R423" s="95">
        <v>0</v>
      </c>
      <c r="S423" s="95">
        <v>0</v>
      </c>
      <c r="T423" s="95">
        <v>2376</v>
      </c>
      <c r="U423" s="95">
        <v>51050</v>
      </c>
      <c r="V423" s="128"/>
      <c r="W423" s="361">
        <v>0</v>
      </c>
      <c r="X423" s="362">
        <v>0</v>
      </c>
      <c r="Y423" s="133">
        <v>0.09</v>
      </c>
      <c r="Z423" s="133">
        <v>4.7160361557587155E-2</v>
      </c>
      <c r="AA423" s="339">
        <v>0</v>
      </c>
      <c r="AB423" s="130"/>
      <c r="AC423" s="341">
        <v>2</v>
      </c>
      <c r="AD423" s="134">
        <v>0</v>
      </c>
      <c r="AE423" s="95">
        <v>0</v>
      </c>
      <c r="AF423" s="95">
        <v>0</v>
      </c>
      <c r="AG423" s="343">
        <v>0</v>
      </c>
      <c r="AH423" s="99"/>
    </row>
    <row r="424" spans="1:34" s="34" customFormat="1" ht="12">
      <c r="A424" s="100">
        <v>456</v>
      </c>
      <c r="B424" s="103">
        <v>456160616</v>
      </c>
      <c r="C424" s="102" t="s">
        <v>524</v>
      </c>
      <c r="D424" s="103">
        <v>160</v>
      </c>
      <c r="E424" s="102" t="s">
        <v>185</v>
      </c>
      <c r="F424" s="103">
        <v>616</v>
      </c>
      <c r="G424" s="104" t="s">
        <v>384</v>
      </c>
      <c r="H424" s="94"/>
      <c r="I424" s="304">
        <v>17291</v>
      </c>
      <c r="J424" s="304">
        <v>2899</v>
      </c>
      <c r="K424" s="304">
        <v>0</v>
      </c>
      <c r="L424" s="304">
        <v>1188</v>
      </c>
      <c r="M424" s="304">
        <v>21378</v>
      </c>
      <c r="N424" s="127"/>
      <c r="O424" s="134">
        <v>2</v>
      </c>
      <c r="P424" s="95">
        <v>40380</v>
      </c>
      <c r="Q424" s="95">
        <v>0</v>
      </c>
      <c r="R424" s="95">
        <v>0</v>
      </c>
      <c r="S424" s="95">
        <v>0</v>
      </c>
      <c r="T424" s="95">
        <v>2376</v>
      </c>
      <c r="U424" s="95">
        <v>42756</v>
      </c>
      <c r="V424" s="128"/>
      <c r="W424" s="361">
        <v>0</v>
      </c>
      <c r="X424" s="362">
        <v>0</v>
      </c>
      <c r="Y424" s="133">
        <v>0.09</v>
      </c>
      <c r="Z424" s="133">
        <v>3.1348565356087189E-2</v>
      </c>
      <c r="AA424" s="339">
        <v>0</v>
      </c>
      <c r="AB424" s="130"/>
      <c r="AC424" s="341">
        <v>1</v>
      </c>
      <c r="AD424" s="134">
        <v>0</v>
      </c>
      <c r="AE424" s="95">
        <v>0</v>
      </c>
      <c r="AF424" s="95">
        <v>0</v>
      </c>
      <c r="AG424" s="343">
        <v>0</v>
      </c>
      <c r="AH424" s="99"/>
    </row>
    <row r="425" spans="1:34" s="34" customFormat="1" ht="12">
      <c r="A425" s="100">
        <v>456</v>
      </c>
      <c r="B425" s="103">
        <v>456160735</v>
      </c>
      <c r="C425" s="102" t="s">
        <v>524</v>
      </c>
      <c r="D425" s="103">
        <v>160</v>
      </c>
      <c r="E425" s="102" t="s">
        <v>185</v>
      </c>
      <c r="F425" s="103">
        <v>735</v>
      </c>
      <c r="G425" s="104" t="s">
        <v>420</v>
      </c>
      <c r="H425" s="94"/>
      <c r="I425" s="304">
        <v>20067</v>
      </c>
      <c r="J425" s="304">
        <v>6566</v>
      </c>
      <c r="K425" s="304">
        <v>0</v>
      </c>
      <c r="L425" s="304">
        <v>1188</v>
      </c>
      <c r="M425" s="304">
        <v>27821</v>
      </c>
      <c r="N425" s="127"/>
      <c r="O425" s="134">
        <v>1</v>
      </c>
      <c r="P425" s="95">
        <v>26633</v>
      </c>
      <c r="Q425" s="95">
        <v>0</v>
      </c>
      <c r="R425" s="95">
        <v>0</v>
      </c>
      <c r="S425" s="95">
        <v>0</v>
      </c>
      <c r="T425" s="95">
        <v>1188</v>
      </c>
      <c r="U425" s="95">
        <v>27821</v>
      </c>
      <c r="V425" s="128"/>
      <c r="W425" s="361">
        <v>0</v>
      </c>
      <c r="X425" s="362">
        <v>0</v>
      </c>
      <c r="Y425" s="133">
        <v>0.09</v>
      </c>
      <c r="Z425" s="133">
        <v>1.4731666570077099E-2</v>
      </c>
      <c r="AA425" s="339">
        <v>0</v>
      </c>
      <c r="AB425" s="130"/>
      <c r="AC425" s="341">
        <v>0</v>
      </c>
      <c r="AD425" s="134">
        <v>0</v>
      </c>
      <c r="AE425" s="95">
        <v>0</v>
      </c>
      <c r="AF425" s="95">
        <v>0</v>
      </c>
      <c r="AG425" s="343">
        <v>0</v>
      </c>
      <c r="AH425" s="99"/>
    </row>
    <row r="426" spans="1:34" s="34" customFormat="1" ht="12">
      <c r="A426" s="100">
        <v>458</v>
      </c>
      <c r="B426" s="103">
        <v>458160031</v>
      </c>
      <c r="C426" s="102" t="s">
        <v>525</v>
      </c>
      <c r="D426" s="103">
        <v>160</v>
      </c>
      <c r="E426" s="102" t="s">
        <v>185</v>
      </c>
      <c r="F426" s="103">
        <v>31</v>
      </c>
      <c r="G426" s="104" t="s">
        <v>56</v>
      </c>
      <c r="H426" s="94"/>
      <c r="I426" s="304">
        <v>13785.015331066217</v>
      </c>
      <c r="J426" s="304">
        <v>5355</v>
      </c>
      <c r="K426" s="304">
        <v>0</v>
      </c>
      <c r="L426" s="304">
        <v>1188</v>
      </c>
      <c r="M426" s="304">
        <v>20328.015331066217</v>
      </c>
      <c r="N426" s="127"/>
      <c r="O426" s="134">
        <v>2</v>
      </c>
      <c r="P426" s="95">
        <v>38280</v>
      </c>
      <c r="Q426" s="95">
        <v>0</v>
      </c>
      <c r="R426" s="95">
        <v>0</v>
      </c>
      <c r="S426" s="95">
        <v>0</v>
      </c>
      <c r="T426" s="95">
        <v>2376</v>
      </c>
      <c r="U426" s="95">
        <v>40656</v>
      </c>
      <c r="V426" s="128"/>
      <c r="W426" s="361">
        <v>0</v>
      </c>
      <c r="X426" s="362">
        <v>0</v>
      </c>
      <c r="Y426" s="133">
        <v>0.09</v>
      </c>
      <c r="Z426" s="133">
        <v>1.2994220308386383E-2</v>
      </c>
      <c r="AA426" s="339">
        <v>0</v>
      </c>
      <c r="AB426" s="130"/>
      <c r="AC426" s="341">
        <v>0</v>
      </c>
      <c r="AD426" s="134">
        <v>0</v>
      </c>
      <c r="AE426" s="95">
        <v>0</v>
      </c>
      <c r="AF426" s="95">
        <v>0</v>
      </c>
      <c r="AG426" s="343">
        <v>0</v>
      </c>
      <c r="AH426" s="99"/>
    </row>
    <row r="427" spans="1:34" s="34" customFormat="1" ht="12">
      <c r="A427" s="100">
        <v>458</v>
      </c>
      <c r="B427" s="103">
        <v>458160056</v>
      </c>
      <c r="C427" s="102" t="s">
        <v>525</v>
      </c>
      <c r="D427" s="103">
        <v>160</v>
      </c>
      <c r="E427" s="102" t="s">
        <v>185</v>
      </c>
      <c r="F427" s="103">
        <v>56</v>
      </c>
      <c r="G427" s="104" t="s">
        <v>81</v>
      </c>
      <c r="H427" s="94"/>
      <c r="I427" s="304">
        <v>15421</v>
      </c>
      <c r="J427" s="304">
        <v>4904</v>
      </c>
      <c r="K427" s="304">
        <v>0</v>
      </c>
      <c r="L427" s="304">
        <v>1188</v>
      </c>
      <c r="M427" s="304">
        <v>21513</v>
      </c>
      <c r="N427" s="127"/>
      <c r="O427" s="134">
        <v>2</v>
      </c>
      <c r="P427" s="95">
        <v>40650</v>
      </c>
      <c r="Q427" s="95">
        <v>0</v>
      </c>
      <c r="R427" s="95">
        <v>0</v>
      </c>
      <c r="S427" s="95">
        <v>0</v>
      </c>
      <c r="T427" s="95">
        <v>2376</v>
      </c>
      <c r="U427" s="95">
        <v>43026</v>
      </c>
      <c r="V427" s="128"/>
      <c r="W427" s="361">
        <v>0</v>
      </c>
      <c r="X427" s="362">
        <v>0</v>
      </c>
      <c r="Y427" s="133">
        <v>0.09</v>
      </c>
      <c r="Z427" s="133">
        <v>1.4007931067723826E-2</v>
      </c>
      <c r="AA427" s="339">
        <v>0</v>
      </c>
      <c r="AB427" s="130"/>
      <c r="AC427" s="341">
        <v>0</v>
      </c>
      <c r="AD427" s="134">
        <v>0</v>
      </c>
      <c r="AE427" s="95">
        <v>0</v>
      </c>
      <c r="AF427" s="95">
        <v>0</v>
      </c>
      <c r="AG427" s="343">
        <v>0</v>
      </c>
      <c r="AH427" s="99"/>
    </row>
    <row r="428" spans="1:34" s="34" customFormat="1" ht="12">
      <c r="A428" s="100">
        <v>458</v>
      </c>
      <c r="B428" s="103">
        <v>458160079</v>
      </c>
      <c r="C428" s="102" t="s">
        <v>525</v>
      </c>
      <c r="D428" s="103">
        <v>160</v>
      </c>
      <c r="E428" s="102" t="s">
        <v>185</v>
      </c>
      <c r="F428" s="103">
        <v>79</v>
      </c>
      <c r="G428" s="104" t="s">
        <v>104</v>
      </c>
      <c r="H428" s="94"/>
      <c r="I428" s="304">
        <v>16327</v>
      </c>
      <c r="J428" s="304">
        <v>815</v>
      </c>
      <c r="K428" s="304">
        <v>0</v>
      </c>
      <c r="L428" s="304">
        <v>1188</v>
      </c>
      <c r="M428" s="304">
        <v>18330</v>
      </c>
      <c r="N428" s="127"/>
      <c r="O428" s="134">
        <v>14</v>
      </c>
      <c r="P428" s="95">
        <v>239988</v>
      </c>
      <c r="Q428" s="95">
        <v>0</v>
      </c>
      <c r="R428" s="95">
        <v>0</v>
      </c>
      <c r="S428" s="95">
        <v>0</v>
      </c>
      <c r="T428" s="95">
        <v>16632</v>
      </c>
      <c r="U428" s="95">
        <v>256620</v>
      </c>
      <c r="V428" s="128"/>
      <c r="W428" s="361">
        <v>0</v>
      </c>
      <c r="X428" s="362">
        <v>0</v>
      </c>
      <c r="Y428" s="133">
        <v>0.09</v>
      </c>
      <c r="Z428" s="133">
        <v>6.0436139386519351E-2</v>
      </c>
      <c r="AA428" s="339">
        <v>0</v>
      </c>
      <c r="AB428" s="130"/>
      <c r="AC428" s="341">
        <v>0</v>
      </c>
      <c r="AD428" s="134">
        <v>0</v>
      </c>
      <c r="AE428" s="95">
        <v>0</v>
      </c>
      <c r="AF428" s="95">
        <v>0</v>
      </c>
      <c r="AG428" s="343">
        <v>0</v>
      </c>
      <c r="AH428" s="99"/>
    </row>
    <row r="429" spans="1:34" s="34" customFormat="1" ht="12">
      <c r="A429" s="100">
        <v>458</v>
      </c>
      <c r="B429" s="103">
        <v>458160149</v>
      </c>
      <c r="C429" s="102" t="s">
        <v>525</v>
      </c>
      <c r="D429" s="103">
        <v>160</v>
      </c>
      <c r="E429" s="102" t="s">
        <v>185</v>
      </c>
      <c r="F429" s="103">
        <v>149</v>
      </c>
      <c r="G429" s="104" t="s">
        <v>174</v>
      </c>
      <c r="H429" s="94"/>
      <c r="I429" s="304">
        <v>21948.890829499142</v>
      </c>
      <c r="J429" s="304">
        <v>501</v>
      </c>
      <c r="K429" s="304">
        <v>0</v>
      </c>
      <c r="L429" s="304">
        <v>1188</v>
      </c>
      <c r="M429" s="304">
        <v>23637.890829499142</v>
      </c>
      <c r="N429" s="127"/>
      <c r="O429" s="134">
        <v>1</v>
      </c>
      <c r="P429" s="95">
        <v>22450</v>
      </c>
      <c r="Q429" s="95">
        <v>0</v>
      </c>
      <c r="R429" s="95">
        <v>0</v>
      </c>
      <c r="S429" s="95">
        <v>0</v>
      </c>
      <c r="T429" s="95">
        <v>1188</v>
      </c>
      <c r="U429" s="95">
        <v>23638</v>
      </c>
      <c r="V429" s="128"/>
      <c r="W429" s="361">
        <v>0</v>
      </c>
      <c r="X429" s="362">
        <v>0</v>
      </c>
      <c r="Y429" s="133">
        <v>0.18</v>
      </c>
      <c r="Z429" s="133">
        <v>0.12452134767276674</v>
      </c>
      <c r="AA429" s="339">
        <v>0</v>
      </c>
      <c r="AB429" s="130"/>
      <c r="AC429" s="341">
        <v>0</v>
      </c>
      <c r="AD429" s="134">
        <v>0</v>
      </c>
      <c r="AE429" s="95">
        <v>0</v>
      </c>
      <c r="AF429" s="95">
        <v>0</v>
      </c>
      <c r="AG429" s="343">
        <v>0</v>
      </c>
      <c r="AH429" s="99"/>
    </row>
    <row r="430" spans="1:34" s="34" customFormat="1" ht="12">
      <c r="A430" s="100">
        <v>458</v>
      </c>
      <c r="B430" s="103">
        <v>458160151</v>
      </c>
      <c r="C430" s="102" t="s">
        <v>525</v>
      </c>
      <c r="D430" s="103">
        <v>160</v>
      </c>
      <c r="E430" s="102" t="s">
        <v>185</v>
      </c>
      <c r="F430" s="103">
        <v>151</v>
      </c>
      <c r="G430" s="104" t="s">
        <v>176</v>
      </c>
      <c r="H430" s="94"/>
      <c r="I430" s="304">
        <v>19727</v>
      </c>
      <c r="J430" s="304">
        <v>4432</v>
      </c>
      <c r="K430" s="304">
        <v>0</v>
      </c>
      <c r="L430" s="304">
        <v>1188</v>
      </c>
      <c r="M430" s="304">
        <v>25347</v>
      </c>
      <c r="N430" s="127"/>
      <c r="O430" s="134">
        <v>2</v>
      </c>
      <c r="P430" s="95">
        <v>48318</v>
      </c>
      <c r="Q430" s="95">
        <v>0</v>
      </c>
      <c r="R430" s="95">
        <v>0</v>
      </c>
      <c r="S430" s="95">
        <v>0</v>
      </c>
      <c r="T430" s="95">
        <v>2376</v>
      </c>
      <c r="U430" s="95">
        <v>50694</v>
      </c>
      <c r="V430" s="128"/>
      <c r="W430" s="361">
        <v>0</v>
      </c>
      <c r="X430" s="362">
        <v>0</v>
      </c>
      <c r="Y430" s="133">
        <v>0.09</v>
      </c>
      <c r="Z430" s="133">
        <v>3.2518401609165748E-2</v>
      </c>
      <c r="AA430" s="339">
        <v>0</v>
      </c>
      <c r="AB430" s="130"/>
      <c r="AC430" s="341">
        <v>0</v>
      </c>
      <c r="AD430" s="134">
        <v>0</v>
      </c>
      <c r="AE430" s="95">
        <v>0</v>
      </c>
      <c r="AF430" s="95">
        <v>0</v>
      </c>
      <c r="AG430" s="343">
        <v>0</v>
      </c>
      <c r="AH430" s="99"/>
    </row>
    <row r="431" spans="1:34" s="34" customFormat="1" ht="12">
      <c r="A431" s="100">
        <v>458</v>
      </c>
      <c r="B431" s="103">
        <v>458160160</v>
      </c>
      <c r="C431" s="102" t="s">
        <v>525</v>
      </c>
      <c r="D431" s="103">
        <v>160</v>
      </c>
      <c r="E431" s="102" t="s">
        <v>185</v>
      </c>
      <c r="F431" s="103">
        <v>160</v>
      </c>
      <c r="G431" s="104" t="s">
        <v>185</v>
      </c>
      <c r="H431" s="94"/>
      <c r="I431" s="304">
        <v>21252</v>
      </c>
      <c r="J431" s="304">
        <v>485</v>
      </c>
      <c r="K431" s="304">
        <v>0</v>
      </c>
      <c r="L431" s="304">
        <v>1188</v>
      </c>
      <c r="M431" s="304">
        <v>22925</v>
      </c>
      <c r="N431" s="127"/>
      <c r="O431" s="134">
        <v>101</v>
      </c>
      <c r="P431" s="95">
        <v>2195437</v>
      </c>
      <c r="Q431" s="95">
        <v>0</v>
      </c>
      <c r="R431" s="95">
        <v>0</v>
      </c>
      <c r="S431" s="95">
        <v>0</v>
      </c>
      <c r="T431" s="95">
        <v>119988</v>
      </c>
      <c r="U431" s="95">
        <v>2315425</v>
      </c>
      <c r="V431" s="128"/>
      <c r="W431" s="361">
        <v>0</v>
      </c>
      <c r="X431" s="362">
        <v>0</v>
      </c>
      <c r="Y431" s="133">
        <v>0.1457</v>
      </c>
      <c r="Z431" s="133">
        <v>0.13335324703492504</v>
      </c>
      <c r="AA431" s="339">
        <v>0</v>
      </c>
      <c r="AB431" s="130"/>
      <c r="AC431" s="341">
        <v>0</v>
      </c>
      <c r="AD431" s="134">
        <v>0</v>
      </c>
      <c r="AE431" s="95">
        <v>0</v>
      </c>
      <c r="AF431" s="95">
        <v>0</v>
      </c>
      <c r="AG431" s="343">
        <v>0</v>
      </c>
      <c r="AH431" s="99"/>
    </row>
    <row r="432" spans="1:34" s="34" customFormat="1" ht="12">
      <c r="A432" s="100">
        <v>458</v>
      </c>
      <c r="B432" s="103">
        <v>458160176</v>
      </c>
      <c r="C432" s="102" t="s">
        <v>525</v>
      </c>
      <c r="D432" s="103">
        <v>160</v>
      </c>
      <c r="E432" s="102" t="s">
        <v>185</v>
      </c>
      <c r="F432" s="103">
        <v>176</v>
      </c>
      <c r="G432" s="104" t="s">
        <v>201</v>
      </c>
      <c r="H432" s="94"/>
      <c r="I432" s="304">
        <v>12989</v>
      </c>
      <c r="J432" s="304">
        <v>4194</v>
      </c>
      <c r="K432" s="304">
        <v>0</v>
      </c>
      <c r="L432" s="304">
        <v>1188</v>
      </c>
      <c r="M432" s="304">
        <v>18371</v>
      </c>
      <c r="N432" s="127"/>
      <c r="O432" s="134">
        <v>1</v>
      </c>
      <c r="P432" s="95">
        <v>17183</v>
      </c>
      <c r="Q432" s="95">
        <v>0</v>
      </c>
      <c r="R432" s="95">
        <v>0</v>
      </c>
      <c r="S432" s="95">
        <v>0</v>
      </c>
      <c r="T432" s="95">
        <v>1188</v>
      </c>
      <c r="U432" s="95">
        <v>18371</v>
      </c>
      <c r="V432" s="128"/>
      <c r="W432" s="361">
        <v>0</v>
      </c>
      <c r="X432" s="362">
        <v>0</v>
      </c>
      <c r="Y432" s="133">
        <v>0.09</v>
      </c>
      <c r="Z432" s="133">
        <v>7.7252291190308575E-2</v>
      </c>
      <c r="AA432" s="339">
        <v>0</v>
      </c>
      <c r="AB432" s="130"/>
      <c r="AC432" s="341">
        <v>0</v>
      </c>
      <c r="AD432" s="134">
        <v>0</v>
      </c>
      <c r="AE432" s="95">
        <v>0</v>
      </c>
      <c r="AF432" s="95">
        <v>0</v>
      </c>
      <c r="AG432" s="343">
        <v>0</v>
      </c>
      <c r="AH432" s="99"/>
    </row>
    <row r="433" spans="1:34" s="34" customFormat="1" ht="12">
      <c r="A433" s="100">
        <v>458</v>
      </c>
      <c r="B433" s="103">
        <v>458160326</v>
      </c>
      <c r="C433" s="102" t="s">
        <v>525</v>
      </c>
      <c r="D433" s="103">
        <v>160</v>
      </c>
      <c r="E433" s="102" t="s">
        <v>185</v>
      </c>
      <c r="F433" s="103">
        <v>326</v>
      </c>
      <c r="G433" s="104" t="s">
        <v>351</v>
      </c>
      <c r="H433" s="94"/>
      <c r="I433" s="304">
        <v>12884.310801281314</v>
      </c>
      <c r="J433" s="304">
        <v>4626</v>
      </c>
      <c r="K433" s="304">
        <v>0</v>
      </c>
      <c r="L433" s="304">
        <v>1188</v>
      </c>
      <c r="M433" s="304">
        <v>18698.310801281314</v>
      </c>
      <c r="N433" s="127"/>
      <c r="O433" s="134">
        <v>1</v>
      </c>
      <c r="P433" s="95">
        <v>17510</v>
      </c>
      <c r="Q433" s="95">
        <v>0</v>
      </c>
      <c r="R433" s="95">
        <v>0</v>
      </c>
      <c r="S433" s="95">
        <v>0</v>
      </c>
      <c r="T433" s="95">
        <v>1188</v>
      </c>
      <c r="U433" s="95">
        <v>18698</v>
      </c>
      <c r="V433" s="128"/>
      <c r="W433" s="361">
        <v>0</v>
      </c>
      <c r="X433" s="362">
        <v>0</v>
      </c>
      <c r="Y433" s="133">
        <v>0.09</v>
      </c>
      <c r="Z433" s="133">
        <v>2.2931223237277207E-3</v>
      </c>
      <c r="AA433" s="339">
        <v>0</v>
      </c>
      <c r="AB433" s="130"/>
      <c r="AC433" s="341">
        <v>0</v>
      </c>
      <c r="AD433" s="134">
        <v>0</v>
      </c>
      <c r="AE433" s="95">
        <v>0</v>
      </c>
      <c r="AF433" s="95">
        <v>0</v>
      </c>
      <c r="AG433" s="343">
        <v>0</v>
      </c>
      <c r="AH433" s="99"/>
    </row>
    <row r="434" spans="1:34" s="34" customFormat="1" ht="12">
      <c r="A434" s="100">
        <v>463</v>
      </c>
      <c r="B434" s="103">
        <v>463035018</v>
      </c>
      <c r="C434" s="102" t="s">
        <v>526</v>
      </c>
      <c r="D434" s="103">
        <v>35</v>
      </c>
      <c r="E434" s="102" t="s">
        <v>60</v>
      </c>
      <c r="F434" s="103">
        <v>18</v>
      </c>
      <c r="G434" s="104" t="s">
        <v>43</v>
      </c>
      <c r="H434" s="94"/>
      <c r="I434" s="304">
        <v>17601.171054421768</v>
      </c>
      <c r="J434" s="304">
        <v>9425</v>
      </c>
      <c r="K434" s="304">
        <v>0</v>
      </c>
      <c r="L434" s="304">
        <v>1188</v>
      </c>
      <c r="M434" s="304">
        <v>28214.171054421768</v>
      </c>
      <c r="N434" s="127"/>
      <c r="O434" s="134">
        <v>1</v>
      </c>
      <c r="P434" s="95">
        <v>25345</v>
      </c>
      <c r="Q434" s="95">
        <v>0</v>
      </c>
      <c r="R434" s="95">
        <v>0</v>
      </c>
      <c r="S434" s="95">
        <v>0</v>
      </c>
      <c r="T434" s="95">
        <v>1114</v>
      </c>
      <c r="U434" s="95">
        <v>26459</v>
      </c>
      <c r="V434" s="128"/>
      <c r="W434" s="361">
        <v>6.2200956937799042E-2</v>
      </c>
      <c r="X434" s="362">
        <v>0</v>
      </c>
      <c r="Y434" s="133">
        <v>0.09</v>
      </c>
      <c r="Z434" s="133">
        <v>2.9613657342247156E-2</v>
      </c>
      <c r="AA434" s="339">
        <v>0</v>
      </c>
      <c r="AB434" s="130"/>
      <c r="AC434" s="341">
        <v>1</v>
      </c>
      <c r="AD434" s="134">
        <v>0</v>
      </c>
      <c r="AE434" s="95">
        <v>0</v>
      </c>
      <c r="AF434" s="95">
        <v>0</v>
      </c>
      <c r="AG434" s="343">
        <v>0</v>
      </c>
      <c r="AH434" s="99"/>
    </row>
    <row r="435" spans="1:34" s="34" customFormat="1" ht="12">
      <c r="A435" s="100">
        <v>463</v>
      </c>
      <c r="B435" s="103">
        <v>463035035</v>
      </c>
      <c r="C435" s="102" t="s">
        <v>526</v>
      </c>
      <c r="D435" s="103">
        <v>35</v>
      </c>
      <c r="E435" s="102" t="s">
        <v>60</v>
      </c>
      <c r="F435" s="103">
        <v>35</v>
      </c>
      <c r="G435" s="104" t="s">
        <v>60</v>
      </c>
      <c r="H435" s="94"/>
      <c r="I435" s="304">
        <v>20456</v>
      </c>
      <c r="J435" s="304">
        <v>7275</v>
      </c>
      <c r="K435" s="304">
        <v>0</v>
      </c>
      <c r="L435" s="304">
        <v>1188</v>
      </c>
      <c r="M435" s="304">
        <v>28919</v>
      </c>
      <c r="N435" s="127"/>
      <c r="O435" s="134">
        <v>608</v>
      </c>
      <c r="P435" s="95">
        <v>15811648</v>
      </c>
      <c r="Q435" s="95">
        <v>0</v>
      </c>
      <c r="R435" s="95">
        <v>0</v>
      </c>
      <c r="S435" s="95">
        <v>0</v>
      </c>
      <c r="T435" s="95">
        <v>677312</v>
      </c>
      <c r="U435" s="95">
        <v>16488960</v>
      </c>
      <c r="V435" s="128"/>
      <c r="W435" s="361">
        <v>37.818181818182438</v>
      </c>
      <c r="X435" s="362">
        <v>0</v>
      </c>
      <c r="Y435" s="133">
        <v>0.18</v>
      </c>
      <c r="Z435" s="133">
        <v>0.16288347901121777</v>
      </c>
      <c r="AA435" s="339">
        <v>0</v>
      </c>
      <c r="AB435" s="130"/>
      <c r="AC435" s="341">
        <v>174</v>
      </c>
      <c r="AD435" s="134">
        <v>0</v>
      </c>
      <c r="AE435" s="95">
        <v>0</v>
      </c>
      <c r="AF435" s="95">
        <v>0</v>
      </c>
      <c r="AG435" s="343">
        <v>0</v>
      </c>
      <c r="AH435" s="99"/>
    </row>
    <row r="436" spans="1:34" s="34" customFormat="1" ht="12">
      <c r="A436" s="100">
        <v>463</v>
      </c>
      <c r="B436" s="103">
        <v>463035040</v>
      </c>
      <c r="C436" s="102" t="s">
        <v>526</v>
      </c>
      <c r="D436" s="103">
        <v>35</v>
      </c>
      <c r="E436" s="102" t="s">
        <v>60</v>
      </c>
      <c r="F436" s="103">
        <v>40</v>
      </c>
      <c r="G436" s="104" t="s">
        <v>65</v>
      </c>
      <c r="H436" s="94"/>
      <c r="I436" s="304">
        <v>18262</v>
      </c>
      <c r="J436" s="304">
        <v>6099</v>
      </c>
      <c r="K436" s="304">
        <v>0</v>
      </c>
      <c r="L436" s="304">
        <v>1188</v>
      </c>
      <c r="M436" s="304">
        <v>25549</v>
      </c>
      <c r="N436" s="127"/>
      <c r="O436" s="134">
        <v>2</v>
      </c>
      <c r="P436" s="95">
        <v>45692</v>
      </c>
      <c r="Q436" s="95">
        <v>0</v>
      </c>
      <c r="R436" s="95">
        <v>0</v>
      </c>
      <c r="S436" s="95">
        <v>0</v>
      </c>
      <c r="T436" s="95">
        <v>2228</v>
      </c>
      <c r="U436" s="95">
        <v>47920</v>
      </c>
      <c r="V436" s="128"/>
      <c r="W436" s="361">
        <v>0.12440191387559808</v>
      </c>
      <c r="X436" s="362">
        <v>0</v>
      </c>
      <c r="Y436" s="133">
        <v>0.09</v>
      </c>
      <c r="Z436" s="133">
        <v>8.458154793437497E-3</v>
      </c>
      <c r="AA436" s="339">
        <v>0</v>
      </c>
      <c r="AB436" s="130"/>
      <c r="AC436" s="341">
        <v>1</v>
      </c>
      <c r="AD436" s="134">
        <v>0</v>
      </c>
      <c r="AE436" s="95">
        <v>0</v>
      </c>
      <c r="AF436" s="95">
        <v>0</v>
      </c>
      <c r="AG436" s="343">
        <v>0</v>
      </c>
      <c r="AH436" s="99"/>
    </row>
    <row r="437" spans="1:34" s="34" customFormat="1" ht="12">
      <c r="A437" s="100">
        <v>463</v>
      </c>
      <c r="B437" s="103">
        <v>463035044</v>
      </c>
      <c r="C437" s="102" t="s">
        <v>526</v>
      </c>
      <c r="D437" s="103">
        <v>35</v>
      </c>
      <c r="E437" s="102" t="s">
        <v>60</v>
      </c>
      <c r="F437" s="103">
        <v>44</v>
      </c>
      <c r="G437" s="104" t="s">
        <v>69</v>
      </c>
      <c r="H437" s="94"/>
      <c r="I437" s="304">
        <v>19039</v>
      </c>
      <c r="J437" s="304">
        <v>0</v>
      </c>
      <c r="K437" s="304">
        <v>0</v>
      </c>
      <c r="L437" s="304">
        <v>1188</v>
      </c>
      <c r="M437" s="304">
        <v>20227</v>
      </c>
      <c r="N437" s="127"/>
      <c r="O437" s="134">
        <v>5</v>
      </c>
      <c r="P437" s="95">
        <v>89275</v>
      </c>
      <c r="Q437" s="95">
        <v>-1490.5277983827316</v>
      </c>
      <c r="R437" s="95">
        <v>0</v>
      </c>
      <c r="S437" s="95">
        <v>0</v>
      </c>
      <c r="T437" s="95">
        <v>5478</v>
      </c>
      <c r="U437" s="95">
        <v>93262.472201617275</v>
      </c>
      <c r="V437" s="128"/>
      <c r="W437" s="361">
        <v>0.31100478468899523</v>
      </c>
      <c r="X437" s="362">
        <v>0</v>
      </c>
      <c r="Y437" s="133">
        <v>0.09</v>
      </c>
      <c r="Z437" s="133">
        <v>9.39202095539073E-2</v>
      </c>
      <c r="AA437" s="339">
        <v>0</v>
      </c>
      <c r="AB437" s="130"/>
      <c r="AC437" s="341">
        <v>2</v>
      </c>
      <c r="AD437" s="134">
        <v>7.8287064854714927E-2</v>
      </c>
      <c r="AE437" s="95">
        <v>1490.5277983827316</v>
      </c>
      <c r="AF437" s="95">
        <v>0</v>
      </c>
      <c r="AG437" s="343">
        <v>0</v>
      </c>
      <c r="AH437" s="99"/>
    </row>
    <row r="438" spans="1:34" s="34" customFormat="1" ht="12">
      <c r="A438" s="100">
        <v>463</v>
      </c>
      <c r="B438" s="103">
        <v>463035046</v>
      </c>
      <c r="C438" s="102" t="s">
        <v>526</v>
      </c>
      <c r="D438" s="103">
        <v>35</v>
      </c>
      <c r="E438" s="102" t="s">
        <v>60</v>
      </c>
      <c r="F438" s="103">
        <v>46</v>
      </c>
      <c r="G438" s="104" t="s">
        <v>71</v>
      </c>
      <c r="H438" s="94"/>
      <c r="I438" s="304">
        <v>13851.49874879814</v>
      </c>
      <c r="J438" s="304">
        <v>13784</v>
      </c>
      <c r="K438" s="304">
        <v>0</v>
      </c>
      <c r="L438" s="304">
        <v>1188</v>
      </c>
      <c r="M438" s="304">
        <v>28823.498748798142</v>
      </c>
      <c r="N438" s="127"/>
      <c r="O438" s="134">
        <v>1</v>
      </c>
      <c r="P438" s="95">
        <v>25917</v>
      </c>
      <c r="Q438" s="95">
        <v>0</v>
      </c>
      <c r="R438" s="95">
        <v>0</v>
      </c>
      <c r="S438" s="95">
        <v>0</v>
      </c>
      <c r="T438" s="95">
        <v>1114</v>
      </c>
      <c r="U438" s="95">
        <v>27031</v>
      </c>
      <c r="V438" s="128"/>
      <c r="W438" s="361">
        <v>6.2200956937799042E-2</v>
      </c>
      <c r="X438" s="362">
        <v>0</v>
      </c>
      <c r="Y438" s="133">
        <v>0.09</v>
      </c>
      <c r="Z438" s="133">
        <v>8.3219895033130565E-4</v>
      </c>
      <c r="AA438" s="339">
        <v>0</v>
      </c>
      <c r="AB438" s="130"/>
      <c r="AC438" s="341">
        <v>0</v>
      </c>
      <c r="AD438" s="134">
        <v>0</v>
      </c>
      <c r="AE438" s="95">
        <v>0</v>
      </c>
      <c r="AF438" s="95">
        <v>0</v>
      </c>
      <c r="AG438" s="343">
        <v>0</v>
      </c>
      <c r="AH438" s="99"/>
    </row>
    <row r="439" spans="1:34" s="34" customFormat="1" ht="12">
      <c r="A439" s="100">
        <v>463</v>
      </c>
      <c r="B439" s="103">
        <v>463035093</v>
      </c>
      <c r="C439" s="102" t="s">
        <v>526</v>
      </c>
      <c r="D439" s="103">
        <v>35</v>
      </c>
      <c r="E439" s="102" t="s">
        <v>60</v>
      </c>
      <c r="F439" s="103">
        <v>93</v>
      </c>
      <c r="G439" s="104" t="s">
        <v>118</v>
      </c>
      <c r="H439" s="94"/>
      <c r="I439" s="304">
        <v>16664</v>
      </c>
      <c r="J439" s="304">
        <v>68</v>
      </c>
      <c r="K439" s="304">
        <v>0</v>
      </c>
      <c r="L439" s="304">
        <v>1188</v>
      </c>
      <c r="M439" s="304">
        <v>17920</v>
      </c>
      <c r="N439" s="127"/>
      <c r="O439" s="134">
        <v>1</v>
      </c>
      <c r="P439" s="95">
        <v>15691</v>
      </c>
      <c r="Q439" s="95">
        <v>0</v>
      </c>
      <c r="R439" s="95">
        <v>0</v>
      </c>
      <c r="S439" s="95">
        <v>0</v>
      </c>
      <c r="T439" s="95">
        <v>1114</v>
      </c>
      <c r="U439" s="95">
        <v>16805</v>
      </c>
      <c r="V439" s="128"/>
      <c r="W439" s="361">
        <v>6.2200956937799042E-2</v>
      </c>
      <c r="X439" s="362">
        <v>0</v>
      </c>
      <c r="Y439" s="133">
        <v>0.18</v>
      </c>
      <c r="Z439" s="133">
        <v>8.5882308079859873E-2</v>
      </c>
      <c r="AA439" s="339">
        <v>0</v>
      </c>
      <c r="AB439" s="130"/>
      <c r="AC439" s="341">
        <v>0</v>
      </c>
      <c r="AD439" s="134">
        <v>0</v>
      </c>
      <c r="AE439" s="95">
        <v>0</v>
      </c>
      <c r="AF439" s="95">
        <v>0</v>
      </c>
      <c r="AG439" s="343">
        <v>0</v>
      </c>
      <c r="AH439" s="99"/>
    </row>
    <row r="440" spans="1:34" s="34" customFormat="1" ht="12">
      <c r="A440" s="100">
        <v>463</v>
      </c>
      <c r="B440" s="103">
        <v>463035207</v>
      </c>
      <c r="C440" s="102" t="s">
        <v>526</v>
      </c>
      <c r="D440" s="103">
        <v>35</v>
      </c>
      <c r="E440" s="102" t="s">
        <v>60</v>
      </c>
      <c r="F440" s="103">
        <v>207</v>
      </c>
      <c r="G440" s="104" t="s">
        <v>232</v>
      </c>
      <c r="H440" s="94"/>
      <c r="I440" s="304">
        <v>11796</v>
      </c>
      <c r="J440" s="304">
        <v>9895</v>
      </c>
      <c r="K440" s="304">
        <v>0</v>
      </c>
      <c r="L440" s="304">
        <v>1188</v>
      </c>
      <c r="M440" s="304">
        <v>22879</v>
      </c>
      <c r="N440" s="127"/>
      <c r="O440" s="134">
        <v>1</v>
      </c>
      <c r="P440" s="95">
        <v>20342</v>
      </c>
      <c r="Q440" s="95">
        <v>0</v>
      </c>
      <c r="R440" s="95">
        <v>0</v>
      </c>
      <c r="S440" s="95">
        <v>0</v>
      </c>
      <c r="T440" s="95">
        <v>1114</v>
      </c>
      <c r="U440" s="95">
        <v>21456</v>
      </c>
      <c r="V440" s="128"/>
      <c r="W440" s="361">
        <v>6.2200956937799042E-2</v>
      </c>
      <c r="X440" s="362">
        <v>0</v>
      </c>
      <c r="Y440" s="133">
        <v>0.09</v>
      </c>
      <c r="Z440" s="133">
        <v>3.8441647048405916E-4</v>
      </c>
      <c r="AA440" s="339">
        <v>0</v>
      </c>
      <c r="AB440" s="130"/>
      <c r="AC440" s="341">
        <v>0</v>
      </c>
      <c r="AD440" s="134">
        <v>0</v>
      </c>
      <c r="AE440" s="95">
        <v>0</v>
      </c>
      <c r="AF440" s="95">
        <v>0</v>
      </c>
      <c r="AG440" s="343">
        <v>0</v>
      </c>
      <c r="AH440" s="99"/>
    </row>
    <row r="441" spans="1:34" s="34" customFormat="1" ht="12">
      <c r="A441" s="100">
        <v>463</v>
      </c>
      <c r="B441" s="103">
        <v>463035220</v>
      </c>
      <c r="C441" s="102" t="s">
        <v>526</v>
      </c>
      <c r="D441" s="103">
        <v>35</v>
      </c>
      <c r="E441" s="102" t="s">
        <v>60</v>
      </c>
      <c r="F441" s="103">
        <v>220</v>
      </c>
      <c r="G441" s="104" t="s">
        <v>245</v>
      </c>
      <c r="H441" s="94"/>
      <c r="I441" s="304">
        <v>19036</v>
      </c>
      <c r="J441" s="304">
        <v>6788</v>
      </c>
      <c r="K441" s="304">
        <v>0</v>
      </c>
      <c r="L441" s="304">
        <v>1188</v>
      </c>
      <c r="M441" s="304">
        <v>27012</v>
      </c>
      <c r="N441" s="127"/>
      <c r="O441" s="134">
        <v>1</v>
      </c>
      <c r="P441" s="95">
        <v>24218</v>
      </c>
      <c r="Q441" s="95">
        <v>0</v>
      </c>
      <c r="R441" s="95">
        <v>0</v>
      </c>
      <c r="S441" s="95">
        <v>0</v>
      </c>
      <c r="T441" s="95">
        <v>1114</v>
      </c>
      <c r="U441" s="95">
        <v>25332</v>
      </c>
      <c r="V441" s="128"/>
      <c r="W441" s="361">
        <v>6.2200956937799042E-2</v>
      </c>
      <c r="X441" s="362">
        <v>0</v>
      </c>
      <c r="Y441" s="133">
        <v>0.09</v>
      </c>
      <c r="Z441" s="133">
        <v>1.6030151924726756E-2</v>
      </c>
      <c r="AA441" s="339">
        <v>0</v>
      </c>
      <c r="AB441" s="130"/>
      <c r="AC441" s="341">
        <v>1</v>
      </c>
      <c r="AD441" s="134">
        <v>0</v>
      </c>
      <c r="AE441" s="95">
        <v>0</v>
      </c>
      <c r="AF441" s="95">
        <v>0</v>
      </c>
      <c r="AG441" s="343">
        <v>0</v>
      </c>
      <c r="AH441" s="99"/>
    </row>
    <row r="442" spans="1:34" s="34" customFormat="1" ht="12">
      <c r="A442" s="100">
        <v>463</v>
      </c>
      <c r="B442" s="103">
        <v>463035243</v>
      </c>
      <c r="C442" s="102" t="s">
        <v>526</v>
      </c>
      <c r="D442" s="103">
        <v>35</v>
      </c>
      <c r="E442" s="102" t="s">
        <v>60</v>
      </c>
      <c r="F442" s="103">
        <v>243</v>
      </c>
      <c r="G442" s="104" t="s">
        <v>268</v>
      </c>
      <c r="H442" s="94"/>
      <c r="I442" s="304">
        <v>19819</v>
      </c>
      <c r="J442" s="304">
        <v>2581</v>
      </c>
      <c r="K442" s="304">
        <v>0</v>
      </c>
      <c r="L442" s="304">
        <v>1188</v>
      </c>
      <c r="M442" s="304">
        <v>23588</v>
      </c>
      <c r="N442" s="127"/>
      <c r="O442" s="134">
        <v>1</v>
      </c>
      <c r="P442" s="95">
        <v>21007</v>
      </c>
      <c r="Q442" s="95">
        <v>0</v>
      </c>
      <c r="R442" s="95">
        <v>0</v>
      </c>
      <c r="S442" s="95">
        <v>0</v>
      </c>
      <c r="T442" s="95">
        <v>1114</v>
      </c>
      <c r="U442" s="95">
        <v>22121</v>
      </c>
      <c r="V442" s="128"/>
      <c r="W442" s="361">
        <v>6.2200956937799042E-2</v>
      </c>
      <c r="X442" s="362">
        <v>0</v>
      </c>
      <c r="Y442" s="133">
        <v>0.09</v>
      </c>
      <c r="Z442" s="133">
        <v>5.9543084856891471E-3</v>
      </c>
      <c r="AA442" s="339">
        <v>0</v>
      </c>
      <c r="AB442" s="130"/>
      <c r="AC442" s="341">
        <v>1</v>
      </c>
      <c r="AD442" s="134">
        <v>0</v>
      </c>
      <c r="AE442" s="95">
        <v>0</v>
      </c>
      <c r="AF442" s="95">
        <v>0</v>
      </c>
      <c r="AG442" s="343">
        <v>0</v>
      </c>
      <c r="AH442" s="99"/>
    </row>
    <row r="443" spans="1:34" s="34" customFormat="1" ht="12">
      <c r="A443" s="100">
        <v>463</v>
      </c>
      <c r="B443" s="103">
        <v>463035244</v>
      </c>
      <c r="C443" s="102" t="s">
        <v>526</v>
      </c>
      <c r="D443" s="103">
        <v>35</v>
      </c>
      <c r="E443" s="102" t="s">
        <v>60</v>
      </c>
      <c r="F443" s="103">
        <v>244</v>
      </c>
      <c r="G443" s="104" t="s">
        <v>269</v>
      </c>
      <c r="H443" s="94"/>
      <c r="I443" s="304">
        <v>18028</v>
      </c>
      <c r="J443" s="304">
        <v>4358</v>
      </c>
      <c r="K443" s="304">
        <v>0</v>
      </c>
      <c r="L443" s="304">
        <v>1188</v>
      </c>
      <c r="M443" s="304">
        <v>23574</v>
      </c>
      <c r="N443" s="127"/>
      <c r="O443" s="134">
        <v>5</v>
      </c>
      <c r="P443" s="95">
        <v>104970</v>
      </c>
      <c r="Q443" s="95">
        <v>0</v>
      </c>
      <c r="R443" s="95">
        <v>0</v>
      </c>
      <c r="S443" s="95">
        <v>0</v>
      </c>
      <c r="T443" s="95">
        <v>5570</v>
      </c>
      <c r="U443" s="95">
        <v>110540</v>
      </c>
      <c r="V443" s="128"/>
      <c r="W443" s="361">
        <v>0.31100478468899523</v>
      </c>
      <c r="X443" s="362">
        <v>0</v>
      </c>
      <c r="Y443" s="133">
        <v>0.09</v>
      </c>
      <c r="Z443" s="133">
        <v>8.1553960330733144E-2</v>
      </c>
      <c r="AA443" s="339">
        <v>0</v>
      </c>
      <c r="AB443" s="130"/>
      <c r="AC443" s="341">
        <v>0</v>
      </c>
      <c r="AD443" s="134">
        <v>0</v>
      </c>
      <c r="AE443" s="95">
        <v>0</v>
      </c>
      <c r="AF443" s="95">
        <v>0</v>
      </c>
      <c r="AG443" s="343">
        <v>0</v>
      </c>
      <c r="AH443" s="99"/>
    </row>
    <row r="444" spans="1:34" s="34" customFormat="1" ht="12">
      <c r="A444" s="100">
        <v>463</v>
      </c>
      <c r="B444" s="103">
        <v>463035251</v>
      </c>
      <c r="C444" s="102" t="s">
        <v>526</v>
      </c>
      <c r="D444" s="103">
        <v>35</v>
      </c>
      <c r="E444" s="102" t="s">
        <v>60</v>
      </c>
      <c r="F444" s="103">
        <v>251</v>
      </c>
      <c r="G444" s="104" t="s">
        <v>276</v>
      </c>
      <c r="H444" s="94"/>
      <c r="I444" s="304">
        <v>11796</v>
      </c>
      <c r="J444" s="304">
        <v>1856</v>
      </c>
      <c r="K444" s="304">
        <v>0</v>
      </c>
      <c r="L444" s="304">
        <v>1188</v>
      </c>
      <c r="M444" s="304">
        <v>14840</v>
      </c>
      <c r="N444" s="127"/>
      <c r="O444" s="134">
        <v>1</v>
      </c>
      <c r="P444" s="95">
        <v>12803</v>
      </c>
      <c r="Q444" s="95">
        <v>0</v>
      </c>
      <c r="R444" s="95">
        <v>0</v>
      </c>
      <c r="S444" s="95">
        <v>0</v>
      </c>
      <c r="T444" s="95">
        <v>1114</v>
      </c>
      <c r="U444" s="95">
        <v>13917</v>
      </c>
      <c r="V444" s="128"/>
      <c r="W444" s="361">
        <v>6.2200956937799042E-2</v>
      </c>
      <c r="X444" s="362">
        <v>0</v>
      </c>
      <c r="Y444" s="133">
        <v>0.09</v>
      </c>
      <c r="Z444" s="133">
        <v>4.3235574968650846E-2</v>
      </c>
      <c r="AA444" s="339">
        <v>0</v>
      </c>
      <c r="AB444" s="130"/>
      <c r="AC444" s="341">
        <v>0</v>
      </c>
      <c r="AD444" s="134">
        <v>0</v>
      </c>
      <c r="AE444" s="95">
        <v>0</v>
      </c>
      <c r="AF444" s="95">
        <v>0</v>
      </c>
      <c r="AG444" s="343">
        <v>0</v>
      </c>
      <c r="AH444" s="99"/>
    </row>
    <row r="445" spans="1:34" s="34" customFormat="1" ht="12">
      <c r="A445" s="100">
        <v>464</v>
      </c>
      <c r="B445" s="103">
        <v>464168030</v>
      </c>
      <c r="C445" s="102" t="s">
        <v>527</v>
      </c>
      <c r="D445" s="103">
        <v>168</v>
      </c>
      <c r="E445" s="102" t="s">
        <v>193</v>
      </c>
      <c r="F445" s="103">
        <v>30</v>
      </c>
      <c r="G445" s="104" t="s">
        <v>55</v>
      </c>
      <c r="H445" s="94"/>
      <c r="I445" s="304">
        <v>15293</v>
      </c>
      <c r="J445" s="304">
        <v>5511</v>
      </c>
      <c r="K445" s="304">
        <v>0</v>
      </c>
      <c r="L445" s="304">
        <v>1188</v>
      </c>
      <c r="M445" s="304">
        <v>21992</v>
      </c>
      <c r="N445" s="127"/>
      <c r="O445" s="134">
        <v>11</v>
      </c>
      <c r="P445" s="95">
        <v>228844</v>
      </c>
      <c r="Q445" s="95">
        <v>0</v>
      </c>
      <c r="R445" s="95">
        <v>0</v>
      </c>
      <c r="S445" s="95">
        <v>0</v>
      </c>
      <c r="T445" s="95">
        <v>13068</v>
      </c>
      <c r="U445" s="95">
        <v>241912</v>
      </c>
      <c r="V445" s="128"/>
      <c r="W445" s="361">
        <v>0</v>
      </c>
      <c r="X445" s="362">
        <v>0</v>
      </c>
      <c r="Y445" s="133">
        <v>0.09</v>
      </c>
      <c r="Z445" s="133">
        <v>7.4103570780187141E-3</v>
      </c>
      <c r="AA445" s="339">
        <v>0</v>
      </c>
      <c r="AB445" s="130"/>
      <c r="AC445" s="341">
        <v>0</v>
      </c>
      <c r="AD445" s="134">
        <v>0</v>
      </c>
      <c r="AE445" s="95">
        <v>0</v>
      </c>
      <c r="AF445" s="95">
        <v>0</v>
      </c>
      <c r="AG445" s="343">
        <v>0</v>
      </c>
      <c r="AH445" s="99"/>
    </row>
    <row r="446" spans="1:34" s="34" customFormat="1" ht="12">
      <c r="A446" s="100">
        <v>464</v>
      </c>
      <c r="B446" s="103">
        <v>464168035</v>
      </c>
      <c r="C446" s="102" t="s">
        <v>527</v>
      </c>
      <c r="D446" s="103">
        <v>168</v>
      </c>
      <c r="E446" s="102" t="s">
        <v>193</v>
      </c>
      <c r="F446" s="103">
        <v>35</v>
      </c>
      <c r="G446" s="104" t="s">
        <v>60</v>
      </c>
      <c r="H446" s="94"/>
      <c r="I446" s="304">
        <v>11462</v>
      </c>
      <c r="J446" s="304">
        <v>4077</v>
      </c>
      <c r="K446" s="304">
        <v>0</v>
      </c>
      <c r="L446" s="304">
        <v>1188</v>
      </c>
      <c r="M446" s="304">
        <v>16727</v>
      </c>
      <c r="N446" s="127"/>
      <c r="O446" s="134">
        <v>1</v>
      </c>
      <c r="P446" s="95">
        <v>15539</v>
      </c>
      <c r="Q446" s="95">
        <v>0</v>
      </c>
      <c r="R446" s="95">
        <v>0</v>
      </c>
      <c r="S446" s="95">
        <v>0</v>
      </c>
      <c r="T446" s="95">
        <v>1188</v>
      </c>
      <c r="U446" s="95">
        <v>16727</v>
      </c>
      <c r="V446" s="128"/>
      <c r="W446" s="361">
        <v>0</v>
      </c>
      <c r="X446" s="362">
        <v>0</v>
      </c>
      <c r="Y446" s="133">
        <v>0.18</v>
      </c>
      <c r="Z446" s="133">
        <v>0.16288347901121777</v>
      </c>
      <c r="AA446" s="339">
        <v>0</v>
      </c>
      <c r="AB446" s="130"/>
      <c r="AC446" s="341">
        <v>0</v>
      </c>
      <c r="AD446" s="134">
        <v>0</v>
      </c>
      <c r="AE446" s="95">
        <v>0</v>
      </c>
      <c r="AF446" s="95">
        <v>0</v>
      </c>
      <c r="AG446" s="343">
        <v>0</v>
      </c>
      <c r="AH446" s="99"/>
    </row>
    <row r="447" spans="1:34" s="34" customFormat="1" ht="12">
      <c r="A447" s="100">
        <v>464</v>
      </c>
      <c r="B447" s="103">
        <v>464168071</v>
      </c>
      <c r="C447" s="102" t="s">
        <v>527</v>
      </c>
      <c r="D447" s="103">
        <v>168</v>
      </c>
      <c r="E447" s="102" t="s">
        <v>193</v>
      </c>
      <c r="F447" s="103">
        <v>71</v>
      </c>
      <c r="G447" s="104" t="s">
        <v>96</v>
      </c>
      <c r="H447" s="94"/>
      <c r="I447" s="304">
        <v>11213</v>
      </c>
      <c r="J447" s="304">
        <v>4752</v>
      </c>
      <c r="K447" s="304">
        <v>0</v>
      </c>
      <c r="L447" s="304">
        <v>1188</v>
      </c>
      <c r="M447" s="304">
        <v>17153</v>
      </c>
      <c r="N447" s="127"/>
      <c r="O447" s="134">
        <v>3</v>
      </c>
      <c r="P447" s="95">
        <v>47895</v>
      </c>
      <c r="Q447" s="95">
        <v>0</v>
      </c>
      <c r="R447" s="95">
        <v>0</v>
      </c>
      <c r="S447" s="95">
        <v>0</v>
      </c>
      <c r="T447" s="95">
        <v>3564</v>
      </c>
      <c r="U447" s="95">
        <v>51459</v>
      </c>
      <c r="V447" s="128"/>
      <c r="W447" s="361">
        <v>0</v>
      </c>
      <c r="X447" s="362">
        <v>0</v>
      </c>
      <c r="Y447" s="133">
        <v>0.09</v>
      </c>
      <c r="Z447" s="133">
        <v>4.1931171317041542E-3</v>
      </c>
      <c r="AA447" s="339">
        <v>0</v>
      </c>
      <c r="AB447" s="130"/>
      <c r="AC447" s="341">
        <v>2</v>
      </c>
      <c r="AD447" s="134">
        <v>0</v>
      </c>
      <c r="AE447" s="95">
        <v>0</v>
      </c>
      <c r="AF447" s="95">
        <v>0</v>
      </c>
      <c r="AG447" s="343">
        <v>0</v>
      </c>
      <c r="AH447" s="99"/>
    </row>
    <row r="448" spans="1:34" s="34" customFormat="1" ht="12">
      <c r="A448" s="100">
        <v>464</v>
      </c>
      <c r="B448" s="103">
        <v>464168163</v>
      </c>
      <c r="C448" s="102" t="s">
        <v>527</v>
      </c>
      <c r="D448" s="103">
        <v>168</v>
      </c>
      <c r="E448" s="102" t="s">
        <v>193</v>
      </c>
      <c r="F448" s="103">
        <v>163</v>
      </c>
      <c r="G448" s="104" t="s">
        <v>188</v>
      </c>
      <c r="H448" s="94"/>
      <c r="I448" s="304">
        <v>15133</v>
      </c>
      <c r="J448" s="304">
        <v>2</v>
      </c>
      <c r="K448" s="304">
        <v>0</v>
      </c>
      <c r="L448" s="304">
        <v>1188</v>
      </c>
      <c r="M448" s="304">
        <v>16323</v>
      </c>
      <c r="N448" s="127"/>
      <c r="O448" s="134">
        <v>29</v>
      </c>
      <c r="P448" s="95">
        <v>438915</v>
      </c>
      <c r="Q448" s="95">
        <v>0</v>
      </c>
      <c r="R448" s="95">
        <v>0</v>
      </c>
      <c r="S448" s="95">
        <v>0</v>
      </c>
      <c r="T448" s="95">
        <v>34452</v>
      </c>
      <c r="U448" s="95">
        <v>473367</v>
      </c>
      <c r="V448" s="128"/>
      <c r="W448" s="361">
        <v>0</v>
      </c>
      <c r="X448" s="362">
        <v>0</v>
      </c>
      <c r="Y448" s="133">
        <v>0.18</v>
      </c>
      <c r="Z448" s="133">
        <v>9.5688734990315535E-2</v>
      </c>
      <c r="AA448" s="339">
        <v>0</v>
      </c>
      <c r="AB448" s="130"/>
      <c r="AC448" s="341">
        <v>8</v>
      </c>
      <c r="AD448" s="134">
        <v>0</v>
      </c>
      <c r="AE448" s="95">
        <v>0</v>
      </c>
      <c r="AF448" s="95">
        <v>0</v>
      </c>
      <c r="AG448" s="343">
        <v>0</v>
      </c>
      <c r="AH448" s="99"/>
    </row>
    <row r="449" spans="1:34" s="34" customFormat="1" ht="12">
      <c r="A449" s="100">
        <v>464</v>
      </c>
      <c r="B449" s="103">
        <v>464168168</v>
      </c>
      <c r="C449" s="102" t="s">
        <v>527</v>
      </c>
      <c r="D449" s="103">
        <v>168</v>
      </c>
      <c r="E449" s="102" t="s">
        <v>193</v>
      </c>
      <c r="F449" s="103">
        <v>168</v>
      </c>
      <c r="G449" s="104" t="s">
        <v>193</v>
      </c>
      <c r="H449" s="94"/>
      <c r="I449" s="304">
        <v>12471</v>
      </c>
      <c r="J449" s="304">
        <v>8957</v>
      </c>
      <c r="K449" s="304">
        <v>0</v>
      </c>
      <c r="L449" s="304">
        <v>1188</v>
      </c>
      <c r="M449" s="304">
        <v>22616</v>
      </c>
      <c r="N449" s="127"/>
      <c r="O449" s="134">
        <v>79</v>
      </c>
      <c r="P449" s="95">
        <v>1692812</v>
      </c>
      <c r="Q449" s="95">
        <v>0</v>
      </c>
      <c r="R449" s="95">
        <v>0</v>
      </c>
      <c r="S449" s="95">
        <v>0</v>
      </c>
      <c r="T449" s="95">
        <v>93852</v>
      </c>
      <c r="U449" s="95">
        <v>1786664</v>
      </c>
      <c r="V449" s="128"/>
      <c r="W449" s="361">
        <v>0</v>
      </c>
      <c r="X449" s="362">
        <v>0</v>
      </c>
      <c r="Y449" s="133">
        <v>0.09</v>
      </c>
      <c r="Z449" s="133">
        <v>3.0020311779566943E-2</v>
      </c>
      <c r="AA449" s="339">
        <v>0</v>
      </c>
      <c r="AB449" s="130"/>
      <c r="AC449" s="341">
        <v>9</v>
      </c>
      <c r="AD449" s="134">
        <v>0</v>
      </c>
      <c r="AE449" s="95">
        <v>0</v>
      </c>
      <c r="AF449" s="95">
        <v>0</v>
      </c>
      <c r="AG449" s="343">
        <v>0</v>
      </c>
      <c r="AH449" s="99"/>
    </row>
    <row r="450" spans="1:34" s="34" customFormat="1" ht="12">
      <c r="A450" s="100">
        <v>464</v>
      </c>
      <c r="B450" s="103">
        <v>464168196</v>
      </c>
      <c r="C450" s="102" t="s">
        <v>527</v>
      </c>
      <c r="D450" s="103">
        <v>168</v>
      </c>
      <c r="E450" s="102" t="s">
        <v>193</v>
      </c>
      <c r="F450" s="103">
        <v>196</v>
      </c>
      <c r="G450" s="104" t="s">
        <v>221</v>
      </c>
      <c r="H450" s="94"/>
      <c r="I450" s="304">
        <v>13040</v>
      </c>
      <c r="J450" s="304">
        <v>8756</v>
      </c>
      <c r="K450" s="304">
        <v>0</v>
      </c>
      <c r="L450" s="304">
        <v>1188</v>
      </c>
      <c r="M450" s="304">
        <v>22984</v>
      </c>
      <c r="N450" s="127"/>
      <c r="O450" s="134">
        <v>11</v>
      </c>
      <c r="P450" s="95">
        <v>239756</v>
      </c>
      <c r="Q450" s="95">
        <v>0</v>
      </c>
      <c r="R450" s="95">
        <v>0</v>
      </c>
      <c r="S450" s="95">
        <v>0</v>
      </c>
      <c r="T450" s="95">
        <v>13068</v>
      </c>
      <c r="U450" s="95">
        <v>252824</v>
      </c>
      <c r="V450" s="128"/>
      <c r="W450" s="361">
        <v>0</v>
      </c>
      <c r="X450" s="362">
        <v>0</v>
      </c>
      <c r="Y450" s="133">
        <v>0.09</v>
      </c>
      <c r="Z450" s="133">
        <v>4.2450182671450926E-2</v>
      </c>
      <c r="AA450" s="339">
        <v>0</v>
      </c>
      <c r="AB450" s="130"/>
      <c r="AC450" s="341">
        <v>3</v>
      </c>
      <c r="AD450" s="134">
        <v>0</v>
      </c>
      <c r="AE450" s="95">
        <v>0</v>
      </c>
      <c r="AF450" s="95">
        <v>0</v>
      </c>
      <c r="AG450" s="343">
        <v>0</v>
      </c>
      <c r="AH450" s="99"/>
    </row>
    <row r="451" spans="1:34" s="34" customFormat="1" ht="12">
      <c r="A451" s="100">
        <v>464</v>
      </c>
      <c r="B451" s="103">
        <v>464168229</v>
      </c>
      <c r="C451" s="102" t="s">
        <v>527</v>
      </c>
      <c r="D451" s="103">
        <v>168</v>
      </c>
      <c r="E451" s="102" t="s">
        <v>193</v>
      </c>
      <c r="F451" s="103">
        <v>229</v>
      </c>
      <c r="G451" s="104" t="s">
        <v>254</v>
      </c>
      <c r="H451" s="94"/>
      <c r="I451" s="304">
        <v>16313</v>
      </c>
      <c r="J451" s="304">
        <v>1615</v>
      </c>
      <c r="K451" s="304">
        <v>0</v>
      </c>
      <c r="L451" s="304">
        <v>1188</v>
      </c>
      <c r="M451" s="304">
        <v>19116</v>
      </c>
      <c r="N451" s="127"/>
      <c r="O451" s="134">
        <v>32</v>
      </c>
      <c r="P451" s="95">
        <v>573696</v>
      </c>
      <c r="Q451" s="95">
        <v>0</v>
      </c>
      <c r="R451" s="95">
        <v>0</v>
      </c>
      <c r="S451" s="95">
        <v>0</v>
      </c>
      <c r="T451" s="95">
        <v>38016</v>
      </c>
      <c r="U451" s="95">
        <v>611712</v>
      </c>
      <c r="V451" s="128"/>
      <c r="W451" s="361">
        <v>0</v>
      </c>
      <c r="X451" s="362">
        <v>0</v>
      </c>
      <c r="Y451" s="133">
        <v>0.09</v>
      </c>
      <c r="Z451" s="133">
        <v>2.7719446547168177E-2</v>
      </c>
      <c r="AA451" s="339">
        <v>0</v>
      </c>
      <c r="AB451" s="130"/>
      <c r="AC451" s="341">
        <v>9</v>
      </c>
      <c r="AD451" s="134">
        <v>0</v>
      </c>
      <c r="AE451" s="95">
        <v>0</v>
      </c>
      <c r="AF451" s="95">
        <v>0</v>
      </c>
      <c r="AG451" s="343">
        <v>0</v>
      </c>
      <c r="AH451" s="99"/>
    </row>
    <row r="452" spans="1:34" s="34" customFormat="1" ht="12">
      <c r="A452" s="100">
        <v>464</v>
      </c>
      <c r="B452" s="103">
        <v>464168258</v>
      </c>
      <c r="C452" s="102" t="s">
        <v>527</v>
      </c>
      <c r="D452" s="103">
        <v>168</v>
      </c>
      <c r="E452" s="102" t="s">
        <v>193</v>
      </c>
      <c r="F452" s="103">
        <v>258</v>
      </c>
      <c r="G452" s="104" t="s">
        <v>283</v>
      </c>
      <c r="H452" s="94"/>
      <c r="I452" s="304">
        <v>17136</v>
      </c>
      <c r="J452" s="304">
        <v>3746</v>
      </c>
      <c r="K452" s="304">
        <v>0</v>
      </c>
      <c r="L452" s="304">
        <v>1188</v>
      </c>
      <c r="M452" s="304">
        <v>22070</v>
      </c>
      <c r="N452" s="127"/>
      <c r="O452" s="134">
        <v>19</v>
      </c>
      <c r="P452" s="95">
        <v>396758</v>
      </c>
      <c r="Q452" s="95">
        <v>0</v>
      </c>
      <c r="R452" s="95">
        <v>0</v>
      </c>
      <c r="S452" s="95">
        <v>0</v>
      </c>
      <c r="T452" s="95">
        <v>22572</v>
      </c>
      <c r="U452" s="95">
        <v>419330</v>
      </c>
      <c r="V452" s="128"/>
      <c r="W452" s="361">
        <v>0</v>
      </c>
      <c r="X452" s="362">
        <v>0</v>
      </c>
      <c r="Y452" s="133">
        <v>0.18</v>
      </c>
      <c r="Z452" s="133">
        <v>0.10248290415588966</v>
      </c>
      <c r="AA452" s="339">
        <v>0</v>
      </c>
      <c r="AB452" s="130"/>
      <c r="AC452" s="341">
        <v>2</v>
      </c>
      <c r="AD452" s="134">
        <v>0</v>
      </c>
      <c r="AE452" s="95">
        <v>0</v>
      </c>
      <c r="AF452" s="95">
        <v>0</v>
      </c>
      <c r="AG452" s="343">
        <v>0</v>
      </c>
      <c r="AH452" s="99"/>
    </row>
    <row r="453" spans="1:34" s="34" customFormat="1" ht="12">
      <c r="A453" s="100">
        <v>464</v>
      </c>
      <c r="B453" s="103">
        <v>464168262</v>
      </c>
      <c r="C453" s="102" t="s">
        <v>527</v>
      </c>
      <c r="D453" s="103">
        <v>168</v>
      </c>
      <c r="E453" s="102" t="s">
        <v>193</v>
      </c>
      <c r="F453" s="103">
        <v>262</v>
      </c>
      <c r="G453" s="104" t="s">
        <v>287</v>
      </c>
      <c r="H453" s="94"/>
      <c r="I453" s="304">
        <v>11462</v>
      </c>
      <c r="J453" s="304">
        <v>120</v>
      </c>
      <c r="K453" s="304">
        <v>0</v>
      </c>
      <c r="L453" s="304">
        <v>1188</v>
      </c>
      <c r="M453" s="304">
        <v>12770</v>
      </c>
      <c r="N453" s="127"/>
      <c r="O453" s="134">
        <v>1</v>
      </c>
      <c r="P453" s="95">
        <v>11582</v>
      </c>
      <c r="Q453" s="95">
        <v>0</v>
      </c>
      <c r="R453" s="95">
        <v>0</v>
      </c>
      <c r="S453" s="95">
        <v>0</v>
      </c>
      <c r="T453" s="95">
        <v>1188</v>
      </c>
      <c r="U453" s="95">
        <v>12770</v>
      </c>
      <c r="V453" s="128"/>
      <c r="W453" s="361">
        <v>0</v>
      </c>
      <c r="X453" s="362">
        <v>0</v>
      </c>
      <c r="Y453" s="133">
        <v>0.09</v>
      </c>
      <c r="Z453" s="133">
        <v>8.7628777562184054E-2</v>
      </c>
      <c r="AA453" s="339">
        <v>0</v>
      </c>
      <c r="AB453" s="130"/>
      <c r="AC453" s="341">
        <v>0</v>
      </c>
      <c r="AD453" s="134">
        <v>0</v>
      </c>
      <c r="AE453" s="95">
        <v>0</v>
      </c>
      <c r="AF453" s="95">
        <v>0</v>
      </c>
      <c r="AG453" s="343">
        <v>0</v>
      </c>
      <c r="AH453" s="99"/>
    </row>
    <row r="454" spans="1:34" s="34" customFormat="1" ht="12">
      <c r="A454" s="100">
        <v>464</v>
      </c>
      <c r="B454" s="103">
        <v>464168291</v>
      </c>
      <c r="C454" s="102" t="s">
        <v>527</v>
      </c>
      <c r="D454" s="103">
        <v>168</v>
      </c>
      <c r="E454" s="102" t="s">
        <v>193</v>
      </c>
      <c r="F454" s="103">
        <v>291</v>
      </c>
      <c r="G454" s="104" t="s">
        <v>316</v>
      </c>
      <c r="H454" s="94"/>
      <c r="I454" s="304">
        <v>12279</v>
      </c>
      <c r="J454" s="304">
        <v>4971</v>
      </c>
      <c r="K454" s="304">
        <v>0</v>
      </c>
      <c r="L454" s="304">
        <v>1188</v>
      </c>
      <c r="M454" s="304">
        <v>18438</v>
      </c>
      <c r="N454" s="127"/>
      <c r="O454" s="134">
        <v>40</v>
      </c>
      <c r="P454" s="95">
        <v>690000</v>
      </c>
      <c r="Q454" s="95">
        <v>0</v>
      </c>
      <c r="R454" s="95">
        <v>0</v>
      </c>
      <c r="S454" s="95">
        <v>0</v>
      </c>
      <c r="T454" s="95">
        <v>47520</v>
      </c>
      <c r="U454" s="95">
        <v>737520</v>
      </c>
      <c r="V454" s="128"/>
      <c r="W454" s="361">
        <v>0</v>
      </c>
      <c r="X454" s="362">
        <v>0</v>
      </c>
      <c r="Y454" s="133">
        <v>0.09</v>
      </c>
      <c r="Z454" s="133">
        <v>1.9333542171515925E-2</v>
      </c>
      <c r="AA454" s="339">
        <v>0</v>
      </c>
      <c r="AB454" s="130"/>
      <c r="AC454" s="341">
        <v>10</v>
      </c>
      <c r="AD454" s="134">
        <v>0</v>
      </c>
      <c r="AE454" s="95">
        <v>0</v>
      </c>
      <c r="AF454" s="95">
        <v>0</v>
      </c>
      <c r="AG454" s="343">
        <v>0</v>
      </c>
      <c r="AH454" s="99"/>
    </row>
    <row r="455" spans="1:34" s="34" customFormat="1" ht="12">
      <c r="A455" s="100">
        <v>466</v>
      </c>
      <c r="B455" s="103">
        <v>466700096</v>
      </c>
      <c r="C455" s="102" t="s">
        <v>528</v>
      </c>
      <c r="D455" s="103">
        <v>700</v>
      </c>
      <c r="E455" s="102" t="s">
        <v>410</v>
      </c>
      <c r="F455" s="103">
        <v>96</v>
      </c>
      <c r="G455" s="104" t="s">
        <v>121</v>
      </c>
      <c r="H455" s="94"/>
      <c r="I455" s="304">
        <v>12988</v>
      </c>
      <c r="J455" s="304">
        <v>9285</v>
      </c>
      <c r="K455" s="304">
        <v>0</v>
      </c>
      <c r="L455" s="304">
        <v>1188</v>
      </c>
      <c r="M455" s="304">
        <v>23461</v>
      </c>
      <c r="N455" s="127"/>
      <c r="O455" s="134">
        <v>1</v>
      </c>
      <c r="P455" s="95">
        <v>22273</v>
      </c>
      <c r="Q455" s="95">
        <v>0</v>
      </c>
      <c r="R455" s="95">
        <v>0</v>
      </c>
      <c r="S455" s="95">
        <v>0</v>
      </c>
      <c r="T455" s="95">
        <v>1188</v>
      </c>
      <c r="U455" s="95">
        <v>23461</v>
      </c>
      <c r="V455" s="128"/>
      <c r="W455" s="361">
        <v>0</v>
      </c>
      <c r="X455" s="362">
        <v>0</v>
      </c>
      <c r="Y455" s="133">
        <v>0.09</v>
      </c>
      <c r="Z455" s="133">
        <v>3.7184894651330652E-2</v>
      </c>
      <c r="AA455" s="339">
        <v>0</v>
      </c>
      <c r="AB455" s="130"/>
      <c r="AC455" s="341">
        <v>0</v>
      </c>
      <c r="AD455" s="134">
        <v>0</v>
      </c>
      <c r="AE455" s="95">
        <v>0</v>
      </c>
      <c r="AF455" s="95">
        <v>0</v>
      </c>
      <c r="AG455" s="343">
        <v>0</v>
      </c>
      <c r="AH455" s="99"/>
    </row>
    <row r="456" spans="1:34" s="34" customFormat="1" ht="12">
      <c r="A456" s="100">
        <v>466</v>
      </c>
      <c r="B456" s="103">
        <v>466700700</v>
      </c>
      <c r="C456" s="102" t="s">
        <v>528</v>
      </c>
      <c r="D456" s="103">
        <v>700</v>
      </c>
      <c r="E456" s="102" t="s">
        <v>410</v>
      </c>
      <c r="F456" s="103">
        <v>700</v>
      </c>
      <c r="G456" s="104" t="s">
        <v>410</v>
      </c>
      <c r="H456" s="94"/>
      <c r="I456" s="304">
        <v>16941</v>
      </c>
      <c r="J456" s="304">
        <v>12466</v>
      </c>
      <c r="K456" s="304">
        <v>0</v>
      </c>
      <c r="L456" s="304">
        <v>1188</v>
      </c>
      <c r="M456" s="304">
        <v>30595</v>
      </c>
      <c r="N456" s="127"/>
      <c r="O456" s="134">
        <v>38</v>
      </c>
      <c r="P456" s="95">
        <v>1117466</v>
      </c>
      <c r="Q456" s="95">
        <v>0</v>
      </c>
      <c r="R456" s="95">
        <v>0</v>
      </c>
      <c r="S456" s="95">
        <v>0</v>
      </c>
      <c r="T456" s="95">
        <v>45144</v>
      </c>
      <c r="U456" s="95">
        <v>1162610</v>
      </c>
      <c r="V456" s="128"/>
      <c r="W456" s="361">
        <v>0</v>
      </c>
      <c r="X456" s="362">
        <v>0</v>
      </c>
      <c r="Y456" s="133">
        <v>0.09</v>
      </c>
      <c r="Z456" s="133">
        <v>4.0999642270447521E-2</v>
      </c>
      <c r="AA456" s="339">
        <v>0</v>
      </c>
      <c r="AB456" s="130"/>
      <c r="AC456" s="341">
        <v>3</v>
      </c>
      <c r="AD456" s="134">
        <v>0</v>
      </c>
      <c r="AE456" s="95">
        <v>0</v>
      </c>
      <c r="AF456" s="95">
        <v>0</v>
      </c>
      <c r="AG456" s="343">
        <v>0</v>
      </c>
      <c r="AH456" s="99"/>
    </row>
    <row r="457" spans="1:34" s="34" customFormat="1" ht="12">
      <c r="A457" s="100">
        <v>466</v>
      </c>
      <c r="B457" s="103">
        <v>466774089</v>
      </c>
      <c r="C457" s="102" t="s">
        <v>528</v>
      </c>
      <c r="D457" s="103">
        <v>774</v>
      </c>
      <c r="E457" s="102" t="s">
        <v>433</v>
      </c>
      <c r="F457" s="103">
        <v>89</v>
      </c>
      <c r="G457" s="104" t="s">
        <v>114</v>
      </c>
      <c r="H457" s="94"/>
      <c r="I457" s="304">
        <v>14435</v>
      </c>
      <c r="J457" s="304">
        <v>21326</v>
      </c>
      <c r="K457" s="304">
        <v>0</v>
      </c>
      <c r="L457" s="304">
        <v>1188</v>
      </c>
      <c r="M457" s="304">
        <v>36949</v>
      </c>
      <c r="N457" s="127"/>
      <c r="O457" s="134">
        <v>30</v>
      </c>
      <c r="P457" s="95">
        <v>1072830</v>
      </c>
      <c r="Q457" s="95">
        <v>0</v>
      </c>
      <c r="R457" s="95">
        <v>0</v>
      </c>
      <c r="S457" s="95">
        <v>0</v>
      </c>
      <c r="T457" s="95">
        <v>35640</v>
      </c>
      <c r="U457" s="95">
        <v>1108470</v>
      </c>
      <c r="V457" s="128"/>
      <c r="W457" s="361">
        <v>0</v>
      </c>
      <c r="X457" s="362">
        <v>0</v>
      </c>
      <c r="Y457" s="133">
        <v>0.09</v>
      </c>
      <c r="Z457" s="133">
        <v>6.7174308807189442E-2</v>
      </c>
      <c r="AA457" s="339">
        <v>0</v>
      </c>
      <c r="AB457" s="130"/>
      <c r="AC457" s="341">
        <v>4</v>
      </c>
      <c r="AD457" s="134">
        <v>0</v>
      </c>
      <c r="AE457" s="95">
        <v>0</v>
      </c>
      <c r="AF457" s="95">
        <v>0</v>
      </c>
      <c r="AG457" s="343">
        <v>0</v>
      </c>
      <c r="AH457" s="99"/>
    </row>
    <row r="458" spans="1:34" s="34" customFormat="1" ht="12">
      <c r="A458" s="100">
        <v>466</v>
      </c>
      <c r="B458" s="103">
        <v>466774096</v>
      </c>
      <c r="C458" s="102" t="s">
        <v>528</v>
      </c>
      <c r="D458" s="103">
        <v>774</v>
      </c>
      <c r="E458" s="102" t="s">
        <v>433</v>
      </c>
      <c r="F458" s="103">
        <v>96</v>
      </c>
      <c r="G458" s="104" t="s">
        <v>121</v>
      </c>
      <c r="H458" s="94"/>
      <c r="I458" s="304">
        <v>16369</v>
      </c>
      <c r="J458" s="304">
        <v>11702</v>
      </c>
      <c r="K458" s="304">
        <v>0</v>
      </c>
      <c r="L458" s="304">
        <v>1188</v>
      </c>
      <c r="M458" s="304">
        <v>29259</v>
      </c>
      <c r="N458" s="127"/>
      <c r="O458" s="134">
        <v>9</v>
      </c>
      <c r="P458" s="95">
        <v>252639</v>
      </c>
      <c r="Q458" s="95">
        <v>0</v>
      </c>
      <c r="R458" s="95">
        <v>0</v>
      </c>
      <c r="S458" s="95">
        <v>0</v>
      </c>
      <c r="T458" s="95">
        <v>10692</v>
      </c>
      <c r="U458" s="95">
        <v>263331</v>
      </c>
      <c r="V458" s="128"/>
      <c r="W458" s="361">
        <v>0</v>
      </c>
      <c r="X458" s="362">
        <v>0</v>
      </c>
      <c r="Y458" s="133">
        <v>0.09</v>
      </c>
      <c r="Z458" s="133">
        <v>3.7184894651330652E-2</v>
      </c>
      <c r="AA458" s="339">
        <v>0</v>
      </c>
      <c r="AB458" s="130"/>
      <c r="AC458" s="341">
        <v>2</v>
      </c>
      <c r="AD458" s="134">
        <v>0</v>
      </c>
      <c r="AE458" s="95">
        <v>0</v>
      </c>
      <c r="AF458" s="95">
        <v>0</v>
      </c>
      <c r="AG458" s="343">
        <v>0</v>
      </c>
      <c r="AH458" s="99"/>
    </row>
    <row r="459" spans="1:34" s="34" customFormat="1" ht="12">
      <c r="A459" s="100">
        <v>466</v>
      </c>
      <c r="B459" s="103">
        <v>466774221</v>
      </c>
      <c r="C459" s="102" t="s">
        <v>528</v>
      </c>
      <c r="D459" s="103">
        <v>774</v>
      </c>
      <c r="E459" s="102" t="s">
        <v>433</v>
      </c>
      <c r="F459" s="103">
        <v>221</v>
      </c>
      <c r="G459" s="104" t="s">
        <v>246</v>
      </c>
      <c r="H459" s="94"/>
      <c r="I459" s="304">
        <v>14252</v>
      </c>
      <c r="J459" s="304">
        <v>19997</v>
      </c>
      <c r="K459" s="304">
        <v>0</v>
      </c>
      <c r="L459" s="304">
        <v>1188</v>
      </c>
      <c r="M459" s="304">
        <v>35437</v>
      </c>
      <c r="N459" s="127"/>
      <c r="O459" s="134">
        <v>17</v>
      </c>
      <c r="P459" s="95">
        <v>582233</v>
      </c>
      <c r="Q459" s="95">
        <v>0</v>
      </c>
      <c r="R459" s="95">
        <v>0</v>
      </c>
      <c r="S459" s="95">
        <v>0</v>
      </c>
      <c r="T459" s="95">
        <v>20196</v>
      </c>
      <c r="U459" s="95">
        <v>602429</v>
      </c>
      <c r="V459" s="128"/>
      <c r="W459" s="361">
        <v>0</v>
      </c>
      <c r="X459" s="362">
        <v>0</v>
      </c>
      <c r="Y459" s="133">
        <v>0.09</v>
      </c>
      <c r="Z459" s="133">
        <v>3.9805247885410004E-2</v>
      </c>
      <c r="AA459" s="339">
        <v>0</v>
      </c>
      <c r="AB459" s="130"/>
      <c r="AC459" s="341">
        <v>3</v>
      </c>
      <c r="AD459" s="134">
        <v>0</v>
      </c>
      <c r="AE459" s="95">
        <v>0</v>
      </c>
      <c r="AF459" s="95">
        <v>0</v>
      </c>
      <c r="AG459" s="343">
        <v>0</v>
      </c>
      <c r="AH459" s="99"/>
    </row>
    <row r="460" spans="1:34" s="34" customFormat="1" ht="12">
      <c r="A460" s="100">
        <v>466</v>
      </c>
      <c r="B460" s="103">
        <v>466774296</v>
      </c>
      <c r="C460" s="102" t="s">
        <v>528</v>
      </c>
      <c r="D460" s="103">
        <v>774</v>
      </c>
      <c r="E460" s="102" t="s">
        <v>433</v>
      </c>
      <c r="F460" s="103">
        <v>296</v>
      </c>
      <c r="G460" s="104" t="s">
        <v>321</v>
      </c>
      <c r="H460" s="94"/>
      <c r="I460" s="304">
        <v>13616</v>
      </c>
      <c r="J460" s="304">
        <v>16602</v>
      </c>
      <c r="K460" s="304">
        <v>0</v>
      </c>
      <c r="L460" s="304">
        <v>1188</v>
      </c>
      <c r="M460" s="304">
        <v>31406</v>
      </c>
      <c r="N460" s="127"/>
      <c r="O460" s="134">
        <v>32</v>
      </c>
      <c r="P460" s="95">
        <v>966976</v>
      </c>
      <c r="Q460" s="95">
        <v>0</v>
      </c>
      <c r="R460" s="95">
        <v>0</v>
      </c>
      <c r="S460" s="95">
        <v>0</v>
      </c>
      <c r="T460" s="95">
        <v>38016</v>
      </c>
      <c r="U460" s="95">
        <v>1004992</v>
      </c>
      <c r="V460" s="128"/>
      <c r="W460" s="361">
        <v>0</v>
      </c>
      <c r="X460" s="362">
        <v>0</v>
      </c>
      <c r="Y460" s="133">
        <v>0.09</v>
      </c>
      <c r="Z460" s="133">
        <v>6.9898585466968532E-2</v>
      </c>
      <c r="AA460" s="339">
        <v>0</v>
      </c>
      <c r="AB460" s="130"/>
      <c r="AC460" s="341">
        <v>13</v>
      </c>
      <c r="AD460" s="134">
        <v>0</v>
      </c>
      <c r="AE460" s="95">
        <v>0</v>
      </c>
      <c r="AF460" s="95">
        <v>0</v>
      </c>
      <c r="AG460" s="343">
        <v>0</v>
      </c>
      <c r="AH460" s="99"/>
    </row>
    <row r="461" spans="1:34" s="34" customFormat="1" ht="12">
      <c r="A461" s="100">
        <v>466</v>
      </c>
      <c r="B461" s="103">
        <v>466774774</v>
      </c>
      <c r="C461" s="102" t="s">
        <v>528</v>
      </c>
      <c r="D461" s="103">
        <v>774</v>
      </c>
      <c r="E461" s="102" t="s">
        <v>433</v>
      </c>
      <c r="F461" s="103">
        <v>774</v>
      </c>
      <c r="G461" s="104" t="s">
        <v>433</v>
      </c>
      <c r="H461" s="94"/>
      <c r="I461" s="304">
        <v>13980</v>
      </c>
      <c r="J461" s="304">
        <v>31623</v>
      </c>
      <c r="K461" s="304">
        <v>0</v>
      </c>
      <c r="L461" s="304">
        <v>1188</v>
      </c>
      <c r="M461" s="304">
        <v>46791</v>
      </c>
      <c r="N461" s="127"/>
      <c r="O461" s="134">
        <v>37</v>
      </c>
      <c r="P461" s="95">
        <v>1687311</v>
      </c>
      <c r="Q461" s="95">
        <v>-32988.35769168644</v>
      </c>
      <c r="R461" s="95">
        <v>0</v>
      </c>
      <c r="S461" s="95">
        <v>0</v>
      </c>
      <c r="T461" s="95">
        <v>43098</v>
      </c>
      <c r="U461" s="95">
        <v>1697420.6423083136</v>
      </c>
      <c r="V461" s="128"/>
      <c r="W461" s="361">
        <v>0</v>
      </c>
      <c r="X461" s="362">
        <v>0</v>
      </c>
      <c r="Y461" s="133">
        <v>0.09</v>
      </c>
      <c r="Z461" s="133">
        <v>9.6335188593276513E-2</v>
      </c>
      <c r="AA461" s="339">
        <v>0</v>
      </c>
      <c r="AB461" s="130"/>
      <c r="AC461" s="341">
        <v>11</v>
      </c>
      <c r="AD461" s="134">
        <v>0.72338130587212335</v>
      </c>
      <c r="AE461" s="95">
        <v>32988.35769168644</v>
      </c>
      <c r="AF461" s="95">
        <v>0</v>
      </c>
      <c r="AG461" s="343">
        <v>0</v>
      </c>
      <c r="AH461" s="99"/>
    </row>
    <row r="462" spans="1:34" s="34" customFormat="1" ht="12">
      <c r="A462" s="100">
        <v>469</v>
      </c>
      <c r="B462" s="103">
        <v>469035018</v>
      </c>
      <c r="C462" s="102" t="s">
        <v>529</v>
      </c>
      <c r="D462" s="103">
        <v>35</v>
      </c>
      <c r="E462" s="102" t="s">
        <v>60</v>
      </c>
      <c r="F462" s="103">
        <v>18</v>
      </c>
      <c r="G462" s="104" t="s">
        <v>43</v>
      </c>
      <c r="H462" s="94"/>
      <c r="I462" s="304">
        <v>13026</v>
      </c>
      <c r="J462" s="304">
        <v>6975</v>
      </c>
      <c r="K462" s="304">
        <v>0</v>
      </c>
      <c r="L462" s="304">
        <v>1188</v>
      </c>
      <c r="M462" s="304">
        <v>21189</v>
      </c>
      <c r="N462" s="127"/>
      <c r="O462" s="134">
        <v>2</v>
      </c>
      <c r="P462" s="95">
        <v>40002</v>
      </c>
      <c r="Q462" s="95">
        <v>0</v>
      </c>
      <c r="R462" s="95">
        <v>0</v>
      </c>
      <c r="S462" s="95">
        <v>0</v>
      </c>
      <c r="T462" s="95">
        <v>2376</v>
      </c>
      <c r="U462" s="95">
        <v>42378</v>
      </c>
      <c r="V462" s="128"/>
      <c r="W462" s="361">
        <v>0</v>
      </c>
      <c r="X462" s="362">
        <v>0</v>
      </c>
      <c r="Y462" s="133">
        <v>0.09</v>
      </c>
      <c r="Z462" s="133">
        <v>2.9613657342247156E-2</v>
      </c>
      <c r="AA462" s="339">
        <v>0</v>
      </c>
      <c r="AB462" s="130"/>
      <c r="AC462" s="341">
        <v>0</v>
      </c>
      <c r="AD462" s="134">
        <v>0</v>
      </c>
      <c r="AE462" s="95">
        <v>0</v>
      </c>
      <c r="AF462" s="95">
        <v>0</v>
      </c>
      <c r="AG462" s="343">
        <v>0</v>
      </c>
      <c r="AH462" s="99"/>
    </row>
    <row r="463" spans="1:34" s="34" customFormat="1" ht="12">
      <c r="A463" s="100">
        <v>469</v>
      </c>
      <c r="B463" s="103">
        <v>469035035</v>
      </c>
      <c r="C463" s="102" t="s">
        <v>529</v>
      </c>
      <c r="D463" s="103">
        <v>35</v>
      </c>
      <c r="E463" s="102" t="s">
        <v>60</v>
      </c>
      <c r="F463" s="103">
        <v>35</v>
      </c>
      <c r="G463" s="104" t="s">
        <v>60</v>
      </c>
      <c r="H463" s="94"/>
      <c r="I463" s="304">
        <v>20418</v>
      </c>
      <c r="J463" s="304">
        <v>7262</v>
      </c>
      <c r="K463" s="304">
        <v>0</v>
      </c>
      <c r="L463" s="304">
        <v>1188</v>
      </c>
      <c r="M463" s="304">
        <v>28868</v>
      </c>
      <c r="N463" s="127"/>
      <c r="O463" s="134">
        <v>1145</v>
      </c>
      <c r="P463" s="95">
        <v>31693600</v>
      </c>
      <c r="Q463" s="95">
        <v>0</v>
      </c>
      <c r="R463" s="95">
        <v>0</v>
      </c>
      <c r="S463" s="95">
        <v>0</v>
      </c>
      <c r="T463" s="95">
        <v>1360260</v>
      </c>
      <c r="U463" s="95">
        <v>33053860</v>
      </c>
      <c r="V463" s="128"/>
      <c r="W463" s="361">
        <v>0</v>
      </c>
      <c r="X463" s="362">
        <v>0</v>
      </c>
      <c r="Y463" s="133">
        <v>0.18</v>
      </c>
      <c r="Z463" s="133">
        <v>0.16288347901121777</v>
      </c>
      <c r="AA463" s="339">
        <v>0</v>
      </c>
      <c r="AB463" s="130"/>
      <c r="AC463" s="341">
        <v>345</v>
      </c>
      <c r="AD463" s="134">
        <v>0</v>
      </c>
      <c r="AE463" s="95">
        <v>0</v>
      </c>
      <c r="AF463" s="95">
        <v>0</v>
      </c>
      <c r="AG463" s="343">
        <v>0</v>
      </c>
      <c r="AH463" s="99"/>
    </row>
    <row r="464" spans="1:34" s="34" customFormat="1" ht="12">
      <c r="A464" s="100">
        <v>469</v>
      </c>
      <c r="B464" s="103">
        <v>469035044</v>
      </c>
      <c r="C464" s="102" t="s">
        <v>529</v>
      </c>
      <c r="D464" s="103">
        <v>35</v>
      </c>
      <c r="E464" s="102" t="s">
        <v>60</v>
      </c>
      <c r="F464" s="103">
        <v>44</v>
      </c>
      <c r="G464" s="104" t="s">
        <v>69</v>
      </c>
      <c r="H464" s="94"/>
      <c r="I464" s="304">
        <v>14741</v>
      </c>
      <c r="J464" s="304">
        <v>0</v>
      </c>
      <c r="K464" s="304">
        <v>0</v>
      </c>
      <c r="L464" s="304">
        <v>1188</v>
      </c>
      <c r="M464" s="304">
        <v>15929</v>
      </c>
      <c r="N464" s="127"/>
      <c r="O464" s="134">
        <v>7</v>
      </c>
      <c r="P464" s="95">
        <v>103187</v>
      </c>
      <c r="Q464" s="95">
        <v>-1845.8586062133727</v>
      </c>
      <c r="R464" s="95">
        <v>0</v>
      </c>
      <c r="S464" s="95">
        <v>0</v>
      </c>
      <c r="T464" s="95">
        <v>8166</v>
      </c>
      <c r="U464" s="95">
        <v>109507.14139378663</v>
      </c>
      <c r="V464" s="128"/>
      <c r="W464" s="361">
        <v>0</v>
      </c>
      <c r="X464" s="362">
        <v>0</v>
      </c>
      <c r="Y464" s="133">
        <v>0.09</v>
      </c>
      <c r="Z464" s="133">
        <v>9.39202095539073E-2</v>
      </c>
      <c r="AA464" s="339">
        <v>0</v>
      </c>
      <c r="AB464" s="130"/>
      <c r="AC464" s="341">
        <v>3</v>
      </c>
      <c r="AD464" s="134">
        <v>0.12521936138751597</v>
      </c>
      <c r="AE464" s="95">
        <v>1845.8586062133727</v>
      </c>
      <c r="AF464" s="95">
        <v>0</v>
      </c>
      <c r="AG464" s="343">
        <v>0</v>
      </c>
      <c r="AH464" s="99"/>
    </row>
    <row r="465" spans="1:34" s="34" customFormat="1" ht="12">
      <c r="A465" s="100">
        <v>469</v>
      </c>
      <c r="B465" s="103">
        <v>469035048</v>
      </c>
      <c r="C465" s="102" t="s">
        <v>529</v>
      </c>
      <c r="D465" s="103">
        <v>35</v>
      </c>
      <c r="E465" s="102" t="s">
        <v>60</v>
      </c>
      <c r="F465" s="103">
        <v>48</v>
      </c>
      <c r="G465" s="104" t="s">
        <v>73</v>
      </c>
      <c r="H465" s="94"/>
      <c r="I465" s="304">
        <v>19074</v>
      </c>
      <c r="J465" s="304">
        <v>15558</v>
      </c>
      <c r="K465" s="304">
        <v>0</v>
      </c>
      <c r="L465" s="304">
        <v>1188</v>
      </c>
      <c r="M465" s="304">
        <v>35820</v>
      </c>
      <c r="N465" s="127"/>
      <c r="O465" s="134">
        <v>1</v>
      </c>
      <c r="P465" s="95">
        <v>34632</v>
      </c>
      <c r="Q465" s="95">
        <v>0</v>
      </c>
      <c r="R465" s="95">
        <v>0</v>
      </c>
      <c r="S465" s="95">
        <v>0</v>
      </c>
      <c r="T465" s="95">
        <v>1188</v>
      </c>
      <c r="U465" s="95">
        <v>35820</v>
      </c>
      <c r="V465" s="128"/>
      <c r="W465" s="361">
        <v>0</v>
      </c>
      <c r="X465" s="362">
        <v>0</v>
      </c>
      <c r="Y465" s="133">
        <v>0.09</v>
      </c>
      <c r="Z465" s="133">
        <v>1.4379965164299316E-3</v>
      </c>
      <c r="AA465" s="339">
        <v>0</v>
      </c>
      <c r="AB465" s="130"/>
      <c r="AC465" s="341">
        <v>1</v>
      </c>
      <c r="AD465" s="134">
        <v>0</v>
      </c>
      <c r="AE465" s="95">
        <v>0</v>
      </c>
      <c r="AF465" s="95">
        <v>0</v>
      </c>
      <c r="AG465" s="343">
        <v>0</v>
      </c>
      <c r="AH465" s="99"/>
    </row>
    <row r="466" spans="1:34" s="34" customFormat="1" ht="12">
      <c r="A466" s="100">
        <v>469</v>
      </c>
      <c r="B466" s="103">
        <v>469035050</v>
      </c>
      <c r="C466" s="102" t="s">
        <v>529</v>
      </c>
      <c r="D466" s="103">
        <v>35</v>
      </c>
      <c r="E466" s="102" t="s">
        <v>60</v>
      </c>
      <c r="F466" s="103">
        <v>50</v>
      </c>
      <c r="G466" s="104" t="s">
        <v>75</v>
      </c>
      <c r="H466" s="94"/>
      <c r="I466" s="304">
        <v>17680</v>
      </c>
      <c r="J466" s="304">
        <v>7723</v>
      </c>
      <c r="K466" s="304">
        <v>0</v>
      </c>
      <c r="L466" s="304">
        <v>1188</v>
      </c>
      <c r="M466" s="304">
        <v>26591</v>
      </c>
      <c r="N466" s="127"/>
      <c r="O466" s="134">
        <v>2</v>
      </c>
      <c r="P466" s="95">
        <v>50806</v>
      </c>
      <c r="Q466" s="95">
        <v>0</v>
      </c>
      <c r="R466" s="95">
        <v>0</v>
      </c>
      <c r="S466" s="95">
        <v>0</v>
      </c>
      <c r="T466" s="95">
        <v>2376</v>
      </c>
      <c r="U466" s="95">
        <v>53182</v>
      </c>
      <c r="V466" s="128"/>
      <c r="W466" s="361">
        <v>0</v>
      </c>
      <c r="X466" s="362">
        <v>0</v>
      </c>
      <c r="Y466" s="133">
        <v>0.09</v>
      </c>
      <c r="Z466" s="133">
        <v>4.9459769281761006E-3</v>
      </c>
      <c r="AA466" s="339">
        <v>0</v>
      </c>
      <c r="AB466" s="130"/>
      <c r="AC466" s="341">
        <v>1</v>
      </c>
      <c r="AD466" s="134">
        <v>0</v>
      </c>
      <c r="AE466" s="95">
        <v>0</v>
      </c>
      <c r="AF466" s="95">
        <v>0</v>
      </c>
      <c r="AG466" s="343">
        <v>0</v>
      </c>
      <c r="AH466" s="99"/>
    </row>
    <row r="467" spans="1:34" s="34" customFormat="1" ht="12">
      <c r="A467" s="100">
        <v>469</v>
      </c>
      <c r="B467" s="103">
        <v>469035073</v>
      </c>
      <c r="C467" s="102" t="s">
        <v>529</v>
      </c>
      <c r="D467" s="103">
        <v>35</v>
      </c>
      <c r="E467" s="102" t="s">
        <v>60</v>
      </c>
      <c r="F467" s="103">
        <v>73</v>
      </c>
      <c r="G467" s="104" t="s">
        <v>98</v>
      </c>
      <c r="H467" s="94"/>
      <c r="I467" s="304">
        <v>19543</v>
      </c>
      <c r="J467" s="304">
        <v>14124</v>
      </c>
      <c r="K467" s="304">
        <v>0</v>
      </c>
      <c r="L467" s="304">
        <v>1188</v>
      </c>
      <c r="M467" s="304">
        <v>34855</v>
      </c>
      <c r="N467" s="127"/>
      <c r="O467" s="134">
        <v>5</v>
      </c>
      <c r="P467" s="95">
        <v>168335</v>
      </c>
      <c r="Q467" s="95">
        <v>0</v>
      </c>
      <c r="R467" s="95">
        <v>0</v>
      </c>
      <c r="S467" s="95">
        <v>0</v>
      </c>
      <c r="T467" s="95">
        <v>5940</v>
      </c>
      <c r="U467" s="95">
        <v>174275</v>
      </c>
      <c r="V467" s="128"/>
      <c r="W467" s="361">
        <v>0</v>
      </c>
      <c r="X467" s="362">
        <v>0</v>
      </c>
      <c r="Y467" s="133">
        <v>0.09</v>
      </c>
      <c r="Z467" s="133">
        <v>1.1705761257441058E-2</v>
      </c>
      <c r="AA467" s="339">
        <v>0</v>
      </c>
      <c r="AB467" s="130"/>
      <c r="AC467" s="341">
        <v>3</v>
      </c>
      <c r="AD467" s="134">
        <v>0</v>
      </c>
      <c r="AE467" s="95">
        <v>0</v>
      </c>
      <c r="AF467" s="95">
        <v>0</v>
      </c>
      <c r="AG467" s="343">
        <v>0</v>
      </c>
      <c r="AH467" s="99"/>
    </row>
    <row r="468" spans="1:34" s="34" customFormat="1" ht="12">
      <c r="A468" s="100">
        <v>469</v>
      </c>
      <c r="B468" s="103">
        <v>469035093</v>
      </c>
      <c r="C468" s="102" t="s">
        <v>529</v>
      </c>
      <c r="D468" s="103">
        <v>35</v>
      </c>
      <c r="E468" s="102" t="s">
        <v>60</v>
      </c>
      <c r="F468" s="103">
        <v>93</v>
      </c>
      <c r="G468" s="104" t="s">
        <v>118</v>
      </c>
      <c r="H468" s="94"/>
      <c r="I468" s="304">
        <v>26995</v>
      </c>
      <c r="J468" s="304">
        <v>109</v>
      </c>
      <c r="K468" s="304">
        <v>0</v>
      </c>
      <c r="L468" s="304">
        <v>1188</v>
      </c>
      <c r="M468" s="304">
        <v>28292</v>
      </c>
      <c r="N468" s="127"/>
      <c r="O468" s="134">
        <v>1</v>
      </c>
      <c r="P468" s="95">
        <v>27104</v>
      </c>
      <c r="Q468" s="95">
        <v>0</v>
      </c>
      <c r="R468" s="95">
        <v>0</v>
      </c>
      <c r="S468" s="95">
        <v>0</v>
      </c>
      <c r="T468" s="95">
        <v>1188</v>
      </c>
      <c r="U468" s="95">
        <v>28292</v>
      </c>
      <c r="V468" s="128"/>
      <c r="W468" s="361">
        <v>0</v>
      </c>
      <c r="X468" s="362">
        <v>0</v>
      </c>
      <c r="Y468" s="133">
        <v>0.18</v>
      </c>
      <c r="Z468" s="133">
        <v>8.5882308079859873E-2</v>
      </c>
      <c r="AA468" s="339">
        <v>0</v>
      </c>
      <c r="AB468" s="130"/>
      <c r="AC468" s="341">
        <v>0</v>
      </c>
      <c r="AD468" s="134">
        <v>0</v>
      </c>
      <c r="AE468" s="95">
        <v>0</v>
      </c>
      <c r="AF468" s="95">
        <v>0</v>
      </c>
      <c r="AG468" s="343">
        <v>0</v>
      </c>
      <c r="AH468" s="99"/>
    </row>
    <row r="469" spans="1:34" s="34" customFormat="1" ht="12">
      <c r="A469" s="100">
        <v>469</v>
      </c>
      <c r="B469" s="103">
        <v>469035095</v>
      </c>
      <c r="C469" s="102" t="s">
        <v>529</v>
      </c>
      <c r="D469" s="103">
        <v>35</v>
      </c>
      <c r="E469" s="102" t="s">
        <v>60</v>
      </c>
      <c r="F469" s="103">
        <v>95</v>
      </c>
      <c r="G469" s="104" t="s">
        <v>120</v>
      </c>
      <c r="H469" s="94"/>
      <c r="I469" s="304">
        <v>20903.900050358614</v>
      </c>
      <c r="J469" s="304">
        <v>123</v>
      </c>
      <c r="K469" s="304">
        <v>0</v>
      </c>
      <c r="L469" s="304">
        <v>1188</v>
      </c>
      <c r="M469" s="304">
        <v>22214.900050358614</v>
      </c>
      <c r="N469" s="127"/>
      <c r="O469" s="134">
        <v>1</v>
      </c>
      <c r="P469" s="95">
        <v>21027</v>
      </c>
      <c r="Q469" s="95">
        <v>0</v>
      </c>
      <c r="R469" s="95">
        <v>0</v>
      </c>
      <c r="S469" s="95">
        <v>0</v>
      </c>
      <c r="T469" s="95">
        <v>1188</v>
      </c>
      <c r="U469" s="95">
        <v>22215</v>
      </c>
      <c r="V469" s="128"/>
      <c r="W469" s="361">
        <v>0</v>
      </c>
      <c r="X469" s="362">
        <v>0</v>
      </c>
      <c r="Y469" s="133">
        <v>0.18</v>
      </c>
      <c r="Z469" s="133">
        <v>0.12447918998102764</v>
      </c>
      <c r="AA469" s="339">
        <v>0</v>
      </c>
      <c r="AB469" s="130"/>
      <c r="AC469" s="341">
        <v>1</v>
      </c>
      <c r="AD469" s="134">
        <v>0</v>
      </c>
      <c r="AE469" s="95">
        <v>0</v>
      </c>
      <c r="AF469" s="95">
        <v>0</v>
      </c>
      <c r="AG469" s="343">
        <v>0</v>
      </c>
      <c r="AH469" s="99"/>
    </row>
    <row r="470" spans="1:34" s="34" customFormat="1" ht="12">
      <c r="A470" s="100">
        <v>469</v>
      </c>
      <c r="B470" s="103">
        <v>469035133</v>
      </c>
      <c r="C470" s="102" t="s">
        <v>529</v>
      </c>
      <c r="D470" s="103">
        <v>35</v>
      </c>
      <c r="E470" s="102" t="s">
        <v>60</v>
      </c>
      <c r="F470" s="103">
        <v>133</v>
      </c>
      <c r="G470" s="104" t="s">
        <v>158</v>
      </c>
      <c r="H470" s="94"/>
      <c r="I470" s="304">
        <v>13846</v>
      </c>
      <c r="J470" s="304">
        <v>0</v>
      </c>
      <c r="K470" s="304">
        <v>0</v>
      </c>
      <c r="L470" s="304">
        <v>1188</v>
      </c>
      <c r="M470" s="304">
        <v>15034</v>
      </c>
      <c r="N470" s="127"/>
      <c r="O470" s="134">
        <v>1</v>
      </c>
      <c r="P470" s="95">
        <v>13846</v>
      </c>
      <c r="Q470" s="95">
        <v>0</v>
      </c>
      <c r="R470" s="95">
        <v>0</v>
      </c>
      <c r="S470" s="95">
        <v>0</v>
      </c>
      <c r="T470" s="95">
        <v>1188</v>
      </c>
      <c r="U470" s="95">
        <v>15034</v>
      </c>
      <c r="V470" s="128"/>
      <c r="W470" s="361">
        <v>0</v>
      </c>
      <c r="X470" s="362">
        <v>0</v>
      </c>
      <c r="Y470" s="133">
        <v>0.09</v>
      </c>
      <c r="Z470" s="133">
        <v>3.8436197771899203E-2</v>
      </c>
      <c r="AA470" s="339">
        <v>0</v>
      </c>
      <c r="AB470" s="130"/>
      <c r="AC470" s="341">
        <v>0</v>
      </c>
      <c r="AD470" s="134">
        <v>0</v>
      </c>
      <c r="AE470" s="95">
        <v>0</v>
      </c>
      <c r="AF470" s="95">
        <v>0</v>
      </c>
      <c r="AG470" s="343">
        <v>0</v>
      </c>
      <c r="AH470" s="99"/>
    </row>
    <row r="471" spans="1:34" s="34" customFormat="1" ht="12">
      <c r="A471" s="100">
        <v>469</v>
      </c>
      <c r="B471" s="103">
        <v>469035163</v>
      </c>
      <c r="C471" s="102" t="s">
        <v>529</v>
      </c>
      <c r="D471" s="103">
        <v>35</v>
      </c>
      <c r="E471" s="102" t="s">
        <v>60</v>
      </c>
      <c r="F471" s="103">
        <v>163</v>
      </c>
      <c r="G471" s="104" t="s">
        <v>188</v>
      </c>
      <c r="H471" s="94"/>
      <c r="I471" s="304">
        <v>13846</v>
      </c>
      <c r="J471" s="304">
        <v>2</v>
      </c>
      <c r="K471" s="304">
        <v>0</v>
      </c>
      <c r="L471" s="304">
        <v>1188</v>
      </c>
      <c r="M471" s="304">
        <v>15036</v>
      </c>
      <c r="N471" s="127"/>
      <c r="O471" s="134">
        <v>1</v>
      </c>
      <c r="P471" s="95">
        <v>13848</v>
      </c>
      <c r="Q471" s="95">
        <v>0</v>
      </c>
      <c r="R471" s="95">
        <v>0</v>
      </c>
      <c r="S471" s="95">
        <v>0</v>
      </c>
      <c r="T471" s="95">
        <v>1188</v>
      </c>
      <c r="U471" s="95">
        <v>15036</v>
      </c>
      <c r="V471" s="128"/>
      <c r="W471" s="361">
        <v>0</v>
      </c>
      <c r="X471" s="362">
        <v>0</v>
      </c>
      <c r="Y471" s="133">
        <v>0.18</v>
      </c>
      <c r="Z471" s="133">
        <v>9.5688734990315535E-2</v>
      </c>
      <c r="AA471" s="339">
        <v>0</v>
      </c>
      <c r="AB471" s="130"/>
      <c r="AC471" s="341">
        <v>0</v>
      </c>
      <c r="AD471" s="134">
        <v>0</v>
      </c>
      <c r="AE471" s="95">
        <v>0</v>
      </c>
      <c r="AF471" s="95">
        <v>0</v>
      </c>
      <c r="AG471" s="343">
        <v>0</v>
      </c>
      <c r="AH471" s="99"/>
    </row>
    <row r="472" spans="1:34" s="34" customFormat="1" ht="12">
      <c r="A472" s="100">
        <v>469</v>
      </c>
      <c r="B472" s="103">
        <v>469035165</v>
      </c>
      <c r="C472" s="102" t="s">
        <v>529</v>
      </c>
      <c r="D472" s="103">
        <v>35</v>
      </c>
      <c r="E472" s="102" t="s">
        <v>60</v>
      </c>
      <c r="F472" s="103">
        <v>165</v>
      </c>
      <c r="G472" s="104" t="s">
        <v>190</v>
      </c>
      <c r="H472" s="94"/>
      <c r="I472" s="304">
        <v>22241</v>
      </c>
      <c r="J472" s="304">
        <v>0</v>
      </c>
      <c r="K472" s="304">
        <v>0</v>
      </c>
      <c r="L472" s="304">
        <v>1188</v>
      </c>
      <c r="M472" s="304">
        <v>23429</v>
      </c>
      <c r="N472" s="127"/>
      <c r="O472" s="134">
        <v>1</v>
      </c>
      <c r="P472" s="95">
        <v>22241</v>
      </c>
      <c r="Q472" s="95">
        <v>0</v>
      </c>
      <c r="R472" s="95">
        <v>0</v>
      </c>
      <c r="S472" s="95">
        <v>0</v>
      </c>
      <c r="T472" s="95">
        <v>1188</v>
      </c>
      <c r="U472" s="95">
        <v>23429</v>
      </c>
      <c r="V472" s="128"/>
      <c r="W472" s="361">
        <v>0</v>
      </c>
      <c r="X472" s="362">
        <v>0</v>
      </c>
      <c r="Y472" s="133">
        <v>9.8299999999999998E-2</v>
      </c>
      <c r="Z472" s="133">
        <v>8.1633231724625957E-2</v>
      </c>
      <c r="AA472" s="339">
        <v>0</v>
      </c>
      <c r="AB472" s="130"/>
      <c r="AC472" s="341">
        <v>1</v>
      </c>
      <c r="AD472" s="134">
        <v>0</v>
      </c>
      <c r="AE472" s="95">
        <v>0</v>
      </c>
      <c r="AF472" s="95">
        <v>0</v>
      </c>
      <c r="AG472" s="343">
        <v>0</v>
      </c>
      <c r="AH472" s="99"/>
    </row>
    <row r="473" spans="1:34" s="34" customFormat="1" ht="12">
      <c r="A473" s="100">
        <v>469</v>
      </c>
      <c r="B473" s="103">
        <v>469035177</v>
      </c>
      <c r="C473" s="102" t="s">
        <v>529</v>
      </c>
      <c r="D473" s="103">
        <v>35</v>
      </c>
      <c r="E473" s="102" t="s">
        <v>60</v>
      </c>
      <c r="F473" s="103">
        <v>177</v>
      </c>
      <c r="G473" s="104" t="s">
        <v>202</v>
      </c>
      <c r="H473" s="94"/>
      <c r="I473" s="304">
        <v>13613.126167496504</v>
      </c>
      <c r="J473" s="304">
        <v>5182</v>
      </c>
      <c r="K473" s="304">
        <v>0</v>
      </c>
      <c r="L473" s="304">
        <v>1188</v>
      </c>
      <c r="M473" s="304">
        <v>19983.126167496506</v>
      </c>
      <c r="N473" s="127"/>
      <c r="O473" s="134">
        <v>1</v>
      </c>
      <c r="P473" s="95">
        <v>18795</v>
      </c>
      <c r="Q473" s="95">
        <v>0</v>
      </c>
      <c r="R473" s="95">
        <v>0</v>
      </c>
      <c r="S473" s="95">
        <v>0</v>
      </c>
      <c r="T473" s="95">
        <v>1188</v>
      </c>
      <c r="U473" s="95">
        <v>19983</v>
      </c>
      <c r="V473" s="128"/>
      <c r="W473" s="361">
        <v>0</v>
      </c>
      <c r="X473" s="362">
        <v>0</v>
      </c>
      <c r="Y473" s="133">
        <v>0.09</v>
      </c>
      <c r="Z473" s="133">
        <v>1.3550303669786429E-2</v>
      </c>
      <c r="AA473" s="339">
        <v>0</v>
      </c>
      <c r="AB473" s="130"/>
      <c r="AC473" s="341">
        <v>0</v>
      </c>
      <c r="AD473" s="134">
        <v>0</v>
      </c>
      <c r="AE473" s="95">
        <v>0</v>
      </c>
      <c r="AF473" s="95">
        <v>0</v>
      </c>
      <c r="AG473" s="343">
        <v>0</v>
      </c>
      <c r="AH473" s="99"/>
    </row>
    <row r="474" spans="1:34" s="34" customFormat="1" ht="12">
      <c r="A474" s="100">
        <v>469</v>
      </c>
      <c r="B474" s="103">
        <v>469035189</v>
      </c>
      <c r="C474" s="102" t="s">
        <v>529</v>
      </c>
      <c r="D474" s="103">
        <v>35</v>
      </c>
      <c r="E474" s="102" t="s">
        <v>60</v>
      </c>
      <c r="F474" s="103">
        <v>189</v>
      </c>
      <c r="G474" s="104" t="s">
        <v>214</v>
      </c>
      <c r="H474" s="94"/>
      <c r="I474" s="304">
        <v>18563</v>
      </c>
      <c r="J474" s="304">
        <v>8455</v>
      </c>
      <c r="K474" s="304">
        <v>0</v>
      </c>
      <c r="L474" s="304">
        <v>1188</v>
      </c>
      <c r="M474" s="304">
        <v>28206</v>
      </c>
      <c r="N474" s="127"/>
      <c r="O474" s="134">
        <v>1</v>
      </c>
      <c r="P474" s="95">
        <v>27018</v>
      </c>
      <c r="Q474" s="95">
        <v>0</v>
      </c>
      <c r="R474" s="95">
        <v>0</v>
      </c>
      <c r="S474" s="95">
        <v>0</v>
      </c>
      <c r="T474" s="95">
        <v>1188</v>
      </c>
      <c r="U474" s="95">
        <v>28206</v>
      </c>
      <c r="V474" s="128"/>
      <c r="W474" s="361">
        <v>0</v>
      </c>
      <c r="X474" s="362">
        <v>0</v>
      </c>
      <c r="Y474" s="133">
        <v>0.09</v>
      </c>
      <c r="Z474" s="133">
        <v>4.869293737937196E-3</v>
      </c>
      <c r="AA474" s="339">
        <v>0</v>
      </c>
      <c r="AB474" s="130"/>
      <c r="AC474" s="341">
        <v>0</v>
      </c>
      <c r="AD474" s="134">
        <v>0</v>
      </c>
      <c r="AE474" s="95">
        <v>0</v>
      </c>
      <c r="AF474" s="95">
        <v>0</v>
      </c>
      <c r="AG474" s="343">
        <v>0</v>
      </c>
      <c r="AH474" s="99"/>
    </row>
    <row r="475" spans="1:34" s="34" customFormat="1" ht="12">
      <c r="A475" s="100">
        <v>469</v>
      </c>
      <c r="B475" s="103">
        <v>469035207</v>
      </c>
      <c r="C475" s="102" t="s">
        <v>529</v>
      </c>
      <c r="D475" s="103">
        <v>35</v>
      </c>
      <c r="E475" s="102" t="s">
        <v>60</v>
      </c>
      <c r="F475" s="103">
        <v>207</v>
      </c>
      <c r="G475" s="104" t="s">
        <v>232</v>
      </c>
      <c r="H475" s="94"/>
      <c r="I475" s="304">
        <v>14088.946050313845</v>
      </c>
      <c r="J475" s="304">
        <v>11818</v>
      </c>
      <c r="K475" s="304">
        <v>0</v>
      </c>
      <c r="L475" s="304">
        <v>1188</v>
      </c>
      <c r="M475" s="304">
        <v>27094.946050313847</v>
      </c>
      <c r="N475" s="127"/>
      <c r="O475" s="134">
        <v>2</v>
      </c>
      <c r="P475" s="95">
        <v>51814</v>
      </c>
      <c r="Q475" s="95">
        <v>0</v>
      </c>
      <c r="R475" s="95">
        <v>0</v>
      </c>
      <c r="S475" s="95">
        <v>0</v>
      </c>
      <c r="T475" s="95">
        <v>2376</v>
      </c>
      <c r="U475" s="95">
        <v>54190</v>
      </c>
      <c r="V475" s="128"/>
      <c r="W475" s="361">
        <v>0</v>
      </c>
      <c r="X475" s="362">
        <v>0</v>
      </c>
      <c r="Y475" s="133">
        <v>0.09</v>
      </c>
      <c r="Z475" s="133">
        <v>3.8441647048405916E-4</v>
      </c>
      <c r="AA475" s="339">
        <v>0</v>
      </c>
      <c r="AB475" s="130"/>
      <c r="AC475" s="341">
        <v>0</v>
      </c>
      <c r="AD475" s="134">
        <v>0</v>
      </c>
      <c r="AE475" s="95">
        <v>0</v>
      </c>
      <c r="AF475" s="95">
        <v>0</v>
      </c>
      <c r="AG475" s="343">
        <v>0</v>
      </c>
      <c r="AH475" s="99"/>
    </row>
    <row r="476" spans="1:34" s="34" customFormat="1" ht="12">
      <c r="A476" s="100">
        <v>469</v>
      </c>
      <c r="B476" s="103">
        <v>469035220</v>
      </c>
      <c r="C476" s="102" t="s">
        <v>529</v>
      </c>
      <c r="D476" s="103">
        <v>35</v>
      </c>
      <c r="E476" s="102" t="s">
        <v>60</v>
      </c>
      <c r="F476" s="103">
        <v>220</v>
      </c>
      <c r="G476" s="104" t="s">
        <v>245</v>
      </c>
      <c r="H476" s="94"/>
      <c r="I476" s="304">
        <v>17615</v>
      </c>
      <c r="J476" s="304">
        <v>6281</v>
      </c>
      <c r="K476" s="304">
        <v>0</v>
      </c>
      <c r="L476" s="304">
        <v>1188</v>
      </c>
      <c r="M476" s="304">
        <v>25084</v>
      </c>
      <c r="N476" s="127"/>
      <c r="O476" s="134">
        <v>3</v>
      </c>
      <c r="P476" s="95">
        <v>71688</v>
      </c>
      <c r="Q476" s="95">
        <v>0</v>
      </c>
      <c r="R476" s="95">
        <v>0</v>
      </c>
      <c r="S476" s="95">
        <v>0</v>
      </c>
      <c r="T476" s="95">
        <v>3564</v>
      </c>
      <c r="U476" s="95">
        <v>75252</v>
      </c>
      <c r="V476" s="128"/>
      <c r="W476" s="361">
        <v>0</v>
      </c>
      <c r="X476" s="362">
        <v>0</v>
      </c>
      <c r="Y476" s="133">
        <v>0.09</v>
      </c>
      <c r="Z476" s="133">
        <v>1.6030151924726756E-2</v>
      </c>
      <c r="AA476" s="339">
        <v>0</v>
      </c>
      <c r="AB476" s="130"/>
      <c r="AC476" s="341">
        <v>3</v>
      </c>
      <c r="AD476" s="134">
        <v>0</v>
      </c>
      <c r="AE476" s="95">
        <v>0</v>
      </c>
      <c r="AF476" s="95">
        <v>0</v>
      </c>
      <c r="AG476" s="343">
        <v>0</v>
      </c>
      <c r="AH476" s="99"/>
    </row>
    <row r="477" spans="1:34" s="34" customFormat="1" ht="12">
      <c r="A477" s="100">
        <v>469</v>
      </c>
      <c r="B477" s="103">
        <v>469035243</v>
      </c>
      <c r="C477" s="102" t="s">
        <v>529</v>
      </c>
      <c r="D477" s="103">
        <v>35</v>
      </c>
      <c r="E477" s="102" t="s">
        <v>60</v>
      </c>
      <c r="F477" s="103">
        <v>243</v>
      </c>
      <c r="G477" s="104" t="s">
        <v>268</v>
      </c>
      <c r="H477" s="94"/>
      <c r="I477" s="304">
        <v>17478</v>
      </c>
      <c r="J477" s="304">
        <v>2276</v>
      </c>
      <c r="K477" s="304">
        <v>0</v>
      </c>
      <c r="L477" s="304">
        <v>1188</v>
      </c>
      <c r="M477" s="304">
        <v>20942</v>
      </c>
      <c r="N477" s="127"/>
      <c r="O477" s="134">
        <v>4</v>
      </c>
      <c r="P477" s="95">
        <v>79016</v>
      </c>
      <c r="Q477" s="95">
        <v>0</v>
      </c>
      <c r="R477" s="95">
        <v>0</v>
      </c>
      <c r="S477" s="95">
        <v>0</v>
      </c>
      <c r="T477" s="95">
        <v>4752</v>
      </c>
      <c r="U477" s="95">
        <v>83768</v>
      </c>
      <c r="V477" s="128"/>
      <c r="W477" s="361">
        <v>0</v>
      </c>
      <c r="X477" s="362">
        <v>0</v>
      </c>
      <c r="Y477" s="133">
        <v>0.09</v>
      </c>
      <c r="Z477" s="133">
        <v>5.9543084856891471E-3</v>
      </c>
      <c r="AA477" s="339">
        <v>0</v>
      </c>
      <c r="AB477" s="130"/>
      <c r="AC477" s="341">
        <v>2</v>
      </c>
      <c r="AD477" s="134">
        <v>0</v>
      </c>
      <c r="AE477" s="95">
        <v>0</v>
      </c>
      <c r="AF477" s="95">
        <v>0</v>
      </c>
      <c r="AG477" s="343">
        <v>0</v>
      </c>
      <c r="AH477" s="99"/>
    </row>
    <row r="478" spans="1:34" s="34" customFormat="1" ht="12">
      <c r="A478" s="100">
        <v>469</v>
      </c>
      <c r="B478" s="103">
        <v>469035244</v>
      </c>
      <c r="C478" s="102" t="s">
        <v>529</v>
      </c>
      <c r="D478" s="103">
        <v>35</v>
      </c>
      <c r="E478" s="102" t="s">
        <v>60</v>
      </c>
      <c r="F478" s="103">
        <v>244</v>
      </c>
      <c r="G478" s="104" t="s">
        <v>269</v>
      </c>
      <c r="H478" s="94"/>
      <c r="I478" s="304">
        <v>16466</v>
      </c>
      <c r="J478" s="304">
        <v>3980</v>
      </c>
      <c r="K478" s="304">
        <v>0</v>
      </c>
      <c r="L478" s="304">
        <v>1188</v>
      </c>
      <c r="M478" s="304">
        <v>21634</v>
      </c>
      <c r="N478" s="127"/>
      <c r="O478" s="134">
        <v>9</v>
      </c>
      <c r="P478" s="95">
        <v>184014</v>
      </c>
      <c r="Q478" s="95">
        <v>0</v>
      </c>
      <c r="R478" s="95">
        <v>0</v>
      </c>
      <c r="S478" s="95">
        <v>0</v>
      </c>
      <c r="T478" s="95">
        <v>10692</v>
      </c>
      <c r="U478" s="95">
        <v>194706</v>
      </c>
      <c r="V478" s="128"/>
      <c r="W478" s="361">
        <v>0</v>
      </c>
      <c r="X478" s="362">
        <v>0</v>
      </c>
      <c r="Y478" s="133">
        <v>0.09</v>
      </c>
      <c r="Z478" s="133">
        <v>8.1553960330733144E-2</v>
      </c>
      <c r="AA478" s="339">
        <v>0</v>
      </c>
      <c r="AB478" s="130"/>
      <c r="AC478" s="341">
        <v>3</v>
      </c>
      <c r="AD478" s="134">
        <v>0</v>
      </c>
      <c r="AE478" s="95">
        <v>0</v>
      </c>
      <c r="AF478" s="95">
        <v>0</v>
      </c>
      <c r="AG478" s="343">
        <v>0</v>
      </c>
      <c r="AH478" s="99"/>
    </row>
    <row r="479" spans="1:34" s="34" customFormat="1" ht="12">
      <c r="A479" s="100">
        <v>469</v>
      </c>
      <c r="B479" s="103">
        <v>469035248</v>
      </c>
      <c r="C479" s="102" t="s">
        <v>529</v>
      </c>
      <c r="D479" s="103">
        <v>35</v>
      </c>
      <c r="E479" s="102" t="s">
        <v>60</v>
      </c>
      <c r="F479" s="103">
        <v>248</v>
      </c>
      <c r="G479" s="104" t="s">
        <v>273</v>
      </c>
      <c r="H479" s="94"/>
      <c r="I479" s="304">
        <v>23170</v>
      </c>
      <c r="J479" s="304">
        <v>873</v>
      </c>
      <c r="K479" s="304">
        <v>0</v>
      </c>
      <c r="L479" s="304">
        <v>1188</v>
      </c>
      <c r="M479" s="304">
        <v>25231</v>
      </c>
      <c r="N479" s="127"/>
      <c r="O479" s="134">
        <v>1</v>
      </c>
      <c r="P479" s="95">
        <v>24043</v>
      </c>
      <c r="Q479" s="95">
        <v>0</v>
      </c>
      <c r="R479" s="95">
        <v>0</v>
      </c>
      <c r="S479" s="95">
        <v>0</v>
      </c>
      <c r="T479" s="95">
        <v>1188</v>
      </c>
      <c r="U479" s="95">
        <v>25231</v>
      </c>
      <c r="V479" s="128"/>
      <c r="W479" s="361">
        <v>0</v>
      </c>
      <c r="X479" s="362">
        <v>0</v>
      </c>
      <c r="Y479" s="133">
        <v>0.18</v>
      </c>
      <c r="Z479" s="133">
        <v>6.9151363690119996E-2</v>
      </c>
      <c r="AA479" s="339">
        <v>0</v>
      </c>
      <c r="AB479" s="130"/>
      <c r="AC479" s="341">
        <v>0</v>
      </c>
      <c r="AD479" s="134">
        <v>0</v>
      </c>
      <c r="AE479" s="95">
        <v>0</v>
      </c>
      <c r="AF479" s="95">
        <v>0</v>
      </c>
      <c r="AG479" s="343">
        <v>0</v>
      </c>
      <c r="AH479" s="99"/>
    </row>
    <row r="480" spans="1:34" s="34" customFormat="1" ht="12">
      <c r="A480" s="100">
        <v>469</v>
      </c>
      <c r="B480" s="103">
        <v>469035274</v>
      </c>
      <c r="C480" s="102" t="s">
        <v>529</v>
      </c>
      <c r="D480" s="103">
        <v>35</v>
      </c>
      <c r="E480" s="102" t="s">
        <v>60</v>
      </c>
      <c r="F480" s="103">
        <v>274</v>
      </c>
      <c r="G480" s="104" t="s">
        <v>299</v>
      </c>
      <c r="H480" s="94"/>
      <c r="I480" s="304">
        <v>13846</v>
      </c>
      <c r="J480" s="304">
        <v>7121</v>
      </c>
      <c r="K480" s="304">
        <v>0</v>
      </c>
      <c r="L480" s="304">
        <v>1188</v>
      </c>
      <c r="M480" s="304">
        <v>22155</v>
      </c>
      <c r="N480" s="127"/>
      <c r="O480" s="134">
        <v>1</v>
      </c>
      <c r="P480" s="95">
        <v>20967</v>
      </c>
      <c r="Q480" s="95">
        <v>0</v>
      </c>
      <c r="R480" s="95">
        <v>0</v>
      </c>
      <c r="S480" s="95">
        <v>0</v>
      </c>
      <c r="T480" s="95">
        <v>1188</v>
      </c>
      <c r="U480" s="95">
        <v>22155</v>
      </c>
      <c r="V480" s="128"/>
      <c r="W480" s="361">
        <v>0</v>
      </c>
      <c r="X480" s="362">
        <v>0</v>
      </c>
      <c r="Y480" s="133">
        <v>0.09</v>
      </c>
      <c r="Z480" s="133">
        <v>4.9839533800754475E-2</v>
      </c>
      <c r="AA480" s="339">
        <v>0</v>
      </c>
      <c r="AB480" s="130"/>
      <c r="AC480" s="341">
        <v>0</v>
      </c>
      <c r="AD480" s="134">
        <v>0</v>
      </c>
      <c r="AE480" s="95">
        <v>0</v>
      </c>
      <c r="AF480" s="95">
        <v>0</v>
      </c>
      <c r="AG480" s="343">
        <v>0</v>
      </c>
      <c r="AH480" s="99"/>
    </row>
    <row r="481" spans="1:34" s="34" customFormat="1" ht="12">
      <c r="A481" s="100">
        <v>469</v>
      </c>
      <c r="B481" s="103">
        <v>469035308</v>
      </c>
      <c r="C481" s="102" t="s">
        <v>529</v>
      </c>
      <c r="D481" s="103">
        <v>35</v>
      </c>
      <c r="E481" s="102" t="s">
        <v>60</v>
      </c>
      <c r="F481" s="103">
        <v>308</v>
      </c>
      <c r="G481" s="104" t="s">
        <v>333</v>
      </c>
      <c r="H481" s="94"/>
      <c r="I481" s="304">
        <v>24152</v>
      </c>
      <c r="J481" s="304">
        <v>9342</v>
      </c>
      <c r="K481" s="304">
        <v>0</v>
      </c>
      <c r="L481" s="304">
        <v>1188</v>
      </c>
      <c r="M481" s="304">
        <v>34682</v>
      </c>
      <c r="N481" s="127"/>
      <c r="O481" s="134">
        <v>2</v>
      </c>
      <c r="P481" s="95">
        <v>66988</v>
      </c>
      <c r="Q481" s="95">
        <v>0</v>
      </c>
      <c r="R481" s="95">
        <v>0</v>
      </c>
      <c r="S481" s="95">
        <v>0</v>
      </c>
      <c r="T481" s="95">
        <v>2376</v>
      </c>
      <c r="U481" s="95">
        <v>69364</v>
      </c>
      <c r="V481" s="128"/>
      <c r="W481" s="361">
        <v>0</v>
      </c>
      <c r="X481" s="362">
        <v>0</v>
      </c>
      <c r="Y481" s="133">
        <v>0.09</v>
      </c>
      <c r="Z481" s="133">
        <v>1.4629324612361622E-3</v>
      </c>
      <c r="AA481" s="339">
        <v>0</v>
      </c>
      <c r="AB481" s="130"/>
      <c r="AC481" s="341">
        <v>0</v>
      </c>
      <c r="AD481" s="134">
        <v>0</v>
      </c>
      <c r="AE481" s="95">
        <v>0</v>
      </c>
      <c r="AF481" s="95">
        <v>0</v>
      </c>
      <c r="AG481" s="343">
        <v>0</v>
      </c>
      <c r="AH481" s="99"/>
    </row>
    <row r="482" spans="1:34" s="34" customFormat="1" ht="12">
      <c r="A482" s="100">
        <v>469</v>
      </c>
      <c r="B482" s="103">
        <v>469035336</v>
      </c>
      <c r="C482" s="102" t="s">
        <v>529</v>
      </c>
      <c r="D482" s="103">
        <v>35</v>
      </c>
      <c r="E482" s="102" t="s">
        <v>60</v>
      </c>
      <c r="F482" s="103">
        <v>336</v>
      </c>
      <c r="G482" s="104" t="s">
        <v>361</v>
      </c>
      <c r="H482" s="94"/>
      <c r="I482" s="304">
        <v>16410.426652716051</v>
      </c>
      <c r="J482" s="304">
        <v>3596</v>
      </c>
      <c r="K482" s="304">
        <v>0</v>
      </c>
      <c r="L482" s="304">
        <v>1188</v>
      </c>
      <c r="M482" s="304">
        <v>21194.426652716051</v>
      </c>
      <c r="N482" s="127"/>
      <c r="O482" s="134">
        <v>1</v>
      </c>
      <c r="P482" s="95">
        <v>20006</v>
      </c>
      <c r="Q482" s="95">
        <v>0</v>
      </c>
      <c r="R482" s="95">
        <v>0</v>
      </c>
      <c r="S482" s="95">
        <v>0</v>
      </c>
      <c r="T482" s="95">
        <v>1188</v>
      </c>
      <c r="U482" s="95">
        <v>21194</v>
      </c>
      <c r="V482" s="128"/>
      <c r="W482" s="361">
        <v>0</v>
      </c>
      <c r="X482" s="362">
        <v>0</v>
      </c>
      <c r="Y482" s="133">
        <v>0.09</v>
      </c>
      <c r="Z482" s="133">
        <v>4.0610278282502986E-2</v>
      </c>
      <c r="AA482" s="339">
        <v>0</v>
      </c>
      <c r="AB482" s="130"/>
      <c r="AC482" s="341">
        <v>0</v>
      </c>
      <c r="AD482" s="134">
        <v>0</v>
      </c>
      <c r="AE482" s="95">
        <v>0</v>
      </c>
      <c r="AF482" s="95">
        <v>0</v>
      </c>
      <c r="AG482" s="343">
        <v>0</v>
      </c>
      <c r="AH482" s="99"/>
    </row>
    <row r="483" spans="1:34" s="34" customFormat="1" ht="12">
      <c r="A483" s="100">
        <v>470</v>
      </c>
      <c r="B483" s="103">
        <v>470165010</v>
      </c>
      <c r="C483" s="102" t="s">
        <v>530</v>
      </c>
      <c r="D483" s="103">
        <v>165</v>
      </c>
      <c r="E483" s="102" t="s">
        <v>190</v>
      </c>
      <c r="F483" s="103">
        <v>10</v>
      </c>
      <c r="G483" s="104" t="s">
        <v>35</v>
      </c>
      <c r="H483" s="94"/>
      <c r="I483" s="304">
        <v>11799</v>
      </c>
      <c r="J483" s="304">
        <v>6067</v>
      </c>
      <c r="K483" s="304">
        <v>0</v>
      </c>
      <c r="L483" s="304">
        <v>1188</v>
      </c>
      <c r="M483" s="304">
        <v>19054</v>
      </c>
      <c r="N483" s="127"/>
      <c r="O483" s="134">
        <v>2</v>
      </c>
      <c r="P483" s="95">
        <v>35732</v>
      </c>
      <c r="Q483" s="95">
        <v>0</v>
      </c>
      <c r="R483" s="95">
        <v>0</v>
      </c>
      <c r="S483" s="95">
        <v>0</v>
      </c>
      <c r="T483" s="95">
        <v>2376</v>
      </c>
      <c r="U483" s="95">
        <v>38108</v>
      </c>
      <c r="V483" s="128"/>
      <c r="W483" s="361">
        <v>0</v>
      </c>
      <c r="X483" s="362">
        <v>0</v>
      </c>
      <c r="Y483" s="133">
        <v>0.09</v>
      </c>
      <c r="Z483" s="133">
        <v>3.3169209524162913E-3</v>
      </c>
      <c r="AA483" s="339">
        <v>0</v>
      </c>
      <c r="AB483" s="130"/>
      <c r="AC483" s="341">
        <v>1</v>
      </c>
      <c r="AD483" s="134">
        <v>0</v>
      </c>
      <c r="AE483" s="95">
        <v>0</v>
      </c>
      <c r="AF483" s="95">
        <v>0</v>
      </c>
      <c r="AG483" s="343">
        <v>0</v>
      </c>
      <c r="AH483" s="99"/>
    </row>
    <row r="484" spans="1:34" s="34" customFormat="1" ht="12">
      <c r="A484" s="100">
        <v>470</v>
      </c>
      <c r="B484" s="103">
        <v>470165031</v>
      </c>
      <c r="C484" s="102" t="s">
        <v>530</v>
      </c>
      <c r="D484" s="103">
        <v>165</v>
      </c>
      <c r="E484" s="102" t="s">
        <v>190</v>
      </c>
      <c r="F484" s="103">
        <v>31</v>
      </c>
      <c r="G484" s="104" t="s">
        <v>56</v>
      </c>
      <c r="H484" s="94"/>
      <c r="I484" s="304">
        <v>12587</v>
      </c>
      <c r="J484" s="304">
        <v>4890</v>
      </c>
      <c r="K484" s="304">
        <v>0</v>
      </c>
      <c r="L484" s="304">
        <v>1188</v>
      </c>
      <c r="M484" s="304">
        <v>18665</v>
      </c>
      <c r="N484" s="127"/>
      <c r="O484" s="134">
        <v>1</v>
      </c>
      <c r="P484" s="95">
        <v>17477</v>
      </c>
      <c r="Q484" s="95">
        <v>0</v>
      </c>
      <c r="R484" s="95">
        <v>0</v>
      </c>
      <c r="S484" s="95">
        <v>0</v>
      </c>
      <c r="T484" s="95">
        <v>1188</v>
      </c>
      <c r="U484" s="95">
        <v>18665</v>
      </c>
      <c r="V484" s="128"/>
      <c r="W484" s="361">
        <v>0</v>
      </c>
      <c r="X484" s="362">
        <v>0</v>
      </c>
      <c r="Y484" s="133">
        <v>0.09</v>
      </c>
      <c r="Z484" s="133">
        <v>1.2994220308386383E-2</v>
      </c>
      <c r="AA484" s="339">
        <v>0</v>
      </c>
      <c r="AB484" s="130"/>
      <c r="AC484" s="341">
        <v>1</v>
      </c>
      <c r="AD484" s="134">
        <v>0</v>
      </c>
      <c r="AE484" s="95">
        <v>0</v>
      </c>
      <c r="AF484" s="95">
        <v>0</v>
      </c>
      <c r="AG484" s="343">
        <v>0</v>
      </c>
      <c r="AH484" s="99"/>
    </row>
    <row r="485" spans="1:34" s="34" customFormat="1" ht="12">
      <c r="A485" s="100">
        <v>470</v>
      </c>
      <c r="B485" s="103">
        <v>470165035</v>
      </c>
      <c r="C485" s="102" t="s">
        <v>530</v>
      </c>
      <c r="D485" s="103">
        <v>165</v>
      </c>
      <c r="E485" s="102" t="s">
        <v>190</v>
      </c>
      <c r="F485" s="103">
        <v>35</v>
      </c>
      <c r="G485" s="104" t="s">
        <v>60</v>
      </c>
      <c r="H485" s="94"/>
      <c r="I485" s="304">
        <v>15184</v>
      </c>
      <c r="J485" s="304">
        <v>5400</v>
      </c>
      <c r="K485" s="304">
        <v>0</v>
      </c>
      <c r="L485" s="304">
        <v>1188</v>
      </c>
      <c r="M485" s="304">
        <v>21772</v>
      </c>
      <c r="N485" s="127"/>
      <c r="O485" s="134">
        <v>4</v>
      </c>
      <c r="P485" s="95">
        <v>82336</v>
      </c>
      <c r="Q485" s="95">
        <v>0</v>
      </c>
      <c r="R485" s="95">
        <v>0</v>
      </c>
      <c r="S485" s="95">
        <v>0</v>
      </c>
      <c r="T485" s="95">
        <v>4752</v>
      </c>
      <c r="U485" s="95">
        <v>87088</v>
      </c>
      <c r="V485" s="128"/>
      <c r="W485" s="361">
        <v>0</v>
      </c>
      <c r="X485" s="362">
        <v>0</v>
      </c>
      <c r="Y485" s="133">
        <v>0.18</v>
      </c>
      <c r="Z485" s="133">
        <v>0.16288347901121777</v>
      </c>
      <c r="AA485" s="339">
        <v>0</v>
      </c>
      <c r="AB485" s="130"/>
      <c r="AC485" s="341">
        <v>1</v>
      </c>
      <c r="AD485" s="134">
        <v>0</v>
      </c>
      <c r="AE485" s="95">
        <v>0</v>
      </c>
      <c r="AF485" s="95">
        <v>0</v>
      </c>
      <c r="AG485" s="343">
        <v>0</v>
      </c>
      <c r="AH485" s="99"/>
    </row>
    <row r="486" spans="1:34" s="34" customFormat="1" ht="12">
      <c r="A486" s="100">
        <v>470</v>
      </c>
      <c r="B486" s="103">
        <v>470165057</v>
      </c>
      <c r="C486" s="102" t="s">
        <v>530</v>
      </c>
      <c r="D486" s="103">
        <v>165</v>
      </c>
      <c r="E486" s="102" t="s">
        <v>190</v>
      </c>
      <c r="F486" s="103">
        <v>57</v>
      </c>
      <c r="G486" s="104" t="s">
        <v>82</v>
      </c>
      <c r="H486" s="94"/>
      <c r="I486" s="304">
        <v>16731</v>
      </c>
      <c r="J486" s="304">
        <v>839</v>
      </c>
      <c r="K486" s="304">
        <v>0</v>
      </c>
      <c r="L486" s="304">
        <v>1188</v>
      </c>
      <c r="M486" s="304">
        <v>18758</v>
      </c>
      <c r="N486" s="127"/>
      <c r="O486" s="134">
        <v>3</v>
      </c>
      <c r="P486" s="95">
        <v>52710</v>
      </c>
      <c r="Q486" s="95">
        <v>0</v>
      </c>
      <c r="R486" s="95">
        <v>0</v>
      </c>
      <c r="S486" s="95">
        <v>0</v>
      </c>
      <c r="T486" s="95">
        <v>3564</v>
      </c>
      <c r="U486" s="95">
        <v>56274</v>
      </c>
      <c r="V486" s="128"/>
      <c r="W486" s="361">
        <v>0</v>
      </c>
      <c r="X486" s="362">
        <v>0</v>
      </c>
      <c r="Y486" s="133">
        <v>0.18</v>
      </c>
      <c r="Z486" s="133">
        <v>0.1244432740237135</v>
      </c>
      <c r="AA486" s="339">
        <v>0</v>
      </c>
      <c r="AB486" s="130"/>
      <c r="AC486" s="341">
        <v>1</v>
      </c>
      <c r="AD486" s="134">
        <v>0</v>
      </c>
      <c r="AE486" s="95">
        <v>0</v>
      </c>
      <c r="AF486" s="95">
        <v>0</v>
      </c>
      <c r="AG486" s="343">
        <v>0</v>
      </c>
      <c r="AH486" s="99"/>
    </row>
    <row r="487" spans="1:34" s="34" customFormat="1" ht="12">
      <c r="A487" s="100">
        <v>470</v>
      </c>
      <c r="B487" s="103">
        <v>470165071</v>
      </c>
      <c r="C487" s="102" t="s">
        <v>530</v>
      </c>
      <c r="D487" s="103">
        <v>165</v>
      </c>
      <c r="E487" s="102" t="s">
        <v>190</v>
      </c>
      <c r="F487" s="103">
        <v>71</v>
      </c>
      <c r="G487" s="104" t="s">
        <v>96</v>
      </c>
      <c r="H487" s="94"/>
      <c r="I487" s="304">
        <v>12392</v>
      </c>
      <c r="J487" s="304">
        <v>5252</v>
      </c>
      <c r="K487" s="304">
        <v>0</v>
      </c>
      <c r="L487" s="304">
        <v>1188</v>
      </c>
      <c r="M487" s="304">
        <v>18832</v>
      </c>
      <c r="N487" s="127"/>
      <c r="O487" s="134">
        <v>2</v>
      </c>
      <c r="P487" s="95">
        <v>35288</v>
      </c>
      <c r="Q487" s="95">
        <v>0</v>
      </c>
      <c r="R487" s="95">
        <v>0</v>
      </c>
      <c r="S487" s="95">
        <v>0</v>
      </c>
      <c r="T487" s="95">
        <v>2376</v>
      </c>
      <c r="U487" s="95">
        <v>37664</v>
      </c>
      <c r="V487" s="128"/>
      <c r="W487" s="361">
        <v>0</v>
      </c>
      <c r="X487" s="362">
        <v>0</v>
      </c>
      <c r="Y487" s="133">
        <v>0.09</v>
      </c>
      <c r="Z487" s="133">
        <v>4.1931171317041542E-3</v>
      </c>
      <c r="AA487" s="339">
        <v>0</v>
      </c>
      <c r="AB487" s="130"/>
      <c r="AC487" s="341">
        <v>2</v>
      </c>
      <c r="AD487" s="134">
        <v>0</v>
      </c>
      <c r="AE487" s="95">
        <v>0</v>
      </c>
      <c r="AF487" s="95">
        <v>0</v>
      </c>
      <c r="AG487" s="343">
        <v>0</v>
      </c>
      <c r="AH487" s="99"/>
    </row>
    <row r="488" spans="1:34" s="34" customFormat="1" ht="12">
      <c r="A488" s="100">
        <v>470</v>
      </c>
      <c r="B488" s="103">
        <v>470165093</v>
      </c>
      <c r="C488" s="102" t="s">
        <v>530</v>
      </c>
      <c r="D488" s="103">
        <v>165</v>
      </c>
      <c r="E488" s="102" t="s">
        <v>190</v>
      </c>
      <c r="F488" s="103">
        <v>93</v>
      </c>
      <c r="G488" s="104" t="s">
        <v>118</v>
      </c>
      <c r="H488" s="94"/>
      <c r="I488" s="304">
        <v>17135</v>
      </c>
      <c r="J488" s="304">
        <v>69</v>
      </c>
      <c r="K488" s="304">
        <v>0</v>
      </c>
      <c r="L488" s="304">
        <v>1188</v>
      </c>
      <c r="M488" s="304">
        <v>18392</v>
      </c>
      <c r="N488" s="127"/>
      <c r="O488" s="134">
        <v>269</v>
      </c>
      <c r="P488" s="95">
        <v>4627876</v>
      </c>
      <c r="Q488" s="95">
        <v>0</v>
      </c>
      <c r="R488" s="95">
        <v>0</v>
      </c>
      <c r="S488" s="95">
        <v>0</v>
      </c>
      <c r="T488" s="95">
        <v>319572</v>
      </c>
      <c r="U488" s="95">
        <v>4947448</v>
      </c>
      <c r="V488" s="128"/>
      <c r="W488" s="361">
        <v>0</v>
      </c>
      <c r="X488" s="362">
        <v>0</v>
      </c>
      <c r="Y488" s="133">
        <v>0.18</v>
      </c>
      <c r="Z488" s="133">
        <v>8.5882308079859873E-2</v>
      </c>
      <c r="AA488" s="339">
        <v>0</v>
      </c>
      <c r="AB488" s="130"/>
      <c r="AC488" s="341">
        <v>110</v>
      </c>
      <c r="AD488" s="134">
        <v>0</v>
      </c>
      <c r="AE488" s="95">
        <v>0</v>
      </c>
      <c r="AF488" s="95">
        <v>0</v>
      </c>
      <c r="AG488" s="343">
        <v>0</v>
      </c>
      <c r="AH488" s="99"/>
    </row>
    <row r="489" spans="1:34" s="34" customFormat="1" ht="12">
      <c r="A489" s="100">
        <v>470</v>
      </c>
      <c r="B489" s="103">
        <v>470165128</v>
      </c>
      <c r="C489" s="102" t="s">
        <v>530</v>
      </c>
      <c r="D489" s="103">
        <v>165</v>
      </c>
      <c r="E489" s="102" t="s">
        <v>190</v>
      </c>
      <c r="F489" s="103">
        <v>128</v>
      </c>
      <c r="G489" s="104" t="s">
        <v>153</v>
      </c>
      <c r="H489" s="94"/>
      <c r="I489" s="304">
        <v>14606</v>
      </c>
      <c r="J489" s="304">
        <v>796</v>
      </c>
      <c r="K489" s="304">
        <v>0</v>
      </c>
      <c r="L489" s="304">
        <v>1188</v>
      </c>
      <c r="M489" s="304">
        <v>16590</v>
      </c>
      <c r="N489" s="127"/>
      <c r="O489" s="134">
        <v>7</v>
      </c>
      <c r="P489" s="95">
        <v>107814</v>
      </c>
      <c r="Q489" s="95">
        <v>0</v>
      </c>
      <c r="R489" s="95">
        <v>0</v>
      </c>
      <c r="S489" s="95">
        <v>0</v>
      </c>
      <c r="T489" s="95">
        <v>8316</v>
      </c>
      <c r="U489" s="95">
        <v>116130</v>
      </c>
      <c r="V489" s="128"/>
      <c r="W489" s="361">
        <v>0</v>
      </c>
      <c r="X489" s="362">
        <v>0</v>
      </c>
      <c r="Y489" s="133">
        <v>0.09</v>
      </c>
      <c r="Z489" s="133">
        <v>4.2839749174691445E-2</v>
      </c>
      <c r="AA489" s="339">
        <v>0</v>
      </c>
      <c r="AB489" s="130"/>
      <c r="AC489" s="341">
        <v>4</v>
      </c>
      <c r="AD489" s="134">
        <v>0</v>
      </c>
      <c r="AE489" s="95">
        <v>0</v>
      </c>
      <c r="AF489" s="95">
        <v>0</v>
      </c>
      <c r="AG489" s="343">
        <v>0</v>
      </c>
      <c r="AH489" s="99"/>
    </row>
    <row r="490" spans="1:34" s="34" customFormat="1" ht="12">
      <c r="A490" s="100">
        <v>470</v>
      </c>
      <c r="B490" s="103">
        <v>470165163</v>
      </c>
      <c r="C490" s="102" t="s">
        <v>530</v>
      </c>
      <c r="D490" s="103">
        <v>165</v>
      </c>
      <c r="E490" s="102" t="s">
        <v>190</v>
      </c>
      <c r="F490" s="103">
        <v>163</v>
      </c>
      <c r="G490" s="104" t="s">
        <v>188</v>
      </c>
      <c r="H490" s="94"/>
      <c r="I490" s="304">
        <v>16418</v>
      </c>
      <c r="J490" s="304">
        <v>2</v>
      </c>
      <c r="K490" s="304">
        <v>0</v>
      </c>
      <c r="L490" s="304">
        <v>1188</v>
      </c>
      <c r="M490" s="304">
        <v>17608</v>
      </c>
      <c r="N490" s="127"/>
      <c r="O490" s="134">
        <v>49</v>
      </c>
      <c r="P490" s="95">
        <v>804580</v>
      </c>
      <c r="Q490" s="95">
        <v>0</v>
      </c>
      <c r="R490" s="95">
        <v>0</v>
      </c>
      <c r="S490" s="95">
        <v>0</v>
      </c>
      <c r="T490" s="95">
        <v>58212</v>
      </c>
      <c r="U490" s="95">
        <v>862792</v>
      </c>
      <c r="V490" s="128"/>
      <c r="W490" s="361">
        <v>0</v>
      </c>
      <c r="X490" s="362">
        <v>0</v>
      </c>
      <c r="Y490" s="133">
        <v>0.18</v>
      </c>
      <c r="Z490" s="133">
        <v>9.5688734990315535E-2</v>
      </c>
      <c r="AA490" s="339">
        <v>0</v>
      </c>
      <c r="AB490" s="130"/>
      <c r="AC490" s="341">
        <v>29</v>
      </c>
      <c r="AD490" s="134">
        <v>0</v>
      </c>
      <c r="AE490" s="95">
        <v>0</v>
      </c>
      <c r="AF490" s="95">
        <v>0</v>
      </c>
      <c r="AG490" s="343">
        <v>0</v>
      </c>
      <c r="AH490" s="99"/>
    </row>
    <row r="491" spans="1:34" s="34" customFormat="1" ht="12">
      <c r="A491" s="100">
        <v>470</v>
      </c>
      <c r="B491" s="103">
        <v>470165164</v>
      </c>
      <c r="C491" s="102" t="s">
        <v>530</v>
      </c>
      <c r="D491" s="103">
        <v>165</v>
      </c>
      <c r="E491" s="102" t="s">
        <v>190</v>
      </c>
      <c r="F491" s="103">
        <v>164</v>
      </c>
      <c r="G491" s="104" t="s">
        <v>189</v>
      </c>
      <c r="H491" s="94"/>
      <c r="I491" s="304">
        <v>16959</v>
      </c>
      <c r="J491" s="304">
        <v>8860</v>
      </c>
      <c r="K491" s="304">
        <v>0</v>
      </c>
      <c r="L491" s="304">
        <v>1188</v>
      </c>
      <c r="M491" s="304">
        <v>27007</v>
      </c>
      <c r="N491" s="127"/>
      <c r="O491" s="134">
        <v>2</v>
      </c>
      <c r="P491" s="95">
        <v>51638</v>
      </c>
      <c r="Q491" s="95">
        <v>0</v>
      </c>
      <c r="R491" s="95">
        <v>0</v>
      </c>
      <c r="S491" s="95">
        <v>0</v>
      </c>
      <c r="T491" s="95">
        <v>2376</v>
      </c>
      <c r="U491" s="95">
        <v>54014</v>
      </c>
      <c r="V491" s="128"/>
      <c r="W491" s="361">
        <v>0</v>
      </c>
      <c r="X491" s="362">
        <v>0</v>
      </c>
      <c r="Y491" s="133">
        <v>0.09</v>
      </c>
      <c r="Z491" s="133">
        <v>6.2715033867483602E-3</v>
      </c>
      <c r="AA491" s="339">
        <v>0</v>
      </c>
      <c r="AB491" s="130"/>
      <c r="AC491" s="341">
        <v>1</v>
      </c>
      <c r="AD491" s="134">
        <v>0</v>
      </c>
      <c r="AE491" s="95">
        <v>0</v>
      </c>
      <c r="AF491" s="95">
        <v>0</v>
      </c>
      <c r="AG491" s="343">
        <v>0</v>
      </c>
      <c r="AH491" s="99"/>
    </row>
    <row r="492" spans="1:34" s="34" customFormat="1" ht="12">
      <c r="A492" s="100">
        <v>470</v>
      </c>
      <c r="B492" s="103">
        <v>470165165</v>
      </c>
      <c r="C492" s="102" t="s">
        <v>530</v>
      </c>
      <c r="D492" s="103">
        <v>165</v>
      </c>
      <c r="E492" s="102" t="s">
        <v>190</v>
      </c>
      <c r="F492" s="103">
        <v>165</v>
      </c>
      <c r="G492" s="104" t="s">
        <v>190</v>
      </c>
      <c r="H492" s="94"/>
      <c r="I492" s="304">
        <v>15849</v>
      </c>
      <c r="J492" s="304">
        <v>0</v>
      </c>
      <c r="K492" s="304">
        <v>0</v>
      </c>
      <c r="L492" s="304">
        <v>1188</v>
      </c>
      <c r="M492" s="304">
        <v>17037</v>
      </c>
      <c r="N492" s="127"/>
      <c r="O492" s="134">
        <v>475</v>
      </c>
      <c r="P492" s="95">
        <v>7528275</v>
      </c>
      <c r="Q492" s="95">
        <v>0</v>
      </c>
      <c r="R492" s="95">
        <v>0</v>
      </c>
      <c r="S492" s="95">
        <v>0</v>
      </c>
      <c r="T492" s="95">
        <v>564300</v>
      </c>
      <c r="U492" s="95">
        <v>8092575</v>
      </c>
      <c r="V492" s="128"/>
      <c r="W492" s="361">
        <v>0</v>
      </c>
      <c r="X492" s="362">
        <v>0</v>
      </c>
      <c r="Y492" s="133">
        <v>9.8299999999999998E-2</v>
      </c>
      <c r="Z492" s="133">
        <v>8.1633231724625957E-2</v>
      </c>
      <c r="AA492" s="339">
        <v>0</v>
      </c>
      <c r="AB492" s="130"/>
      <c r="AC492" s="341">
        <v>211</v>
      </c>
      <c r="AD492" s="134">
        <v>0</v>
      </c>
      <c r="AE492" s="95">
        <v>0</v>
      </c>
      <c r="AF492" s="95">
        <v>0</v>
      </c>
      <c r="AG492" s="343">
        <v>0</v>
      </c>
      <c r="AH492" s="99"/>
    </row>
    <row r="493" spans="1:34" s="34" customFormat="1" ht="12">
      <c r="A493" s="100">
        <v>470</v>
      </c>
      <c r="B493" s="103">
        <v>470165176</v>
      </c>
      <c r="C493" s="102" t="s">
        <v>530</v>
      </c>
      <c r="D493" s="103">
        <v>165</v>
      </c>
      <c r="E493" s="102" t="s">
        <v>190</v>
      </c>
      <c r="F493" s="103">
        <v>176</v>
      </c>
      <c r="G493" s="104" t="s">
        <v>201</v>
      </c>
      <c r="H493" s="94"/>
      <c r="I493" s="304">
        <v>14124</v>
      </c>
      <c r="J493" s="304">
        <v>4561</v>
      </c>
      <c r="K493" s="304">
        <v>0</v>
      </c>
      <c r="L493" s="304">
        <v>1188</v>
      </c>
      <c r="M493" s="304">
        <v>19873</v>
      </c>
      <c r="N493" s="127"/>
      <c r="O493" s="134">
        <v>202</v>
      </c>
      <c r="P493" s="95">
        <v>3774370</v>
      </c>
      <c r="Q493" s="95">
        <v>0</v>
      </c>
      <c r="R493" s="95">
        <v>0</v>
      </c>
      <c r="S493" s="95">
        <v>0</v>
      </c>
      <c r="T493" s="95">
        <v>239976</v>
      </c>
      <c r="U493" s="95">
        <v>4014346</v>
      </c>
      <c r="V493" s="128"/>
      <c r="W493" s="361">
        <v>0</v>
      </c>
      <c r="X493" s="362">
        <v>0</v>
      </c>
      <c r="Y493" s="133">
        <v>0.09</v>
      </c>
      <c r="Z493" s="133">
        <v>7.7252291190308575E-2</v>
      </c>
      <c r="AA493" s="339">
        <v>0</v>
      </c>
      <c r="AB493" s="130"/>
      <c r="AC493" s="341">
        <v>88</v>
      </c>
      <c r="AD493" s="134">
        <v>0</v>
      </c>
      <c r="AE493" s="95">
        <v>0</v>
      </c>
      <c r="AF493" s="95">
        <v>0</v>
      </c>
      <c r="AG493" s="343">
        <v>0</v>
      </c>
      <c r="AH493" s="99"/>
    </row>
    <row r="494" spans="1:34" s="34" customFormat="1" ht="12">
      <c r="A494" s="100">
        <v>470</v>
      </c>
      <c r="B494" s="103">
        <v>470165178</v>
      </c>
      <c r="C494" s="102" t="s">
        <v>530</v>
      </c>
      <c r="D494" s="103">
        <v>165</v>
      </c>
      <c r="E494" s="102" t="s">
        <v>190</v>
      </c>
      <c r="F494" s="103">
        <v>178</v>
      </c>
      <c r="G494" s="104" t="s">
        <v>203</v>
      </c>
      <c r="H494" s="94"/>
      <c r="I494" s="304">
        <v>13009</v>
      </c>
      <c r="J494" s="304">
        <v>1699</v>
      </c>
      <c r="K494" s="304">
        <v>0</v>
      </c>
      <c r="L494" s="304">
        <v>1188</v>
      </c>
      <c r="M494" s="304">
        <v>15896</v>
      </c>
      <c r="N494" s="127"/>
      <c r="O494" s="134">
        <v>281</v>
      </c>
      <c r="P494" s="95">
        <v>4132948</v>
      </c>
      <c r="Q494" s="95">
        <v>0</v>
      </c>
      <c r="R494" s="95">
        <v>0</v>
      </c>
      <c r="S494" s="95">
        <v>0</v>
      </c>
      <c r="T494" s="95">
        <v>333828</v>
      </c>
      <c r="U494" s="95">
        <v>4466776</v>
      </c>
      <c r="V494" s="128"/>
      <c r="W494" s="361">
        <v>0</v>
      </c>
      <c r="X494" s="362">
        <v>0</v>
      </c>
      <c r="Y494" s="133">
        <v>0.09</v>
      </c>
      <c r="Z494" s="133">
        <v>6.9364045393603468E-2</v>
      </c>
      <c r="AA494" s="339">
        <v>0</v>
      </c>
      <c r="AB494" s="130"/>
      <c r="AC494" s="341">
        <v>97</v>
      </c>
      <c r="AD494" s="134">
        <v>0</v>
      </c>
      <c r="AE494" s="95">
        <v>0</v>
      </c>
      <c r="AF494" s="95">
        <v>0</v>
      </c>
      <c r="AG494" s="343">
        <v>0</v>
      </c>
      <c r="AH494" s="99"/>
    </row>
    <row r="495" spans="1:34" s="34" customFormat="1" ht="12">
      <c r="A495" s="100">
        <v>470</v>
      </c>
      <c r="B495" s="103">
        <v>470165181</v>
      </c>
      <c r="C495" s="102" t="s">
        <v>530</v>
      </c>
      <c r="D495" s="103">
        <v>165</v>
      </c>
      <c r="E495" s="102" t="s">
        <v>190</v>
      </c>
      <c r="F495" s="103">
        <v>181</v>
      </c>
      <c r="G495" s="104" t="s">
        <v>206</v>
      </c>
      <c r="H495" s="94"/>
      <c r="I495" s="304">
        <v>20257</v>
      </c>
      <c r="J495" s="304">
        <v>227</v>
      </c>
      <c r="K495" s="304">
        <v>0</v>
      </c>
      <c r="L495" s="304">
        <v>1188</v>
      </c>
      <c r="M495" s="304">
        <v>21672</v>
      </c>
      <c r="N495" s="127"/>
      <c r="O495" s="134">
        <v>9</v>
      </c>
      <c r="P495" s="95">
        <v>184356</v>
      </c>
      <c r="Q495" s="95">
        <v>0</v>
      </c>
      <c r="R495" s="95">
        <v>0</v>
      </c>
      <c r="S495" s="95">
        <v>0</v>
      </c>
      <c r="T495" s="95">
        <v>10692</v>
      </c>
      <c r="U495" s="95">
        <v>195048</v>
      </c>
      <c r="V495" s="128"/>
      <c r="W495" s="361">
        <v>0</v>
      </c>
      <c r="X495" s="362">
        <v>0</v>
      </c>
      <c r="Y495" s="133">
        <v>0.09</v>
      </c>
      <c r="Z495" s="133">
        <v>1.7947691506040128E-2</v>
      </c>
      <c r="AA495" s="339">
        <v>0</v>
      </c>
      <c r="AB495" s="130"/>
      <c r="AC495" s="341">
        <v>4</v>
      </c>
      <c r="AD495" s="134">
        <v>0</v>
      </c>
      <c r="AE495" s="95">
        <v>0</v>
      </c>
      <c r="AF495" s="95">
        <v>0</v>
      </c>
      <c r="AG495" s="343">
        <v>0</v>
      </c>
      <c r="AH495" s="99"/>
    </row>
    <row r="496" spans="1:34" s="34" customFormat="1" ht="12">
      <c r="A496" s="100">
        <v>470</v>
      </c>
      <c r="B496" s="103">
        <v>470165217</v>
      </c>
      <c r="C496" s="102" t="s">
        <v>530</v>
      </c>
      <c r="D496" s="103">
        <v>165</v>
      </c>
      <c r="E496" s="102" t="s">
        <v>190</v>
      </c>
      <c r="F496" s="103">
        <v>217</v>
      </c>
      <c r="G496" s="104" t="s">
        <v>242</v>
      </c>
      <c r="H496" s="94"/>
      <c r="I496" s="304">
        <v>16600</v>
      </c>
      <c r="J496" s="304">
        <v>9579</v>
      </c>
      <c r="K496" s="304">
        <v>0</v>
      </c>
      <c r="L496" s="304">
        <v>1188</v>
      </c>
      <c r="M496" s="304">
        <v>27367</v>
      </c>
      <c r="N496" s="127"/>
      <c r="O496" s="134">
        <v>3</v>
      </c>
      <c r="P496" s="95">
        <v>78537</v>
      </c>
      <c r="Q496" s="95">
        <v>0</v>
      </c>
      <c r="R496" s="95">
        <v>0</v>
      </c>
      <c r="S496" s="95">
        <v>0</v>
      </c>
      <c r="T496" s="95">
        <v>3564</v>
      </c>
      <c r="U496" s="95">
        <v>82101</v>
      </c>
      <c r="V496" s="128"/>
      <c r="W496" s="361">
        <v>0</v>
      </c>
      <c r="X496" s="362">
        <v>0</v>
      </c>
      <c r="Y496" s="133">
        <v>0.09</v>
      </c>
      <c r="Z496" s="133">
        <v>1.5687949981974076E-3</v>
      </c>
      <c r="AA496" s="339">
        <v>0</v>
      </c>
      <c r="AB496" s="130"/>
      <c r="AC496" s="341">
        <v>3</v>
      </c>
      <c r="AD496" s="134">
        <v>0</v>
      </c>
      <c r="AE496" s="95">
        <v>0</v>
      </c>
      <c r="AF496" s="95">
        <v>0</v>
      </c>
      <c r="AG496" s="343">
        <v>0</v>
      </c>
      <c r="AH496" s="99"/>
    </row>
    <row r="497" spans="1:34" s="34" customFormat="1" ht="12">
      <c r="A497" s="100">
        <v>470</v>
      </c>
      <c r="B497" s="103">
        <v>470165229</v>
      </c>
      <c r="C497" s="102" t="s">
        <v>530</v>
      </c>
      <c r="D497" s="103">
        <v>165</v>
      </c>
      <c r="E497" s="102" t="s">
        <v>190</v>
      </c>
      <c r="F497" s="103">
        <v>229</v>
      </c>
      <c r="G497" s="104" t="s">
        <v>254</v>
      </c>
      <c r="H497" s="94"/>
      <c r="I497" s="304">
        <v>14440</v>
      </c>
      <c r="J497" s="304">
        <v>1429</v>
      </c>
      <c r="K497" s="304">
        <v>0</v>
      </c>
      <c r="L497" s="304">
        <v>1188</v>
      </c>
      <c r="M497" s="304">
        <v>17057</v>
      </c>
      <c r="N497" s="127"/>
      <c r="O497" s="134">
        <v>11</v>
      </c>
      <c r="P497" s="95">
        <v>174559</v>
      </c>
      <c r="Q497" s="95">
        <v>0</v>
      </c>
      <c r="R497" s="95">
        <v>0</v>
      </c>
      <c r="S497" s="95">
        <v>0</v>
      </c>
      <c r="T497" s="95">
        <v>13068</v>
      </c>
      <c r="U497" s="95">
        <v>187627</v>
      </c>
      <c r="V497" s="128"/>
      <c r="W497" s="361">
        <v>0</v>
      </c>
      <c r="X497" s="362">
        <v>0</v>
      </c>
      <c r="Y497" s="133">
        <v>0.09</v>
      </c>
      <c r="Z497" s="133">
        <v>2.7719446547168177E-2</v>
      </c>
      <c r="AA497" s="339">
        <v>0</v>
      </c>
      <c r="AB497" s="130"/>
      <c r="AC497" s="341">
        <v>5</v>
      </c>
      <c r="AD497" s="134">
        <v>0</v>
      </c>
      <c r="AE497" s="95">
        <v>0</v>
      </c>
      <c r="AF497" s="95">
        <v>0</v>
      </c>
      <c r="AG497" s="343">
        <v>0</v>
      </c>
      <c r="AH497" s="99"/>
    </row>
    <row r="498" spans="1:34" s="34" customFormat="1" ht="12">
      <c r="A498" s="100">
        <v>470</v>
      </c>
      <c r="B498" s="103">
        <v>470165246</v>
      </c>
      <c r="C498" s="102" t="s">
        <v>530</v>
      </c>
      <c r="D498" s="103">
        <v>165</v>
      </c>
      <c r="E498" s="102" t="s">
        <v>190</v>
      </c>
      <c r="F498" s="103">
        <v>246</v>
      </c>
      <c r="G498" s="104" t="s">
        <v>271</v>
      </c>
      <c r="H498" s="94"/>
      <c r="I498" s="304">
        <v>11410</v>
      </c>
      <c r="J498" s="304">
        <v>4693</v>
      </c>
      <c r="K498" s="304">
        <v>0</v>
      </c>
      <c r="L498" s="304">
        <v>1188</v>
      </c>
      <c r="M498" s="304">
        <v>17291</v>
      </c>
      <c r="N498" s="127"/>
      <c r="O498" s="134">
        <v>1</v>
      </c>
      <c r="P498" s="95">
        <v>16103</v>
      </c>
      <c r="Q498" s="95">
        <v>0</v>
      </c>
      <c r="R498" s="95">
        <v>0</v>
      </c>
      <c r="S498" s="95">
        <v>0</v>
      </c>
      <c r="T498" s="95">
        <v>1188</v>
      </c>
      <c r="U498" s="95">
        <v>17291</v>
      </c>
      <c r="V498" s="128"/>
      <c r="W498" s="361">
        <v>0</v>
      </c>
      <c r="X498" s="362">
        <v>0</v>
      </c>
      <c r="Y498" s="133">
        <v>0.09</v>
      </c>
      <c r="Z498" s="133">
        <v>8.879213674852387E-4</v>
      </c>
      <c r="AA498" s="339">
        <v>0</v>
      </c>
      <c r="AB498" s="130"/>
      <c r="AC498" s="341">
        <v>0</v>
      </c>
      <c r="AD498" s="134">
        <v>0</v>
      </c>
      <c r="AE498" s="95">
        <v>0</v>
      </c>
      <c r="AF498" s="95">
        <v>0</v>
      </c>
      <c r="AG498" s="343">
        <v>0</v>
      </c>
      <c r="AH498" s="99"/>
    </row>
    <row r="499" spans="1:34" s="34" customFormat="1" ht="12">
      <c r="A499" s="100">
        <v>470</v>
      </c>
      <c r="B499" s="103">
        <v>470165248</v>
      </c>
      <c r="C499" s="102" t="s">
        <v>530</v>
      </c>
      <c r="D499" s="103">
        <v>165</v>
      </c>
      <c r="E499" s="102" t="s">
        <v>190</v>
      </c>
      <c r="F499" s="103">
        <v>248</v>
      </c>
      <c r="G499" s="104" t="s">
        <v>273</v>
      </c>
      <c r="H499" s="94"/>
      <c r="I499" s="304">
        <v>16592</v>
      </c>
      <c r="J499" s="304">
        <v>625</v>
      </c>
      <c r="K499" s="304">
        <v>0</v>
      </c>
      <c r="L499" s="304">
        <v>1188</v>
      </c>
      <c r="M499" s="304">
        <v>18405</v>
      </c>
      <c r="N499" s="127"/>
      <c r="O499" s="134">
        <v>45</v>
      </c>
      <c r="P499" s="95">
        <v>774765</v>
      </c>
      <c r="Q499" s="95">
        <v>0</v>
      </c>
      <c r="R499" s="95">
        <v>0</v>
      </c>
      <c r="S499" s="95">
        <v>0</v>
      </c>
      <c r="T499" s="95">
        <v>53460</v>
      </c>
      <c r="U499" s="95">
        <v>828225</v>
      </c>
      <c r="V499" s="128"/>
      <c r="W499" s="361">
        <v>0</v>
      </c>
      <c r="X499" s="362">
        <v>0</v>
      </c>
      <c r="Y499" s="133">
        <v>0.18</v>
      </c>
      <c r="Z499" s="133">
        <v>6.9151363690119996E-2</v>
      </c>
      <c r="AA499" s="339">
        <v>0</v>
      </c>
      <c r="AB499" s="130"/>
      <c r="AC499" s="341">
        <v>22</v>
      </c>
      <c r="AD499" s="134">
        <v>0</v>
      </c>
      <c r="AE499" s="95">
        <v>0</v>
      </c>
      <c r="AF499" s="95">
        <v>0</v>
      </c>
      <c r="AG499" s="343">
        <v>0</v>
      </c>
      <c r="AH499" s="99"/>
    </row>
    <row r="500" spans="1:34" s="34" customFormat="1" ht="12">
      <c r="A500" s="100">
        <v>470</v>
      </c>
      <c r="B500" s="103">
        <v>470165262</v>
      </c>
      <c r="C500" s="102" t="s">
        <v>530</v>
      </c>
      <c r="D500" s="103">
        <v>165</v>
      </c>
      <c r="E500" s="102" t="s">
        <v>190</v>
      </c>
      <c r="F500" s="103">
        <v>262</v>
      </c>
      <c r="G500" s="104" t="s">
        <v>287</v>
      </c>
      <c r="H500" s="94"/>
      <c r="I500" s="304">
        <v>14727</v>
      </c>
      <c r="J500" s="304">
        <v>155</v>
      </c>
      <c r="K500" s="304">
        <v>0</v>
      </c>
      <c r="L500" s="304">
        <v>1188</v>
      </c>
      <c r="M500" s="304">
        <v>16070</v>
      </c>
      <c r="N500" s="127"/>
      <c r="O500" s="134">
        <v>89</v>
      </c>
      <c r="P500" s="95">
        <v>1324498</v>
      </c>
      <c r="Q500" s="95">
        <v>0</v>
      </c>
      <c r="R500" s="95">
        <v>0</v>
      </c>
      <c r="S500" s="95">
        <v>0</v>
      </c>
      <c r="T500" s="95">
        <v>105732</v>
      </c>
      <c r="U500" s="95">
        <v>1430230</v>
      </c>
      <c r="V500" s="128"/>
      <c r="W500" s="361">
        <v>0</v>
      </c>
      <c r="X500" s="362">
        <v>0</v>
      </c>
      <c r="Y500" s="133">
        <v>0.09</v>
      </c>
      <c r="Z500" s="133">
        <v>8.7628777562184054E-2</v>
      </c>
      <c r="AA500" s="339">
        <v>0</v>
      </c>
      <c r="AB500" s="130"/>
      <c r="AC500" s="341">
        <v>46</v>
      </c>
      <c r="AD500" s="134">
        <v>0</v>
      </c>
      <c r="AE500" s="95">
        <v>0</v>
      </c>
      <c r="AF500" s="95">
        <v>0</v>
      </c>
      <c r="AG500" s="343">
        <v>0</v>
      </c>
      <c r="AH500" s="99"/>
    </row>
    <row r="501" spans="1:34" s="34" customFormat="1" ht="12">
      <c r="A501" s="100">
        <v>470</v>
      </c>
      <c r="B501" s="103">
        <v>470165274</v>
      </c>
      <c r="C501" s="102" t="s">
        <v>530</v>
      </c>
      <c r="D501" s="103">
        <v>165</v>
      </c>
      <c r="E501" s="102" t="s">
        <v>190</v>
      </c>
      <c r="F501" s="103">
        <v>274</v>
      </c>
      <c r="G501" s="104" t="s">
        <v>299</v>
      </c>
      <c r="H501" s="94"/>
      <c r="I501" s="304">
        <v>11801</v>
      </c>
      <c r="J501" s="304">
        <v>6069</v>
      </c>
      <c r="K501" s="304">
        <v>0</v>
      </c>
      <c r="L501" s="304">
        <v>1188</v>
      </c>
      <c r="M501" s="304">
        <v>19058</v>
      </c>
      <c r="N501" s="127"/>
      <c r="O501" s="134">
        <v>3</v>
      </c>
      <c r="P501" s="95">
        <v>53610</v>
      </c>
      <c r="Q501" s="95">
        <v>0</v>
      </c>
      <c r="R501" s="95">
        <v>0</v>
      </c>
      <c r="S501" s="95">
        <v>0</v>
      </c>
      <c r="T501" s="95">
        <v>3564</v>
      </c>
      <c r="U501" s="95">
        <v>57174</v>
      </c>
      <c r="V501" s="128"/>
      <c r="W501" s="361">
        <v>0</v>
      </c>
      <c r="X501" s="362">
        <v>0</v>
      </c>
      <c r="Y501" s="133">
        <v>0.09</v>
      </c>
      <c r="Z501" s="133">
        <v>4.9839533800754475E-2</v>
      </c>
      <c r="AA501" s="339">
        <v>0</v>
      </c>
      <c r="AB501" s="130"/>
      <c r="AC501" s="341">
        <v>1</v>
      </c>
      <c r="AD501" s="134">
        <v>0</v>
      </c>
      <c r="AE501" s="95">
        <v>0</v>
      </c>
      <c r="AF501" s="95">
        <v>0</v>
      </c>
      <c r="AG501" s="343">
        <v>0</v>
      </c>
      <c r="AH501" s="99"/>
    </row>
    <row r="502" spans="1:34" s="34" customFormat="1" ht="12">
      <c r="A502" s="100">
        <v>470</v>
      </c>
      <c r="B502" s="103">
        <v>470165284</v>
      </c>
      <c r="C502" s="102" t="s">
        <v>530</v>
      </c>
      <c r="D502" s="103">
        <v>165</v>
      </c>
      <c r="E502" s="102" t="s">
        <v>190</v>
      </c>
      <c r="F502" s="103">
        <v>284</v>
      </c>
      <c r="G502" s="104" t="s">
        <v>309</v>
      </c>
      <c r="H502" s="94"/>
      <c r="I502" s="304">
        <v>13159</v>
      </c>
      <c r="J502" s="304">
        <v>6390</v>
      </c>
      <c r="K502" s="304">
        <v>0</v>
      </c>
      <c r="L502" s="304">
        <v>1188</v>
      </c>
      <c r="M502" s="304">
        <v>20737</v>
      </c>
      <c r="N502" s="127"/>
      <c r="O502" s="134">
        <v>198</v>
      </c>
      <c r="P502" s="95">
        <v>3870702</v>
      </c>
      <c r="Q502" s="95">
        <v>0</v>
      </c>
      <c r="R502" s="95">
        <v>0</v>
      </c>
      <c r="S502" s="95">
        <v>0</v>
      </c>
      <c r="T502" s="95">
        <v>235224</v>
      </c>
      <c r="U502" s="95">
        <v>4105926</v>
      </c>
      <c r="V502" s="128"/>
      <c r="W502" s="361">
        <v>0</v>
      </c>
      <c r="X502" s="362">
        <v>0</v>
      </c>
      <c r="Y502" s="133">
        <v>0.09</v>
      </c>
      <c r="Z502" s="133">
        <v>7.8099964631698035E-2</v>
      </c>
      <c r="AA502" s="339">
        <v>0</v>
      </c>
      <c r="AB502" s="130"/>
      <c r="AC502" s="341">
        <v>79</v>
      </c>
      <c r="AD502" s="134">
        <v>0</v>
      </c>
      <c r="AE502" s="95">
        <v>0</v>
      </c>
      <c r="AF502" s="95">
        <v>0</v>
      </c>
      <c r="AG502" s="343">
        <v>0</v>
      </c>
      <c r="AH502" s="99"/>
    </row>
    <row r="503" spans="1:34" s="34" customFormat="1" ht="12">
      <c r="A503" s="100">
        <v>470</v>
      </c>
      <c r="B503" s="103">
        <v>470165295</v>
      </c>
      <c r="C503" s="102" t="s">
        <v>530</v>
      </c>
      <c r="D503" s="103">
        <v>165</v>
      </c>
      <c r="E503" s="102" t="s">
        <v>190</v>
      </c>
      <c r="F503" s="103">
        <v>295</v>
      </c>
      <c r="G503" s="104" t="s">
        <v>320</v>
      </c>
      <c r="H503" s="94"/>
      <c r="I503" s="304">
        <v>17063</v>
      </c>
      <c r="J503" s="304">
        <v>8349</v>
      </c>
      <c r="K503" s="304">
        <v>0</v>
      </c>
      <c r="L503" s="304">
        <v>1188</v>
      </c>
      <c r="M503" s="304">
        <v>26600</v>
      </c>
      <c r="N503" s="127"/>
      <c r="O503" s="134">
        <v>1</v>
      </c>
      <c r="P503" s="95">
        <v>25412</v>
      </c>
      <c r="Q503" s="95">
        <v>0</v>
      </c>
      <c r="R503" s="95">
        <v>0</v>
      </c>
      <c r="S503" s="95">
        <v>0</v>
      </c>
      <c r="T503" s="95">
        <v>1188</v>
      </c>
      <c r="U503" s="95">
        <v>26600</v>
      </c>
      <c r="V503" s="128"/>
      <c r="W503" s="361">
        <v>0</v>
      </c>
      <c r="X503" s="362">
        <v>0</v>
      </c>
      <c r="Y503" s="133">
        <v>0.09</v>
      </c>
      <c r="Z503" s="133">
        <v>1.0428700204990593E-2</v>
      </c>
      <c r="AA503" s="339">
        <v>0</v>
      </c>
      <c r="AB503" s="130"/>
      <c r="AC503" s="341">
        <v>1</v>
      </c>
      <c r="AD503" s="134">
        <v>0</v>
      </c>
      <c r="AE503" s="95">
        <v>0</v>
      </c>
      <c r="AF503" s="95">
        <v>0</v>
      </c>
      <c r="AG503" s="343">
        <v>0</v>
      </c>
      <c r="AH503" s="99"/>
    </row>
    <row r="504" spans="1:34" s="34" customFormat="1" ht="12">
      <c r="A504" s="100">
        <v>470</v>
      </c>
      <c r="B504" s="103">
        <v>470165305</v>
      </c>
      <c r="C504" s="102" t="s">
        <v>530</v>
      </c>
      <c r="D504" s="103">
        <v>165</v>
      </c>
      <c r="E504" s="102" t="s">
        <v>190</v>
      </c>
      <c r="F504" s="103">
        <v>305</v>
      </c>
      <c r="G504" s="104" t="s">
        <v>330</v>
      </c>
      <c r="H504" s="94"/>
      <c r="I504" s="304">
        <v>13163</v>
      </c>
      <c r="J504" s="304">
        <v>5948</v>
      </c>
      <c r="K504" s="304">
        <v>0</v>
      </c>
      <c r="L504" s="304">
        <v>1188</v>
      </c>
      <c r="M504" s="304">
        <v>20299</v>
      </c>
      <c r="N504" s="127"/>
      <c r="O504" s="134">
        <v>94</v>
      </c>
      <c r="P504" s="95">
        <v>1796434</v>
      </c>
      <c r="Q504" s="95">
        <v>0</v>
      </c>
      <c r="R504" s="95">
        <v>0</v>
      </c>
      <c r="S504" s="95">
        <v>0</v>
      </c>
      <c r="T504" s="95">
        <v>111672</v>
      </c>
      <c r="U504" s="95">
        <v>1908106</v>
      </c>
      <c r="V504" s="128"/>
      <c r="W504" s="361">
        <v>0</v>
      </c>
      <c r="X504" s="362">
        <v>0</v>
      </c>
      <c r="Y504" s="133">
        <v>0.09</v>
      </c>
      <c r="Z504" s="133">
        <v>2.6969053369147403E-2</v>
      </c>
      <c r="AA504" s="339">
        <v>0</v>
      </c>
      <c r="AB504" s="130"/>
      <c r="AC504" s="341">
        <v>35</v>
      </c>
      <c r="AD504" s="134">
        <v>0</v>
      </c>
      <c r="AE504" s="95">
        <v>0</v>
      </c>
      <c r="AF504" s="95">
        <v>0</v>
      </c>
      <c r="AG504" s="343">
        <v>0</v>
      </c>
      <c r="AH504" s="99"/>
    </row>
    <row r="505" spans="1:34" s="34" customFormat="1" ht="12">
      <c r="A505" s="100">
        <v>470</v>
      </c>
      <c r="B505" s="103">
        <v>470165342</v>
      </c>
      <c r="C505" s="102" t="s">
        <v>530</v>
      </c>
      <c r="D505" s="103">
        <v>165</v>
      </c>
      <c r="E505" s="102" t="s">
        <v>190</v>
      </c>
      <c r="F505" s="103">
        <v>342</v>
      </c>
      <c r="G505" s="104" t="s">
        <v>367</v>
      </c>
      <c r="H505" s="94"/>
      <c r="I505" s="304">
        <v>14791</v>
      </c>
      <c r="J505" s="304">
        <v>11891</v>
      </c>
      <c r="K505" s="304">
        <v>0</v>
      </c>
      <c r="L505" s="304">
        <v>1188</v>
      </c>
      <c r="M505" s="304">
        <v>27870</v>
      </c>
      <c r="N505" s="127"/>
      <c r="O505" s="134">
        <v>2</v>
      </c>
      <c r="P505" s="95">
        <v>53364</v>
      </c>
      <c r="Q505" s="95">
        <v>0</v>
      </c>
      <c r="R505" s="95">
        <v>0</v>
      </c>
      <c r="S505" s="95">
        <v>0</v>
      </c>
      <c r="T505" s="95">
        <v>2376</v>
      </c>
      <c r="U505" s="95">
        <v>55740</v>
      </c>
      <c r="V505" s="128"/>
      <c r="W505" s="361">
        <v>0</v>
      </c>
      <c r="X505" s="362">
        <v>0</v>
      </c>
      <c r="Y505" s="133">
        <v>0.09</v>
      </c>
      <c r="Z505" s="133">
        <v>3.1305285756052991E-3</v>
      </c>
      <c r="AA505" s="339">
        <v>0</v>
      </c>
      <c r="AB505" s="130"/>
      <c r="AC505" s="341">
        <v>0</v>
      </c>
      <c r="AD505" s="134">
        <v>0</v>
      </c>
      <c r="AE505" s="95">
        <v>0</v>
      </c>
      <c r="AF505" s="95">
        <v>0</v>
      </c>
      <c r="AG505" s="343">
        <v>0</v>
      </c>
      <c r="AH505" s="99"/>
    </row>
    <row r="506" spans="1:34" s="34" customFormat="1" ht="12">
      <c r="A506" s="100">
        <v>470</v>
      </c>
      <c r="B506" s="103">
        <v>470165346</v>
      </c>
      <c r="C506" s="102" t="s">
        <v>530</v>
      </c>
      <c r="D506" s="103">
        <v>165</v>
      </c>
      <c r="E506" s="102" t="s">
        <v>190</v>
      </c>
      <c r="F506" s="103">
        <v>346</v>
      </c>
      <c r="G506" s="104" t="s">
        <v>371</v>
      </c>
      <c r="H506" s="94"/>
      <c r="I506" s="304">
        <v>17455</v>
      </c>
      <c r="J506" s="304">
        <v>2749</v>
      </c>
      <c r="K506" s="304">
        <v>0</v>
      </c>
      <c r="L506" s="304">
        <v>1188</v>
      </c>
      <c r="M506" s="304">
        <v>21392</v>
      </c>
      <c r="N506" s="127"/>
      <c r="O506" s="134">
        <v>6</v>
      </c>
      <c r="P506" s="95">
        <v>121224</v>
      </c>
      <c r="Q506" s="95">
        <v>0</v>
      </c>
      <c r="R506" s="95">
        <v>0</v>
      </c>
      <c r="S506" s="95">
        <v>0</v>
      </c>
      <c r="T506" s="95">
        <v>7128</v>
      </c>
      <c r="U506" s="95">
        <v>128352</v>
      </c>
      <c r="V506" s="128"/>
      <c r="W506" s="361">
        <v>0</v>
      </c>
      <c r="X506" s="362">
        <v>0</v>
      </c>
      <c r="Y506" s="133">
        <v>0.09</v>
      </c>
      <c r="Z506" s="133">
        <v>2.0953563763898626E-2</v>
      </c>
      <c r="AA506" s="339">
        <v>0</v>
      </c>
      <c r="AB506" s="130"/>
      <c r="AC506" s="341">
        <v>4</v>
      </c>
      <c r="AD506" s="134">
        <v>0</v>
      </c>
      <c r="AE506" s="95">
        <v>0</v>
      </c>
      <c r="AF506" s="95">
        <v>0</v>
      </c>
      <c r="AG506" s="343">
        <v>0</v>
      </c>
      <c r="AH506" s="99"/>
    </row>
    <row r="507" spans="1:34" s="34" customFormat="1" ht="12">
      <c r="A507" s="100">
        <v>470</v>
      </c>
      <c r="B507" s="103">
        <v>470165347</v>
      </c>
      <c r="C507" s="102" t="s">
        <v>530</v>
      </c>
      <c r="D507" s="103">
        <v>165</v>
      </c>
      <c r="E507" s="102" t="s">
        <v>190</v>
      </c>
      <c r="F507" s="103">
        <v>347</v>
      </c>
      <c r="G507" s="104" t="s">
        <v>372</v>
      </c>
      <c r="H507" s="94"/>
      <c r="I507" s="304">
        <v>15648</v>
      </c>
      <c r="J507" s="304">
        <v>7165</v>
      </c>
      <c r="K507" s="304">
        <v>0</v>
      </c>
      <c r="L507" s="304">
        <v>1188</v>
      </c>
      <c r="M507" s="304">
        <v>24001</v>
      </c>
      <c r="N507" s="127"/>
      <c r="O507" s="134">
        <v>12</v>
      </c>
      <c r="P507" s="95">
        <v>273756</v>
      </c>
      <c r="Q507" s="95">
        <v>0</v>
      </c>
      <c r="R507" s="95">
        <v>0</v>
      </c>
      <c r="S507" s="95">
        <v>0</v>
      </c>
      <c r="T507" s="95">
        <v>14256</v>
      </c>
      <c r="U507" s="95">
        <v>288012</v>
      </c>
      <c r="V507" s="128"/>
      <c r="W507" s="361">
        <v>0</v>
      </c>
      <c r="X507" s="362">
        <v>0</v>
      </c>
      <c r="Y507" s="133">
        <v>0.09</v>
      </c>
      <c r="Z507" s="133">
        <v>9.3422809623091036E-3</v>
      </c>
      <c r="AA507" s="339">
        <v>0</v>
      </c>
      <c r="AB507" s="130"/>
      <c r="AC507" s="341">
        <v>6</v>
      </c>
      <c r="AD507" s="134">
        <v>0</v>
      </c>
      <c r="AE507" s="95">
        <v>0</v>
      </c>
      <c r="AF507" s="95">
        <v>0</v>
      </c>
      <c r="AG507" s="343">
        <v>0</v>
      </c>
      <c r="AH507" s="99"/>
    </row>
    <row r="508" spans="1:34" s="34" customFormat="1" ht="12">
      <c r="A508" s="100">
        <v>470</v>
      </c>
      <c r="B508" s="103">
        <v>470165705</v>
      </c>
      <c r="C508" s="102" t="s">
        <v>530</v>
      </c>
      <c r="D508" s="103">
        <v>165</v>
      </c>
      <c r="E508" s="102" t="s">
        <v>190</v>
      </c>
      <c r="F508" s="103">
        <v>705</v>
      </c>
      <c r="G508" s="104" t="s">
        <v>411</v>
      </c>
      <c r="H508" s="94"/>
      <c r="I508" s="304">
        <v>12392</v>
      </c>
      <c r="J508" s="304">
        <v>10678</v>
      </c>
      <c r="K508" s="304">
        <v>0</v>
      </c>
      <c r="L508" s="304">
        <v>1188</v>
      </c>
      <c r="M508" s="304">
        <v>24258</v>
      </c>
      <c r="N508" s="127"/>
      <c r="O508" s="134">
        <v>2</v>
      </c>
      <c r="P508" s="95">
        <v>46140</v>
      </c>
      <c r="Q508" s="95">
        <v>0</v>
      </c>
      <c r="R508" s="95">
        <v>0</v>
      </c>
      <c r="S508" s="95">
        <v>0</v>
      </c>
      <c r="T508" s="95">
        <v>2376</v>
      </c>
      <c r="U508" s="95">
        <v>48516</v>
      </c>
      <c r="V508" s="128"/>
      <c r="W508" s="361">
        <v>0</v>
      </c>
      <c r="X508" s="362">
        <v>0</v>
      </c>
      <c r="Y508" s="133">
        <v>0.09</v>
      </c>
      <c r="Z508" s="133">
        <v>2.1836147060343438E-3</v>
      </c>
      <c r="AA508" s="339">
        <v>0</v>
      </c>
      <c r="AB508" s="130"/>
      <c r="AC508" s="341">
        <v>2</v>
      </c>
      <c r="AD508" s="134">
        <v>0</v>
      </c>
      <c r="AE508" s="95">
        <v>0</v>
      </c>
      <c r="AF508" s="95">
        <v>0</v>
      </c>
      <c r="AG508" s="343">
        <v>0</v>
      </c>
      <c r="AH508" s="99"/>
    </row>
    <row r="509" spans="1:34" s="34" customFormat="1" ht="12">
      <c r="A509" s="100">
        <v>474</v>
      </c>
      <c r="B509" s="103">
        <v>474097064</v>
      </c>
      <c r="C509" s="102" t="s">
        <v>531</v>
      </c>
      <c r="D509" s="103">
        <v>97</v>
      </c>
      <c r="E509" s="102" t="s">
        <v>122</v>
      </c>
      <c r="F509" s="103">
        <v>64</v>
      </c>
      <c r="G509" s="104" t="s">
        <v>89</v>
      </c>
      <c r="H509" s="94"/>
      <c r="I509" s="304">
        <v>12355</v>
      </c>
      <c r="J509" s="304">
        <v>1351</v>
      </c>
      <c r="K509" s="304">
        <v>0</v>
      </c>
      <c r="L509" s="304">
        <v>1188</v>
      </c>
      <c r="M509" s="304">
        <v>14894</v>
      </c>
      <c r="N509" s="127"/>
      <c r="O509" s="134">
        <v>5</v>
      </c>
      <c r="P509" s="95">
        <v>68530</v>
      </c>
      <c r="Q509" s="95">
        <v>0</v>
      </c>
      <c r="R509" s="95">
        <v>0</v>
      </c>
      <c r="S509" s="95">
        <v>0</v>
      </c>
      <c r="T509" s="95">
        <v>5940</v>
      </c>
      <c r="U509" s="95">
        <v>74470</v>
      </c>
      <c r="V509" s="128"/>
      <c r="W509" s="361">
        <v>0</v>
      </c>
      <c r="X509" s="362">
        <v>0</v>
      </c>
      <c r="Y509" s="133">
        <v>0.09</v>
      </c>
      <c r="Z509" s="133">
        <v>3.2199906555746366E-2</v>
      </c>
      <c r="AA509" s="339">
        <v>0</v>
      </c>
      <c r="AB509" s="130"/>
      <c r="AC509" s="341">
        <v>0</v>
      </c>
      <c r="AD509" s="134">
        <v>0</v>
      </c>
      <c r="AE509" s="95">
        <v>0</v>
      </c>
      <c r="AF509" s="95">
        <v>0</v>
      </c>
      <c r="AG509" s="343">
        <v>0</v>
      </c>
      <c r="AH509" s="99"/>
    </row>
    <row r="510" spans="1:34" s="34" customFormat="1" ht="12">
      <c r="A510" s="100">
        <v>474</v>
      </c>
      <c r="B510" s="103">
        <v>474097091</v>
      </c>
      <c r="C510" s="102" t="s">
        <v>531</v>
      </c>
      <c r="D510" s="103">
        <v>97</v>
      </c>
      <c r="E510" s="102" t="s">
        <v>122</v>
      </c>
      <c r="F510" s="103">
        <v>91</v>
      </c>
      <c r="G510" s="104" t="s">
        <v>116</v>
      </c>
      <c r="H510" s="94"/>
      <c r="I510" s="304">
        <v>12038</v>
      </c>
      <c r="J510" s="304">
        <v>14858</v>
      </c>
      <c r="K510" s="304">
        <v>0</v>
      </c>
      <c r="L510" s="304">
        <v>1188</v>
      </c>
      <c r="M510" s="304">
        <v>28084</v>
      </c>
      <c r="N510" s="127"/>
      <c r="O510" s="134">
        <v>1</v>
      </c>
      <c r="P510" s="95">
        <v>26896</v>
      </c>
      <c r="Q510" s="95">
        <v>0</v>
      </c>
      <c r="R510" s="95">
        <v>0</v>
      </c>
      <c r="S510" s="95">
        <v>0</v>
      </c>
      <c r="T510" s="95">
        <v>1188</v>
      </c>
      <c r="U510" s="95">
        <v>28084</v>
      </c>
      <c r="V510" s="128"/>
      <c r="W510" s="361">
        <v>0</v>
      </c>
      <c r="X510" s="362">
        <v>0</v>
      </c>
      <c r="Y510" s="133">
        <v>0.09</v>
      </c>
      <c r="Z510" s="133">
        <v>1.8656521459125108E-2</v>
      </c>
      <c r="AA510" s="339">
        <v>0</v>
      </c>
      <c r="AB510" s="130"/>
      <c r="AC510" s="341">
        <v>0</v>
      </c>
      <c r="AD510" s="134">
        <v>0</v>
      </c>
      <c r="AE510" s="95">
        <v>0</v>
      </c>
      <c r="AF510" s="95">
        <v>0</v>
      </c>
      <c r="AG510" s="343">
        <v>0</v>
      </c>
      <c r="AH510" s="99"/>
    </row>
    <row r="511" spans="1:34" s="34" customFormat="1" ht="12">
      <c r="A511" s="100">
        <v>474</v>
      </c>
      <c r="B511" s="103">
        <v>474097097</v>
      </c>
      <c r="C511" s="102" t="s">
        <v>531</v>
      </c>
      <c r="D511" s="103">
        <v>97</v>
      </c>
      <c r="E511" s="102" t="s">
        <v>122</v>
      </c>
      <c r="F511" s="103">
        <v>97</v>
      </c>
      <c r="G511" s="104" t="s">
        <v>122</v>
      </c>
      <c r="H511" s="94"/>
      <c r="I511" s="304">
        <v>18068</v>
      </c>
      <c r="J511" s="304">
        <v>131</v>
      </c>
      <c r="K511" s="304">
        <v>0</v>
      </c>
      <c r="L511" s="304">
        <v>1188</v>
      </c>
      <c r="M511" s="304">
        <v>19387</v>
      </c>
      <c r="N511" s="127"/>
      <c r="O511" s="134">
        <v>185</v>
      </c>
      <c r="P511" s="95">
        <v>3366815</v>
      </c>
      <c r="Q511" s="95">
        <v>0</v>
      </c>
      <c r="R511" s="95">
        <v>0</v>
      </c>
      <c r="S511" s="95">
        <v>0</v>
      </c>
      <c r="T511" s="95">
        <v>219780</v>
      </c>
      <c r="U511" s="95">
        <v>3586595</v>
      </c>
      <c r="V511" s="128"/>
      <c r="W511" s="361">
        <v>0</v>
      </c>
      <c r="X511" s="362">
        <v>0</v>
      </c>
      <c r="Y511" s="133">
        <v>0.09</v>
      </c>
      <c r="Z511" s="133">
        <v>3.3196591868000593E-2</v>
      </c>
      <c r="AA511" s="339">
        <v>0</v>
      </c>
      <c r="AB511" s="130"/>
      <c r="AC511" s="341">
        <v>16</v>
      </c>
      <c r="AD511" s="134">
        <v>0</v>
      </c>
      <c r="AE511" s="95">
        <v>0</v>
      </c>
      <c r="AF511" s="95">
        <v>0</v>
      </c>
      <c r="AG511" s="343">
        <v>0</v>
      </c>
      <c r="AH511" s="99"/>
    </row>
    <row r="512" spans="1:34" s="34" customFormat="1" ht="12">
      <c r="A512" s="100">
        <v>474</v>
      </c>
      <c r="B512" s="103">
        <v>474097103</v>
      </c>
      <c r="C512" s="102" t="s">
        <v>531</v>
      </c>
      <c r="D512" s="103">
        <v>97</v>
      </c>
      <c r="E512" s="102" t="s">
        <v>122</v>
      </c>
      <c r="F512" s="103">
        <v>103</v>
      </c>
      <c r="G512" s="104" t="s">
        <v>128</v>
      </c>
      <c r="H512" s="94"/>
      <c r="I512" s="304">
        <v>16597</v>
      </c>
      <c r="J512" s="304">
        <v>76</v>
      </c>
      <c r="K512" s="304">
        <v>0</v>
      </c>
      <c r="L512" s="304">
        <v>1188</v>
      </c>
      <c r="M512" s="304">
        <v>17861</v>
      </c>
      <c r="N512" s="127"/>
      <c r="O512" s="134">
        <v>9</v>
      </c>
      <c r="P512" s="95">
        <v>150057</v>
      </c>
      <c r="Q512" s="95">
        <v>0</v>
      </c>
      <c r="R512" s="95">
        <v>0</v>
      </c>
      <c r="S512" s="95">
        <v>0</v>
      </c>
      <c r="T512" s="95">
        <v>10692</v>
      </c>
      <c r="U512" s="95">
        <v>160749</v>
      </c>
      <c r="V512" s="128"/>
      <c r="W512" s="361">
        <v>0</v>
      </c>
      <c r="X512" s="362">
        <v>0</v>
      </c>
      <c r="Y512" s="133">
        <v>0.09</v>
      </c>
      <c r="Z512" s="133">
        <v>6.1737568310993611E-3</v>
      </c>
      <c r="AA512" s="339">
        <v>0</v>
      </c>
      <c r="AB512" s="130"/>
      <c r="AC512" s="341">
        <v>1</v>
      </c>
      <c r="AD512" s="134">
        <v>0</v>
      </c>
      <c r="AE512" s="95">
        <v>0</v>
      </c>
      <c r="AF512" s="95">
        <v>0</v>
      </c>
      <c r="AG512" s="343">
        <v>0</v>
      </c>
      <c r="AH512" s="99"/>
    </row>
    <row r="513" spans="1:34" s="34" customFormat="1" ht="12">
      <c r="A513" s="100">
        <v>474</v>
      </c>
      <c r="B513" s="103">
        <v>474097153</v>
      </c>
      <c r="C513" s="102" t="s">
        <v>531</v>
      </c>
      <c r="D513" s="103">
        <v>97</v>
      </c>
      <c r="E513" s="102" t="s">
        <v>122</v>
      </c>
      <c r="F513" s="103">
        <v>153</v>
      </c>
      <c r="G513" s="104" t="s">
        <v>178</v>
      </c>
      <c r="H513" s="94"/>
      <c r="I513" s="304">
        <v>16504</v>
      </c>
      <c r="J513" s="304">
        <v>1</v>
      </c>
      <c r="K513" s="304">
        <v>0</v>
      </c>
      <c r="L513" s="304">
        <v>1188</v>
      </c>
      <c r="M513" s="304">
        <v>17693</v>
      </c>
      <c r="N513" s="127"/>
      <c r="O513" s="134">
        <v>27</v>
      </c>
      <c r="P513" s="95">
        <v>445635</v>
      </c>
      <c r="Q513" s="95">
        <v>0</v>
      </c>
      <c r="R513" s="95">
        <v>0</v>
      </c>
      <c r="S513" s="95">
        <v>0</v>
      </c>
      <c r="T513" s="95">
        <v>32076</v>
      </c>
      <c r="U513" s="95">
        <v>477711</v>
      </c>
      <c r="V513" s="128"/>
      <c r="W513" s="361">
        <v>0</v>
      </c>
      <c r="X513" s="362">
        <v>0</v>
      </c>
      <c r="Y513" s="133">
        <v>0.09</v>
      </c>
      <c r="Z513" s="133">
        <v>1.1920889298086513E-2</v>
      </c>
      <c r="AA513" s="339">
        <v>0</v>
      </c>
      <c r="AB513" s="130"/>
      <c r="AC513" s="341">
        <v>1</v>
      </c>
      <c r="AD513" s="134">
        <v>0</v>
      </c>
      <c r="AE513" s="95">
        <v>0</v>
      </c>
      <c r="AF513" s="95">
        <v>0</v>
      </c>
      <c r="AG513" s="343">
        <v>0</v>
      </c>
      <c r="AH513" s="99"/>
    </row>
    <row r="514" spans="1:34" s="34" customFormat="1" ht="12">
      <c r="A514" s="100">
        <v>474</v>
      </c>
      <c r="B514" s="103">
        <v>474097162</v>
      </c>
      <c r="C514" s="102" t="s">
        <v>531</v>
      </c>
      <c r="D514" s="103">
        <v>97</v>
      </c>
      <c r="E514" s="102" t="s">
        <v>122</v>
      </c>
      <c r="F514" s="103">
        <v>162</v>
      </c>
      <c r="G514" s="104" t="s">
        <v>187</v>
      </c>
      <c r="H514" s="94"/>
      <c r="I514" s="304">
        <v>13908</v>
      </c>
      <c r="J514" s="304">
        <v>2839</v>
      </c>
      <c r="K514" s="304">
        <v>0</v>
      </c>
      <c r="L514" s="304">
        <v>1188</v>
      </c>
      <c r="M514" s="304">
        <v>17935</v>
      </c>
      <c r="N514" s="127"/>
      <c r="O514" s="134">
        <v>7</v>
      </c>
      <c r="P514" s="95">
        <v>117229</v>
      </c>
      <c r="Q514" s="95">
        <v>0</v>
      </c>
      <c r="R514" s="95">
        <v>0</v>
      </c>
      <c r="S514" s="95">
        <v>0</v>
      </c>
      <c r="T514" s="95">
        <v>8316</v>
      </c>
      <c r="U514" s="95">
        <v>125545</v>
      </c>
      <c r="V514" s="128"/>
      <c r="W514" s="361">
        <v>0</v>
      </c>
      <c r="X514" s="362">
        <v>0</v>
      </c>
      <c r="Y514" s="133">
        <v>0.09</v>
      </c>
      <c r="Z514" s="133">
        <v>1.2706194956334011E-2</v>
      </c>
      <c r="AA514" s="339">
        <v>0</v>
      </c>
      <c r="AB514" s="130"/>
      <c r="AC514" s="341">
        <v>0</v>
      </c>
      <c r="AD514" s="134">
        <v>0</v>
      </c>
      <c r="AE514" s="95">
        <v>0</v>
      </c>
      <c r="AF514" s="95">
        <v>0</v>
      </c>
      <c r="AG514" s="343">
        <v>0</v>
      </c>
      <c r="AH514" s="99"/>
    </row>
    <row r="515" spans="1:34" s="34" customFormat="1" ht="12">
      <c r="A515" s="100">
        <v>474</v>
      </c>
      <c r="B515" s="103">
        <v>474097343</v>
      </c>
      <c r="C515" s="102" t="s">
        <v>531</v>
      </c>
      <c r="D515" s="103">
        <v>97</v>
      </c>
      <c r="E515" s="102" t="s">
        <v>122</v>
      </c>
      <c r="F515" s="103">
        <v>343</v>
      </c>
      <c r="G515" s="104" t="s">
        <v>368</v>
      </c>
      <c r="H515" s="94"/>
      <c r="I515" s="304">
        <v>16421</v>
      </c>
      <c r="J515" s="304">
        <v>650</v>
      </c>
      <c r="K515" s="304">
        <v>0</v>
      </c>
      <c r="L515" s="304">
        <v>1188</v>
      </c>
      <c r="M515" s="304">
        <v>18259</v>
      </c>
      <c r="N515" s="127"/>
      <c r="O515" s="134">
        <v>6</v>
      </c>
      <c r="P515" s="95">
        <v>102426</v>
      </c>
      <c r="Q515" s="95">
        <v>0</v>
      </c>
      <c r="R515" s="95">
        <v>0</v>
      </c>
      <c r="S515" s="95">
        <v>0</v>
      </c>
      <c r="T515" s="95">
        <v>7128</v>
      </c>
      <c r="U515" s="95">
        <v>109554</v>
      </c>
      <c r="V515" s="128"/>
      <c r="W515" s="361">
        <v>0</v>
      </c>
      <c r="X515" s="362">
        <v>0</v>
      </c>
      <c r="Y515" s="133">
        <v>0.18</v>
      </c>
      <c r="Z515" s="133">
        <v>5.3901954405452153E-3</v>
      </c>
      <c r="AA515" s="339">
        <v>0</v>
      </c>
      <c r="AB515" s="130"/>
      <c r="AC515" s="341">
        <v>0</v>
      </c>
      <c r="AD515" s="134">
        <v>0</v>
      </c>
      <c r="AE515" s="95">
        <v>0</v>
      </c>
      <c r="AF515" s="95">
        <v>0</v>
      </c>
      <c r="AG515" s="343">
        <v>0</v>
      </c>
      <c r="AH515" s="99"/>
    </row>
    <row r="516" spans="1:34" s="34" customFormat="1" ht="12">
      <c r="A516" s="100">
        <v>474</v>
      </c>
      <c r="B516" s="103">
        <v>474097348</v>
      </c>
      <c r="C516" s="102" t="s">
        <v>531</v>
      </c>
      <c r="D516" s="103">
        <v>97</v>
      </c>
      <c r="E516" s="102" t="s">
        <v>122</v>
      </c>
      <c r="F516" s="103">
        <v>348</v>
      </c>
      <c r="G516" s="104" t="s">
        <v>373</v>
      </c>
      <c r="H516" s="94"/>
      <c r="I516" s="304">
        <v>19770</v>
      </c>
      <c r="J516" s="304">
        <v>258</v>
      </c>
      <c r="K516" s="304">
        <v>0</v>
      </c>
      <c r="L516" s="304">
        <v>1188</v>
      </c>
      <c r="M516" s="304">
        <v>21216</v>
      </c>
      <c r="N516" s="127"/>
      <c r="O516" s="134">
        <v>1</v>
      </c>
      <c r="P516" s="95">
        <v>20028</v>
      </c>
      <c r="Q516" s="95">
        <v>0</v>
      </c>
      <c r="R516" s="95">
        <v>0</v>
      </c>
      <c r="S516" s="95">
        <v>0</v>
      </c>
      <c r="T516" s="95">
        <v>1188</v>
      </c>
      <c r="U516" s="95">
        <v>21216</v>
      </c>
      <c r="V516" s="128"/>
      <c r="W516" s="361">
        <v>0</v>
      </c>
      <c r="X516" s="362">
        <v>0</v>
      </c>
      <c r="Y516" s="133">
        <v>0.09</v>
      </c>
      <c r="Z516" s="133">
        <v>7.4752164950935909E-2</v>
      </c>
      <c r="AA516" s="339">
        <v>0</v>
      </c>
      <c r="AB516" s="130"/>
      <c r="AC516" s="341">
        <v>0</v>
      </c>
      <c r="AD516" s="134">
        <v>0</v>
      </c>
      <c r="AE516" s="95">
        <v>0</v>
      </c>
      <c r="AF516" s="95">
        <v>0</v>
      </c>
      <c r="AG516" s="343">
        <v>0</v>
      </c>
      <c r="AH516" s="99"/>
    </row>
    <row r="517" spans="1:34" s="34" customFormat="1" ht="12">
      <c r="A517" s="100">
        <v>474</v>
      </c>
      <c r="B517" s="103">
        <v>474097610</v>
      </c>
      <c r="C517" s="102" t="s">
        <v>531</v>
      </c>
      <c r="D517" s="103">
        <v>97</v>
      </c>
      <c r="E517" s="102" t="s">
        <v>122</v>
      </c>
      <c r="F517" s="103">
        <v>610</v>
      </c>
      <c r="G517" s="104" t="s">
        <v>382</v>
      </c>
      <c r="H517" s="94"/>
      <c r="I517" s="304">
        <v>14821</v>
      </c>
      <c r="J517" s="304">
        <v>2420</v>
      </c>
      <c r="K517" s="304">
        <v>0</v>
      </c>
      <c r="L517" s="304">
        <v>1188</v>
      </c>
      <c r="M517" s="304">
        <v>18429</v>
      </c>
      <c r="N517" s="127"/>
      <c r="O517" s="134">
        <v>6</v>
      </c>
      <c r="P517" s="95">
        <v>103446</v>
      </c>
      <c r="Q517" s="95">
        <v>0</v>
      </c>
      <c r="R517" s="95">
        <v>0</v>
      </c>
      <c r="S517" s="95">
        <v>0</v>
      </c>
      <c r="T517" s="95">
        <v>7128</v>
      </c>
      <c r="U517" s="95">
        <v>110574</v>
      </c>
      <c r="V517" s="128"/>
      <c r="W517" s="361">
        <v>0</v>
      </c>
      <c r="X517" s="362">
        <v>0</v>
      </c>
      <c r="Y517" s="133">
        <v>0.09</v>
      </c>
      <c r="Z517" s="133">
        <v>6.9590199448776816E-3</v>
      </c>
      <c r="AA517" s="339">
        <v>0</v>
      </c>
      <c r="AB517" s="130"/>
      <c r="AC517" s="341">
        <v>0</v>
      </c>
      <c r="AD517" s="134">
        <v>0</v>
      </c>
      <c r="AE517" s="95">
        <v>0</v>
      </c>
      <c r="AF517" s="95">
        <v>0</v>
      </c>
      <c r="AG517" s="343">
        <v>0</v>
      </c>
      <c r="AH517" s="99"/>
    </row>
    <row r="518" spans="1:34" s="34" customFormat="1" ht="12">
      <c r="A518" s="100">
        <v>474</v>
      </c>
      <c r="B518" s="103">
        <v>474097615</v>
      </c>
      <c r="C518" s="102" t="s">
        <v>531</v>
      </c>
      <c r="D518" s="103">
        <v>97</v>
      </c>
      <c r="E518" s="102" t="s">
        <v>122</v>
      </c>
      <c r="F518" s="103">
        <v>615</v>
      </c>
      <c r="G518" s="104" t="s">
        <v>383</v>
      </c>
      <c r="H518" s="94"/>
      <c r="I518" s="304">
        <v>19538</v>
      </c>
      <c r="J518" s="304">
        <v>823</v>
      </c>
      <c r="K518" s="304">
        <v>0</v>
      </c>
      <c r="L518" s="304">
        <v>1188</v>
      </c>
      <c r="M518" s="304">
        <v>21549</v>
      </c>
      <c r="N518" s="127"/>
      <c r="O518" s="134">
        <v>3</v>
      </c>
      <c r="P518" s="95">
        <v>61083</v>
      </c>
      <c r="Q518" s="95">
        <v>0</v>
      </c>
      <c r="R518" s="95">
        <v>0</v>
      </c>
      <c r="S518" s="95">
        <v>0</v>
      </c>
      <c r="T518" s="95">
        <v>3564</v>
      </c>
      <c r="U518" s="95">
        <v>64647</v>
      </c>
      <c r="V518" s="128"/>
      <c r="W518" s="361">
        <v>0</v>
      </c>
      <c r="X518" s="362">
        <v>0</v>
      </c>
      <c r="Y518" s="133">
        <v>0.18</v>
      </c>
      <c r="Z518" s="133">
        <v>1.9148853359071288E-3</v>
      </c>
      <c r="AA518" s="339">
        <v>0</v>
      </c>
      <c r="AB518" s="130"/>
      <c r="AC518" s="341">
        <v>0</v>
      </c>
      <c r="AD518" s="134">
        <v>0</v>
      </c>
      <c r="AE518" s="95">
        <v>0</v>
      </c>
      <c r="AF518" s="95">
        <v>0</v>
      </c>
      <c r="AG518" s="343">
        <v>0</v>
      </c>
      <c r="AH518" s="99"/>
    </row>
    <row r="519" spans="1:34" s="34" customFormat="1" ht="12">
      <c r="A519" s="100">
        <v>474</v>
      </c>
      <c r="B519" s="103">
        <v>474097616</v>
      </c>
      <c r="C519" s="102" t="s">
        <v>531</v>
      </c>
      <c r="D519" s="103">
        <v>97</v>
      </c>
      <c r="E519" s="102" t="s">
        <v>122</v>
      </c>
      <c r="F519" s="103">
        <v>616</v>
      </c>
      <c r="G519" s="104" t="s">
        <v>384</v>
      </c>
      <c r="H519" s="94"/>
      <c r="I519" s="304">
        <v>17291</v>
      </c>
      <c r="J519" s="304">
        <v>2899</v>
      </c>
      <c r="K519" s="304">
        <v>0</v>
      </c>
      <c r="L519" s="304">
        <v>1188</v>
      </c>
      <c r="M519" s="304">
        <v>21378</v>
      </c>
      <c r="N519" s="127"/>
      <c r="O519" s="134">
        <v>1</v>
      </c>
      <c r="P519" s="95">
        <v>20190</v>
      </c>
      <c r="Q519" s="95">
        <v>0</v>
      </c>
      <c r="R519" s="95">
        <v>0</v>
      </c>
      <c r="S519" s="95">
        <v>0</v>
      </c>
      <c r="T519" s="95">
        <v>1188</v>
      </c>
      <c r="U519" s="95">
        <v>21378</v>
      </c>
      <c r="V519" s="128"/>
      <c r="W519" s="361">
        <v>0</v>
      </c>
      <c r="X519" s="362">
        <v>0</v>
      </c>
      <c r="Y519" s="133">
        <v>0.09</v>
      </c>
      <c r="Z519" s="133">
        <v>3.1348565356087189E-2</v>
      </c>
      <c r="AA519" s="339">
        <v>0</v>
      </c>
      <c r="AB519" s="130"/>
      <c r="AC519" s="341">
        <v>0</v>
      </c>
      <c r="AD519" s="134">
        <v>0</v>
      </c>
      <c r="AE519" s="95">
        <v>0</v>
      </c>
      <c r="AF519" s="95">
        <v>0</v>
      </c>
      <c r="AG519" s="343">
        <v>0</v>
      </c>
      <c r="AH519" s="99"/>
    </row>
    <row r="520" spans="1:34" s="34" customFormat="1" ht="12">
      <c r="A520" s="100">
        <v>474</v>
      </c>
      <c r="B520" s="103">
        <v>474097620</v>
      </c>
      <c r="C520" s="102" t="s">
        <v>531</v>
      </c>
      <c r="D520" s="103">
        <v>97</v>
      </c>
      <c r="E520" s="102" t="s">
        <v>122</v>
      </c>
      <c r="F520" s="103">
        <v>620</v>
      </c>
      <c r="G520" s="104" t="s">
        <v>386</v>
      </c>
      <c r="H520" s="94"/>
      <c r="I520" s="304">
        <v>15421</v>
      </c>
      <c r="J520" s="304">
        <v>9445</v>
      </c>
      <c r="K520" s="304">
        <v>0</v>
      </c>
      <c r="L520" s="304">
        <v>1188</v>
      </c>
      <c r="M520" s="304">
        <v>26054</v>
      </c>
      <c r="N520" s="127"/>
      <c r="O520" s="134">
        <v>2</v>
      </c>
      <c r="P520" s="95">
        <v>49732</v>
      </c>
      <c r="Q520" s="95">
        <v>0</v>
      </c>
      <c r="R520" s="95">
        <v>0</v>
      </c>
      <c r="S520" s="95">
        <v>0</v>
      </c>
      <c r="T520" s="95">
        <v>2376</v>
      </c>
      <c r="U520" s="95">
        <v>52108</v>
      </c>
      <c r="V520" s="128"/>
      <c r="W520" s="361">
        <v>0</v>
      </c>
      <c r="X520" s="362">
        <v>0</v>
      </c>
      <c r="Y520" s="133">
        <v>0.09</v>
      </c>
      <c r="Z520" s="133">
        <v>9.4700971409504234E-3</v>
      </c>
      <c r="AA520" s="339">
        <v>0</v>
      </c>
      <c r="AB520" s="130"/>
      <c r="AC520" s="341">
        <v>0</v>
      </c>
      <c r="AD520" s="134">
        <v>0</v>
      </c>
      <c r="AE520" s="95">
        <v>0</v>
      </c>
      <c r="AF520" s="95">
        <v>0</v>
      </c>
      <c r="AG520" s="343">
        <v>0</v>
      </c>
      <c r="AH520" s="99"/>
    </row>
    <row r="521" spans="1:34" s="34" customFormat="1" ht="12">
      <c r="A521" s="100">
        <v>474</v>
      </c>
      <c r="B521" s="103">
        <v>474097720</v>
      </c>
      <c r="C521" s="102" t="s">
        <v>531</v>
      </c>
      <c r="D521" s="103">
        <v>97</v>
      </c>
      <c r="E521" s="102" t="s">
        <v>122</v>
      </c>
      <c r="F521" s="103">
        <v>720</v>
      </c>
      <c r="G521" s="104" t="s">
        <v>416</v>
      </c>
      <c r="H521" s="94"/>
      <c r="I521" s="304">
        <v>19094</v>
      </c>
      <c r="J521" s="304">
        <v>2303</v>
      </c>
      <c r="K521" s="304">
        <v>0</v>
      </c>
      <c r="L521" s="304">
        <v>1188</v>
      </c>
      <c r="M521" s="304">
        <v>22585</v>
      </c>
      <c r="N521" s="127"/>
      <c r="O521" s="134">
        <v>6</v>
      </c>
      <c r="P521" s="95">
        <v>128382</v>
      </c>
      <c r="Q521" s="95">
        <v>0</v>
      </c>
      <c r="R521" s="95">
        <v>0</v>
      </c>
      <c r="S521" s="95">
        <v>0</v>
      </c>
      <c r="T521" s="95">
        <v>7128</v>
      </c>
      <c r="U521" s="95">
        <v>135510</v>
      </c>
      <c r="V521" s="128"/>
      <c r="W521" s="361">
        <v>0</v>
      </c>
      <c r="X521" s="362">
        <v>0</v>
      </c>
      <c r="Y521" s="133">
        <v>0.09</v>
      </c>
      <c r="Z521" s="133">
        <v>6.1489310381635121E-3</v>
      </c>
      <c r="AA521" s="339">
        <v>0</v>
      </c>
      <c r="AB521" s="130"/>
      <c r="AC521" s="341">
        <v>0</v>
      </c>
      <c r="AD521" s="134">
        <v>0</v>
      </c>
      <c r="AE521" s="95">
        <v>0</v>
      </c>
      <c r="AF521" s="95">
        <v>0</v>
      </c>
      <c r="AG521" s="343">
        <v>0</v>
      </c>
      <c r="AH521" s="99"/>
    </row>
    <row r="522" spans="1:34" s="34" customFormat="1" ht="12">
      <c r="A522" s="100">
        <v>474</v>
      </c>
      <c r="B522" s="103">
        <v>474097725</v>
      </c>
      <c r="C522" s="102" t="s">
        <v>531</v>
      </c>
      <c r="D522" s="103">
        <v>97</v>
      </c>
      <c r="E522" s="102" t="s">
        <v>122</v>
      </c>
      <c r="F522" s="103">
        <v>725</v>
      </c>
      <c r="G522" s="104" t="s">
        <v>417</v>
      </c>
      <c r="H522" s="94"/>
      <c r="I522" s="304">
        <v>11091</v>
      </c>
      <c r="J522" s="304">
        <v>3324</v>
      </c>
      <c r="K522" s="304">
        <v>0</v>
      </c>
      <c r="L522" s="304">
        <v>1188</v>
      </c>
      <c r="M522" s="304">
        <v>15603</v>
      </c>
      <c r="N522" s="127"/>
      <c r="O522" s="134">
        <v>2</v>
      </c>
      <c r="P522" s="95">
        <v>28830</v>
      </c>
      <c r="Q522" s="95">
        <v>0</v>
      </c>
      <c r="R522" s="95">
        <v>0</v>
      </c>
      <c r="S522" s="95">
        <v>0</v>
      </c>
      <c r="T522" s="95">
        <v>2376</v>
      </c>
      <c r="U522" s="95">
        <v>31206</v>
      </c>
      <c r="V522" s="128"/>
      <c r="W522" s="361">
        <v>0</v>
      </c>
      <c r="X522" s="362">
        <v>0</v>
      </c>
      <c r="Y522" s="133">
        <v>0.09</v>
      </c>
      <c r="Z522" s="133">
        <v>1.2838536673932595E-2</v>
      </c>
      <c r="AA522" s="339">
        <v>0</v>
      </c>
      <c r="AB522" s="130"/>
      <c r="AC522" s="341">
        <v>1</v>
      </c>
      <c r="AD522" s="134">
        <v>0</v>
      </c>
      <c r="AE522" s="95">
        <v>0</v>
      </c>
      <c r="AF522" s="95">
        <v>0</v>
      </c>
      <c r="AG522" s="343">
        <v>0</v>
      </c>
      <c r="AH522" s="99"/>
    </row>
    <row r="523" spans="1:34" s="34" customFormat="1" ht="12">
      <c r="A523" s="100">
        <v>474</v>
      </c>
      <c r="B523" s="103">
        <v>474097735</v>
      </c>
      <c r="C523" s="102" t="s">
        <v>531</v>
      </c>
      <c r="D523" s="103">
        <v>97</v>
      </c>
      <c r="E523" s="102" t="s">
        <v>122</v>
      </c>
      <c r="F523" s="103">
        <v>735</v>
      </c>
      <c r="G523" s="104" t="s">
        <v>420</v>
      </c>
      <c r="H523" s="94"/>
      <c r="I523" s="304">
        <v>16130</v>
      </c>
      <c r="J523" s="304">
        <v>5278</v>
      </c>
      <c r="K523" s="304">
        <v>0</v>
      </c>
      <c r="L523" s="304">
        <v>1188</v>
      </c>
      <c r="M523" s="304">
        <v>22596</v>
      </c>
      <c r="N523" s="127"/>
      <c r="O523" s="134">
        <v>3</v>
      </c>
      <c r="P523" s="95">
        <v>64224</v>
      </c>
      <c r="Q523" s="95">
        <v>0</v>
      </c>
      <c r="R523" s="95">
        <v>0</v>
      </c>
      <c r="S523" s="95">
        <v>0</v>
      </c>
      <c r="T523" s="95">
        <v>3564</v>
      </c>
      <c r="U523" s="95">
        <v>67788</v>
      </c>
      <c r="V523" s="128"/>
      <c r="W523" s="361">
        <v>0</v>
      </c>
      <c r="X523" s="362">
        <v>0</v>
      </c>
      <c r="Y523" s="133">
        <v>0.09</v>
      </c>
      <c r="Z523" s="133">
        <v>1.4731666570077099E-2</v>
      </c>
      <c r="AA523" s="339">
        <v>0</v>
      </c>
      <c r="AB523" s="130"/>
      <c r="AC523" s="341">
        <v>0</v>
      </c>
      <c r="AD523" s="134">
        <v>0</v>
      </c>
      <c r="AE523" s="95">
        <v>0</v>
      </c>
      <c r="AF523" s="95">
        <v>0</v>
      </c>
      <c r="AG523" s="343">
        <v>0</v>
      </c>
      <c r="AH523" s="99"/>
    </row>
    <row r="524" spans="1:34" s="34" customFormat="1" ht="12">
      <c r="A524" s="100">
        <v>474</v>
      </c>
      <c r="B524" s="103">
        <v>474097753</v>
      </c>
      <c r="C524" s="102" t="s">
        <v>531</v>
      </c>
      <c r="D524" s="103">
        <v>97</v>
      </c>
      <c r="E524" s="102" t="s">
        <v>122</v>
      </c>
      <c r="F524" s="103">
        <v>753</v>
      </c>
      <c r="G524" s="104" t="s">
        <v>424</v>
      </c>
      <c r="H524" s="94"/>
      <c r="I524" s="304">
        <v>13789</v>
      </c>
      <c r="J524" s="304">
        <v>4170</v>
      </c>
      <c r="K524" s="304">
        <v>0</v>
      </c>
      <c r="L524" s="304">
        <v>1188</v>
      </c>
      <c r="M524" s="304">
        <v>19147</v>
      </c>
      <c r="N524" s="127"/>
      <c r="O524" s="134">
        <v>4</v>
      </c>
      <c r="P524" s="95">
        <v>71836</v>
      </c>
      <c r="Q524" s="95">
        <v>0</v>
      </c>
      <c r="R524" s="95">
        <v>0</v>
      </c>
      <c r="S524" s="95">
        <v>0</v>
      </c>
      <c r="T524" s="95">
        <v>4752</v>
      </c>
      <c r="U524" s="95">
        <v>76588</v>
      </c>
      <c r="V524" s="128"/>
      <c r="W524" s="361">
        <v>0</v>
      </c>
      <c r="X524" s="362">
        <v>0</v>
      </c>
      <c r="Y524" s="133">
        <v>0.09</v>
      </c>
      <c r="Z524" s="133">
        <v>3.6294517882072869E-3</v>
      </c>
      <c r="AA524" s="339">
        <v>0</v>
      </c>
      <c r="AB524" s="130"/>
      <c r="AC524" s="341">
        <v>0</v>
      </c>
      <c r="AD524" s="134">
        <v>0</v>
      </c>
      <c r="AE524" s="95">
        <v>0</v>
      </c>
      <c r="AF524" s="95">
        <v>0</v>
      </c>
      <c r="AG524" s="343">
        <v>0</v>
      </c>
      <c r="AH524" s="99"/>
    </row>
    <row r="525" spans="1:34" s="34" customFormat="1" ht="12">
      <c r="A525" s="100">
        <v>474</v>
      </c>
      <c r="B525" s="103">
        <v>474097755</v>
      </c>
      <c r="C525" s="102" t="s">
        <v>531</v>
      </c>
      <c r="D525" s="103">
        <v>97</v>
      </c>
      <c r="E525" s="102" t="s">
        <v>122</v>
      </c>
      <c r="F525" s="103">
        <v>755</v>
      </c>
      <c r="G525" s="104" t="s">
        <v>425</v>
      </c>
      <c r="H525" s="94"/>
      <c r="I525" s="304">
        <v>17505.90450729927</v>
      </c>
      <c r="J525" s="304">
        <v>7103</v>
      </c>
      <c r="K525" s="304">
        <v>0</v>
      </c>
      <c r="L525" s="304">
        <v>1188</v>
      </c>
      <c r="M525" s="304">
        <v>25796.90450729927</v>
      </c>
      <c r="N525" s="127"/>
      <c r="O525" s="134">
        <v>1</v>
      </c>
      <c r="P525" s="95">
        <v>24609</v>
      </c>
      <c r="Q525" s="95">
        <v>0</v>
      </c>
      <c r="R525" s="95">
        <v>0</v>
      </c>
      <c r="S525" s="95">
        <v>0</v>
      </c>
      <c r="T525" s="95">
        <v>1188</v>
      </c>
      <c r="U525" s="95">
        <v>25797</v>
      </c>
      <c r="V525" s="128"/>
      <c r="W525" s="361">
        <v>0</v>
      </c>
      <c r="X525" s="362">
        <v>0</v>
      </c>
      <c r="Y525" s="133">
        <v>0.09</v>
      </c>
      <c r="Z525" s="133">
        <v>3.5317798505495566E-2</v>
      </c>
      <c r="AA525" s="339">
        <v>0</v>
      </c>
      <c r="AB525" s="130"/>
      <c r="AC525" s="341">
        <v>0</v>
      </c>
      <c r="AD525" s="134">
        <v>0</v>
      </c>
      <c r="AE525" s="95">
        <v>0</v>
      </c>
      <c r="AF525" s="95">
        <v>0</v>
      </c>
      <c r="AG525" s="343">
        <v>0</v>
      </c>
      <c r="AH525" s="99"/>
    </row>
    <row r="526" spans="1:34" s="34" customFormat="1" ht="12">
      <c r="A526" s="100">
        <v>474</v>
      </c>
      <c r="B526" s="103">
        <v>474097775</v>
      </c>
      <c r="C526" s="102" t="s">
        <v>531</v>
      </c>
      <c r="D526" s="103">
        <v>97</v>
      </c>
      <c r="E526" s="102" t="s">
        <v>122</v>
      </c>
      <c r="F526" s="103">
        <v>775</v>
      </c>
      <c r="G526" s="104" t="s">
        <v>434</v>
      </c>
      <c r="H526" s="94"/>
      <c r="I526" s="304">
        <v>12988</v>
      </c>
      <c r="J526" s="304">
        <v>4057</v>
      </c>
      <c r="K526" s="304">
        <v>0</v>
      </c>
      <c r="L526" s="304">
        <v>1188</v>
      </c>
      <c r="M526" s="304">
        <v>18233</v>
      </c>
      <c r="N526" s="127"/>
      <c r="O526" s="134">
        <v>1</v>
      </c>
      <c r="P526" s="95">
        <v>17045</v>
      </c>
      <c r="Q526" s="95">
        <v>0</v>
      </c>
      <c r="R526" s="95">
        <v>0</v>
      </c>
      <c r="S526" s="95">
        <v>0</v>
      </c>
      <c r="T526" s="95">
        <v>1188</v>
      </c>
      <c r="U526" s="95">
        <v>18233</v>
      </c>
      <c r="V526" s="128"/>
      <c r="W526" s="361">
        <v>0</v>
      </c>
      <c r="X526" s="362">
        <v>0</v>
      </c>
      <c r="Y526" s="133">
        <v>0.09</v>
      </c>
      <c r="Z526" s="133">
        <v>5.5006130138123503E-3</v>
      </c>
      <c r="AA526" s="339">
        <v>0</v>
      </c>
      <c r="AB526" s="130"/>
      <c r="AC526" s="341">
        <v>0</v>
      </c>
      <c r="AD526" s="134">
        <v>0</v>
      </c>
      <c r="AE526" s="95">
        <v>0</v>
      </c>
      <c r="AF526" s="95">
        <v>0</v>
      </c>
      <c r="AG526" s="343">
        <v>0</v>
      </c>
      <c r="AH526" s="99"/>
    </row>
    <row r="527" spans="1:34" s="34" customFormat="1" ht="12">
      <c r="A527" s="100">
        <v>478</v>
      </c>
      <c r="B527" s="103">
        <v>478352056</v>
      </c>
      <c r="C527" s="102" t="s">
        <v>532</v>
      </c>
      <c r="D527" s="103">
        <v>352</v>
      </c>
      <c r="E527" s="102" t="s">
        <v>377</v>
      </c>
      <c r="F527" s="103">
        <v>56</v>
      </c>
      <c r="G527" s="104" t="s">
        <v>81</v>
      </c>
      <c r="H527" s="94"/>
      <c r="I527" s="304">
        <v>11723</v>
      </c>
      <c r="J527" s="304">
        <v>3728</v>
      </c>
      <c r="K527" s="304">
        <v>0</v>
      </c>
      <c r="L527" s="304">
        <v>1188</v>
      </c>
      <c r="M527" s="304">
        <v>16639</v>
      </c>
      <c r="N527" s="127"/>
      <c r="O527" s="134">
        <v>5</v>
      </c>
      <c r="P527" s="95">
        <v>77255</v>
      </c>
      <c r="Q527" s="95">
        <v>0</v>
      </c>
      <c r="R527" s="95">
        <v>0</v>
      </c>
      <c r="S527" s="95">
        <v>0</v>
      </c>
      <c r="T527" s="95">
        <v>5940</v>
      </c>
      <c r="U527" s="95">
        <v>83195</v>
      </c>
      <c r="V527" s="128"/>
      <c r="W527" s="361">
        <v>0</v>
      </c>
      <c r="X527" s="362">
        <v>0</v>
      </c>
      <c r="Y527" s="133">
        <v>0.09</v>
      </c>
      <c r="Z527" s="133">
        <v>1.4007931067723826E-2</v>
      </c>
      <c r="AA527" s="339">
        <v>0</v>
      </c>
      <c r="AB527" s="130"/>
      <c r="AC527" s="341">
        <v>2</v>
      </c>
      <c r="AD527" s="134">
        <v>0</v>
      </c>
      <c r="AE527" s="95">
        <v>0</v>
      </c>
      <c r="AF527" s="95">
        <v>0</v>
      </c>
      <c r="AG527" s="343">
        <v>0</v>
      </c>
      <c r="AH527" s="99"/>
    </row>
    <row r="528" spans="1:34" s="34" customFormat="1" ht="12">
      <c r="A528" s="100">
        <v>478</v>
      </c>
      <c r="B528" s="103">
        <v>478352097</v>
      </c>
      <c r="C528" s="102" t="s">
        <v>532</v>
      </c>
      <c r="D528" s="103">
        <v>352</v>
      </c>
      <c r="E528" s="102" t="s">
        <v>377</v>
      </c>
      <c r="F528" s="103">
        <v>97</v>
      </c>
      <c r="G528" s="104" t="s">
        <v>122</v>
      </c>
      <c r="H528" s="94"/>
      <c r="I528" s="304">
        <v>14495</v>
      </c>
      <c r="J528" s="304">
        <v>105</v>
      </c>
      <c r="K528" s="304">
        <v>0</v>
      </c>
      <c r="L528" s="304">
        <v>1188</v>
      </c>
      <c r="M528" s="304">
        <v>15788</v>
      </c>
      <c r="N528" s="127"/>
      <c r="O528" s="134">
        <v>10</v>
      </c>
      <c r="P528" s="95">
        <v>146000</v>
      </c>
      <c r="Q528" s="95">
        <v>0</v>
      </c>
      <c r="R528" s="95">
        <v>0</v>
      </c>
      <c r="S528" s="95">
        <v>0</v>
      </c>
      <c r="T528" s="95">
        <v>11880</v>
      </c>
      <c r="U528" s="95">
        <v>157880</v>
      </c>
      <c r="V528" s="128"/>
      <c r="W528" s="361">
        <v>0</v>
      </c>
      <c r="X528" s="362">
        <v>0</v>
      </c>
      <c r="Y528" s="133">
        <v>0.09</v>
      </c>
      <c r="Z528" s="133">
        <v>3.3196591868000593E-2</v>
      </c>
      <c r="AA528" s="339">
        <v>0</v>
      </c>
      <c r="AB528" s="130"/>
      <c r="AC528" s="341">
        <v>2</v>
      </c>
      <c r="AD528" s="134">
        <v>0</v>
      </c>
      <c r="AE528" s="95">
        <v>0</v>
      </c>
      <c r="AF528" s="95">
        <v>0</v>
      </c>
      <c r="AG528" s="343">
        <v>0</v>
      </c>
      <c r="AH528" s="99"/>
    </row>
    <row r="529" spans="1:34" s="34" customFormat="1" ht="12">
      <c r="A529" s="100">
        <v>478</v>
      </c>
      <c r="B529" s="103">
        <v>478352100</v>
      </c>
      <c r="C529" s="102" t="s">
        <v>532</v>
      </c>
      <c r="D529" s="103">
        <v>352</v>
      </c>
      <c r="E529" s="102" t="s">
        <v>377</v>
      </c>
      <c r="F529" s="103">
        <v>100</v>
      </c>
      <c r="G529" s="104" t="s">
        <v>125</v>
      </c>
      <c r="H529" s="94"/>
      <c r="I529" s="304">
        <v>12989</v>
      </c>
      <c r="J529" s="304">
        <v>3508</v>
      </c>
      <c r="K529" s="304">
        <v>0</v>
      </c>
      <c r="L529" s="304">
        <v>1188</v>
      </c>
      <c r="M529" s="304">
        <v>17685</v>
      </c>
      <c r="N529" s="127"/>
      <c r="O529" s="134">
        <v>1</v>
      </c>
      <c r="P529" s="95">
        <v>16497</v>
      </c>
      <c r="Q529" s="95">
        <v>0</v>
      </c>
      <c r="R529" s="95">
        <v>0</v>
      </c>
      <c r="S529" s="95">
        <v>0</v>
      </c>
      <c r="T529" s="95">
        <v>1188</v>
      </c>
      <c r="U529" s="95">
        <v>17685</v>
      </c>
      <c r="V529" s="128"/>
      <c r="W529" s="361">
        <v>0</v>
      </c>
      <c r="X529" s="362">
        <v>0</v>
      </c>
      <c r="Y529" s="133">
        <v>0.09</v>
      </c>
      <c r="Z529" s="133">
        <v>2.6732973533095818E-2</v>
      </c>
      <c r="AA529" s="339">
        <v>0</v>
      </c>
      <c r="AB529" s="130"/>
      <c r="AC529" s="341">
        <v>0</v>
      </c>
      <c r="AD529" s="134">
        <v>0</v>
      </c>
      <c r="AE529" s="95">
        <v>0</v>
      </c>
      <c r="AF529" s="95">
        <v>0</v>
      </c>
      <c r="AG529" s="343">
        <v>0</v>
      </c>
      <c r="AH529" s="99"/>
    </row>
    <row r="530" spans="1:34" s="34" customFormat="1" ht="12">
      <c r="A530" s="100">
        <v>478</v>
      </c>
      <c r="B530" s="103">
        <v>478352103</v>
      </c>
      <c r="C530" s="102" t="s">
        <v>532</v>
      </c>
      <c r="D530" s="103">
        <v>352</v>
      </c>
      <c r="E530" s="102" t="s">
        <v>377</v>
      </c>
      <c r="F530" s="103">
        <v>103</v>
      </c>
      <c r="G530" s="104" t="s">
        <v>128</v>
      </c>
      <c r="H530" s="94"/>
      <c r="I530" s="304">
        <v>18904</v>
      </c>
      <c r="J530" s="304">
        <v>86</v>
      </c>
      <c r="K530" s="304">
        <v>0</v>
      </c>
      <c r="L530" s="304">
        <v>1188</v>
      </c>
      <c r="M530" s="304">
        <v>20178</v>
      </c>
      <c r="N530" s="127"/>
      <c r="O530" s="134">
        <v>3</v>
      </c>
      <c r="P530" s="95">
        <v>56970</v>
      </c>
      <c r="Q530" s="95">
        <v>0</v>
      </c>
      <c r="R530" s="95">
        <v>0</v>
      </c>
      <c r="S530" s="95">
        <v>0</v>
      </c>
      <c r="T530" s="95">
        <v>3564</v>
      </c>
      <c r="U530" s="95">
        <v>60534</v>
      </c>
      <c r="V530" s="128"/>
      <c r="W530" s="361">
        <v>0</v>
      </c>
      <c r="X530" s="362">
        <v>0</v>
      </c>
      <c r="Y530" s="133">
        <v>0.09</v>
      </c>
      <c r="Z530" s="133">
        <v>6.1737568310993611E-3</v>
      </c>
      <c r="AA530" s="339">
        <v>0</v>
      </c>
      <c r="AB530" s="130"/>
      <c r="AC530" s="341">
        <v>0</v>
      </c>
      <c r="AD530" s="134">
        <v>0</v>
      </c>
      <c r="AE530" s="95">
        <v>0</v>
      </c>
      <c r="AF530" s="95">
        <v>0</v>
      </c>
      <c r="AG530" s="343">
        <v>0</v>
      </c>
      <c r="AH530" s="99"/>
    </row>
    <row r="531" spans="1:34" s="34" customFormat="1" ht="12">
      <c r="A531" s="100">
        <v>478</v>
      </c>
      <c r="B531" s="103">
        <v>478352125</v>
      </c>
      <c r="C531" s="102" t="s">
        <v>532</v>
      </c>
      <c r="D531" s="103">
        <v>352</v>
      </c>
      <c r="E531" s="102" t="s">
        <v>377</v>
      </c>
      <c r="F531" s="103">
        <v>125</v>
      </c>
      <c r="G531" s="104" t="s">
        <v>150</v>
      </c>
      <c r="H531" s="94"/>
      <c r="I531" s="304">
        <v>13018</v>
      </c>
      <c r="J531" s="304">
        <v>7270</v>
      </c>
      <c r="K531" s="304">
        <v>0</v>
      </c>
      <c r="L531" s="304">
        <v>1188</v>
      </c>
      <c r="M531" s="304">
        <v>21476</v>
      </c>
      <c r="N531" s="127"/>
      <c r="O531" s="134">
        <v>21</v>
      </c>
      <c r="P531" s="95">
        <v>426048</v>
      </c>
      <c r="Q531" s="95">
        <v>0</v>
      </c>
      <c r="R531" s="95">
        <v>0</v>
      </c>
      <c r="S531" s="95">
        <v>0</v>
      </c>
      <c r="T531" s="95">
        <v>24948</v>
      </c>
      <c r="U531" s="95">
        <v>450996</v>
      </c>
      <c r="V531" s="128"/>
      <c r="W531" s="361">
        <v>0</v>
      </c>
      <c r="X531" s="362">
        <v>0</v>
      </c>
      <c r="Y531" s="133">
        <v>0.09</v>
      </c>
      <c r="Z531" s="133">
        <v>2.3469129046704687E-2</v>
      </c>
      <c r="AA531" s="339">
        <v>0</v>
      </c>
      <c r="AB531" s="130"/>
      <c r="AC531" s="341">
        <v>7</v>
      </c>
      <c r="AD531" s="134">
        <v>0</v>
      </c>
      <c r="AE531" s="95">
        <v>0</v>
      </c>
      <c r="AF531" s="95">
        <v>0</v>
      </c>
      <c r="AG531" s="343">
        <v>0</v>
      </c>
      <c r="AH531" s="99"/>
    </row>
    <row r="532" spans="1:34" s="34" customFormat="1" ht="12">
      <c r="A532" s="100">
        <v>478</v>
      </c>
      <c r="B532" s="103">
        <v>478352141</v>
      </c>
      <c r="C532" s="102" t="s">
        <v>532</v>
      </c>
      <c r="D532" s="103">
        <v>352</v>
      </c>
      <c r="E532" s="102" t="s">
        <v>377</v>
      </c>
      <c r="F532" s="103">
        <v>141</v>
      </c>
      <c r="G532" s="104" t="s">
        <v>166</v>
      </c>
      <c r="H532" s="94"/>
      <c r="I532" s="304">
        <v>13331</v>
      </c>
      <c r="J532" s="304">
        <v>7055</v>
      </c>
      <c r="K532" s="304">
        <v>0</v>
      </c>
      <c r="L532" s="304">
        <v>1188</v>
      </c>
      <c r="M532" s="304">
        <v>21574</v>
      </c>
      <c r="N532" s="127"/>
      <c r="O532" s="134">
        <v>6</v>
      </c>
      <c r="P532" s="95">
        <v>122316</v>
      </c>
      <c r="Q532" s="95">
        <v>0</v>
      </c>
      <c r="R532" s="95">
        <v>0</v>
      </c>
      <c r="S532" s="95">
        <v>0</v>
      </c>
      <c r="T532" s="95">
        <v>7128</v>
      </c>
      <c r="U532" s="95">
        <v>129444</v>
      </c>
      <c r="V532" s="128"/>
      <c r="W532" s="361">
        <v>0</v>
      </c>
      <c r="X532" s="362">
        <v>0</v>
      </c>
      <c r="Y532" s="133">
        <v>0.09</v>
      </c>
      <c r="Z532" s="133">
        <v>7.4321817478636421E-2</v>
      </c>
      <c r="AA532" s="339">
        <v>0</v>
      </c>
      <c r="AB532" s="130"/>
      <c r="AC532" s="341">
        <v>2</v>
      </c>
      <c r="AD532" s="134">
        <v>0</v>
      </c>
      <c r="AE532" s="95">
        <v>0</v>
      </c>
      <c r="AF532" s="95">
        <v>0</v>
      </c>
      <c r="AG532" s="343">
        <v>0</v>
      </c>
      <c r="AH532" s="99"/>
    </row>
    <row r="533" spans="1:34" s="34" customFormat="1" ht="12">
      <c r="A533" s="100">
        <v>478</v>
      </c>
      <c r="B533" s="103">
        <v>478352153</v>
      </c>
      <c r="C533" s="102" t="s">
        <v>532</v>
      </c>
      <c r="D533" s="103">
        <v>352</v>
      </c>
      <c r="E533" s="102" t="s">
        <v>377</v>
      </c>
      <c r="F533" s="103">
        <v>153</v>
      </c>
      <c r="G533" s="104" t="s">
        <v>178</v>
      </c>
      <c r="H533" s="94"/>
      <c r="I533" s="304">
        <v>15597</v>
      </c>
      <c r="J533" s="304">
        <v>1</v>
      </c>
      <c r="K533" s="304">
        <v>0</v>
      </c>
      <c r="L533" s="304">
        <v>1188</v>
      </c>
      <c r="M533" s="304">
        <v>16786</v>
      </c>
      <c r="N533" s="127"/>
      <c r="O533" s="134">
        <v>43</v>
      </c>
      <c r="P533" s="95">
        <v>670714</v>
      </c>
      <c r="Q533" s="95">
        <v>0</v>
      </c>
      <c r="R533" s="95">
        <v>0</v>
      </c>
      <c r="S533" s="95">
        <v>0</v>
      </c>
      <c r="T533" s="95">
        <v>51084</v>
      </c>
      <c r="U533" s="95">
        <v>721798</v>
      </c>
      <c r="V533" s="128"/>
      <c r="W533" s="361">
        <v>0</v>
      </c>
      <c r="X533" s="362">
        <v>0</v>
      </c>
      <c r="Y533" s="133">
        <v>0.09</v>
      </c>
      <c r="Z533" s="133">
        <v>1.1920889298086513E-2</v>
      </c>
      <c r="AA533" s="339">
        <v>0</v>
      </c>
      <c r="AB533" s="130"/>
      <c r="AC533" s="341">
        <v>9</v>
      </c>
      <c r="AD533" s="134">
        <v>0</v>
      </c>
      <c r="AE533" s="95">
        <v>0</v>
      </c>
      <c r="AF533" s="95">
        <v>0</v>
      </c>
      <c r="AG533" s="343">
        <v>0</v>
      </c>
      <c r="AH533" s="99"/>
    </row>
    <row r="534" spans="1:34" s="34" customFormat="1" ht="12">
      <c r="A534" s="100">
        <v>478</v>
      </c>
      <c r="B534" s="103">
        <v>478352158</v>
      </c>
      <c r="C534" s="102" t="s">
        <v>532</v>
      </c>
      <c r="D534" s="103">
        <v>352</v>
      </c>
      <c r="E534" s="102" t="s">
        <v>377</v>
      </c>
      <c r="F534" s="103">
        <v>158</v>
      </c>
      <c r="G534" s="104" t="s">
        <v>183</v>
      </c>
      <c r="H534" s="94"/>
      <c r="I534" s="304">
        <v>13059</v>
      </c>
      <c r="J534" s="304">
        <v>5641</v>
      </c>
      <c r="K534" s="304">
        <v>0</v>
      </c>
      <c r="L534" s="304">
        <v>1188</v>
      </c>
      <c r="M534" s="304">
        <v>19888</v>
      </c>
      <c r="N534" s="127"/>
      <c r="O534" s="134">
        <v>42</v>
      </c>
      <c r="P534" s="95">
        <v>785400</v>
      </c>
      <c r="Q534" s="95">
        <v>0</v>
      </c>
      <c r="R534" s="95">
        <v>0</v>
      </c>
      <c r="S534" s="95">
        <v>0</v>
      </c>
      <c r="T534" s="95">
        <v>49896</v>
      </c>
      <c r="U534" s="95">
        <v>835296</v>
      </c>
      <c r="V534" s="128"/>
      <c r="W534" s="361">
        <v>0</v>
      </c>
      <c r="X534" s="362">
        <v>0</v>
      </c>
      <c r="Y534" s="133">
        <v>0.09</v>
      </c>
      <c r="Z534" s="133">
        <v>2.5896578949489994E-2</v>
      </c>
      <c r="AA534" s="339">
        <v>0</v>
      </c>
      <c r="AB534" s="130"/>
      <c r="AC534" s="341">
        <v>12</v>
      </c>
      <c r="AD534" s="134">
        <v>0</v>
      </c>
      <c r="AE534" s="95">
        <v>0</v>
      </c>
      <c r="AF534" s="95">
        <v>0</v>
      </c>
      <c r="AG534" s="343">
        <v>0</v>
      </c>
      <c r="AH534" s="99"/>
    </row>
    <row r="535" spans="1:34" s="34" customFormat="1" ht="12">
      <c r="A535" s="100">
        <v>478</v>
      </c>
      <c r="B535" s="103">
        <v>478352160</v>
      </c>
      <c r="C535" s="102" t="s">
        <v>532</v>
      </c>
      <c r="D535" s="103">
        <v>352</v>
      </c>
      <c r="E535" s="102" t="s">
        <v>377</v>
      </c>
      <c r="F535" s="103">
        <v>160</v>
      </c>
      <c r="G535" s="104" t="s">
        <v>185</v>
      </c>
      <c r="H535" s="94"/>
      <c r="I535" s="304">
        <v>15249</v>
      </c>
      <c r="J535" s="304">
        <v>348</v>
      </c>
      <c r="K535" s="304">
        <v>0</v>
      </c>
      <c r="L535" s="304">
        <v>1188</v>
      </c>
      <c r="M535" s="304">
        <v>16785</v>
      </c>
      <c r="N535" s="127"/>
      <c r="O535" s="134">
        <v>3</v>
      </c>
      <c r="P535" s="95">
        <v>46791</v>
      </c>
      <c r="Q535" s="95">
        <v>0</v>
      </c>
      <c r="R535" s="95">
        <v>0</v>
      </c>
      <c r="S535" s="95">
        <v>0</v>
      </c>
      <c r="T535" s="95">
        <v>3564</v>
      </c>
      <c r="U535" s="95">
        <v>50355</v>
      </c>
      <c r="V535" s="128"/>
      <c r="W535" s="361">
        <v>0</v>
      </c>
      <c r="X535" s="362">
        <v>0</v>
      </c>
      <c r="Y535" s="133">
        <v>0.1457</v>
      </c>
      <c r="Z535" s="133">
        <v>0.13335324703492504</v>
      </c>
      <c r="AA535" s="339">
        <v>0</v>
      </c>
      <c r="AB535" s="130"/>
      <c r="AC535" s="341">
        <v>1</v>
      </c>
      <c r="AD535" s="134">
        <v>0</v>
      </c>
      <c r="AE535" s="95">
        <v>0</v>
      </c>
      <c r="AF535" s="95">
        <v>0</v>
      </c>
      <c r="AG535" s="343">
        <v>0</v>
      </c>
      <c r="AH535" s="99"/>
    </row>
    <row r="536" spans="1:34" s="34" customFormat="1" ht="12">
      <c r="A536" s="100">
        <v>478</v>
      </c>
      <c r="B536" s="103">
        <v>478352162</v>
      </c>
      <c r="C536" s="102" t="s">
        <v>532</v>
      </c>
      <c r="D536" s="103">
        <v>352</v>
      </c>
      <c r="E536" s="102" t="s">
        <v>377</v>
      </c>
      <c r="F536" s="103">
        <v>162</v>
      </c>
      <c r="G536" s="104" t="s">
        <v>187</v>
      </c>
      <c r="H536" s="94"/>
      <c r="I536" s="304">
        <v>12556</v>
      </c>
      <c r="J536" s="304">
        <v>2563</v>
      </c>
      <c r="K536" s="304">
        <v>0</v>
      </c>
      <c r="L536" s="304">
        <v>1188</v>
      </c>
      <c r="M536" s="304">
        <v>16307</v>
      </c>
      <c r="N536" s="127"/>
      <c r="O536" s="134">
        <v>15</v>
      </c>
      <c r="P536" s="95">
        <v>226785</v>
      </c>
      <c r="Q536" s="95">
        <v>0</v>
      </c>
      <c r="R536" s="95">
        <v>0</v>
      </c>
      <c r="S536" s="95">
        <v>0</v>
      </c>
      <c r="T536" s="95">
        <v>17820</v>
      </c>
      <c r="U536" s="95">
        <v>244605</v>
      </c>
      <c r="V536" s="128"/>
      <c r="W536" s="361">
        <v>0</v>
      </c>
      <c r="X536" s="362">
        <v>0</v>
      </c>
      <c r="Y536" s="133">
        <v>0.09</v>
      </c>
      <c r="Z536" s="133">
        <v>1.2706194956334011E-2</v>
      </c>
      <c r="AA536" s="339">
        <v>0</v>
      </c>
      <c r="AB536" s="130"/>
      <c r="AC536" s="341">
        <v>4</v>
      </c>
      <c r="AD536" s="134">
        <v>0</v>
      </c>
      <c r="AE536" s="95">
        <v>0</v>
      </c>
      <c r="AF536" s="95">
        <v>0</v>
      </c>
      <c r="AG536" s="343">
        <v>0</v>
      </c>
      <c r="AH536" s="99"/>
    </row>
    <row r="537" spans="1:34" s="34" customFormat="1" ht="12">
      <c r="A537" s="100">
        <v>478</v>
      </c>
      <c r="B537" s="103">
        <v>478352170</v>
      </c>
      <c r="C537" s="102" t="s">
        <v>532</v>
      </c>
      <c r="D537" s="103">
        <v>352</v>
      </c>
      <c r="E537" s="102" t="s">
        <v>377</v>
      </c>
      <c r="F537" s="103">
        <v>170</v>
      </c>
      <c r="G537" s="104" t="s">
        <v>195</v>
      </c>
      <c r="H537" s="94"/>
      <c r="I537" s="304">
        <v>12988</v>
      </c>
      <c r="J537" s="304">
        <v>1457</v>
      </c>
      <c r="K537" s="304">
        <v>0</v>
      </c>
      <c r="L537" s="304">
        <v>1188</v>
      </c>
      <c r="M537" s="304">
        <v>15633</v>
      </c>
      <c r="N537" s="127"/>
      <c r="O537" s="134">
        <v>2</v>
      </c>
      <c r="P537" s="95">
        <v>28890</v>
      </c>
      <c r="Q537" s="95">
        <v>0</v>
      </c>
      <c r="R537" s="95">
        <v>0</v>
      </c>
      <c r="S537" s="95">
        <v>0</v>
      </c>
      <c r="T537" s="95">
        <v>2376</v>
      </c>
      <c r="U537" s="95">
        <v>31266</v>
      </c>
      <c r="V537" s="128"/>
      <c r="W537" s="361">
        <v>0</v>
      </c>
      <c r="X537" s="362">
        <v>0</v>
      </c>
      <c r="Y537" s="133">
        <v>0.18</v>
      </c>
      <c r="Z537" s="133">
        <v>8.3343879556428566E-2</v>
      </c>
      <c r="AA537" s="339">
        <v>0</v>
      </c>
      <c r="AB537" s="130"/>
      <c r="AC537" s="341">
        <v>1</v>
      </c>
      <c r="AD537" s="134">
        <v>0</v>
      </c>
      <c r="AE537" s="95">
        <v>0</v>
      </c>
      <c r="AF537" s="95">
        <v>0</v>
      </c>
      <c r="AG537" s="343">
        <v>0</v>
      </c>
      <c r="AH537" s="99"/>
    </row>
    <row r="538" spans="1:34" s="34" customFormat="1" ht="12">
      <c r="A538" s="100">
        <v>478</v>
      </c>
      <c r="B538" s="103">
        <v>478352174</v>
      </c>
      <c r="C538" s="102" t="s">
        <v>532</v>
      </c>
      <c r="D538" s="103">
        <v>352</v>
      </c>
      <c r="E538" s="102" t="s">
        <v>377</v>
      </c>
      <c r="F538" s="103">
        <v>174</v>
      </c>
      <c r="G538" s="104" t="s">
        <v>199</v>
      </c>
      <c r="H538" s="94"/>
      <c r="I538" s="304">
        <v>13343</v>
      </c>
      <c r="J538" s="304">
        <v>8128</v>
      </c>
      <c r="K538" s="304">
        <v>0</v>
      </c>
      <c r="L538" s="304">
        <v>1188</v>
      </c>
      <c r="M538" s="304">
        <v>22659</v>
      </c>
      <c r="N538" s="127"/>
      <c r="O538" s="134">
        <v>14</v>
      </c>
      <c r="P538" s="95">
        <v>300594</v>
      </c>
      <c r="Q538" s="95">
        <v>0</v>
      </c>
      <c r="R538" s="95">
        <v>0</v>
      </c>
      <c r="S538" s="95">
        <v>0</v>
      </c>
      <c r="T538" s="95">
        <v>16632</v>
      </c>
      <c r="U538" s="95">
        <v>317226</v>
      </c>
      <c r="V538" s="128"/>
      <c r="W538" s="361">
        <v>0</v>
      </c>
      <c r="X538" s="362">
        <v>0</v>
      </c>
      <c r="Y538" s="133">
        <v>0.09</v>
      </c>
      <c r="Z538" s="133">
        <v>4.969939009296942E-2</v>
      </c>
      <c r="AA538" s="339">
        <v>0</v>
      </c>
      <c r="AB538" s="130"/>
      <c r="AC538" s="341">
        <v>2</v>
      </c>
      <c r="AD538" s="134">
        <v>0</v>
      </c>
      <c r="AE538" s="95">
        <v>0</v>
      </c>
      <c r="AF538" s="95">
        <v>0</v>
      </c>
      <c r="AG538" s="343">
        <v>0</v>
      </c>
      <c r="AH538" s="99"/>
    </row>
    <row r="539" spans="1:34" s="34" customFormat="1" ht="12">
      <c r="A539" s="100">
        <v>478</v>
      </c>
      <c r="B539" s="103">
        <v>478352271</v>
      </c>
      <c r="C539" s="102" t="s">
        <v>532</v>
      </c>
      <c r="D539" s="103">
        <v>352</v>
      </c>
      <c r="E539" s="102" t="s">
        <v>377</v>
      </c>
      <c r="F539" s="103">
        <v>271</v>
      </c>
      <c r="G539" s="104" t="s">
        <v>296</v>
      </c>
      <c r="H539" s="94"/>
      <c r="I539" s="304">
        <v>12038</v>
      </c>
      <c r="J539" s="304">
        <v>4187</v>
      </c>
      <c r="K539" s="304">
        <v>0</v>
      </c>
      <c r="L539" s="304">
        <v>1188</v>
      </c>
      <c r="M539" s="304">
        <v>17413</v>
      </c>
      <c r="N539" s="127"/>
      <c r="O539" s="134">
        <v>2</v>
      </c>
      <c r="P539" s="95">
        <v>32450</v>
      </c>
      <c r="Q539" s="95">
        <v>0</v>
      </c>
      <c r="R539" s="95">
        <v>0</v>
      </c>
      <c r="S539" s="95">
        <v>0</v>
      </c>
      <c r="T539" s="95">
        <v>2376</v>
      </c>
      <c r="U539" s="95">
        <v>34826</v>
      </c>
      <c r="V539" s="128"/>
      <c r="W539" s="361">
        <v>0</v>
      </c>
      <c r="X539" s="362">
        <v>0</v>
      </c>
      <c r="Y539" s="133">
        <v>0.09</v>
      </c>
      <c r="Z539" s="133">
        <v>3.7053417297021685E-3</v>
      </c>
      <c r="AA539" s="339">
        <v>0</v>
      </c>
      <c r="AB539" s="130"/>
      <c r="AC539" s="341">
        <v>0</v>
      </c>
      <c r="AD539" s="134">
        <v>0</v>
      </c>
      <c r="AE539" s="95">
        <v>0</v>
      </c>
      <c r="AF539" s="95">
        <v>0</v>
      </c>
      <c r="AG539" s="343">
        <v>0</v>
      </c>
      <c r="AH539" s="99"/>
    </row>
    <row r="540" spans="1:34" s="34" customFormat="1" ht="12">
      <c r="A540" s="100">
        <v>478</v>
      </c>
      <c r="B540" s="103">
        <v>478352288</v>
      </c>
      <c r="C540" s="102" t="s">
        <v>532</v>
      </c>
      <c r="D540" s="103">
        <v>352</v>
      </c>
      <c r="E540" s="102" t="s">
        <v>377</v>
      </c>
      <c r="F540" s="103">
        <v>288</v>
      </c>
      <c r="G540" s="104" t="s">
        <v>313</v>
      </c>
      <c r="H540" s="94"/>
      <c r="I540" s="304">
        <v>11090</v>
      </c>
      <c r="J540" s="304">
        <v>8503</v>
      </c>
      <c r="K540" s="304">
        <v>0</v>
      </c>
      <c r="L540" s="304">
        <v>1188</v>
      </c>
      <c r="M540" s="304">
        <v>20781</v>
      </c>
      <c r="N540" s="127"/>
      <c r="O540" s="134">
        <v>2</v>
      </c>
      <c r="P540" s="95">
        <v>39186</v>
      </c>
      <c r="Q540" s="95">
        <v>0</v>
      </c>
      <c r="R540" s="95">
        <v>0</v>
      </c>
      <c r="S540" s="95">
        <v>0</v>
      </c>
      <c r="T540" s="95">
        <v>2376</v>
      </c>
      <c r="U540" s="95">
        <v>41562</v>
      </c>
      <c r="V540" s="128"/>
      <c r="W540" s="361">
        <v>0</v>
      </c>
      <c r="X540" s="362">
        <v>0</v>
      </c>
      <c r="Y540" s="133">
        <v>0.09</v>
      </c>
      <c r="Z540" s="133">
        <v>7.1158125827236365E-4</v>
      </c>
      <c r="AA540" s="339">
        <v>0</v>
      </c>
      <c r="AB540" s="130"/>
      <c r="AC540" s="341">
        <v>0</v>
      </c>
      <c r="AD540" s="134">
        <v>0</v>
      </c>
      <c r="AE540" s="95">
        <v>0</v>
      </c>
      <c r="AF540" s="95">
        <v>0</v>
      </c>
      <c r="AG540" s="343">
        <v>0</v>
      </c>
      <c r="AH540" s="99"/>
    </row>
    <row r="541" spans="1:34" s="34" customFormat="1" ht="12">
      <c r="A541" s="100">
        <v>478</v>
      </c>
      <c r="B541" s="103">
        <v>478352301</v>
      </c>
      <c r="C541" s="102" t="s">
        <v>532</v>
      </c>
      <c r="D541" s="103">
        <v>352</v>
      </c>
      <c r="E541" s="102" t="s">
        <v>377</v>
      </c>
      <c r="F541" s="103">
        <v>301</v>
      </c>
      <c r="G541" s="104" t="s">
        <v>326</v>
      </c>
      <c r="H541" s="94"/>
      <c r="I541" s="304">
        <v>11091</v>
      </c>
      <c r="J541" s="304">
        <v>3533</v>
      </c>
      <c r="K541" s="304">
        <v>0</v>
      </c>
      <c r="L541" s="304">
        <v>1188</v>
      </c>
      <c r="M541" s="304">
        <v>15812</v>
      </c>
      <c r="N541" s="127"/>
      <c r="O541" s="134">
        <v>1</v>
      </c>
      <c r="P541" s="95">
        <v>14624</v>
      </c>
      <c r="Q541" s="95">
        <v>0</v>
      </c>
      <c r="R541" s="95">
        <v>0</v>
      </c>
      <c r="S541" s="95">
        <v>0</v>
      </c>
      <c r="T541" s="95">
        <v>1188</v>
      </c>
      <c r="U541" s="95">
        <v>15812</v>
      </c>
      <c r="V541" s="128"/>
      <c r="W541" s="361">
        <v>0</v>
      </c>
      <c r="X541" s="362">
        <v>0</v>
      </c>
      <c r="Y541" s="133">
        <v>0.09</v>
      </c>
      <c r="Z541" s="133">
        <v>4.7160361557587155E-2</v>
      </c>
      <c r="AA541" s="339">
        <v>0</v>
      </c>
      <c r="AB541" s="130"/>
      <c r="AC541" s="341">
        <v>0</v>
      </c>
      <c r="AD541" s="134">
        <v>0</v>
      </c>
      <c r="AE541" s="95">
        <v>0</v>
      </c>
      <c r="AF541" s="95">
        <v>0</v>
      </c>
      <c r="AG541" s="343">
        <v>0</v>
      </c>
      <c r="AH541" s="99"/>
    </row>
    <row r="542" spans="1:34" s="34" customFormat="1" ht="12">
      <c r="A542" s="100">
        <v>478</v>
      </c>
      <c r="B542" s="103">
        <v>478352321</v>
      </c>
      <c r="C542" s="102" t="s">
        <v>532</v>
      </c>
      <c r="D542" s="103">
        <v>352</v>
      </c>
      <c r="E542" s="102" t="s">
        <v>377</v>
      </c>
      <c r="F542" s="103">
        <v>321</v>
      </c>
      <c r="G542" s="104" t="s">
        <v>346</v>
      </c>
      <c r="H542" s="94"/>
      <c r="I542" s="304">
        <v>11091</v>
      </c>
      <c r="J542" s="304">
        <v>5904</v>
      </c>
      <c r="K542" s="304">
        <v>0</v>
      </c>
      <c r="L542" s="304">
        <v>1188</v>
      </c>
      <c r="M542" s="304">
        <v>18183</v>
      </c>
      <c r="N542" s="127"/>
      <c r="O542" s="134">
        <v>1</v>
      </c>
      <c r="P542" s="95">
        <v>16995</v>
      </c>
      <c r="Q542" s="95">
        <v>0</v>
      </c>
      <c r="R542" s="95">
        <v>0</v>
      </c>
      <c r="S542" s="95">
        <v>0</v>
      </c>
      <c r="T542" s="95">
        <v>1188</v>
      </c>
      <c r="U542" s="95">
        <v>18183</v>
      </c>
      <c r="V542" s="128"/>
      <c r="W542" s="361">
        <v>0</v>
      </c>
      <c r="X542" s="362">
        <v>0</v>
      </c>
      <c r="Y542" s="133">
        <v>0.09</v>
      </c>
      <c r="Z542" s="133">
        <v>9.8493194941411772E-4</v>
      </c>
      <c r="AA542" s="339">
        <v>0</v>
      </c>
      <c r="AB542" s="130"/>
      <c r="AC542" s="341">
        <v>0</v>
      </c>
      <c r="AD542" s="134">
        <v>0</v>
      </c>
      <c r="AE542" s="95">
        <v>0</v>
      </c>
      <c r="AF542" s="95">
        <v>0</v>
      </c>
      <c r="AG542" s="343">
        <v>0</v>
      </c>
      <c r="AH542" s="99"/>
    </row>
    <row r="543" spans="1:34" s="34" customFormat="1" ht="12">
      <c r="A543" s="100">
        <v>478</v>
      </c>
      <c r="B543" s="103">
        <v>478352322</v>
      </c>
      <c r="C543" s="102" t="s">
        <v>532</v>
      </c>
      <c r="D543" s="103">
        <v>352</v>
      </c>
      <c r="E543" s="102" t="s">
        <v>377</v>
      </c>
      <c r="F543" s="103">
        <v>322</v>
      </c>
      <c r="G543" s="104" t="s">
        <v>347</v>
      </c>
      <c r="H543" s="94"/>
      <c r="I543" s="304">
        <v>14243</v>
      </c>
      <c r="J543" s="304">
        <v>5977</v>
      </c>
      <c r="K543" s="304">
        <v>0</v>
      </c>
      <c r="L543" s="304">
        <v>1188</v>
      </c>
      <c r="M543" s="304">
        <v>21408</v>
      </c>
      <c r="N543" s="127"/>
      <c r="O543" s="134">
        <v>3</v>
      </c>
      <c r="P543" s="95">
        <v>60660</v>
      </c>
      <c r="Q543" s="95">
        <v>0</v>
      </c>
      <c r="R543" s="95">
        <v>0</v>
      </c>
      <c r="S543" s="95">
        <v>0</v>
      </c>
      <c r="T543" s="95">
        <v>3564</v>
      </c>
      <c r="U543" s="95">
        <v>64224</v>
      </c>
      <c r="V543" s="128"/>
      <c r="W543" s="361">
        <v>0</v>
      </c>
      <c r="X543" s="362">
        <v>0</v>
      </c>
      <c r="Y543" s="133">
        <v>0.09</v>
      </c>
      <c r="Z543" s="133">
        <v>9.0991503207382123E-3</v>
      </c>
      <c r="AA543" s="339">
        <v>0</v>
      </c>
      <c r="AB543" s="130"/>
      <c r="AC543" s="341">
        <v>0</v>
      </c>
      <c r="AD543" s="134">
        <v>0</v>
      </c>
      <c r="AE543" s="95">
        <v>0</v>
      </c>
      <c r="AF543" s="95">
        <v>0</v>
      </c>
      <c r="AG543" s="343">
        <v>0</v>
      </c>
      <c r="AH543" s="99"/>
    </row>
    <row r="544" spans="1:34" s="34" customFormat="1" ht="12">
      <c r="A544" s="100">
        <v>478</v>
      </c>
      <c r="B544" s="103">
        <v>478352326</v>
      </c>
      <c r="C544" s="102" t="s">
        <v>532</v>
      </c>
      <c r="D544" s="103">
        <v>352</v>
      </c>
      <c r="E544" s="102" t="s">
        <v>377</v>
      </c>
      <c r="F544" s="103">
        <v>326</v>
      </c>
      <c r="G544" s="104" t="s">
        <v>351</v>
      </c>
      <c r="H544" s="94"/>
      <c r="I544" s="304">
        <v>11849</v>
      </c>
      <c r="J544" s="304">
        <v>4254</v>
      </c>
      <c r="K544" s="304">
        <v>0</v>
      </c>
      <c r="L544" s="304">
        <v>1188</v>
      </c>
      <c r="M544" s="304">
        <v>17291</v>
      </c>
      <c r="N544" s="127"/>
      <c r="O544" s="134">
        <v>5</v>
      </c>
      <c r="P544" s="95">
        <v>80515</v>
      </c>
      <c r="Q544" s="95">
        <v>0</v>
      </c>
      <c r="R544" s="95">
        <v>0</v>
      </c>
      <c r="S544" s="95">
        <v>0</v>
      </c>
      <c r="T544" s="95">
        <v>5940</v>
      </c>
      <c r="U544" s="95">
        <v>86455</v>
      </c>
      <c r="V544" s="128"/>
      <c r="W544" s="361">
        <v>0</v>
      </c>
      <c r="X544" s="362">
        <v>0</v>
      </c>
      <c r="Y544" s="133">
        <v>0.09</v>
      </c>
      <c r="Z544" s="133">
        <v>2.2931223237277207E-3</v>
      </c>
      <c r="AA544" s="339">
        <v>0</v>
      </c>
      <c r="AB544" s="130"/>
      <c r="AC544" s="341">
        <v>1</v>
      </c>
      <c r="AD544" s="134">
        <v>0</v>
      </c>
      <c r="AE544" s="95">
        <v>0</v>
      </c>
      <c r="AF544" s="95">
        <v>0</v>
      </c>
      <c r="AG544" s="343">
        <v>0</v>
      </c>
      <c r="AH544" s="99"/>
    </row>
    <row r="545" spans="1:34" s="34" customFormat="1" ht="12">
      <c r="A545" s="100">
        <v>478</v>
      </c>
      <c r="B545" s="103">
        <v>478352343</v>
      </c>
      <c r="C545" s="102" t="s">
        <v>532</v>
      </c>
      <c r="D545" s="103">
        <v>352</v>
      </c>
      <c r="E545" s="102" t="s">
        <v>377</v>
      </c>
      <c r="F545" s="103">
        <v>343</v>
      </c>
      <c r="G545" s="104" t="s">
        <v>368</v>
      </c>
      <c r="H545" s="94"/>
      <c r="I545" s="304">
        <v>16520.646391912906</v>
      </c>
      <c r="J545" s="304">
        <v>654</v>
      </c>
      <c r="K545" s="304">
        <v>0</v>
      </c>
      <c r="L545" s="304">
        <v>1188</v>
      </c>
      <c r="M545" s="304">
        <v>18362.646391912906</v>
      </c>
      <c r="N545" s="127"/>
      <c r="O545" s="134">
        <v>1</v>
      </c>
      <c r="P545" s="95">
        <v>17175</v>
      </c>
      <c r="Q545" s="95">
        <v>0</v>
      </c>
      <c r="R545" s="95">
        <v>0</v>
      </c>
      <c r="S545" s="95">
        <v>0</v>
      </c>
      <c r="T545" s="95">
        <v>1188</v>
      </c>
      <c r="U545" s="95">
        <v>18363</v>
      </c>
      <c r="V545" s="128"/>
      <c r="W545" s="361">
        <v>0</v>
      </c>
      <c r="X545" s="362">
        <v>0</v>
      </c>
      <c r="Y545" s="133">
        <v>0.18</v>
      </c>
      <c r="Z545" s="133">
        <v>5.3901954405452153E-3</v>
      </c>
      <c r="AA545" s="339">
        <v>0</v>
      </c>
      <c r="AB545" s="130"/>
      <c r="AC545" s="341">
        <v>0</v>
      </c>
      <c r="AD545" s="134">
        <v>0</v>
      </c>
      <c r="AE545" s="95">
        <v>0</v>
      </c>
      <c r="AF545" s="95">
        <v>0</v>
      </c>
      <c r="AG545" s="343">
        <v>0</v>
      </c>
      <c r="AH545" s="99"/>
    </row>
    <row r="546" spans="1:34" s="34" customFormat="1" ht="12">
      <c r="A546" s="100">
        <v>478</v>
      </c>
      <c r="B546" s="103">
        <v>478352348</v>
      </c>
      <c r="C546" s="102" t="s">
        <v>532</v>
      </c>
      <c r="D546" s="103">
        <v>352</v>
      </c>
      <c r="E546" s="102" t="s">
        <v>377</v>
      </c>
      <c r="F546" s="103">
        <v>348</v>
      </c>
      <c r="G546" s="104" t="s">
        <v>373</v>
      </c>
      <c r="H546" s="94"/>
      <c r="I546" s="304">
        <v>11903</v>
      </c>
      <c r="J546" s="304">
        <v>155</v>
      </c>
      <c r="K546" s="304">
        <v>0</v>
      </c>
      <c r="L546" s="304">
        <v>1188</v>
      </c>
      <c r="M546" s="304">
        <v>13246</v>
      </c>
      <c r="N546" s="127"/>
      <c r="O546" s="134">
        <v>5</v>
      </c>
      <c r="P546" s="95">
        <v>60290</v>
      </c>
      <c r="Q546" s="95">
        <v>0</v>
      </c>
      <c r="R546" s="95">
        <v>0</v>
      </c>
      <c r="S546" s="95">
        <v>0</v>
      </c>
      <c r="T546" s="95">
        <v>5940</v>
      </c>
      <c r="U546" s="95">
        <v>66230</v>
      </c>
      <c r="V546" s="128"/>
      <c r="W546" s="361">
        <v>0</v>
      </c>
      <c r="X546" s="362">
        <v>0</v>
      </c>
      <c r="Y546" s="133">
        <v>0.09</v>
      </c>
      <c r="Z546" s="133">
        <v>7.4752164950935909E-2</v>
      </c>
      <c r="AA546" s="339">
        <v>0</v>
      </c>
      <c r="AB546" s="130"/>
      <c r="AC546" s="341">
        <v>0</v>
      </c>
      <c r="AD546" s="134">
        <v>0</v>
      </c>
      <c r="AE546" s="95">
        <v>0</v>
      </c>
      <c r="AF546" s="95">
        <v>0</v>
      </c>
      <c r="AG546" s="343">
        <v>0</v>
      </c>
      <c r="AH546" s="99"/>
    </row>
    <row r="547" spans="1:34" s="34" customFormat="1" ht="12">
      <c r="A547" s="100">
        <v>478</v>
      </c>
      <c r="B547" s="103">
        <v>478352352</v>
      </c>
      <c r="C547" s="102" t="s">
        <v>532</v>
      </c>
      <c r="D547" s="103">
        <v>352</v>
      </c>
      <c r="E547" s="102" t="s">
        <v>377</v>
      </c>
      <c r="F547" s="103">
        <v>352</v>
      </c>
      <c r="G547" s="104" t="s">
        <v>377</v>
      </c>
      <c r="H547" s="94"/>
      <c r="I547" s="304">
        <v>16033</v>
      </c>
      <c r="J547" s="304">
        <v>8954</v>
      </c>
      <c r="K547" s="304">
        <v>0</v>
      </c>
      <c r="L547" s="304">
        <v>1188</v>
      </c>
      <c r="M547" s="304">
        <v>26175</v>
      </c>
      <c r="N547" s="127"/>
      <c r="O547" s="134">
        <v>5</v>
      </c>
      <c r="P547" s="95">
        <v>124935</v>
      </c>
      <c r="Q547" s="95">
        <v>0</v>
      </c>
      <c r="R547" s="95">
        <v>0</v>
      </c>
      <c r="S547" s="95">
        <v>0</v>
      </c>
      <c r="T547" s="95">
        <v>5940</v>
      </c>
      <c r="U547" s="95">
        <v>130875</v>
      </c>
      <c r="V547" s="128"/>
      <c r="W547" s="361">
        <v>0</v>
      </c>
      <c r="X547" s="362">
        <v>0</v>
      </c>
      <c r="Y547" s="133">
        <v>0.09</v>
      </c>
      <c r="Z547" s="133">
        <v>1.2493499999999999E-2</v>
      </c>
      <c r="AA547" s="339">
        <v>0</v>
      </c>
      <c r="AB547" s="130"/>
      <c r="AC547" s="341">
        <v>2</v>
      </c>
      <c r="AD547" s="134">
        <v>0</v>
      </c>
      <c r="AE547" s="95">
        <v>0</v>
      </c>
      <c r="AF547" s="95">
        <v>0</v>
      </c>
      <c r="AG547" s="343">
        <v>0</v>
      </c>
      <c r="AH547" s="99"/>
    </row>
    <row r="548" spans="1:34" s="34" customFormat="1" ht="12">
      <c r="A548" s="100">
        <v>478</v>
      </c>
      <c r="B548" s="103">
        <v>478352600</v>
      </c>
      <c r="C548" s="102" t="s">
        <v>532</v>
      </c>
      <c r="D548" s="103">
        <v>352</v>
      </c>
      <c r="E548" s="102" t="s">
        <v>377</v>
      </c>
      <c r="F548" s="103">
        <v>600</v>
      </c>
      <c r="G548" s="104" t="s">
        <v>379</v>
      </c>
      <c r="H548" s="94"/>
      <c r="I548" s="304">
        <v>12892</v>
      </c>
      <c r="J548" s="304">
        <v>6335</v>
      </c>
      <c r="K548" s="304">
        <v>0</v>
      </c>
      <c r="L548" s="304">
        <v>1188</v>
      </c>
      <c r="M548" s="304">
        <v>20415</v>
      </c>
      <c r="N548" s="127"/>
      <c r="O548" s="134">
        <v>29</v>
      </c>
      <c r="P548" s="95">
        <v>557583</v>
      </c>
      <c r="Q548" s="95">
        <v>0</v>
      </c>
      <c r="R548" s="95">
        <v>0</v>
      </c>
      <c r="S548" s="95">
        <v>0</v>
      </c>
      <c r="T548" s="95">
        <v>34452</v>
      </c>
      <c r="U548" s="95">
        <v>592035</v>
      </c>
      <c r="V548" s="128"/>
      <c r="W548" s="361">
        <v>0</v>
      </c>
      <c r="X548" s="362">
        <v>0</v>
      </c>
      <c r="Y548" s="133">
        <v>0.09</v>
      </c>
      <c r="Z548" s="133">
        <v>5.5724191781708057E-3</v>
      </c>
      <c r="AA548" s="339">
        <v>0</v>
      </c>
      <c r="AB548" s="130"/>
      <c r="AC548" s="341">
        <v>4</v>
      </c>
      <c r="AD548" s="134">
        <v>0</v>
      </c>
      <c r="AE548" s="95">
        <v>0</v>
      </c>
      <c r="AF548" s="95">
        <v>0</v>
      </c>
      <c r="AG548" s="343">
        <v>0</v>
      </c>
      <c r="AH548" s="99"/>
    </row>
    <row r="549" spans="1:34" s="34" customFormat="1" ht="12">
      <c r="A549" s="100">
        <v>478</v>
      </c>
      <c r="B549" s="103">
        <v>478352610</v>
      </c>
      <c r="C549" s="102" t="s">
        <v>532</v>
      </c>
      <c r="D549" s="103">
        <v>352</v>
      </c>
      <c r="E549" s="102" t="s">
        <v>377</v>
      </c>
      <c r="F549" s="103">
        <v>610</v>
      </c>
      <c r="G549" s="104" t="s">
        <v>382</v>
      </c>
      <c r="H549" s="94"/>
      <c r="I549" s="304">
        <v>12499</v>
      </c>
      <c r="J549" s="304">
        <v>2041</v>
      </c>
      <c r="K549" s="304">
        <v>0</v>
      </c>
      <c r="L549" s="304">
        <v>1188</v>
      </c>
      <c r="M549" s="304">
        <v>15728</v>
      </c>
      <c r="N549" s="127"/>
      <c r="O549" s="134">
        <v>10</v>
      </c>
      <c r="P549" s="95">
        <v>145400</v>
      </c>
      <c r="Q549" s="95">
        <v>0</v>
      </c>
      <c r="R549" s="95">
        <v>0</v>
      </c>
      <c r="S549" s="95">
        <v>0</v>
      </c>
      <c r="T549" s="95">
        <v>11880</v>
      </c>
      <c r="U549" s="95">
        <v>157280</v>
      </c>
      <c r="V549" s="128"/>
      <c r="W549" s="361">
        <v>0</v>
      </c>
      <c r="X549" s="362">
        <v>0</v>
      </c>
      <c r="Y549" s="133">
        <v>0.09</v>
      </c>
      <c r="Z549" s="133">
        <v>6.9590199448776816E-3</v>
      </c>
      <c r="AA549" s="339">
        <v>0</v>
      </c>
      <c r="AB549" s="130"/>
      <c r="AC549" s="341">
        <v>3</v>
      </c>
      <c r="AD549" s="134">
        <v>0</v>
      </c>
      <c r="AE549" s="95">
        <v>0</v>
      </c>
      <c r="AF549" s="95">
        <v>0</v>
      </c>
      <c r="AG549" s="343">
        <v>0</v>
      </c>
      <c r="AH549" s="99"/>
    </row>
    <row r="550" spans="1:34" s="34" customFormat="1" ht="12">
      <c r="A550" s="100">
        <v>478</v>
      </c>
      <c r="B550" s="103">
        <v>478352616</v>
      </c>
      <c r="C550" s="102" t="s">
        <v>532</v>
      </c>
      <c r="D550" s="103">
        <v>352</v>
      </c>
      <c r="E550" s="102" t="s">
        <v>377</v>
      </c>
      <c r="F550" s="103">
        <v>616</v>
      </c>
      <c r="G550" s="104" t="s">
        <v>384</v>
      </c>
      <c r="H550" s="94"/>
      <c r="I550" s="304">
        <v>13229</v>
      </c>
      <c r="J550" s="304">
        <v>2218</v>
      </c>
      <c r="K550" s="304">
        <v>0</v>
      </c>
      <c r="L550" s="304">
        <v>1188</v>
      </c>
      <c r="M550" s="304">
        <v>16635</v>
      </c>
      <c r="N550" s="127"/>
      <c r="O550" s="134">
        <v>52</v>
      </c>
      <c r="P550" s="95">
        <v>803244</v>
      </c>
      <c r="Q550" s="95">
        <v>0</v>
      </c>
      <c r="R550" s="95">
        <v>0</v>
      </c>
      <c r="S550" s="95">
        <v>0</v>
      </c>
      <c r="T550" s="95">
        <v>61776</v>
      </c>
      <c r="U550" s="95">
        <v>865020</v>
      </c>
      <c r="V550" s="128"/>
      <c r="W550" s="361">
        <v>0</v>
      </c>
      <c r="X550" s="362">
        <v>0</v>
      </c>
      <c r="Y550" s="133">
        <v>0.09</v>
      </c>
      <c r="Z550" s="133">
        <v>3.1348565356087189E-2</v>
      </c>
      <c r="AA550" s="339">
        <v>0</v>
      </c>
      <c r="AB550" s="130"/>
      <c r="AC550" s="341">
        <v>14</v>
      </c>
      <c r="AD550" s="134">
        <v>0</v>
      </c>
      <c r="AE550" s="95">
        <v>0</v>
      </c>
      <c r="AF550" s="95">
        <v>0</v>
      </c>
      <c r="AG550" s="343">
        <v>0</v>
      </c>
      <c r="AH550" s="99"/>
    </row>
    <row r="551" spans="1:34" s="34" customFormat="1" ht="12">
      <c r="A551" s="100">
        <v>478</v>
      </c>
      <c r="B551" s="103">
        <v>478352640</v>
      </c>
      <c r="C551" s="102" t="s">
        <v>532</v>
      </c>
      <c r="D551" s="103">
        <v>352</v>
      </c>
      <c r="E551" s="102" t="s">
        <v>377</v>
      </c>
      <c r="F551" s="103">
        <v>640</v>
      </c>
      <c r="G551" s="104" t="s">
        <v>391</v>
      </c>
      <c r="H551" s="94"/>
      <c r="I551" s="304">
        <v>12988</v>
      </c>
      <c r="J551" s="304">
        <v>11221</v>
      </c>
      <c r="K551" s="304">
        <v>0</v>
      </c>
      <c r="L551" s="304">
        <v>1188</v>
      </c>
      <c r="M551" s="304">
        <v>25397</v>
      </c>
      <c r="N551" s="127"/>
      <c r="O551" s="134">
        <v>4</v>
      </c>
      <c r="P551" s="95">
        <v>96836</v>
      </c>
      <c r="Q551" s="95">
        <v>0</v>
      </c>
      <c r="R551" s="95">
        <v>0</v>
      </c>
      <c r="S551" s="95">
        <v>0</v>
      </c>
      <c r="T551" s="95">
        <v>4752</v>
      </c>
      <c r="U551" s="95">
        <v>101588</v>
      </c>
      <c r="V551" s="128"/>
      <c r="W551" s="361">
        <v>0</v>
      </c>
      <c r="X551" s="362">
        <v>0</v>
      </c>
      <c r="Y551" s="133">
        <v>0.09</v>
      </c>
      <c r="Z551" s="133">
        <v>2.8017175660523339E-3</v>
      </c>
      <c r="AA551" s="339">
        <v>0</v>
      </c>
      <c r="AB551" s="130"/>
      <c r="AC551" s="341">
        <v>3</v>
      </c>
      <c r="AD551" s="134">
        <v>0</v>
      </c>
      <c r="AE551" s="95">
        <v>0</v>
      </c>
      <c r="AF551" s="95">
        <v>0</v>
      </c>
      <c r="AG551" s="343">
        <v>0</v>
      </c>
      <c r="AH551" s="99"/>
    </row>
    <row r="552" spans="1:34" s="34" customFormat="1" ht="12">
      <c r="A552" s="100">
        <v>478</v>
      </c>
      <c r="B552" s="103">
        <v>478352673</v>
      </c>
      <c r="C552" s="102" t="s">
        <v>532</v>
      </c>
      <c r="D552" s="103">
        <v>352</v>
      </c>
      <c r="E552" s="102" t="s">
        <v>377</v>
      </c>
      <c r="F552" s="103">
        <v>673</v>
      </c>
      <c r="G552" s="104" t="s">
        <v>401</v>
      </c>
      <c r="H552" s="94"/>
      <c r="I552" s="304">
        <v>12480</v>
      </c>
      <c r="J552" s="304">
        <v>7609</v>
      </c>
      <c r="K552" s="304">
        <v>0</v>
      </c>
      <c r="L552" s="304">
        <v>1188</v>
      </c>
      <c r="M552" s="304">
        <v>21277</v>
      </c>
      <c r="N552" s="127"/>
      <c r="O552" s="134">
        <v>26</v>
      </c>
      <c r="P552" s="95">
        <v>522314</v>
      </c>
      <c r="Q552" s="95">
        <v>0</v>
      </c>
      <c r="R552" s="95">
        <v>0</v>
      </c>
      <c r="S552" s="95">
        <v>0</v>
      </c>
      <c r="T552" s="95">
        <v>30888</v>
      </c>
      <c r="U552" s="95">
        <v>553202</v>
      </c>
      <c r="V552" s="128"/>
      <c r="W552" s="361">
        <v>0</v>
      </c>
      <c r="X552" s="362">
        <v>0</v>
      </c>
      <c r="Y552" s="133">
        <v>0.09</v>
      </c>
      <c r="Z552" s="133">
        <v>1.7534781062941793E-2</v>
      </c>
      <c r="AA552" s="339">
        <v>0</v>
      </c>
      <c r="AB552" s="130"/>
      <c r="AC552" s="341">
        <v>5</v>
      </c>
      <c r="AD552" s="134">
        <v>0</v>
      </c>
      <c r="AE552" s="95">
        <v>0</v>
      </c>
      <c r="AF552" s="95">
        <v>0</v>
      </c>
      <c r="AG552" s="343">
        <v>0</v>
      </c>
      <c r="AH552" s="99"/>
    </row>
    <row r="553" spans="1:34" s="34" customFormat="1" ht="12">
      <c r="A553" s="100">
        <v>478</v>
      </c>
      <c r="B553" s="103">
        <v>478352695</v>
      </c>
      <c r="C553" s="102" t="s">
        <v>532</v>
      </c>
      <c r="D553" s="103">
        <v>352</v>
      </c>
      <c r="E553" s="102" t="s">
        <v>377</v>
      </c>
      <c r="F553" s="103">
        <v>695</v>
      </c>
      <c r="G553" s="104" t="s">
        <v>408</v>
      </c>
      <c r="H553" s="94"/>
      <c r="I553" s="304">
        <v>12988</v>
      </c>
      <c r="J553" s="304">
        <v>8905</v>
      </c>
      <c r="K553" s="304">
        <v>0</v>
      </c>
      <c r="L553" s="304">
        <v>1188</v>
      </c>
      <c r="M553" s="304">
        <v>23081</v>
      </c>
      <c r="N553" s="127"/>
      <c r="O553" s="134">
        <v>4</v>
      </c>
      <c r="P553" s="95">
        <v>87572</v>
      </c>
      <c r="Q553" s="95">
        <v>0</v>
      </c>
      <c r="R553" s="95">
        <v>0</v>
      </c>
      <c r="S553" s="95">
        <v>0</v>
      </c>
      <c r="T553" s="95">
        <v>4752</v>
      </c>
      <c r="U553" s="95">
        <v>92324</v>
      </c>
      <c r="V553" s="128"/>
      <c r="W553" s="361">
        <v>0</v>
      </c>
      <c r="X553" s="362">
        <v>0</v>
      </c>
      <c r="Y553" s="133">
        <v>0.09</v>
      </c>
      <c r="Z553" s="133">
        <v>2.3769807899329718E-3</v>
      </c>
      <c r="AA553" s="339">
        <v>0</v>
      </c>
      <c r="AB553" s="130"/>
      <c r="AC553" s="341">
        <v>0</v>
      </c>
      <c r="AD553" s="134">
        <v>0</v>
      </c>
      <c r="AE553" s="95">
        <v>0</v>
      </c>
      <c r="AF553" s="95">
        <v>0</v>
      </c>
      <c r="AG553" s="343">
        <v>0</v>
      </c>
      <c r="AH553" s="99"/>
    </row>
    <row r="554" spans="1:34" s="34" customFormat="1" ht="12">
      <c r="A554" s="100">
        <v>478</v>
      </c>
      <c r="B554" s="103">
        <v>478352720</v>
      </c>
      <c r="C554" s="102" t="s">
        <v>532</v>
      </c>
      <c r="D554" s="103">
        <v>352</v>
      </c>
      <c r="E554" s="102" t="s">
        <v>377</v>
      </c>
      <c r="F554" s="103">
        <v>720</v>
      </c>
      <c r="G554" s="104" t="s">
        <v>416</v>
      </c>
      <c r="H554" s="94"/>
      <c r="I554" s="304">
        <v>12989</v>
      </c>
      <c r="J554" s="304">
        <v>1567</v>
      </c>
      <c r="K554" s="304">
        <v>0</v>
      </c>
      <c r="L554" s="304">
        <v>1188</v>
      </c>
      <c r="M554" s="304">
        <v>15744</v>
      </c>
      <c r="N554" s="127"/>
      <c r="O554" s="134">
        <v>1</v>
      </c>
      <c r="P554" s="95">
        <v>14556</v>
      </c>
      <c r="Q554" s="95">
        <v>0</v>
      </c>
      <c r="R554" s="95">
        <v>0</v>
      </c>
      <c r="S554" s="95">
        <v>0</v>
      </c>
      <c r="T554" s="95">
        <v>1188</v>
      </c>
      <c r="U554" s="95">
        <v>15744</v>
      </c>
      <c r="V554" s="128"/>
      <c r="W554" s="361">
        <v>0</v>
      </c>
      <c r="X554" s="362">
        <v>0</v>
      </c>
      <c r="Y554" s="133">
        <v>0.09</v>
      </c>
      <c r="Z554" s="133">
        <v>6.1489310381635121E-3</v>
      </c>
      <c r="AA554" s="339">
        <v>0</v>
      </c>
      <c r="AB554" s="130"/>
      <c r="AC554" s="341">
        <v>0</v>
      </c>
      <c r="AD554" s="134">
        <v>0</v>
      </c>
      <c r="AE554" s="95">
        <v>0</v>
      </c>
      <c r="AF554" s="95">
        <v>0</v>
      </c>
      <c r="AG554" s="343">
        <v>0</v>
      </c>
      <c r="AH554" s="99"/>
    </row>
    <row r="555" spans="1:34" s="34" customFormat="1" ht="12">
      <c r="A555" s="100">
        <v>478</v>
      </c>
      <c r="B555" s="103">
        <v>478352725</v>
      </c>
      <c r="C555" s="102" t="s">
        <v>532</v>
      </c>
      <c r="D555" s="103">
        <v>352</v>
      </c>
      <c r="E555" s="102" t="s">
        <v>377</v>
      </c>
      <c r="F555" s="103">
        <v>725</v>
      </c>
      <c r="G555" s="104" t="s">
        <v>417</v>
      </c>
      <c r="H555" s="94"/>
      <c r="I555" s="304">
        <v>13002</v>
      </c>
      <c r="J555" s="304">
        <v>3896</v>
      </c>
      <c r="K555" s="304">
        <v>0</v>
      </c>
      <c r="L555" s="304">
        <v>1188</v>
      </c>
      <c r="M555" s="304">
        <v>18086</v>
      </c>
      <c r="N555" s="127"/>
      <c r="O555" s="134">
        <v>30</v>
      </c>
      <c r="P555" s="95">
        <v>506940</v>
      </c>
      <c r="Q555" s="95">
        <v>0</v>
      </c>
      <c r="R555" s="95">
        <v>0</v>
      </c>
      <c r="S555" s="95">
        <v>0</v>
      </c>
      <c r="T555" s="95">
        <v>35640</v>
      </c>
      <c r="U555" s="95">
        <v>542580</v>
      </c>
      <c r="V555" s="128"/>
      <c r="W555" s="361">
        <v>0</v>
      </c>
      <c r="X555" s="362">
        <v>0</v>
      </c>
      <c r="Y555" s="133">
        <v>0.09</v>
      </c>
      <c r="Z555" s="133">
        <v>1.2838536673932595E-2</v>
      </c>
      <c r="AA555" s="339">
        <v>0</v>
      </c>
      <c r="AB555" s="130"/>
      <c r="AC555" s="341">
        <v>10</v>
      </c>
      <c r="AD555" s="134">
        <v>0</v>
      </c>
      <c r="AE555" s="95">
        <v>0</v>
      </c>
      <c r="AF555" s="95">
        <v>0</v>
      </c>
      <c r="AG555" s="343">
        <v>0</v>
      </c>
      <c r="AH555" s="99"/>
    </row>
    <row r="556" spans="1:34" s="34" customFormat="1" ht="12">
      <c r="A556" s="100">
        <v>478</v>
      </c>
      <c r="B556" s="103">
        <v>478352735</v>
      </c>
      <c r="C556" s="102" t="s">
        <v>532</v>
      </c>
      <c r="D556" s="103">
        <v>352</v>
      </c>
      <c r="E556" s="102" t="s">
        <v>377</v>
      </c>
      <c r="F556" s="103">
        <v>735</v>
      </c>
      <c r="G556" s="104" t="s">
        <v>420</v>
      </c>
      <c r="H556" s="94"/>
      <c r="I556" s="304">
        <v>12908</v>
      </c>
      <c r="J556" s="304">
        <v>4223</v>
      </c>
      <c r="K556" s="304">
        <v>0</v>
      </c>
      <c r="L556" s="304">
        <v>1188</v>
      </c>
      <c r="M556" s="304">
        <v>18319</v>
      </c>
      <c r="N556" s="127"/>
      <c r="O556" s="134">
        <v>35</v>
      </c>
      <c r="P556" s="95">
        <v>599585</v>
      </c>
      <c r="Q556" s="95">
        <v>0</v>
      </c>
      <c r="R556" s="95">
        <v>0</v>
      </c>
      <c r="S556" s="95">
        <v>0</v>
      </c>
      <c r="T556" s="95">
        <v>41580</v>
      </c>
      <c r="U556" s="95">
        <v>641165</v>
      </c>
      <c r="V556" s="128"/>
      <c r="W556" s="361">
        <v>0</v>
      </c>
      <c r="X556" s="362">
        <v>0</v>
      </c>
      <c r="Y556" s="133">
        <v>0.09</v>
      </c>
      <c r="Z556" s="133">
        <v>1.4731666570077099E-2</v>
      </c>
      <c r="AA556" s="339">
        <v>0</v>
      </c>
      <c r="AB556" s="130"/>
      <c r="AC556" s="341">
        <v>8</v>
      </c>
      <c r="AD556" s="134">
        <v>0</v>
      </c>
      <c r="AE556" s="95">
        <v>0</v>
      </c>
      <c r="AF556" s="95">
        <v>0</v>
      </c>
      <c r="AG556" s="343">
        <v>0</v>
      </c>
      <c r="AH556" s="99"/>
    </row>
    <row r="557" spans="1:34" s="34" customFormat="1" ht="12">
      <c r="A557" s="100">
        <v>478</v>
      </c>
      <c r="B557" s="103">
        <v>478352753</v>
      </c>
      <c r="C557" s="102" t="s">
        <v>532</v>
      </c>
      <c r="D557" s="103">
        <v>352</v>
      </c>
      <c r="E557" s="102" t="s">
        <v>377</v>
      </c>
      <c r="F557" s="103">
        <v>753</v>
      </c>
      <c r="G557" s="104" t="s">
        <v>424</v>
      </c>
      <c r="H557" s="94"/>
      <c r="I557" s="304">
        <v>12988</v>
      </c>
      <c r="J557" s="304">
        <v>3928</v>
      </c>
      <c r="K557" s="304">
        <v>0</v>
      </c>
      <c r="L557" s="304">
        <v>1188</v>
      </c>
      <c r="M557" s="304">
        <v>18104</v>
      </c>
      <c r="N557" s="127"/>
      <c r="O557" s="134">
        <v>1</v>
      </c>
      <c r="P557" s="95">
        <v>16916</v>
      </c>
      <c r="Q557" s="95">
        <v>0</v>
      </c>
      <c r="R557" s="95">
        <v>0</v>
      </c>
      <c r="S557" s="95">
        <v>0</v>
      </c>
      <c r="T557" s="95">
        <v>1188</v>
      </c>
      <c r="U557" s="95">
        <v>18104</v>
      </c>
      <c r="V557" s="128"/>
      <c r="W557" s="361">
        <v>0</v>
      </c>
      <c r="X557" s="362">
        <v>0</v>
      </c>
      <c r="Y557" s="133">
        <v>0.09</v>
      </c>
      <c r="Z557" s="133">
        <v>3.6294517882072869E-3</v>
      </c>
      <c r="AA557" s="339">
        <v>0</v>
      </c>
      <c r="AB557" s="130"/>
      <c r="AC557" s="341">
        <v>0</v>
      </c>
      <c r="AD557" s="134">
        <v>0</v>
      </c>
      <c r="AE557" s="95">
        <v>0</v>
      </c>
      <c r="AF557" s="95">
        <v>0</v>
      </c>
      <c r="AG557" s="343">
        <v>0</v>
      </c>
      <c r="AH557" s="99"/>
    </row>
    <row r="558" spans="1:34" s="34" customFormat="1" ht="12">
      <c r="A558" s="100">
        <v>478</v>
      </c>
      <c r="B558" s="103">
        <v>478352775</v>
      </c>
      <c r="C558" s="102" t="s">
        <v>532</v>
      </c>
      <c r="D558" s="103">
        <v>352</v>
      </c>
      <c r="E558" s="102" t="s">
        <v>377</v>
      </c>
      <c r="F558" s="103">
        <v>775</v>
      </c>
      <c r="G558" s="104" t="s">
        <v>434</v>
      </c>
      <c r="H558" s="94"/>
      <c r="I558" s="304">
        <v>12355</v>
      </c>
      <c r="J558" s="304">
        <v>3859</v>
      </c>
      <c r="K558" s="304">
        <v>0</v>
      </c>
      <c r="L558" s="304">
        <v>1188</v>
      </c>
      <c r="M558" s="304">
        <v>17402</v>
      </c>
      <c r="N558" s="127"/>
      <c r="O558" s="134">
        <v>13</v>
      </c>
      <c r="P558" s="95">
        <v>210782</v>
      </c>
      <c r="Q558" s="95">
        <v>0</v>
      </c>
      <c r="R558" s="95">
        <v>0</v>
      </c>
      <c r="S558" s="95">
        <v>0</v>
      </c>
      <c r="T558" s="95">
        <v>15444</v>
      </c>
      <c r="U558" s="95">
        <v>226226</v>
      </c>
      <c r="V558" s="128"/>
      <c r="W558" s="361">
        <v>0</v>
      </c>
      <c r="X558" s="362">
        <v>0</v>
      </c>
      <c r="Y558" s="133">
        <v>0.09</v>
      </c>
      <c r="Z558" s="133">
        <v>5.5006130138123503E-3</v>
      </c>
      <c r="AA558" s="339">
        <v>0</v>
      </c>
      <c r="AB558" s="130"/>
      <c r="AC558" s="341">
        <v>4</v>
      </c>
      <c r="AD558" s="134">
        <v>0</v>
      </c>
      <c r="AE558" s="95">
        <v>0</v>
      </c>
      <c r="AF558" s="95">
        <v>0</v>
      </c>
      <c r="AG558" s="343">
        <v>0</v>
      </c>
      <c r="AH558" s="99"/>
    </row>
    <row r="559" spans="1:34" s="34" customFormat="1" ht="12">
      <c r="A559" s="100">
        <v>479</v>
      </c>
      <c r="B559" s="103">
        <v>479278005</v>
      </c>
      <c r="C559" s="102" t="s">
        <v>533</v>
      </c>
      <c r="D559" s="103">
        <v>278</v>
      </c>
      <c r="E559" s="102" t="s">
        <v>303</v>
      </c>
      <c r="F559" s="103">
        <v>5</v>
      </c>
      <c r="G559" s="104" t="s">
        <v>30</v>
      </c>
      <c r="H559" s="94"/>
      <c r="I559" s="304">
        <v>14673</v>
      </c>
      <c r="J559" s="304">
        <v>5005</v>
      </c>
      <c r="K559" s="304">
        <v>0</v>
      </c>
      <c r="L559" s="304">
        <v>1188</v>
      </c>
      <c r="M559" s="304">
        <v>20866</v>
      </c>
      <c r="N559" s="127"/>
      <c r="O559" s="134">
        <v>10</v>
      </c>
      <c r="P559" s="95">
        <v>196780</v>
      </c>
      <c r="Q559" s="95">
        <v>0</v>
      </c>
      <c r="R559" s="95">
        <v>0</v>
      </c>
      <c r="S559" s="95">
        <v>0</v>
      </c>
      <c r="T559" s="95">
        <v>11880</v>
      </c>
      <c r="U559" s="95">
        <v>208660</v>
      </c>
      <c r="V559" s="128"/>
      <c r="W559" s="361">
        <v>0</v>
      </c>
      <c r="X559" s="362">
        <v>0</v>
      </c>
      <c r="Y559" s="133">
        <v>0.09</v>
      </c>
      <c r="Z559" s="133">
        <v>2.5948120348375507E-2</v>
      </c>
      <c r="AA559" s="339">
        <v>0</v>
      </c>
      <c r="AB559" s="130"/>
      <c r="AC559" s="341">
        <v>1</v>
      </c>
      <c r="AD559" s="134">
        <v>0</v>
      </c>
      <c r="AE559" s="95">
        <v>0</v>
      </c>
      <c r="AF559" s="95">
        <v>0</v>
      </c>
      <c r="AG559" s="343">
        <v>0</v>
      </c>
      <c r="AH559" s="99"/>
    </row>
    <row r="560" spans="1:34" s="34" customFormat="1" ht="12">
      <c r="A560" s="100">
        <v>479</v>
      </c>
      <c r="B560" s="103">
        <v>479278024</v>
      </c>
      <c r="C560" s="102" t="s">
        <v>533</v>
      </c>
      <c r="D560" s="103">
        <v>278</v>
      </c>
      <c r="E560" s="102" t="s">
        <v>303</v>
      </c>
      <c r="F560" s="103">
        <v>24</v>
      </c>
      <c r="G560" s="104" t="s">
        <v>49</v>
      </c>
      <c r="H560" s="94"/>
      <c r="I560" s="304">
        <v>13764</v>
      </c>
      <c r="J560" s="304">
        <v>3986</v>
      </c>
      <c r="K560" s="304">
        <v>0</v>
      </c>
      <c r="L560" s="304">
        <v>1188</v>
      </c>
      <c r="M560" s="304">
        <v>18938</v>
      </c>
      <c r="N560" s="127"/>
      <c r="O560" s="134">
        <v>21</v>
      </c>
      <c r="P560" s="95">
        <v>372750</v>
      </c>
      <c r="Q560" s="95">
        <v>0</v>
      </c>
      <c r="R560" s="95">
        <v>0</v>
      </c>
      <c r="S560" s="95">
        <v>0</v>
      </c>
      <c r="T560" s="95">
        <v>24948</v>
      </c>
      <c r="U560" s="95">
        <v>397698</v>
      </c>
      <c r="V560" s="128"/>
      <c r="W560" s="361">
        <v>0</v>
      </c>
      <c r="X560" s="362">
        <v>0</v>
      </c>
      <c r="Y560" s="133">
        <v>0.09</v>
      </c>
      <c r="Z560" s="133">
        <v>2.2477496669664688E-2</v>
      </c>
      <c r="AA560" s="339">
        <v>0</v>
      </c>
      <c r="AB560" s="130"/>
      <c r="AC560" s="341">
        <v>2</v>
      </c>
      <c r="AD560" s="134">
        <v>0</v>
      </c>
      <c r="AE560" s="95">
        <v>0</v>
      </c>
      <c r="AF560" s="95">
        <v>0</v>
      </c>
      <c r="AG560" s="343">
        <v>0</v>
      </c>
      <c r="AH560" s="99"/>
    </row>
    <row r="561" spans="1:34" s="34" customFormat="1" ht="12">
      <c r="A561" s="100">
        <v>479</v>
      </c>
      <c r="B561" s="103">
        <v>479278061</v>
      </c>
      <c r="C561" s="102" t="s">
        <v>533</v>
      </c>
      <c r="D561" s="103">
        <v>278</v>
      </c>
      <c r="E561" s="102" t="s">
        <v>303</v>
      </c>
      <c r="F561" s="103">
        <v>61</v>
      </c>
      <c r="G561" s="104" t="s">
        <v>86</v>
      </c>
      <c r="H561" s="94"/>
      <c r="I561" s="304">
        <v>18288</v>
      </c>
      <c r="J561" s="304">
        <v>1903</v>
      </c>
      <c r="K561" s="304">
        <v>0</v>
      </c>
      <c r="L561" s="304">
        <v>1188</v>
      </c>
      <c r="M561" s="304">
        <v>21379</v>
      </c>
      <c r="N561" s="127"/>
      <c r="O561" s="134">
        <v>38</v>
      </c>
      <c r="P561" s="95">
        <v>767258</v>
      </c>
      <c r="Q561" s="95">
        <v>0</v>
      </c>
      <c r="R561" s="95">
        <v>0</v>
      </c>
      <c r="S561" s="95">
        <v>0</v>
      </c>
      <c r="T561" s="95">
        <v>45144</v>
      </c>
      <c r="U561" s="95">
        <v>812402</v>
      </c>
      <c r="V561" s="128"/>
      <c r="W561" s="361">
        <v>0</v>
      </c>
      <c r="X561" s="362">
        <v>0</v>
      </c>
      <c r="Y561" s="133">
        <v>0.18</v>
      </c>
      <c r="Z561" s="133">
        <v>4.8550865681130879E-2</v>
      </c>
      <c r="AA561" s="339">
        <v>0</v>
      </c>
      <c r="AB561" s="130"/>
      <c r="AC561" s="341">
        <v>3</v>
      </c>
      <c r="AD561" s="134">
        <v>0</v>
      </c>
      <c r="AE561" s="95">
        <v>0</v>
      </c>
      <c r="AF561" s="95">
        <v>0</v>
      </c>
      <c r="AG561" s="343">
        <v>0</v>
      </c>
      <c r="AH561" s="99"/>
    </row>
    <row r="562" spans="1:34" s="34" customFormat="1" ht="12">
      <c r="A562" s="100">
        <v>479</v>
      </c>
      <c r="B562" s="103">
        <v>479278086</v>
      </c>
      <c r="C562" s="102" t="s">
        <v>533</v>
      </c>
      <c r="D562" s="103">
        <v>278</v>
      </c>
      <c r="E562" s="102" t="s">
        <v>303</v>
      </c>
      <c r="F562" s="103">
        <v>86</v>
      </c>
      <c r="G562" s="104" t="s">
        <v>111</v>
      </c>
      <c r="H562" s="94"/>
      <c r="I562" s="304">
        <v>14162</v>
      </c>
      <c r="J562" s="304">
        <v>2188</v>
      </c>
      <c r="K562" s="304">
        <v>0</v>
      </c>
      <c r="L562" s="304">
        <v>1188</v>
      </c>
      <c r="M562" s="304">
        <v>17538</v>
      </c>
      <c r="N562" s="127"/>
      <c r="O562" s="134">
        <v>23</v>
      </c>
      <c r="P562" s="95">
        <v>376050</v>
      </c>
      <c r="Q562" s="95">
        <v>0</v>
      </c>
      <c r="R562" s="95">
        <v>0</v>
      </c>
      <c r="S562" s="95">
        <v>0</v>
      </c>
      <c r="T562" s="95">
        <v>27324</v>
      </c>
      <c r="U562" s="95">
        <v>403374</v>
      </c>
      <c r="V562" s="128"/>
      <c r="W562" s="361">
        <v>0</v>
      </c>
      <c r="X562" s="362">
        <v>0</v>
      </c>
      <c r="Y562" s="133">
        <v>0.09</v>
      </c>
      <c r="Z562" s="133">
        <v>6.8754012313015062E-2</v>
      </c>
      <c r="AA562" s="339">
        <v>0</v>
      </c>
      <c r="AB562" s="130"/>
      <c r="AC562" s="341">
        <v>4</v>
      </c>
      <c r="AD562" s="134">
        <v>0</v>
      </c>
      <c r="AE562" s="95">
        <v>0</v>
      </c>
      <c r="AF562" s="95">
        <v>0</v>
      </c>
      <c r="AG562" s="343">
        <v>0</v>
      </c>
      <c r="AH562" s="99"/>
    </row>
    <row r="563" spans="1:34" s="34" customFormat="1" ht="12">
      <c r="A563" s="100">
        <v>479</v>
      </c>
      <c r="B563" s="103">
        <v>479278087</v>
      </c>
      <c r="C563" s="102" t="s">
        <v>533</v>
      </c>
      <c r="D563" s="103">
        <v>278</v>
      </c>
      <c r="E563" s="102" t="s">
        <v>303</v>
      </c>
      <c r="F563" s="103">
        <v>87</v>
      </c>
      <c r="G563" s="104" t="s">
        <v>112</v>
      </c>
      <c r="H563" s="94"/>
      <c r="I563" s="304">
        <v>14242</v>
      </c>
      <c r="J563" s="304">
        <v>4428</v>
      </c>
      <c r="K563" s="304">
        <v>0</v>
      </c>
      <c r="L563" s="304">
        <v>1188</v>
      </c>
      <c r="M563" s="304">
        <v>19858</v>
      </c>
      <c r="N563" s="127"/>
      <c r="O563" s="134">
        <v>7</v>
      </c>
      <c r="P563" s="95">
        <v>130690</v>
      </c>
      <c r="Q563" s="95">
        <v>0</v>
      </c>
      <c r="R563" s="95">
        <v>0</v>
      </c>
      <c r="S563" s="95">
        <v>0</v>
      </c>
      <c r="T563" s="95">
        <v>8316</v>
      </c>
      <c r="U563" s="95">
        <v>139006</v>
      </c>
      <c r="V563" s="128"/>
      <c r="W563" s="361">
        <v>0</v>
      </c>
      <c r="X563" s="362">
        <v>0</v>
      </c>
      <c r="Y563" s="133">
        <v>0.09</v>
      </c>
      <c r="Z563" s="133">
        <v>9.3536462655597237E-3</v>
      </c>
      <c r="AA563" s="339">
        <v>0</v>
      </c>
      <c r="AB563" s="130"/>
      <c r="AC563" s="341">
        <v>1</v>
      </c>
      <c r="AD563" s="134">
        <v>0</v>
      </c>
      <c r="AE563" s="95">
        <v>0</v>
      </c>
      <c r="AF563" s="95">
        <v>0</v>
      </c>
      <c r="AG563" s="343">
        <v>0</v>
      </c>
      <c r="AH563" s="99"/>
    </row>
    <row r="564" spans="1:34" s="34" customFormat="1" ht="12">
      <c r="A564" s="100">
        <v>479</v>
      </c>
      <c r="B564" s="103">
        <v>479278111</v>
      </c>
      <c r="C564" s="102" t="s">
        <v>533</v>
      </c>
      <c r="D564" s="103">
        <v>278</v>
      </c>
      <c r="E564" s="102" t="s">
        <v>303</v>
      </c>
      <c r="F564" s="103">
        <v>111</v>
      </c>
      <c r="G564" s="104" t="s">
        <v>136</v>
      </c>
      <c r="H564" s="94"/>
      <c r="I564" s="304">
        <v>15076</v>
      </c>
      <c r="J564" s="304">
        <v>4945</v>
      </c>
      <c r="K564" s="304">
        <v>0</v>
      </c>
      <c r="L564" s="304">
        <v>1188</v>
      </c>
      <c r="M564" s="304">
        <v>21209</v>
      </c>
      <c r="N564" s="127"/>
      <c r="O564" s="134">
        <v>5</v>
      </c>
      <c r="P564" s="95">
        <v>100105</v>
      </c>
      <c r="Q564" s="95">
        <v>0</v>
      </c>
      <c r="R564" s="95">
        <v>0</v>
      </c>
      <c r="S564" s="95">
        <v>0</v>
      </c>
      <c r="T564" s="95">
        <v>5940</v>
      </c>
      <c r="U564" s="95">
        <v>106045</v>
      </c>
      <c r="V564" s="128"/>
      <c r="W564" s="361">
        <v>0</v>
      </c>
      <c r="X564" s="362">
        <v>0</v>
      </c>
      <c r="Y564" s="133">
        <v>0.09</v>
      </c>
      <c r="Z564" s="133">
        <v>2.9716196942516544E-2</v>
      </c>
      <c r="AA564" s="339">
        <v>0</v>
      </c>
      <c r="AB564" s="130"/>
      <c r="AC564" s="341">
        <v>0</v>
      </c>
      <c r="AD564" s="134">
        <v>0</v>
      </c>
      <c r="AE564" s="95">
        <v>0</v>
      </c>
      <c r="AF564" s="95">
        <v>0</v>
      </c>
      <c r="AG564" s="343">
        <v>0</v>
      </c>
      <c r="AH564" s="99"/>
    </row>
    <row r="565" spans="1:34" s="34" customFormat="1" ht="12">
      <c r="A565" s="100">
        <v>479</v>
      </c>
      <c r="B565" s="103">
        <v>479278117</v>
      </c>
      <c r="C565" s="102" t="s">
        <v>533</v>
      </c>
      <c r="D565" s="103">
        <v>278</v>
      </c>
      <c r="E565" s="102" t="s">
        <v>303</v>
      </c>
      <c r="F565" s="103">
        <v>117</v>
      </c>
      <c r="G565" s="104" t="s">
        <v>142</v>
      </c>
      <c r="H565" s="94"/>
      <c r="I565" s="304">
        <v>16006</v>
      </c>
      <c r="J565" s="304">
        <v>4982</v>
      </c>
      <c r="K565" s="304">
        <v>0</v>
      </c>
      <c r="L565" s="304">
        <v>1188</v>
      </c>
      <c r="M565" s="304">
        <v>22176</v>
      </c>
      <c r="N565" s="127"/>
      <c r="O565" s="134">
        <v>5</v>
      </c>
      <c r="P565" s="95">
        <v>104940</v>
      </c>
      <c r="Q565" s="95">
        <v>0</v>
      </c>
      <c r="R565" s="95">
        <v>0</v>
      </c>
      <c r="S565" s="95">
        <v>0</v>
      </c>
      <c r="T565" s="95">
        <v>5940</v>
      </c>
      <c r="U565" s="95">
        <v>110880</v>
      </c>
      <c r="V565" s="128"/>
      <c r="W565" s="361">
        <v>0</v>
      </c>
      <c r="X565" s="362">
        <v>0</v>
      </c>
      <c r="Y565" s="133">
        <v>0.09</v>
      </c>
      <c r="Z565" s="133">
        <v>7.4655820563843872E-2</v>
      </c>
      <c r="AA565" s="339">
        <v>0</v>
      </c>
      <c r="AB565" s="130"/>
      <c r="AC565" s="341">
        <v>3</v>
      </c>
      <c r="AD565" s="134">
        <v>0</v>
      </c>
      <c r="AE565" s="95">
        <v>0</v>
      </c>
      <c r="AF565" s="95">
        <v>0</v>
      </c>
      <c r="AG565" s="343">
        <v>0</v>
      </c>
      <c r="AH565" s="99"/>
    </row>
    <row r="566" spans="1:34" s="34" customFormat="1" ht="12">
      <c r="A566" s="100">
        <v>479</v>
      </c>
      <c r="B566" s="103">
        <v>479278127</v>
      </c>
      <c r="C566" s="102" t="s">
        <v>533</v>
      </c>
      <c r="D566" s="103">
        <v>278</v>
      </c>
      <c r="E566" s="102" t="s">
        <v>303</v>
      </c>
      <c r="F566" s="103">
        <v>127</v>
      </c>
      <c r="G566" s="104" t="s">
        <v>152</v>
      </c>
      <c r="H566" s="94"/>
      <c r="I566" s="304">
        <v>17352</v>
      </c>
      <c r="J566" s="304">
        <v>17904</v>
      </c>
      <c r="K566" s="304">
        <v>0</v>
      </c>
      <c r="L566" s="304">
        <v>1188</v>
      </c>
      <c r="M566" s="304">
        <v>36444</v>
      </c>
      <c r="N566" s="127"/>
      <c r="O566" s="134">
        <v>7</v>
      </c>
      <c r="P566" s="95">
        <v>246792</v>
      </c>
      <c r="Q566" s="95">
        <v>0</v>
      </c>
      <c r="R566" s="95">
        <v>0</v>
      </c>
      <c r="S566" s="95">
        <v>0</v>
      </c>
      <c r="T566" s="95">
        <v>8316</v>
      </c>
      <c r="U566" s="95">
        <v>255108</v>
      </c>
      <c r="V566" s="128"/>
      <c r="W566" s="361">
        <v>0</v>
      </c>
      <c r="X566" s="362">
        <v>0</v>
      </c>
      <c r="Y566" s="133">
        <v>0.09</v>
      </c>
      <c r="Z566" s="133">
        <v>5.8028199757591631E-2</v>
      </c>
      <c r="AA566" s="339">
        <v>0</v>
      </c>
      <c r="AB566" s="130"/>
      <c r="AC566" s="341">
        <v>4</v>
      </c>
      <c r="AD566" s="134">
        <v>0</v>
      </c>
      <c r="AE566" s="95">
        <v>0</v>
      </c>
      <c r="AF566" s="95">
        <v>0</v>
      </c>
      <c r="AG566" s="343">
        <v>0</v>
      </c>
      <c r="AH566" s="99"/>
    </row>
    <row r="567" spans="1:34" s="34" customFormat="1" ht="12">
      <c r="A567" s="100">
        <v>479</v>
      </c>
      <c r="B567" s="103">
        <v>479278137</v>
      </c>
      <c r="C567" s="102" t="s">
        <v>533</v>
      </c>
      <c r="D567" s="103">
        <v>278</v>
      </c>
      <c r="E567" s="102" t="s">
        <v>303</v>
      </c>
      <c r="F567" s="103">
        <v>137</v>
      </c>
      <c r="G567" s="104" t="s">
        <v>162</v>
      </c>
      <c r="H567" s="94"/>
      <c r="I567" s="304">
        <v>18186</v>
      </c>
      <c r="J567" s="304">
        <v>559</v>
      </c>
      <c r="K567" s="304">
        <v>0</v>
      </c>
      <c r="L567" s="304">
        <v>1188</v>
      </c>
      <c r="M567" s="304">
        <v>19933</v>
      </c>
      <c r="N567" s="127"/>
      <c r="O567" s="134">
        <v>37</v>
      </c>
      <c r="P567" s="95">
        <v>693565</v>
      </c>
      <c r="Q567" s="95">
        <v>0</v>
      </c>
      <c r="R567" s="95">
        <v>0</v>
      </c>
      <c r="S567" s="95">
        <v>0</v>
      </c>
      <c r="T567" s="95">
        <v>43956</v>
      </c>
      <c r="U567" s="95">
        <v>737521</v>
      </c>
      <c r="V567" s="128"/>
      <c r="W567" s="361">
        <v>0</v>
      </c>
      <c r="X567" s="362">
        <v>0</v>
      </c>
      <c r="Y567" s="133">
        <v>0.18</v>
      </c>
      <c r="Z567" s="133">
        <v>0.10492736217608863</v>
      </c>
      <c r="AA567" s="339">
        <v>0</v>
      </c>
      <c r="AB567" s="130"/>
      <c r="AC567" s="341">
        <v>6</v>
      </c>
      <c r="AD567" s="134">
        <v>0</v>
      </c>
      <c r="AE567" s="95">
        <v>0</v>
      </c>
      <c r="AF567" s="95">
        <v>0</v>
      </c>
      <c r="AG567" s="343">
        <v>0</v>
      </c>
      <c r="AH567" s="99"/>
    </row>
    <row r="568" spans="1:34" s="34" customFormat="1" ht="12">
      <c r="A568" s="100">
        <v>479</v>
      </c>
      <c r="B568" s="103">
        <v>479278161</v>
      </c>
      <c r="C568" s="102" t="s">
        <v>533</v>
      </c>
      <c r="D568" s="103">
        <v>278</v>
      </c>
      <c r="E568" s="102" t="s">
        <v>303</v>
      </c>
      <c r="F568" s="103">
        <v>161</v>
      </c>
      <c r="G568" s="104" t="s">
        <v>186</v>
      </c>
      <c r="H568" s="94"/>
      <c r="I568" s="304">
        <v>15598</v>
      </c>
      <c r="J568" s="304">
        <v>5494</v>
      </c>
      <c r="K568" s="304">
        <v>0</v>
      </c>
      <c r="L568" s="304">
        <v>1188</v>
      </c>
      <c r="M568" s="304">
        <v>22280</v>
      </c>
      <c r="N568" s="127"/>
      <c r="O568" s="134">
        <v>13</v>
      </c>
      <c r="P568" s="95">
        <v>274196</v>
      </c>
      <c r="Q568" s="95">
        <v>0</v>
      </c>
      <c r="R568" s="95">
        <v>0</v>
      </c>
      <c r="S568" s="95">
        <v>0</v>
      </c>
      <c r="T568" s="95">
        <v>15444</v>
      </c>
      <c r="U568" s="95">
        <v>289640</v>
      </c>
      <c r="V568" s="128"/>
      <c r="W568" s="361">
        <v>0</v>
      </c>
      <c r="X568" s="362">
        <v>0</v>
      </c>
      <c r="Y568" s="133">
        <v>0.09</v>
      </c>
      <c r="Z568" s="133">
        <v>1.6324614476345253E-2</v>
      </c>
      <c r="AA568" s="339">
        <v>0</v>
      </c>
      <c r="AB568" s="130"/>
      <c r="AC568" s="341">
        <v>4</v>
      </c>
      <c r="AD568" s="134">
        <v>0</v>
      </c>
      <c r="AE568" s="95">
        <v>0</v>
      </c>
      <c r="AF568" s="95">
        <v>0</v>
      </c>
      <c r="AG568" s="343">
        <v>0</v>
      </c>
      <c r="AH568" s="99"/>
    </row>
    <row r="569" spans="1:34" s="34" customFormat="1" ht="12">
      <c r="A569" s="100">
        <v>479</v>
      </c>
      <c r="B569" s="103">
        <v>479278191</v>
      </c>
      <c r="C569" s="102" t="s">
        <v>533</v>
      </c>
      <c r="D569" s="103">
        <v>278</v>
      </c>
      <c r="E569" s="102" t="s">
        <v>303</v>
      </c>
      <c r="F569" s="103">
        <v>191</v>
      </c>
      <c r="G569" s="104" t="s">
        <v>216</v>
      </c>
      <c r="H569" s="94"/>
      <c r="I569" s="304">
        <v>12989</v>
      </c>
      <c r="J569" s="304">
        <v>4062</v>
      </c>
      <c r="K569" s="304">
        <v>0</v>
      </c>
      <c r="L569" s="304">
        <v>1188</v>
      </c>
      <c r="M569" s="304">
        <v>18239</v>
      </c>
      <c r="N569" s="127"/>
      <c r="O569" s="134">
        <v>2</v>
      </c>
      <c r="P569" s="95">
        <v>34102</v>
      </c>
      <c r="Q569" s="95">
        <v>0</v>
      </c>
      <c r="R569" s="95">
        <v>0</v>
      </c>
      <c r="S569" s="95">
        <v>0</v>
      </c>
      <c r="T569" s="95">
        <v>2376</v>
      </c>
      <c r="U569" s="95">
        <v>36478</v>
      </c>
      <c r="V569" s="128"/>
      <c r="W569" s="361">
        <v>0</v>
      </c>
      <c r="X569" s="362">
        <v>0</v>
      </c>
      <c r="Y569" s="133">
        <v>0.09</v>
      </c>
      <c r="Z569" s="133">
        <v>3.4459112533454413E-2</v>
      </c>
      <c r="AA569" s="339">
        <v>0</v>
      </c>
      <c r="AB569" s="130"/>
      <c r="AC569" s="341">
        <v>0</v>
      </c>
      <c r="AD569" s="134">
        <v>0</v>
      </c>
      <c r="AE569" s="95">
        <v>0</v>
      </c>
      <c r="AF569" s="95">
        <v>0</v>
      </c>
      <c r="AG569" s="343">
        <v>0</v>
      </c>
      <c r="AH569" s="99"/>
    </row>
    <row r="570" spans="1:34" s="34" customFormat="1" ht="12">
      <c r="A570" s="100">
        <v>479</v>
      </c>
      <c r="B570" s="103">
        <v>479278210</v>
      </c>
      <c r="C570" s="102" t="s">
        <v>533</v>
      </c>
      <c r="D570" s="103">
        <v>278</v>
      </c>
      <c r="E570" s="102" t="s">
        <v>303</v>
      </c>
      <c r="F570" s="103">
        <v>210</v>
      </c>
      <c r="G570" s="104" t="s">
        <v>235</v>
      </c>
      <c r="H570" s="94"/>
      <c r="I570" s="304">
        <v>14616</v>
      </c>
      <c r="J570" s="304">
        <v>6958</v>
      </c>
      <c r="K570" s="304">
        <v>0</v>
      </c>
      <c r="L570" s="304">
        <v>1188</v>
      </c>
      <c r="M570" s="304">
        <v>22762</v>
      </c>
      <c r="N570" s="127"/>
      <c r="O570" s="134">
        <v>23</v>
      </c>
      <c r="P570" s="95">
        <v>496202</v>
      </c>
      <c r="Q570" s="95">
        <v>0</v>
      </c>
      <c r="R570" s="95">
        <v>0</v>
      </c>
      <c r="S570" s="95">
        <v>0</v>
      </c>
      <c r="T570" s="95">
        <v>27324</v>
      </c>
      <c r="U570" s="95">
        <v>523526</v>
      </c>
      <c r="V570" s="128"/>
      <c r="W570" s="361">
        <v>0</v>
      </c>
      <c r="X570" s="362">
        <v>0</v>
      </c>
      <c r="Y570" s="133">
        <v>0.09</v>
      </c>
      <c r="Z570" s="133">
        <v>5.2884030601244032E-2</v>
      </c>
      <c r="AA570" s="339">
        <v>0</v>
      </c>
      <c r="AB570" s="130"/>
      <c r="AC570" s="341">
        <v>2</v>
      </c>
      <c r="AD570" s="134">
        <v>0</v>
      </c>
      <c r="AE570" s="95">
        <v>0</v>
      </c>
      <c r="AF570" s="95">
        <v>0</v>
      </c>
      <c r="AG570" s="343">
        <v>0</v>
      </c>
      <c r="AH570" s="99"/>
    </row>
    <row r="571" spans="1:34" s="34" customFormat="1" ht="12">
      <c r="A571" s="100">
        <v>479</v>
      </c>
      <c r="B571" s="103">
        <v>479278227</v>
      </c>
      <c r="C571" s="102" t="s">
        <v>533</v>
      </c>
      <c r="D571" s="103">
        <v>278</v>
      </c>
      <c r="E571" s="102" t="s">
        <v>303</v>
      </c>
      <c r="F571" s="103">
        <v>227</v>
      </c>
      <c r="G571" s="104" t="s">
        <v>252</v>
      </c>
      <c r="H571" s="94"/>
      <c r="I571" s="304">
        <v>14960</v>
      </c>
      <c r="J571" s="304">
        <v>3009</v>
      </c>
      <c r="K571" s="304">
        <v>0</v>
      </c>
      <c r="L571" s="304">
        <v>1188</v>
      </c>
      <c r="M571" s="304">
        <v>19157</v>
      </c>
      <c r="N571" s="127"/>
      <c r="O571" s="134">
        <v>2</v>
      </c>
      <c r="P571" s="95">
        <v>35938</v>
      </c>
      <c r="Q571" s="95">
        <v>0</v>
      </c>
      <c r="R571" s="95">
        <v>0</v>
      </c>
      <c r="S571" s="95">
        <v>0</v>
      </c>
      <c r="T571" s="95">
        <v>2376</v>
      </c>
      <c r="U571" s="95">
        <v>38314</v>
      </c>
      <c r="V571" s="128"/>
      <c r="W571" s="361">
        <v>0</v>
      </c>
      <c r="X571" s="362">
        <v>0</v>
      </c>
      <c r="Y571" s="133">
        <v>0.18</v>
      </c>
      <c r="Z571" s="133">
        <v>2.138802881197276E-2</v>
      </c>
      <c r="AA571" s="339">
        <v>0</v>
      </c>
      <c r="AB571" s="130"/>
      <c r="AC571" s="341">
        <v>0</v>
      </c>
      <c r="AD571" s="134">
        <v>0</v>
      </c>
      <c r="AE571" s="95">
        <v>0</v>
      </c>
      <c r="AF571" s="95">
        <v>0</v>
      </c>
      <c r="AG571" s="343">
        <v>0</v>
      </c>
      <c r="AH571" s="99"/>
    </row>
    <row r="572" spans="1:34" s="34" customFormat="1" ht="12">
      <c r="A572" s="100">
        <v>479</v>
      </c>
      <c r="B572" s="103">
        <v>479278278</v>
      </c>
      <c r="C572" s="102" t="s">
        <v>533</v>
      </c>
      <c r="D572" s="103">
        <v>278</v>
      </c>
      <c r="E572" s="102" t="s">
        <v>303</v>
      </c>
      <c r="F572" s="103">
        <v>278</v>
      </c>
      <c r="G572" s="104" t="s">
        <v>303</v>
      </c>
      <c r="H572" s="94"/>
      <c r="I572" s="304">
        <v>13882</v>
      </c>
      <c r="J572" s="304">
        <v>3147</v>
      </c>
      <c r="K572" s="304">
        <v>0</v>
      </c>
      <c r="L572" s="304">
        <v>1188</v>
      </c>
      <c r="M572" s="304">
        <v>18217</v>
      </c>
      <c r="N572" s="127"/>
      <c r="O572" s="134">
        <v>44</v>
      </c>
      <c r="P572" s="95">
        <v>749276</v>
      </c>
      <c r="Q572" s="95">
        <v>0</v>
      </c>
      <c r="R572" s="95">
        <v>0</v>
      </c>
      <c r="S572" s="95">
        <v>0</v>
      </c>
      <c r="T572" s="95">
        <v>52272</v>
      </c>
      <c r="U572" s="95">
        <v>801548</v>
      </c>
      <c r="V572" s="128"/>
      <c r="W572" s="361">
        <v>0</v>
      </c>
      <c r="X572" s="362">
        <v>0</v>
      </c>
      <c r="Y572" s="133">
        <v>0.09</v>
      </c>
      <c r="Z572" s="133">
        <v>6.203284990011694E-2</v>
      </c>
      <c r="AA572" s="339">
        <v>0</v>
      </c>
      <c r="AB572" s="130"/>
      <c r="AC572" s="341">
        <v>7</v>
      </c>
      <c r="AD572" s="134">
        <v>0</v>
      </c>
      <c r="AE572" s="95">
        <v>0</v>
      </c>
      <c r="AF572" s="95">
        <v>0</v>
      </c>
      <c r="AG572" s="343">
        <v>0</v>
      </c>
      <c r="AH572" s="99"/>
    </row>
    <row r="573" spans="1:34" s="34" customFormat="1" ht="12">
      <c r="A573" s="100">
        <v>479</v>
      </c>
      <c r="B573" s="103">
        <v>479278281</v>
      </c>
      <c r="C573" s="102" t="s">
        <v>533</v>
      </c>
      <c r="D573" s="103">
        <v>278</v>
      </c>
      <c r="E573" s="102" t="s">
        <v>303</v>
      </c>
      <c r="F573" s="103">
        <v>281</v>
      </c>
      <c r="G573" s="104" t="s">
        <v>306</v>
      </c>
      <c r="H573" s="94"/>
      <c r="I573" s="304">
        <v>18404</v>
      </c>
      <c r="J573" s="304">
        <v>2</v>
      </c>
      <c r="K573" s="304">
        <v>0</v>
      </c>
      <c r="L573" s="304">
        <v>1188</v>
      </c>
      <c r="M573" s="304">
        <v>19594</v>
      </c>
      <c r="N573" s="127"/>
      <c r="O573" s="134">
        <v>73</v>
      </c>
      <c r="P573" s="95">
        <v>1343638</v>
      </c>
      <c r="Q573" s="95">
        <v>0</v>
      </c>
      <c r="R573" s="95">
        <v>0</v>
      </c>
      <c r="S573" s="95">
        <v>0</v>
      </c>
      <c r="T573" s="95">
        <v>86724</v>
      </c>
      <c r="U573" s="95">
        <v>1430362</v>
      </c>
      <c r="V573" s="128"/>
      <c r="W573" s="361">
        <v>0</v>
      </c>
      <c r="X573" s="362">
        <v>0</v>
      </c>
      <c r="Y573" s="133">
        <v>0.18</v>
      </c>
      <c r="Z573" s="133">
        <v>0.16214776428547989</v>
      </c>
      <c r="AA573" s="339">
        <v>0</v>
      </c>
      <c r="AB573" s="130"/>
      <c r="AC573" s="341">
        <v>7</v>
      </c>
      <c r="AD573" s="134">
        <v>0</v>
      </c>
      <c r="AE573" s="95">
        <v>0</v>
      </c>
      <c r="AF573" s="95">
        <v>0</v>
      </c>
      <c r="AG573" s="343">
        <v>0</v>
      </c>
      <c r="AH573" s="99"/>
    </row>
    <row r="574" spans="1:34" s="34" customFormat="1" ht="12">
      <c r="A574" s="100">
        <v>479</v>
      </c>
      <c r="B574" s="103">
        <v>479278309</v>
      </c>
      <c r="C574" s="102" t="s">
        <v>533</v>
      </c>
      <c r="D574" s="103">
        <v>278</v>
      </c>
      <c r="E574" s="102" t="s">
        <v>303</v>
      </c>
      <c r="F574" s="103">
        <v>309</v>
      </c>
      <c r="G574" s="104" t="s">
        <v>334</v>
      </c>
      <c r="H574" s="94"/>
      <c r="I574" s="304">
        <v>11091</v>
      </c>
      <c r="J574" s="304">
        <v>0</v>
      </c>
      <c r="K574" s="304">
        <v>0</v>
      </c>
      <c r="L574" s="304">
        <v>1188</v>
      </c>
      <c r="M574" s="304">
        <v>12279</v>
      </c>
      <c r="N574" s="127"/>
      <c r="O574" s="134">
        <v>1</v>
      </c>
      <c r="P574" s="95">
        <v>11091</v>
      </c>
      <c r="Q574" s="95">
        <v>0</v>
      </c>
      <c r="R574" s="95">
        <v>0</v>
      </c>
      <c r="S574" s="95">
        <v>0</v>
      </c>
      <c r="T574" s="95">
        <v>1188</v>
      </c>
      <c r="U574" s="95">
        <v>12279</v>
      </c>
      <c r="V574" s="128"/>
      <c r="W574" s="361">
        <v>0</v>
      </c>
      <c r="X574" s="362">
        <v>0</v>
      </c>
      <c r="Y574" s="133">
        <v>0.09</v>
      </c>
      <c r="Z574" s="133">
        <v>1.3462619527155309E-3</v>
      </c>
      <c r="AA574" s="339">
        <v>0</v>
      </c>
      <c r="AB574" s="130"/>
      <c r="AC574" s="341">
        <v>0</v>
      </c>
      <c r="AD574" s="134">
        <v>0</v>
      </c>
      <c r="AE574" s="95">
        <v>0</v>
      </c>
      <c r="AF574" s="95">
        <v>0</v>
      </c>
      <c r="AG574" s="343">
        <v>0</v>
      </c>
      <c r="AH574" s="99"/>
    </row>
    <row r="575" spans="1:34" s="34" customFormat="1" ht="12">
      <c r="A575" s="100">
        <v>479</v>
      </c>
      <c r="B575" s="103">
        <v>479278312</v>
      </c>
      <c r="C575" s="102" t="s">
        <v>533</v>
      </c>
      <c r="D575" s="103">
        <v>278</v>
      </c>
      <c r="E575" s="102" t="s">
        <v>303</v>
      </c>
      <c r="F575" s="103">
        <v>312</v>
      </c>
      <c r="G575" s="104" t="s">
        <v>337</v>
      </c>
      <c r="H575" s="94"/>
      <c r="I575" s="304">
        <v>11091</v>
      </c>
      <c r="J575" s="304">
        <v>18406</v>
      </c>
      <c r="K575" s="304">
        <v>0</v>
      </c>
      <c r="L575" s="304">
        <v>1188</v>
      </c>
      <c r="M575" s="304">
        <v>30685</v>
      </c>
      <c r="N575" s="127"/>
      <c r="O575" s="134">
        <v>1</v>
      </c>
      <c r="P575" s="95">
        <v>29497</v>
      </c>
      <c r="Q575" s="95">
        <v>0</v>
      </c>
      <c r="R575" s="95">
        <v>0</v>
      </c>
      <c r="S575" s="95">
        <v>0</v>
      </c>
      <c r="T575" s="95">
        <v>1188</v>
      </c>
      <c r="U575" s="95">
        <v>30685</v>
      </c>
      <c r="V575" s="128"/>
      <c r="W575" s="361">
        <v>0</v>
      </c>
      <c r="X575" s="362">
        <v>0</v>
      </c>
      <c r="Y575" s="133">
        <v>0.09</v>
      </c>
      <c r="Z575" s="133">
        <v>0.11625243707468295</v>
      </c>
      <c r="AA575" s="339">
        <v>0</v>
      </c>
      <c r="AB575" s="130"/>
      <c r="AC575" s="341">
        <v>0</v>
      </c>
      <c r="AD575" s="134">
        <v>0</v>
      </c>
      <c r="AE575" s="95">
        <v>0</v>
      </c>
      <c r="AF575" s="95">
        <v>0</v>
      </c>
      <c r="AG575" s="343">
        <v>0</v>
      </c>
      <c r="AH575" s="99"/>
    </row>
    <row r="576" spans="1:34" s="34" customFormat="1" ht="12">
      <c r="A576" s="100">
        <v>479</v>
      </c>
      <c r="B576" s="103">
        <v>479278325</v>
      </c>
      <c r="C576" s="102" t="s">
        <v>533</v>
      </c>
      <c r="D576" s="103">
        <v>278</v>
      </c>
      <c r="E576" s="102" t="s">
        <v>303</v>
      </c>
      <c r="F576" s="103">
        <v>325</v>
      </c>
      <c r="G576" s="104" t="s">
        <v>350</v>
      </c>
      <c r="H576" s="94"/>
      <c r="I576" s="304">
        <v>14926</v>
      </c>
      <c r="J576" s="304">
        <v>1009</v>
      </c>
      <c r="K576" s="304">
        <v>0</v>
      </c>
      <c r="L576" s="304">
        <v>1188</v>
      </c>
      <c r="M576" s="304">
        <v>17123</v>
      </c>
      <c r="N576" s="127"/>
      <c r="O576" s="134">
        <v>19</v>
      </c>
      <c r="P576" s="95">
        <v>302765</v>
      </c>
      <c r="Q576" s="95">
        <v>0</v>
      </c>
      <c r="R576" s="95">
        <v>0</v>
      </c>
      <c r="S576" s="95">
        <v>0</v>
      </c>
      <c r="T576" s="95">
        <v>22572</v>
      </c>
      <c r="U576" s="95">
        <v>325337</v>
      </c>
      <c r="V576" s="128"/>
      <c r="W576" s="361">
        <v>0</v>
      </c>
      <c r="X576" s="362">
        <v>0</v>
      </c>
      <c r="Y576" s="133">
        <v>0.09</v>
      </c>
      <c r="Z576" s="133">
        <v>1.2613128442246473E-2</v>
      </c>
      <c r="AA576" s="339">
        <v>0</v>
      </c>
      <c r="AB576" s="130"/>
      <c r="AC576" s="341">
        <v>4</v>
      </c>
      <c r="AD576" s="134">
        <v>0</v>
      </c>
      <c r="AE576" s="95">
        <v>0</v>
      </c>
      <c r="AF576" s="95">
        <v>0</v>
      </c>
      <c r="AG576" s="343">
        <v>0</v>
      </c>
      <c r="AH576" s="99"/>
    </row>
    <row r="577" spans="1:34" s="34" customFormat="1" ht="12">
      <c r="A577" s="100">
        <v>479</v>
      </c>
      <c r="B577" s="103">
        <v>479278332</v>
      </c>
      <c r="C577" s="102" t="s">
        <v>533</v>
      </c>
      <c r="D577" s="103">
        <v>278</v>
      </c>
      <c r="E577" s="102" t="s">
        <v>303</v>
      </c>
      <c r="F577" s="103">
        <v>332</v>
      </c>
      <c r="G577" s="104" t="s">
        <v>357</v>
      </c>
      <c r="H577" s="94"/>
      <c r="I577" s="304">
        <v>13833</v>
      </c>
      <c r="J577" s="304">
        <v>409</v>
      </c>
      <c r="K577" s="304">
        <v>0</v>
      </c>
      <c r="L577" s="304">
        <v>1188</v>
      </c>
      <c r="M577" s="304">
        <v>15430</v>
      </c>
      <c r="N577" s="127"/>
      <c r="O577" s="134">
        <v>7</v>
      </c>
      <c r="P577" s="95">
        <v>99694</v>
      </c>
      <c r="Q577" s="95">
        <v>0</v>
      </c>
      <c r="R577" s="95">
        <v>0</v>
      </c>
      <c r="S577" s="95">
        <v>0</v>
      </c>
      <c r="T577" s="95">
        <v>8316</v>
      </c>
      <c r="U577" s="95">
        <v>108010</v>
      </c>
      <c r="V577" s="128"/>
      <c r="W577" s="361">
        <v>0</v>
      </c>
      <c r="X577" s="362">
        <v>0</v>
      </c>
      <c r="Y577" s="133">
        <v>0.09</v>
      </c>
      <c r="Z577" s="133">
        <v>2.6843073868460743E-2</v>
      </c>
      <c r="AA577" s="339">
        <v>0</v>
      </c>
      <c r="AB577" s="130"/>
      <c r="AC577" s="341">
        <v>0</v>
      </c>
      <c r="AD577" s="134">
        <v>0</v>
      </c>
      <c r="AE577" s="95">
        <v>0</v>
      </c>
      <c r="AF577" s="95">
        <v>0</v>
      </c>
      <c r="AG577" s="343">
        <v>0</v>
      </c>
      <c r="AH577" s="99"/>
    </row>
    <row r="578" spans="1:34" s="34" customFormat="1" ht="12">
      <c r="A578" s="100">
        <v>479</v>
      </c>
      <c r="B578" s="103">
        <v>479278605</v>
      </c>
      <c r="C578" s="102" t="s">
        <v>533</v>
      </c>
      <c r="D578" s="103">
        <v>278</v>
      </c>
      <c r="E578" s="102" t="s">
        <v>303</v>
      </c>
      <c r="F578" s="103">
        <v>605</v>
      </c>
      <c r="G578" s="104" t="s">
        <v>381</v>
      </c>
      <c r="H578" s="94"/>
      <c r="I578" s="304">
        <v>14240</v>
      </c>
      <c r="J578" s="304">
        <v>10974</v>
      </c>
      <c r="K578" s="304">
        <v>0</v>
      </c>
      <c r="L578" s="304">
        <v>1188</v>
      </c>
      <c r="M578" s="304">
        <v>26402</v>
      </c>
      <c r="N578" s="127"/>
      <c r="O578" s="134">
        <v>34</v>
      </c>
      <c r="P578" s="95">
        <v>857276</v>
      </c>
      <c r="Q578" s="95">
        <v>0</v>
      </c>
      <c r="R578" s="95">
        <v>0</v>
      </c>
      <c r="S578" s="95">
        <v>0</v>
      </c>
      <c r="T578" s="95">
        <v>40392</v>
      </c>
      <c r="U578" s="95">
        <v>897668</v>
      </c>
      <c r="V578" s="128"/>
      <c r="W578" s="361">
        <v>0</v>
      </c>
      <c r="X578" s="362">
        <v>0</v>
      </c>
      <c r="Y578" s="133">
        <v>0.09</v>
      </c>
      <c r="Z578" s="133">
        <v>6.8453001165199936E-2</v>
      </c>
      <c r="AA578" s="339">
        <v>0</v>
      </c>
      <c r="AB578" s="130"/>
      <c r="AC578" s="341">
        <v>0</v>
      </c>
      <c r="AD578" s="134">
        <v>0</v>
      </c>
      <c r="AE578" s="95">
        <v>0</v>
      </c>
      <c r="AF578" s="95">
        <v>0</v>
      </c>
      <c r="AG578" s="343">
        <v>0</v>
      </c>
      <c r="AH578" s="99"/>
    </row>
    <row r="579" spans="1:34" s="34" customFormat="1" ht="12">
      <c r="A579" s="100">
        <v>479</v>
      </c>
      <c r="B579" s="103">
        <v>479278670</v>
      </c>
      <c r="C579" s="102" t="s">
        <v>533</v>
      </c>
      <c r="D579" s="103">
        <v>278</v>
      </c>
      <c r="E579" s="102" t="s">
        <v>303</v>
      </c>
      <c r="F579" s="103">
        <v>670</v>
      </c>
      <c r="G579" s="104" t="s">
        <v>399</v>
      </c>
      <c r="H579" s="94"/>
      <c r="I579" s="304">
        <v>14685</v>
      </c>
      <c r="J579" s="304">
        <v>10267</v>
      </c>
      <c r="K579" s="304">
        <v>0</v>
      </c>
      <c r="L579" s="304">
        <v>1188</v>
      </c>
      <c r="M579" s="304">
        <v>26140</v>
      </c>
      <c r="N579" s="127"/>
      <c r="O579" s="134">
        <v>2</v>
      </c>
      <c r="P579" s="95">
        <v>49904</v>
      </c>
      <c r="Q579" s="95">
        <v>0</v>
      </c>
      <c r="R579" s="95">
        <v>0</v>
      </c>
      <c r="S579" s="95">
        <v>0</v>
      </c>
      <c r="T579" s="95">
        <v>2376</v>
      </c>
      <c r="U579" s="95">
        <v>52280</v>
      </c>
      <c r="V579" s="128"/>
      <c r="W579" s="361">
        <v>0</v>
      </c>
      <c r="X579" s="362">
        <v>0</v>
      </c>
      <c r="Y579" s="133">
        <v>0.09</v>
      </c>
      <c r="Z579" s="133">
        <v>2.7392285706625157E-2</v>
      </c>
      <c r="AA579" s="339">
        <v>0</v>
      </c>
      <c r="AB579" s="130"/>
      <c r="AC579" s="341">
        <v>0</v>
      </c>
      <c r="AD579" s="134">
        <v>0</v>
      </c>
      <c r="AE579" s="95">
        <v>0</v>
      </c>
      <c r="AF579" s="95">
        <v>0</v>
      </c>
      <c r="AG579" s="343">
        <v>0</v>
      </c>
      <c r="AH579" s="99"/>
    </row>
    <row r="580" spans="1:34" s="34" customFormat="1" ht="12">
      <c r="A580" s="100">
        <v>479</v>
      </c>
      <c r="B580" s="103">
        <v>479278672</v>
      </c>
      <c r="C580" s="102" t="s">
        <v>533</v>
      </c>
      <c r="D580" s="103">
        <v>278</v>
      </c>
      <c r="E580" s="102" t="s">
        <v>303</v>
      </c>
      <c r="F580" s="103">
        <v>672</v>
      </c>
      <c r="G580" s="104" t="s">
        <v>400</v>
      </c>
      <c r="H580" s="94"/>
      <c r="I580" s="304">
        <v>17971</v>
      </c>
      <c r="J580" s="304">
        <v>4834</v>
      </c>
      <c r="K580" s="304">
        <v>0</v>
      </c>
      <c r="L580" s="304">
        <v>1188</v>
      </c>
      <c r="M580" s="304">
        <v>23993</v>
      </c>
      <c r="N580" s="127"/>
      <c r="O580" s="134">
        <v>3</v>
      </c>
      <c r="P580" s="95">
        <v>68415</v>
      </c>
      <c r="Q580" s="95">
        <v>0</v>
      </c>
      <c r="R580" s="95">
        <v>0</v>
      </c>
      <c r="S580" s="95">
        <v>0</v>
      </c>
      <c r="T580" s="95">
        <v>3564</v>
      </c>
      <c r="U580" s="95">
        <v>71979</v>
      </c>
      <c r="V580" s="128"/>
      <c r="W580" s="361">
        <v>0</v>
      </c>
      <c r="X580" s="362">
        <v>0</v>
      </c>
      <c r="Y580" s="133">
        <v>0.09</v>
      </c>
      <c r="Z580" s="133">
        <v>9.2303829178085554E-3</v>
      </c>
      <c r="AA580" s="339">
        <v>0</v>
      </c>
      <c r="AB580" s="130"/>
      <c r="AC580" s="341">
        <v>0</v>
      </c>
      <c r="AD580" s="134">
        <v>0</v>
      </c>
      <c r="AE580" s="95">
        <v>0</v>
      </c>
      <c r="AF580" s="95">
        <v>0</v>
      </c>
      <c r="AG580" s="343">
        <v>0</v>
      </c>
      <c r="AH580" s="99"/>
    </row>
    <row r="581" spans="1:34" s="34" customFormat="1" ht="12">
      <c r="A581" s="100">
        <v>479</v>
      </c>
      <c r="B581" s="103">
        <v>479278674</v>
      </c>
      <c r="C581" s="102" t="s">
        <v>533</v>
      </c>
      <c r="D581" s="103">
        <v>278</v>
      </c>
      <c r="E581" s="102" t="s">
        <v>303</v>
      </c>
      <c r="F581" s="103">
        <v>674</v>
      </c>
      <c r="G581" s="104" t="s">
        <v>402</v>
      </c>
      <c r="H581" s="94"/>
      <c r="I581" s="304">
        <v>11091</v>
      </c>
      <c r="J581" s="304">
        <v>5424</v>
      </c>
      <c r="K581" s="304">
        <v>0</v>
      </c>
      <c r="L581" s="304">
        <v>1188</v>
      </c>
      <c r="M581" s="304">
        <v>17703</v>
      </c>
      <c r="N581" s="127"/>
      <c r="O581" s="134">
        <v>2</v>
      </c>
      <c r="P581" s="95">
        <v>33030</v>
      </c>
      <c r="Q581" s="95">
        <v>0</v>
      </c>
      <c r="R581" s="95">
        <v>0</v>
      </c>
      <c r="S581" s="95">
        <v>0</v>
      </c>
      <c r="T581" s="95">
        <v>2376</v>
      </c>
      <c r="U581" s="95">
        <v>35406</v>
      </c>
      <c r="V581" s="128"/>
      <c r="W581" s="361">
        <v>0</v>
      </c>
      <c r="X581" s="362">
        <v>0</v>
      </c>
      <c r="Y581" s="133">
        <v>0.09</v>
      </c>
      <c r="Z581" s="133">
        <v>4.8375624374098487E-2</v>
      </c>
      <c r="AA581" s="339">
        <v>0</v>
      </c>
      <c r="AB581" s="130"/>
      <c r="AC581" s="341">
        <v>0</v>
      </c>
      <c r="AD581" s="134">
        <v>0</v>
      </c>
      <c r="AE581" s="95">
        <v>0</v>
      </c>
      <c r="AF581" s="95">
        <v>0</v>
      </c>
      <c r="AG581" s="343">
        <v>0</v>
      </c>
      <c r="AH581" s="99"/>
    </row>
    <row r="582" spans="1:34" s="34" customFormat="1" ht="12">
      <c r="A582" s="100">
        <v>479</v>
      </c>
      <c r="B582" s="103">
        <v>479278680</v>
      </c>
      <c r="C582" s="102" t="s">
        <v>533</v>
      </c>
      <c r="D582" s="103">
        <v>278</v>
      </c>
      <c r="E582" s="102" t="s">
        <v>303</v>
      </c>
      <c r="F582" s="103">
        <v>680</v>
      </c>
      <c r="G582" s="104" t="s">
        <v>404</v>
      </c>
      <c r="H582" s="94"/>
      <c r="I582" s="304">
        <v>13173</v>
      </c>
      <c r="J582" s="304">
        <v>4279</v>
      </c>
      <c r="K582" s="304">
        <v>0</v>
      </c>
      <c r="L582" s="304">
        <v>1188</v>
      </c>
      <c r="M582" s="304">
        <v>18640</v>
      </c>
      <c r="N582" s="127"/>
      <c r="O582" s="134">
        <v>8</v>
      </c>
      <c r="P582" s="95">
        <v>139616</v>
      </c>
      <c r="Q582" s="95">
        <v>0</v>
      </c>
      <c r="R582" s="95">
        <v>0</v>
      </c>
      <c r="S582" s="95">
        <v>0</v>
      </c>
      <c r="T582" s="95">
        <v>9504</v>
      </c>
      <c r="U582" s="95">
        <v>149120</v>
      </c>
      <c r="V582" s="128"/>
      <c r="W582" s="361">
        <v>0</v>
      </c>
      <c r="X582" s="362">
        <v>0</v>
      </c>
      <c r="Y582" s="133">
        <v>0.09</v>
      </c>
      <c r="Z582" s="133">
        <v>5.9770639516402426E-3</v>
      </c>
      <c r="AA582" s="339">
        <v>0</v>
      </c>
      <c r="AB582" s="130"/>
      <c r="AC582" s="341">
        <v>2</v>
      </c>
      <c r="AD582" s="134">
        <v>0</v>
      </c>
      <c r="AE582" s="95">
        <v>0</v>
      </c>
      <c r="AF582" s="95">
        <v>0</v>
      </c>
      <c r="AG582" s="343">
        <v>0</v>
      </c>
      <c r="AH582" s="99"/>
    </row>
    <row r="583" spans="1:34" s="34" customFormat="1" ht="12">
      <c r="A583" s="100">
        <v>479</v>
      </c>
      <c r="B583" s="103">
        <v>479278683</v>
      </c>
      <c r="C583" s="102" t="s">
        <v>533</v>
      </c>
      <c r="D583" s="103">
        <v>278</v>
      </c>
      <c r="E583" s="102" t="s">
        <v>303</v>
      </c>
      <c r="F583" s="103">
        <v>683</v>
      </c>
      <c r="G583" s="104" t="s">
        <v>405</v>
      </c>
      <c r="H583" s="94"/>
      <c r="I583" s="304">
        <v>11849</v>
      </c>
      <c r="J583" s="304">
        <v>9752</v>
      </c>
      <c r="K583" s="304">
        <v>0</v>
      </c>
      <c r="L583" s="304">
        <v>1188</v>
      </c>
      <c r="M583" s="304">
        <v>22789</v>
      </c>
      <c r="N583" s="127"/>
      <c r="O583" s="134">
        <v>2</v>
      </c>
      <c r="P583" s="95">
        <v>43202</v>
      </c>
      <c r="Q583" s="95">
        <v>0</v>
      </c>
      <c r="R583" s="95">
        <v>0</v>
      </c>
      <c r="S583" s="95">
        <v>0</v>
      </c>
      <c r="T583" s="95">
        <v>2376</v>
      </c>
      <c r="U583" s="95">
        <v>45578</v>
      </c>
      <c r="V583" s="128"/>
      <c r="W583" s="361">
        <v>0</v>
      </c>
      <c r="X583" s="362">
        <v>0</v>
      </c>
      <c r="Y583" s="133">
        <v>0.09</v>
      </c>
      <c r="Z583" s="133">
        <v>1.4751678095655984E-2</v>
      </c>
      <c r="AA583" s="339">
        <v>0</v>
      </c>
      <c r="AB583" s="130"/>
      <c r="AC583" s="341">
        <v>0</v>
      </c>
      <c r="AD583" s="134">
        <v>0</v>
      </c>
      <c r="AE583" s="95">
        <v>0</v>
      </c>
      <c r="AF583" s="95">
        <v>0</v>
      </c>
      <c r="AG583" s="343">
        <v>0</v>
      </c>
      <c r="AH583" s="99"/>
    </row>
    <row r="584" spans="1:34" s="34" customFormat="1" ht="12">
      <c r="A584" s="100">
        <v>479</v>
      </c>
      <c r="B584" s="103">
        <v>479278755</v>
      </c>
      <c r="C584" s="102" t="s">
        <v>533</v>
      </c>
      <c r="D584" s="103">
        <v>278</v>
      </c>
      <c r="E584" s="102" t="s">
        <v>303</v>
      </c>
      <c r="F584" s="103">
        <v>755</v>
      </c>
      <c r="G584" s="104" t="s">
        <v>425</v>
      </c>
      <c r="H584" s="94"/>
      <c r="I584" s="304">
        <v>17565</v>
      </c>
      <c r="J584" s="304">
        <v>7127</v>
      </c>
      <c r="K584" s="304">
        <v>0</v>
      </c>
      <c r="L584" s="304">
        <v>1188</v>
      </c>
      <c r="M584" s="304">
        <v>25880</v>
      </c>
      <c r="N584" s="127"/>
      <c r="O584" s="134">
        <v>2</v>
      </c>
      <c r="P584" s="95">
        <v>49384</v>
      </c>
      <c r="Q584" s="95">
        <v>0</v>
      </c>
      <c r="R584" s="95">
        <v>0</v>
      </c>
      <c r="S584" s="95">
        <v>0</v>
      </c>
      <c r="T584" s="95">
        <v>2376</v>
      </c>
      <c r="U584" s="95">
        <v>51760</v>
      </c>
      <c r="V584" s="128"/>
      <c r="W584" s="361">
        <v>0</v>
      </c>
      <c r="X584" s="362">
        <v>0</v>
      </c>
      <c r="Y584" s="133">
        <v>0.09</v>
      </c>
      <c r="Z584" s="133">
        <v>3.5317798505495566E-2</v>
      </c>
      <c r="AA584" s="339">
        <v>0</v>
      </c>
      <c r="AB584" s="130"/>
      <c r="AC584" s="341">
        <v>1</v>
      </c>
      <c r="AD584" s="134">
        <v>0</v>
      </c>
      <c r="AE584" s="95">
        <v>0</v>
      </c>
      <c r="AF584" s="95">
        <v>0</v>
      </c>
      <c r="AG584" s="343">
        <v>0</v>
      </c>
      <c r="AH584" s="99"/>
    </row>
    <row r="585" spans="1:34" s="34" customFormat="1" ht="12">
      <c r="A585" s="100">
        <v>479</v>
      </c>
      <c r="B585" s="103">
        <v>479278766</v>
      </c>
      <c r="C585" s="102" t="s">
        <v>533</v>
      </c>
      <c r="D585" s="103">
        <v>278</v>
      </c>
      <c r="E585" s="102" t="s">
        <v>303</v>
      </c>
      <c r="F585" s="103">
        <v>766</v>
      </c>
      <c r="G585" s="104" t="s">
        <v>429</v>
      </c>
      <c r="H585" s="94"/>
      <c r="I585" s="304">
        <v>14664</v>
      </c>
      <c r="J585" s="304">
        <v>4993</v>
      </c>
      <c r="K585" s="304">
        <v>0</v>
      </c>
      <c r="L585" s="304">
        <v>1188</v>
      </c>
      <c r="M585" s="304">
        <v>20845</v>
      </c>
      <c r="N585" s="127"/>
      <c r="O585" s="134">
        <v>3</v>
      </c>
      <c r="P585" s="95">
        <v>58971</v>
      </c>
      <c r="Q585" s="95">
        <v>0</v>
      </c>
      <c r="R585" s="95">
        <v>0</v>
      </c>
      <c r="S585" s="95">
        <v>0</v>
      </c>
      <c r="T585" s="95">
        <v>3564</v>
      </c>
      <c r="U585" s="95">
        <v>62535</v>
      </c>
      <c r="V585" s="128"/>
      <c r="W585" s="361">
        <v>0</v>
      </c>
      <c r="X585" s="362">
        <v>0</v>
      </c>
      <c r="Y585" s="133">
        <v>0.09</v>
      </c>
      <c r="Z585" s="133">
        <v>8.3374359681246853E-3</v>
      </c>
      <c r="AA585" s="339">
        <v>0</v>
      </c>
      <c r="AB585" s="130"/>
      <c r="AC585" s="341">
        <v>0</v>
      </c>
      <c r="AD585" s="134">
        <v>0</v>
      </c>
      <c r="AE585" s="95">
        <v>0</v>
      </c>
      <c r="AF585" s="95">
        <v>0</v>
      </c>
      <c r="AG585" s="343">
        <v>0</v>
      </c>
      <c r="AH585" s="99"/>
    </row>
    <row r="586" spans="1:34" s="34" customFormat="1" ht="12">
      <c r="A586" s="100">
        <v>479</v>
      </c>
      <c r="B586" s="103">
        <v>479278770</v>
      </c>
      <c r="C586" s="102" t="s">
        <v>533</v>
      </c>
      <c r="D586" s="103">
        <v>278</v>
      </c>
      <c r="E586" s="102" t="s">
        <v>303</v>
      </c>
      <c r="F586" s="103">
        <v>770</v>
      </c>
      <c r="G586" s="104" t="s">
        <v>431</v>
      </c>
      <c r="H586" s="94"/>
      <c r="I586" s="304">
        <v>12989</v>
      </c>
      <c r="J586" s="304">
        <v>1861</v>
      </c>
      <c r="K586" s="304">
        <v>0</v>
      </c>
      <c r="L586" s="304">
        <v>1188</v>
      </c>
      <c r="M586" s="304">
        <v>16038</v>
      </c>
      <c r="N586" s="127"/>
      <c r="O586" s="134">
        <v>1</v>
      </c>
      <c r="P586" s="95">
        <v>14850</v>
      </c>
      <c r="Q586" s="95">
        <v>0</v>
      </c>
      <c r="R586" s="95">
        <v>0</v>
      </c>
      <c r="S586" s="95">
        <v>0</v>
      </c>
      <c r="T586" s="95">
        <v>1188</v>
      </c>
      <c r="U586" s="95">
        <v>16038</v>
      </c>
      <c r="V586" s="128"/>
      <c r="W586" s="361">
        <v>0</v>
      </c>
      <c r="X586" s="362">
        <v>0</v>
      </c>
      <c r="Y586" s="133">
        <v>0.09</v>
      </c>
      <c r="Z586" s="133">
        <v>1.6896192599893849E-3</v>
      </c>
      <c r="AA586" s="339">
        <v>0</v>
      </c>
      <c r="AB586" s="130"/>
      <c r="AC586" s="341">
        <v>0</v>
      </c>
      <c r="AD586" s="134">
        <v>0</v>
      </c>
      <c r="AE586" s="95">
        <v>0</v>
      </c>
      <c r="AF586" s="95">
        <v>0</v>
      </c>
      <c r="AG586" s="343">
        <v>0</v>
      </c>
      <c r="AH586" s="99"/>
    </row>
    <row r="587" spans="1:34" s="34" customFormat="1" ht="12">
      <c r="A587" s="100">
        <v>481</v>
      </c>
      <c r="B587" s="103">
        <v>481035001</v>
      </c>
      <c r="C587" s="102" t="s">
        <v>534</v>
      </c>
      <c r="D587" s="103">
        <v>35</v>
      </c>
      <c r="E587" s="102" t="s">
        <v>60</v>
      </c>
      <c r="F587" s="103">
        <v>1</v>
      </c>
      <c r="G587" s="104" t="s">
        <v>26</v>
      </c>
      <c r="H587" s="94"/>
      <c r="I587" s="304">
        <v>12210</v>
      </c>
      <c r="J587" s="304">
        <v>1769</v>
      </c>
      <c r="K587" s="304">
        <v>0</v>
      </c>
      <c r="L587" s="304">
        <v>1188</v>
      </c>
      <c r="M587" s="304">
        <v>15167</v>
      </c>
      <c r="N587" s="127"/>
      <c r="O587" s="134">
        <v>1</v>
      </c>
      <c r="P587" s="95">
        <v>13876</v>
      </c>
      <c r="Q587" s="95">
        <v>0</v>
      </c>
      <c r="R587" s="95">
        <v>0</v>
      </c>
      <c r="S587" s="95">
        <v>0</v>
      </c>
      <c r="T587" s="95">
        <v>1179</v>
      </c>
      <c r="U587" s="95">
        <v>15055</v>
      </c>
      <c r="V587" s="128"/>
      <c r="W587" s="361">
        <v>7.3606729758149319E-3</v>
      </c>
      <c r="X587" s="362">
        <v>0</v>
      </c>
      <c r="Y587" s="133">
        <v>0.09</v>
      </c>
      <c r="Z587" s="133">
        <v>2.5661521012431448E-2</v>
      </c>
      <c r="AA587" s="339">
        <v>0</v>
      </c>
      <c r="AB587" s="130"/>
      <c r="AC587" s="341">
        <v>0</v>
      </c>
      <c r="AD587" s="134">
        <v>0</v>
      </c>
      <c r="AE587" s="95">
        <v>0</v>
      </c>
      <c r="AF587" s="95">
        <v>0</v>
      </c>
      <c r="AG587" s="343">
        <v>0</v>
      </c>
      <c r="AH587" s="99"/>
    </row>
    <row r="588" spans="1:34" s="34" customFormat="1" ht="12">
      <c r="A588" s="100">
        <v>481</v>
      </c>
      <c r="B588" s="103">
        <v>481035018</v>
      </c>
      <c r="C588" s="102" t="s">
        <v>534</v>
      </c>
      <c r="D588" s="103">
        <v>35</v>
      </c>
      <c r="E588" s="102" t="s">
        <v>60</v>
      </c>
      <c r="F588" s="103">
        <v>18</v>
      </c>
      <c r="G588" s="104" t="s">
        <v>43</v>
      </c>
      <c r="H588" s="94"/>
      <c r="I588" s="304">
        <v>17601.171054421768</v>
      </c>
      <c r="J588" s="304">
        <v>9425</v>
      </c>
      <c r="K588" s="304">
        <v>0</v>
      </c>
      <c r="L588" s="304">
        <v>1188</v>
      </c>
      <c r="M588" s="304">
        <v>28214.171054421768</v>
      </c>
      <c r="N588" s="127"/>
      <c r="O588" s="134">
        <v>1</v>
      </c>
      <c r="P588" s="95">
        <v>26827</v>
      </c>
      <c r="Q588" s="95">
        <v>0</v>
      </c>
      <c r="R588" s="95">
        <v>0</v>
      </c>
      <c r="S588" s="95">
        <v>0</v>
      </c>
      <c r="T588" s="95">
        <v>1179</v>
      </c>
      <c r="U588" s="95">
        <v>28006</v>
      </c>
      <c r="V588" s="128"/>
      <c r="W588" s="361">
        <v>7.3606729758149319E-3</v>
      </c>
      <c r="X588" s="362">
        <v>0</v>
      </c>
      <c r="Y588" s="133">
        <v>0.09</v>
      </c>
      <c r="Z588" s="133">
        <v>2.9613657342247156E-2</v>
      </c>
      <c r="AA588" s="339">
        <v>0</v>
      </c>
      <c r="AB588" s="130"/>
      <c r="AC588" s="341">
        <v>0</v>
      </c>
      <c r="AD588" s="134">
        <v>0</v>
      </c>
      <c r="AE588" s="95">
        <v>0</v>
      </c>
      <c r="AF588" s="95">
        <v>0</v>
      </c>
      <c r="AG588" s="343">
        <v>0</v>
      </c>
      <c r="AH588" s="99"/>
    </row>
    <row r="589" spans="1:34" s="34" customFormat="1" ht="12">
      <c r="A589" s="100">
        <v>481</v>
      </c>
      <c r="B589" s="103">
        <v>481035025</v>
      </c>
      <c r="C589" s="102" t="s">
        <v>534</v>
      </c>
      <c r="D589" s="103">
        <v>35</v>
      </c>
      <c r="E589" s="102" t="s">
        <v>60</v>
      </c>
      <c r="F589" s="103">
        <v>25</v>
      </c>
      <c r="G589" s="104" t="s">
        <v>50</v>
      </c>
      <c r="H589" s="94"/>
      <c r="I589" s="304">
        <v>12210</v>
      </c>
      <c r="J589" s="304">
        <v>5130</v>
      </c>
      <c r="K589" s="304">
        <v>0</v>
      </c>
      <c r="L589" s="304">
        <v>1188</v>
      </c>
      <c r="M589" s="304">
        <v>18528</v>
      </c>
      <c r="N589" s="127"/>
      <c r="O589" s="134">
        <v>2</v>
      </c>
      <c r="P589" s="95">
        <v>34424</v>
      </c>
      <c r="Q589" s="95">
        <v>0</v>
      </c>
      <c r="R589" s="95">
        <v>0</v>
      </c>
      <c r="S589" s="95">
        <v>0</v>
      </c>
      <c r="T589" s="95">
        <v>2358</v>
      </c>
      <c r="U589" s="95">
        <v>36782</v>
      </c>
      <c r="V589" s="128"/>
      <c r="W589" s="361">
        <v>1.4721345951629864E-2</v>
      </c>
      <c r="X589" s="362">
        <v>0</v>
      </c>
      <c r="Y589" s="133">
        <v>0.09</v>
      </c>
      <c r="Z589" s="133">
        <v>7.4051510642564516E-2</v>
      </c>
      <c r="AA589" s="339">
        <v>0</v>
      </c>
      <c r="AB589" s="130"/>
      <c r="AC589" s="341">
        <v>1</v>
      </c>
      <c r="AD589" s="134">
        <v>0</v>
      </c>
      <c r="AE589" s="95">
        <v>0</v>
      </c>
      <c r="AF589" s="95">
        <v>0</v>
      </c>
      <c r="AG589" s="343">
        <v>0</v>
      </c>
      <c r="AH589" s="99"/>
    </row>
    <row r="590" spans="1:34" s="34" customFormat="1" ht="12">
      <c r="A590" s="100">
        <v>481</v>
      </c>
      <c r="B590" s="103">
        <v>481035030</v>
      </c>
      <c r="C590" s="102" t="s">
        <v>534</v>
      </c>
      <c r="D590" s="103">
        <v>35</v>
      </c>
      <c r="E590" s="102" t="s">
        <v>60</v>
      </c>
      <c r="F590" s="103">
        <v>30</v>
      </c>
      <c r="G590" s="104" t="s">
        <v>55</v>
      </c>
      <c r="H590" s="94"/>
      <c r="I590" s="304">
        <v>19866</v>
      </c>
      <c r="J590" s="304">
        <v>7159</v>
      </c>
      <c r="K590" s="304">
        <v>0</v>
      </c>
      <c r="L590" s="304">
        <v>1188</v>
      </c>
      <c r="M590" s="304">
        <v>28213</v>
      </c>
      <c r="N590" s="127"/>
      <c r="O590" s="134">
        <v>2</v>
      </c>
      <c r="P590" s="95">
        <v>53652</v>
      </c>
      <c r="Q590" s="95">
        <v>0</v>
      </c>
      <c r="R590" s="95">
        <v>0</v>
      </c>
      <c r="S590" s="95">
        <v>0</v>
      </c>
      <c r="T590" s="95">
        <v>2358</v>
      </c>
      <c r="U590" s="95">
        <v>56010</v>
      </c>
      <c r="V590" s="128"/>
      <c r="W590" s="361">
        <v>1.4721345951629864E-2</v>
      </c>
      <c r="X590" s="362">
        <v>0</v>
      </c>
      <c r="Y590" s="133">
        <v>0.09</v>
      </c>
      <c r="Z590" s="133">
        <v>7.4103570780187141E-3</v>
      </c>
      <c r="AA590" s="339">
        <v>0</v>
      </c>
      <c r="AB590" s="130"/>
      <c r="AC590" s="341">
        <v>0</v>
      </c>
      <c r="AD590" s="134">
        <v>0</v>
      </c>
      <c r="AE590" s="95">
        <v>0</v>
      </c>
      <c r="AF590" s="95">
        <v>0</v>
      </c>
      <c r="AG590" s="343">
        <v>0</v>
      </c>
      <c r="AH590" s="99"/>
    </row>
    <row r="591" spans="1:34" s="34" customFormat="1" ht="12">
      <c r="A591" s="100">
        <v>481</v>
      </c>
      <c r="B591" s="103">
        <v>481035035</v>
      </c>
      <c r="C591" s="102" t="s">
        <v>534</v>
      </c>
      <c r="D591" s="103">
        <v>35</v>
      </c>
      <c r="E591" s="102" t="s">
        <v>60</v>
      </c>
      <c r="F591" s="103">
        <v>35</v>
      </c>
      <c r="G591" s="104" t="s">
        <v>60</v>
      </c>
      <c r="H591" s="94"/>
      <c r="I591" s="304">
        <v>20182</v>
      </c>
      <c r="J591" s="304">
        <v>7178</v>
      </c>
      <c r="K591" s="304">
        <v>0</v>
      </c>
      <c r="L591" s="304">
        <v>1188</v>
      </c>
      <c r="M591" s="304">
        <v>28548</v>
      </c>
      <c r="N591" s="127"/>
      <c r="O591" s="134">
        <v>903</v>
      </c>
      <c r="P591" s="95">
        <v>24524577</v>
      </c>
      <c r="Q591" s="95">
        <v>0</v>
      </c>
      <c r="R591" s="95">
        <v>0</v>
      </c>
      <c r="S591" s="95">
        <v>0</v>
      </c>
      <c r="T591" s="95">
        <v>1064637</v>
      </c>
      <c r="U591" s="95">
        <v>25589214</v>
      </c>
      <c r="V591" s="128"/>
      <c r="W591" s="361">
        <v>6.6466876971608455</v>
      </c>
      <c r="X591" s="362">
        <v>0</v>
      </c>
      <c r="Y591" s="133">
        <v>0.18</v>
      </c>
      <c r="Z591" s="133">
        <v>0.16288347901121777</v>
      </c>
      <c r="AA591" s="339">
        <v>0</v>
      </c>
      <c r="AB591" s="130"/>
      <c r="AC591" s="341">
        <v>190</v>
      </c>
      <c r="AD591" s="134">
        <v>0</v>
      </c>
      <c r="AE591" s="95">
        <v>0</v>
      </c>
      <c r="AF591" s="95">
        <v>0</v>
      </c>
      <c r="AG591" s="343">
        <v>0</v>
      </c>
      <c r="AH591" s="99"/>
    </row>
    <row r="592" spans="1:34" s="34" customFormat="1" ht="12">
      <c r="A592" s="100">
        <v>481</v>
      </c>
      <c r="B592" s="103">
        <v>481035040</v>
      </c>
      <c r="C592" s="102" t="s">
        <v>534</v>
      </c>
      <c r="D592" s="103">
        <v>35</v>
      </c>
      <c r="E592" s="102" t="s">
        <v>60</v>
      </c>
      <c r="F592" s="103">
        <v>40</v>
      </c>
      <c r="G592" s="104" t="s">
        <v>65</v>
      </c>
      <c r="H592" s="94"/>
      <c r="I592" s="304">
        <v>18234</v>
      </c>
      <c r="J592" s="304">
        <v>6090</v>
      </c>
      <c r="K592" s="304">
        <v>0</v>
      </c>
      <c r="L592" s="304">
        <v>1188</v>
      </c>
      <c r="M592" s="304">
        <v>25512</v>
      </c>
      <c r="N592" s="127"/>
      <c r="O592" s="134">
        <v>2</v>
      </c>
      <c r="P592" s="95">
        <v>48290</v>
      </c>
      <c r="Q592" s="95">
        <v>0</v>
      </c>
      <c r="R592" s="95">
        <v>0</v>
      </c>
      <c r="S592" s="95">
        <v>0</v>
      </c>
      <c r="T592" s="95">
        <v>2358</v>
      </c>
      <c r="U592" s="95">
        <v>50648</v>
      </c>
      <c r="V592" s="128"/>
      <c r="W592" s="361">
        <v>1.4721345951629864E-2</v>
      </c>
      <c r="X592" s="362">
        <v>0</v>
      </c>
      <c r="Y592" s="133">
        <v>0.09</v>
      </c>
      <c r="Z592" s="133">
        <v>8.458154793437497E-3</v>
      </c>
      <c r="AA592" s="339">
        <v>0</v>
      </c>
      <c r="AB592" s="130"/>
      <c r="AC592" s="341">
        <v>2</v>
      </c>
      <c r="AD592" s="134">
        <v>0</v>
      </c>
      <c r="AE592" s="95">
        <v>0</v>
      </c>
      <c r="AF592" s="95">
        <v>0</v>
      </c>
      <c r="AG592" s="343">
        <v>0</v>
      </c>
      <c r="AH592" s="99"/>
    </row>
    <row r="593" spans="1:34" s="34" customFormat="1" ht="12">
      <c r="A593" s="100">
        <v>481</v>
      </c>
      <c r="B593" s="103">
        <v>481035044</v>
      </c>
      <c r="C593" s="102" t="s">
        <v>534</v>
      </c>
      <c r="D593" s="103">
        <v>35</v>
      </c>
      <c r="E593" s="102" t="s">
        <v>60</v>
      </c>
      <c r="F593" s="103">
        <v>44</v>
      </c>
      <c r="G593" s="104" t="s">
        <v>69</v>
      </c>
      <c r="H593" s="94"/>
      <c r="I593" s="304">
        <v>16767</v>
      </c>
      <c r="J593" s="304">
        <v>0</v>
      </c>
      <c r="K593" s="304">
        <v>0</v>
      </c>
      <c r="L593" s="304">
        <v>1188</v>
      </c>
      <c r="M593" s="304">
        <v>17955</v>
      </c>
      <c r="N593" s="127"/>
      <c r="O593" s="134">
        <v>7</v>
      </c>
      <c r="P593" s="95">
        <v>116508</v>
      </c>
      <c r="Q593" s="95">
        <v>-1389.4340339558771</v>
      </c>
      <c r="R593" s="95">
        <v>0</v>
      </c>
      <c r="S593" s="95">
        <v>0</v>
      </c>
      <c r="T593" s="95">
        <v>8155</v>
      </c>
      <c r="U593" s="95">
        <v>123273.56596604412</v>
      </c>
      <c r="V593" s="128"/>
      <c r="W593" s="361">
        <v>5.1524710830704527E-2</v>
      </c>
      <c r="X593" s="362">
        <v>0</v>
      </c>
      <c r="Y593" s="133">
        <v>0.09</v>
      </c>
      <c r="Z593" s="133">
        <v>9.39202095539073E-2</v>
      </c>
      <c r="AA593" s="339">
        <v>0</v>
      </c>
      <c r="AB593" s="130"/>
      <c r="AC593" s="341">
        <v>2</v>
      </c>
      <c r="AD593" s="134">
        <v>8.2865108412068053E-2</v>
      </c>
      <c r="AE593" s="95">
        <v>1389.4340339558771</v>
      </c>
      <c r="AF593" s="95">
        <v>0</v>
      </c>
      <c r="AG593" s="343">
        <v>0</v>
      </c>
      <c r="AH593" s="99"/>
    </row>
    <row r="594" spans="1:34" s="34" customFormat="1" ht="12">
      <c r="A594" s="100">
        <v>481</v>
      </c>
      <c r="B594" s="103">
        <v>481035073</v>
      </c>
      <c r="C594" s="102" t="s">
        <v>534</v>
      </c>
      <c r="D594" s="103">
        <v>35</v>
      </c>
      <c r="E594" s="102" t="s">
        <v>60</v>
      </c>
      <c r="F594" s="103">
        <v>73</v>
      </c>
      <c r="G594" s="104" t="s">
        <v>98</v>
      </c>
      <c r="H594" s="94"/>
      <c r="I594" s="304">
        <v>16647</v>
      </c>
      <c r="J594" s="304">
        <v>12031</v>
      </c>
      <c r="K594" s="304">
        <v>0</v>
      </c>
      <c r="L594" s="304">
        <v>1188</v>
      </c>
      <c r="M594" s="304">
        <v>29866</v>
      </c>
      <c r="N594" s="127"/>
      <c r="O594" s="134">
        <v>2</v>
      </c>
      <c r="P594" s="95">
        <v>56934</v>
      </c>
      <c r="Q594" s="95">
        <v>0</v>
      </c>
      <c r="R594" s="95">
        <v>0</v>
      </c>
      <c r="S594" s="95">
        <v>0</v>
      </c>
      <c r="T594" s="95">
        <v>2358</v>
      </c>
      <c r="U594" s="95">
        <v>59292</v>
      </c>
      <c r="V594" s="128"/>
      <c r="W594" s="361">
        <v>1.4721345951629864E-2</v>
      </c>
      <c r="X594" s="362">
        <v>0</v>
      </c>
      <c r="Y594" s="133">
        <v>0.09</v>
      </c>
      <c r="Z594" s="133">
        <v>1.1705761257441058E-2</v>
      </c>
      <c r="AA594" s="339">
        <v>0</v>
      </c>
      <c r="AB594" s="130"/>
      <c r="AC594" s="341">
        <v>0</v>
      </c>
      <c r="AD594" s="134">
        <v>0</v>
      </c>
      <c r="AE594" s="95">
        <v>0</v>
      </c>
      <c r="AF594" s="95">
        <v>0</v>
      </c>
      <c r="AG594" s="343">
        <v>0</v>
      </c>
      <c r="AH594" s="99"/>
    </row>
    <row r="595" spans="1:34" s="34" customFormat="1" ht="12">
      <c r="A595" s="100">
        <v>481</v>
      </c>
      <c r="B595" s="103">
        <v>481035088</v>
      </c>
      <c r="C595" s="102" t="s">
        <v>534</v>
      </c>
      <c r="D595" s="103">
        <v>35</v>
      </c>
      <c r="E595" s="102" t="s">
        <v>60</v>
      </c>
      <c r="F595" s="103">
        <v>88</v>
      </c>
      <c r="G595" s="104" t="s">
        <v>113</v>
      </c>
      <c r="H595" s="94"/>
      <c r="I595" s="304">
        <v>13522.748360704687</v>
      </c>
      <c r="J595" s="304">
        <v>3987</v>
      </c>
      <c r="K595" s="304">
        <v>0</v>
      </c>
      <c r="L595" s="304">
        <v>1188</v>
      </c>
      <c r="M595" s="304">
        <v>18697.748360704689</v>
      </c>
      <c r="N595" s="127"/>
      <c r="O595" s="134">
        <v>1</v>
      </c>
      <c r="P595" s="95">
        <v>17381</v>
      </c>
      <c r="Q595" s="95">
        <v>0</v>
      </c>
      <c r="R595" s="95">
        <v>0</v>
      </c>
      <c r="S595" s="95">
        <v>0</v>
      </c>
      <c r="T595" s="95">
        <v>1179</v>
      </c>
      <c r="U595" s="95">
        <v>18560</v>
      </c>
      <c r="V595" s="128"/>
      <c r="W595" s="361">
        <v>7.3606729758149319E-3</v>
      </c>
      <c r="X595" s="362">
        <v>0</v>
      </c>
      <c r="Y595" s="133">
        <v>0.09</v>
      </c>
      <c r="Z595" s="133">
        <v>6.923856863436881E-3</v>
      </c>
      <c r="AA595" s="339">
        <v>0</v>
      </c>
      <c r="AB595" s="130"/>
      <c r="AC595" s="341">
        <v>0</v>
      </c>
      <c r="AD595" s="134">
        <v>0</v>
      </c>
      <c r="AE595" s="95">
        <v>0</v>
      </c>
      <c r="AF595" s="95">
        <v>0</v>
      </c>
      <c r="AG595" s="343">
        <v>0</v>
      </c>
      <c r="AH595" s="99"/>
    </row>
    <row r="596" spans="1:34" s="34" customFormat="1" ht="12">
      <c r="A596" s="100">
        <v>481</v>
      </c>
      <c r="B596" s="103">
        <v>481035133</v>
      </c>
      <c r="C596" s="102" t="s">
        <v>534</v>
      </c>
      <c r="D596" s="103">
        <v>35</v>
      </c>
      <c r="E596" s="102" t="s">
        <v>60</v>
      </c>
      <c r="F596" s="103">
        <v>133</v>
      </c>
      <c r="G596" s="104" t="s">
        <v>158</v>
      </c>
      <c r="H596" s="94"/>
      <c r="I596" s="304">
        <v>16795.984380602582</v>
      </c>
      <c r="J596" s="304">
        <v>0</v>
      </c>
      <c r="K596" s="304">
        <v>0</v>
      </c>
      <c r="L596" s="304">
        <v>1188</v>
      </c>
      <c r="M596" s="304">
        <v>17983.984380602582</v>
      </c>
      <c r="N596" s="127"/>
      <c r="O596" s="134">
        <v>1</v>
      </c>
      <c r="P596" s="95">
        <v>16672</v>
      </c>
      <c r="Q596" s="95">
        <v>0</v>
      </c>
      <c r="R596" s="95">
        <v>0</v>
      </c>
      <c r="S596" s="95">
        <v>0</v>
      </c>
      <c r="T596" s="95">
        <v>1179</v>
      </c>
      <c r="U596" s="95">
        <v>17851</v>
      </c>
      <c r="V596" s="128"/>
      <c r="W596" s="361">
        <v>7.3606729758149319E-3</v>
      </c>
      <c r="X596" s="362">
        <v>0</v>
      </c>
      <c r="Y596" s="133">
        <v>0.09</v>
      </c>
      <c r="Z596" s="133">
        <v>3.8436197771899203E-2</v>
      </c>
      <c r="AA596" s="339">
        <v>0</v>
      </c>
      <c r="AB596" s="130"/>
      <c r="AC596" s="341">
        <v>0</v>
      </c>
      <c r="AD596" s="134">
        <v>0</v>
      </c>
      <c r="AE596" s="95">
        <v>0</v>
      </c>
      <c r="AF596" s="95">
        <v>0</v>
      </c>
      <c r="AG596" s="343">
        <v>0</v>
      </c>
      <c r="AH596" s="99"/>
    </row>
    <row r="597" spans="1:34" s="34" customFormat="1" ht="12">
      <c r="A597" s="100">
        <v>481</v>
      </c>
      <c r="B597" s="103">
        <v>481035175</v>
      </c>
      <c r="C597" s="102" t="s">
        <v>534</v>
      </c>
      <c r="D597" s="103">
        <v>35</v>
      </c>
      <c r="E597" s="102" t="s">
        <v>60</v>
      </c>
      <c r="F597" s="103">
        <v>175</v>
      </c>
      <c r="G597" s="104" t="s">
        <v>200</v>
      </c>
      <c r="H597" s="94"/>
      <c r="I597" s="304">
        <v>13090.713280606573</v>
      </c>
      <c r="J597" s="304">
        <v>7629</v>
      </c>
      <c r="K597" s="304">
        <v>0</v>
      </c>
      <c r="L597" s="304">
        <v>1188</v>
      </c>
      <c r="M597" s="304">
        <v>21907.713280606571</v>
      </c>
      <c r="N597" s="127"/>
      <c r="O597" s="134">
        <v>1</v>
      </c>
      <c r="P597" s="95">
        <v>20567</v>
      </c>
      <c r="Q597" s="95">
        <v>0</v>
      </c>
      <c r="R597" s="95">
        <v>0</v>
      </c>
      <c r="S597" s="95">
        <v>0</v>
      </c>
      <c r="T597" s="95">
        <v>1179</v>
      </c>
      <c r="U597" s="95">
        <v>21746</v>
      </c>
      <c r="V597" s="128"/>
      <c r="W597" s="361">
        <v>7.3606729758149319E-3</v>
      </c>
      <c r="X597" s="362">
        <v>0</v>
      </c>
      <c r="Y597" s="133">
        <v>0.09</v>
      </c>
      <c r="Z597" s="133">
        <v>4.1277475689750298E-4</v>
      </c>
      <c r="AA597" s="339">
        <v>0</v>
      </c>
      <c r="AB597" s="130"/>
      <c r="AC597" s="341">
        <v>0</v>
      </c>
      <c r="AD597" s="134">
        <v>0</v>
      </c>
      <c r="AE597" s="95">
        <v>0</v>
      </c>
      <c r="AF597" s="95">
        <v>0</v>
      </c>
      <c r="AG597" s="343">
        <v>0</v>
      </c>
      <c r="AH597" s="99"/>
    </row>
    <row r="598" spans="1:34" s="34" customFormat="1" ht="12">
      <c r="A598" s="100">
        <v>481</v>
      </c>
      <c r="B598" s="103">
        <v>481035189</v>
      </c>
      <c r="C598" s="102" t="s">
        <v>534</v>
      </c>
      <c r="D598" s="103">
        <v>35</v>
      </c>
      <c r="E598" s="102" t="s">
        <v>60</v>
      </c>
      <c r="F598" s="103">
        <v>189</v>
      </c>
      <c r="G598" s="104" t="s">
        <v>214</v>
      </c>
      <c r="H598" s="94"/>
      <c r="I598" s="304">
        <v>14246</v>
      </c>
      <c r="J598" s="304">
        <v>6488</v>
      </c>
      <c r="K598" s="304">
        <v>0</v>
      </c>
      <c r="L598" s="304">
        <v>1188</v>
      </c>
      <c r="M598" s="304">
        <v>21922</v>
      </c>
      <c r="N598" s="127"/>
      <c r="O598" s="134">
        <v>4</v>
      </c>
      <c r="P598" s="95">
        <v>82324</v>
      </c>
      <c r="Q598" s="95">
        <v>0</v>
      </c>
      <c r="R598" s="95">
        <v>0</v>
      </c>
      <c r="S598" s="95">
        <v>0</v>
      </c>
      <c r="T598" s="95">
        <v>4716</v>
      </c>
      <c r="U598" s="95">
        <v>87040</v>
      </c>
      <c r="V598" s="128"/>
      <c r="W598" s="361">
        <v>2.9442691903259727E-2</v>
      </c>
      <c r="X598" s="362">
        <v>0</v>
      </c>
      <c r="Y598" s="133">
        <v>0.09</v>
      </c>
      <c r="Z598" s="133">
        <v>4.869293737937196E-3</v>
      </c>
      <c r="AA598" s="339">
        <v>0</v>
      </c>
      <c r="AB598" s="130"/>
      <c r="AC598" s="341">
        <v>1</v>
      </c>
      <c r="AD598" s="134">
        <v>0</v>
      </c>
      <c r="AE598" s="95">
        <v>0</v>
      </c>
      <c r="AF598" s="95">
        <v>0</v>
      </c>
      <c r="AG598" s="343">
        <v>0</v>
      </c>
      <c r="AH598" s="99"/>
    </row>
    <row r="599" spans="1:34" s="34" customFormat="1" ht="12">
      <c r="A599" s="100">
        <v>481</v>
      </c>
      <c r="B599" s="103">
        <v>481035199</v>
      </c>
      <c r="C599" s="102" t="s">
        <v>534</v>
      </c>
      <c r="D599" s="103">
        <v>35</v>
      </c>
      <c r="E599" s="102" t="s">
        <v>60</v>
      </c>
      <c r="F599" s="103">
        <v>199</v>
      </c>
      <c r="G599" s="104" t="s">
        <v>224</v>
      </c>
      <c r="H599" s="94"/>
      <c r="I599" s="304">
        <v>13510.509526206772</v>
      </c>
      <c r="J599" s="304">
        <v>12254</v>
      </c>
      <c r="K599" s="304">
        <v>0</v>
      </c>
      <c r="L599" s="304">
        <v>1188</v>
      </c>
      <c r="M599" s="304">
        <v>26952.50952620677</v>
      </c>
      <c r="N599" s="127"/>
      <c r="O599" s="134">
        <v>1</v>
      </c>
      <c r="P599" s="95">
        <v>25575</v>
      </c>
      <c r="Q599" s="95">
        <v>0</v>
      </c>
      <c r="R599" s="95">
        <v>0</v>
      </c>
      <c r="S599" s="95">
        <v>0</v>
      </c>
      <c r="T599" s="95">
        <v>1179</v>
      </c>
      <c r="U599" s="95">
        <v>26754</v>
      </c>
      <c r="V599" s="128"/>
      <c r="W599" s="361">
        <v>7.3606729758149319E-3</v>
      </c>
      <c r="X599" s="362">
        <v>0</v>
      </c>
      <c r="Y599" s="133">
        <v>0.09</v>
      </c>
      <c r="Z599" s="133">
        <v>5.7728073678556529E-4</v>
      </c>
      <c r="AA599" s="339">
        <v>0</v>
      </c>
      <c r="AB599" s="130"/>
      <c r="AC599" s="341">
        <v>1</v>
      </c>
      <c r="AD599" s="134">
        <v>0</v>
      </c>
      <c r="AE599" s="95">
        <v>0</v>
      </c>
      <c r="AF599" s="95">
        <v>0</v>
      </c>
      <c r="AG599" s="343">
        <v>0</v>
      </c>
      <c r="AH599" s="99"/>
    </row>
    <row r="600" spans="1:34" s="34" customFormat="1" ht="12">
      <c r="A600" s="100">
        <v>481</v>
      </c>
      <c r="B600" s="103">
        <v>481035220</v>
      </c>
      <c r="C600" s="102" t="s">
        <v>534</v>
      </c>
      <c r="D600" s="103">
        <v>35</v>
      </c>
      <c r="E600" s="102" t="s">
        <v>60</v>
      </c>
      <c r="F600" s="103">
        <v>220</v>
      </c>
      <c r="G600" s="104" t="s">
        <v>245</v>
      </c>
      <c r="H600" s="94"/>
      <c r="I600" s="304">
        <v>14458</v>
      </c>
      <c r="J600" s="304">
        <v>5156</v>
      </c>
      <c r="K600" s="304">
        <v>0</v>
      </c>
      <c r="L600" s="304">
        <v>1188</v>
      </c>
      <c r="M600" s="304">
        <v>20802</v>
      </c>
      <c r="N600" s="127"/>
      <c r="O600" s="134">
        <v>5</v>
      </c>
      <c r="P600" s="95">
        <v>97350</v>
      </c>
      <c r="Q600" s="95">
        <v>0</v>
      </c>
      <c r="R600" s="95">
        <v>0</v>
      </c>
      <c r="S600" s="95">
        <v>0</v>
      </c>
      <c r="T600" s="95">
        <v>5895</v>
      </c>
      <c r="U600" s="95">
        <v>103245</v>
      </c>
      <c r="V600" s="128"/>
      <c r="W600" s="361">
        <v>3.6803364879074658E-2</v>
      </c>
      <c r="X600" s="362">
        <v>0</v>
      </c>
      <c r="Y600" s="133">
        <v>0.09</v>
      </c>
      <c r="Z600" s="133">
        <v>1.6030151924726756E-2</v>
      </c>
      <c r="AA600" s="339">
        <v>0</v>
      </c>
      <c r="AB600" s="130"/>
      <c r="AC600" s="341">
        <v>3</v>
      </c>
      <c r="AD600" s="134">
        <v>0</v>
      </c>
      <c r="AE600" s="95">
        <v>0</v>
      </c>
      <c r="AF600" s="95">
        <v>0</v>
      </c>
      <c r="AG600" s="343">
        <v>0</v>
      </c>
      <c r="AH600" s="99"/>
    </row>
    <row r="601" spans="1:34" s="34" customFormat="1" ht="12">
      <c r="A601" s="100">
        <v>481</v>
      </c>
      <c r="B601" s="103">
        <v>481035243</v>
      </c>
      <c r="C601" s="102" t="s">
        <v>534</v>
      </c>
      <c r="D601" s="103">
        <v>35</v>
      </c>
      <c r="E601" s="102" t="s">
        <v>60</v>
      </c>
      <c r="F601" s="103">
        <v>243</v>
      </c>
      <c r="G601" s="104" t="s">
        <v>268</v>
      </c>
      <c r="H601" s="94"/>
      <c r="I601" s="304">
        <v>18004.222899734039</v>
      </c>
      <c r="J601" s="304">
        <v>2345</v>
      </c>
      <c r="K601" s="304">
        <v>0</v>
      </c>
      <c r="L601" s="304">
        <v>1188</v>
      </c>
      <c r="M601" s="304">
        <v>21537.222899734039</v>
      </c>
      <c r="N601" s="127"/>
      <c r="O601" s="134">
        <v>5</v>
      </c>
      <c r="P601" s="95">
        <v>100995</v>
      </c>
      <c r="Q601" s="95">
        <v>0</v>
      </c>
      <c r="R601" s="95">
        <v>0</v>
      </c>
      <c r="S601" s="95">
        <v>0</v>
      </c>
      <c r="T601" s="95">
        <v>5895</v>
      </c>
      <c r="U601" s="95">
        <v>106890</v>
      </c>
      <c r="V601" s="128"/>
      <c r="W601" s="361">
        <v>3.6803364879074658E-2</v>
      </c>
      <c r="X601" s="362">
        <v>0</v>
      </c>
      <c r="Y601" s="133">
        <v>0.09</v>
      </c>
      <c r="Z601" s="133">
        <v>5.9543084856891471E-3</v>
      </c>
      <c r="AA601" s="339">
        <v>0</v>
      </c>
      <c r="AB601" s="130"/>
      <c r="AC601" s="341">
        <v>0</v>
      </c>
      <c r="AD601" s="134">
        <v>0</v>
      </c>
      <c r="AE601" s="95">
        <v>0</v>
      </c>
      <c r="AF601" s="95">
        <v>0</v>
      </c>
      <c r="AG601" s="343">
        <v>0</v>
      </c>
      <c r="AH601" s="99"/>
    </row>
    <row r="602" spans="1:34" s="34" customFormat="1" ht="12">
      <c r="A602" s="100">
        <v>481</v>
      </c>
      <c r="B602" s="103">
        <v>481035244</v>
      </c>
      <c r="C602" s="102" t="s">
        <v>534</v>
      </c>
      <c r="D602" s="103">
        <v>35</v>
      </c>
      <c r="E602" s="102" t="s">
        <v>60</v>
      </c>
      <c r="F602" s="103">
        <v>244</v>
      </c>
      <c r="G602" s="104" t="s">
        <v>269</v>
      </c>
      <c r="H602" s="94"/>
      <c r="I602" s="304">
        <v>17257</v>
      </c>
      <c r="J602" s="304">
        <v>4172</v>
      </c>
      <c r="K602" s="304">
        <v>0</v>
      </c>
      <c r="L602" s="304">
        <v>1188</v>
      </c>
      <c r="M602" s="304">
        <v>22617</v>
      </c>
      <c r="N602" s="127"/>
      <c r="O602" s="134">
        <v>9</v>
      </c>
      <c r="P602" s="95">
        <v>191439</v>
      </c>
      <c r="Q602" s="95">
        <v>0</v>
      </c>
      <c r="R602" s="95">
        <v>0</v>
      </c>
      <c r="S602" s="95">
        <v>0</v>
      </c>
      <c r="T602" s="95">
        <v>10611</v>
      </c>
      <c r="U602" s="95">
        <v>202050</v>
      </c>
      <c r="V602" s="128"/>
      <c r="W602" s="361">
        <v>6.6246056782334389E-2</v>
      </c>
      <c r="X602" s="362">
        <v>0</v>
      </c>
      <c r="Y602" s="133">
        <v>0.09</v>
      </c>
      <c r="Z602" s="133">
        <v>8.1553960330733144E-2</v>
      </c>
      <c r="AA602" s="339">
        <v>0</v>
      </c>
      <c r="AB602" s="130"/>
      <c r="AC602" s="341">
        <v>3</v>
      </c>
      <c r="AD602" s="134">
        <v>0</v>
      </c>
      <c r="AE602" s="95">
        <v>0</v>
      </c>
      <c r="AF602" s="95">
        <v>0</v>
      </c>
      <c r="AG602" s="343">
        <v>0</v>
      </c>
      <c r="AH602" s="99"/>
    </row>
    <row r="603" spans="1:34" s="34" customFormat="1" ht="12">
      <c r="A603" s="100">
        <v>481</v>
      </c>
      <c r="B603" s="103">
        <v>481035285</v>
      </c>
      <c r="C603" s="102" t="s">
        <v>534</v>
      </c>
      <c r="D603" s="103">
        <v>35</v>
      </c>
      <c r="E603" s="102" t="s">
        <v>60</v>
      </c>
      <c r="F603" s="103">
        <v>285</v>
      </c>
      <c r="G603" s="104" t="s">
        <v>310</v>
      </c>
      <c r="H603" s="94"/>
      <c r="I603" s="304">
        <v>20027</v>
      </c>
      <c r="J603" s="304">
        <v>4429</v>
      </c>
      <c r="K603" s="304">
        <v>0</v>
      </c>
      <c r="L603" s="304">
        <v>1188</v>
      </c>
      <c r="M603" s="304">
        <v>25644</v>
      </c>
      <c r="N603" s="127"/>
      <c r="O603" s="134">
        <v>2</v>
      </c>
      <c r="P603" s="95">
        <v>48552</v>
      </c>
      <c r="Q603" s="95">
        <v>0</v>
      </c>
      <c r="R603" s="95">
        <v>0</v>
      </c>
      <c r="S603" s="95">
        <v>0</v>
      </c>
      <c r="T603" s="95">
        <v>2358</v>
      </c>
      <c r="U603" s="95">
        <v>50910</v>
      </c>
      <c r="V603" s="128"/>
      <c r="W603" s="361">
        <v>1.4721345951629864E-2</v>
      </c>
      <c r="X603" s="362">
        <v>0</v>
      </c>
      <c r="Y603" s="133">
        <v>0.09</v>
      </c>
      <c r="Z603" s="133">
        <v>2.2266543452715282E-2</v>
      </c>
      <c r="AA603" s="339">
        <v>0</v>
      </c>
      <c r="AB603" s="130"/>
      <c r="AC603" s="341">
        <v>1</v>
      </c>
      <c r="AD603" s="134">
        <v>0</v>
      </c>
      <c r="AE603" s="95">
        <v>0</v>
      </c>
      <c r="AF603" s="95">
        <v>0</v>
      </c>
      <c r="AG603" s="343">
        <v>0</v>
      </c>
      <c r="AH603" s="99"/>
    </row>
    <row r="604" spans="1:34" s="34" customFormat="1" ht="12">
      <c r="A604" s="100">
        <v>481</v>
      </c>
      <c r="B604" s="103">
        <v>481035336</v>
      </c>
      <c r="C604" s="102" t="s">
        <v>534</v>
      </c>
      <c r="D604" s="103">
        <v>35</v>
      </c>
      <c r="E604" s="102" t="s">
        <v>60</v>
      </c>
      <c r="F604" s="103">
        <v>336</v>
      </c>
      <c r="G604" s="104" t="s">
        <v>361</v>
      </c>
      <c r="H604" s="94"/>
      <c r="I604" s="304">
        <v>15812</v>
      </c>
      <c r="J604" s="304">
        <v>3465</v>
      </c>
      <c r="K604" s="304">
        <v>0</v>
      </c>
      <c r="L604" s="304">
        <v>1188</v>
      </c>
      <c r="M604" s="304">
        <v>20465</v>
      </c>
      <c r="N604" s="127"/>
      <c r="O604" s="134">
        <v>1</v>
      </c>
      <c r="P604" s="95">
        <v>19135</v>
      </c>
      <c r="Q604" s="95">
        <v>0</v>
      </c>
      <c r="R604" s="95">
        <v>0</v>
      </c>
      <c r="S604" s="95">
        <v>0</v>
      </c>
      <c r="T604" s="95">
        <v>1179</v>
      </c>
      <c r="U604" s="95">
        <v>20314</v>
      </c>
      <c r="V604" s="128"/>
      <c r="W604" s="361">
        <v>7.3606729758149319E-3</v>
      </c>
      <c r="X604" s="362">
        <v>0</v>
      </c>
      <c r="Y604" s="133">
        <v>0.09</v>
      </c>
      <c r="Z604" s="133">
        <v>4.0610278282502986E-2</v>
      </c>
      <c r="AA604" s="339">
        <v>0</v>
      </c>
      <c r="AB604" s="130"/>
      <c r="AC604" s="341">
        <v>0</v>
      </c>
      <c r="AD604" s="134">
        <v>0</v>
      </c>
      <c r="AE604" s="95">
        <v>0</v>
      </c>
      <c r="AF604" s="95">
        <v>0</v>
      </c>
      <c r="AG604" s="343">
        <v>0</v>
      </c>
      <c r="AH604" s="99"/>
    </row>
    <row r="605" spans="1:34" s="34" customFormat="1" ht="12">
      <c r="A605" s="100">
        <v>481</v>
      </c>
      <c r="B605" s="103">
        <v>481035347</v>
      </c>
      <c r="C605" s="102" t="s">
        <v>534</v>
      </c>
      <c r="D605" s="103">
        <v>35</v>
      </c>
      <c r="E605" s="102" t="s">
        <v>60</v>
      </c>
      <c r="F605" s="103">
        <v>347</v>
      </c>
      <c r="G605" s="104" t="s">
        <v>372</v>
      </c>
      <c r="H605" s="94"/>
      <c r="I605" s="304">
        <v>12632</v>
      </c>
      <c r="J605" s="304">
        <v>5784</v>
      </c>
      <c r="K605" s="304">
        <v>0</v>
      </c>
      <c r="L605" s="304">
        <v>1188</v>
      </c>
      <c r="M605" s="304">
        <v>19604</v>
      </c>
      <c r="N605" s="127"/>
      <c r="O605" s="134">
        <v>1</v>
      </c>
      <c r="P605" s="95">
        <v>18280</v>
      </c>
      <c r="Q605" s="95">
        <v>0</v>
      </c>
      <c r="R605" s="95">
        <v>0</v>
      </c>
      <c r="S605" s="95">
        <v>0</v>
      </c>
      <c r="T605" s="95">
        <v>1179</v>
      </c>
      <c r="U605" s="95">
        <v>19459</v>
      </c>
      <c r="V605" s="128"/>
      <c r="W605" s="361">
        <v>7.3606729758149319E-3</v>
      </c>
      <c r="X605" s="362">
        <v>0</v>
      </c>
      <c r="Y605" s="133">
        <v>0.09</v>
      </c>
      <c r="Z605" s="133">
        <v>9.3422809623091036E-3</v>
      </c>
      <c r="AA605" s="339">
        <v>0</v>
      </c>
      <c r="AB605" s="130"/>
      <c r="AC605" s="341">
        <v>0</v>
      </c>
      <c r="AD605" s="134">
        <v>0</v>
      </c>
      <c r="AE605" s="95">
        <v>0</v>
      </c>
      <c r="AF605" s="95">
        <v>0</v>
      </c>
      <c r="AG605" s="343">
        <v>0</v>
      </c>
      <c r="AH605" s="99"/>
    </row>
    <row r="606" spans="1:34" s="34" customFormat="1" ht="12">
      <c r="A606" s="100">
        <v>482</v>
      </c>
      <c r="B606" s="103">
        <v>482204007</v>
      </c>
      <c r="C606" s="102" t="s">
        <v>535</v>
      </c>
      <c r="D606" s="103">
        <v>204</v>
      </c>
      <c r="E606" s="102" t="s">
        <v>229</v>
      </c>
      <c r="F606" s="103">
        <v>7</v>
      </c>
      <c r="G606" s="104" t="s">
        <v>32</v>
      </c>
      <c r="H606" s="94"/>
      <c r="I606" s="304">
        <v>11832</v>
      </c>
      <c r="J606" s="304">
        <v>5456</v>
      </c>
      <c r="K606" s="304">
        <v>0</v>
      </c>
      <c r="L606" s="304">
        <v>1188</v>
      </c>
      <c r="M606" s="304">
        <v>18476</v>
      </c>
      <c r="N606" s="127"/>
      <c r="O606" s="134">
        <v>116</v>
      </c>
      <c r="P606" s="95">
        <v>2005408</v>
      </c>
      <c r="Q606" s="95">
        <v>0</v>
      </c>
      <c r="R606" s="95">
        <v>0</v>
      </c>
      <c r="S606" s="95">
        <v>0</v>
      </c>
      <c r="T606" s="95">
        <v>137808</v>
      </c>
      <c r="U606" s="95">
        <v>2143216</v>
      </c>
      <c r="V606" s="128"/>
      <c r="W606" s="361">
        <v>0</v>
      </c>
      <c r="X606" s="362">
        <v>0</v>
      </c>
      <c r="Y606" s="133">
        <v>0.09</v>
      </c>
      <c r="Z606" s="133">
        <v>4.7704825749874932E-2</v>
      </c>
      <c r="AA606" s="339">
        <v>0</v>
      </c>
      <c r="AB606" s="130"/>
      <c r="AC606" s="341">
        <v>41</v>
      </c>
      <c r="AD606" s="134">
        <v>0</v>
      </c>
      <c r="AE606" s="95">
        <v>0</v>
      </c>
      <c r="AF606" s="95">
        <v>0</v>
      </c>
      <c r="AG606" s="343">
        <v>0</v>
      </c>
      <c r="AH606" s="99"/>
    </row>
    <row r="607" spans="1:34" s="34" customFormat="1" ht="12">
      <c r="A607" s="100">
        <v>482</v>
      </c>
      <c r="B607" s="103">
        <v>482204038</v>
      </c>
      <c r="C607" s="102" t="s">
        <v>535</v>
      </c>
      <c r="D607" s="103">
        <v>204</v>
      </c>
      <c r="E607" s="102" t="s">
        <v>229</v>
      </c>
      <c r="F607" s="103">
        <v>38</v>
      </c>
      <c r="G607" s="104" t="s">
        <v>63</v>
      </c>
      <c r="H607" s="94"/>
      <c r="I607" s="304">
        <v>11462</v>
      </c>
      <c r="J607" s="304">
        <v>8853</v>
      </c>
      <c r="K607" s="304">
        <v>0</v>
      </c>
      <c r="L607" s="304">
        <v>1188</v>
      </c>
      <c r="M607" s="304">
        <v>21503</v>
      </c>
      <c r="N607" s="127"/>
      <c r="O607" s="134">
        <v>3</v>
      </c>
      <c r="P607" s="95">
        <v>60945</v>
      </c>
      <c r="Q607" s="95">
        <v>0</v>
      </c>
      <c r="R607" s="95">
        <v>0</v>
      </c>
      <c r="S607" s="95">
        <v>0</v>
      </c>
      <c r="T607" s="95">
        <v>3564</v>
      </c>
      <c r="U607" s="95">
        <v>64509</v>
      </c>
      <c r="V607" s="128"/>
      <c r="W607" s="361">
        <v>0</v>
      </c>
      <c r="X607" s="362">
        <v>0</v>
      </c>
      <c r="Y607" s="133">
        <v>0.09</v>
      </c>
      <c r="Z607" s="133">
        <v>3.5295498766974155E-3</v>
      </c>
      <c r="AA607" s="339">
        <v>0</v>
      </c>
      <c r="AB607" s="130"/>
      <c r="AC607" s="341">
        <v>2</v>
      </c>
      <c r="AD607" s="134">
        <v>0</v>
      </c>
      <c r="AE607" s="95">
        <v>0</v>
      </c>
      <c r="AF607" s="95">
        <v>0</v>
      </c>
      <c r="AG607" s="343">
        <v>0</v>
      </c>
      <c r="AH607" s="99"/>
    </row>
    <row r="608" spans="1:34" s="34" customFormat="1" ht="12">
      <c r="A608" s="100">
        <v>482</v>
      </c>
      <c r="B608" s="103">
        <v>482204105</v>
      </c>
      <c r="C608" s="102" t="s">
        <v>535</v>
      </c>
      <c r="D608" s="103">
        <v>204</v>
      </c>
      <c r="E608" s="102" t="s">
        <v>229</v>
      </c>
      <c r="F608" s="103">
        <v>105</v>
      </c>
      <c r="G608" s="104" t="s">
        <v>130</v>
      </c>
      <c r="H608" s="94"/>
      <c r="I608" s="304">
        <v>11462</v>
      </c>
      <c r="J608" s="304">
        <v>6666</v>
      </c>
      <c r="K608" s="304">
        <v>0</v>
      </c>
      <c r="L608" s="304">
        <v>1188</v>
      </c>
      <c r="M608" s="304">
        <v>19316</v>
      </c>
      <c r="N608" s="127"/>
      <c r="O608" s="134">
        <v>3</v>
      </c>
      <c r="P608" s="95">
        <v>54384</v>
      </c>
      <c r="Q608" s="95">
        <v>0</v>
      </c>
      <c r="R608" s="95">
        <v>0</v>
      </c>
      <c r="S608" s="95">
        <v>0</v>
      </c>
      <c r="T608" s="95">
        <v>3564</v>
      </c>
      <c r="U608" s="95">
        <v>57948</v>
      </c>
      <c r="V608" s="128"/>
      <c r="W608" s="361">
        <v>0</v>
      </c>
      <c r="X608" s="362">
        <v>0</v>
      </c>
      <c r="Y608" s="133">
        <v>0.09</v>
      </c>
      <c r="Z608" s="133">
        <v>2.18305904410459E-3</v>
      </c>
      <c r="AA608" s="339">
        <v>0</v>
      </c>
      <c r="AB608" s="130"/>
      <c r="AC608" s="341">
        <v>2</v>
      </c>
      <c r="AD608" s="134">
        <v>0</v>
      </c>
      <c r="AE608" s="95">
        <v>0</v>
      </c>
      <c r="AF608" s="95">
        <v>0</v>
      </c>
      <c r="AG608" s="343">
        <v>0</v>
      </c>
      <c r="AH608" s="99"/>
    </row>
    <row r="609" spans="1:34" s="34" customFormat="1" ht="12">
      <c r="A609" s="100">
        <v>482</v>
      </c>
      <c r="B609" s="103">
        <v>482204204</v>
      </c>
      <c r="C609" s="102" t="s">
        <v>535</v>
      </c>
      <c r="D609" s="103">
        <v>204</v>
      </c>
      <c r="E609" s="102" t="s">
        <v>229</v>
      </c>
      <c r="F609" s="103">
        <v>204</v>
      </c>
      <c r="G609" s="104" t="s">
        <v>229</v>
      </c>
      <c r="H609" s="94"/>
      <c r="I609" s="304">
        <v>11738</v>
      </c>
      <c r="J609" s="304">
        <v>9414</v>
      </c>
      <c r="K609" s="304">
        <v>0</v>
      </c>
      <c r="L609" s="304">
        <v>1188</v>
      </c>
      <c r="M609" s="304">
        <v>22340</v>
      </c>
      <c r="N609" s="127"/>
      <c r="O609" s="134">
        <v>86</v>
      </c>
      <c r="P609" s="95">
        <v>1819072</v>
      </c>
      <c r="Q609" s="95">
        <v>0</v>
      </c>
      <c r="R609" s="95">
        <v>0</v>
      </c>
      <c r="S609" s="95">
        <v>0</v>
      </c>
      <c r="T609" s="95">
        <v>102168</v>
      </c>
      <c r="U609" s="95">
        <v>1921240</v>
      </c>
      <c r="V609" s="128"/>
      <c r="W609" s="361">
        <v>0</v>
      </c>
      <c r="X609" s="362">
        <v>0</v>
      </c>
      <c r="Y609" s="133">
        <v>0.09</v>
      </c>
      <c r="Z609" s="133">
        <v>3.7439264202367539E-2</v>
      </c>
      <c r="AA609" s="339">
        <v>0</v>
      </c>
      <c r="AB609" s="130"/>
      <c r="AC609" s="341">
        <v>29</v>
      </c>
      <c r="AD609" s="134">
        <v>0</v>
      </c>
      <c r="AE609" s="95">
        <v>0</v>
      </c>
      <c r="AF609" s="95">
        <v>0</v>
      </c>
      <c r="AG609" s="343">
        <v>0</v>
      </c>
      <c r="AH609" s="99"/>
    </row>
    <row r="610" spans="1:34" s="34" customFormat="1" ht="12">
      <c r="A610" s="100">
        <v>482</v>
      </c>
      <c r="B610" s="103">
        <v>482204705</v>
      </c>
      <c r="C610" s="102" t="s">
        <v>535</v>
      </c>
      <c r="D610" s="103">
        <v>204</v>
      </c>
      <c r="E610" s="102" t="s">
        <v>229</v>
      </c>
      <c r="F610" s="103">
        <v>705</v>
      </c>
      <c r="G610" s="104" t="s">
        <v>411</v>
      </c>
      <c r="H610" s="94"/>
      <c r="I610" s="304">
        <v>11091</v>
      </c>
      <c r="J610" s="304">
        <v>9557</v>
      </c>
      <c r="K610" s="304">
        <v>0</v>
      </c>
      <c r="L610" s="304">
        <v>1188</v>
      </c>
      <c r="M610" s="304">
        <v>21836</v>
      </c>
      <c r="N610" s="127"/>
      <c r="O610" s="134">
        <v>1</v>
      </c>
      <c r="P610" s="95">
        <v>20648</v>
      </c>
      <c r="Q610" s="95">
        <v>0</v>
      </c>
      <c r="R610" s="95">
        <v>0</v>
      </c>
      <c r="S610" s="95">
        <v>0</v>
      </c>
      <c r="T610" s="95">
        <v>1188</v>
      </c>
      <c r="U610" s="95">
        <v>21836</v>
      </c>
      <c r="V610" s="128"/>
      <c r="W610" s="361">
        <v>0</v>
      </c>
      <c r="X610" s="362">
        <v>0</v>
      </c>
      <c r="Y610" s="133">
        <v>0.09</v>
      </c>
      <c r="Z610" s="133">
        <v>2.1836147060343438E-3</v>
      </c>
      <c r="AA610" s="339">
        <v>0</v>
      </c>
      <c r="AB610" s="130"/>
      <c r="AC610" s="341">
        <v>1</v>
      </c>
      <c r="AD610" s="134">
        <v>0</v>
      </c>
      <c r="AE610" s="95">
        <v>0</v>
      </c>
      <c r="AF610" s="95">
        <v>0</v>
      </c>
      <c r="AG610" s="343">
        <v>0</v>
      </c>
      <c r="AH610" s="99"/>
    </row>
    <row r="611" spans="1:34" s="34" customFormat="1" ht="12">
      <c r="A611" s="100">
        <v>482</v>
      </c>
      <c r="B611" s="103">
        <v>482204745</v>
      </c>
      <c r="C611" s="102" t="s">
        <v>535</v>
      </c>
      <c r="D611" s="103">
        <v>204</v>
      </c>
      <c r="E611" s="102" t="s">
        <v>229</v>
      </c>
      <c r="F611" s="103">
        <v>745</v>
      </c>
      <c r="G611" s="104" t="s">
        <v>422</v>
      </c>
      <c r="H611" s="94"/>
      <c r="I611" s="304">
        <v>12135</v>
      </c>
      <c r="J611" s="304">
        <v>4965</v>
      </c>
      <c r="K611" s="304">
        <v>0</v>
      </c>
      <c r="L611" s="304">
        <v>1188</v>
      </c>
      <c r="M611" s="304">
        <v>18288</v>
      </c>
      <c r="N611" s="127"/>
      <c r="O611" s="134">
        <v>33</v>
      </c>
      <c r="P611" s="95">
        <v>564300</v>
      </c>
      <c r="Q611" s="95">
        <v>0</v>
      </c>
      <c r="R611" s="95">
        <v>0</v>
      </c>
      <c r="S611" s="95">
        <v>0</v>
      </c>
      <c r="T611" s="95">
        <v>39204</v>
      </c>
      <c r="U611" s="95">
        <v>603504</v>
      </c>
      <c r="V611" s="128"/>
      <c r="W611" s="361">
        <v>0</v>
      </c>
      <c r="X611" s="362">
        <v>0</v>
      </c>
      <c r="Y611" s="133">
        <v>0.09</v>
      </c>
      <c r="Z611" s="133">
        <v>1.5563841642471724E-2</v>
      </c>
      <c r="AA611" s="339">
        <v>0</v>
      </c>
      <c r="AB611" s="130"/>
      <c r="AC611" s="341">
        <v>12</v>
      </c>
      <c r="AD611" s="134">
        <v>0</v>
      </c>
      <c r="AE611" s="95">
        <v>0</v>
      </c>
      <c r="AF611" s="95">
        <v>0</v>
      </c>
      <c r="AG611" s="343">
        <v>0</v>
      </c>
      <c r="AH611" s="99"/>
    </row>
    <row r="612" spans="1:34" s="34" customFormat="1" ht="12">
      <c r="A612" s="100">
        <v>482</v>
      </c>
      <c r="B612" s="103">
        <v>482204773</v>
      </c>
      <c r="C612" s="102" t="s">
        <v>535</v>
      </c>
      <c r="D612" s="103">
        <v>204</v>
      </c>
      <c r="E612" s="102" t="s">
        <v>229</v>
      </c>
      <c r="F612" s="103">
        <v>773</v>
      </c>
      <c r="G612" s="104" t="s">
        <v>432</v>
      </c>
      <c r="H612" s="94"/>
      <c r="I612" s="304">
        <v>12551</v>
      </c>
      <c r="J612" s="304">
        <v>8146</v>
      </c>
      <c r="K612" s="304">
        <v>0</v>
      </c>
      <c r="L612" s="304">
        <v>1188</v>
      </c>
      <c r="M612" s="304">
        <v>21885</v>
      </c>
      <c r="N612" s="127"/>
      <c r="O612" s="134">
        <v>46</v>
      </c>
      <c r="P612" s="95">
        <v>952062</v>
      </c>
      <c r="Q612" s="95">
        <v>0</v>
      </c>
      <c r="R612" s="95">
        <v>0</v>
      </c>
      <c r="S612" s="95">
        <v>0</v>
      </c>
      <c r="T612" s="95">
        <v>54648</v>
      </c>
      <c r="U612" s="95">
        <v>1006710</v>
      </c>
      <c r="V612" s="128"/>
      <c r="W612" s="361">
        <v>0</v>
      </c>
      <c r="X612" s="362">
        <v>0</v>
      </c>
      <c r="Y612" s="133">
        <v>0.09</v>
      </c>
      <c r="Z612" s="133">
        <v>1.9620948352548052E-2</v>
      </c>
      <c r="AA612" s="339">
        <v>0</v>
      </c>
      <c r="AB612" s="130"/>
      <c r="AC612" s="341">
        <v>15</v>
      </c>
      <c r="AD612" s="134">
        <v>0</v>
      </c>
      <c r="AE612" s="95">
        <v>0</v>
      </c>
      <c r="AF612" s="95">
        <v>0</v>
      </c>
      <c r="AG612" s="343">
        <v>0</v>
      </c>
      <c r="AH612" s="99"/>
    </row>
    <row r="613" spans="1:34" s="34" customFormat="1" ht="12">
      <c r="A613" s="100">
        <v>483</v>
      </c>
      <c r="B613" s="103">
        <v>483239020</v>
      </c>
      <c r="C613" s="102" t="s">
        <v>536</v>
      </c>
      <c r="D613" s="103">
        <v>239</v>
      </c>
      <c r="E613" s="102" t="s">
        <v>264</v>
      </c>
      <c r="F613" s="103">
        <v>20</v>
      </c>
      <c r="G613" s="104" t="s">
        <v>45</v>
      </c>
      <c r="H613" s="94"/>
      <c r="I613" s="304">
        <v>15725</v>
      </c>
      <c r="J613" s="304">
        <v>3651</v>
      </c>
      <c r="K613" s="304">
        <v>0</v>
      </c>
      <c r="L613" s="304">
        <v>1188</v>
      </c>
      <c r="M613" s="304">
        <v>20564</v>
      </c>
      <c r="N613" s="127"/>
      <c r="O613" s="134">
        <v>17</v>
      </c>
      <c r="P613" s="95">
        <v>329392</v>
      </c>
      <c r="Q613" s="95">
        <v>0</v>
      </c>
      <c r="R613" s="95">
        <v>0</v>
      </c>
      <c r="S613" s="95">
        <v>0</v>
      </c>
      <c r="T613" s="95">
        <v>20196</v>
      </c>
      <c r="U613" s="95">
        <v>349588</v>
      </c>
      <c r="V613" s="128"/>
      <c r="W613" s="361">
        <v>0</v>
      </c>
      <c r="X613" s="362">
        <v>0</v>
      </c>
      <c r="Y613" s="133">
        <v>0.09</v>
      </c>
      <c r="Z613" s="133">
        <v>6.6450764400587226E-2</v>
      </c>
      <c r="AA613" s="339">
        <v>0</v>
      </c>
      <c r="AB613" s="130"/>
      <c r="AC613" s="341">
        <v>2</v>
      </c>
      <c r="AD613" s="134">
        <v>0</v>
      </c>
      <c r="AE613" s="95">
        <v>0</v>
      </c>
      <c r="AF613" s="95">
        <v>0</v>
      </c>
      <c r="AG613" s="343">
        <v>0</v>
      </c>
      <c r="AH613" s="99"/>
    </row>
    <row r="614" spans="1:34" s="34" customFormat="1" ht="12">
      <c r="A614" s="100">
        <v>483</v>
      </c>
      <c r="B614" s="103">
        <v>483239036</v>
      </c>
      <c r="C614" s="102" t="s">
        <v>536</v>
      </c>
      <c r="D614" s="103">
        <v>239</v>
      </c>
      <c r="E614" s="102" t="s">
        <v>264</v>
      </c>
      <c r="F614" s="103">
        <v>36</v>
      </c>
      <c r="G614" s="104" t="s">
        <v>61</v>
      </c>
      <c r="H614" s="94"/>
      <c r="I614" s="304">
        <v>13710</v>
      </c>
      <c r="J614" s="304">
        <v>7100</v>
      </c>
      <c r="K614" s="304">
        <v>0</v>
      </c>
      <c r="L614" s="304">
        <v>1188</v>
      </c>
      <c r="M614" s="304">
        <v>21998</v>
      </c>
      <c r="N614" s="127"/>
      <c r="O614" s="134">
        <v>26</v>
      </c>
      <c r="P614" s="95">
        <v>541060</v>
      </c>
      <c r="Q614" s="95">
        <v>0</v>
      </c>
      <c r="R614" s="95">
        <v>0</v>
      </c>
      <c r="S614" s="95">
        <v>0</v>
      </c>
      <c r="T614" s="95">
        <v>30888</v>
      </c>
      <c r="U614" s="95">
        <v>571948</v>
      </c>
      <c r="V614" s="128"/>
      <c r="W614" s="361">
        <v>0</v>
      </c>
      <c r="X614" s="362">
        <v>0</v>
      </c>
      <c r="Y614" s="133">
        <v>0.09</v>
      </c>
      <c r="Z614" s="133">
        <v>6.023663572892226E-2</v>
      </c>
      <c r="AA614" s="339">
        <v>0</v>
      </c>
      <c r="AB614" s="130"/>
      <c r="AC614" s="341">
        <v>8</v>
      </c>
      <c r="AD614" s="134">
        <v>0</v>
      </c>
      <c r="AE614" s="95">
        <v>0</v>
      </c>
      <c r="AF614" s="95">
        <v>0</v>
      </c>
      <c r="AG614" s="343">
        <v>0</v>
      </c>
      <c r="AH614" s="99"/>
    </row>
    <row r="615" spans="1:34" s="34" customFormat="1" ht="12">
      <c r="A615" s="100">
        <v>483</v>
      </c>
      <c r="B615" s="103">
        <v>483239044</v>
      </c>
      <c r="C615" s="102" t="s">
        <v>536</v>
      </c>
      <c r="D615" s="103">
        <v>239</v>
      </c>
      <c r="E615" s="102" t="s">
        <v>264</v>
      </c>
      <c r="F615" s="103">
        <v>44</v>
      </c>
      <c r="G615" s="104" t="s">
        <v>69</v>
      </c>
      <c r="H615" s="94"/>
      <c r="I615" s="304">
        <v>20038.414549206529</v>
      </c>
      <c r="J615" s="304">
        <v>0</v>
      </c>
      <c r="K615" s="304">
        <v>0</v>
      </c>
      <c r="L615" s="304">
        <v>1188</v>
      </c>
      <c r="M615" s="304">
        <v>21226.414549206529</v>
      </c>
      <c r="N615" s="127"/>
      <c r="O615" s="134">
        <v>1</v>
      </c>
      <c r="P615" s="95">
        <v>20038</v>
      </c>
      <c r="Q615" s="95">
        <v>0</v>
      </c>
      <c r="R615" s="95">
        <v>0</v>
      </c>
      <c r="S615" s="95">
        <v>0</v>
      </c>
      <c r="T615" s="95">
        <v>1188</v>
      </c>
      <c r="U615" s="95">
        <v>21226</v>
      </c>
      <c r="V615" s="128"/>
      <c r="W615" s="361">
        <v>0</v>
      </c>
      <c r="X615" s="362">
        <v>0</v>
      </c>
      <c r="Y615" s="133">
        <v>0.09</v>
      </c>
      <c r="Z615" s="133">
        <v>9.39202095539073E-2</v>
      </c>
      <c r="AA615" s="339">
        <v>0</v>
      </c>
      <c r="AB615" s="130"/>
      <c r="AC615" s="341">
        <v>0</v>
      </c>
      <c r="AD615" s="134">
        <v>0</v>
      </c>
      <c r="AE615" s="95">
        <v>0</v>
      </c>
      <c r="AF615" s="95">
        <v>0</v>
      </c>
      <c r="AG615" s="343">
        <v>0</v>
      </c>
      <c r="AH615" s="99"/>
    </row>
    <row r="616" spans="1:34" s="34" customFormat="1" ht="12">
      <c r="A616" s="100">
        <v>483</v>
      </c>
      <c r="B616" s="103">
        <v>483239052</v>
      </c>
      <c r="C616" s="102" t="s">
        <v>536</v>
      </c>
      <c r="D616" s="103">
        <v>239</v>
      </c>
      <c r="E616" s="102" t="s">
        <v>264</v>
      </c>
      <c r="F616" s="103">
        <v>52</v>
      </c>
      <c r="G616" s="104" t="s">
        <v>77</v>
      </c>
      <c r="H616" s="94"/>
      <c r="I616" s="304">
        <v>13698</v>
      </c>
      <c r="J616" s="304">
        <v>7279</v>
      </c>
      <c r="K616" s="304">
        <v>0</v>
      </c>
      <c r="L616" s="304">
        <v>1188</v>
      </c>
      <c r="M616" s="304">
        <v>22165</v>
      </c>
      <c r="N616" s="127"/>
      <c r="O616" s="134">
        <v>56</v>
      </c>
      <c r="P616" s="95">
        <v>1174712</v>
      </c>
      <c r="Q616" s="95">
        <v>0</v>
      </c>
      <c r="R616" s="95">
        <v>0</v>
      </c>
      <c r="S616" s="95">
        <v>0</v>
      </c>
      <c r="T616" s="95">
        <v>66528</v>
      </c>
      <c r="U616" s="95">
        <v>1241240</v>
      </c>
      <c r="V616" s="128"/>
      <c r="W616" s="361">
        <v>0</v>
      </c>
      <c r="X616" s="362">
        <v>0</v>
      </c>
      <c r="Y616" s="133">
        <v>0.09</v>
      </c>
      <c r="Z616" s="133">
        <v>5.036458719979571E-2</v>
      </c>
      <c r="AA616" s="339">
        <v>0</v>
      </c>
      <c r="AB616" s="130"/>
      <c r="AC616" s="341">
        <v>8</v>
      </c>
      <c r="AD616" s="134">
        <v>0</v>
      </c>
      <c r="AE616" s="95">
        <v>0</v>
      </c>
      <c r="AF616" s="95">
        <v>0</v>
      </c>
      <c r="AG616" s="343">
        <v>0</v>
      </c>
      <c r="AH616" s="99"/>
    </row>
    <row r="617" spans="1:34" s="34" customFormat="1" ht="12">
      <c r="A617" s="100">
        <v>483</v>
      </c>
      <c r="B617" s="103">
        <v>483239057</v>
      </c>
      <c r="C617" s="102" t="s">
        <v>536</v>
      </c>
      <c r="D617" s="103">
        <v>239</v>
      </c>
      <c r="E617" s="102" t="s">
        <v>264</v>
      </c>
      <c r="F617" s="103">
        <v>57</v>
      </c>
      <c r="G617" s="104" t="s">
        <v>82</v>
      </c>
      <c r="H617" s="94"/>
      <c r="I617" s="304">
        <v>21613</v>
      </c>
      <c r="J617" s="304">
        <v>1083</v>
      </c>
      <c r="K617" s="304">
        <v>0</v>
      </c>
      <c r="L617" s="304">
        <v>1188</v>
      </c>
      <c r="M617" s="304">
        <v>23884</v>
      </c>
      <c r="N617" s="127"/>
      <c r="O617" s="134">
        <v>1</v>
      </c>
      <c r="P617" s="95">
        <v>22696</v>
      </c>
      <c r="Q617" s="95">
        <v>0</v>
      </c>
      <c r="R617" s="95">
        <v>0</v>
      </c>
      <c r="S617" s="95">
        <v>0</v>
      </c>
      <c r="T617" s="95">
        <v>1188</v>
      </c>
      <c r="U617" s="95">
        <v>23884</v>
      </c>
      <c r="V617" s="128"/>
      <c r="W617" s="361">
        <v>0</v>
      </c>
      <c r="X617" s="362">
        <v>0</v>
      </c>
      <c r="Y617" s="133">
        <v>0.18</v>
      </c>
      <c r="Z617" s="133">
        <v>0.1244432740237135</v>
      </c>
      <c r="AA617" s="339">
        <v>0</v>
      </c>
      <c r="AB617" s="130"/>
      <c r="AC617" s="341">
        <v>0</v>
      </c>
      <c r="AD617" s="134">
        <v>0</v>
      </c>
      <c r="AE617" s="95">
        <v>0</v>
      </c>
      <c r="AF617" s="95">
        <v>0</v>
      </c>
      <c r="AG617" s="343">
        <v>0</v>
      </c>
      <c r="AH617" s="99"/>
    </row>
    <row r="618" spans="1:34" s="34" customFormat="1" ht="12">
      <c r="A618" s="100">
        <v>483</v>
      </c>
      <c r="B618" s="103">
        <v>483239082</v>
      </c>
      <c r="C618" s="102" t="s">
        <v>536</v>
      </c>
      <c r="D618" s="103">
        <v>239</v>
      </c>
      <c r="E618" s="102" t="s">
        <v>264</v>
      </c>
      <c r="F618" s="103">
        <v>82</v>
      </c>
      <c r="G618" s="104" t="s">
        <v>107</v>
      </c>
      <c r="H618" s="94"/>
      <c r="I618" s="304">
        <v>12982</v>
      </c>
      <c r="J618" s="304">
        <v>6090</v>
      </c>
      <c r="K618" s="304">
        <v>0</v>
      </c>
      <c r="L618" s="304">
        <v>1188</v>
      </c>
      <c r="M618" s="304">
        <v>20260</v>
      </c>
      <c r="N618" s="127"/>
      <c r="O618" s="134">
        <v>6</v>
      </c>
      <c r="P618" s="95">
        <v>114432</v>
      </c>
      <c r="Q618" s="95">
        <v>0</v>
      </c>
      <c r="R618" s="95">
        <v>0</v>
      </c>
      <c r="S618" s="95">
        <v>0</v>
      </c>
      <c r="T618" s="95">
        <v>7128</v>
      </c>
      <c r="U618" s="95">
        <v>121560</v>
      </c>
      <c r="V618" s="128"/>
      <c r="W618" s="361">
        <v>0</v>
      </c>
      <c r="X618" s="362">
        <v>0</v>
      </c>
      <c r="Y618" s="133">
        <v>0.09</v>
      </c>
      <c r="Z618" s="133">
        <v>5.0285438695948769E-3</v>
      </c>
      <c r="AA618" s="339">
        <v>0</v>
      </c>
      <c r="AB618" s="130"/>
      <c r="AC618" s="341">
        <v>0</v>
      </c>
      <c r="AD618" s="134">
        <v>0</v>
      </c>
      <c r="AE618" s="95">
        <v>0</v>
      </c>
      <c r="AF618" s="95">
        <v>0</v>
      </c>
      <c r="AG618" s="343">
        <v>0</v>
      </c>
      <c r="AH618" s="99"/>
    </row>
    <row r="619" spans="1:34" s="34" customFormat="1" ht="12">
      <c r="A619" s="100">
        <v>483</v>
      </c>
      <c r="B619" s="103">
        <v>483239083</v>
      </c>
      <c r="C619" s="102" t="s">
        <v>536</v>
      </c>
      <c r="D619" s="103">
        <v>239</v>
      </c>
      <c r="E619" s="102" t="s">
        <v>264</v>
      </c>
      <c r="F619" s="103">
        <v>83</v>
      </c>
      <c r="G619" s="104" t="s">
        <v>108</v>
      </c>
      <c r="H619" s="94"/>
      <c r="I619" s="304">
        <v>19182</v>
      </c>
      <c r="J619" s="304">
        <v>3798</v>
      </c>
      <c r="K619" s="304">
        <v>0</v>
      </c>
      <c r="L619" s="304">
        <v>1188</v>
      </c>
      <c r="M619" s="304">
        <v>24168</v>
      </c>
      <c r="N619" s="127"/>
      <c r="O619" s="134">
        <v>3</v>
      </c>
      <c r="P619" s="95">
        <v>68940</v>
      </c>
      <c r="Q619" s="95">
        <v>0</v>
      </c>
      <c r="R619" s="95">
        <v>0</v>
      </c>
      <c r="S619" s="95">
        <v>0</v>
      </c>
      <c r="T619" s="95">
        <v>3564</v>
      </c>
      <c r="U619" s="95">
        <v>72504</v>
      </c>
      <c r="V619" s="128"/>
      <c r="W619" s="361">
        <v>0</v>
      </c>
      <c r="X619" s="362">
        <v>0</v>
      </c>
      <c r="Y619" s="133">
        <v>0.09</v>
      </c>
      <c r="Z619" s="133">
        <v>6.4593969340280477E-3</v>
      </c>
      <c r="AA619" s="339">
        <v>0</v>
      </c>
      <c r="AB619" s="130"/>
      <c r="AC619" s="341">
        <v>0</v>
      </c>
      <c r="AD619" s="134">
        <v>0</v>
      </c>
      <c r="AE619" s="95">
        <v>0</v>
      </c>
      <c r="AF619" s="95">
        <v>0</v>
      </c>
      <c r="AG619" s="343">
        <v>0</v>
      </c>
      <c r="AH619" s="99"/>
    </row>
    <row r="620" spans="1:34" s="34" customFormat="1" ht="12">
      <c r="A620" s="100">
        <v>483</v>
      </c>
      <c r="B620" s="103">
        <v>483239095</v>
      </c>
      <c r="C620" s="102" t="s">
        <v>536</v>
      </c>
      <c r="D620" s="103">
        <v>239</v>
      </c>
      <c r="E620" s="102" t="s">
        <v>264</v>
      </c>
      <c r="F620" s="103">
        <v>95</v>
      </c>
      <c r="G620" s="104" t="s">
        <v>120</v>
      </c>
      <c r="H620" s="94"/>
      <c r="I620" s="304">
        <v>22203</v>
      </c>
      <c r="J620" s="304">
        <v>131</v>
      </c>
      <c r="K620" s="304">
        <v>0</v>
      </c>
      <c r="L620" s="304">
        <v>1188</v>
      </c>
      <c r="M620" s="304">
        <v>23522</v>
      </c>
      <c r="N620" s="127"/>
      <c r="O620" s="134">
        <v>3</v>
      </c>
      <c r="P620" s="95">
        <v>67002</v>
      </c>
      <c r="Q620" s="95">
        <v>0</v>
      </c>
      <c r="R620" s="95">
        <v>0</v>
      </c>
      <c r="S620" s="95">
        <v>0</v>
      </c>
      <c r="T620" s="95">
        <v>3564</v>
      </c>
      <c r="U620" s="95">
        <v>70566</v>
      </c>
      <c r="V620" s="128"/>
      <c r="W620" s="361">
        <v>0</v>
      </c>
      <c r="X620" s="362">
        <v>0</v>
      </c>
      <c r="Y620" s="133">
        <v>0.18</v>
      </c>
      <c r="Z620" s="133">
        <v>0.12447918998102764</v>
      </c>
      <c r="AA620" s="339">
        <v>0</v>
      </c>
      <c r="AB620" s="130"/>
      <c r="AC620" s="341">
        <v>1</v>
      </c>
      <c r="AD620" s="134">
        <v>0</v>
      </c>
      <c r="AE620" s="95">
        <v>0</v>
      </c>
      <c r="AF620" s="95">
        <v>0</v>
      </c>
      <c r="AG620" s="343">
        <v>0</v>
      </c>
      <c r="AH620" s="99"/>
    </row>
    <row r="621" spans="1:34" s="34" customFormat="1" ht="12">
      <c r="A621" s="100">
        <v>483</v>
      </c>
      <c r="B621" s="103">
        <v>483239096</v>
      </c>
      <c r="C621" s="102" t="s">
        <v>536</v>
      </c>
      <c r="D621" s="103">
        <v>239</v>
      </c>
      <c r="E621" s="102" t="s">
        <v>264</v>
      </c>
      <c r="F621" s="103">
        <v>96</v>
      </c>
      <c r="G621" s="104" t="s">
        <v>121</v>
      </c>
      <c r="H621" s="94"/>
      <c r="I621" s="304">
        <v>16962</v>
      </c>
      <c r="J621" s="304">
        <v>12126</v>
      </c>
      <c r="K621" s="304">
        <v>0</v>
      </c>
      <c r="L621" s="304">
        <v>1188</v>
      </c>
      <c r="M621" s="304">
        <v>30276</v>
      </c>
      <c r="N621" s="127"/>
      <c r="O621" s="134">
        <v>8</v>
      </c>
      <c r="P621" s="95">
        <v>232704</v>
      </c>
      <c r="Q621" s="95">
        <v>0</v>
      </c>
      <c r="R621" s="95">
        <v>0</v>
      </c>
      <c r="S621" s="95">
        <v>0</v>
      </c>
      <c r="T621" s="95">
        <v>9504</v>
      </c>
      <c r="U621" s="95">
        <v>242208</v>
      </c>
      <c r="V621" s="128"/>
      <c r="W621" s="361">
        <v>0</v>
      </c>
      <c r="X621" s="362">
        <v>0</v>
      </c>
      <c r="Y621" s="133">
        <v>0.09</v>
      </c>
      <c r="Z621" s="133">
        <v>3.7184894651330652E-2</v>
      </c>
      <c r="AA621" s="339">
        <v>0</v>
      </c>
      <c r="AB621" s="130"/>
      <c r="AC621" s="341">
        <v>1</v>
      </c>
      <c r="AD621" s="134">
        <v>0</v>
      </c>
      <c r="AE621" s="95">
        <v>0</v>
      </c>
      <c r="AF621" s="95">
        <v>0</v>
      </c>
      <c r="AG621" s="343">
        <v>0</v>
      </c>
      <c r="AH621" s="99"/>
    </row>
    <row r="622" spans="1:34" s="34" customFormat="1" ht="12">
      <c r="A622" s="100">
        <v>483</v>
      </c>
      <c r="B622" s="103">
        <v>483239118</v>
      </c>
      <c r="C622" s="102" t="s">
        <v>536</v>
      </c>
      <c r="D622" s="103">
        <v>239</v>
      </c>
      <c r="E622" s="102" t="s">
        <v>264</v>
      </c>
      <c r="F622" s="103">
        <v>118</v>
      </c>
      <c r="G622" s="104" t="s">
        <v>143</v>
      </c>
      <c r="H622" s="94"/>
      <c r="I622" s="304">
        <v>12940</v>
      </c>
      <c r="J622" s="304">
        <v>788</v>
      </c>
      <c r="K622" s="304">
        <v>0</v>
      </c>
      <c r="L622" s="304">
        <v>1188</v>
      </c>
      <c r="M622" s="304">
        <v>14916</v>
      </c>
      <c r="N622" s="127"/>
      <c r="O622" s="134">
        <v>1</v>
      </c>
      <c r="P622" s="95">
        <v>13728</v>
      </c>
      <c r="Q622" s="95">
        <v>0</v>
      </c>
      <c r="R622" s="95">
        <v>0</v>
      </c>
      <c r="S622" s="95">
        <v>0</v>
      </c>
      <c r="T622" s="95">
        <v>1188</v>
      </c>
      <c r="U622" s="95">
        <v>14916</v>
      </c>
      <c r="V622" s="128"/>
      <c r="W622" s="361">
        <v>0</v>
      </c>
      <c r="X622" s="362">
        <v>0</v>
      </c>
      <c r="Y622" s="133">
        <v>0.09</v>
      </c>
      <c r="Z622" s="133">
        <v>1.6754448520882917E-3</v>
      </c>
      <c r="AA622" s="339">
        <v>0</v>
      </c>
      <c r="AB622" s="130"/>
      <c r="AC622" s="341">
        <v>1</v>
      </c>
      <c r="AD622" s="134">
        <v>0</v>
      </c>
      <c r="AE622" s="95">
        <v>0</v>
      </c>
      <c r="AF622" s="95">
        <v>0</v>
      </c>
      <c r="AG622" s="343">
        <v>0</v>
      </c>
      <c r="AH622" s="99"/>
    </row>
    <row r="623" spans="1:34" s="34" customFormat="1" ht="12">
      <c r="A623" s="100">
        <v>483</v>
      </c>
      <c r="B623" s="103">
        <v>483239122</v>
      </c>
      <c r="C623" s="102" t="s">
        <v>536</v>
      </c>
      <c r="D623" s="103">
        <v>239</v>
      </c>
      <c r="E623" s="102" t="s">
        <v>264</v>
      </c>
      <c r="F623" s="103">
        <v>122</v>
      </c>
      <c r="G623" s="104" t="s">
        <v>147</v>
      </c>
      <c r="H623" s="94"/>
      <c r="I623" s="304">
        <v>13167.095746747573</v>
      </c>
      <c r="J623" s="304">
        <v>4727</v>
      </c>
      <c r="K623" s="304">
        <v>0</v>
      </c>
      <c r="L623" s="304">
        <v>1188</v>
      </c>
      <c r="M623" s="304">
        <v>19082.095746747575</v>
      </c>
      <c r="N623" s="127"/>
      <c r="O623" s="134">
        <v>1</v>
      </c>
      <c r="P623" s="95">
        <v>17894</v>
      </c>
      <c r="Q623" s="95">
        <v>0</v>
      </c>
      <c r="R623" s="95">
        <v>0</v>
      </c>
      <c r="S623" s="95">
        <v>0</v>
      </c>
      <c r="T623" s="95">
        <v>1188</v>
      </c>
      <c r="U623" s="95">
        <v>19082</v>
      </c>
      <c r="V623" s="128"/>
      <c r="W623" s="361">
        <v>0</v>
      </c>
      <c r="X623" s="362">
        <v>0</v>
      </c>
      <c r="Y623" s="133">
        <v>0.09</v>
      </c>
      <c r="Z623" s="133">
        <v>1.1129149502376508E-2</v>
      </c>
      <c r="AA623" s="339">
        <v>0</v>
      </c>
      <c r="AB623" s="130"/>
      <c r="AC623" s="341">
        <v>0</v>
      </c>
      <c r="AD623" s="134">
        <v>0</v>
      </c>
      <c r="AE623" s="95">
        <v>0</v>
      </c>
      <c r="AF623" s="95">
        <v>0</v>
      </c>
      <c r="AG623" s="343">
        <v>0</v>
      </c>
      <c r="AH623" s="99"/>
    </row>
    <row r="624" spans="1:34" s="34" customFormat="1" ht="12">
      <c r="A624" s="100">
        <v>483</v>
      </c>
      <c r="B624" s="103">
        <v>483239131</v>
      </c>
      <c r="C624" s="102" t="s">
        <v>536</v>
      </c>
      <c r="D624" s="103">
        <v>239</v>
      </c>
      <c r="E624" s="102" t="s">
        <v>264</v>
      </c>
      <c r="F624" s="103">
        <v>131</v>
      </c>
      <c r="G624" s="104" t="s">
        <v>156</v>
      </c>
      <c r="H624" s="94"/>
      <c r="I624" s="304">
        <v>15728</v>
      </c>
      <c r="J624" s="304">
        <v>10157</v>
      </c>
      <c r="K624" s="304">
        <v>0</v>
      </c>
      <c r="L624" s="304">
        <v>1188</v>
      </c>
      <c r="M624" s="304">
        <v>27073</v>
      </c>
      <c r="N624" s="127"/>
      <c r="O624" s="134">
        <v>1</v>
      </c>
      <c r="P624" s="95">
        <v>25885</v>
      </c>
      <c r="Q624" s="95">
        <v>0</v>
      </c>
      <c r="R624" s="95">
        <v>0</v>
      </c>
      <c r="S624" s="95">
        <v>0</v>
      </c>
      <c r="T624" s="95">
        <v>1188</v>
      </c>
      <c r="U624" s="95">
        <v>27073</v>
      </c>
      <c r="V624" s="128"/>
      <c r="W624" s="361">
        <v>0</v>
      </c>
      <c r="X624" s="362">
        <v>0</v>
      </c>
      <c r="Y624" s="133">
        <v>0.09</v>
      </c>
      <c r="Z624" s="133">
        <v>1.4463666513121641E-3</v>
      </c>
      <c r="AA624" s="339">
        <v>0</v>
      </c>
      <c r="AB624" s="130"/>
      <c r="AC624" s="341">
        <v>0</v>
      </c>
      <c r="AD624" s="134">
        <v>0</v>
      </c>
      <c r="AE624" s="95">
        <v>0</v>
      </c>
      <c r="AF624" s="95">
        <v>0</v>
      </c>
      <c r="AG624" s="343">
        <v>0</v>
      </c>
      <c r="AH624" s="99"/>
    </row>
    <row r="625" spans="1:34" s="34" customFormat="1" ht="12">
      <c r="A625" s="100">
        <v>483</v>
      </c>
      <c r="B625" s="103">
        <v>483239145</v>
      </c>
      <c r="C625" s="102" t="s">
        <v>536</v>
      </c>
      <c r="D625" s="103">
        <v>239</v>
      </c>
      <c r="E625" s="102" t="s">
        <v>264</v>
      </c>
      <c r="F625" s="103">
        <v>145</v>
      </c>
      <c r="G625" s="104" t="s">
        <v>170</v>
      </c>
      <c r="H625" s="94"/>
      <c r="I625" s="304">
        <v>13392</v>
      </c>
      <c r="J625" s="304">
        <v>1127</v>
      </c>
      <c r="K625" s="304">
        <v>0</v>
      </c>
      <c r="L625" s="304">
        <v>1188</v>
      </c>
      <c r="M625" s="304">
        <v>15707</v>
      </c>
      <c r="N625" s="127"/>
      <c r="O625" s="134">
        <v>11</v>
      </c>
      <c r="P625" s="95">
        <v>159709</v>
      </c>
      <c r="Q625" s="95">
        <v>0</v>
      </c>
      <c r="R625" s="95">
        <v>0</v>
      </c>
      <c r="S625" s="95">
        <v>0</v>
      </c>
      <c r="T625" s="95">
        <v>13068</v>
      </c>
      <c r="U625" s="95">
        <v>172777</v>
      </c>
      <c r="V625" s="128"/>
      <c r="W625" s="361">
        <v>0</v>
      </c>
      <c r="X625" s="362">
        <v>0</v>
      </c>
      <c r="Y625" s="133">
        <v>0.09</v>
      </c>
      <c r="Z625" s="133">
        <v>1.2902508670661046E-2</v>
      </c>
      <c r="AA625" s="339">
        <v>0</v>
      </c>
      <c r="AB625" s="130"/>
      <c r="AC625" s="341">
        <v>4</v>
      </c>
      <c r="AD625" s="134">
        <v>0</v>
      </c>
      <c r="AE625" s="95">
        <v>0</v>
      </c>
      <c r="AF625" s="95">
        <v>0</v>
      </c>
      <c r="AG625" s="343">
        <v>0</v>
      </c>
      <c r="AH625" s="99"/>
    </row>
    <row r="626" spans="1:34" s="34" customFormat="1" ht="12">
      <c r="A626" s="100">
        <v>483</v>
      </c>
      <c r="B626" s="103">
        <v>483239171</v>
      </c>
      <c r="C626" s="102" t="s">
        <v>536</v>
      </c>
      <c r="D626" s="103">
        <v>239</v>
      </c>
      <c r="E626" s="102" t="s">
        <v>264</v>
      </c>
      <c r="F626" s="103">
        <v>171</v>
      </c>
      <c r="G626" s="104" t="s">
        <v>196</v>
      </c>
      <c r="H626" s="94"/>
      <c r="I626" s="304">
        <v>14340</v>
      </c>
      <c r="J626" s="304">
        <v>4184</v>
      </c>
      <c r="K626" s="304">
        <v>0</v>
      </c>
      <c r="L626" s="304">
        <v>1188</v>
      </c>
      <c r="M626" s="304">
        <v>19712</v>
      </c>
      <c r="N626" s="127"/>
      <c r="O626" s="134">
        <v>18</v>
      </c>
      <c r="P626" s="95">
        <v>333432</v>
      </c>
      <c r="Q626" s="95">
        <v>0</v>
      </c>
      <c r="R626" s="95">
        <v>0</v>
      </c>
      <c r="S626" s="95">
        <v>0</v>
      </c>
      <c r="T626" s="95">
        <v>21384</v>
      </c>
      <c r="U626" s="95">
        <v>354816</v>
      </c>
      <c r="V626" s="128"/>
      <c r="W626" s="361">
        <v>0</v>
      </c>
      <c r="X626" s="362">
        <v>0</v>
      </c>
      <c r="Y626" s="133">
        <v>0.09</v>
      </c>
      <c r="Z626" s="133">
        <v>1.2459690252546981E-2</v>
      </c>
      <c r="AA626" s="339">
        <v>0</v>
      </c>
      <c r="AB626" s="130"/>
      <c r="AC626" s="341">
        <v>3</v>
      </c>
      <c r="AD626" s="134">
        <v>0</v>
      </c>
      <c r="AE626" s="95">
        <v>0</v>
      </c>
      <c r="AF626" s="95">
        <v>0</v>
      </c>
      <c r="AG626" s="343">
        <v>0</v>
      </c>
      <c r="AH626" s="99"/>
    </row>
    <row r="627" spans="1:34" s="34" customFormat="1" ht="12">
      <c r="A627" s="100">
        <v>483</v>
      </c>
      <c r="B627" s="103">
        <v>483239172</v>
      </c>
      <c r="C627" s="102" t="s">
        <v>536</v>
      </c>
      <c r="D627" s="103">
        <v>239</v>
      </c>
      <c r="E627" s="102" t="s">
        <v>264</v>
      </c>
      <c r="F627" s="103">
        <v>172</v>
      </c>
      <c r="G627" s="104" t="s">
        <v>197</v>
      </c>
      <c r="H627" s="94"/>
      <c r="I627" s="304">
        <v>17042</v>
      </c>
      <c r="J627" s="304">
        <v>11223</v>
      </c>
      <c r="K627" s="304">
        <v>0</v>
      </c>
      <c r="L627" s="304">
        <v>1188</v>
      </c>
      <c r="M627" s="304">
        <v>29453</v>
      </c>
      <c r="N627" s="127"/>
      <c r="O627" s="134">
        <v>10</v>
      </c>
      <c r="P627" s="95">
        <v>282650</v>
      </c>
      <c r="Q627" s="95">
        <v>0</v>
      </c>
      <c r="R627" s="95">
        <v>0</v>
      </c>
      <c r="S627" s="95">
        <v>0</v>
      </c>
      <c r="T627" s="95">
        <v>11880</v>
      </c>
      <c r="U627" s="95">
        <v>294530</v>
      </c>
      <c r="V627" s="128"/>
      <c r="W627" s="361">
        <v>0</v>
      </c>
      <c r="X627" s="362">
        <v>0</v>
      </c>
      <c r="Y627" s="133">
        <v>0.09</v>
      </c>
      <c r="Z627" s="133">
        <v>3.5081997251419729E-2</v>
      </c>
      <c r="AA627" s="339">
        <v>0</v>
      </c>
      <c r="AB627" s="130"/>
      <c r="AC627" s="341">
        <v>3</v>
      </c>
      <c r="AD627" s="134">
        <v>0</v>
      </c>
      <c r="AE627" s="95">
        <v>0</v>
      </c>
      <c r="AF627" s="95">
        <v>0</v>
      </c>
      <c r="AG627" s="343">
        <v>0</v>
      </c>
      <c r="AH627" s="99"/>
    </row>
    <row r="628" spans="1:34" s="34" customFormat="1" ht="12">
      <c r="A628" s="100">
        <v>483</v>
      </c>
      <c r="B628" s="103">
        <v>483239182</v>
      </c>
      <c r="C628" s="102" t="s">
        <v>536</v>
      </c>
      <c r="D628" s="103">
        <v>239</v>
      </c>
      <c r="E628" s="102" t="s">
        <v>264</v>
      </c>
      <c r="F628" s="103">
        <v>182</v>
      </c>
      <c r="G628" s="104" t="s">
        <v>207</v>
      </c>
      <c r="H628" s="94"/>
      <c r="I628" s="304">
        <v>14122</v>
      </c>
      <c r="J628" s="304">
        <v>2917</v>
      </c>
      <c r="K628" s="304">
        <v>0</v>
      </c>
      <c r="L628" s="304">
        <v>1188</v>
      </c>
      <c r="M628" s="304">
        <v>18227</v>
      </c>
      <c r="N628" s="127"/>
      <c r="O628" s="134">
        <v>53</v>
      </c>
      <c r="P628" s="95">
        <v>903067</v>
      </c>
      <c r="Q628" s="95">
        <v>0</v>
      </c>
      <c r="R628" s="95">
        <v>0</v>
      </c>
      <c r="S628" s="95">
        <v>0</v>
      </c>
      <c r="T628" s="95">
        <v>62964</v>
      </c>
      <c r="U628" s="95">
        <v>966031</v>
      </c>
      <c r="V628" s="128"/>
      <c r="W628" s="361">
        <v>0</v>
      </c>
      <c r="X628" s="362">
        <v>0</v>
      </c>
      <c r="Y628" s="133">
        <v>0.09</v>
      </c>
      <c r="Z628" s="133">
        <v>2.6034431548138184E-2</v>
      </c>
      <c r="AA628" s="339">
        <v>0</v>
      </c>
      <c r="AB628" s="130"/>
      <c r="AC628" s="341">
        <v>11</v>
      </c>
      <c r="AD628" s="134">
        <v>0</v>
      </c>
      <c r="AE628" s="95">
        <v>0</v>
      </c>
      <c r="AF628" s="95">
        <v>0</v>
      </c>
      <c r="AG628" s="343">
        <v>0</v>
      </c>
      <c r="AH628" s="99"/>
    </row>
    <row r="629" spans="1:34" s="34" customFormat="1" ht="12">
      <c r="A629" s="100">
        <v>483</v>
      </c>
      <c r="B629" s="103">
        <v>483239231</v>
      </c>
      <c r="C629" s="102" t="s">
        <v>536</v>
      </c>
      <c r="D629" s="103">
        <v>239</v>
      </c>
      <c r="E629" s="102" t="s">
        <v>264</v>
      </c>
      <c r="F629" s="103">
        <v>231</v>
      </c>
      <c r="G629" s="104" t="s">
        <v>256</v>
      </c>
      <c r="H629" s="94"/>
      <c r="I629" s="304">
        <v>14078</v>
      </c>
      <c r="J629" s="304">
        <v>5119</v>
      </c>
      <c r="K629" s="304">
        <v>0</v>
      </c>
      <c r="L629" s="304">
        <v>1188</v>
      </c>
      <c r="M629" s="304">
        <v>20385</v>
      </c>
      <c r="N629" s="127"/>
      <c r="O629" s="134">
        <v>10</v>
      </c>
      <c r="P629" s="95">
        <v>191970</v>
      </c>
      <c r="Q629" s="95">
        <v>0</v>
      </c>
      <c r="R629" s="95">
        <v>0</v>
      </c>
      <c r="S629" s="95">
        <v>0</v>
      </c>
      <c r="T629" s="95">
        <v>11880</v>
      </c>
      <c r="U629" s="95">
        <v>203850</v>
      </c>
      <c r="V629" s="128"/>
      <c r="W629" s="361">
        <v>0</v>
      </c>
      <c r="X629" s="362">
        <v>0</v>
      </c>
      <c r="Y629" s="133">
        <v>0.09</v>
      </c>
      <c r="Z629" s="133">
        <v>1.9370229755715743E-2</v>
      </c>
      <c r="AA629" s="339">
        <v>0</v>
      </c>
      <c r="AB629" s="130"/>
      <c r="AC629" s="341">
        <v>2</v>
      </c>
      <c r="AD629" s="134">
        <v>0</v>
      </c>
      <c r="AE629" s="95">
        <v>0</v>
      </c>
      <c r="AF629" s="95">
        <v>0</v>
      </c>
      <c r="AG629" s="343">
        <v>0</v>
      </c>
      <c r="AH629" s="99"/>
    </row>
    <row r="630" spans="1:34" s="34" customFormat="1" ht="12">
      <c r="A630" s="100">
        <v>483</v>
      </c>
      <c r="B630" s="103">
        <v>483239239</v>
      </c>
      <c r="C630" s="102" t="s">
        <v>536</v>
      </c>
      <c r="D630" s="103">
        <v>239</v>
      </c>
      <c r="E630" s="102" t="s">
        <v>264</v>
      </c>
      <c r="F630" s="103">
        <v>239</v>
      </c>
      <c r="G630" s="104" t="s">
        <v>264</v>
      </c>
      <c r="H630" s="94"/>
      <c r="I630" s="304">
        <v>13738</v>
      </c>
      <c r="J630" s="304">
        <v>4907</v>
      </c>
      <c r="K630" s="304">
        <v>0</v>
      </c>
      <c r="L630" s="304">
        <v>1188</v>
      </c>
      <c r="M630" s="304">
        <v>19833</v>
      </c>
      <c r="N630" s="127"/>
      <c r="O630" s="134">
        <v>202</v>
      </c>
      <c r="P630" s="95">
        <v>3766290</v>
      </c>
      <c r="Q630" s="95">
        <v>0</v>
      </c>
      <c r="R630" s="95">
        <v>0</v>
      </c>
      <c r="S630" s="95">
        <v>0</v>
      </c>
      <c r="T630" s="95">
        <v>239976</v>
      </c>
      <c r="U630" s="95">
        <v>4006266</v>
      </c>
      <c r="V630" s="128"/>
      <c r="W630" s="361">
        <v>0</v>
      </c>
      <c r="X630" s="362">
        <v>0</v>
      </c>
      <c r="Y630" s="133">
        <v>0.09</v>
      </c>
      <c r="Z630" s="133">
        <v>4.363605244212538E-2</v>
      </c>
      <c r="AA630" s="339">
        <v>0</v>
      </c>
      <c r="AB630" s="130"/>
      <c r="AC630" s="341">
        <v>53</v>
      </c>
      <c r="AD630" s="134">
        <v>0</v>
      </c>
      <c r="AE630" s="95">
        <v>0</v>
      </c>
      <c r="AF630" s="95">
        <v>0</v>
      </c>
      <c r="AG630" s="343">
        <v>0</v>
      </c>
      <c r="AH630" s="99"/>
    </row>
    <row r="631" spans="1:34" s="34" customFormat="1" ht="12">
      <c r="A631" s="100">
        <v>483</v>
      </c>
      <c r="B631" s="103">
        <v>483239240</v>
      </c>
      <c r="C631" s="102" t="s">
        <v>536</v>
      </c>
      <c r="D631" s="103">
        <v>239</v>
      </c>
      <c r="E631" s="102" t="s">
        <v>264</v>
      </c>
      <c r="F631" s="103">
        <v>240</v>
      </c>
      <c r="G631" s="104" t="s">
        <v>265</v>
      </c>
      <c r="H631" s="94"/>
      <c r="I631" s="304">
        <v>11578</v>
      </c>
      <c r="J631" s="304">
        <v>3000</v>
      </c>
      <c r="K631" s="304">
        <v>0</v>
      </c>
      <c r="L631" s="304">
        <v>1188</v>
      </c>
      <c r="M631" s="304">
        <v>15766</v>
      </c>
      <c r="N631" s="127"/>
      <c r="O631" s="134">
        <v>2</v>
      </c>
      <c r="P631" s="95">
        <v>29156</v>
      </c>
      <c r="Q631" s="95">
        <v>0</v>
      </c>
      <c r="R631" s="95">
        <v>0</v>
      </c>
      <c r="S631" s="95">
        <v>0</v>
      </c>
      <c r="T631" s="95">
        <v>2376</v>
      </c>
      <c r="U631" s="95">
        <v>31532</v>
      </c>
      <c r="V631" s="128"/>
      <c r="W631" s="361">
        <v>0</v>
      </c>
      <c r="X631" s="362">
        <v>0</v>
      </c>
      <c r="Y631" s="133">
        <v>0.09</v>
      </c>
      <c r="Z631" s="133">
        <v>6.477154722511369E-3</v>
      </c>
      <c r="AA631" s="339">
        <v>0</v>
      </c>
      <c r="AB631" s="130"/>
      <c r="AC631" s="341">
        <v>1</v>
      </c>
      <c r="AD631" s="134">
        <v>0</v>
      </c>
      <c r="AE631" s="95">
        <v>0</v>
      </c>
      <c r="AF631" s="95">
        <v>0</v>
      </c>
      <c r="AG631" s="343">
        <v>0</v>
      </c>
      <c r="AH631" s="99"/>
    </row>
    <row r="632" spans="1:34" s="34" customFormat="1" ht="12">
      <c r="A632" s="100">
        <v>483</v>
      </c>
      <c r="B632" s="103">
        <v>483239250</v>
      </c>
      <c r="C632" s="102" t="s">
        <v>536</v>
      </c>
      <c r="D632" s="103">
        <v>239</v>
      </c>
      <c r="E632" s="102" t="s">
        <v>264</v>
      </c>
      <c r="F632" s="103">
        <v>250</v>
      </c>
      <c r="G632" s="104" t="s">
        <v>275</v>
      </c>
      <c r="H632" s="94"/>
      <c r="I632" s="304">
        <v>16402</v>
      </c>
      <c r="J632" s="304">
        <v>3983</v>
      </c>
      <c r="K632" s="304">
        <v>0</v>
      </c>
      <c r="L632" s="304">
        <v>1188</v>
      </c>
      <c r="M632" s="304">
        <v>21573</v>
      </c>
      <c r="N632" s="127"/>
      <c r="O632" s="134">
        <v>2</v>
      </c>
      <c r="P632" s="95">
        <v>40770</v>
      </c>
      <c r="Q632" s="95">
        <v>0</v>
      </c>
      <c r="R632" s="95">
        <v>0</v>
      </c>
      <c r="S632" s="95">
        <v>0</v>
      </c>
      <c r="T632" s="95">
        <v>2376</v>
      </c>
      <c r="U632" s="95">
        <v>43146</v>
      </c>
      <c r="V632" s="128"/>
      <c r="W632" s="361">
        <v>0</v>
      </c>
      <c r="X632" s="362">
        <v>0</v>
      </c>
      <c r="Y632" s="133">
        <v>0.09</v>
      </c>
      <c r="Z632" s="133">
        <v>4.9941166928956808E-3</v>
      </c>
      <c r="AA632" s="339">
        <v>0</v>
      </c>
      <c r="AB632" s="130"/>
      <c r="AC632" s="341">
        <v>1</v>
      </c>
      <c r="AD632" s="134">
        <v>0</v>
      </c>
      <c r="AE632" s="95">
        <v>0</v>
      </c>
      <c r="AF632" s="95">
        <v>0</v>
      </c>
      <c r="AG632" s="343">
        <v>0</v>
      </c>
      <c r="AH632" s="99"/>
    </row>
    <row r="633" spans="1:34" s="34" customFormat="1" ht="12">
      <c r="A633" s="100">
        <v>483</v>
      </c>
      <c r="B633" s="103">
        <v>483239251</v>
      </c>
      <c r="C633" s="102" t="s">
        <v>536</v>
      </c>
      <c r="D633" s="103">
        <v>239</v>
      </c>
      <c r="E633" s="102" t="s">
        <v>264</v>
      </c>
      <c r="F633" s="103">
        <v>251</v>
      </c>
      <c r="G633" s="104" t="s">
        <v>276</v>
      </c>
      <c r="H633" s="94"/>
      <c r="I633" s="304">
        <v>13346</v>
      </c>
      <c r="J633" s="304">
        <v>2100</v>
      </c>
      <c r="K633" s="304">
        <v>0</v>
      </c>
      <c r="L633" s="304">
        <v>1188</v>
      </c>
      <c r="M633" s="304">
        <v>16634</v>
      </c>
      <c r="N633" s="127"/>
      <c r="O633" s="134">
        <v>1</v>
      </c>
      <c r="P633" s="95">
        <v>15446</v>
      </c>
      <c r="Q633" s="95">
        <v>0</v>
      </c>
      <c r="R633" s="95">
        <v>0</v>
      </c>
      <c r="S633" s="95">
        <v>0</v>
      </c>
      <c r="T633" s="95">
        <v>1188</v>
      </c>
      <c r="U633" s="95">
        <v>16634</v>
      </c>
      <c r="V633" s="128"/>
      <c r="W633" s="361">
        <v>0</v>
      </c>
      <c r="X633" s="362">
        <v>0</v>
      </c>
      <c r="Y633" s="133">
        <v>0.09</v>
      </c>
      <c r="Z633" s="133">
        <v>4.3235574968650846E-2</v>
      </c>
      <c r="AA633" s="339">
        <v>0</v>
      </c>
      <c r="AB633" s="130"/>
      <c r="AC633" s="341">
        <v>1</v>
      </c>
      <c r="AD633" s="134">
        <v>0</v>
      </c>
      <c r="AE633" s="95">
        <v>0</v>
      </c>
      <c r="AF633" s="95">
        <v>0</v>
      </c>
      <c r="AG633" s="343">
        <v>0</v>
      </c>
      <c r="AH633" s="99"/>
    </row>
    <row r="634" spans="1:34" s="34" customFormat="1" ht="12">
      <c r="A634" s="100">
        <v>483</v>
      </c>
      <c r="B634" s="103">
        <v>483239261</v>
      </c>
      <c r="C634" s="102" t="s">
        <v>536</v>
      </c>
      <c r="D634" s="103">
        <v>239</v>
      </c>
      <c r="E634" s="102" t="s">
        <v>264</v>
      </c>
      <c r="F634" s="103">
        <v>261</v>
      </c>
      <c r="G634" s="104" t="s">
        <v>286</v>
      </c>
      <c r="H634" s="94"/>
      <c r="I634" s="304">
        <v>13271</v>
      </c>
      <c r="J634" s="304">
        <v>11724</v>
      </c>
      <c r="K634" s="304">
        <v>0</v>
      </c>
      <c r="L634" s="304">
        <v>1188</v>
      </c>
      <c r="M634" s="304">
        <v>26183</v>
      </c>
      <c r="N634" s="127"/>
      <c r="O634" s="134">
        <v>11</v>
      </c>
      <c r="P634" s="95">
        <v>274945</v>
      </c>
      <c r="Q634" s="95">
        <v>0</v>
      </c>
      <c r="R634" s="95">
        <v>0</v>
      </c>
      <c r="S634" s="95">
        <v>0</v>
      </c>
      <c r="T634" s="95">
        <v>13068</v>
      </c>
      <c r="U634" s="95">
        <v>288013</v>
      </c>
      <c r="V634" s="128"/>
      <c r="W634" s="361">
        <v>0</v>
      </c>
      <c r="X634" s="362">
        <v>0</v>
      </c>
      <c r="Y634" s="133">
        <v>0.09</v>
      </c>
      <c r="Z634" s="133">
        <v>7.0586958832434432E-2</v>
      </c>
      <c r="AA634" s="339">
        <v>0</v>
      </c>
      <c r="AB634" s="130"/>
      <c r="AC634" s="341">
        <v>2</v>
      </c>
      <c r="AD634" s="134">
        <v>0</v>
      </c>
      <c r="AE634" s="95">
        <v>0</v>
      </c>
      <c r="AF634" s="95">
        <v>0</v>
      </c>
      <c r="AG634" s="343">
        <v>0</v>
      </c>
      <c r="AH634" s="99"/>
    </row>
    <row r="635" spans="1:34" s="34" customFormat="1" ht="12">
      <c r="A635" s="100">
        <v>483</v>
      </c>
      <c r="B635" s="103">
        <v>483239293</v>
      </c>
      <c r="C635" s="102" t="s">
        <v>536</v>
      </c>
      <c r="D635" s="103">
        <v>239</v>
      </c>
      <c r="E635" s="102" t="s">
        <v>264</v>
      </c>
      <c r="F635" s="103">
        <v>293</v>
      </c>
      <c r="G635" s="104" t="s">
        <v>318</v>
      </c>
      <c r="H635" s="94"/>
      <c r="I635" s="304">
        <v>18150.523254109023</v>
      </c>
      <c r="J635" s="304">
        <v>342</v>
      </c>
      <c r="K635" s="304">
        <v>0</v>
      </c>
      <c r="L635" s="304">
        <v>1188</v>
      </c>
      <c r="M635" s="304">
        <v>19680.523254109023</v>
      </c>
      <c r="N635" s="127"/>
      <c r="O635" s="134">
        <v>1</v>
      </c>
      <c r="P635" s="95">
        <v>18493</v>
      </c>
      <c r="Q635" s="95">
        <v>0</v>
      </c>
      <c r="R635" s="95">
        <v>0</v>
      </c>
      <c r="S635" s="95">
        <v>0</v>
      </c>
      <c r="T635" s="95">
        <v>1188</v>
      </c>
      <c r="U635" s="95">
        <v>19681</v>
      </c>
      <c r="V635" s="128"/>
      <c r="W635" s="361">
        <v>0</v>
      </c>
      <c r="X635" s="362">
        <v>0</v>
      </c>
      <c r="Y635" s="133">
        <v>0.18</v>
      </c>
      <c r="Z635" s="133">
        <v>2.0154267315513733E-2</v>
      </c>
      <c r="AA635" s="339">
        <v>0</v>
      </c>
      <c r="AB635" s="130"/>
      <c r="AC635" s="341">
        <v>0</v>
      </c>
      <c r="AD635" s="134">
        <v>0</v>
      </c>
      <c r="AE635" s="95">
        <v>0</v>
      </c>
      <c r="AF635" s="95">
        <v>0</v>
      </c>
      <c r="AG635" s="343">
        <v>0</v>
      </c>
      <c r="AH635" s="99"/>
    </row>
    <row r="636" spans="1:34" s="34" customFormat="1" ht="12">
      <c r="A636" s="100">
        <v>483</v>
      </c>
      <c r="B636" s="103">
        <v>483239310</v>
      </c>
      <c r="C636" s="102" t="s">
        <v>536</v>
      </c>
      <c r="D636" s="103">
        <v>239</v>
      </c>
      <c r="E636" s="102" t="s">
        <v>264</v>
      </c>
      <c r="F636" s="103">
        <v>310</v>
      </c>
      <c r="G636" s="104" t="s">
        <v>335</v>
      </c>
      <c r="H636" s="94"/>
      <c r="I636" s="304">
        <v>16353</v>
      </c>
      <c r="J636" s="304">
        <v>3619</v>
      </c>
      <c r="K636" s="304">
        <v>0</v>
      </c>
      <c r="L636" s="304">
        <v>1188</v>
      </c>
      <c r="M636" s="304">
        <v>21160</v>
      </c>
      <c r="N636" s="127"/>
      <c r="O636" s="134">
        <v>98</v>
      </c>
      <c r="P636" s="95">
        <v>1957256</v>
      </c>
      <c r="Q636" s="95">
        <v>0</v>
      </c>
      <c r="R636" s="95">
        <v>0</v>
      </c>
      <c r="S636" s="95">
        <v>0</v>
      </c>
      <c r="T636" s="95">
        <v>116424</v>
      </c>
      <c r="U636" s="95">
        <v>2073680</v>
      </c>
      <c r="V636" s="128"/>
      <c r="W636" s="361">
        <v>0</v>
      </c>
      <c r="X636" s="362">
        <v>0</v>
      </c>
      <c r="Y636" s="133">
        <v>0.09</v>
      </c>
      <c r="Z636" s="133">
        <v>6.6913470232448688E-2</v>
      </c>
      <c r="AA636" s="339">
        <v>0</v>
      </c>
      <c r="AB636" s="130"/>
      <c r="AC636" s="341">
        <v>16</v>
      </c>
      <c r="AD636" s="134">
        <v>0</v>
      </c>
      <c r="AE636" s="95">
        <v>0</v>
      </c>
      <c r="AF636" s="95">
        <v>0</v>
      </c>
      <c r="AG636" s="343">
        <v>0</v>
      </c>
      <c r="AH636" s="99"/>
    </row>
    <row r="637" spans="1:34" s="34" customFormat="1" ht="12">
      <c r="A637" s="100">
        <v>483</v>
      </c>
      <c r="B637" s="103">
        <v>483239625</v>
      </c>
      <c r="C637" s="102" t="s">
        <v>536</v>
      </c>
      <c r="D637" s="103">
        <v>239</v>
      </c>
      <c r="E637" s="102" t="s">
        <v>264</v>
      </c>
      <c r="F637" s="103">
        <v>625</v>
      </c>
      <c r="G637" s="104" t="s">
        <v>388</v>
      </c>
      <c r="H637" s="94"/>
      <c r="I637" s="304">
        <v>19184</v>
      </c>
      <c r="J637" s="304">
        <v>1310</v>
      </c>
      <c r="K637" s="304">
        <v>0</v>
      </c>
      <c r="L637" s="304">
        <v>1188</v>
      </c>
      <c r="M637" s="304">
        <v>21682</v>
      </c>
      <c r="N637" s="127"/>
      <c r="O637" s="134">
        <v>1</v>
      </c>
      <c r="P637" s="95">
        <v>20494</v>
      </c>
      <c r="Q637" s="95">
        <v>0</v>
      </c>
      <c r="R637" s="95">
        <v>0</v>
      </c>
      <c r="S637" s="95">
        <v>0</v>
      </c>
      <c r="T637" s="95">
        <v>1188</v>
      </c>
      <c r="U637" s="95">
        <v>21682</v>
      </c>
      <c r="V637" s="128"/>
      <c r="W637" s="361">
        <v>0</v>
      </c>
      <c r="X637" s="362">
        <v>0</v>
      </c>
      <c r="Y637" s="133">
        <v>0.09</v>
      </c>
      <c r="Z637" s="133">
        <v>8.2373932218969114E-3</v>
      </c>
      <c r="AA637" s="339">
        <v>0</v>
      </c>
      <c r="AB637" s="130"/>
      <c r="AC637" s="341">
        <v>0</v>
      </c>
      <c r="AD637" s="134">
        <v>0</v>
      </c>
      <c r="AE637" s="95">
        <v>0</v>
      </c>
      <c r="AF637" s="95">
        <v>0</v>
      </c>
      <c r="AG637" s="343">
        <v>0</v>
      </c>
      <c r="AH637" s="99"/>
    </row>
    <row r="638" spans="1:34" s="34" customFormat="1" ht="12">
      <c r="A638" s="100">
        <v>483</v>
      </c>
      <c r="B638" s="103">
        <v>483239665</v>
      </c>
      <c r="C638" s="102" t="s">
        <v>536</v>
      </c>
      <c r="D638" s="103">
        <v>239</v>
      </c>
      <c r="E638" s="102" t="s">
        <v>264</v>
      </c>
      <c r="F638" s="103">
        <v>665</v>
      </c>
      <c r="G638" s="104" t="s">
        <v>398</v>
      </c>
      <c r="H638" s="94"/>
      <c r="I638" s="304">
        <v>14004</v>
      </c>
      <c r="J638" s="304">
        <v>2669</v>
      </c>
      <c r="K638" s="304">
        <v>0</v>
      </c>
      <c r="L638" s="304">
        <v>1188</v>
      </c>
      <c r="M638" s="304">
        <v>17861</v>
      </c>
      <c r="N638" s="127"/>
      <c r="O638" s="134">
        <v>8</v>
      </c>
      <c r="P638" s="95">
        <v>133384</v>
      </c>
      <c r="Q638" s="95">
        <v>0</v>
      </c>
      <c r="R638" s="95">
        <v>0</v>
      </c>
      <c r="S638" s="95">
        <v>0</v>
      </c>
      <c r="T638" s="95">
        <v>9504</v>
      </c>
      <c r="U638" s="95">
        <v>142888</v>
      </c>
      <c r="V638" s="128"/>
      <c r="W638" s="361">
        <v>0</v>
      </c>
      <c r="X638" s="362">
        <v>0</v>
      </c>
      <c r="Y638" s="133">
        <v>0.09</v>
      </c>
      <c r="Z638" s="133">
        <v>7.0798921758430658E-3</v>
      </c>
      <c r="AA638" s="339">
        <v>0</v>
      </c>
      <c r="AB638" s="130"/>
      <c r="AC638" s="341">
        <v>1</v>
      </c>
      <c r="AD638" s="134">
        <v>0</v>
      </c>
      <c r="AE638" s="95">
        <v>0</v>
      </c>
      <c r="AF638" s="95">
        <v>0</v>
      </c>
      <c r="AG638" s="343">
        <v>0</v>
      </c>
      <c r="AH638" s="99"/>
    </row>
    <row r="639" spans="1:34" s="34" customFormat="1" ht="12">
      <c r="A639" s="100">
        <v>483</v>
      </c>
      <c r="B639" s="103">
        <v>483239740</v>
      </c>
      <c r="C639" s="102" t="s">
        <v>536</v>
      </c>
      <c r="D639" s="103">
        <v>239</v>
      </c>
      <c r="E639" s="102" t="s">
        <v>264</v>
      </c>
      <c r="F639" s="103">
        <v>740</v>
      </c>
      <c r="G639" s="104" t="s">
        <v>421</v>
      </c>
      <c r="H639" s="94"/>
      <c r="I639" s="304">
        <v>14767</v>
      </c>
      <c r="J639" s="304">
        <v>7763</v>
      </c>
      <c r="K639" s="304">
        <v>0</v>
      </c>
      <c r="L639" s="304">
        <v>1188</v>
      </c>
      <c r="M639" s="304">
        <v>23718</v>
      </c>
      <c r="N639" s="127"/>
      <c r="O639" s="134">
        <v>9</v>
      </c>
      <c r="P639" s="95">
        <v>202770</v>
      </c>
      <c r="Q639" s="95">
        <v>0</v>
      </c>
      <c r="R639" s="95">
        <v>0</v>
      </c>
      <c r="S639" s="95">
        <v>0</v>
      </c>
      <c r="T639" s="95">
        <v>10692</v>
      </c>
      <c r="U639" s="95">
        <v>213462</v>
      </c>
      <c r="V639" s="128"/>
      <c r="W639" s="361">
        <v>0</v>
      </c>
      <c r="X639" s="362">
        <v>0</v>
      </c>
      <c r="Y639" s="133">
        <v>0.09</v>
      </c>
      <c r="Z639" s="133">
        <v>1.554286632553822E-2</v>
      </c>
      <c r="AA639" s="339">
        <v>0</v>
      </c>
      <c r="AB639" s="130"/>
      <c r="AC639" s="341">
        <v>1</v>
      </c>
      <c r="AD639" s="134">
        <v>0</v>
      </c>
      <c r="AE639" s="95">
        <v>0</v>
      </c>
      <c r="AF639" s="95">
        <v>0</v>
      </c>
      <c r="AG639" s="343">
        <v>0</v>
      </c>
      <c r="AH639" s="99"/>
    </row>
    <row r="640" spans="1:34" s="34" customFormat="1" ht="12">
      <c r="A640" s="100">
        <v>483</v>
      </c>
      <c r="B640" s="103">
        <v>483239760</v>
      </c>
      <c r="C640" s="102" t="s">
        <v>536</v>
      </c>
      <c r="D640" s="103">
        <v>239</v>
      </c>
      <c r="E640" s="102" t="s">
        <v>264</v>
      </c>
      <c r="F640" s="103">
        <v>760</v>
      </c>
      <c r="G640" s="104" t="s">
        <v>426</v>
      </c>
      <c r="H640" s="94"/>
      <c r="I640" s="304">
        <v>14129</v>
      </c>
      <c r="J640" s="304">
        <v>4519</v>
      </c>
      <c r="K640" s="304">
        <v>0</v>
      </c>
      <c r="L640" s="304">
        <v>1188</v>
      </c>
      <c r="M640" s="304">
        <v>19836</v>
      </c>
      <c r="N640" s="127"/>
      <c r="O640" s="134">
        <v>47</v>
      </c>
      <c r="P640" s="95">
        <v>876456</v>
      </c>
      <c r="Q640" s="95">
        <v>0</v>
      </c>
      <c r="R640" s="95">
        <v>0</v>
      </c>
      <c r="S640" s="95">
        <v>0</v>
      </c>
      <c r="T640" s="95">
        <v>55836</v>
      </c>
      <c r="U640" s="95">
        <v>932292</v>
      </c>
      <c r="V640" s="128"/>
      <c r="W640" s="361">
        <v>0</v>
      </c>
      <c r="X640" s="362">
        <v>0</v>
      </c>
      <c r="Y640" s="133">
        <v>0.09</v>
      </c>
      <c r="Z640" s="133">
        <v>3.9562022049683947E-2</v>
      </c>
      <c r="AA640" s="339">
        <v>0</v>
      </c>
      <c r="AB640" s="130"/>
      <c r="AC640" s="341">
        <v>7</v>
      </c>
      <c r="AD640" s="134">
        <v>0</v>
      </c>
      <c r="AE640" s="95">
        <v>0</v>
      </c>
      <c r="AF640" s="95">
        <v>0</v>
      </c>
      <c r="AG640" s="343">
        <v>0</v>
      </c>
      <c r="AH640" s="99"/>
    </row>
    <row r="641" spans="1:34" s="34" customFormat="1" ht="12">
      <c r="A641" s="100">
        <v>483</v>
      </c>
      <c r="B641" s="103">
        <v>483239780</v>
      </c>
      <c r="C641" s="102" t="s">
        <v>536</v>
      </c>
      <c r="D641" s="103">
        <v>239</v>
      </c>
      <c r="E641" s="102" t="s">
        <v>264</v>
      </c>
      <c r="F641" s="103">
        <v>780</v>
      </c>
      <c r="G641" s="104" t="s">
        <v>436</v>
      </c>
      <c r="H641" s="94"/>
      <c r="I641" s="304">
        <v>13346</v>
      </c>
      <c r="J641" s="304">
        <v>2443</v>
      </c>
      <c r="K641" s="304">
        <v>0</v>
      </c>
      <c r="L641" s="304">
        <v>1188</v>
      </c>
      <c r="M641" s="304">
        <v>16977</v>
      </c>
      <c r="N641" s="127"/>
      <c r="O641" s="134">
        <v>2</v>
      </c>
      <c r="P641" s="95">
        <v>31578</v>
      </c>
      <c r="Q641" s="95">
        <v>0</v>
      </c>
      <c r="R641" s="95">
        <v>0</v>
      </c>
      <c r="S641" s="95">
        <v>0</v>
      </c>
      <c r="T641" s="95">
        <v>2376</v>
      </c>
      <c r="U641" s="95">
        <v>33954</v>
      </c>
      <c r="V641" s="128"/>
      <c r="W641" s="361">
        <v>0</v>
      </c>
      <c r="X641" s="362">
        <v>0</v>
      </c>
      <c r="Y641" s="133">
        <v>0.09</v>
      </c>
      <c r="Z641" s="133">
        <v>2.1930448008165921E-2</v>
      </c>
      <c r="AA641" s="339">
        <v>0</v>
      </c>
      <c r="AB641" s="130"/>
      <c r="AC641" s="341">
        <v>0</v>
      </c>
      <c r="AD641" s="134">
        <v>0</v>
      </c>
      <c r="AE641" s="95">
        <v>0</v>
      </c>
      <c r="AF641" s="95">
        <v>0</v>
      </c>
      <c r="AG641" s="343">
        <v>0</v>
      </c>
      <c r="AH641" s="99"/>
    </row>
    <row r="642" spans="1:34" s="34" customFormat="1" ht="12">
      <c r="A642" s="100">
        <v>484</v>
      </c>
      <c r="B642" s="103">
        <v>484035035</v>
      </c>
      <c r="C642" s="102" t="s">
        <v>537</v>
      </c>
      <c r="D642" s="103">
        <v>35</v>
      </c>
      <c r="E642" s="102" t="s">
        <v>60</v>
      </c>
      <c r="F642" s="103">
        <v>35</v>
      </c>
      <c r="G642" s="104" t="s">
        <v>60</v>
      </c>
      <c r="H642" s="94"/>
      <c r="I642" s="304">
        <v>21494</v>
      </c>
      <c r="J642" s="304">
        <v>7645</v>
      </c>
      <c r="K642" s="304">
        <v>0</v>
      </c>
      <c r="L642" s="304">
        <v>1188</v>
      </c>
      <c r="M642" s="304">
        <v>30327</v>
      </c>
      <c r="N642" s="127"/>
      <c r="O642" s="134">
        <v>1205</v>
      </c>
      <c r="P642" s="95">
        <v>35112495</v>
      </c>
      <c r="Q642" s="95">
        <v>0</v>
      </c>
      <c r="R642" s="95">
        <v>0</v>
      </c>
      <c r="S642" s="95">
        <v>0</v>
      </c>
      <c r="T642" s="95">
        <v>1431540</v>
      </c>
      <c r="U642" s="95">
        <v>36544035</v>
      </c>
      <c r="V642" s="128"/>
      <c r="W642" s="361">
        <v>0</v>
      </c>
      <c r="X642" s="362">
        <v>0</v>
      </c>
      <c r="Y642" s="133">
        <v>0.18</v>
      </c>
      <c r="Z642" s="133">
        <v>0.16288347901121777</v>
      </c>
      <c r="AA642" s="339">
        <v>0</v>
      </c>
      <c r="AB642" s="130"/>
      <c r="AC642" s="341">
        <v>108</v>
      </c>
      <c r="AD642" s="134">
        <v>0</v>
      </c>
      <c r="AE642" s="95">
        <v>0</v>
      </c>
      <c r="AF642" s="95">
        <v>0</v>
      </c>
      <c r="AG642" s="343">
        <v>0</v>
      </c>
      <c r="AH642" s="99"/>
    </row>
    <row r="643" spans="1:34" s="34" customFormat="1" ht="12">
      <c r="A643" s="100">
        <v>484</v>
      </c>
      <c r="B643" s="103">
        <v>484035044</v>
      </c>
      <c r="C643" s="102" t="s">
        <v>537</v>
      </c>
      <c r="D643" s="103">
        <v>35</v>
      </c>
      <c r="E643" s="102" t="s">
        <v>60</v>
      </c>
      <c r="F643" s="103">
        <v>44</v>
      </c>
      <c r="G643" s="104" t="s">
        <v>69</v>
      </c>
      <c r="H643" s="94"/>
      <c r="I643" s="304">
        <v>16754</v>
      </c>
      <c r="J643" s="304">
        <v>0</v>
      </c>
      <c r="K643" s="304">
        <v>0</v>
      </c>
      <c r="L643" s="304">
        <v>1188</v>
      </c>
      <c r="M643" s="304">
        <v>17942</v>
      </c>
      <c r="N643" s="127"/>
      <c r="O643" s="134">
        <v>5</v>
      </c>
      <c r="P643" s="95">
        <v>83770</v>
      </c>
      <c r="Q643" s="95">
        <v>0</v>
      </c>
      <c r="R643" s="95">
        <v>0</v>
      </c>
      <c r="S643" s="95">
        <v>0</v>
      </c>
      <c r="T643" s="95">
        <v>5940</v>
      </c>
      <c r="U643" s="95">
        <v>89710</v>
      </c>
      <c r="V643" s="128"/>
      <c r="W643" s="361">
        <v>0</v>
      </c>
      <c r="X643" s="362">
        <v>0</v>
      </c>
      <c r="Y643" s="133">
        <v>0.09</v>
      </c>
      <c r="Z643" s="133">
        <v>9.39202095539073E-2</v>
      </c>
      <c r="AA643" s="339">
        <v>0</v>
      </c>
      <c r="AB643" s="130"/>
      <c r="AC643" s="341">
        <v>0</v>
      </c>
      <c r="AD643" s="134">
        <v>0</v>
      </c>
      <c r="AE643" s="95">
        <v>0</v>
      </c>
      <c r="AF643" s="95">
        <v>0</v>
      </c>
      <c r="AG643" s="343">
        <v>0</v>
      </c>
      <c r="AH643" s="99"/>
    </row>
    <row r="644" spans="1:34" s="34" customFormat="1" ht="12">
      <c r="A644" s="100">
        <v>484</v>
      </c>
      <c r="B644" s="103">
        <v>484035046</v>
      </c>
      <c r="C644" s="102" t="s">
        <v>537</v>
      </c>
      <c r="D644" s="103">
        <v>35</v>
      </c>
      <c r="E644" s="102" t="s">
        <v>60</v>
      </c>
      <c r="F644" s="103">
        <v>46</v>
      </c>
      <c r="G644" s="104" t="s">
        <v>71</v>
      </c>
      <c r="H644" s="94"/>
      <c r="I644" s="304">
        <v>18834</v>
      </c>
      <c r="J644" s="304">
        <v>18742</v>
      </c>
      <c r="K644" s="304">
        <v>0</v>
      </c>
      <c r="L644" s="304">
        <v>1188</v>
      </c>
      <c r="M644" s="304">
        <v>38764</v>
      </c>
      <c r="N644" s="127"/>
      <c r="O644" s="134">
        <v>1</v>
      </c>
      <c r="P644" s="95">
        <v>37576</v>
      </c>
      <c r="Q644" s="95">
        <v>0</v>
      </c>
      <c r="R644" s="95">
        <v>0</v>
      </c>
      <c r="S644" s="95">
        <v>0</v>
      </c>
      <c r="T644" s="95">
        <v>1188</v>
      </c>
      <c r="U644" s="95">
        <v>38764</v>
      </c>
      <c r="V644" s="128"/>
      <c r="W644" s="361">
        <v>0</v>
      </c>
      <c r="X644" s="362">
        <v>0</v>
      </c>
      <c r="Y644" s="133">
        <v>0.09</v>
      </c>
      <c r="Z644" s="133">
        <v>8.3219895033130565E-4</v>
      </c>
      <c r="AA644" s="339">
        <v>0</v>
      </c>
      <c r="AB644" s="130"/>
      <c r="AC644" s="341">
        <v>0</v>
      </c>
      <c r="AD644" s="134">
        <v>0</v>
      </c>
      <c r="AE644" s="95">
        <v>0</v>
      </c>
      <c r="AF644" s="95">
        <v>0</v>
      </c>
      <c r="AG644" s="343">
        <v>0</v>
      </c>
      <c r="AH644" s="99"/>
    </row>
    <row r="645" spans="1:34" s="34" customFormat="1" ht="12">
      <c r="A645" s="100">
        <v>484</v>
      </c>
      <c r="B645" s="103">
        <v>484035163</v>
      </c>
      <c r="C645" s="102" t="s">
        <v>537</v>
      </c>
      <c r="D645" s="103">
        <v>35</v>
      </c>
      <c r="E645" s="102" t="s">
        <v>60</v>
      </c>
      <c r="F645" s="103">
        <v>163</v>
      </c>
      <c r="G645" s="104" t="s">
        <v>188</v>
      </c>
      <c r="H645" s="94"/>
      <c r="I645" s="304">
        <v>11796</v>
      </c>
      <c r="J645" s="304">
        <v>2</v>
      </c>
      <c r="K645" s="304">
        <v>0</v>
      </c>
      <c r="L645" s="304">
        <v>1188</v>
      </c>
      <c r="M645" s="304">
        <v>12986</v>
      </c>
      <c r="N645" s="127"/>
      <c r="O645" s="134">
        <v>2</v>
      </c>
      <c r="P645" s="95">
        <v>23596</v>
      </c>
      <c r="Q645" s="95">
        <v>0</v>
      </c>
      <c r="R645" s="95">
        <v>0</v>
      </c>
      <c r="S645" s="95">
        <v>0</v>
      </c>
      <c r="T645" s="95">
        <v>2376</v>
      </c>
      <c r="U645" s="95">
        <v>25972</v>
      </c>
      <c r="V645" s="128"/>
      <c r="W645" s="361">
        <v>0</v>
      </c>
      <c r="X645" s="362">
        <v>0</v>
      </c>
      <c r="Y645" s="133">
        <v>0.18</v>
      </c>
      <c r="Z645" s="133">
        <v>9.5688734990315535E-2</v>
      </c>
      <c r="AA645" s="339">
        <v>0</v>
      </c>
      <c r="AB645" s="130"/>
      <c r="AC645" s="341">
        <v>0</v>
      </c>
      <c r="AD645" s="134">
        <v>0</v>
      </c>
      <c r="AE645" s="95">
        <v>0</v>
      </c>
      <c r="AF645" s="95">
        <v>0</v>
      </c>
      <c r="AG645" s="343">
        <v>0</v>
      </c>
      <c r="AH645" s="99"/>
    </row>
    <row r="646" spans="1:34" s="34" customFormat="1" ht="12">
      <c r="A646" s="100">
        <v>484</v>
      </c>
      <c r="B646" s="103">
        <v>484035165</v>
      </c>
      <c r="C646" s="102" t="s">
        <v>537</v>
      </c>
      <c r="D646" s="103">
        <v>35</v>
      </c>
      <c r="E646" s="102" t="s">
        <v>60</v>
      </c>
      <c r="F646" s="103">
        <v>165</v>
      </c>
      <c r="G646" s="104" t="s">
        <v>190</v>
      </c>
      <c r="H646" s="94"/>
      <c r="I646" s="304">
        <v>17017</v>
      </c>
      <c r="J646" s="304">
        <v>0</v>
      </c>
      <c r="K646" s="304">
        <v>0</v>
      </c>
      <c r="L646" s="304">
        <v>1188</v>
      </c>
      <c r="M646" s="304">
        <v>18205</v>
      </c>
      <c r="N646" s="127"/>
      <c r="O646" s="134">
        <v>2</v>
      </c>
      <c r="P646" s="95">
        <v>34034</v>
      </c>
      <c r="Q646" s="95">
        <v>0</v>
      </c>
      <c r="R646" s="95">
        <v>0</v>
      </c>
      <c r="S646" s="95">
        <v>0</v>
      </c>
      <c r="T646" s="95">
        <v>2376</v>
      </c>
      <c r="U646" s="95">
        <v>36410</v>
      </c>
      <c r="V646" s="128"/>
      <c r="W646" s="361">
        <v>0</v>
      </c>
      <c r="X646" s="362">
        <v>0</v>
      </c>
      <c r="Y646" s="133">
        <v>9.8299999999999998E-2</v>
      </c>
      <c r="Z646" s="133">
        <v>8.1633231724625957E-2</v>
      </c>
      <c r="AA646" s="339">
        <v>0</v>
      </c>
      <c r="AB646" s="130"/>
      <c r="AC646" s="341">
        <v>0</v>
      </c>
      <c r="AD646" s="134">
        <v>0</v>
      </c>
      <c r="AE646" s="95">
        <v>0</v>
      </c>
      <c r="AF646" s="95">
        <v>0</v>
      </c>
      <c r="AG646" s="343">
        <v>0</v>
      </c>
      <c r="AH646" s="99"/>
    </row>
    <row r="647" spans="1:34" s="34" customFormat="1" ht="12">
      <c r="A647" s="100">
        <v>484</v>
      </c>
      <c r="B647" s="103">
        <v>484035198</v>
      </c>
      <c r="C647" s="102" t="s">
        <v>537</v>
      </c>
      <c r="D647" s="103">
        <v>35</v>
      </c>
      <c r="E647" s="102" t="s">
        <v>60</v>
      </c>
      <c r="F647" s="103">
        <v>198</v>
      </c>
      <c r="G647" s="104" t="s">
        <v>223</v>
      </c>
      <c r="H647" s="94"/>
      <c r="I647" s="304">
        <v>18834</v>
      </c>
      <c r="J647" s="304">
        <v>10154</v>
      </c>
      <c r="K647" s="304">
        <v>0</v>
      </c>
      <c r="L647" s="304">
        <v>1188</v>
      </c>
      <c r="M647" s="304">
        <v>30176</v>
      </c>
      <c r="N647" s="127"/>
      <c r="O647" s="134">
        <v>2</v>
      </c>
      <c r="P647" s="95">
        <v>57976</v>
      </c>
      <c r="Q647" s="95">
        <v>0</v>
      </c>
      <c r="R647" s="95">
        <v>0</v>
      </c>
      <c r="S647" s="95">
        <v>0</v>
      </c>
      <c r="T647" s="95">
        <v>2376</v>
      </c>
      <c r="U647" s="95">
        <v>60352</v>
      </c>
      <c r="V647" s="128"/>
      <c r="W647" s="361">
        <v>0</v>
      </c>
      <c r="X647" s="362">
        <v>0</v>
      </c>
      <c r="Y647" s="133">
        <v>0.09</v>
      </c>
      <c r="Z647" s="133">
        <v>2.6645392771617459E-3</v>
      </c>
      <c r="AA647" s="339">
        <v>0</v>
      </c>
      <c r="AB647" s="130"/>
      <c r="AC647" s="341">
        <v>1</v>
      </c>
      <c r="AD647" s="134">
        <v>0</v>
      </c>
      <c r="AE647" s="95">
        <v>0</v>
      </c>
      <c r="AF647" s="95">
        <v>0</v>
      </c>
      <c r="AG647" s="343">
        <v>0</v>
      </c>
      <c r="AH647" s="99"/>
    </row>
    <row r="648" spans="1:34" s="34" customFormat="1" ht="12">
      <c r="A648" s="100">
        <v>484</v>
      </c>
      <c r="B648" s="103">
        <v>484035220</v>
      </c>
      <c r="C648" s="102" t="s">
        <v>537</v>
      </c>
      <c r="D648" s="103">
        <v>35</v>
      </c>
      <c r="E648" s="102" t="s">
        <v>60</v>
      </c>
      <c r="F648" s="103">
        <v>220</v>
      </c>
      <c r="G648" s="104" t="s">
        <v>245</v>
      </c>
      <c r="H648" s="94"/>
      <c r="I648" s="304">
        <v>16449.08014628815</v>
      </c>
      <c r="J648" s="304">
        <v>5866</v>
      </c>
      <c r="K648" s="304">
        <v>0</v>
      </c>
      <c r="L648" s="304">
        <v>1188</v>
      </c>
      <c r="M648" s="304">
        <v>23503.08014628815</v>
      </c>
      <c r="N648" s="127"/>
      <c r="O648" s="134">
        <v>1</v>
      </c>
      <c r="P648" s="95">
        <v>22315</v>
      </c>
      <c r="Q648" s="95">
        <v>0</v>
      </c>
      <c r="R648" s="95">
        <v>0</v>
      </c>
      <c r="S648" s="95">
        <v>0</v>
      </c>
      <c r="T648" s="95">
        <v>1188</v>
      </c>
      <c r="U648" s="95">
        <v>23503</v>
      </c>
      <c r="V648" s="128"/>
      <c r="W648" s="361">
        <v>0</v>
      </c>
      <c r="X648" s="362">
        <v>0</v>
      </c>
      <c r="Y648" s="133">
        <v>0.09</v>
      </c>
      <c r="Z648" s="133">
        <v>1.6030151924726756E-2</v>
      </c>
      <c r="AA648" s="339">
        <v>0</v>
      </c>
      <c r="AB648" s="130"/>
      <c r="AC648" s="341">
        <v>0</v>
      </c>
      <c r="AD648" s="134">
        <v>0</v>
      </c>
      <c r="AE648" s="95">
        <v>0</v>
      </c>
      <c r="AF648" s="95">
        <v>0</v>
      </c>
      <c r="AG648" s="343">
        <v>0</v>
      </c>
      <c r="AH648" s="99"/>
    </row>
    <row r="649" spans="1:34" s="34" customFormat="1" ht="12">
      <c r="A649" s="100">
        <v>484</v>
      </c>
      <c r="B649" s="103">
        <v>484035243</v>
      </c>
      <c r="C649" s="102" t="s">
        <v>537</v>
      </c>
      <c r="D649" s="103">
        <v>35</v>
      </c>
      <c r="E649" s="102" t="s">
        <v>60</v>
      </c>
      <c r="F649" s="103">
        <v>243</v>
      </c>
      <c r="G649" s="104" t="s">
        <v>268</v>
      </c>
      <c r="H649" s="94"/>
      <c r="I649" s="304">
        <v>18004.222899734039</v>
      </c>
      <c r="J649" s="304">
        <v>2345</v>
      </c>
      <c r="K649" s="304">
        <v>0</v>
      </c>
      <c r="L649" s="304">
        <v>1188</v>
      </c>
      <c r="M649" s="304">
        <v>21537.222899734039</v>
      </c>
      <c r="N649" s="127"/>
      <c r="O649" s="134">
        <v>1</v>
      </c>
      <c r="P649" s="95">
        <v>20349</v>
      </c>
      <c r="Q649" s="95">
        <v>0</v>
      </c>
      <c r="R649" s="95">
        <v>0</v>
      </c>
      <c r="S649" s="95">
        <v>0</v>
      </c>
      <c r="T649" s="95">
        <v>1188</v>
      </c>
      <c r="U649" s="95">
        <v>21537</v>
      </c>
      <c r="V649" s="128"/>
      <c r="W649" s="361">
        <v>0</v>
      </c>
      <c r="X649" s="362">
        <v>0</v>
      </c>
      <c r="Y649" s="133">
        <v>0.09</v>
      </c>
      <c r="Z649" s="133">
        <v>5.9543084856891471E-3</v>
      </c>
      <c r="AA649" s="339">
        <v>0</v>
      </c>
      <c r="AB649" s="130"/>
      <c r="AC649" s="341">
        <v>0</v>
      </c>
      <c r="AD649" s="134">
        <v>0</v>
      </c>
      <c r="AE649" s="95">
        <v>0</v>
      </c>
      <c r="AF649" s="95">
        <v>0</v>
      </c>
      <c r="AG649" s="343">
        <v>0</v>
      </c>
      <c r="AH649" s="99"/>
    </row>
    <row r="650" spans="1:34" s="34" customFormat="1" ht="12">
      <c r="A650" s="100">
        <v>484</v>
      </c>
      <c r="B650" s="103">
        <v>484035244</v>
      </c>
      <c r="C650" s="102" t="s">
        <v>537</v>
      </c>
      <c r="D650" s="103">
        <v>35</v>
      </c>
      <c r="E650" s="102" t="s">
        <v>60</v>
      </c>
      <c r="F650" s="103">
        <v>244</v>
      </c>
      <c r="G650" s="104" t="s">
        <v>269</v>
      </c>
      <c r="H650" s="94"/>
      <c r="I650" s="304">
        <v>20717</v>
      </c>
      <c r="J650" s="304">
        <v>5008</v>
      </c>
      <c r="K650" s="304">
        <v>0</v>
      </c>
      <c r="L650" s="304">
        <v>1188</v>
      </c>
      <c r="M650" s="304">
        <v>26913</v>
      </c>
      <c r="N650" s="127"/>
      <c r="O650" s="134">
        <v>1</v>
      </c>
      <c r="P650" s="95">
        <v>25725</v>
      </c>
      <c r="Q650" s="95">
        <v>0</v>
      </c>
      <c r="R650" s="95">
        <v>0</v>
      </c>
      <c r="S650" s="95">
        <v>0</v>
      </c>
      <c r="T650" s="95">
        <v>1188</v>
      </c>
      <c r="U650" s="95">
        <v>26913</v>
      </c>
      <c r="V650" s="128"/>
      <c r="W650" s="361">
        <v>0</v>
      </c>
      <c r="X650" s="362">
        <v>0</v>
      </c>
      <c r="Y650" s="133">
        <v>0.09</v>
      </c>
      <c r="Z650" s="133">
        <v>8.1553960330733144E-2</v>
      </c>
      <c r="AA650" s="339">
        <v>0</v>
      </c>
      <c r="AB650" s="130"/>
      <c r="AC650" s="341">
        <v>1</v>
      </c>
      <c r="AD650" s="134">
        <v>0</v>
      </c>
      <c r="AE650" s="95">
        <v>0</v>
      </c>
      <c r="AF650" s="95">
        <v>0</v>
      </c>
      <c r="AG650" s="343">
        <v>0</v>
      </c>
      <c r="AH650" s="99"/>
    </row>
    <row r="651" spans="1:34" s="34" customFormat="1" ht="12">
      <c r="A651" s="100">
        <v>484</v>
      </c>
      <c r="B651" s="103">
        <v>484035262</v>
      </c>
      <c r="C651" s="102" t="s">
        <v>537</v>
      </c>
      <c r="D651" s="103">
        <v>35</v>
      </c>
      <c r="E651" s="102" t="s">
        <v>60</v>
      </c>
      <c r="F651" s="103">
        <v>262</v>
      </c>
      <c r="G651" s="104" t="s">
        <v>287</v>
      </c>
      <c r="H651" s="94"/>
      <c r="I651" s="304">
        <v>23555</v>
      </c>
      <c r="J651" s="304">
        <v>247</v>
      </c>
      <c r="K651" s="304">
        <v>0</v>
      </c>
      <c r="L651" s="304">
        <v>1188</v>
      </c>
      <c r="M651" s="304">
        <v>24990</v>
      </c>
      <c r="N651" s="127"/>
      <c r="O651" s="134">
        <v>1</v>
      </c>
      <c r="P651" s="95">
        <v>23802</v>
      </c>
      <c r="Q651" s="95">
        <v>0</v>
      </c>
      <c r="R651" s="95">
        <v>0</v>
      </c>
      <c r="S651" s="95">
        <v>0</v>
      </c>
      <c r="T651" s="95">
        <v>1188</v>
      </c>
      <c r="U651" s="95">
        <v>24990</v>
      </c>
      <c r="V651" s="128"/>
      <c r="W651" s="361">
        <v>0</v>
      </c>
      <c r="X651" s="362">
        <v>0</v>
      </c>
      <c r="Y651" s="133">
        <v>0.09</v>
      </c>
      <c r="Z651" s="133">
        <v>8.7628777562184054E-2</v>
      </c>
      <c r="AA651" s="339">
        <v>0</v>
      </c>
      <c r="AB651" s="130"/>
      <c r="AC651" s="341">
        <v>0</v>
      </c>
      <c r="AD651" s="134">
        <v>0</v>
      </c>
      <c r="AE651" s="95">
        <v>0</v>
      </c>
      <c r="AF651" s="95">
        <v>0</v>
      </c>
      <c r="AG651" s="343">
        <v>0</v>
      </c>
      <c r="AH651" s="99"/>
    </row>
    <row r="652" spans="1:34" s="34" customFormat="1" ht="12">
      <c r="A652" s="100">
        <v>484</v>
      </c>
      <c r="B652" s="103">
        <v>484035285</v>
      </c>
      <c r="C652" s="102" t="s">
        <v>537</v>
      </c>
      <c r="D652" s="103">
        <v>35</v>
      </c>
      <c r="E652" s="102" t="s">
        <v>60</v>
      </c>
      <c r="F652" s="103">
        <v>285</v>
      </c>
      <c r="G652" s="104" t="s">
        <v>310</v>
      </c>
      <c r="H652" s="94"/>
      <c r="I652" s="304">
        <v>19666</v>
      </c>
      <c r="J652" s="304">
        <v>4349</v>
      </c>
      <c r="K652" s="304">
        <v>0</v>
      </c>
      <c r="L652" s="304">
        <v>1188</v>
      </c>
      <c r="M652" s="304">
        <v>25203</v>
      </c>
      <c r="N652" s="127"/>
      <c r="O652" s="134">
        <v>1</v>
      </c>
      <c r="P652" s="95">
        <v>24015</v>
      </c>
      <c r="Q652" s="95">
        <v>0</v>
      </c>
      <c r="R652" s="95">
        <v>0</v>
      </c>
      <c r="S652" s="95">
        <v>0</v>
      </c>
      <c r="T652" s="95">
        <v>1188</v>
      </c>
      <c r="U652" s="95">
        <v>25203</v>
      </c>
      <c r="V652" s="128"/>
      <c r="W652" s="361">
        <v>0</v>
      </c>
      <c r="X652" s="362">
        <v>0</v>
      </c>
      <c r="Y652" s="133">
        <v>0.09</v>
      </c>
      <c r="Z652" s="133">
        <v>2.2266543452715282E-2</v>
      </c>
      <c r="AA652" s="339">
        <v>0</v>
      </c>
      <c r="AB652" s="130"/>
      <c r="AC652" s="341">
        <v>0</v>
      </c>
      <c r="AD652" s="134">
        <v>0</v>
      </c>
      <c r="AE652" s="95">
        <v>0</v>
      </c>
      <c r="AF652" s="95">
        <v>0</v>
      </c>
      <c r="AG652" s="343">
        <v>0</v>
      </c>
      <c r="AH652" s="99"/>
    </row>
    <row r="653" spans="1:34" s="34" customFormat="1" ht="12">
      <c r="A653" s="100">
        <v>484</v>
      </c>
      <c r="B653" s="103">
        <v>484035308</v>
      </c>
      <c r="C653" s="102" t="s">
        <v>537</v>
      </c>
      <c r="D653" s="103">
        <v>35</v>
      </c>
      <c r="E653" s="102" t="s">
        <v>60</v>
      </c>
      <c r="F653" s="103">
        <v>308</v>
      </c>
      <c r="G653" s="104" t="s">
        <v>333</v>
      </c>
      <c r="H653" s="94"/>
      <c r="I653" s="304">
        <v>22241</v>
      </c>
      <c r="J653" s="304">
        <v>8603</v>
      </c>
      <c r="K653" s="304">
        <v>0</v>
      </c>
      <c r="L653" s="304">
        <v>1188</v>
      </c>
      <c r="M653" s="304">
        <v>32032</v>
      </c>
      <c r="N653" s="127"/>
      <c r="O653" s="134">
        <v>1</v>
      </c>
      <c r="P653" s="95">
        <v>30844</v>
      </c>
      <c r="Q653" s="95">
        <v>0</v>
      </c>
      <c r="R653" s="95">
        <v>0</v>
      </c>
      <c r="S653" s="95">
        <v>0</v>
      </c>
      <c r="T653" s="95">
        <v>1188</v>
      </c>
      <c r="U653" s="95">
        <v>32032</v>
      </c>
      <c r="V653" s="128"/>
      <c r="W653" s="361">
        <v>0</v>
      </c>
      <c r="X653" s="362">
        <v>0</v>
      </c>
      <c r="Y653" s="133">
        <v>0.09</v>
      </c>
      <c r="Z653" s="133">
        <v>1.4629324612361622E-3</v>
      </c>
      <c r="AA653" s="339">
        <v>0</v>
      </c>
      <c r="AB653" s="130"/>
      <c r="AC653" s="341">
        <v>0</v>
      </c>
      <c r="AD653" s="134">
        <v>0</v>
      </c>
      <c r="AE653" s="95">
        <v>0</v>
      </c>
      <c r="AF653" s="95">
        <v>0</v>
      </c>
      <c r="AG653" s="343">
        <v>0</v>
      </c>
      <c r="AH653" s="99"/>
    </row>
    <row r="654" spans="1:34" s="34" customFormat="1" ht="12">
      <c r="A654" s="100">
        <v>484</v>
      </c>
      <c r="B654" s="103">
        <v>484035336</v>
      </c>
      <c r="C654" s="102" t="s">
        <v>537</v>
      </c>
      <c r="D654" s="103">
        <v>35</v>
      </c>
      <c r="E654" s="102" t="s">
        <v>60</v>
      </c>
      <c r="F654" s="103">
        <v>336</v>
      </c>
      <c r="G654" s="104" t="s">
        <v>361</v>
      </c>
      <c r="H654" s="94"/>
      <c r="I654" s="304">
        <v>16410.426652716051</v>
      </c>
      <c r="J654" s="304">
        <v>3596</v>
      </c>
      <c r="K654" s="304">
        <v>0</v>
      </c>
      <c r="L654" s="304">
        <v>1188</v>
      </c>
      <c r="M654" s="304">
        <v>21194.426652716051</v>
      </c>
      <c r="N654" s="127"/>
      <c r="O654" s="134">
        <v>1</v>
      </c>
      <c r="P654" s="95">
        <v>20006</v>
      </c>
      <c r="Q654" s="95">
        <v>0</v>
      </c>
      <c r="R654" s="95">
        <v>0</v>
      </c>
      <c r="S654" s="95">
        <v>0</v>
      </c>
      <c r="T654" s="95">
        <v>1188</v>
      </c>
      <c r="U654" s="95">
        <v>21194</v>
      </c>
      <c r="V654" s="128"/>
      <c r="W654" s="361">
        <v>0</v>
      </c>
      <c r="X654" s="362">
        <v>0</v>
      </c>
      <c r="Y654" s="133">
        <v>0.09</v>
      </c>
      <c r="Z654" s="133">
        <v>4.0610278282502986E-2</v>
      </c>
      <c r="AA654" s="339">
        <v>0</v>
      </c>
      <c r="AB654" s="130"/>
      <c r="AC654" s="341">
        <v>0</v>
      </c>
      <c r="AD654" s="134">
        <v>0</v>
      </c>
      <c r="AE654" s="95">
        <v>0</v>
      </c>
      <c r="AF654" s="95">
        <v>0</v>
      </c>
      <c r="AG654" s="343">
        <v>0</v>
      </c>
      <c r="AH654" s="99"/>
    </row>
    <row r="655" spans="1:34" s="34" customFormat="1" ht="12">
      <c r="A655" s="100">
        <v>484</v>
      </c>
      <c r="B655" s="103">
        <v>484035690</v>
      </c>
      <c r="C655" s="102" t="s">
        <v>537</v>
      </c>
      <c r="D655" s="103">
        <v>35</v>
      </c>
      <c r="E655" s="102" t="s">
        <v>60</v>
      </c>
      <c r="F655" s="103">
        <v>690</v>
      </c>
      <c r="G655" s="104" t="s">
        <v>407</v>
      </c>
      <c r="H655" s="94"/>
      <c r="I655" s="304">
        <v>13977.940112033109</v>
      </c>
      <c r="J655" s="304">
        <v>5544</v>
      </c>
      <c r="K655" s="304">
        <v>0</v>
      </c>
      <c r="L655" s="304">
        <v>1188</v>
      </c>
      <c r="M655" s="304">
        <v>20709.940112033109</v>
      </c>
      <c r="N655" s="127"/>
      <c r="O655" s="134">
        <v>1</v>
      </c>
      <c r="P655" s="95">
        <v>19522</v>
      </c>
      <c r="Q655" s="95">
        <v>0</v>
      </c>
      <c r="R655" s="95">
        <v>0</v>
      </c>
      <c r="S655" s="95">
        <v>0</v>
      </c>
      <c r="T655" s="95">
        <v>1188</v>
      </c>
      <c r="U655" s="95">
        <v>20710</v>
      </c>
      <c r="V655" s="128"/>
      <c r="W655" s="361">
        <v>0</v>
      </c>
      <c r="X655" s="362">
        <v>0</v>
      </c>
      <c r="Y655" s="133">
        <v>0.09</v>
      </c>
      <c r="Z655" s="133">
        <v>1.2615996079792633E-2</v>
      </c>
      <c r="AA655" s="339">
        <v>0</v>
      </c>
      <c r="AB655" s="130"/>
      <c r="AC655" s="341">
        <v>0</v>
      </c>
      <c r="AD655" s="134">
        <v>0</v>
      </c>
      <c r="AE655" s="95">
        <v>0</v>
      </c>
      <c r="AF655" s="95">
        <v>0</v>
      </c>
      <c r="AG655" s="343">
        <v>0</v>
      </c>
      <c r="AH655" s="99"/>
    </row>
    <row r="656" spans="1:34" s="34" customFormat="1" ht="12">
      <c r="A656" s="100">
        <v>485</v>
      </c>
      <c r="B656" s="103">
        <v>485258030</v>
      </c>
      <c r="C656" s="102" t="s">
        <v>538</v>
      </c>
      <c r="D656" s="103">
        <v>258</v>
      </c>
      <c r="E656" s="102" t="s">
        <v>283</v>
      </c>
      <c r="F656" s="103">
        <v>30</v>
      </c>
      <c r="G656" s="104" t="s">
        <v>55</v>
      </c>
      <c r="H656" s="94"/>
      <c r="I656" s="304">
        <v>18652</v>
      </c>
      <c r="J656" s="304">
        <v>6722</v>
      </c>
      <c r="K656" s="304">
        <v>0</v>
      </c>
      <c r="L656" s="304">
        <v>1188</v>
      </c>
      <c r="M656" s="304">
        <v>26562</v>
      </c>
      <c r="N656" s="127"/>
      <c r="O656" s="134">
        <v>4</v>
      </c>
      <c r="P656" s="95">
        <v>101496</v>
      </c>
      <c r="Q656" s="95">
        <v>0</v>
      </c>
      <c r="R656" s="95">
        <v>0</v>
      </c>
      <c r="S656" s="95">
        <v>0</v>
      </c>
      <c r="T656" s="95">
        <v>4752</v>
      </c>
      <c r="U656" s="95">
        <v>106248</v>
      </c>
      <c r="V656" s="128"/>
      <c r="W656" s="361">
        <v>0</v>
      </c>
      <c r="X656" s="362">
        <v>0</v>
      </c>
      <c r="Y656" s="133">
        <v>0.09</v>
      </c>
      <c r="Z656" s="133">
        <v>7.4103570780187141E-3</v>
      </c>
      <c r="AA656" s="339">
        <v>0</v>
      </c>
      <c r="AB656" s="130"/>
      <c r="AC656" s="341">
        <v>2</v>
      </c>
      <c r="AD656" s="134">
        <v>0</v>
      </c>
      <c r="AE656" s="95">
        <v>0</v>
      </c>
      <c r="AF656" s="95">
        <v>0</v>
      </c>
      <c r="AG656" s="343">
        <v>0</v>
      </c>
      <c r="AH656" s="99"/>
    </row>
    <row r="657" spans="1:34" s="34" customFormat="1" ht="12">
      <c r="A657" s="100">
        <v>485</v>
      </c>
      <c r="B657" s="103">
        <v>485258079</v>
      </c>
      <c r="C657" s="102" t="s">
        <v>538</v>
      </c>
      <c r="D657" s="103">
        <v>258</v>
      </c>
      <c r="E657" s="102" t="s">
        <v>283</v>
      </c>
      <c r="F657" s="103">
        <v>79</v>
      </c>
      <c r="G657" s="104" t="s">
        <v>104</v>
      </c>
      <c r="H657" s="94"/>
      <c r="I657" s="304">
        <v>16088</v>
      </c>
      <c r="J657" s="304">
        <v>803</v>
      </c>
      <c r="K657" s="304">
        <v>0</v>
      </c>
      <c r="L657" s="304">
        <v>1188</v>
      </c>
      <c r="M657" s="304">
        <v>18079</v>
      </c>
      <c r="N657" s="127"/>
      <c r="O657" s="134">
        <v>1</v>
      </c>
      <c r="P657" s="95">
        <v>16891</v>
      </c>
      <c r="Q657" s="95">
        <v>0</v>
      </c>
      <c r="R657" s="95">
        <v>0</v>
      </c>
      <c r="S657" s="95">
        <v>0</v>
      </c>
      <c r="T657" s="95">
        <v>1188</v>
      </c>
      <c r="U657" s="95">
        <v>18079</v>
      </c>
      <c r="V657" s="128"/>
      <c r="W657" s="361">
        <v>0</v>
      </c>
      <c r="X657" s="362">
        <v>0</v>
      </c>
      <c r="Y657" s="133">
        <v>0.09</v>
      </c>
      <c r="Z657" s="133">
        <v>6.0436139386519351E-2</v>
      </c>
      <c r="AA657" s="339">
        <v>0</v>
      </c>
      <c r="AB657" s="130"/>
      <c r="AC657" s="341">
        <v>0</v>
      </c>
      <c r="AD657" s="134">
        <v>0</v>
      </c>
      <c r="AE657" s="95">
        <v>0</v>
      </c>
      <c r="AF657" s="95">
        <v>0</v>
      </c>
      <c r="AG657" s="343">
        <v>0</v>
      </c>
      <c r="AH657" s="99"/>
    </row>
    <row r="658" spans="1:34" s="34" customFormat="1" ht="12">
      <c r="A658" s="100">
        <v>485</v>
      </c>
      <c r="B658" s="103">
        <v>485258107</v>
      </c>
      <c r="C658" s="102" t="s">
        <v>538</v>
      </c>
      <c r="D658" s="103">
        <v>258</v>
      </c>
      <c r="E658" s="102" t="s">
        <v>283</v>
      </c>
      <c r="F658" s="103">
        <v>107</v>
      </c>
      <c r="G658" s="104" t="s">
        <v>132</v>
      </c>
      <c r="H658" s="94"/>
      <c r="I658" s="304">
        <v>12989</v>
      </c>
      <c r="J658" s="304">
        <v>3759</v>
      </c>
      <c r="K658" s="304">
        <v>0</v>
      </c>
      <c r="L658" s="304">
        <v>1188</v>
      </c>
      <c r="M658" s="304">
        <v>17936</v>
      </c>
      <c r="N658" s="127"/>
      <c r="O658" s="134">
        <v>1</v>
      </c>
      <c r="P658" s="95">
        <v>16748</v>
      </c>
      <c r="Q658" s="95">
        <v>0</v>
      </c>
      <c r="R658" s="95">
        <v>0</v>
      </c>
      <c r="S658" s="95">
        <v>0</v>
      </c>
      <c r="T658" s="95">
        <v>1188</v>
      </c>
      <c r="U658" s="95">
        <v>17936</v>
      </c>
      <c r="V658" s="128"/>
      <c r="W658" s="361">
        <v>0</v>
      </c>
      <c r="X658" s="362">
        <v>0</v>
      </c>
      <c r="Y658" s="133">
        <v>0.09</v>
      </c>
      <c r="Z658" s="133">
        <v>5.7080466856200291E-4</v>
      </c>
      <c r="AA658" s="339">
        <v>0</v>
      </c>
      <c r="AB658" s="130"/>
      <c r="AC658" s="341">
        <v>1</v>
      </c>
      <c r="AD658" s="134">
        <v>0</v>
      </c>
      <c r="AE658" s="95">
        <v>0</v>
      </c>
      <c r="AF658" s="95">
        <v>0</v>
      </c>
      <c r="AG658" s="343">
        <v>0</v>
      </c>
      <c r="AH658" s="99"/>
    </row>
    <row r="659" spans="1:34" s="34" customFormat="1" ht="12">
      <c r="A659" s="100">
        <v>485</v>
      </c>
      <c r="B659" s="103">
        <v>485258128</v>
      </c>
      <c r="C659" s="102" t="s">
        <v>538</v>
      </c>
      <c r="D659" s="103">
        <v>258</v>
      </c>
      <c r="E659" s="102" t="s">
        <v>283</v>
      </c>
      <c r="F659" s="103">
        <v>128</v>
      </c>
      <c r="G659" s="104" t="s">
        <v>153</v>
      </c>
      <c r="H659" s="94"/>
      <c r="I659" s="304">
        <v>20804</v>
      </c>
      <c r="J659" s="304">
        <v>1134</v>
      </c>
      <c r="K659" s="304">
        <v>0</v>
      </c>
      <c r="L659" s="304">
        <v>1188</v>
      </c>
      <c r="M659" s="304">
        <v>23126</v>
      </c>
      <c r="N659" s="127"/>
      <c r="O659" s="134">
        <v>1</v>
      </c>
      <c r="P659" s="95">
        <v>21938</v>
      </c>
      <c r="Q659" s="95">
        <v>0</v>
      </c>
      <c r="R659" s="95">
        <v>0</v>
      </c>
      <c r="S659" s="95">
        <v>0</v>
      </c>
      <c r="T659" s="95">
        <v>1188</v>
      </c>
      <c r="U659" s="95">
        <v>23126</v>
      </c>
      <c r="V659" s="128"/>
      <c r="W659" s="361">
        <v>0</v>
      </c>
      <c r="X659" s="362">
        <v>0</v>
      </c>
      <c r="Y659" s="133">
        <v>0.09</v>
      </c>
      <c r="Z659" s="133">
        <v>4.2839749174691445E-2</v>
      </c>
      <c r="AA659" s="339">
        <v>0</v>
      </c>
      <c r="AB659" s="130"/>
      <c r="AC659" s="341">
        <v>0</v>
      </c>
      <c r="AD659" s="134">
        <v>0</v>
      </c>
      <c r="AE659" s="95">
        <v>0</v>
      </c>
      <c r="AF659" s="95">
        <v>0</v>
      </c>
      <c r="AG659" s="343">
        <v>0</v>
      </c>
      <c r="AH659" s="99"/>
    </row>
    <row r="660" spans="1:34" s="34" customFormat="1" ht="12">
      <c r="A660" s="100">
        <v>485</v>
      </c>
      <c r="B660" s="103">
        <v>485258149</v>
      </c>
      <c r="C660" s="102" t="s">
        <v>538</v>
      </c>
      <c r="D660" s="103">
        <v>258</v>
      </c>
      <c r="E660" s="102" t="s">
        <v>283</v>
      </c>
      <c r="F660" s="103">
        <v>149</v>
      </c>
      <c r="G660" s="104" t="s">
        <v>174</v>
      </c>
      <c r="H660" s="94"/>
      <c r="I660" s="304">
        <v>21948.890829499142</v>
      </c>
      <c r="J660" s="304">
        <v>501</v>
      </c>
      <c r="K660" s="304">
        <v>0</v>
      </c>
      <c r="L660" s="304">
        <v>1188</v>
      </c>
      <c r="M660" s="304">
        <v>23637.890829499142</v>
      </c>
      <c r="N660" s="127"/>
      <c r="O660" s="134">
        <v>1</v>
      </c>
      <c r="P660" s="95">
        <v>22450</v>
      </c>
      <c r="Q660" s="95">
        <v>0</v>
      </c>
      <c r="R660" s="95">
        <v>0</v>
      </c>
      <c r="S660" s="95">
        <v>0</v>
      </c>
      <c r="T660" s="95">
        <v>1188</v>
      </c>
      <c r="U660" s="95">
        <v>23638</v>
      </c>
      <c r="V660" s="128"/>
      <c r="W660" s="361">
        <v>0</v>
      </c>
      <c r="X660" s="362">
        <v>0</v>
      </c>
      <c r="Y660" s="133">
        <v>0.18</v>
      </c>
      <c r="Z660" s="133">
        <v>0.12452134767276674</v>
      </c>
      <c r="AA660" s="339">
        <v>0</v>
      </c>
      <c r="AB660" s="130"/>
      <c r="AC660" s="341">
        <v>1</v>
      </c>
      <c r="AD660" s="134">
        <v>0</v>
      </c>
      <c r="AE660" s="95">
        <v>0</v>
      </c>
      <c r="AF660" s="95">
        <v>0</v>
      </c>
      <c r="AG660" s="343">
        <v>0</v>
      </c>
      <c r="AH660" s="99"/>
    </row>
    <row r="661" spans="1:34" s="34" customFormat="1" ht="12">
      <c r="A661" s="100">
        <v>485</v>
      </c>
      <c r="B661" s="103">
        <v>485258163</v>
      </c>
      <c r="C661" s="102" t="s">
        <v>538</v>
      </c>
      <c r="D661" s="103">
        <v>258</v>
      </c>
      <c r="E661" s="102" t="s">
        <v>283</v>
      </c>
      <c r="F661" s="103">
        <v>163</v>
      </c>
      <c r="G661" s="104" t="s">
        <v>188</v>
      </c>
      <c r="H661" s="94"/>
      <c r="I661" s="304">
        <v>18783</v>
      </c>
      <c r="J661" s="304">
        <v>3</v>
      </c>
      <c r="K661" s="304">
        <v>0</v>
      </c>
      <c r="L661" s="304">
        <v>1188</v>
      </c>
      <c r="M661" s="304">
        <v>19974</v>
      </c>
      <c r="N661" s="127"/>
      <c r="O661" s="134">
        <v>14</v>
      </c>
      <c r="P661" s="95">
        <v>263004</v>
      </c>
      <c r="Q661" s="95">
        <v>0</v>
      </c>
      <c r="R661" s="95">
        <v>0</v>
      </c>
      <c r="S661" s="95">
        <v>0</v>
      </c>
      <c r="T661" s="95">
        <v>16632</v>
      </c>
      <c r="U661" s="95">
        <v>279636</v>
      </c>
      <c r="V661" s="128"/>
      <c r="W661" s="361">
        <v>0</v>
      </c>
      <c r="X661" s="362">
        <v>0</v>
      </c>
      <c r="Y661" s="133">
        <v>0.18</v>
      </c>
      <c r="Z661" s="133">
        <v>9.5688734990315535E-2</v>
      </c>
      <c r="AA661" s="339">
        <v>0</v>
      </c>
      <c r="AB661" s="130"/>
      <c r="AC661" s="341">
        <v>8</v>
      </c>
      <c r="AD661" s="134">
        <v>0</v>
      </c>
      <c r="AE661" s="95">
        <v>0</v>
      </c>
      <c r="AF661" s="95">
        <v>0</v>
      </c>
      <c r="AG661" s="343">
        <v>0</v>
      </c>
      <c r="AH661" s="99"/>
    </row>
    <row r="662" spans="1:34" s="34" customFormat="1" ht="12">
      <c r="A662" s="100">
        <v>485</v>
      </c>
      <c r="B662" s="103">
        <v>485258168</v>
      </c>
      <c r="C662" s="102" t="s">
        <v>538</v>
      </c>
      <c r="D662" s="103">
        <v>258</v>
      </c>
      <c r="E662" s="102" t="s">
        <v>283</v>
      </c>
      <c r="F662" s="103">
        <v>168</v>
      </c>
      <c r="G662" s="104" t="s">
        <v>193</v>
      </c>
      <c r="H662" s="94"/>
      <c r="I662" s="304">
        <v>13105.436308777429</v>
      </c>
      <c r="J662" s="304">
        <v>9413</v>
      </c>
      <c r="K662" s="304">
        <v>0</v>
      </c>
      <c r="L662" s="304">
        <v>1188</v>
      </c>
      <c r="M662" s="304">
        <v>23706.436308777429</v>
      </c>
      <c r="N662" s="127"/>
      <c r="O662" s="134">
        <v>2</v>
      </c>
      <c r="P662" s="95">
        <v>45036</v>
      </c>
      <c r="Q662" s="95">
        <v>0</v>
      </c>
      <c r="R662" s="95">
        <v>0</v>
      </c>
      <c r="S662" s="95">
        <v>0</v>
      </c>
      <c r="T662" s="95">
        <v>2376</v>
      </c>
      <c r="U662" s="95">
        <v>47412</v>
      </c>
      <c r="V662" s="128"/>
      <c r="W662" s="361">
        <v>0</v>
      </c>
      <c r="X662" s="362">
        <v>0</v>
      </c>
      <c r="Y662" s="133">
        <v>0.09</v>
      </c>
      <c r="Z662" s="133">
        <v>3.0020311779566943E-2</v>
      </c>
      <c r="AA662" s="339">
        <v>0</v>
      </c>
      <c r="AB662" s="130"/>
      <c r="AC662" s="341">
        <v>0</v>
      </c>
      <c r="AD662" s="134">
        <v>0</v>
      </c>
      <c r="AE662" s="95">
        <v>0</v>
      </c>
      <c r="AF662" s="95">
        <v>0</v>
      </c>
      <c r="AG662" s="343">
        <v>0</v>
      </c>
      <c r="AH662" s="99"/>
    </row>
    <row r="663" spans="1:34" s="34" customFormat="1" ht="12">
      <c r="A663" s="100">
        <v>485</v>
      </c>
      <c r="B663" s="103">
        <v>485258229</v>
      </c>
      <c r="C663" s="102" t="s">
        <v>538</v>
      </c>
      <c r="D663" s="103">
        <v>258</v>
      </c>
      <c r="E663" s="102" t="s">
        <v>283</v>
      </c>
      <c r="F663" s="103">
        <v>229</v>
      </c>
      <c r="G663" s="104" t="s">
        <v>254</v>
      </c>
      <c r="H663" s="94"/>
      <c r="I663" s="304">
        <v>16198</v>
      </c>
      <c r="J663" s="304">
        <v>1603</v>
      </c>
      <c r="K663" s="304">
        <v>0</v>
      </c>
      <c r="L663" s="304">
        <v>1188</v>
      </c>
      <c r="M663" s="304">
        <v>18989</v>
      </c>
      <c r="N663" s="127"/>
      <c r="O663" s="134">
        <v>14</v>
      </c>
      <c r="P663" s="95">
        <v>249214</v>
      </c>
      <c r="Q663" s="95">
        <v>0</v>
      </c>
      <c r="R663" s="95">
        <v>0</v>
      </c>
      <c r="S663" s="95">
        <v>0</v>
      </c>
      <c r="T663" s="95">
        <v>16632</v>
      </c>
      <c r="U663" s="95">
        <v>265846</v>
      </c>
      <c r="V663" s="128"/>
      <c r="W663" s="361">
        <v>0</v>
      </c>
      <c r="X663" s="362">
        <v>0</v>
      </c>
      <c r="Y663" s="133">
        <v>0.09</v>
      </c>
      <c r="Z663" s="133">
        <v>2.7719446547168177E-2</v>
      </c>
      <c r="AA663" s="339">
        <v>0</v>
      </c>
      <c r="AB663" s="130"/>
      <c r="AC663" s="341">
        <v>6</v>
      </c>
      <c r="AD663" s="134">
        <v>0</v>
      </c>
      <c r="AE663" s="95">
        <v>0</v>
      </c>
      <c r="AF663" s="95">
        <v>0</v>
      </c>
      <c r="AG663" s="343">
        <v>0</v>
      </c>
      <c r="AH663" s="99"/>
    </row>
    <row r="664" spans="1:34" s="34" customFormat="1" ht="12">
      <c r="A664" s="100">
        <v>485</v>
      </c>
      <c r="B664" s="103">
        <v>485258258</v>
      </c>
      <c r="C664" s="102" t="s">
        <v>538</v>
      </c>
      <c r="D664" s="103">
        <v>258</v>
      </c>
      <c r="E664" s="102" t="s">
        <v>283</v>
      </c>
      <c r="F664" s="103">
        <v>258</v>
      </c>
      <c r="G664" s="104" t="s">
        <v>283</v>
      </c>
      <c r="H664" s="94"/>
      <c r="I664" s="304">
        <v>16945</v>
      </c>
      <c r="J664" s="304">
        <v>3704</v>
      </c>
      <c r="K664" s="304">
        <v>0</v>
      </c>
      <c r="L664" s="304">
        <v>1188</v>
      </c>
      <c r="M664" s="304">
        <v>21837</v>
      </c>
      <c r="N664" s="127"/>
      <c r="O664" s="134">
        <v>436</v>
      </c>
      <c r="P664" s="95">
        <v>9002964</v>
      </c>
      <c r="Q664" s="95">
        <v>0</v>
      </c>
      <c r="R664" s="95">
        <v>0</v>
      </c>
      <c r="S664" s="95">
        <v>0</v>
      </c>
      <c r="T664" s="95">
        <v>517968</v>
      </c>
      <c r="U664" s="95">
        <v>9520932</v>
      </c>
      <c r="V664" s="128"/>
      <c r="W664" s="361">
        <v>0</v>
      </c>
      <c r="X664" s="362">
        <v>0</v>
      </c>
      <c r="Y664" s="133">
        <v>0.18</v>
      </c>
      <c r="Z664" s="133">
        <v>0.10248290415588966</v>
      </c>
      <c r="AA664" s="339">
        <v>0</v>
      </c>
      <c r="AB664" s="130"/>
      <c r="AC664" s="341">
        <v>141</v>
      </c>
      <c r="AD664" s="134">
        <v>0</v>
      </c>
      <c r="AE664" s="95">
        <v>0</v>
      </c>
      <c r="AF664" s="95">
        <v>0</v>
      </c>
      <c r="AG664" s="343">
        <v>0</v>
      </c>
      <c r="AH664" s="99"/>
    </row>
    <row r="665" spans="1:34" s="34" customFormat="1" ht="12">
      <c r="A665" s="100">
        <v>485</v>
      </c>
      <c r="B665" s="103">
        <v>485258291</v>
      </c>
      <c r="C665" s="102" t="s">
        <v>538</v>
      </c>
      <c r="D665" s="103">
        <v>258</v>
      </c>
      <c r="E665" s="102" t="s">
        <v>283</v>
      </c>
      <c r="F665" s="103">
        <v>291</v>
      </c>
      <c r="G665" s="104" t="s">
        <v>316</v>
      </c>
      <c r="H665" s="94"/>
      <c r="I665" s="304">
        <v>18079</v>
      </c>
      <c r="J665" s="304">
        <v>7319</v>
      </c>
      <c r="K665" s="304">
        <v>0</v>
      </c>
      <c r="L665" s="304">
        <v>1188</v>
      </c>
      <c r="M665" s="304">
        <v>26586</v>
      </c>
      <c r="N665" s="127"/>
      <c r="O665" s="134">
        <v>2</v>
      </c>
      <c r="P665" s="95">
        <v>50796</v>
      </c>
      <c r="Q665" s="95">
        <v>0</v>
      </c>
      <c r="R665" s="95">
        <v>0</v>
      </c>
      <c r="S665" s="95">
        <v>0</v>
      </c>
      <c r="T665" s="95">
        <v>2376</v>
      </c>
      <c r="U665" s="95">
        <v>53172</v>
      </c>
      <c r="V665" s="128"/>
      <c r="W665" s="361">
        <v>0</v>
      </c>
      <c r="X665" s="362">
        <v>0</v>
      </c>
      <c r="Y665" s="133">
        <v>0.09</v>
      </c>
      <c r="Z665" s="133">
        <v>1.9333542171515925E-2</v>
      </c>
      <c r="AA665" s="339">
        <v>0</v>
      </c>
      <c r="AB665" s="130"/>
      <c r="AC665" s="341">
        <v>2</v>
      </c>
      <c r="AD665" s="134">
        <v>0</v>
      </c>
      <c r="AE665" s="95">
        <v>0</v>
      </c>
      <c r="AF665" s="95">
        <v>0</v>
      </c>
      <c r="AG665" s="343">
        <v>0</v>
      </c>
      <c r="AH665" s="99"/>
    </row>
    <row r="666" spans="1:34" s="34" customFormat="1" ht="12">
      <c r="A666" s="100">
        <v>485</v>
      </c>
      <c r="B666" s="103">
        <v>485258295</v>
      </c>
      <c r="C666" s="102" t="s">
        <v>538</v>
      </c>
      <c r="D666" s="103">
        <v>258</v>
      </c>
      <c r="E666" s="102" t="s">
        <v>283</v>
      </c>
      <c r="F666" s="103">
        <v>295</v>
      </c>
      <c r="G666" s="104" t="s">
        <v>320</v>
      </c>
      <c r="H666" s="94"/>
      <c r="I666" s="304">
        <v>18081</v>
      </c>
      <c r="J666" s="304">
        <v>8847</v>
      </c>
      <c r="K666" s="304">
        <v>0</v>
      </c>
      <c r="L666" s="304">
        <v>1188</v>
      </c>
      <c r="M666" s="304">
        <v>28116</v>
      </c>
      <c r="N666" s="127"/>
      <c r="O666" s="134">
        <v>1</v>
      </c>
      <c r="P666" s="95">
        <v>26928</v>
      </c>
      <c r="Q666" s="95">
        <v>0</v>
      </c>
      <c r="R666" s="95">
        <v>0</v>
      </c>
      <c r="S666" s="95">
        <v>0</v>
      </c>
      <c r="T666" s="95">
        <v>1188</v>
      </c>
      <c r="U666" s="95">
        <v>28116</v>
      </c>
      <c r="V666" s="128"/>
      <c r="W666" s="361">
        <v>0</v>
      </c>
      <c r="X666" s="362">
        <v>0</v>
      </c>
      <c r="Y666" s="133">
        <v>0.09</v>
      </c>
      <c r="Z666" s="133">
        <v>1.0428700204990593E-2</v>
      </c>
      <c r="AA666" s="339">
        <v>0</v>
      </c>
      <c r="AB666" s="130"/>
      <c r="AC666" s="341">
        <v>1</v>
      </c>
      <c r="AD666" s="134">
        <v>0</v>
      </c>
      <c r="AE666" s="95">
        <v>0</v>
      </c>
      <c r="AF666" s="95">
        <v>0</v>
      </c>
      <c r="AG666" s="343">
        <v>0</v>
      </c>
      <c r="AH666" s="99"/>
    </row>
    <row r="667" spans="1:34" s="34" customFormat="1" ht="12">
      <c r="A667" s="100">
        <v>486</v>
      </c>
      <c r="B667" s="103">
        <v>486348110</v>
      </c>
      <c r="C667" s="102" t="s">
        <v>559</v>
      </c>
      <c r="D667" s="103">
        <v>348</v>
      </c>
      <c r="E667" s="102" t="s">
        <v>373</v>
      </c>
      <c r="F667" s="103">
        <v>110</v>
      </c>
      <c r="G667" s="104" t="s">
        <v>135</v>
      </c>
      <c r="H667" s="94"/>
      <c r="I667" s="304">
        <v>13329.613102165089</v>
      </c>
      <c r="J667" s="304">
        <v>4371</v>
      </c>
      <c r="K667" s="304">
        <v>0</v>
      </c>
      <c r="L667" s="304">
        <v>1188</v>
      </c>
      <c r="M667" s="304">
        <v>18888.613102165087</v>
      </c>
      <c r="N667" s="127"/>
      <c r="O667" s="134">
        <v>1</v>
      </c>
      <c r="P667" s="95">
        <v>17701</v>
      </c>
      <c r="Q667" s="95">
        <v>0</v>
      </c>
      <c r="R667" s="95">
        <v>0</v>
      </c>
      <c r="S667" s="95">
        <v>0</v>
      </c>
      <c r="T667" s="95">
        <v>1188</v>
      </c>
      <c r="U667" s="95">
        <v>18889</v>
      </c>
      <c r="V667" s="128"/>
      <c r="W667" s="361">
        <v>0</v>
      </c>
      <c r="X667" s="362">
        <v>0</v>
      </c>
      <c r="Y667" s="133">
        <v>0.09</v>
      </c>
      <c r="Z667" s="133">
        <v>3.7059359725944404E-3</v>
      </c>
      <c r="AA667" s="339">
        <v>0</v>
      </c>
      <c r="AB667" s="130"/>
      <c r="AC667" s="341">
        <v>0</v>
      </c>
      <c r="AD667" s="134">
        <v>0</v>
      </c>
      <c r="AE667" s="95">
        <v>0</v>
      </c>
      <c r="AF667" s="95">
        <v>0</v>
      </c>
      <c r="AG667" s="343">
        <v>0</v>
      </c>
      <c r="AH667" s="99"/>
    </row>
    <row r="668" spans="1:34" s="34" customFormat="1" ht="12">
      <c r="A668" s="100">
        <v>486</v>
      </c>
      <c r="B668" s="103">
        <v>486348151</v>
      </c>
      <c r="C668" s="102" t="s">
        <v>559</v>
      </c>
      <c r="D668" s="103">
        <v>348</v>
      </c>
      <c r="E668" s="102" t="s">
        <v>373</v>
      </c>
      <c r="F668" s="103">
        <v>151</v>
      </c>
      <c r="G668" s="104" t="s">
        <v>176</v>
      </c>
      <c r="H668" s="94"/>
      <c r="I668" s="304">
        <v>18201</v>
      </c>
      <c r="J668" s="304">
        <v>4089</v>
      </c>
      <c r="K668" s="304">
        <v>0</v>
      </c>
      <c r="L668" s="304">
        <v>1188</v>
      </c>
      <c r="M668" s="304">
        <v>23478</v>
      </c>
      <c r="N668" s="127"/>
      <c r="O668" s="134">
        <v>6</v>
      </c>
      <c r="P668" s="95">
        <v>133740</v>
      </c>
      <c r="Q668" s="95">
        <v>0</v>
      </c>
      <c r="R668" s="95">
        <v>0</v>
      </c>
      <c r="S668" s="95">
        <v>0</v>
      </c>
      <c r="T668" s="95">
        <v>7128</v>
      </c>
      <c r="U668" s="95">
        <v>140868</v>
      </c>
      <c r="V668" s="128"/>
      <c r="W668" s="361">
        <v>0</v>
      </c>
      <c r="X668" s="362">
        <v>0</v>
      </c>
      <c r="Y668" s="133">
        <v>0.09</v>
      </c>
      <c r="Z668" s="133">
        <v>3.2518401609165748E-2</v>
      </c>
      <c r="AA668" s="339">
        <v>0</v>
      </c>
      <c r="AB668" s="130"/>
      <c r="AC668" s="341">
        <v>1</v>
      </c>
      <c r="AD668" s="134">
        <v>0</v>
      </c>
      <c r="AE668" s="95">
        <v>0</v>
      </c>
      <c r="AF668" s="95">
        <v>0</v>
      </c>
      <c r="AG668" s="343">
        <v>0</v>
      </c>
      <c r="AH668" s="99"/>
    </row>
    <row r="669" spans="1:34" s="34" customFormat="1" ht="12">
      <c r="A669" s="100">
        <v>486</v>
      </c>
      <c r="B669" s="103">
        <v>486348153</v>
      </c>
      <c r="C669" s="102" t="s">
        <v>559</v>
      </c>
      <c r="D669" s="103">
        <v>348</v>
      </c>
      <c r="E669" s="102" t="s">
        <v>373</v>
      </c>
      <c r="F669" s="103">
        <v>153</v>
      </c>
      <c r="G669" s="104" t="s">
        <v>178</v>
      </c>
      <c r="H669" s="94"/>
      <c r="I669" s="304">
        <v>11091</v>
      </c>
      <c r="J669" s="304">
        <v>0</v>
      </c>
      <c r="K669" s="304">
        <v>0</v>
      </c>
      <c r="L669" s="304">
        <v>1188</v>
      </c>
      <c r="M669" s="304">
        <v>12279</v>
      </c>
      <c r="N669" s="127"/>
      <c r="O669" s="134">
        <v>1</v>
      </c>
      <c r="P669" s="95">
        <v>11091</v>
      </c>
      <c r="Q669" s="95">
        <v>0</v>
      </c>
      <c r="R669" s="95">
        <v>0</v>
      </c>
      <c r="S669" s="95">
        <v>0</v>
      </c>
      <c r="T669" s="95">
        <v>1188</v>
      </c>
      <c r="U669" s="95">
        <v>12279</v>
      </c>
      <c r="V669" s="128"/>
      <c r="W669" s="361">
        <v>0</v>
      </c>
      <c r="X669" s="362">
        <v>0</v>
      </c>
      <c r="Y669" s="133">
        <v>0.09</v>
      </c>
      <c r="Z669" s="133">
        <v>1.1920889298086513E-2</v>
      </c>
      <c r="AA669" s="339">
        <v>0</v>
      </c>
      <c r="AB669" s="130"/>
      <c r="AC669" s="341">
        <v>0</v>
      </c>
      <c r="AD669" s="134">
        <v>0</v>
      </c>
      <c r="AE669" s="95">
        <v>0</v>
      </c>
      <c r="AF669" s="95">
        <v>0</v>
      </c>
      <c r="AG669" s="343">
        <v>0</v>
      </c>
      <c r="AH669" s="99"/>
    </row>
    <row r="670" spans="1:34" s="34" customFormat="1" ht="12">
      <c r="A670" s="100">
        <v>486</v>
      </c>
      <c r="B670" s="103">
        <v>486348226</v>
      </c>
      <c r="C670" s="102" t="s">
        <v>559</v>
      </c>
      <c r="D670" s="103">
        <v>348</v>
      </c>
      <c r="E670" s="102" t="s">
        <v>373</v>
      </c>
      <c r="F670" s="103">
        <v>226</v>
      </c>
      <c r="G670" s="104" t="s">
        <v>251</v>
      </c>
      <c r="H670" s="94"/>
      <c r="I670" s="304">
        <v>15867.94508207485</v>
      </c>
      <c r="J670" s="304">
        <v>1343</v>
      </c>
      <c r="K670" s="304">
        <v>0</v>
      </c>
      <c r="L670" s="304">
        <v>1188</v>
      </c>
      <c r="M670" s="304">
        <v>18398.94508207485</v>
      </c>
      <c r="N670" s="127"/>
      <c r="O670" s="134">
        <v>3</v>
      </c>
      <c r="P670" s="95">
        <v>51633</v>
      </c>
      <c r="Q670" s="95">
        <v>0</v>
      </c>
      <c r="R670" s="95">
        <v>0</v>
      </c>
      <c r="S670" s="95">
        <v>0</v>
      </c>
      <c r="T670" s="95">
        <v>3564</v>
      </c>
      <c r="U670" s="95">
        <v>55197</v>
      </c>
      <c r="V670" s="128"/>
      <c r="W670" s="361">
        <v>0</v>
      </c>
      <c r="X670" s="362">
        <v>0</v>
      </c>
      <c r="Y670" s="133">
        <v>0.18</v>
      </c>
      <c r="Z670" s="133">
        <v>2.0385160527202691E-2</v>
      </c>
      <c r="AA670" s="339">
        <v>0</v>
      </c>
      <c r="AB670" s="130"/>
      <c r="AC670" s="341">
        <v>1</v>
      </c>
      <c r="AD670" s="134">
        <v>0</v>
      </c>
      <c r="AE670" s="95">
        <v>0</v>
      </c>
      <c r="AF670" s="95">
        <v>0</v>
      </c>
      <c r="AG670" s="343">
        <v>0</v>
      </c>
      <c r="AH670" s="99"/>
    </row>
    <row r="671" spans="1:34" s="34" customFormat="1" ht="12">
      <c r="A671" s="100">
        <v>486</v>
      </c>
      <c r="B671" s="103">
        <v>486348271</v>
      </c>
      <c r="C671" s="102" t="s">
        <v>559</v>
      </c>
      <c r="D671" s="103">
        <v>348</v>
      </c>
      <c r="E671" s="102" t="s">
        <v>373</v>
      </c>
      <c r="F671" s="103">
        <v>271</v>
      </c>
      <c r="G671" s="104" t="s">
        <v>296</v>
      </c>
      <c r="H671" s="94"/>
      <c r="I671" s="304">
        <v>16080</v>
      </c>
      <c r="J671" s="304">
        <v>5592</v>
      </c>
      <c r="K671" s="304">
        <v>0</v>
      </c>
      <c r="L671" s="304">
        <v>1188</v>
      </c>
      <c r="M671" s="304">
        <v>22860</v>
      </c>
      <c r="N671" s="127"/>
      <c r="O671" s="134">
        <v>3</v>
      </c>
      <c r="P671" s="95">
        <v>65016</v>
      </c>
      <c r="Q671" s="95">
        <v>0</v>
      </c>
      <c r="R671" s="95">
        <v>0</v>
      </c>
      <c r="S671" s="95">
        <v>0</v>
      </c>
      <c r="T671" s="95">
        <v>3564</v>
      </c>
      <c r="U671" s="95">
        <v>68580</v>
      </c>
      <c r="V671" s="128"/>
      <c r="W671" s="361">
        <v>0</v>
      </c>
      <c r="X671" s="362">
        <v>0</v>
      </c>
      <c r="Y671" s="133">
        <v>0.09</v>
      </c>
      <c r="Z671" s="133">
        <v>3.7053417297021685E-3</v>
      </c>
      <c r="AA671" s="339">
        <v>0</v>
      </c>
      <c r="AB671" s="130"/>
      <c r="AC671" s="341">
        <v>2</v>
      </c>
      <c r="AD671" s="134">
        <v>0</v>
      </c>
      <c r="AE671" s="95">
        <v>0</v>
      </c>
      <c r="AF671" s="95">
        <v>0</v>
      </c>
      <c r="AG671" s="343">
        <v>0</v>
      </c>
      <c r="AH671" s="99"/>
    </row>
    <row r="672" spans="1:34" s="34" customFormat="1" ht="12">
      <c r="A672" s="100">
        <v>486</v>
      </c>
      <c r="B672" s="103">
        <v>486348277</v>
      </c>
      <c r="C672" s="102" t="s">
        <v>559</v>
      </c>
      <c r="D672" s="103">
        <v>348</v>
      </c>
      <c r="E672" s="102" t="s">
        <v>373</v>
      </c>
      <c r="F672" s="103">
        <v>277</v>
      </c>
      <c r="G672" s="104" t="s">
        <v>302</v>
      </c>
      <c r="H672" s="94"/>
      <c r="I672" s="304">
        <v>21947</v>
      </c>
      <c r="J672" s="304">
        <v>64</v>
      </c>
      <c r="K672" s="304">
        <v>0</v>
      </c>
      <c r="L672" s="304">
        <v>1188</v>
      </c>
      <c r="M672" s="304">
        <v>23199</v>
      </c>
      <c r="N672" s="127"/>
      <c r="O672" s="134">
        <v>7</v>
      </c>
      <c r="P672" s="95">
        <v>154077</v>
      </c>
      <c r="Q672" s="95">
        <v>0</v>
      </c>
      <c r="R672" s="95">
        <v>0</v>
      </c>
      <c r="S672" s="95">
        <v>0</v>
      </c>
      <c r="T672" s="95">
        <v>8316</v>
      </c>
      <c r="U672" s="95">
        <v>162393</v>
      </c>
      <c r="V672" s="128"/>
      <c r="W672" s="361">
        <v>0</v>
      </c>
      <c r="X672" s="362">
        <v>0</v>
      </c>
      <c r="Y672" s="133">
        <v>0.18</v>
      </c>
      <c r="Z672" s="133">
        <v>8.305646154397292E-2</v>
      </c>
      <c r="AA672" s="339">
        <v>0</v>
      </c>
      <c r="AB672" s="130"/>
      <c r="AC672" s="341">
        <v>3</v>
      </c>
      <c r="AD672" s="134">
        <v>0</v>
      </c>
      <c r="AE672" s="95">
        <v>0</v>
      </c>
      <c r="AF672" s="95">
        <v>0</v>
      </c>
      <c r="AG672" s="343">
        <v>0</v>
      </c>
      <c r="AH672" s="99"/>
    </row>
    <row r="673" spans="1:34" s="34" customFormat="1" ht="12">
      <c r="A673" s="100">
        <v>486</v>
      </c>
      <c r="B673" s="103">
        <v>486348316</v>
      </c>
      <c r="C673" s="102" t="s">
        <v>559</v>
      </c>
      <c r="D673" s="103">
        <v>348</v>
      </c>
      <c r="E673" s="102" t="s">
        <v>373</v>
      </c>
      <c r="F673" s="103">
        <v>316</v>
      </c>
      <c r="G673" s="104" t="s">
        <v>341</v>
      </c>
      <c r="H673" s="94"/>
      <c r="I673" s="304">
        <v>16443</v>
      </c>
      <c r="J673" s="304">
        <v>496</v>
      </c>
      <c r="K673" s="304">
        <v>0</v>
      </c>
      <c r="L673" s="304">
        <v>1188</v>
      </c>
      <c r="M673" s="304">
        <v>18127</v>
      </c>
      <c r="N673" s="127"/>
      <c r="O673" s="134">
        <v>5</v>
      </c>
      <c r="P673" s="95">
        <v>84695</v>
      </c>
      <c r="Q673" s="95">
        <v>0</v>
      </c>
      <c r="R673" s="95">
        <v>0</v>
      </c>
      <c r="S673" s="95">
        <v>0</v>
      </c>
      <c r="T673" s="95">
        <v>5940</v>
      </c>
      <c r="U673" s="95">
        <v>90635</v>
      </c>
      <c r="V673" s="128"/>
      <c r="W673" s="361">
        <v>0</v>
      </c>
      <c r="X673" s="362">
        <v>0</v>
      </c>
      <c r="Y673" s="133">
        <v>0.18</v>
      </c>
      <c r="Z673" s="133">
        <v>1.8421716541545247E-2</v>
      </c>
      <c r="AA673" s="339">
        <v>0</v>
      </c>
      <c r="AB673" s="130"/>
      <c r="AC673" s="341">
        <v>2</v>
      </c>
      <c r="AD673" s="134">
        <v>0</v>
      </c>
      <c r="AE673" s="95">
        <v>0</v>
      </c>
      <c r="AF673" s="95">
        <v>0</v>
      </c>
      <c r="AG673" s="343">
        <v>0</v>
      </c>
      <c r="AH673" s="99"/>
    </row>
    <row r="674" spans="1:34" s="34" customFormat="1" ht="12">
      <c r="A674" s="100">
        <v>486</v>
      </c>
      <c r="B674" s="103">
        <v>486348322</v>
      </c>
      <c r="C674" s="102" t="s">
        <v>559</v>
      </c>
      <c r="D674" s="103">
        <v>348</v>
      </c>
      <c r="E674" s="102" t="s">
        <v>373</v>
      </c>
      <c r="F674" s="103">
        <v>322</v>
      </c>
      <c r="G674" s="104" t="s">
        <v>347</v>
      </c>
      <c r="H674" s="94"/>
      <c r="I674" s="304">
        <v>14622.48923718713</v>
      </c>
      <c r="J674" s="304">
        <v>6136</v>
      </c>
      <c r="K674" s="304">
        <v>0</v>
      </c>
      <c r="L674" s="304">
        <v>1188</v>
      </c>
      <c r="M674" s="304">
        <v>21946.489237187132</v>
      </c>
      <c r="N674" s="127"/>
      <c r="O674" s="134">
        <v>1</v>
      </c>
      <c r="P674" s="95">
        <v>20758</v>
      </c>
      <c r="Q674" s="95">
        <v>0</v>
      </c>
      <c r="R674" s="95">
        <v>0</v>
      </c>
      <c r="S674" s="95">
        <v>0</v>
      </c>
      <c r="T674" s="95">
        <v>1188</v>
      </c>
      <c r="U674" s="95">
        <v>21946</v>
      </c>
      <c r="V674" s="128"/>
      <c r="W674" s="361">
        <v>0</v>
      </c>
      <c r="X674" s="362">
        <v>0</v>
      </c>
      <c r="Y674" s="133">
        <v>0.09</v>
      </c>
      <c r="Z674" s="133">
        <v>9.0991503207382123E-3</v>
      </c>
      <c r="AA674" s="339">
        <v>0</v>
      </c>
      <c r="AB674" s="130"/>
      <c r="AC674" s="341">
        <v>0</v>
      </c>
      <c r="AD674" s="134">
        <v>0</v>
      </c>
      <c r="AE674" s="95">
        <v>0</v>
      </c>
      <c r="AF674" s="95">
        <v>0</v>
      </c>
      <c r="AG674" s="343">
        <v>0</v>
      </c>
      <c r="AH674" s="99"/>
    </row>
    <row r="675" spans="1:34" s="34" customFormat="1" ht="12">
      <c r="A675" s="100">
        <v>486</v>
      </c>
      <c r="B675" s="103">
        <v>486348348</v>
      </c>
      <c r="C675" s="102" t="s">
        <v>559</v>
      </c>
      <c r="D675" s="103">
        <v>348</v>
      </c>
      <c r="E675" s="102" t="s">
        <v>373</v>
      </c>
      <c r="F675" s="103">
        <v>348</v>
      </c>
      <c r="G675" s="104" t="s">
        <v>373</v>
      </c>
      <c r="H675" s="94"/>
      <c r="I675" s="304">
        <v>19659</v>
      </c>
      <c r="J675" s="304">
        <v>256</v>
      </c>
      <c r="K675" s="304">
        <v>0</v>
      </c>
      <c r="L675" s="304">
        <v>1188</v>
      </c>
      <c r="M675" s="304">
        <v>21103</v>
      </c>
      <c r="N675" s="127"/>
      <c r="O675" s="134">
        <v>630</v>
      </c>
      <c r="P675" s="95">
        <v>12546450</v>
      </c>
      <c r="Q675" s="95">
        <v>0</v>
      </c>
      <c r="R675" s="95">
        <v>0</v>
      </c>
      <c r="S675" s="95">
        <v>0</v>
      </c>
      <c r="T675" s="95">
        <v>748440</v>
      </c>
      <c r="U675" s="95">
        <v>13294890</v>
      </c>
      <c r="V675" s="128"/>
      <c r="W675" s="361">
        <v>0</v>
      </c>
      <c r="X675" s="362">
        <v>0</v>
      </c>
      <c r="Y675" s="133">
        <v>0.09</v>
      </c>
      <c r="Z675" s="133">
        <v>7.4752164950935909E-2</v>
      </c>
      <c r="AA675" s="339">
        <v>0</v>
      </c>
      <c r="AB675" s="130"/>
      <c r="AC675" s="341">
        <v>271</v>
      </c>
      <c r="AD675" s="134">
        <v>0</v>
      </c>
      <c r="AE675" s="95">
        <v>0</v>
      </c>
      <c r="AF675" s="95">
        <v>0</v>
      </c>
      <c r="AG675" s="343">
        <v>0</v>
      </c>
      <c r="AH675" s="99"/>
    </row>
    <row r="676" spans="1:34" s="34" customFormat="1" ht="12">
      <c r="A676" s="100">
        <v>486</v>
      </c>
      <c r="B676" s="103">
        <v>486348710</v>
      </c>
      <c r="C676" s="102" t="s">
        <v>559</v>
      </c>
      <c r="D676" s="103">
        <v>348</v>
      </c>
      <c r="E676" s="102" t="s">
        <v>373</v>
      </c>
      <c r="F676" s="103">
        <v>710</v>
      </c>
      <c r="G676" s="104" t="s">
        <v>412</v>
      </c>
      <c r="H676" s="94"/>
      <c r="I676" s="304">
        <v>13148.815919003118</v>
      </c>
      <c r="J676" s="304">
        <v>6697</v>
      </c>
      <c r="K676" s="304">
        <v>0</v>
      </c>
      <c r="L676" s="304">
        <v>1188</v>
      </c>
      <c r="M676" s="304">
        <v>21033.815919003118</v>
      </c>
      <c r="N676" s="127"/>
      <c r="O676" s="134">
        <v>1</v>
      </c>
      <c r="P676" s="95">
        <v>19846</v>
      </c>
      <c r="Q676" s="95">
        <v>0</v>
      </c>
      <c r="R676" s="95">
        <v>0</v>
      </c>
      <c r="S676" s="95">
        <v>0</v>
      </c>
      <c r="T676" s="95">
        <v>1188</v>
      </c>
      <c r="U676" s="95">
        <v>21034</v>
      </c>
      <c r="V676" s="128"/>
      <c r="W676" s="361">
        <v>0</v>
      </c>
      <c r="X676" s="362">
        <v>0</v>
      </c>
      <c r="Y676" s="133">
        <v>0.09</v>
      </c>
      <c r="Z676" s="133">
        <v>9.2084814022842625E-3</v>
      </c>
      <c r="AA676" s="339">
        <v>0</v>
      </c>
      <c r="AB676" s="130"/>
      <c r="AC676" s="341">
        <v>0</v>
      </c>
      <c r="AD676" s="134">
        <v>0</v>
      </c>
      <c r="AE676" s="95">
        <v>0</v>
      </c>
      <c r="AF676" s="95">
        <v>0</v>
      </c>
      <c r="AG676" s="343">
        <v>0</v>
      </c>
      <c r="AH676" s="99"/>
    </row>
    <row r="677" spans="1:34" s="34" customFormat="1" ht="12">
      <c r="A677" s="100">
        <v>486</v>
      </c>
      <c r="B677" s="103">
        <v>486348753</v>
      </c>
      <c r="C677" s="102" t="s">
        <v>559</v>
      </c>
      <c r="D677" s="103">
        <v>348</v>
      </c>
      <c r="E677" s="102" t="s">
        <v>373</v>
      </c>
      <c r="F677" s="103">
        <v>753</v>
      </c>
      <c r="G677" s="104" t="s">
        <v>424</v>
      </c>
      <c r="H677" s="94"/>
      <c r="I677" s="304">
        <v>11091</v>
      </c>
      <c r="J677" s="304">
        <v>3354</v>
      </c>
      <c r="K677" s="304">
        <v>0</v>
      </c>
      <c r="L677" s="304">
        <v>1188</v>
      </c>
      <c r="M677" s="304">
        <v>15633</v>
      </c>
      <c r="N677" s="127"/>
      <c r="O677" s="134">
        <v>2</v>
      </c>
      <c r="P677" s="95">
        <v>28890</v>
      </c>
      <c r="Q677" s="95">
        <v>0</v>
      </c>
      <c r="R677" s="95">
        <v>0</v>
      </c>
      <c r="S677" s="95">
        <v>0</v>
      </c>
      <c r="T677" s="95">
        <v>2376</v>
      </c>
      <c r="U677" s="95">
        <v>31266</v>
      </c>
      <c r="V677" s="128"/>
      <c r="W677" s="361">
        <v>0</v>
      </c>
      <c r="X677" s="362">
        <v>0</v>
      </c>
      <c r="Y677" s="133">
        <v>0.09</v>
      </c>
      <c r="Z677" s="133">
        <v>3.6294517882072869E-3</v>
      </c>
      <c r="AA677" s="339">
        <v>0</v>
      </c>
      <c r="AB677" s="130"/>
      <c r="AC677" s="341">
        <v>0</v>
      </c>
      <c r="AD677" s="134">
        <v>0</v>
      </c>
      <c r="AE677" s="95">
        <v>0</v>
      </c>
      <c r="AF677" s="95">
        <v>0</v>
      </c>
      <c r="AG677" s="343">
        <v>0</v>
      </c>
      <c r="AH677" s="99"/>
    </row>
    <row r="678" spans="1:34" s="34" customFormat="1" ht="12">
      <c r="A678" s="100">
        <v>486</v>
      </c>
      <c r="B678" s="103">
        <v>486348767</v>
      </c>
      <c r="C678" s="102" t="s">
        <v>559</v>
      </c>
      <c r="D678" s="103">
        <v>348</v>
      </c>
      <c r="E678" s="102" t="s">
        <v>373</v>
      </c>
      <c r="F678" s="103">
        <v>767</v>
      </c>
      <c r="G678" s="104" t="s">
        <v>430</v>
      </c>
      <c r="H678" s="94"/>
      <c r="I678" s="304">
        <v>19076</v>
      </c>
      <c r="J678" s="304">
        <v>1350</v>
      </c>
      <c r="K678" s="304">
        <v>0</v>
      </c>
      <c r="L678" s="304">
        <v>1188</v>
      </c>
      <c r="M678" s="304">
        <v>21614</v>
      </c>
      <c r="N678" s="127"/>
      <c r="O678" s="134">
        <v>6</v>
      </c>
      <c r="P678" s="95">
        <v>122556</v>
      </c>
      <c r="Q678" s="95">
        <v>0</v>
      </c>
      <c r="R678" s="95">
        <v>0</v>
      </c>
      <c r="S678" s="95">
        <v>0</v>
      </c>
      <c r="T678" s="95">
        <v>7128</v>
      </c>
      <c r="U678" s="95">
        <v>129684</v>
      </c>
      <c r="V678" s="128"/>
      <c r="W678" s="361">
        <v>0</v>
      </c>
      <c r="X678" s="362">
        <v>0</v>
      </c>
      <c r="Y678" s="133">
        <v>0.18</v>
      </c>
      <c r="Z678" s="133">
        <v>2.8092839869315312E-2</v>
      </c>
      <c r="AA678" s="339">
        <v>0</v>
      </c>
      <c r="AB678" s="130"/>
      <c r="AC678" s="341">
        <v>5</v>
      </c>
      <c r="AD678" s="134">
        <v>0</v>
      </c>
      <c r="AE678" s="95">
        <v>0</v>
      </c>
      <c r="AF678" s="95">
        <v>0</v>
      </c>
      <c r="AG678" s="343">
        <v>0</v>
      </c>
      <c r="AH678" s="99"/>
    </row>
    <row r="679" spans="1:34" s="34" customFormat="1" ht="12">
      <c r="A679" s="100">
        <v>487</v>
      </c>
      <c r="B679" s="103">
        <v>487049010</v>
      </c>
      <c r="C679" s="102" t="s">
        <v>539</v>
      </c>
      <c r="D679" s="103">
        <v>49</v>
      </c>
      <c r="E679" s="102" t="s">
        <v>74</v>
      </c>
      <c r="F679" s="103">
        <v>10</v>
      </c>
      <c r="G679" s="104" t="s">
        <v>35</v>
      </c>
      <c r="H679" s="94"/>
      <c r="I679" s="304">
        <v>18122</v>
      </c>
      <c r="J679" s="304">
        <v>9319</v>
      </c>
      <c r="K679" s="304">
        <v>0</v>
      </c>
      <c r="L679" s="304">
        <v>1188</v>
      </c>
      <c r="M679" s="304">
        <v>28629</v>
      </c>
      <c r="N679" s="127"/>
      <c r="O679" s="134">
        <v>2</v>
      </c>
      <c r="P679" s="95">
        <v>54882</v>
      </c>
      <c r="Q679" s="95">
        <v>0</v>
      </c>
      <c r="R679" s="95">
        <v>0</v>
      </c>
      <c r="S679" s="95">
        <v>0</v>
      </c>
      <c r="T679" s="95">
        <v>2376</v>
      </c>
      <c r="U679" s="95">
        <v>57258</v>
      </c>
      <c r="V679" s="128"/>
      <c r="W679" s="361">
        <v>0</v>
      </c>
      <c r="X679" s="362">
        <v>0</v>
      </c>
      <c r="Y679" s="133">
        <v>0.09</v>
      </c>
      <c r="Z679" s="133">
        <v>3.3169209524162913E-3</v>
      </c>
      <c r="AA679" s="339">
        <v>0</v>
      </c>
      <c r="AB679" s="130"/>
      <c r="AC679" s="341">
        <v>0</v>
      </c>
      <c r="AD679" s="134">
        <v>0</v>
      </c>
      <c r="AE679" s="95">
        <v>0</v>
      </c>
      <c r="AF679" s="95">
        <v>0</v>
      </c>
      <c r="AG679" s="343">
        <v>0</v>
      </c>
      <c r="AH679" s="99"/>
    </row>
    <row r="680" spans="1:34" s="34" customFormat="1" ht="12">
      <c r="A680" s="100">
        <v>487</v>
      </c>
      <c r="B680" s="103">
        <v>487049031</v>
      </c>
      <c r="C680" s="102" t="s">
        <v>539</v>
      </c>
      <c r="D680" s="103">
        <v>49</v>
      </c>
      <c r="E680" s="102" t="s">
        <v>74</v>
      </c>
      <c r="F680" s="103">
        <v>31</v>
      </c>
      <c r="G680" s="104" t="s">
        <v>56</v>
      </c>
      <c r="H680" s="94"/>
      <c r="I680" s="304">
        <v>17614</v>
      </c>
      <c r="J680" s="304">
        <v>6843</v>
      </c>
      <c r="K680" s="304">
        <v>0</v>
      </c>
      <c r="L680" s="304">
        <v>1188</v>
      </c>
      <c r="M680" s="304">
        <v>25645</v>
      </c>
      <c r="N680" s="127"/>
      <c r="O680" s="134">
        <v>2</v>
      </c>
      <c r="P680" s="95">
        <v>48914</v>
      </c>
      <c r="Q680" s="95">
        <v>0</v>
      </c>
      <c r="R680" s="95">
        <v>0</v>
      </c>
      <c r="S680" s="95">
        <v>0</v>
      </c>
      <c r="T680" s="95">
        <v>2376</v>
      </c>
      <c r="U680" s="95">
        <v>51290</v>
      </c>
      <c r="V680" s="128"/>
      <c r="W680" s="361">
        <v>0</v>
      </c>
      <c r="X680" s="362">
        <v>0</v>
      </c>
      <c r="Y680" s="133">
        <v>0.09</v>
      </c>
      <c r="Z680" s="133">
        <v>1.2994220308386383E-2</v>
      </c>
      <c r="AA680" s="339">
        <v>0</v>
      </c>
      <c r="AB680" s="130"/>
      <c r="AC680" s="341">
        <v>1</v>
      </c>
      <c r="AD680" s="134">
        <v>0</v>
      </c>
      <c r="AE680" s="95">
        <v>0</v>
      </c>
      <c r="AF680" s="95">
        <v>0</v>
      </c>
      <c r="AG680" s="343">
        <v>0</v>
      </c>
      <c r="AH680" s="99"/>
    </row>
    <row r="681" spans="1:34" s="34" customFormat="1" ht="12">
      <c r="A681" s="100">
        <v>487</v>
      </c>
      <c r="B681" s="103">
        <v>487049035</v>
      </c>
      <c r="C681" s="102" t="s">
        <v>539</v>
      </c>
      <c r="D681" s="103">
        <v>49</v>
      </c>
      <c r="E681" s="102" t="s">
        <v>74</v>
      </c>
      <c r="F681" s="103">
        <v>35</v>
      </c>
      <c r="G681" s="104" t="s">
        <v>60</v>
      </c>
      <c r="H681" s="94"/>
      <c r="I681" s="304">
        <v>18667</v>
      </c>
      <c r="J681" s="304">
        <v>6639</v>
      </c>
      <c r="K681" s="304">
        <v>0</v>
      </c>
      <c r="L681" s="304">
        <v>1188</v>
      </c>
      <c r="M681" s="304">
        <v>26494</v>
      </c>
      <c r="N681" s="127"/>
      <c r="O681" s="134">
        <v>9</v>
      </c>
      <c r="P681" s="95">
        <v>227754</v>
      </c>
      <c r="Q681" s="95">
        <v>0</v>
      </c>
      <c r="R681" s="95">
        <v>0</v>
      </c>
      <c r="S681" s="95">
        <v>0</v>
      </c>
      <c r="T681" s="95">
        <v>10692</v>
      </c>
      <c r="U681" s="95">
        <v>238446</v>
      </c>
      <c r="V681" s="128"/>
      <c r="W681" s="361">
        <v>0</v>
      </c>
      <c r="X681" s="362">
        <v>0</v>
      </c>
      <c r="Y681" s="133">
        <v>0.18</v>
      </c>
      <c r="Z681" s="133">
        <v>0.16288347901121777</v>
      </c>
      <c r="AA681" s="339">
        <v>0</v>
      </c>
      <c r="AB681" s="130"/>
      <c r="AC681" s="341">
        <v>4</v>
      </c>
      <c r="AD681" s="134">
        <v>0</v>
      </c>
      <c r="AE681" s="95">
        <v>0</v>
      </c>
      <c r="AF681" s="95">
        <v>0</v>
      </c>
      <c r="AG681" s="343">
        <v>0</v>
      </c>
      <c r="AH681" s="99"/>
    </row>
    <row r="682" spans="1:34" s="34" customFormat="1" ht="12">
      <c r="A682" s="100">
        <v>487</v>
      </c>
      <c r="B682" s="103">
        <v>487049044</v>
      </c>
      <c r="C682" s="102" t="s">
        <v>539</v>
      </c>
      <c r="D682" s="103">
        <v>49</v>
      </c>
      <c r="E682" s="102" t="s">
        <v>74</v>
      </c>
      <c r="F682" s="103">
        <v>44</v>
      </c>
      <c r="G682" s="104" t="s">
        <v>69</v>
      </c>
      <c r="H682" s="94"/>
      <c r="I682" s="304">
        <v>15978</v>
      </c>
      <c r="J682" s="304">
        <v>0</v>
      </c>
      <c r="K682" s="304">
        <v>0</v>
      </c>
      <c r="L682" s="304">
        <v>1188</v>
      </c>
      <c r="M682" s="304">
        <v>17166</v>
      </c>
      <c r="N682" s="127"/>
      <c r="O682" s="134">
        <v>1</v>
      </c>
      <c r="P682" s="95">
        <v>15978</v>
      </c>
      <c r="Q682" s="95">
        <v>-666.91831874990999</v>
      </c>
      <c r="R682" s="95">
        <v>0</v>
      </c>
      <c r="S682" s="95">
        <v>0</v>
      </c>
      <c r="T682" s="95">
        <v>1138</v>
      </c>
      <c r="U682" s="95">
        <v>16449.081681250093</v>
      </c>
      <c r="V682" s="128"/>
      <c r="W682" s="361">
        <v>0</v>
      </c>
      <c r="X682" s="362">
        <v>0</v>
      </c>
      <c r="Y682" s="133">
        <v>0.09</v>
      </c>
      <c r="Z682" s="133">
        <v>9.39202095539073E-2</v>
      </c>
      <c r="AA682" s="339">
        <v>0</v>
      </c>
      <c r="AB682" s="130"/>
      <c r="AC682" s="341">
        <v>1</v>
      </c>
      <c r="AD682" s="134">
        <v>4.1739787129171986E-2</v>
      </c>
      <c r="AE682" s="95">
        <v>666.91831874990999</v>
      </c>
      <c r="AF682" s="95">
        <v>0</v>
      </c>
      <c r="AG682" s="343">
        <v>0</v>
      </c>
      <c r="AH682" s="99"/>
    </row>
    <row r="683" spans="1:34" s="34" customFormat="1" ht="12">
      <c r="A683" s="100">
        <v>487</v>
      </c>
      <c r="B683" s="103">
        <v>487049049</v>
      </c>
      <c r="C683" s="102" t="s">
        <v>539</v>
      </c>
      <c r="D683" s="103">
        <v>49</v>
      </c>
      <c r="E683" s="102" t="s">
        <v>74</v>
      </c>
      <c r="F683" s="103">
        <v>49</v>
      </c>
      <c r="G683" s="104" t="s">
        <v>74</v>
      </c>
      <c r="H683" s="94"/>
      <c r="I683" s="304">
        <v>18889</v>
      </c>
      <c r="J683" s="304">
        <v>23480</v>
      </c>
      <c r="K683" s="304">
        <v>0</v>
      </c>
      <c r="L683" s="304">
        <v>1188</v>
      </c>
      <c r="M683" s="304">
        <v>43557</v>
      </c>
      <c r="N683" s="127"/>
      <c r="O683" s="134">
        <v>41</v>
      </c>
      <c r="P683" s="95">
        <v>1737129</v>
      </c>
      <c r="Q683" s="95">
        <v>0</v>
      </c>
      <c r="R683" s="95">
        <v>0</v>
      </c>
      <c r="S683" s="95">
        <v>0</v>
      </c>
      <c r="T683" s="95">
        <v>48708</v>
      </c>
      <c r="U683" s="95">
        <v>1785837</v>
      </c>
      <c r="V683" s="128"/>
      <c r="W683" s="361">
        <v>0</v>
      </c>
      <c r="X683" s="362">
        <v>0</v>
      </c>
      <c r="Y683" s="133">
        <v>0.09</v>
      </c>
      <c r="Z683" s="133">
        <v>6.4828275284555426E-2</v>
      </c>
      <c r="AA683" s="339">
        <v>0</v>
      </c>
      <c r="AB683" s="130"/>
      <c r="AC683" s="341">
        <v>10</v>
      </c>
      <c r="AD683" s="134">
        <v>0</v>
      </c>
      <c r="AE683" s="95">
        <v>0</v>
      </c>
      <c r="AF683" s="95">
        <v>0</v>
      </c>
      <c r="AG683" s="343">
        <v>0</v>
      </c>
      <c r="AH683" s="99"/>
    </row>
    <row r="684" spans="1:34" s="34" customFormat="1" ht="12">
      <c r="A684" s="100">
        <v>487</v>
      </c>
      <c r="B684" s="103">
        <v>487049057</v>
      </c>
      <c r="C684" s="102" t="s">
        <v>539</v>
      </c>
      <c r="D684" s="103">
        <v>49</v>
      </c>
      <c r="E684" s="102" t="s">
        <v>74</v>
      </c>
      <c r="F684" s="103">
        <v>57</v>
      </c>
      <c r="G684" s="104" t="s">
        <v>82</v>
      </c>
      <c r="H684" s="94"/>
      <c r="I684" s="304">
        <v>18727</v>
      </c>
      <c r="J684" s="304">
        <v>939</v>
      </c>
      <c r="K684" s="304">
        <v>0</v>
      </c>
      <c r="L684" s="304">
        <v>1188</v>
      </c>
      <c r="M684" s="304">
        <v>20854</v>
      </c>
      <c r="N684" s="127"/>
      <c r="O684" s="134">
        <v>11</v>
      </c>
      <c r="P684" s="95">
        <v>216326</v>
      </c>
      <c r="Q684" s="95">
        <v>0</v>
      </c>
      <c r="R684" s="95">
        <v>0</v>
      </c>
      <c r="S684" s="95">
        <v>0</v>
      </c>
      <c r="T684" s="95">
        <v>13068</v>
      </c>
      <c r="U684" s="95">
        <v>229394</v>
      </c>
      <c r="V684" s="128"/>
      <c r="W684" s="361">
        <v>0</v>
      </c>
      <c r="X684" s="362">
        <v>0</v>
      </c>
      <c r="Y684" s="133">
        <v>0.18</v>
      </c>
      <c r="Z684" s="133">
        <v>0.1244432740237135</v>
      </c>
      <c r="AA684" s="339">
        <v>0</v>
      </c>
      <c r="AB684" s="130"/>
      <c r="AC684" s="341">
        <v>3</v>
      </c>
      <c r="AD684" s="134">
        <v>0</v>
      </c>
      <c r="AE684" s="95">
        <v>0</v>
      </c>
      <c r="AF684" s="95">
        <v>0</v>
      </c>
      <c r="AG684" s="343">
        <v>0</v>
      </c>
      <c r="AH684" s="99"/>
    </row>
    <row r="685" spans="1:34" s="34" customFormat="1" ht="12">
      <c r="A685" s="100">
        <v>487</v>
      </c>
      <c r="B685" s="103">
        <v>487049079</v>
      </c>
      <c r="C685" s="102" t="s">
        <v>539</v>
      </c>
      <c r="D685" s="103">
        <v>49</v>
      </c>
      <c r="E685" s="102" t="s">
        <v>74</v>
      </c>
      <c r="F685" s="103">
        <v>79</v>
      </c>
      <c r="G685" s="104" t="s">
        <v>104</v>
      </c>
      <c r="H685" s="94"/>
      <c r="I685" s="304">
        <v>14121</v>
      </c>
      <c r="J685" s="304">
        <v>705</v>
      </c>
      <c r="K685" s="304">
        <v>0</v>
      </c>
      <c r="L685" s="304">
        <v>1188</v>
      </c>
      <c r="M685" s="304">
        <v>16014</v>
      </c>
      <c r="N685" s="127"/>
      <c r="O685" s="134">
        <v>1</v>
      </c>
      <c r="P685" s="95">
        <v>14826</v>
      </c>
      <c r="Q685" s="95">
        <v>0</v>
      </c>
      <c r="R685" s="95">
        <v>0</v>
      </c>
      <c r="S685" s="95">
        <v>0</v>
      </c>
      <c r="T685" s="95">
        <v>1188</v>
      </c>
      <c r="U685" s="95">
        <v>16014</v>
      </c>
      <c r="V685" s="128"/>
      <c r="W685" s="361">
        <v>0</v>
      </c>
      <c r="X685" s="362">
        <v>0</v>
      </c>
      <c r="Y685" s="133">
        <v>0.09</v>
      </c>
      <c r="Z685" s="133">
        <v>6.0436139386519351E-2</v>
      </c>
      <c r="AA685" s="339">
        <v>0</v>
      </c>
      <c r="AB685" s="130"/>
      <c r="AC685" s="341">
        <v>1</v>
      </c>
      <c r="AD685" s="134">
        <v>0</v>
      </c>
      <c r="AE685" s="95">
        <v>0</v>
      </c>
      <c r="AF685" s="95">
        <v>0</v>
      </c>
      <c r="AG685" s="343">
        <v>0</v>
      </c>
      <c r="AH685" s="99"/>
    </row>
    <row r="686" spans="1:34" s="34" customFormat="1" ht="12">
      <c r="A686" s="100">
        <v>487</v>
      </c>
      <c r="B686" s="103">
        <v>487049093</v>
      </c>
      <c r="C686" s="102" t="s">
        <v>539</v>
      </c>
      <c r="D686" s="103">
        <v>49</v>
      </c>
      <c r="E686" s="102" t="s">
        <v>74</v>
      </c>
      <c r="F686" s="103">
        <v>93</v>
      </c>
      <c r="G686" s="104" t="s">
        <v>118</v>
      </c>
      <c r="H686" s="94"/>
      <c r="I686" s="304">
        <v>20643</v>
      </c>
      <c r="J686" s="304">
        <v>84</v>
      </c>
      <c r="K686" s="304">
        <v>0</v>
      </c>
      <c r="L686" s="304">
        <v>1188</v>
      </c>
      <c r="M686" s="304">
        <v>21915</v>
      </c>
      <c r="N686" s="127"/>
      <c r="O686" s="134">
        <v>47</v>
      </c>
      <c r="P686" s="95">
        <v>974169</v>
      </c>
      <c r="Q686" s="95">
        <v>0</v>
      </c>
      <c r="R686" s="95">
        <v>0</v>
      </c>
      <c r="S686" s="95">
        <v>0</v>
      </c>
      <c r="T686" s="95">
        <v>55836</v>
      </c>
      <c r="U686" s="95">
        <v>1030005</v>
      </c>
      <c r="V686" s="128"/>
      <c r="W686" s="361">
        <v>0</v>
      </c>
      <c r="X686" s="362">
        <v>0</v>
      </c>
      <c r="Y686" s="133">
        <v>0.18</v>
      </c>
      <c r="Z686" s="133">
        <v>8.5882308079859873E-2</v>
      </c>
      <c r="AA686" s="339">
        <v>0</v>
      </c>
      <c r="AB686" s="130"/>
      <c r="AC686" s="341">
        <v>9</v>
      </c>
      <c r="AD686" s="134">
        <v>0</v>
      </c>
      <c r="AE686" s="95">
        <v>0</v>
      </c>
      <c r="AF686" s="95">
        <v>0</v>
      </c>
      <c r="AG686" s="343">
        <v>0</v>
      </c>
      <c r="AH686" s="99"/>
    </row>
    <row r="687" spans="1:34" s="34" customFormat="1" ht="12">
      <c r="A687" s="100">
        <v>487</v>
      </c>
      <c r="B687" s="103">
        <v>487049095</v>
      </c>
      <c r="C687" s="102" t="s">
        <v>539</v>
      </c>
      <c r="D687" s="103">
        <v>49</v>
      </c>
      <c r="E687" s="102" t="s">
        <v>74</v>
      </c>
      <c r="F687" s="103">
        <v>95</v>
      </c>
      <c r="G687" s="104" t="s">
        <v>120</v>
      </c>
      <c r="H687" s="94"/>
      <c r="I687" s="304">
        <v>20903.900050358614</v>
      </c>
      <c r="J687" s="304">
        <v>123</v>
      </c>
      <c r="K687" s="304">
        <v>0</v>
      </c>
      <c r="L687" s="304">
        <v>1188</v>
      </c>
      <c r="M687" s="304">
        <v>22214.900050358614</v>
      </c>
      <c r="N687" s="127"/>
      <c r="O687" s="134">
        <v>1</v>
      </c>
      <c r="P687" s="95">
        <v>21027</v>
      </c>
      <c r="Q687" s="95">
        <v>0</v>
      </c>
      <c r="R687" s="95">
        <v>0</v>
      </c>
      <c r="S687" s="95">
        <v>0</v>
      </c>
      <c r="T687" s="95">
        <v>1188</v>
      </c>
      <c r="U687" s="95">
        <v>22215</v>
      </c>
      <c r="V687" s="128"/>
      <c r="W687" s="361">
        <v>0</v>
      </c>
      <c r="X687" s="362">
        <v>0</v>
      </c>
      <c r="Y687" s="133">
        <v>0.18</v>
      </c>
      <c r="Z687" s="133">
        <v>0.12447918998102764</v>
      </c>
      <c r="AA687" s="339">
        <v>0</v>
      </c>
      <c r="AB687" s="130"/>
      <c r="AC687" s="341">
        <v>0</v>
      </c>
      <c r="AD687" s="134">
        <v>0</v>
      </c>
      <c r="AE687" s="95">
        <v>0</v>
      </c>
      <c r="AF687" s="95">
        <v>0</v>
      </c>
      <c r="AG687" s="343">
        <v>0</v>
      </c>
      <c r="AH687" s="99"/>
    </row>
    <row r="688" spans="1:34" s="34" customFormat="1" ht="12">
      <c r="A688" s="100">
        <v>487</v>
      </c>
      <c r="B688" s="103">
        <v>487049097</v>
      </c>
      <c r="C688" s="102" t="s">
        <v>539</v>
      </c>
      <c r="D688" s="103">
        <v>49</v>
      </c>
      <c r="E688" s="102" t="s">
        <v>74</v>
      </c>
      <c r="F688" s="103">
        <v>97</v>
      </c>
      <c r="G688" s="104" t="s">
        <v>122</v>
      </c>
      <c r="H688" s="94"/>
      <c r="I688" s="304">
        <v>14121</v>
      </c>
      <c r="J688" s="304">
        <v>102</v>
      </c>
      <c r="K688" s="304">
        <v>0</v>
      </c>
      <c r="L688" s="304">
        <v>1188</v>
      </c>
      <c r="M688" s="304">
        <v>15411</v>
      </c>
      <c r="N688" s="127"/>
      <c r="O688" s="134">
        <v>2</v>
      </c>
      <c r="P688" s="95">
        <v>28446</v>
      </c>
      <c r="Q688" s="95">
        <v>0</v>
      </c>
      <c r="R688" s="95">
        <v>0</v>
      </c>
      <c r="S688" s="95">
        <v>0</v>
      </c>
      <c r="T688" s="95">
        <v>2376</v>
      </c>
      <c r="U688" s="95">
        <v>30822</v>
      </c>
      <c r="V688" s="128"/>
      <c r="W688" s="361">
        <v>0</v>
      </c>
      <c r="X688" s="362">
        <v>0</v>
      </c>
      <c r="Y688" s="133">
        <v>0.09</v>
      </c>
      <c r="Z688" s="133">
        <v>3.3196591868000593E-2</v>
      </c>
      <c r="AA688" s="339">
        <v>0</v>
      </c>
      <c r="AB688" s="130"/>
      <c r="AC688" s="341">
        <v>0</v>
      </c>
      <c r="AD688" s="134">
        <v>0</v>
      </c>
      <c r="AE688" s="95">
        <v>0</v>
      </c>
      <c r="AF688" s="95">
        <v>0</v>
      </c>
      <c r="AG688" s="343">
        <v>0</v>
      </c>
      <c r="AH688" s="99"/>
    </row>
    <row r="689" spans="1:34" s="34" customFormat="1" ht="12">
      <c r="A689" s="100">
        <v>487</v>
      </c>
      <c r="B689" s="103">
        <v>487049100</v>
      </c>
      <c r="C689" s="102" t="s">
        <v>539</v>
      </c>
      <c r="D689" s="103">
        <v>49</v>
      </c>
      <c r="E689" s="102" t="s">
        <v>74</v>
      </c>
      <c r="F689" s="103">
        <v>100</v>
      </c>
      <c r="G689" s="104" t="s">
        <v>125</v>
      </c>
      <c r="H689" s="94"/>
      <c r="I689" s="304">
        <v>18250.951534425098</v>
      </c>
      <c r="J689" s="304">
        <v>4929</v>
      </c>
      <c r="K689" s="304">
        <v>0</v>
      </c>
      <c r="L689" s="304">
        <v>1188</v>
      </c>
      <c r="M689" s="304">
        <v>24367.951534425098</v>
      </c>
      <c r="N689" s="127"/>
      <c r="O689" s="134">
        <v>1</v>
      </c>
      <c r="P689" s="95">
        <v>23180</v>
      </c>
      <c r="Q689" s="95">
        <v>0</v>
      </c>
      <c r="R689" s="95">
        <v>0</v>
      </c>
      <c r="S689" s="95">
        <v>0</v>
      </c>
      <c r="T689" s="95">
        <v>1188</v>
      </c>
      <c r="U689" s="95">
        <v>24368</v>
      </c>
      <c r="V689" s="128"/>
      <c r="W689" s="361">
        <v>0</v>
      </c>
      <c r="X689" s="362">
        <v>0</v>
      </c>
      <c r="Y689" s="133">
        <v>0.09</v>
      </c>
      <c r="Z689" s="133">
        <v>2.6732973533095818E-2</v>
      </c>
      <c r="AA689" s="339">
        <v>0</v>
      </c>
      <c r="AB689" s="130"/>
      <c r="AC689" s="341">
        <v>0</v>
      </c>
      <c r="AD689" s="134">
        <v>0</v>
      </c>
      <c r="AE689" s="95">
        <v>0</v>
      </c>
      <c r="AF689" s="95">
        <v>0</v>
      </c>
      <c r="AG689" s="343">
        <v>0</v>
      </c>
      <c r="AH689" s="99"/>
    </row>
    <row r="690" spans="1:34" s="34" customFormat="1" ht="12">
      <c r="A690" s="100">
        <v>487</v>
      </c>
      <c r="B690" s="103">
        <v>487049128</v>
      </c>
      <c r="C690" s="102" t="s">
        <v>539</v>
      </c>
      <c r="D690" s="103">
        <v>49</v>
      </c>
      <c r="E690" s="102" t="s">
        <v>74</v>
      </c>
      <c r="F690" s="103">
        <v>128</v>
      </c>
      <c r="G690" s="104" t="s">
        <v>153</v>
      </c>
      <c r="H690" s="94"/>
      <c r="I690" s="304">
        <v>17749.036710136341</v>
      </c>
      <c r="J690" s="304">
        <v>968</v>
      </c>
      <c r="K690" s="304">
        <v>0</v>
      </c>
      <c r="L690" s="304">
        <v>1188</v>
      </c>
      <c r="M690" s="304">
        <v>19905.036710136341</v>
      </c>
      <c r="N690" s="127"/>
      <c r="O690" s="134">
        <v>1</v>
      </c>
      <c r="P690" s="95">
        <v>18717</v>
      </c>
      <c r="Q690" s="95">
        <v>0</v>
      </c>
      <c r="R690" s="95">
        <v>0</v>
      </c>
      <c r="S690" s="95">
        <v>0</v>
      </c>
      <c r="T690" s="95">
        <v>1188</v>
      </c>
      <c r="U690" s="95">
        <v>19905</v>
      </c>
      <c r="V690" s="128"/>
      <c r="W690" s="361">
        <v>0</v>
      </c>
      <c r="X690" s="362">
        <v>0</v>
      </c>
      <c r="Y690" s="133">
        <v>0.09</v>
      </c>
      <c r="Z690" s="133">
        <v>4.2839749174691445E-2</v>
      </c>
      <c r="AA690" s="339">
        <v>0</v>
      </c>
      <c r="AB690" s="130"/>
      <c r="AC690" s="341">
        <v>0</v>
      </c>
      <c r="AD690" s="134">
        <v>0</v>
      </c>
      <c r="AE690" s="95">
        <v>0</v>
      </c>
      <c r="AF690" s="95">
        <v>0</v>
      </c>
      <c r="AG690" s="343">
        <v>0</v>
      </c>
      <c r="AH690" s="99"/>
    </row>
    <row r="691" spans="1:34" s="34" customFormat="1" ht="12">
      <c r="A691" s="100">
        <v>487</v>
      </c>
      <c r="B691" s="103">
        <v>487049149</v>
      </c>
      <c r="C691" s="102" t="s">
        <v>539</v>
      </c>
      <c r="D691" s="103">
        <v>49</v>
      </c>
      <c r="E691" s="102" t="s">
        <v>74</v>
      </c>
      <c r="F691" s="103">
        <v>149</v>
      </c>
      <c r="G691" s="104" t="s">
        <v>174</v>
      </c>
      <c r="H691" s="94"/>
      <c r="I691" s="304">
        <v>14119</v>
      </c>
      <c r="J691" s="304">
        <v>323</v>
      </c>
      <c r="K691" s="304">
        <v>0</v>
      </c>
      <c r="L691" s="304">
        <v>1188</v>
      </c>
      <c r="M691" s="304">
        <v>15630</v>
      </c>
      <c r="N691" s="127"/>
      <c r="O691" s="134">
        <v>2</v>
      </c>
      <c r="P691" s="95">
        <v>28884</v>
      </c>
      <c r="Q691" s="95">
        <v>0</v>
      </c>
      <c r="R691" s="95">
        <v>0</v>
      </c>
      <c r="S691" s="95">
        <v>0</v>
      </c>
      <c r="T691" s="95">
        <v>2376</v>
      </c>
      <c r="U691" s="95">
        <v>31260</v>
      </c>
      <c r="V691" s="128"/>
      <c r="W691" s="361">
        <v>0</v>
      </c>
      <c r="X691" s="362">
        <v>0</v>
      </c>
      <c r="Y691" s="133">
        <v>0.18</v>
      </c>
      <c r="Z691" s="133">
        <v>0.12452134767276674</v>
      </c>
      <c r="AA691" s="339">
        <v>0</v>
      </c>
      <c r="AB691" s="130"/>
      <c r="AC691" s="341">
        <v>0</v>
      </c>
      <c r="AD691" s="134">
        <v>0</v>
      </c>
      <c r="AE691" s="95">
        <v>0</v>
      </c>
      <c r="AF691" s="95">
        <v>0</v>
      </c>
      <c r="AG691" s="343">
        <v>0</v>
      </c>
      <c r="AH691" s="99"/>
    </row>
    <row r="692" spans="1:34" s="34" customFormat="1" ht="12">
      <c r="A692" s="100">
        <v>487</v>
      </c>
      <c r="B692" s="103">
        <v>487049160</v>
      </c>
      <c r="C692" s="102" t="s">
        <v>539</v>
      </c>
      <c r="D692" s="103">
        <v>49</v>
      </c>
      <c r="E692" s="102" t="s">
        <v>74</v>
      </c>
      <c r="F692" s="103">
        <v>160</v>
      </c>
      <c r="G692" s="104" t="s">
        <v>185</v>
      </c>
      <c r="H692" s="94"/>
      <c r="I692" s="304">
        <v>21553</v>
      </c>
      <c r="J692" s="304">
        <v>492</v>
      </c>
      <c r="K692" s="304">
        <v>0</v>
      </c>
      <c r="L692" s="304">
        <v>1188</v>
      </c>
      <c r="M692" s="304">
        <v>23233</v>
      </c>
      <c r="N692" s="127"/>
      <c r="O692" s="134">
        <v>1</v>
      </c>
      <c r="P692" s="95">
        <v>22045</v>
      </c>
      <c r="Q692" s="95">
        <v>0</v>
      </c>
      <c r="R692" s="95">
        <v>0</v>
      </c>
      <c r="S692" s="95">
        <v>0</v>
      </c>
      <c r="T692" s="95">
        <v>1188</v>
      </c>
      <c r="U692" s="95">
        <v>23233</v>
      </c>
      <c r="V692" s="128"/>
      <c r="W692" s="361">
        <v>0</v>
      </c>
      <c r="X692" s="362">
        <v>0</v>
      </c>
      <c r="Y692" s="133">
        <v>0.1457</v>
      </c>
      <c r="Z692" s="133">
        <v>0.13335324703492504</v>
      </c>
      <c r="AA692" s="339">
        <v>0</v>
      </c>
      <c r="AB692" s="130"/>
      <c r="AC692" s="341">
        <v>0</v>
      </c>
      <c r="AD692" s="134">
        <v>0</v>
      </c>
      <c r="AE692" s="95">
        <v>0</v>
      </c>
      <c r="AF692" s="95">
        <v>0</v>
      </c>
      <c r="AG692" s="343">
        <v>0</v>
      </c>
      <c r="AH692" s="99"/>
    </row>
    <row r="693" spans="1:34" s="34" customFormat="1" ht="12">
      <c r="A693" s="100">
        <v>487</v>
      </c>
      <c r="B693" s="103">
        <v>487049163</v>
      </c>
      <c r="C693" s="102" t="s">
        <v>539</v>
      </c>
      <c r="D693" s="103">
        <v>49</v>
      </c>
      <c r="E693" s="102" t="s">
        <v>74</v>
      </c>
      <c r="F693" s="103">
        <v>163</v>
      </c>
      <c r="G693" s="104" t="s">
        <v>188</v>
      </c>
      <c r="H693" s="94"/>
      <c r="I693" s="304">
        <v>18826</v>
      </c>
      <c r="J693" s="304">
        <v>3</v>
      </c>
      <c r="K693" s="304">
        <v>0</v>
      </c>
      <c r="L693" s="304">
        <v>1188</v>
      </c>
      <c r="M693" s="304">
        <v>20017</v>
      </c>
      <c r="N693" s="127"/>
      <c r="O693" s="134">
        <v>16</v>
      </c>
      <c r="P693" s="95">
        <v>301264</v>
      </c>
      <c r="Q693" s="95">
        <v>0</v>
      </c>
      <c r="R693" s="95">
        <v>0</v>
      </c>
      <c r="S693" s="95">
        <v>0</v>
      </c>
      <c r="T693" s="95">
        <v>19008</v>
      </c>
      <c r="U693" s="95">
        <v>320272</v>
      </c>
      <c r="V693" s="128"/>
      <c r="W693" s="361">
        <v>0</v>
      </c>
      <c r="X693" s="362">
        <v>0</v>
      </c>
      <c r="Y693" s="133">
        <v>0.18</v>
      </c>
      <c r="Z693" s="133">
        <v>9.5688734990315535E-2</v>
      </c>
      <c r="AA693" s="339">
        <v>0</v>
      </c>
      <c r="AB693" s="130"/>
      <c r="AC693" s="341">
        <v>10</v>
      </c>
      <c r="AD693" s="134">
        <v>0</v>
      </c>
      <c r="AE693" s="95">
        <v>0</v>
      </c>
      <c r="AF693" s="95">
        <v>0</v>
      </c>
      <c r="AG693" s="343">
        <v>0</v>
      </c>
      <c r="AH693" s="99"/>
    </row>
    <row r="694" spans="1:34" s="34" customFormat="1" ht="12">
      <c r="A694" s="100">
        <v>487</v>
      </c>
      <c r="B694" s="103">
        <v>487049165</v>
      </c>
      <c r="C694" s="102" t="s">
        <v>539</v>
      </c>
      <c r="D694" s="103">
        <v>49</v>
      </c>
      <c r="E694" s="102" t="s">
        <v>74</v>
      </c>
      <c r="F694" s="103">
        <v>165</v>
      </c>
      <c r="G694" s="104" t="s">
        <v>190</v>
      </c>
      <c r="H694" s="94"/>
      <c r="I694" s="304">
        <v>18529</v>
      </c>
      <c r="J694" s="304">
        <v>0</v>
      </c>
      <c r="K694" s="304">
        <v>0</v>
      </c>
      <c r="L694" s="304">
        <v>1188</v>
      </c>
      <c r="M694" s="304">
        <v>19717</v>
      </c>
      <c r="N694" s="127"/>
      <c r="O694" s="134">
        <v>29</v>
      </c>
      <c r="P694" s="95">
        <v>537341</v>
      </c>
      <c r="Q694" s="95">
        <v>0</v>
      </c>
      <c r="R694" s="95">
        <v>0</v>
      </c>
      <c r="S694" s="95">
        <v>0</v>
      </c>
      <c r="T694" s="95">
        <v>34452</v>
      </c>
      <c r="U694" s="95">
        <v>571793</v>
      </c>
      <c r="V694" s="128"/>
      <c r="W694" s="361">
        <v>0</v>
      </c>
      <c r="X694" s="362">
        <v>0</v>
      </c>
      <c r="Y694" s="133">
        <v>9.8299999999999998E-2</v>
      </c>
      <c r="Z694" s="133">
        <v>8.1633231724625957E-2</v>
      </c>
      <c r="AA694" s="339">
        <v>0</v>
      </c>
      <c r="AB694" s="130"/>
      <c r="AC694" s="341">
        <v>11</v>
      </c>
      <c r="AD694" s="134">
        <v>0</v>
      </c>
      <c r="AE694" s="95">
        <v>0</v>
      </c>
      <c r="AF694" s="95">
        <v>0</v>
      </c>
      <c r="AG694" s="343">
        <v>0</v>
      </c>
      <c r="AH694" s="99"/>
    </row>
    <row r="695" spans="1:34" s="34" customFormat="1" ht="12">
      <c r="A695" s="100">
        <v>487</v>
      </c>
      <c r="B695" s="103">
        <v>487049176</v>
      </c>
      <c r="C695" s="102" t="s">
        <v>539</v>
      </c>
      <c r="D695" s="103">
        <v>49</v>
      </c>
      <c r="E695" s="102" t="s">
        <v>74</v>
      </c>
      <c r="F695" s="103">
        <v>176</v>
      </c>
      <c r="G695" s="104" t="s">
        <v>201</v>
      </c>
      <c r="H695" s="94"/>
      <c r="I695" s="304">
        <v>18521</v>
      </c>
      <c r="J695" s="304">
        <v>5981</v>
      </c>
      <c r="K695" s="304">
        <v>0</v>
      </c>
      <c r="L695" s="304">
        <v>1188</v>
      </c>
      <c r="M695" s="304">
        <v>25690</v>
      </c>
      <c r="N695" s="127"/>
      <c r="O695" s="134">
        <v>50</v>
      </c>
      <c r="P695" s="95">
        <v>1225100</v>
      </c>
      <c r="Q695" s="95">
        <v>0</v>
      </c>
      <c r="R695" s="95">
        <v>0</v>
      </c>
      <c r="S695" s="95">
        <v>0</v>
      </c>
      <c r="T695" s="95">
        <v>59400</v>
      </c>
      <c r="U695" s="95">
        <v>1284500</v>
      </c>
      <c r="V695" s="128"/>
      <c r="W695" s="361">
        <v>0</v>
      </c>
      <c r="X695" s="362">
        <v>0</v>
      </c>
      <c r="Y695" s="133">
        <v>0.09</v>
      </c>
      <c r="Z695" s="133">
        <v>7.7252291190308575E-2</v>
      </c>
      <c r="AA695" s="339">
        <v>0</v>
      </c>
      <c r="AB695" s="130"/>
      <c r="AC695" s="341">
        <v>15</v>
      </c>
      <c r="AD695" s="134">
        <v>0</v>
      </c>
      <c r="AE695" s="95">
        <v>0</v>
      </c>
      <c r="AF695" s="95">
        <v>0</v>
      </c>
      <c r="AG695" s="343">
        <v>0</v>
      </c>
      <c r="AH695" s="99"/>
    </row>
    <row r="696" spans="1:34" s="34" customFormat="1" ht="12">
      <c r="A696" s="100">
        <v>487</v>
      </c>
      <c r="B696" s="103">
        <v>487049178</v>
      </c>
      <c r="C696" s="102" t="s">
        <v>539</v>
      </c>
      <c r="D696" s="103">
        <v>49</v>
      </c>
      <c r="E696" s="102" t="s">
        <v>74</v>
      </c>
      <c r="F696" s="103">
        <v>178</v>
      </c>
      <c r="G696" s="104" t="s">
        <v>203</v>
      </c>
      <c r="H696" s="94"/>
      <c r="I696" s="304">
        <v>19464</v>
      </c>
      <c r="J696" s="304">
        <v>2542</v>
      </c>
      <c r="K696" s="304">
        <v>0</v>
      </c>
      <c r="L696" s="304">
        <v>1188</v>
      </c>
      <c r="M696" s="304">
        <v>23194</v>
      </c>
      <c r="N696" s="127"/>
      <c r="O696" s="134">
        <v>1</v>
      </c>
      <c r="P696" s="95">
        <v>22006</v>
      </c>
      <c r="Q696" s="95">
        <v>0</v>
      </c>
      <c r="R696" s="95">
        <v>0</v>
      </c>
      <c r="S696" s="95">
        <v>0</v>
      </c>
      <c r="T696" s="95">
        <v>1188</v>
      </c>
      <c r="U696" s="95">
        <v>23194</v>
      </c>
      <c r="V696" s="128"/>
      <c r="W696" s="361">
        <v>0</v>
      </c>
      <c r="X696" s="362">
        <v>0</v>
      </c>
      <c r="Y696" s="133">
        <v>0.09</v>
      </c>
      <c r="Z696" s="133">
        <v>6.9364045393603468E-2</v>
      </c>
      <c r="AA696" s="339">
        <v>0</v>
      </c>
      <c r="AB696" s="130"/>
      <c r="AC696" s="341">
        <v>0</v>
      </c>
      <c r="AD696" s="134">
        <v>0</v>
      </c>
      <c r="AE696" s="95">
        <v>0</v>
      </c>
      <c r="AF696" s="95">
        <v>0</v>
      </c>
      <c r="AG696" s="343">
        <v>0</v>
      </c>
      <c r="AH696" s="99"/>
    </row>
    <row r="697" spans="1:34" s="34" customFormat="1" ht="12">
      <c r="A697" s="100">
        <v>487</v>
      </c>
      <c r="B697" s="103">
        <v>487049181</v>
      </c>
      <c r="C697" s="102" t="s">
        <v>539</v>
      </c>
      <c r="D697" s="103">
        <v>49</v>
      </c>
      <c r="E697" s="102" t="s">
        <v>74</v>
      </c>
      <c r="F697" s="103">
        <v>181</v>
      </c>
      <c r="G697" s="104" t="s">
        <v>206</v>
      </c>
      <c r="H697" s="94"/>
      <c r="I697" s="304">
        <v>18410</v>
      </c>
      <c r="J697" s="304">
        <v>207</v>
      </c>
      <c r="K697" s="304">
        <v>0</v>
      </c>
      <c r="L697" s="304">
        <v>1188</v>
      </c>
      <c r="M697" s="304">
        <v>19805</v>
      </c>
      <c r="N697" s="127"/>
      <c r="O697" s="134">
        <v>3</v>
      </c>
      <c r="P697" s="95">
        <v>55851</v>
      </c>
      <c r="Q697" s="95">
        <v>0</v>
      </c>
      <c r="R697" s="95">
        <v>0</v>
      </c>
      <c r="S697" s="95">
        <v>0</v>
      </c>
      <c r="T697" s="95">
        <v>3564</v>
      </c>
      <c r="U697" s="95">
        <v>59415</v>
      </c>
      <c r="V697" s="128"/>
      <c r="W697" s="361">
        <v>0</v>
      </c>
      <c r="X697" s="362">
        <v>0</v>
      </c>
      <c r="Y697" s="133">
        <v>0.09</v>
      </c>
      <c r="Z697" s="133">
        <v>1.7947691506040128E-2</v>
      </c>
      <c r="AA697" s="339">
        <v>0</v>
      </c>
      <c r="AB697" s="130"/>
      <c r="AC697" s="341">
        <v>0</v>
      </c>
      <c r="AD697" s="134">
        <v>0</v>
      </c>
      <c r="AE697" s="95">
        <v>0</v>
      </c>
      <c r="AF697" s="95">
        <v>0</v>
      </c>
      <c r="AG697" s="343">
        <v>0</v>
      </c>
      <c r="AH697" s="99"/>
    </row>
    <row r="698" spans="1:34" s="34" customFormat="1" ht="12">
      <c r="A698" s="100">
        <v>487</v>
      </c>
      <c r="B698" s="103">
        <v>487049182</v>
      </c>
      <c r="C698" s="102" t="s">
        <v>539</v>
      </c>
      <c r="D698" s="103">
        <v>49</v>
      </c>
      <c r="E698" s="102" t="s">
        <v>74</v>
      </c>
      <c r="F698" s="103">
        <v>182</v>
      </c>
      <c r="G698" s="104" t="s">
        <v>207</v>
      </c>
      <c r="H698" s="94"/>
      <c r="I698" s="304">
        <v>14120</v>
      </c>
      <c r="J698" s="304">
        <v>2917</v>
      </c>
      <c r="K698" s="304">
        <v>0</v>
      </c>
      <c r="L698" s="304">
        <v>1188</v>
      </c>
      <c r="M698" s="304">
        <v>18225</v>
      </c>
      <c r="N698" s="127"/>
      <c r="O698" s="134">
        <v>2</v>
      </c>
      <c r="P698" s="95">
        <v>34074</v>
      </c>
      <c r="Q698" s="95">
        <v>0</v>
      </c>
      <c r="R698" s="95">
        <v>0</v>
      </c>
      <c r="S698" s="95">
        <v>0</v>
      </c>
      <c r="T698" s="95">
        <v>2376</v>
      </c>
      <c r="U698" s="95">
        <v>36450</v>
      </c>
      <c r="V698" s="128"/>
      <c r="W698" s="361">
        <v>0</v>
      </c>
      <c r="X698" s="362">
        <v>0</v>
      </c>
      <c r="Y698" s="133">
        <v>0.09</v>
      </c>
      <c r="Z698" s="133">
        <v>2.6034431548138184E-2</v>
      </c>
      <c r="AA698" s="339">
        <v>0</v>
      </c>
      <c r="AB698" s="130"/>
      <c r="AC698" s="341">
        <v>1</v>
      </c>
      <c r="AD698" s="134">
        <v>0</v>
      </c>
      <c r="AE698" s="95">
        <v>0</v>
      </c>
      <c r="AF698" s="95">
        <v>0</v>
      </c>
      <c r="AG698" s="343">
        <v>0</v>
      </c>
      <c r="AH698" s="99"/>
    </row>
    <row r="699" spans="1:34" s="34" customFormat="1" ht="12">
      <c r="A699" s="100">
        <v>487</v>
      </c>
      <c r="B699" s="103">
        <v>487049244</v>
      </c>
      <c r="C699" s="102" t="s">
        <v>539</v>
      </c>
      <c r="D699" s="103">
        <v>49</v>
      </c>
      <c r="E699" s="102" t="s">
        <v>74</v>
      </c>
      <c r="F699" s="103">
        <v>244</v>
      </c>
      <c r="G699" s="104" t="s">
        <v>269</v>
      </c>
      <c r="H699" s="94"/>
      <c r="I699" s="304">
        <v>17886</v>
      </c>
      <c r="J699" s="304">
        <v>4324</v>
      </c>
      <c r="K699" s="304">
        <v>0</v>
      </c>
      <c r="L699" s="304">
        <v>1188</v>
      </c>
      <c r="M699" s="304">
        <v>23398</v>
      </c>
      <c r="N699" s="127"/>
      <c r="O699" s="134">
        <v>4</v>
      </c>
      <c r="P699" s="95">
        <v>88840</v>
      </c>
      <c r="Q699" s="95">
        <v>0</v>
      </c>
      <c r="R699" s="95">
        <v>0</v>
      </c>
      <c r="S699" s="95">
        <v>0</v>
      </c>
      <c r="T699" s="95">
        <v>4752</v>
      </c>
      <c r="U699" s="95">
        <v>93592</v>
      </c>
      <c r="V699" s="128"/>
      <c r="W699" s="361">
        <v>0</v>
      </c>
      <c r="X699" s="362">
        <v>0</v>
      </c>
      <c r="Y699" s="133">
        <v>0.09</v>
      </c>
      <c r="Z699" s="133">
        <v>8.1553960330733144E-2</v>
      </c>
      <c r="AA699" s="339">
        <v>0</v>
      </c>
      <c r="AB699" s="130"/>
      <c r="AC699" s="341">
        <v>3</v>
      </c>
      <c r="AD699" s="134">
        <v>0</v>
      </c>
      <c r="AE699" s="95">
        <v>0</v>
      </c>
      <c r="AF699" s="95">
        <v>0</v>
      </c>
      <c r="AG699" s="343">
        <v>0</v>
      </c>
      <c r="AH699" s="99"/>
    </row>
    <row r="700" spans="1:34" s="34" customFormat="1" ht="12">
      <c r="A700" s="100">
        <v>487</v>
      </c>
      <c r="B700" s="103">
        <v>487049248</v>
      </c>
      <c r="C700" s="102" t="s">
        <v>539</v>
      </c>
      <c r="D700" s="103">
        <v>49</v>
      </c>
      <c r="E700" s="102" t="s">
        <v>74</v>
      </c>
      <c r="F700" s="103">
        <v>248</v>
      </c>
      <c r="G700" s="104" t="s">
        <v>273</v>
      </c>
      <c r="H700" s="94"/>
      <c r="I700" s="304">
        <v>16240</v>
      </c>
      <c r="J700" s="304">
        <v>612</v>
      </c>
      <c r="K700" s="304">
        <v>0</v>
      </c>
      <c r="L700" s="304">
        <v>1188</v>
      </c>
      <c r="M700" s="304">
        <v>18040</v>
      </c>
      <c r="N700" s="127"/>
      <c r="O700" s="134">
        <v>16</v>
      </c>
      <c r="P700" s="95">
        <v>269632</v>
      </c>
      <c r="Q700" s="95">
        <v>0</v>
      </c>
      <c r="R700" s="95">
        <v>0</v>
      </c>
      <c r="S700" s="95">
        <v>0</v>
      </c>
      <c r="T700" s="95">
        <v>19008</v>
      </c>
      <c r="U700" s="95">
        <v>288640</v>
      </c>
      <c r="V700" s="128"/>
      <c r="W700" s="361">
        <v>0</v>
      </c>
      <c r="X700" s="362">
        <v>0</v>
      </c>
      <c r="Y700" s="133">
        <v>0.18</v>
      </c>
      <c r="Z700" s="133">
        <v>6.9151363690119996E-2</v>
      </c>
      <c r="AA700" s="339">
        <v>0</v>
      </c>
      <c r="AB700" s="130"/>
      <c r="AC700" s="341">
        <v>4</v>
      </c>
      <c r="AD700" s="134">
        <v>0</v>
      </c>
      <c r="AE700" s="95">
        <v>0</v>
      </c>
      <c r="AF700" s="95">
        <v>0</v>
      </c>
      <c r="AG700" s="343">
        <v>0</v>
      </c>
      <c r="AH700" s="99"/>
    </row>
    <row r="701" spans="1:34" s="34" customFormat="1" ht="12">
      <c r="A701" s="100">
        <v>487</v>
      </c>
      <c r="B701" s="103">
        <v>487049262</v>
      </c>
      <c r="C701" s="102" t="s">
        <v>539</v>
      </c>
      <c r="D701" s="103">
        <v>49</v>
      </c>
      <c r="E701" s="102" t="s">
        <v>74</v>
      </c>
      <c r="F701" s="103">
        <v>262</v>
      </c>
      <c r="G701" s="104" t="s">
        <v>287</v>
      </c>
      <c r="H701" s="94"/>
      <c r="I701" s="304">
        <v>18430</v>
      </c>
      <c r="J701" s="304">
        <v>193</v>
      </c>
      <c r="K701" s="304">
        <v>0</v>
      </c>
      <c r="L701" s="304">
        <v>1188</v>
      </c>
      <c r="M701" s="304">
        <v>19811</v>
      </c>
      <c r="N701" s="127"/>
      <c r="O701" s="134">
        <v>7</v>
      </c>
      <c r="P701" s="95">
        <v>130361</v>
      </c>
      <c r="Q701" s="95">
        <v>0</v>
      </c>
      <c r="R701" s="95">
        <v>0</v>
      </c>
      <c r="S701" s="95">
        <v>0</v>
      </c>
      <c r="T701" s="95">
        <v>8316</v>
      </c>
      <c r="U701" s="95">
        <v>138677</v>
      </c>
      <c r="V701" s="128"/>
      <c r="W701" s="361">
        <v>0</v>
      </c>
      <c r="X701" s="362">
        <v>0</v>
      </c>
      <c r="Y701" s="133">
        <v>0.09</v>
      </c>
      <c r="Z701" s="133">
        <v>8.7628777562184054E-2</v>
      </c>
      <c r="AA701" s="339">
        <v>0</v>
      </c>
      <c r="AB701" s="130"/>
      <c r="AC701" s="341">
        <v>3</v>
      </c>
      <c r="AD701" s="134">
        <v>0</v>
      </c>
      <c r="AE701" s="95">
        <v>0</v>
      </c>
      <c r="AF701" s="95">
        <v>0</v>
      </c>
      <c r="AG701" s="343">
        <v>0</v>
      </c>
      <c r="AH701" s="99"/>
    </row>
    <row r="702" spans="1:34" s="34" customFormat="1" ht="12">
      <c r="A702" s="100">
        <v>487</v>
      </c>
      <c r="B702" s="103">
        <v>487049274</v>
      </c>
      <c r="C702" s="102" t="s">
        <v>539</v>
      </c>
      <c r="D702" s="103">
        <v>49</v>
      </c>
      <c r="E702" s="102" t="s">
        <v>74</v>
      </c>
      <c r="F702" s="103">
        <v>274</v>
      </c>
      <c r="G702" s="104" t="s">
        <v>299</v>
      </c>
      <c r="H702" s="94"/>
      <c r="I702" s="304">
        <v>19184</v>
      </c>
      <c r="J702" s="304">
        <v>9866</v>
      </c>
      <c r="K702" s="304">
        <v>0</v>
      </c>
      <c r="L702" s="304">
        <v>1188</v>
      </c>
      <c r="M702" s="304">
        <v>30238</v>
      </c>
      <c r="N702" s="127"/>
      <c r="O702" s="134">
        <v>98</v>
      </c>
      <c r="P702" s="95">
        <v>2846900</v>
      </c>
      <c r="Q702" s="95">
        <v>0</v>
      </c>
      <c r="R702" s="95">
        <v>0</v>
      </c>
      <c r="S702" s="95">
        <v>0</v>
      </c>
      <c r="T702" s="95">
        <v>116424</v>
      </c>
      <c r="U702" s="95">
        <v>2963324</v>
      </c>
      <c r="V702" s="128"/>
      <c r="W702" s="361">
        <v>0</v>
      </c>
      <c r="X702" s="362">
        <v>0</v>
      </c>
      <c r="Y702" s="133">
        <v>0.09</v>
      </c>
      <c r="Z702" s="133">
        <v>4.9839533800754475E-2</v>
      </c>
      <c r="AA702" s="339">
        <v>0</v>
      </c>
      <c r="AB702" s="130"/>
      <c r="AC702" s="341">
        <v>35</v>
      </c>
      <c r="AD702" s="134">
        <v>0</v>
      </c>
      <c r="AE702" s="95">
        <v>0</v>
      </c>
      <c r="AF702" s="95">
        <v>0</v>
      </c>
      <c r="AG702" s="343">
        <v>0</v>
      </c>
      <c r="AH702" s="99"/>
    </row>
    <row r="703" spans="1:34" s="34" customFormat="1" ht="12">
      <c r="A703" s="100">
        <v>487</v>
      </c>
      <c r="B703" s="103">
        <v>487049284</v>
      </c>
      <c r="C703" s="102" t="s">
        <v>539</v>
      </c>
      <c r="D703" s="103">
        <v>49</v>
      </c>
      <c r="E703" s="102" t="s">
        <v>74</v>
      </c>
      <c r="F703" s="103">
        <v>284</v>
      </c>
      <c r="G703" s="104" t="s">
        <v>309</v>
      </c>
      <c r="H703" s="94"/>
      <c r="I703" s="304">
        <v>17614</v>
      </c>
      <c r="J703" s="304">
        <v>8554</v>
      </c>
      <c r="K703" s="304">
        <v>0</v>
      </c>
      <c r="L703" s="304">
        <v>1188</v>
      </c>
      <c r="M703" s="304">
        <v>27356</v>
      </c>
      <c r="N703" s="127"/>
      <c r="O703" s="134">
        <v>1</v>
      </c>
      <c r="P703" s="95">
        <v>26168</v>
      </c>
      <c r="Q703" s="95">
        <v>0</v>
      </c>
      <c r="R703" s="95">
        <v>0</v>
      </c>
      <c r="S703" s="95">
        <v>0</v>
      </c>
      <c r="T703" s="95">
        <v>1188</v>
      </c>
      <c r="U703" s="95">
        <v>27356</v>
      </c>
      <c r="V703" s="128"/>
      <c r="W703" s="361">
        <v>0</v>
      </c>
      <c r="X703" s="362">
        <v>0</v>
      </c>
      <c r="Y703" s="133">
        <v>0.09</v>
      </c>
      <c r="Z703" s="133">
        <v>7.8099964631698035E-2</v>
      </c>
      <c r="AA703" s="339">
        <v>0</v>
      </c>
      <c r="AB703" s="130"/>
      <c r="AC703" s="341">
        <v>0</v>
      </c>
      <c r="AD703" s="134">
        <v>0</v>
      </c>
      <c r="AE703" s="95">
        <v>0</v>
      </c>
      <c r="AF703" s="95">
        <v>0</v>
      </c>
      <c r="AG703" s="343">
        <v>0</v>
      </c>
      <c r="AH703" s="99"/>
    </row>
    <row r="704" spans="1:34" s="34" customFormat="1" ht="12">
      <c r="A704" s="100">
        <v>487</v>
      </c>
      <c r="B704" s="103">
        <v>487049285</v>
      </c>
      <c r="C704" s="102" t="s">
        <v>539</v>
      </c>
      <c r="D704" s="103">
        <v>49</v>
      </c>
      <c r="E704" s="102" t="s">
        <v>74</v>
      </c>
      <c r="F704" s="103">
        <v>285</v>
      </c>
      <c r="G704" s="104" t="s">
        <v>310</v>
      </c>
      <c r="H704" s="94"/>
      <c r="I704" s="304">
        <v>14119</v>
      </c>
      <c r="J704" s="304">
        <v>3122</v>
      </c>
      <c r="K704" s="304">
        <v>0</v>
      </c>
      <c r="L704" s="304">
        <v>1188</v>
      </c>
      <c r="M704" s="304">
        <v>18429</v>
      </c>
      <c r="N704" s="127"/>
      <c r="O704" s="134">
        <v>2</v>
      </c>
      <c r="P704" s="95">
        <v>34482</v>
      </c>
      <c r="Q704" s="95">
        <v>0</v>
      </c>
      <c r="R704" s="95">
        <v>0</v>
      </c>
      <c r="S704" s="95">
        <v>0</v>
      </c>
      <c r="T704" s="95">
        <v>2376</v>
      </c>
      <c r="U704" s="95">
        <v>36858</v>
      </c>
      <c r="V704" s="128"/>
      <c r="W704" s="361">
        <v>0</v>
      </c>
      <c r="X704" s="362">
        <v>0</v>
      </c>
      <c r="Y704" s="133">
        <v>0.09</v>
      </c>
      <c r="Z704" s="133">
        <v>2.2266543452715282E-2</v>
      </c>
      <c r="AA704" s="339">
        <v>0</v>
      </c>
      <c r="AB704" s="130"/>
      <c r="AC704" s="341">
        <v>0</v>
      </c>
      <c r="AD704" s="134">
        <v>0</v>
      </c>
      <c r="AE704" s="95">
        <v>0</v>
      </c>
      <c r="AF704" s="95">
        <v>0</v>
      </c>
      <c r="AG704" s="343">
        <v>0</v>
      </c>
      <c r="AH704" s="99"/>
    </row>
    <row r="705" spans="1:34" s="34" customFormat="1" ht="12">
      <c r="A705" s="100">
        <v>487</v>
      </c>
      <c r="B705" s="103">
        <v>487049295</v>
      </c>
      <c r="C705" s="102" t="s">
        <v>539</v>
      </c>
      <c r="D705" s="103">
        <v>49</v>
      </c>
      <c r="E705" s="102" t="s">
        <v>74</v>
      </c>
      <c r="F705" s="103">
        <v>295</v>
      </c>
      <c r="G705" s="104" t="s">
        <v>320</v>
      </c>
      <c r="H705" s="94"/>
      <c r="I705" s="304">
        <v>17614</v>
      </c>
      <c r="J705" s="304">
        <v>8618</v>
      </c>
      <c r="K705" s="304">
        <v>0</v>
      </c>
      <c r="L705" s="304">
        <v>1188</v>
      </c>
      <c r="M705" s="304">
        <v>27420</v>
      </c>
      <c r="N705" s="127"/>
      <c r="O705" s="134">
        <v>2</v>
      </c>
      <c r="P705" s="95">
        <v>52464</v>
      </c>
      <c r="Q705" s="95">
        <v>0</v>
      </c>
      <c r="R705" s="95">
        <v>0</v>
      </c>
      <c r="S705" s="95">
        <v>0</v>
      </c>
      <c r="T705" s="95">
        <v>2376</v>
      </c>
      <c r="U705" s="95">
        <v>54840</v>
      </c>
      <c r="V705" s="128"/>
      <c r="W705" s="361">
        <v>0</v>
      </c>
      <c r="X705" s="362">
        <v>0</v>
      </c>
      <c r="Y705" s="133">
        <v>0.09</v>
      </c>
      <c r="Z705" s="133">
        <v>1.0428700204990593E-2</v>
      </c>
      <c r="AA705" s="339">
        <v>0</v>
      </c>
      <c r="AB705" s="130"/>
      <c r="AC705" s="341">
        <v>2</v>
      </c>
      <c r="AD705" s="134">
        <v>0</v>
      </c>
      <c r="AE705" s="95">
        <v>0</v>
      </c>
      <c r="AF705" s="95">
        <v>0</v>
      </c>
      <c r="AG705" s="343">
        <v>0</v>
      </c>
      <c r="AH705" s="99"/>
    </row>
    <row r="706" spans="1:34" s="34" customFormat="1" ht="12">
      <c r="A706" s="100">
        <v>487</v>
      </c>
      <c r="B706" s="103">
        <v>487049308</v>
      </c>
      <c r="C706" s="102" t="s">
        <v>539</v>
      </c>
      <c r="D706" s="103">
        <v>49</v>
      </c>
      <c r="E706" s="102" t="s">
        <v>74</v>
      </c>
      <c r="F706" s="103">
        <v>308</v>
      </c>
      <c r="G706" s="104" t="s">
        <v>333</v>
      </c>
      <c r="H706" s="94"/>
      <c r="I706" s="304">
        <v>14119</v>
      </c>
      <c r="J706" s="304">
        <v>5461</v>
      </c>
      <c r="K706" s="304">
        <v>0</v>
      </c>
      <c r="L706" s="304">
        <v>1188</v>
      </c>
      <c r="M706" s="304">
        <v>20768</v>
      </c>
      <c r="N706" s="127"/>
      <c r="O706" s="134">
        <v>1</v>
      </c>
      <c r="P706" s="95">
        <v>19580</v>
      </c>
      <c r="Q706" s="95">
        <v>0</v>
      </c>
      <c r="R706" s="95">
        <v>0</v>
      </c>
      <c r="S706" s="95">
        <v>0</v>
      </c>
      <c r="T706" s="95">
        <v>1188</v>
      </c>
      <c r="U706" s="95">
        <v>20768</v>
      </c>
      <c r="V706" s="128"/>
      <c r="W706" s="361">
        <v>0</v>
      </c>
      <c r="X706" s="362">
        <v>0</v>
      </c>
      <c r="Y706" s="133">
        <v>0.09</v>
      </c>
      <c r="Z706" s="133">
        <v>1.4629324612361622E-3</v>
      </c>
      <c r="AA706" s="339">
        <v>0</v>
      </c>
      <c r="AB706" s="130"/>
      <c r="AC706" s="341">
        <v>1</v>
      </c>
      <c r="AD706" s="134">
        <v>0</v>
      </c>
      <c r="AE706" s="95">
        <v>0</v>
      </c>
      <c r="AF706" s="95">
        <v>0</v>
      </c>
      <c r="AG706" s="343">
        <v>0</v>
      </c>
      <c r="AH706" s="99"/>
    </row>
    <row r="707" spans="1:34" s="34" customFormat="1" ht="12">
      <c r="A707" s="100">
        <v>487</v>
      </c>
      <c r="B707" s="103">
        <v>487049347</v>
      </c>
      <c r="C707" s="102" t="s">
        <v>539</v>
      </c>
      <c r="D707" s="103">
        <v>49</v>
      </c>
      <c r="E707" s="102" t="s">
        <v>74</v>
      </c>
      <c r="F707" s="103">
        <v>347</v>
      </c>
      <c r="G707" s="104" t="s">
        <v>372</v>
      </c>
      <c r="H707" s="94"/>
      <c r="I707" s="304">
        <v>17190</v>
      </c>
      <c r="J707" s="304">
        <v>7871</v>
      </c>
      <c r="K707" s="304">
        <v>0</v>
      </c>
      <c r="L707" s="304">
        <v>1188</v>
      </c>
      <c r="M707" s="304">
        <v>26249</v>
      </c>
      <c r="N707" s="127"/>
      <c r="O707" s="134">
        <v>9</v>
      </c>
      <c r="P707" s="95">
        <v>225549</v>
      </c>
      <c r="Q707" s="95">
        <v>0</v>
      </c>
      <c r="R707" s="95">
        <v>0</v>
      </c>
      <c r="S707" s="95">
        <v>0</v>
      </c>
      <c r="T707" s="95">
        <v>10692</v>
      </c>
      <c r="U707" s="95">
        <v>236241</v>
      </c>
      <c r="V707" s="128"/>
      <c r="W707" s="361">
        <v>0</v>
      </c>
      <c r="X707" s="362">
        <v>0</v>
      </c>
      <c r="Y707" s="133">
        <v>0.09</v>
      </c>
      <c r="Z707" s="133">
        <v>9.3422809623091036E-3</v>
      </c>
      <c r="AA707" s="339">
        <v>0</v>
      </c>
      <c r="AB707" s="130"/>
      <c r="AC707" s="341">
        <v>3</v>
      </c>
      <c r="AD707" s="134">
        <v>0</v>
      </c>
      <c r="AE707" s="95">
        <v>0</v>
      </c>
      <c r="AF707" s="95">
        <v>0</v>
      </c>
      <c r="AG707" s="343">
        <v>0</v>
      </c>
      <c r="AH707" s="99"/>
    </row>
    <row r="708" spans="1:34" s="34" customFormat="1" ht="12">
      <c r="A708" s="100">
        <v>487</v>
      </c>
      <c r="B708" s="103">
        <v>487274010</v>
      </c>
      <c r="C708" s="102" t="s">
        <v>539</v>
      </c>
      <c r="D708" s="103">
        <v>274</v>
      </c>
      <c r="E708" s="102" t="s">
        <v>299</v>
      </c>
      <c r="F708" s="103">
        <v>10</v>
      </c>
      <c r="G708" s="104" t="s">
        <v>35</v>
      </c>
      <c r="H708" s="94"/>
      <c r="I708" s="304">
        <v>17431</v>
      </c>
      <c r="J708" s="304">
        <v>8963</v>
      </c>
      <c r="K708" s="304">
        <v>0</v>
      </c>
      <c r="L708" s="304">
        <v>1188</v>
      </c>
      <c r="M708" s="304">
        <v>27582</v>
      </c>
      <c r="N708" s="127"/>
      <c r="O708" s="134">
        <v>5</v>
      </c>
      <c r="P708" s="95">
        <v>131970</v>
      </c>
      <c r="Q708" s="95">
        <v>0</v>
      </c>
      <c r="R708" s="95">
        <v>0</v>
      </c>
      <c r="S708" s="95">
        <v>0</v>
      </c>
      <c r="T708" s="95">
        <v>5940</v>
      </c>
      <c r="U708" s="95">
        <v>137910</v>
      </c>
      <c r="V708" s="128"/>
      <c r="W708" s="361">
        <v>0</v>
      </c>
      <c r="X708" s="362">
        <v>0</v>
      </c>
      <c r="Y708" s="133">
        <v>0.09</v>
      </c>
      <c r="Z708" s="133">
        <v>3.3169209524162913E-3</v>
      </c>
      <c r="AA708" s="339">
        <v>0</v>
      </c>
      <c r="AB708" s="130"/>
      <c r="AC708" s="341">
        <v>0</v>
      </c>
      <c r="AD708" s="134">
        <v>0</v>
      </c>
      <c r="AE708" s="95">
        <v>0</v>
      </c>
      <c r="AF708" s="95">
        <v>0</v>
      </c>
      <c r="AG708" s="343">
        <v>0</v>
      </c>
      <c r="AH708" s="99"/>
    </row>
    <row r="709" spans="1:34" s="34" customFormat="1" ht="12">
      <c r="A709" s="100">
        <v>487</v>
      </c>
      <c r="B709" s="103">
        <v>487274031</v>
      </c>
      <c r="C709" s="102" t="s">
        <v>539</v>
      </c>
      <c r="D709" s="103">
        <v>274</v>
      </c>
      <c r="E709" s="102" t="s">
        <v>299</v>
      </c>
      <c r="F709" s="103">
        <v>31</v>
      </c>
      <c r="G709" s="104" t="s">
        <v>56</v>
      </c>
      <c r="H709" s="94"/>
      <c r="I709" s="304">
        <v>14045</v>
      </c>
      <c r="J709" s="304">
        <v>5456</v>
      </c>
      <c r="K709" s="304">
        <v>0</v>
      </c>
      <c r="L709" s="304">
        <v>1188</v>
      </c>
      <c r="M709" s="304">
        <v>20689</v>
      </c>
      <c r="N709" s="127"/>
      <c r="O709" s="134">
        <v>4</v>
      </c>
      <c r="P709" s="95">
        <v>78004</v>
      </c>
      <c r="Q709" s="95">
        <v>0</v>
      </c>
      <c r="R709" s="95">
        <v>0</v>
      </c>
      <c r="S709" s="95">
        <v>0</v>
      </c>
      <c r="T709" s="95">
        <v>4752</v>
      </c>
      <c r="U709" s="95">
        <v>82756</v>
      </c>
      <c r="V709" s="128"/>
      <c r="W709" s="361">
        <v>0</v>
      </c>
      <c r="X709" s="362">
        <v>0</v>
      </c>
      <c r="Y709" s="133">
        <v>0.09</v>
      </c>
      <c r="Z709" s="133">
        <v>1.2994220308386383E-2</v>
      </c>
      <c r="AA709" s="339">
        <v>0</v>
      </c>
      <c r="AB709" s="130"/>
      <c r="AC709" s="341">
        <v>2</v>
      </c>
      <c r="AD709" s="134">
        <v>0</v>
      </c>
      <c r="AE709" s="95">
        <v>0</v>
      </c>
      <c r="AF709" s="95">
        <v>0</v>
      </c>
      <c r="AG709" s="343">
        <v>0</v>
      </c>
      <c r="AH709" s="99"/>
    </row>
    <row r="710" spans="1:34" s="34" customFormat="1" ht="12">
      <c r="A710" s="100">
        <v>487</v>
      </c>
      <c r="B710" s="103">
        <v>487274035</v>
      </c>
      <c r="C710" s="102" t="s">
        <v>539</v>
      </c>
      <c r="D710" s="103">
        <v>274</v>
      </c>
      <c r="E710" s="102" t="s">
        <v>299</v>
      </c>
      <c r="F710" s="103">
        <v>35</v>
      </c>
      <c r="G710" s="104" t="s">
        <v>60</v>
      </c>
      <c r="H710" s="94"/>
      <c r="I710" s="304">
        <v>19508</v>
      </c>
      <c r="J710" s="304">
        <v>6938</v>
      </c>
      <c r="K710" s="304">
        <v>0</v>
      </c>
      <c r="L710" s="304">
        <v>1188</v>
      </c>
      <c r="M710" s="304">
        <v>27634</v>
      </c>
      <c r="N710" s="127"/>
      <c r="O710" s="134">
        <v>7</v>
      </c>
      <c r="P710" s="95">
        <v>185122</v>
      </c>
      <c r="Q710" s="95">
        <v>0</v>
      </c>
      <c r="R710" s="95">
        <v>0</v>
      </c>
      <c r="S710" s="95">
        <v>0</v>
      </c>
      <c r="T710" s="95">
        <v>8316</v>
      </c>
      <c r="U710" s="95">
        <v>193438</v>
      </c>
      <c r="V710" s="128"/>
      <c r="W710" s="361">
        <v>0</v>
      </c>
      <c r="X710" s="362">
        <v>0</v>
      </c>
      <c r="Y710" s="133">
        <v>0.18</v>
      </c>
      <c r="Z710" s="133">
        <v>0.16288347901121777</v>
      </c>
      <c r="AA710" s="339">
        <v>0</v>
      </c>
      <c r="AB710" s="130"/>
      <c r="AC710" s="341">
        <v>3</v>
      </c>
      <c r="AD710" s="134">
        <v>0</v>
      </c>
      <c r="AE710" s="95">
        <v>0</v>
      </c>
      <c r="AF710" s="95">
        <v>0</v>
      </c>
      <c r="AG710" s="343">
        <v>0</v>
      </c>
      <c r="AH710" s="99"/>
    </row>
    <row r="711" spans="1:34" s="34" customFormat="1" ht="12">
      <c r="A711" s="100">
        <v>487</v>
      </c>
      <c r="B711" s="103">
        <v>487274044</v>
      </c>
      <c r="C711" s="102" t="s">
        <v>539</v>
      </c>
      <c r="D711" s="103">
        <v>274</v>
      </c>
      <c r="E711" s="102" t="s">
        <v>299</v>
      </c>
      <c r="F711" s="103">
        <v>44</v>
      </c>
      <c r="G711" s="104" t="s">
        <v>69</v>
      </c>
      <c r="H711" s="94"/>
      <c r="I711" s="304">
        <v>15017</v>
      </c>
      <c r="J711" s="304">
        <v>0</v>
      </c>
      <c r="K711" s="304">
        <v>0</v>
      </c>
      <c r="L711" s="304">
        <v>1188</v>
      </c>
      <c r="M711" s="304">
        <v>16205</v>
      </c>
      <c r="N711" s="127"/>
      <c r="O711" s="134">
        <v>1</v>
      </c>
      <c r="P711" s="95">
        <v>15017</v>
      </c>
      <c r="Q711" s="95">
        <v>0</v>
      </c>
      <c r="R711" s="95">
        <v>0</v>
      </c>
      <c r="S711" s="95">
        <v>0</v>
      </c>
      <c r="T711" s="95">
        <v>1188</v>
      </c>
      <c r="U711" s="95">
        <v>16205</v>
      </c>
      <c r="V711" s="128"/>
      <c r="W711" s="361">
        <v>0</v>
      </c>
      <c r="X711" s="362">
        <v>0</v>
      </c>
      <c r="Y711" s="133">
        <v>0.09</v>
      </c>
      <c r="Z711" s="133">
        <v>9.39202095539073E-2</v>
      </c>
      <c r="AA711" s="339">
        <v>0</v>
      </c>
      <c r="AB711" s="130"/>
      <c r="AC711" s="341">
        <v>0</v>
      </c>
      <c r="AD711" s="134">
        <v>0</v>
      </c>
      <c r="AE711" s="95">
        <v>0</v>
      </c>
      <c r="AF711" s="95">
        <v>0</v>
      </c>
      <c r="AG711" s="343">
        <v>0</v>
      </c>
      <c r="AH711" s="99"/>
    </row>
    <row r="712" spans="1:34" s="34" customFormat="1" ht="12">
      <c r="A712" s="100">
        <v>487</v>
      </c>
      <c r="B712" s="103">
        <v>487274048</v>
      </c>
      <c r="C712" s="102" t="s">
        <v>539</v>
      </c>
      <c r="D712" s="103">
        <v>274</v>
      </c>
      <c r="E712" s="102" t="s">
        <v>299</v>
      </c>
      <c r="F712" s="103">
        <v>48</v>
      </c>
      <c r="G712" s="104" t="s">
        <v>73</v>
      </c>
      <c r="H712" s="94"/>
      <c r="I712" s="304">
        <v>14521</v>
      </c>
      <c r="J712" s="304">
        <v>11845</v>
      </c>
      <c r="K712" s="304">
        <v>0</v>
      </c>
      <c r="L712" s="304">
        <v>1188</v>
      </c>
      <c r="M712" s="304">
        <v>27554</v>
      </c>
      <c r="N712" s="127"/>
      <c r="O712" s="134">
        <v>4</v>
      </c>
      <c r="P712" s="95">
        <v>105464</v>
      </c>
      <c r="Q712" s="95">
        <v>0</v>
      </c>
      <c r="R712" s="95">
        <v>0</v>
      </c>
      <c r="S712" s="95">
        <v>0</v>
      </c>
      <c r="T712" s="95">
        <v>4752</v>
      </c>
      <c r="U712" s="95">
        <v>110216</v>
      </c>
      <c r="V712" s="128"/>
      <c r="W712" s="361">
        <v>0</v>
      </c>
      <c r="X712" s="362">
        <v>0</v>
      </c>
      <c r="Y712" s="133">
        <v>0.09</v>
      </c>
      <c r="Z712" s="133">
        <v>1.4379965164299316E-3</v>
      </c>
      <c r="AA712" s="339">
        <v>0</v>
      </c>
      <c r="AB712" s="130"/>
      <c r="AC712" s="341">
        <v>0</v>
      </c>
      <c r="AD712" s="134">
        <v>0</v>
      </c>
      <c r="AE712" s="95">
        <v>0</v>
      </c>
      <c r="AF712" s="95">
        <v>0</v>
      </c>
      <c r="AG712" s="343">
        <v>0</v>
      </c>
      <c r="AH712" s="99"/>
    </row>
    <row r="713" spans="1:34" s="34" customFormat="1" ht="12">
      <c r="A713" s="100">
        <v>487</v>
      </c>
      <c r="B713" s="103">
        <v>487274049</v>
      </c>
      <c r="C713" s="102" t="s">
        <v>539</v>
      </c>
      <c r="D713" s="103">
        <v>274</v>
      </c>
      <c r="E713" s="102" t="s">
        <v>299</v>
      </c>
      <c r="F713" s="103">
        <v>49</v>
      </c>
      <c r="G713" s="104" t="s">
        <v>74</v>
      </c>
      <c r="H713" s="94"/>
      <c r="I713" s="304">
        <v>19107</v>
      </c>
      <c r="J713" s="304">
        <v>23751</v>
      </c>
      <c r="K713" s="304">
        <v>0</v>
      </c>
      <c r="L713" s="304">
        <v>1188</v>
      </c>
      <c r="M713" s="304">
        <v>44046</v>
      </c>
      <c r="N713" s="127"/>
      <c r="O713" s="134">
        <v>40</v>
      </c>
      <c r="P713" s="95">
        <v>1714320</v>
      </c>
      <c r="Q713" s="95">
        <v>0</v>
      </c>
      <c r="R713" s="95">
        <v>0</v>
      </c>
      <c r="S713" s="95">
        <v>0</v>
      </c>
      <c r="T713" s="95">
        <v>47520</v>
      </c>
      <c r="U713" s="95">
        <v>1761840</v>
      </c>
      <c r="V713" s="128"/>
      <c r="W713" s="361">
        <v>0</v>
      </c>
      <c r="X713" s="362">
        <v>0</v>
      </c>
      <c r="Y713" s="133">
        <v>0.09</v>
      </c>
      <c r="Z713" s="133">
        <v>6.4828275284555426E-2</v>
      </c>
      <c r="AA713" s="339">
        <v>0</v>
      </c>
      <c r="AB713" s="130"/>
      <c r="AC713" s="341">
        <v>14</v>
      </c>
      <c r="AD713" s="134">
        <v>0</v>
      </c>
      <c r="AE713" s="95">
        <v>0</v>
      </c>
      <c r="AF713" s="95">
        <v>0</v>
      </c>
      <c r="AG713" s="343">
        <v>0</v>
      </c>
      <c r="AH713" s="99"/>
    </row>
    <row r="714" spans="1:34" s="34" customFormat="1" ht="12">
      <c r="A714" s="100">
        <v>487</v>
      </c>
      <c r="B714" s="103">
        <v>487274056</v>
      </c>
      <c r="C714" s="102" t="s">
        <v>539</v>
      </c>
      <c r="D714" s="103">
        <v>274</v>
      </c>
      <c r="E714" s="102" t="s">
        <v>299</v>
      </c>
      <c r="F714" s="103">
        <v>56</v>
      </c>
      <c r="G714" s="104" t="s">
        <v>81</v>
      </c>
      <c r="H714" s="94"/>
      <c r="I714" s="304">
        <v>13370.827640296182</v>
      </c>
      <c r="J714" s="304">
        <v>4252</v>
      </c>
      <c r="K714" s="304">
        <v>0</v>
      </c>
      <c r="L714" s="304">
        <v>1188</v>
      </c>
      <c r="M714" s="304">
        <v>18810.827640296182</v>
      </c>
      <c r="N714" s="127"/>
      <c r="O714" s="134">
        <v>1</v>
      </c>
      <c r="P714" s="95">
        <v>17623</v>
      </c>
      <c r="Q714" s="95">
        <v>0</v>
      </c>
      <c r="R714" s="95">
        <v>0</v>
      </c>
      <c r="S714" s="95">
        <v>0</v>
      </c>
      <c r="T714" s="95">
        <v>1188</v>
      </c>
      <c r="U714" s="95">
        <v>18811</v>
      </c>
      <c r="V714" s="128"/>
      <c r="W714" s="361">
        <v>0</v>
      </c>
      <c r="X714" s="362">
        <v>0</v>
      </c>
      <c r="Y714" s="133">
        <v>0.09</v>
      </c>
      <c r="Z714" s="133">
        <v>1.4007931067723826E-2</v>
      </c>
      <c r="AA714" s="339">
        <v>0</v>
      </c>
      <c r="AB714" s="130"/>
      <c r="AC714" s="341">
        <v>0</v>
      </c>
      <c r="AD714" s="134">
        <v>0</v>
      </c>
      <c r="AE714" s="95">
        <v>0</v>
      </c>
      <c r="AF714" s="95">
        <v>0</v>
      </c>
      <c r="AG714" s="343">
        <v>0</v>
      </c>
      <c r="AH714" s="99"/>
    </row>
    <row r="715" spans="1:34" s="34" customFormat="1" ht="12">
      <c r="A715" s="100">
        <v>487</v>
      </c>
      <c r="B715" s="103">
        <v>487274057</v>
      </c>
      <c r="C715" s="102" t="s">
        <v>539</v>
      </c>
      <c r="D715" s="103">
        <v>274</v>
      </c>
      <c r="E715" s="102" t="s">
        <v>299</v>
      </c>
      <c r="F715" s="103">
        <v>57</v>
      </c>
      <c r="G715" s="104" t="s">
        <v>82</v>
      </c>
      <c r="H715" s="94"/>
      <c r="I715" s="304">
        <v>19362</v>
      </c>
      <c r="J715" s="304">
        <v>971</v>
      </c>
      <c r="K715" s="304">
        <v>0</v>
      </c>
      <c r="L715" s="304">
        <v>1188</v>
      </c>
      <c r="M715" s="304">
        <v>21521</v>
      </c>
      <c r="N715" s="127"/>
      <c r="O715" s="134">
        <v>20</v>
      </c>
      <c r="P715" s="95">
        <v>406660</v>
      </c>
      <c r="Q715" s="95">
        <v>0</v>
      </c>
      <c r="R715" s="95">
        <v>0</v>
      </c>
      <c r="S715" s="95">
        <v>0</v>
      </c>
      <c r="T715" s="95">
        <v>23760</v>
      </c>
      <c r="U715" s="95">
        <v>430420</v>
      </c>
      <c r="V715" s="128"/>
      <c r="W715" s="361">
        <v>0</v>
      </c>
      <c r="X715" s="362">
        <v>0</v>
      </c>
      <c r="Y715" s="133">
        <v>0.18</v>
      </c>
      <c r="Z715" s="133">
        <v>0.1244432740237135</v>
      </c>
      <c r="AA715" s="339">
        <v>0</v>
      </c>
      <c r="AB715" s="130"/>
      <c r="AC715" s="341">
        <v>2</v>
      </c>
      <c r="AD715" s="134">
        <v>0</v>
      </c>
      <c r="AE715" s="95">
        <v>0</v>
      </c>
      <c r="AF715" s="95">
        <v>0</v>
      </c>
      <c r="AG715" s="343">
        <v>0</v>
      </c>
      <c r="AH715" s="99"/>
    </row>
    <row r="716" spans="1:34" s="34" customFormat="1" ht="12">
      <c r="A716" s="100">
        <v>487</v>
      </c>
      <c r="B716" s="103">
        <v>487274093</v>
      </c>
      <c r="C716" s="102" t="s">
        <v>539</v>
      </c>
      <c r="D716" s="103">
        <v>274</v>
      </c>
      <c r="E716" s="102" t="s">
        <v>299</v>
      </c>
      <c r="F716" s="103">
        <v>93</v>
      </c>
      <c r="G716" s="104" t="s">
        <v>118</v>
      </c>
      <c r="H716" s="94"/>
      <c r="I716" s="304">
        <v>19347</v>
      </c>
      <c r="J716" s="304">
        <v>78</v>
      </c>
      <c r="K716" s="304">
        <v>0</v>
      </c>
      <c r="L716" s="304">
        <v>1188</v>
      </c>
      <c r="M716" s="304">
        <v>20613</v>
      </c>
      <c r="N716" s="127"/>
      <c r="O716" s="134">
        <v>69</v>
      </c>
      <c r="P716" s="95">
        <v>1340325</v>
      </c>
      <c r="Q716" s="95">
        <v>0</v>
      </c>
      <c r="R716" s="95">
        <v>0</v>
      </c>
      <c r="S716" s="95">
        <v>0</v>
      </c>
      <c r="T716" s="95">
        <v>81972</v>
      </c>
      <c r="U716" s="95">
        <v>1422297</v>
      </c>
      <c r="V716" s="128"/>
      <c r="W716" s="361">
        <v>0</v>
      </c>
      <c r="X716" s="362">
        <v>0</v>
      </c>
      <c r="Y716" s="133">
        <v>0.18</v>
      </c>
      <c r="Z716" s="133">
        <v>8.5882308079859873E-2</v>
      </c>
      <c r="AA716" s="339">
        <v>0</v>
      </c>
      <c r="AB716" s="130"/>
      <c r="AC716" s="341">
        <v>11</v>
      </c>
      <c r="AD716" s="134">
        <v>0</v>
      </c>
      <c r="AE716" s="95">
        <v>0</v>
      </c>
      <c r="AF716" s="95">
        <v>0</v>
      </c>
      <c r="AG716" s="343">
        <v>0</v>
      </c>
      <c r="AH716" s="99"/>
    </row>
    <row r="717" spans="1:34" s="34" customFormat="1" ht="12">
      <c r="A717" s="100">
        <v>487</v>
      </c>
      <c r="B717" s="103">
        <v>487274095</v>
      </c>
      <c r="C717" s="102" t="s">
        <v>539</v>
      </c>
      <c r="D717" s="103">
        <v>274</v>
      </c>
      <c r="E717" s="102" t="s">
        <v>299</v>
      </c>
      <c r="F717" s="103">
        <v>95</v>
      </c>
      <c r="G717" s="104" t="s">
        <v>120</v>
      </c>
      <c r="H717" s="94"/>
      <c r="I717" s="304">
        <v>20903.900050358614</v>
      </c>
      <c r="J717" s="304">
        <v>123</v>
      </c>
      <c r="K717" s="304">
        <v>0</v>
      </c>
      <c r="L717" s="304">
        <v>1188</v>
      </c>
      <c r="M717" s="304">
        <v>22214.900050358614</v>
      </c>
      <c r="N717" s="127"/>
      <c r="O717" s="134">
        <v>1</v>
      </c>
      <c r="P717" s="95">
        <v>21027</v>
      </c>
      <c r="Q717" s="95">
        <v>0</v>
      </c>
      <c r="R717" s="95">
        <v>0</v>
      </c>
      <c r="S717" s="95">
        <v>0</v>
      </c>
      <c r="T717" s="95">
        <v>1188</v>
      </c>
      <c r="U717" s="95">
        <v>22215</v>
      </c>
      <c r="V717" s="128"/>
      <c r="W717" s="361">
        <v>0</v>
      </c>
      <c r="X717" s="362">
        <v>0</v>
      </c>
      <c r="Y717" s="133">
        <v>0.18</v>
      </c>
      <c r="Z717" s="133">
        <v>0.12447918998102764</v>
      </c>
      <c r="AA717" s="339">
        <v>0</v>
      </c>
      <c r="AB717" s="130"/>
      <c r="AC717" s="341">
        <v>0</v>
      </c>
      <c r="AD717" s="134">
        <v>0</v>
      </c>
      <c r="AE717" s="95">
        <v>0</v>
      </c>
      <c r="AF717" s="95">
        <v>0</v>
      </c>
      <c r="AG717" s="343">
        <v>0</v>
      </c>
      <c r="AH717" s="99"/>
    </row>
    <row r="718" spans="1:34" s="34" customFormat="1" ht="12">
      <c r="A718" s="100">
        <v>487</v>
      </c>
      <c r="B718" s="103">
        <v>487274097</v>
      </c>
      <c r="C718" s="102" t="s">
        <v>539</v>
      </c>
      <c r="D718" s="103">
        <v>274</v>
      </c>
      <c r="E718" s="102" t="s">
        <v>299</v>
      </c>
      <c r="F718" s="103">
        <v>97</v>
      </c>
      <c r="G718" s="104" t="s">
        <v>122</v>
      </c>
      <c r="H718" s="94"/>
      <c r="I718" s="304">
        <v>14101</v>
      </c>
      <c r="J718" s="304">
        <v>102</v>
      </c>
      <c r="K718" s="304">
        <v>0</v>
      </c>
      <c r="L718" s="304">
        <v>1188</v>
      </c>
      <c r="M718" s="304">
        <v>15391</v>
      </c>
      <c r="N718" s="127"/>
      <c r="O718" s="134">
        <v>4</v>
      </c>
      <c r="P718" s="95">
        <v>56812</v>
      </c>
      <c r="Q718" s="95">
        <v>0</v>
      </c>
      <c r="R718" s="95">
        <v>0</v>
      </c>
      <c r="S718" s="95">
        <v>0</v>
      </c>
      <c r="T718" s="95">
        <v>4752</v>
      </c>
      <c r="U718" s="95">
        <v>61564</v>
      </c>
      <c r="V718" s="128"/>
      <c r="W718" s="361">
        <v>0</v>
      </c>
      <c r="X718" s="362">
        <v>0</v>
      </c>
      <c r="Y718" s="133">
        <v>0.09</v>
      </c>
      <c r="Z718" s="133">
        <v>3.3196591868000593E-2</v>
      </c>
      <c r="AA718" s="339">
        <v>0</v>
      </c>
      <c r="AB718" s="130"/>
      <c r="AC718" s="341">
        <v>2</v>
      </c>
      <c r="AD718" s="134">
        <v>0</v>
      </c>
      <c r="AE718" s="95">
        <v>0</v>
      </c>
      <c r="AF718" s="95">
        <v>0</v>
      </c>
      <c r="AG718" s="343">
        <v>0</v>
      </c>
      <c r="AH718" s="99"/>
    </row>
    <row r="719" spans="1:34" s="34" customFormat="1" ht="12">
      <c r="A719" s="100">
        <v>487</v>
      </c>
      <c r="B719" s="103">
        <v>487274100</v>
      </c>
      <c r="C719" s="102" t="s">
        <v>539</v>
      </c>
      <c r="D719" s="103">
        <v>274</v>
      </c>
      <c r="E719" s="102" t="s">
        <v>299</v>
      </c>
      <c r="F719" s="103">
        <v>100</v>
      </c>
      <c r="G719" s="104" t="s">
        <v>125</v>
      </c>
      <c r="H719" s="94"/>
      <c r="I719" s="304">
        <v>11943</v>
      </c>
      <c r="J719" s="304">
        <v>3225</v>
      </c>
      <c r="K719" s="304">
        <v>0</v>
      </c>
      <c r="L719" s="304">
        <v>1188</v>
      </c>
      <c r="M719" s="304">
        <v>16356</v>
      </c>
      <c r="N719" s="127"/>
      <c r="O719" s="134">
        <v>1</v>
      </c>
      <c r="P719" s="95">
        <v>15168</v>
      </c>
      <c r="Q719" s="95">
        <v>0</v>
      </c>
      <c r="R719" s="95">
        <v>0</v>
      </c>
      <c r="S719" s="95">
        <v>0</v>
      </c>
      <c r="T719" s="95">
        <v>1188</v>
      </c>
      <c r="U719" s="95">
        <v>16356</v>
      </c>
      <c r="V719" s="128"/>
      <c r="W719" s="361">
        <v>0</v>
      </c>
      <c r="X719" s="362">
        <v>0</v>
      </c>
      <c r="Y719" s="133">
        <v>0.09</v>
      </c>
      <c r="Z719" s="133">
        <v>2.6732973533095818E-2</v>
      </c>
      <c r="AA719" s="339">
        <v>0</v>
      </c>
      <c r="AB719" s="130"/>
      <c r="AC719" s="341">
        <v>0</v>
      </c>
      <c r="AD719" s="134">
        <v>0</v>
      </c>
      <c r="AE719" s="95">
        <v>0</v>
      </c>
      <c r="AF719" s="95">
        <v>0</v>
      </c>
      <c r="AG719" s="343">
        <v>0</v>
      </c>
      <c r="AH719" s="99"/>
    </row>
    <row r="720" spans="1:34" s="34" customFormat="1" ht="12">
      <c r="A720" s="100">
        <v>487</v>
      </c>
      <c r="B720" s="103">
        <v>487274128</v>
      </c>
      <c r="C720" s="102" t="s">
        <v>539</v>
      </c>
      <c r="D720" s="103">
        <v>274</v>
      </c>
      <c r="E720" s="102" t="s">
        <v>299</v>
      </c>
      <c r="F720" s="103">
        <v>128</v>
      </c>
      <c r="G720" s="104" t="s">
        <v>153</v>
      </c>
      <c r="H720" s="94"/>
      <c r="I720" s="304">
        <v>11544</v>
      </c>
      <c r="J720" s="304">
        <v>629</v>
      </c>
      <c r="K720" s="304">
        <v>0</v>
      </c>
      <c r="L720" s="304">
        <v>1188</v>
      </c>
      <c r="M720" s="304">
        <v>13361</v>
      </c>
      <c r="N720" s="127"/>
      <c r="O720" s="134">
        <v>1</v>
      </c>
      <c r="P720" s="95">
        <v>12173</v>
      </c>
      <c r="Q720" s="95">
        <v>0</v>
      </c>
      <c r="R720" s="95">
        <v>0</v>
      </c>
      <c r="S720" s="95">
        <v>0</v>
      </c>
      <c r="T720" s="95">
        <v>1188</v>
      </c>
      <c r="U720" s="95">
        <v>13361</v>
      </c>
      <c r="V720" s="128"/>
      <c r="W720" s="361">
        <v>0</v>
      </c>
      <c r="X720" s="362">
        <v>0</v>
      </c>
      <c r="Y720" s="133">
        <v>0.09</v>
      </c>
      <c r="Z720" s="133">
        <v>4.2839749174691445E-2</v>
      </c>
      <c r="AA720" s="339">
        <v>0</v>
      </c>
      <c r="AB720" s="130"/>
      <c r="AC720" s="341">
        <v>0</v>
      </c>
      <c r="AD720" s="134">
        <v>0</v>
      </c>
      <c r="AE720" s="95">
        <v>0</v>
      </c>
      <c r="AF720" s="95">
        <v>0</v>
      </c>
      <c r="AG720" s="343">
        <v>0</v>
      </c>
      <c r="AH720" s="99"/>
    </row>
    <row r="721" spans="1:34" s="34" customFormat="1" ht="12">
      <c r="A721" s="100">
        <v>487</v>
      </c>
      <c r="B721" s="103">
        <v>487274149</v>
      </c>
      <c r="C721" s="102" t="s">
        <v>539</v>
      </c>
      <c r="D721" s="103">
        <v>274</v>
      </c>
      <c r="E721" s="102" t="s">
        <v>299</v>
      </c>
      <c r="F721" s="103">
        <v>149</v>
      </c>
      <c r="G721" s="104" t="s">
        <v>174</v>
      </c>
      <c r="H721" s="94"/>
      <c r="I721" s="304">
        <v>23159</v>
      </c>
      <c r="J721" s="304">
        <v>529</v>
      </c>
      <c r="K721" s="304">
        <v>0</v>
      </c>
      <c r="L721" s="304">
        <v>1188</v>
      </c>
      <c r="M721" s="304">
        <v>24876</v>
      </c>
      <c r="N721" s="127"/>
      <c r="O721" s="134">
        <v>6</v>
      </c>
      <c r="P721" s="95">
        <v>142128</v>
      </c>
      <c r="Q721" s="95">
        <v>0</v>
      </c>
      <c r="R721" s="95">
        <v>0</v>
      </c>
      <c r="S721" s="95">
        <v>0</v>
      </c>
      <c r="T721" s="95">
        <v>7128</v>
      </c>
      <c r="U721" s="95">
        <v>149256</v>
      </c>
      <c r="V721" s="128"/>
      <c r="W721" s="361">
        <v>0</v>
      </c>
      <c r="X721" s="362">
        <v>0</v>
      </c>
      <c r="Y721" s="133">
        <v>0.18</v>
      </c>
      <c r="Z721" s="133">
        <v>0.12452134767276674</v>
      </c>
      <c r="AA721" s="339">
        <v>0</v>
      </c>
      <c r="AB721" s="130"/>
      <c r="AC721" s="341">
        <v>1</v>
      </c>
      <c r="AD721" s="134">
        <v>0</v>
      </c>
      <c r="AE721" s="95">
        <v>0</v>
      </c>
      <c r="AF721" s="95">
        <v>0</v>
      </c>
      <c r="AG721" s="343">
        <v>0</v>
      </c>
      <c r="AH721" s="99"/>
    </row>
    <row r="722" spans="1:34" s="34" customFormat="1" ht="12">
      <c r="A722" s="100">
        <v>487</v>
      </c>
      <c r="B722" s="103">
        <v>487274160</v>
      </c>
      <c r="C722" s="102" t="s">
        <v>539</v>
      </c>
      <c r="D722" s="103">
        <v>274</v>
      </c>
      <c r="E722" s="102" t="s">
        <v>299</v>
      </c>
      <c r="F722" s="103">
        <v>160</v>
      </c>
      <c r="G722" s="104" t="s">
        <v>185</v>
      </c>
      <c r="H722" s="94"/>
      <c r="I722" s="304">
        <v>20674</v>
      </c>
      <c r="J722" s="304">
        <v>472</v>
      </c>
      <c r="K722" s="304">
        <v>0</v>
      </c>
      <c r="L722" s="304">
        <v>1188</v>
      </c>
      <c r="M722" s="304">
        <v>22334</v>
      </c>
      <c r="N722" s="127"/>
      <c r="O722" s="134">
        <v>5</v>
      </c>
      <c r="P722" s="95">
        <v>105730</v>
      </c>
      <c r="Q722" s="95">
        <v>0</v>
      </c>
      <c r="R722" s="95">
        <v>0</v>
      </c>
      <c r="S722" s="95">
        <v>0</v>
      </c>
      <c r="T722" s="95">
        <v>5940</v>
      </c>
      <c r="U722" s="95">
        <v>111670</v>
      </c>
      <c r="V722" s="128"/>
      <c r="W722" s="361">
        <v>0</v>
      </c>
      <c r="X722" s="362">
        <v>0</v>
      </c>
      <c r="Y722" s="133">
        <v>0.1457</v>
      </c>
      <c r="Z722" s="133">
        <v>0.13335324703492504</v>
      </c>
      <c r="AA722" s="339">
        <v>0</v>
      </c>
      <c r="AB722" s="130"/>
      <c r="AC722" s="341">
        <v>4</v>
      </c>
      <c r="AD722" s="134">
        <v>0</v>
      </c>
      <c r="AE722" s="95">
        <v>0</v>
      </c>
      <c r="AF722" s="95">
        <v>0</v>
      </c>
      <c r="AG722" s="343">
        <v>0</v>
      </c>
      <c r="AH722" s="99"/>
    </row>
    <row r="723" spans="1:34" s="34" customFormat="1" ht="12">
      <c r="A723" s="100">
        <v>487</v>
      </c>
      <c r="B723" s="103">
        <v>487274163</v>
      </c>
      <c r="C723" s="102" t="s">
        <v>539</v>
      </c>
      <c r="D723" s="103">
        <v>274</v>
      </c>
      <c r="E723" s="102" t="s">
        <v>299</v>
      </c>
      <c r="F723" s="103">
        <v>163</v>
      </c>
      <c r="G723" s="104" t="s">
        <v>188</v>
      </c>
      <c r="H723" s="94"/>
      <c r="I723" s="304">
        <v>15919</v>
      </c>
      <c r="J723" s="304">
        <v>2</v>
      </c>
      <c r="K723" s="304">
        <v>0</v>
      </c>
      <c r="L723" s="304">
        <v>1188</v>
      </c>
      <c r="M723" s="304">
        <v>17109</v>
      </c>
      <c r="N723" s="127"/>
      <c r="O723" s="134">
        <v>10</v>
      </c>
      <c r="P723" s="95">
        <v>159210</v>
      </c>
      <c r="Q723" s="95">
        <v>0</v>
      </c>
      <c r="R723" s="95">
        <v>0</v>
      </c>
      <c r="S723" s="95">
        <v>0</v>
      </c>
      <c r="T723" s="95">
        <v>11880</v>
      </c>
      <c r="U723" s="95">
        <v>171090</v>
      </c>
      <c r="V723" s="128"/>
      <c r="W723" s="361">
        <v>0</v>
      </c>
      <c r="X723" s="362">
        <v>0</v>
      </c>
      <c r="Y723" s="133">
        <v>0.18</v>
      </c>
      <c r="Z723" s="133">
        <v>9.5688734990315535E-2</v>
      </c>
      <c r="AA723" s="339">
        <v>0</v>
      </c>
      <c r="AB723" s="130"/>
      <c r="AC723" s="341">
        <v>4</v>
      </c>
      <c r="AD723" s="134">
        <v>0</v>
      </c>
      <c r="AE723" s="95">
        <v>0</v>
      </c>
      <c r="AF723" s="95">
        <v>0</v>
      </c>
      <c r="AG723" s="343">
        <v>0</v>
      </c>
      <c r="AH723" s="99"/>
    </row>
    <row r="724" spans="1:34" s="34" customFormat="1" ht="12">
      <c r="A724" s="100">
        <v>487</v>
      </c>
      <c r="B724" s="103">
        <v>487274164</v>
      </c>
      <c r="C724" s="102" t="s">
        <v>539</v>
      </c>
      <c r="D724" s="103">
        <v>274</v>
      </c>
      <c r="E724" s="102" t="s">
        <v>299</v>
      </c>
      <c r="F724" s="103">
        <v>164</v>
      </c>
      <c r="G724" s="104" t="s">
        <v>189</v>
      </c>
      <c r="H724" s="94"/>
      <c r="I724" s="304">
        <v>19626</v>
      </c>
      <c r="J724" s="304">
        <v>10254</v>
      </c>
      <c r="K724" s="304">
        <v>0</v>
      </c>
      <c r="L724" s="304">
        <v>1188</v>
      </c>
      <c r="M724" s="304">
        <v>31068</v>
      </c>
      <c r="N724" s="127"/>
      <c r="O724" s="134">
        <v>3</v>
      </c>
      <c r="P724" s="95">
        <v>89640</v>
      </c>
      <c r="Q724" s="95">
        <v>0</v>
      </c>
      <c r="R724" s="95">
        <v>0</v>
      </c>
      <c r="S724" s="95">
        <v>0</v>
      </c>
      <c r="T724" s="95">
        <v>3564</v>
      </c>
      <c r="U724" s="95">
        <v>93204</v>
      </c>
      <c r="V724" s="128"/>
      <c r="W724" s="361">
        <v>0</v>
      </c>
      <c r="X724" s="362">
        <v>0</v>
      </c>
      <c r="Y724" s="133">
        <v>0.09</v>
      </c>
      <c r="Z724" s="133">
        <v>6.2715033867483602E-3</v>
      </c>
      <c r="AA724" s="339">
        <v>0</v>
      </c>
      <c r="AB724" s="130"/>
      <c r="AC724" s="341">
        <v>1</v>
      </c>
      <c r="AD724" s="134">
        <v>0</v>
      </c>
      <c r="AE724" s="95">
        <v>0</v>
      </c>
      <c r="AF724" s="95">
        <v>0</v>
      </c>
      <c r="AG724" s="343">
        <v>0</v>
      </c>
      <c r="AH724" s="99"/>
    </row>
    <row r="725" spans="1:34" s="34" customFormat="1" ht="12">
      <c r="A725" s="100">
        <v>487</v>
      </c>
      <c r="B725" s="103">
        <v>487274165</v>
      </c>
      <c r="C725" s="102" t="s">
        <v>539</v>
      </c>
      <c r="D725" s="103">
        <v>274</v>
      </c>
      <c r="E725" s="102" t="s">
        <v>299</v>
      </c>
      <c r="F725" s="103">
        <v>165</v>
      </c>
      <c r="G725" s="104" t="s">
        <v>190</v>
      </c>
      <c r="H725" s="94"/>
      <c r="I725" s="304">
        <v>18882</v>
      </c>
      <c r="J725" s="304">
        <v>0</v>
      </c>
      <c r="K725" s="304">
        <v>0</v>
      </c>
      <c r="L725" s="304">
        <v>1188</v>
      </c>
      <c r="M725" s="304">
        <v>20070</v>
      </c>
      <c r="N725" s="127"/>
      <c r="O725" s="134">
        <v>25</v>
      </c>
      <c r="P725" s="95">
        <v>472050</v>
      </c>
      <c r="Q725" s="95">
        <v>0</v>
      </c>
      <c r="R725" s="95">
        <v>0</v>
      </c>
      <c r="S725" s="95">
        <v>0</v>
      </c>
      <c r="T725" s="95">
        <v>29700</v>
      </c>
      <c r="U725" s="95">
        <v>501750</v>
      </c>
      <c r="V725" s="128"/>
      <c r="W725" s="361">
        <v>0</v>
      </c>
      <c r="X725" s="362">
        <v>0</v>
      </c>
      <c r="Y725" s="133">
        <v>9.8299999999999998E-2</v>
      </c>
      <c r="Z725" s="133">
        <v>8.1633231724625957E-2</v>
      </c>
      <c r="AA725" s="339">
        <v>0</v>
      </c>
      <c r="AB725" s="130"/>
      <c r="AC725" s="341">
        <v>13</v>
      </c>
      <c r="AD725" s="134">
        <v>0</v>
      </c>
      <c r="AE725" s="95">
        <v>0</v>
      </c>
      <c r="AF725" s="95">
        <v>0</v>
      </c>
      <c r="AG725" s="343">
        <v>0</v>
      </c>
      <c r="AH725" s="99"/>
    </row>
    <row r="726" spans="1:34" s="34" customFormat="1" ht="12">
      <c r="A726" s="100">
        <v>487</v>
      </c>
      <c r="B726" s="103">
        <v>487274176</v>
      </c>
      <c r="C726" s="102" t="s">
        <v>539</v>
      </c>
      <c r="D726" s="103">
        <v>274</v>
      </c>
      <c r="E726" s="102" t="s">
        <v>299</v>
      </c>
      <c r="F726" s="103">
        <v>176</v>
      </c>
      <c r="G726" s="104" t="s">
        <v>201</v>
      </c>
      <c r="H726" s="94"/>
      <c r="I726" s="304">
        <v>17895</v>
      </c>
      <c r="J726" s="304">
        <v>5778</v>
      </c>
      <c r="K726" s="304">
        <v>0</v>
      </c>
      <c r="L726" s="304">
        <v>1188</v>
      </c>
      <c r="M726" s="304">
        <v>24861</v>
      </c>
      <c r="N726" s="127"/>
      <c r="O726" s="134">
        <v>81</v>
      </c>
      <c r="P726" s="95">
        <v>1917513</v>
      </c>
      <c r="Q726" s="95">
        <v>0</v>
      </c>
      <c r="R726" s="95">
        <v>0</v>
      </c>
      <c r="S726" s="95">
        <v>0</v>
      </c>
      <c r="T726" s="95">
        <v>96228</v>
      </c>
      <c r="U726" s="95">
        <v>2013741</v>
      </c>
      <c r="V726" s="128"/>
      <c r="W726" s="361">
        <v>0</v>
      </c>
      <c r="X726" s="362">
        <v>0</v>
      </c>
      <c r="Y726" s="133">
        <v>0.09</v>
      </c>
      <c r="Z726" s="133">
        <v>7.7252291190308575E-2</v>
      </c>
      <c r="AA726" s="339">
        <v>0</v>
      </c>
      <c r="AB726" s="130"/>
      <c r="AC726" s="341">
        <v>32</v>
      </c>
      <c r="AD726" s="134">
        <v>0</v>
      </c>
      <c r="AE726" s="95">
        <v>0</v>
      </c>
      <c r="AF726" s="95">
        <v>0</v>
      </c>
      <c r="AG726" s="343">
        <v>0</v>
      </c>
      <c r="AH726" s="99"/>
    </row>
    <row r="727" spans="1:34" s="34" customFormat="1" ht="12">
      <c r="A727" s="100">
        <v>487</v>
      </c>
      <c r="B727" s="103">
        <v>487274178</v>
      </c>
      <c r="C727" s="102" t="s">
        <v>539</v>
      </c>
      <c r="D727" s="103">
        <v>274</v>
      </c>
      <c r="E727" s="102" t="s">
        <v>299</v>
      </c>
      <c r="F727" s="103">
        <v>178</v>
      </c>
      <c r="G727" s="104" t="s">
        <v>203</v>
      </c>
      <c r="H727" s="94"/>
      <c r="I727" s="304">
        <v>15334</v>
      </c>
      <c r="J727" s="304">
        <v>2003</v>
      </c>
      <c r="K727" s="304">
        <v>0</v>
      </c>
      <c r="L727" s="304">
        <v>1188</v>
      </c>
      <c r="M727" s="304">
        <v>18525</v>
      </c>
      <c r="N727" s="127"/>
      <c r="O727" s="134">
        <v>2</v>
      </c>
      <c r="P727" s="95">
        <v>34674</v>
      </c>
      <c r="Q727" s="95">
        <v>0</v>
      </c>
      <c r="R727" s="95">
        <v>0</v>
      </c>
      <c r="S727" s="95">
        <v>0</v>
      </c>
      <c r="T727" s="95">
        <v>2376</v>
      </c>
      <c r="U727" s="95">
        <v>37050</v>
      </c>
      <c r="V727" s="128"/>
      <c r="W727" s="361">
        <v>0</v>
      </c>
      <c r="X727" s="362">
        <v>0</v>
      </c>
      <c r="Y727" s="133">
        <v>0.09</v>
      </c>
      <c r="Z727" s="133">
        <v>6.9364045393603468E-2</v>
      </c>
      <c r="AA727" s="339">
        <v>0</v>
      </c>
      <c r="AB727" s="130"/>
      <c r="AC727" s="341">
        <v>2</v>
      </c>
      <c r="AD727" s="134">
        <v>0</v>
      </c>
      <c r="AE727" s="95">
        <v>0</v>
      </c>
      <c r="AF727" s="95">
        <v>0</v>
      </c>
      <c r="AG727" s="343">
        <v>0</v>
      </c>
      <c r="AH727" s="99"/>
    </row>
    <row r="728" spans="1:34" s="34" customFormat="1" ht="12">
      <c r="A728" s="100">
        <v>487</v>
      </c>
      <c r="B728" s="103">
        <v>487274181</v>
      </c>
      <c r="C728" s="102" t="s">
        <v>539</v>
      </c>
      <c r="D728" s="103">
        <v>274</v>
      </c>
      <c r="E728" s="102" t="s">
        <v>299</v>
      </c>
      <c r="F728" s="103">
        <v>181</v>
      </c>
      <c r="G728" s="104" t="s">
        <v>206</v>
      </c>
      <c r="H728" s="94"/>
      <c r="I728" s="304">
        <v>16355</v>
      </c>
      <c r="J728" s="304">
        <v>183</v>
      </c>
      <c r="K728" s="304">
        <v>0</v>
      </c>
      <c r="L728" s="304">
        <v>1188</v>
      </c>
      <c r="M728" s="304">
        <v>17726</v>
      </c>
      <c r="N728" s="127"/>
      <c r="O728" s="134">
        <v>3</v>
      </c>
      <c r="P728" s="95">
        <v>49614</v>
      </c>
      <c r="Q728" s="95">
        <v>0</v>
      </c>
      <c r="R728" s="95">
        <v>0</v>
      </c>
      <c r="S728" s="95">
        <v>0</v>
      </c>
      <c r="T728" s="95">
        <v>3564</v>
      </c>
      <c r="U728" s="95">
        <v>53178</v>
      </c>
      <c r="V728" s="128"/>
      <c r="W728" s="361">
        <v>0</v>
      </c>
      <c r="X728" s="362">
        <v>0</v>
      </c>
      <c r="Y728" s="133">
        <v>0.09</v>
      </c>
      <c r="Z728" s="133">
        <v>1.7947691506040128E-2</v>
      </c>
      <c r="AA728" s="339">
        <v>0</v>
      </c>
      <c r="AB728" s="130"/>
      <c r="AC728" s="341">
        <v>1</v>
      </c>
      <c r="AD728" s="134">
        <v>0</v>
      </c>
      <c r="AE728" s="95">
        <v>0</v>
      </c>
      <c r="AF728" s="95">
        <v>0</v>
      </c>
      <c r="AG728" s="343">
        <v>0</v>
      </c>
      <c r="AH728" s="99"/>
    </row>
    <row r="729" spans="1:34" s="34" customFormat="1" ht="12">
      <c r="A729" s="100">
        <v>487</v>
      </c>
      <c r="B729" s="103">
        <v>487274189</v>
      </c>
      <c r="C729" s="102" t="s">
        <v>539</v>
      </c>
      <c r="D729" s="103">
        <v>274</v>
      </c>
      <c r="E729" s="102" t="s">
        <v>299</v>
      </c>
      <c r="F729" s="103">
        <v>189</v>
      </c>
      <c r="G729" s="104" t="s">
        <v>214</v>
      </c>
      <c r="H729" s="94"/>
      <c r="I729" s="304">
        <v>16777</v>
      </c>
      <c r="J729" s="304">
        <v>7641</v>
      </c>
      <c r="K729" s="304">
        <v>0</v>
      </c>
      <c r="L729" s="304">
        <v>1188</v>
      </c>
      <c r="M729" s="304">
        <v>25606</v>
      </c>
      <c r="N729" s="127"/>
      <c r="O729" s="134">
        <v>2</v>
      </c>
      <c r="P729" s="95">
        <v>48836</v>
      </c>
      <c r="Q729" s="95">
        <v>0</v>
      </c>
      <c r="R729" s="95">
        <v>0</v>
      </c>
      <c r="S729" s="95">
        <v>0</v>
      </c>
      <c r="T729" s="95">
        <v>2376</v>
      </c>
      <c r="U729" s="95">
        <v>51212</v>
      </c>
      <c r="V729" s="128"/>
      <c r="W729" s="361">
        <v>0</v>
      </c>
      <c r="X729" s="362">
        <v>0</v>
      </c>
      <c r="Y729" s="133">
        <v>0.09</v>
      </c>
      <c r="Z729" s="133">
        <v>4.869293737937196E-3</v>
      </c>
      <c r="AA729" s="339">
        <v>0</v>
      </c>
      <c r="AB729" s="130"/>
      <c r="AC729" s="341">
        <v>1</v>
      </c>
      <c r="AD729" s="134">
        <v>0</v>
      </c>
      <c r="AE729" s="95">
        <v>0</v>
      </c>
      <c r="AF729" s="95">
        <v>0</v>
      </c>
      <c r="AG729" s="343">
        <v>0</v>
      </c>
      <c r="AH729" s="99"/>
    </row>
    <row r="730" spans="1:34" s="34" customFormat="1" ht="12">
      <c r="A730" s="100">
        <v>487</v>
      </c>
      <c r="B730" s="103">
        <v>487274201</v>
      </c>
      <c r="C730" s="102" t="s">
        <v>539</v>
      </c>
      <c r="D730" s="103">
        <v>274</v>
      </c>
      <c r="E730" s="102" t="s">
        <v>299</v>
      </c>
      <c r="F730" s="103">
        <v>201</v>
      </c>
      <c r="G730" s="104" t="s">
        <v>226</v>
      </c>
      <c r="H730" s="94"/>
      <c r="I730" s="304">
        <v>15015</v>
      </c>
      <c r="J730" s="304">
        <v>0</v>
      </c>
      <c r="K730" s="304">
        <v>0</v>
      </c>
      <c r="L730" s="304">
        <v>1188</v>
      </c>
      <c r="M730" s="304">
        <v>16203</v>
      </c>
      <c r="N730" s="127"/>
      <c r="O730" s="134">
        <v>2</v>
      </c>
      <c r="P730" s="95">
        <v>30030</v>
      </c>
      <c r="Q730" s="95">
        <v>0</v>
      </c>
      <c r="R730" s="95">
        <v>0</v>
      </c>
      <c r="S730" s="95">
        <v>0</v>
      </c>
      <c r="T730" s="95">
        <v>2376</v>
      </c>
      <c r="U730" s="95">
        <v>32406</v>
      </c>
      <c r="V730" s="128"/>
      <c r="W730" s="361">
        <v>0</v>
      </c>
      <c r="X730" s="362">
        <v>0</v>
      </c>
      <c r="Y730" s="133">
        <v>0.18</v>
      </c>
      <c r="Z730" s="133">
        <v>0.10483073109575827</v>
      </c>
      <c r="AA730" s="339">
        <v>0</v>
      </c>
      <c r="AB730" s="130"/>
      <c r="AC730" s="341">
        <v>0</v>
      </c>
      <c r="AD730" s="134">
        <v>0</v>
      </c>
      <c r="AE730" s="95">
        <v>0</v>
      </c>
      <c r="AF730" s="95">
        <v>0</v>
      </c>
      <c r="AG730" s="343">
        <v>0</v>
      </c>
      <c r="AH730" s="99"/>
    </row>
    <row r="731" spans="1:34" s="34" customFormat="1" ht="12">
      <c r="A731" s="100">
        <v>487</v>
      </c>
      <c r="B731" s="103">
        <v>487274229</v>
      </c>
      <c r="C731" s="102" t="s">
        <v>539</v>
      </c>
      <c r="D731" s="103">
        <v>274</v>
      </c>
      <c r="E731" s="102" t="s">
        <v>299</v>
      </c>
      <c r="F731" s="103">
        <v>229</v>
      </c>
      <c r="G731" s="104" t="s">
        <v>254</v>
      </c>
      <c r="H731" s="94"/>
      <c r="I731" s="304">
        <v>16234</v>
      </c>
      <c r="J731" s="304">
        <v>1607</v>
      </c>
      <c r="K731" s="304">
        <v>0</v>
      </c>
      <c r="L731" s="304">
        <v>1188</v>
      </c>
      <c r="M731" s="304">
        <v>19029</v>
      </c>
      <c r="N731" s="127"/>
      <c r="O731" s="134">
        <v>2</v>
      </c>
      <c r="P731" s="95">
        <v>35682</v>
      </c>
      <c r="Q731" s="95">
        <v>0</v>
      </c>
      <c r="R731" s="95">
        <v>0</v>
      </c>
      <c r="S731" s="95">
        <v>0</v>
      </c>
      <c r="T731" s="95">
        <v>2376</v>
      </c>
      <c r="U731" s="95">
        <v>38058</v>
      </c>
      <c r="V731" s="128"/>
      <c r="W731" s="361">
        <v>0</v>
      </c>
      <c r="X731" s="362">
        <v>0</v>
      </c>
      <c r="Y731" s="133">
        <v>0.09</v>
      </c>
      <c r="Z731" s="133">
        <v>2.7719446547168177E-2</v>
      </c>
      <c r="AA731" s="339">
        <v>0</v>
      </c>
      <c r="AB731" s="130"/>
      <c r="AC731" s="341">
        <v>1</v>
      </c>
      <c r="AD731" s="134">
        <v>0</v>
      </c>
      <c r="AE731" s="95">
        <v>0</v>
      </c>
      <c r="AF731" s="95">
        <v>0</v>
      </c>
      <c r="AG731" s="343">
        <v>0</v>
      </c>
      <c r="AH731" s="99"/>
    </row>
    <row r="732" spans="1:34" s="34" customFormat="1" ht="12">
      <c r="A732" s="100">
        <v>487</v>
      </c>
      <c r="B732" s="103">
        <v>487274243</v>
      </c>
      <c r="C732" s="102" t="s">
        <v>539</v>
      </c>
      <c r="D732" s="103">
        <v>274</v>
      </c>
      <c r="E732" s="102" t="s">
        <v>299</v>
      </c>
      <c r="F732" s="103">
        <v>243</v>
      </c>
      <c r="G732" s="104" t="s">
        <v>268</v>
      </c>
      <c r="H732" s="94"/>
      <c r="I732" s="304">
        <v>19568</v>
      </c>
      <c r="J732" s="304">
        <v>2548</v>
      </c>
      <c r="K732" s="304">
        <v>0</v>
      </c>
      <c r="L732" s="304">
        <v>1188</v>
      </c>
      <c r="M732" s="304">
        <v>23304</v>
      </c>
      <c r="N732" s="127"/>
      <c r="O732" s="134">
        <v>1</v>
      </c>
      <c r="P732" s="95">
        <v>22116</v>
      </c>
      <c r="Q732" s="95">
        <v>0</v>
      </c>
      <c r="R732" s="95">
        <v>0</v>
      </c>
      <c r="S732" s="95">
        <v>0</v>
      </c>
      <c r="T732" s="95">
        <v>1188</v>
      </c>
      <c r="U732" s="95">
        <v>23304</v>
      </c>
      <c r="V732" s="128"/>
      <c r="W732" s="361">
        <v>0</v>
      </c>
      <c r="X732" s="362">
        <v>0</v>
      </c>
      <c r="Y732" s="133">
        <v>0.09</v>
      </c>
      <c r="Z732" s="133">
        <v>5.9543084856891471E-3</v>
      </c>
      <c r="AA732" s="339">
        <v>0</v>
      </c>
      <c r="AB732" s="130"/>
      <c r="AC732" s="341">
        <v>0</v>
      </c>
      <c r="AD732" s="134">
        <v>0</v>
      </c>
      <c r="AE732" s="95">
        <v>0</v>
      </c>
      <c r="AF732" s="95">
        <v>0</v>
      </c>
      <c r="AG732" s="343">
        <v>0</v>
      </c>
      <c r="AH732" s="99"/>
    </row>
    <row r="733" spans="1:34" s="34" customFormat="1" ht="12">
      <c r="A733" s="100">
        <v>487</v>
      </c>
      <c r="B733" s="103">
        <v>487274248</v>
      </c>
      <c r="C733" s="102" t="s">
        <v>539</v>
      </c>
      <c r="D733" s="103">
        <v>274</v>
      </c>
      <c r="E733" s="102" t="s">
        <v>299</v>
      </c>
      <c r="F733" s="103">
        <v>248</v>
      </c>
      <c r="G733" s="104" t="s">
        <v>273</v>
      </c>
      <c r="H733" s="94"/>
      <c r="I733" s="304">
        <v>18951</v>
      </c>
      <c r="J733" s="304">
        <v>714</v>
      </c>
      <c r="K733" s="304">
        <v>0</v>
      </c>
      <c r="L733" s="304">
        <v>1188</v>
      </c>
      <c r="M733" s="304">
        <v>20853</v>
      </c>
      <c r="N733" s="127"/>
      <c r="O733" s="134">
        <v>28</v>
      </c>
      <c r="P733" s="95">
        <v>550620</v>
      </c>
      <c r="Q733" s="95">
        <v>0</v>
      </c>
      <c r="R733" s="95">
        <v>0</v>
      </c>
      <c r="S733" s="95">
        <v>0</v>
      </c>
      <c r="T733" s="95">
        <v>33264</v>
      </c>
      <c r="U733" s="95">
        <v>583884</v>
      </c>
      <c r="V733" s="128"/>
      <c r="W733" s="361">
        <v>0</v>
      </c>
      <c r="X733" s="362">
        <v>0</v>
      </c>
      <c r="Y733" s="133">
        <v>0.18</v>
      </c>
      <c r="Z733" s="133">
        <v>6.9151363690119996E-2</v>
      </c>
      <c r="AA733" s="339">
        <v>0</v>
      </c>
      <c r="AB733" s="130"/>
      <c r="AC733" s="341">
        <v>5</v>
      </c>
      <c r="AD733" s="134">
        <v>0</v>
      </c>
      <c r="AE733" s="95">
        <v>0</v>
      </c>
      <c r="AF733" s="95">
        <v>0</v>
      </c>
      <c r="AG733" s="343">
        <v>0</v>
      </c>
      <c r="AH733" s="99"/>
    </row>
    <row r="734" spans="1:34" s="34" customFormat="1" ht="12">
      <c r="A734" s="100">
        <v>487</v>
      </c>
      <c r="B734" s="103">
        <v>487274262</v>
      </c>
      <c r="C734" s="102" t="s">
        <v>539</v>
      </c>
      <c r="D734" s="103">
        <v>274</v>
      </c>
      <c r="E734" s="102" t="s">
        <v>299</v>
      </c>
      <c r="F734" s="103">
        <v>262</v>
      </c>
      <c r="G734" s="104" t="s">
        <v>287</v>
      </c>
      <c r="H734" s="94"/>
      <c r="I734" s="304">
        <v>16391</v>
      </c>
      <c r="J734" s="304">
        <v>172</v>
      </c>
      <c r="K734" s="304">
        <v>0</v>
      </c>
      <c r="L734" s="304">
        <v>1188</v>
      </c>
      <c r="M734" s="304">
        <v>17751</v>
      </c>
      <c r="N734" s="127"/>
      <c r="O734" s="134">
        <v>11</v>
      </c>
      <c r="P734" s="95">
        <v>182193</v>
      </c>
      <c r="Q734" s="95">
        <v>0</v>
      </c>
      <c r="R734" s="95">
        <v>0</v>
      </c>
      <c r="S734" s="95">
        <v>0</v>
      </c>
      <c r="T734" s="95">
        <v>13068</v>
      </c>
      <c r="U734" s="95">
        <v>195261</v>
      </c>
      <c r="V734" s="128"/>
      <c r="W734" s="361">
        <v>0</v>
      </c>
      <c r="X734" s="362">
        <v>0</v>
      </c>
      <c r="Y734" s="133">
        <v>0.09</v>
      </c>
      <c r="Z734" s="133">
        <v>8.7628777562184054E-2</v>
      </c>
      <c r="AA734" s="339">
        <v>0</v>
      </c>
      <c r="AB734" s="130"/>
      <c r="AC734" s="341">
        <v>5</v>
      </c>
      <c r="AD734" s="134">
        <v>0</v>
      </c>
      <c r="AE734" s="95">
        <v>0</v>
      </c>
      <c r="AF734" s="95">
        <v>0</v>
      </c>
      <c r="AG734" s="343">
        <v>0</v>
      </c>
      <c r="AH734" s="99"/>
    </row>
    <row r="735" spans="1:34" s="34" customFormat="1" ht="12">
      <c r="A735" s="100">
        <v>487</v>
      </c>
      <c r="B735" s="103">
        <v>487274274</v>
      </c>
      <c r="C735" s="102" t="s">
        <v>539</v>
      </c>
      <c r="D735" s="103">
        <v>274</v>
      </c>
      <c r="E735" s="102" t="s">
        <v>299</v>
      </c>
      <c r="F735" s="103">
        <v>274</v>
      </c>
      <c r="G735" s="104" t="s">
        <v>299</v>
      </c>
      <c r="H735" s="94"/>
      <c r="I735" s="304">
        <v>18878</v>
      </c>
      <c r="J735" s="304">
        <v>9708</v>
      </c>
      <c r="K735" s="304">
        <v>0</v>
      </c>
      <c r="L735" s="304">
        <v>1188</v>
      </c>
      <c r="M735" s="304">
        <v>29774</v>
      </c>
      <c r="N735" s="127"/>
      <c r="O735" s="134">
        <v>143</v>
      </c>
      <c r="P735" s="95">
        <v>4087798</v>
      </c>
      <c r="Q735" s="95">
        <v>0</v>
      </c>
      <c r="R735" s="95">
        <v>0</v>
      </c>
      <c r="S735" s="95">
        <v>0</v>
      </c>
      <c r="T735" s="95">
        <v>169884</v>
      </c>
      <c r="U735" s="95">
        <v>4257682</v>
      </c>
      <c r="V735" s="128"/>
      <c r="W735" s="361">
        <v>0</v>
      </c>
      <c r="X735" s="362">
        <v>0</v>
      </c>
      <c r="Y735" s="133">
        <v>0.09</v>
      </c>
      <c r="Z735" s="133">
        <v>4.9839533800754475E-2</v>
      </c>
      <c r="AA735" s="339">
        <v>0</v>
      </c>
      <c r="AB735" s="130"/>
      <c r="AC735" s="341">
        <v>36</v>
      </c>
      <c r="AD735" s="134">
        <v>0</v>
      </c>
      <c r="AE735" s="95">
        <v>0</v>
      </c>
      <c r="AF735" s="95">
        <v>0</v>
      </c>
      <c r="AG735" s="343">
        <v>0</v>
      </c>
      <c r="AH735" s="99"/>
    </row>
    <row r="736" spans="1:34" s="34" customFormat="1" ht="12">
      <c r="A736" s="100">
        <v>487</v>
      </c>
      <c r="B736" s="103">
        <v>487274284</v>
      </c>
      <c r="C736" s="102" t="s">
        <v>539</v>
      </c>
      <c r="D736" s="103">
        <v>274</v>
      </c>
      <c r="E736" s="102" t="s">
        <v>299</v>
      </c>
      <c r="F736" s="103">
        <v>284</v>
      </c>
      <c r="G736" s="104" t="s">
        <v>309</v>
      </c>
      <c r="H736" s="94"/>
      <c r="I736" s="304">
        <v>14278</v>
      </c>
      <c r="J736" s="304">
        <v>6934</v>
      </c>
      <c r="K736" s="304">
        <v>0</v>
      </c>
      <c r="L736" s="304">
        <v>1188</v>
      </c>
      <c r="M736" s="304">
        <v>22400</v>
      </c>
      <c r="N736" s="127"/>
      <c r="O736" s="134">
        <v>8</v>
      </c>
      <c r="P736" s="95">
        <v>169696</v>
      </c>
      <c r="Q736" s="95">
        <v>0</v>
      </c>
      <c r="R736" s="95">
        <v>0</v>
      </c>
      <c r="S736" s="95">
        <v>0</v>
      </c>
      <c r="T736" s="95">
        <v>9504</v>
      </c>
      <c r="U736" s="95">
        <v>179200</v>
      </c>
      <c r="V736" s="128"/>
      <c r="W736" s="361">
        <v>0</v>
      </c>
      <c r="X736" s="362">
        <v>0</v>
      </c>
      <c r="Y736" s="133">
        <v>0.09</v>
      </c>
      <c r="Z736" s="133">
        <v>7.8099964631698035E-2</v>
      </c>
      <c r="AA736" s="339">
        <v>0</v>
      </c>
      <c r="AB736" s="130"/>
      <c r="AC736" s="341">
        <v>1</v>
      </c>
      <c r="AD736" s="134">
        <v>0</v>
      </c>
      <c r="AE736" s="95">
        <v>0</v>
      </c>
      <c r="AF736" s="95">
        <v>0</v>
      </c>
      <c r="AG736" s="343">
        <v>0</v>
      </c>
      <c r="AH736" s="99"/>
    </row>
    <row r="737" spans="1:34" s="34" customFormat="1" ht="12">
      <c r="A737" s="100">
        <v>487</v>
      </c>
      <c r="B737" s="103">
        <v>487274295</v>
      </c>
      <c r="C737" s="102" t="s">
        <v>539</v>
      </c>
      <c r="D737" s="103">
        <v>274</v>
      </c>
      <c r="E737" s="102" t="s">
        <v>299</v>
      </c>
      <c r="F737" s="103">
        <v>295</v>
      </c>
      <c r="G737" s="104" t="s">
        <v>320</v>
      </c>
      <c r="H737" s="94"/>
      <c r="I737" s="304">
        <v>16879</v>
      </c>
      <c r="J737" s="304">
        <v>8259</v>
      </c>
      <c r="K737" s="304">
        <v>0</v>
      </c>
      <c r="L737" s="304">
        <v>1188</v>
      </c>
      <c r="M737" s="304">
        <v>26326</v>
      </c>
      <c r="N737" s="127"/>
      <c r="O737" s="134">
        <v>1</v>
      </c>
      <c r="P737" s="95">
        <v>25138</v>
      </c>
      <c r="Q737" s="95">
        <v>0</v>
      </c>
      <c r="R737" s="95">
        <v>0</v>
      </c>
      <c r="S737" s="95">
        <v>0</v>
      </c>
      <c r="T737" s="95">
        <v>1188</v>
      </c>
      <c r="U737" s="95">
        <v>26326</v>
      </c>
      <c r="V737" s="128"/>
      <c r="W737" s="361">
        <v>0</v>
      </c>
      <c r="X737" s="362">
        <v>0</v>
      </c>
      <c r="Y737" s="133">
        <v>0.09</v>
      </c>
      <c r="Z737" s="133">
        <v>1.0428700204990593E-2</v>
      </c>
      <c r="AA737" s="339">
        <v>0</v>
      </c>
      <c r="AB737" s="130"/>
      <c r="AC737" s="341">
        <v>0</v>
      </c>
      <c r="AD737" s="134">
        <v>0</v>
      </c>
      <c r="AE737" s="95">
        <v>0</v>
      </c>
      <c r="AF737" s="95">
        <v>0</v>
      </c>
      <c r="AG737" s="343">
        <v>0</v>
      </c>
      <c r="AH737" s="99"/>
    </row>
    <row r="738" spans="1:34" s="34" customFormat="1" ht="12">
      <c r="A738" s="100">
        <v>487</v>
      </c>
      <c r="B738" s="103">
        <v>487274305</v>
      </c>
      <c r="C738" s="102" t="s">
        <v>539</v>
      </c>
      <c r="D738" s="103">
        <v>274</v>
      </c>
      <c r="E738" s="102" t="s">
        <v>299</v>
      </c>
      <c r="F738" s="103">
        <v>305</v>
      </c>
      <c r="G738" s="104" t="s">
        <v>330</v>
      </c>
      <c r="H738" s="94"/>
      <c r="I738" s="304">
        <v>11941</v>
      </c>
      <c r="J738" s="304">
        <v>5396</v>
      </c>
      <c r="K738" s="304">
        <v>0</v>
      </c>
      <c r="L738" s="304">
        <v>1188</v>
      </c>
      <c r="M738" s="304">
        <v>18525</v>
      </c>
      <c r="N738" s="127"/>
      <c r="O738" s="134">
        <v>2</v>
      </c>
      <c r="P738" s="95">
        <v>34674</v>
      </c>
      <c r="Q738" s="95">
        <v>0</v>
      </c>
      <c r="R738" s="95">
        <v>0</v>
      </c>
      <c r="S738" s="95">
        <v>0</v>
      </c>
      <c r="T738" s="95">
        <v>2376</v>
      </c>
      <c r="U738" s="95">
        <v>37050</v>
      </c>
      <c r="V738" s="128"/>
      <c r="W738" s="361">
        <v>0</v>
      </c>
      <c r="X738" s="362">
        <v>0</v>
      </c>
      <c r="Y738" s="133">
        <v>0.09</v>
      </c>
      <c r="Z738" s="133">
        <v>2.6969053369147403E-2</v>
      </c>
      <c r="AA738" s="339">
        <v>0</v>
      </c>
      <c r="AB738" s="130"/>
      <c r="AC738" s="341">
        <v>0</v>
      </c>
      <c r="AD738" s="134">
        <v>0</v>
      </c>
      <c r="AE738" s="95">
        <v>0</v>
      </c>
      <c r="AF738" s="95">
        <v>0</v>
      </c>
      <c r="AG738" s="343">
        <v>0</v>
      </c>
      <c r="AH738" s="99"/>
    </row>
    <row r="739" spans="1:34" s="34" customFormat="1" ht="12">
      <c r="A739" s="100">
        <v>487</v>
      </c>
      <c r="B739" s="103">
        <v>487274308</v>
      </c>
      <c r="C739" s="102" t="s">
        <v>539</v>
      </c>
      <c r="D739" s="103">
        <v>274</v>
      </c>
      <c r="E739" s="102" t="s">
        <v>299</v>
      </c>
      <c r="F739" s="103">
        <v>308</v>
      </c>
      <c r="G739" s="104" t="s">
        <v>333</v>
      </c>
      <c r="H739" s="94"/>
      <c r="I739" s="304">
        <v>15178</v>
      </c>
      <c r="J739" s="304">
        <v>5871</v>
      </c>
      <c r="K739" s="304">
        <v>0</v>
      </c>
      <c r="L739" s="304">
        <v>1188</v>
      </c>
      <c r="M739" s="304">
        <v>22237</v>
      </c>
      <c r="N739" s="127"/>
      <c r="O739" s="134">
        <v>2</v>
      </c>
      <c r="P739" s="95">
        <v>42098</v>
      </c>
      <c r="Q739" s="95">
        <v>0</v>
      </c>
      <c r="R739" s="95">
        <v>0</v>
      </c>
      <c r="S739" s="95">
        <v>0</v>
      </c>
      <c r="T739" s="95">
        <v>2376</v>
      </c>
      <c r="U739" s="95">
        <v>44474</v>
      </c>
      <c r="V739" s="128"/>
      <c r="W739" s="361">
        <v>0</v>
      </c>
      <c r="X739" s="362">
        <v>0</v>
      </c>
      <c r="Y739" s="133">
        <v>0.09</v>
      </c>
      <c r="Z739" s="133">
        <v>1.4629324612361622E-3</v>
      </c>
      <c r="AA739" s="339">
        <v>0</v>
      </c>
      <c r="AB739" s="130"/>
      <c r="AC739" s="341">
        <v>0</v>
      </c>
      <c r="AD739" s="134">
        <v>0</v>
      </c>
      <c r="AE739" s="95">
        <v>0</v>
      </c>
      <c r="AF739" s="95">
        <v>0</v>
      </c>
      <c r="AG739" s="343">
        <v>0</v>
      </c>
      <c r="AH739" s="99"/>
    </row>
    <row r="740" spans="1:34" s="34" customFormat="1" ht="12">
      <c r="A740" s="100">
        <v>487</v>
      </c>
      <c r="B740" s="103">
        <v>487274314</v>
      </c>
      <c r="C740" s="102" t="s">
        <v>539</v>
      </c>
      <c r="D740" s="103">
        <v>274</v>
      </c>
      <c r="E740" s="102" t="s">
        <v>299</v>
      </c>
      <c r="F740" s="103">
        <v>314</v>
      </c>
      <c r="G740" s="104" t="s">
        <v>339</v>
      </c>
      <c r="H740" s="94"/>
      <c r="I740" s="304">
        <v>16273</v>
      </c>
      <c r="J740" s="304">
        <v>8557</v>
      </c>
      <c r="K740" s="304">
        <v>0</v>
      </c>
      <c r="L740" s="304">
        <v>1188</v>
      </c>
      <c r="M740" s="304">
        <v>26018</v>
      </c>
      <c r="N740" s="127"/>
      <c r="O740" s="134">
        <v>4</v>
      </c>
      <c r="P740" s="95">
        <v>99320</v>
      </c>
      <c r="Q740" s="95">
        <v>0</v>
      </c>
      <c r="R740" s="95">
        <v>0</v>
      </c>
      <c r="S740" s="95">
        <v>0</v>
      </c>
      <c r="T740" s="95">
        <v>4752</v>
      </c>
      <c r="U740" s="95">
        <v>104072</v>
      </c>
      <c r="V740" s="128"/>
      <c r="W740" s="361">
        <v>0</v>
      </c>
      <c r="X740" s="362">
        <v>0</v>
      </c>
      <c r="Y740" s="133">
        <v>0.09</v>
      </c>
      <c r="Z740" s="133">
        <v>1.3902016984383284E-3</v>
      </c>
      <c r="AA740" s="339">
        <v>0</v>
      </c>
      <c r="AB740" s="130"/>
      <c r="AC740" s="341">
        <v>0</v>
      </c>
      <c r="AD740" s="134">
        <v>0</v>
      </c>
      <c r="AE740" s="95">
        <v>0</v>
      </c>
      <c r="AF740" s="95">
        <v>0</v>
      </c>
      <c r="AG740" s="343">
        <v>0</v>
      </c>
      <c r="AH740" s="99"/>
    </row>
    <row r="741" spans="1:34" s="34" customFormat="1" ht="12">
      <c r="A741" s="100">
        <v>487</v>
      </c>
      <c r="B741" s="103">
        <v>487274336</v>
      </c>
      <c r="C741" s="102" t="s">
        <v>539</v>
      </c>
      <c r="D741" s="103">
        <v>274</v>
      </c>
      <c r="E741" s="102" t="s">
        <v>299</v>
      </c>
      <c r="F741" s="103">
        <v>336</v>
      </c>
      <c r="G741" s="104" t="s">
        <v>361</v>
      </c>
      <c r="H741" s="94"/>
      <c r="I741" s="304">
        <v>15670</v>
      </c>
      <c r="J741" s="304">
        <v>3434</v>
      </c>
      <c r="K741" s="304">
        <v>0</v>
      </c>
      <c r="L741" s="304">
        <v>1188</v>
      </c>
      <c r="M741" s="304">
        <v>20292</v>
      </c>
      <c r="N741" s="127"/>
      <c r="O741" s="134">
        <v>2</v>
      </c>
      <c r="P741" s="95">
        <v>38208</v>
      </c>
      <c r="Q741" s="95">
        <v>0</v>
      </c>
      <c r="R741" s="95">
        <v>0</v>
      </c>
      <c r="S741" s="95">
        <v>0</v>
      </c>
      <c r="T741" s="95">
        <v>2376</v>
      </c>
      <c r="U741" s="95">
        <v>40584</v>
      </c>
      <c r="V741" s="128"/>
      <c r="W741" s="361">
        <v>0</v>
      </c>
      <c r="X741" s="362">
        <v>0</v>
      </c>
      <c r="Y741" s="133">
        <v>0.09</v>
      </c>
      <c r="Z741" s="133">
        <v>4.0610278282502986E-2</v>
      </c>
      <c r="AA741" s="339">
        <v>0</v>
      </c>
      <c r="AB741" s="130"/>
      <c r="AC741" s="341">
        <v>0</v>
      </c>
      <c r="AD741" s="134">
        <v>0</v>
      </c>
      <c r="AE741" s="95">
        <v>0</v>
      </c>
      <c r="AF741" s="95">
        <v>0</v>
      </c>
      <c r="AG741" s="343">
        <v>0</v>
      </c>
      <c r="AH741" s="99"/>
    </row>
    <row r="742" spans="1:34" s="34" customFormat="1" ht="12">
      <c r="A742" s="100">
        <v>487</v>
      </c>
      <c r="B742" s="103">
        <v>487274342</v>
      </c>
      <c r="C742" s="102" t="s">
        <v>539</v>
      </c>
      <c r="D742" s="103">
        <v>274</v>
      </c>
      <c r="E742" s="102" t="s">
        <v>299</v>
      </c>
      <c r="F742" s="103">
        <v>342</v>
      </c>
      <c r="G742" s="104" t="s">
        <v>367</v>
      </c>
      <c r="H742" s="94"/>
      <c r="I742" s="304">
        <v>16808</v>
      </c>
      <c r="J742" s="304">
        <v>13512</v>
      </c>
      <c r="K742" s="304">
        <v>0</v>
      </c>
      <c r="L742" s="304">
        <v>1188</v>
      </c>
      <c r="M742" s="304">
        <v>31508</v>
      </c>
      <c r="N742" s="127"/>
      <c r="O742" s="134">
        <v>4</v>
      </c>
      <c r="P742" s="95">
        <v>121280</v>
      </c>
      <c r="Q742" s="95">
        <v>0</v>
      </c>
      <c r="R742" s="95">
        <v>0</v>
      </c>
      <c r="S742" s="95">
        <v>0</v>
      </c>
      <c r="T742" s="95">
        <v>4752</v>
      </c>
      <c r="U742" s="95">
        <v>126032</v>
      </c>
      <c r="V742" s="128"/>
      <c r="W742" s="361">
        <v>0</v>
      </c>
      <c r="X742" s="362">
        <v>0</v>
      </c>
      <c r="Y742" s="133">
        <v>0.09</v>
      </c>
      <c r="Z742" s="133">
        <v>3.1305285756052991E-3</v>
      </c>
      <c r="AA742" s="339">
        <v>0</v>
      </c>
      <c r="AB742" s="130"/>
      <c r="AC742" s="341">
        <v>2</v>
      </c>
      <c r="AD742" s="134">
        <v>0</v>
      </c>
      <c r="AE742" s="95">
        <v>0</v>
      </c>
      <c r="AF742" s="95">
        <v>0</v>
      </c>
      <c r="AG742" s="343">
        <v>0</v>
      </c>
      <c r="AH742" s="99"/>
    </row>
    <row r="743" spans="1:34" s="34" customFormat="1" ht="12">
      <c r="A743" s="100">
        <v>487</v>
      </c>
      <c r="B743" s="103">
        <v>487274344</v>
      </c>
      <c r="C743" s="102" t="s">
        <v>539</v>
      </c>
      <c r="D743" s="103">
        <v>274</v>
      </c>
      <c r="E743" s="102" t="s">
        <v>299</v>
      </c>
      <c r="F743" s="103">
        <v>344</v>
      </c>
      <c r="G743" s="104" t="s">
        <v>369</v>
      </c>
      <c r="H743" s="94"/>
      <c r="I743" s="304">
        <v>16515</v>
      </c>
      <c r="J743" s="304">
        <v>7868</v>
      </c>
      <c r="K743" s="304">
        <v>0</v>
      </c>
      <c r="L743" s="304">
        <v>1188</v>
      </c>
      <c r="M743" s="304">
        <v>25571</v>
      </c>
      <c r="N743" s="127"/>
      <c r="O743" s="134">
        <v>1</v>
      </c>
      <c r="P743" s="95">
        <v>24383</v>
      </c>
      <c r="Q743" s="95">
        <v>0</v>
      </c>
      <c r="R743" s="95">
        <v>0</v>
      </c>
      <c r="S743" s="95">
        <v>0</v>
      </c>
      <c r="T743" s="95">
        <v>1188</v>
      </c>
      <c r="U743" s="95">
        <v>25571</v>
      </c>
      <c r="V743" s="128"/>
      <c r="W743" s="361">
        <v>0</v>
      </c>
      <c r="X743" s="362">
        <v>0</v>
      </c>
      <c r="Y743" s="133">
        <v>0.09</v>
      </c>
      <c r="Z743" s="133">
        <v>2.7823594777199445E-4</v>
      </c>
      <c r="AA743" s="339">
        <v>0</v>
      </c>
      <c r="AB743" s="130"/>
      <c r="AC743" s="341">
        <v>0</v>
      </c>
      <c r="AD743" s="134">
        <v>0</v>
      </c>
      <c r="AE743" s="95">
        <v>0</v>
      </c>
      <c r="AF743" s="95">
        <v>0</v>
      </c>
      <c r="AG743" s="343">
        <v>0</v>
      </c>
      <c r="AH743" s="99"/>
    </row>
    <row r="744" spans="1:34" s="34" customFormat="1" ht="12">
      <c r="A744" s="100">
        <v>487</v>
      </c>
      <c r="B744" s="103">
        <v>487274346</v>
      </c>
      <c r="C744" s="102" t="s">
        <v>539</v>
      </c>
      <c r="D744" s="103">
        <v>274</v>
      </c>
      <c r="E744" s="102" t="s">
        <v>299</v>
      </c>
      <c r="F744" s="103">
        <v>346</v>
      </c>
      <c r="G744" s="104" t="s">
        <v>371</v>
      </c>
      <c r="H744" s="94"/>
      <c r="I744" s="304">
        <v>11943</v>
      </c>
      <c r="J744" s="304">
        <v>1881</v>
      </c>
      <c r="K744" s="304">
        <v>0</v>
      </c>
      <c r="L744" s="304">
        <v>1188</v>
      </c>
      <c r="M744" s="304">
        <v>15012</v>
      </c>
      <c r="N744" s="127"/>
      <c r="O744" s="134">
        <v>4</v>
      </c>
      <c r="P744" s="95">
        <v>55296</v>
      </c>
      <c r="Q744" s="95">
        <v>0</v>
      </c>
      <c r="R744" s="95">
        <v>0</v>
      </c>
      <c r="S744" s="95">
        <v>0</v>
      </c>
      <c r="T744" s="95">
        <v>4752</v>
      </c>
      <c r="U744" s="95">
        <v>60048</v>
      </c>
      <c r="V744" s="128"/>
      <c r="W744" s="361">
        <v>0</v>
      </c>
      <c r="X744" s="362">
        <v>0</v>
      </c>
      <c r="Y744" s="133">
        <v>0.09</v>
      </c>
      <c r="Z744" s="133">
        <v>2.0953563763898626E-2</v>
      </c>
      <c r="AA744" s="339">
        <v>0</v>
      </c>
      <c r="AB744" s="130"/>
      <c r="AC744" s="341">
        <v>1</v>
      </c>
      <c r="AD744" s="134">
        <v>0</v>
      </c>
      <c r="AE744" s="95">
        <v>0</v>
      </c>
      <c r="AF744" s="95">
        <v>0</v>
      </c>
      <c r="AG744" s="343">
        <v>0</v>
      </c>
      <c r="AH744" s="99"/>
    </row>
    <row r="745" spans="1:34" s="34" customFormat="1" ht="12">
      <c r="A745" s="100">
        <v>487</v>
      </c>
      <c r="B745" s="103">
        <v>487274347</v>
      </c>
      <c r="C745" s="102" t="s">
        <v>539</v>
      </c>
      <c r="D745" s="103">
        <v>274</v>
      </c>
      <c r="E745" s="102" t="s">
        <v>299</v>
      </c>
      <c r="F745" s="103">
        <v>347</v>
      </c>
      <c r="G745" s="104" t="s">
        <v>372</v>
      </c>
      <c r="H745" s="94"/>
      <c r="I745" s="304">
        <v>17025</v>
      </c>
      <c r="J745" s="304">
        <v>7795</v>
      </c>
      <c r="K745" s="304">
        <v>0</v>
      </c>
      <c r="L745" s="304">
        <v>1188</v>
      </c>
      <c r="M745" s="304">
        <v>26008</v>
      </c>
      <c r="N745" s="127"/>
      <c r="O745" s="134">
        <v>13</v>
      </c>
      <c r="P745" s="95">
        <v>322660</v>
      </c>
      <c r="Q745" s="95">
        <v>0</v>
      </c>
      <c r="R745" s="95">
        <v>0</v>
      </c>
      <c r="S745" s="95">
        <v>0</v>
      </c>
      <c r="T745" s="95">
        <v>15444</v>
      </c>
      <c r="U745" s="95">
        <v>338104</v>
      </c>
      <c r="V745" s="128"/>
      <c r="W745" s="361">
        <v>0</v>
      </c>
      <c r="X745" s="362">
        <v>0</v>
      </c>
      <c r="Y745" s="133">
        <v>0.09</v>
      </c>
      <c r="Z745" s="133">
        <v>9.3422809623091036E-3</v>
      </c>
      <c r="AA745" s="339">
        <v>0</v>
      </c>
      <c r="AB745" s="130"/>
      <c r="AC745" s="341">
        <v>3</v>
      </c>
      <c r="AD745" s="134">
        <v>0</v>
      </c>
      <c r="AE745" s="95">
        <v>0</v>
      </c>
      <c r="AF745" s="95">
        <v>0</v>
      </c>
      <c r="AG745" s="343">
        <v>0</v>
      </c>
      <c r="AH745" s="99"/>
    </row>
    <row r="746" spans="1:34" s="34" customFormat="1" ht="12">
      <c r="A746" s="100">
        <v>487</v>
      </c>
      <c r="B746" s="103">
        <v>487274665</v>
      </c>
      <c r="C746" s="102" t="s">
        <v>539</v>
      </c>
      <c r="D746" s="103">
        <v>274</v>
      </c>
      <c r="E746" s="102" t="s">
        <v>299</v>
      </c>
      <c r="F746" s="103">
        <v>665</v>
      </c>
      <c r="G746" s="104" t="s">
        <v>398</v>
      </c>
      <c r="H746" s="94"/>
      <c r="I746" s="304">
        <v>8609</v>
      </c>
      <c r="J746" s="304">
        <v>1641</v>
      </c>
      <c r="K746" s="304">
        <v>0</v>
      </c>
      <c r="L746" s="304">
        <v>1188</v>
      </c>
      <c r="M746" s="304">
        <v>11438</v>
      </c>
      <c r="N746" s="127"/>
      <c r="O746" s="134">
        <v>2</v>
      </c>
      <c r="P746" s="95">
        <v>20500</v>
      </c>
      <c r="Q746" s="95">
        <v>0</v>
      </c>
      <c r="R746" s="95">
        <v>0</v>
      </c>
      <c r="S746" s="95">
        <v>0</v>
      </c>
      <c r="T746" s="95">
        <v>2376</v>
      </c>
      <c r="U746" s="95">
        <v>22876</v>
      </c>
      <c r="V746" s="128"/>
      <c r="W746" s="361">
        <v>0</v>
      </c>
      <c r="X746" s="362">
        <v>0</v>
      </c>
      <c r="Y746" s="133">
        <v>0.09</v>
      </c>
      <c r="Z746" s="133">
        <v>7.0798921758430658E-3</v>
      </c>
      <c r="AA746" s="339">
        <v>0</v>
      </c>
      <c r="AB746" s="130"/>
      <c r="AC746" s="341">
        <v>0</v>
      </c>
      <c r="AD746" s="134">
        <v>0</v>
      </c>
      <c r="AE746" s="95">
        <v>0</v>
      </c>
      <c r="AF746" s="95">
        <v>0</v>
      </c>
      <c r="AG746" s="343">
        <v>0</v>
      </c>
      <c r="AH746" s="99"/>
    </row>
    <row r="747" spans="1:34" s="34" customFormat="1" ht="12">
      <c r="A747" s="100">
        <v>488</v>
      </c>
      <c r="B747" s="103">
        <v>488219001</v>
      </c>
      <c r="C747" s="102" t="s">
        <v>458</v>
      </c>
      <c r="D747" s="103">
        <v>219</v>
      </c>
      <c r="E747" s="102" t="s">
        <v>244</v>
      </c>
      <c r="F747" s="103">
        <v>1</v>
      </c>
      <c r="G747" s="104" t="s">
        <v>26</v>
      </c>
      <c r="H747" s="94"/>
      <c r="I747" s="304">
        <v>14644</v>
      </c>
      <c r="J747" s="304">
        <v>2122</v>
      </c>
      <c r="K747" s="304">
        <v>0</v>
      </c>
      <c r="L747" s="304">
        <v>1188</v>
      </c>
      <c r="M747" s="304">
        <v>17954</v>
      </c>
      <c r="N747" s="127"/>
      <c r="O747" s="134">
        <v>55</v>
      </c>
      <c r="P747" s="95">
        <v>922130</v>
      </c>
      <c r="Q747" s="95">
        <v>0</v>
      </c>
      <c r="R747" s="95">
        <v>0</v>
      </c>
      <c r="S747" s="95">
        <v>0</v>
      </c>
      <c r="T747" s="95">
        <v>65340</v>
      </c>
      <c r="U747" s="95">
        <v>987470</v>
      </c>
      <c r="V747" s="128"/>
      <c r="W747" s="361">
        <v>0</v>
      </c>
      <c r="X747" s="362">
        <v>0</v>
      </c>
      <c r="Y747" s="133">
        <v>0.09</v>
      </c>
      <c r="Z747" s="133">
        <v>2.5661521012431448E-2</v>
      </c>
      <c r="AA747" s="339">
        <v>0</v>
      </c>
      <c r="AB747" s="130"/>
      <c r="AC747" s="341">
        <v>20</v>
      </c>
      <c r="AD747" s="134">
        <v>0</v>
      </c>
      <c r="AE747" s="95">
        <v>0</v>
      </c>
      <c r="AF747" s="95">
        <v>0</v>
      </c>
      <c r="AG747" s="343">
        <v>0</v>
      </c>
      <c r="AH747" s="99"/>
    </row>
    <row r="748" spans="1:34" s="34" customFormat="1" ht="12">
      <c r="A748" s="100">
        <v>488</v>
      </c>
      <c r="B748" s="103">
        <v>488219016</v>
      </c>
      <c r="C748" s="102" t="s">
        <v>458</v>
      </c>
      <c r="D748" s="103">
        <v>219</v>
      </c>
      <c r="E748" s="102" t="s">
        <v>244</v>
      </c>
      <c r="F748" s="103">
        <v>16</v>
      </c>
      <c r="G748" s="104" t="s">
        <v>41</v>
      </c>
      <c r="H748" s="94"/>
      <c r="I748" s="304">
        <v>19693</v>
      </c>
      <c r="J748" s="304">
        <v>281</v>
      </c>
      <c r="K748" s="304">
        <v>0</v>
      </c>
      <c r="L748" s="304">
        <v>1188</v>
      </c>
      <c r="M748" s="304">
        <v>21162</v>
      </c>
      <c r="N748" s="127"/>
      <c r="O748" s="134">
        <v>2</v>
      </c>
      <c r="P748" s="95">
        <v>39948</v>
      </c>
      <c r="Q748" s="95">
        <v>0</v>
      </c>
      <c r="R748" s="95">
        <v>0</v>
      </c>
      <c r="S748" s="95">
        <v>0</v>
      </c>
      <c r="T748" s="95">
        <v>2376</v>
      </c>
      <c r="U748" s="95">
        <v>42324</v>
      </c>
      <c r="V748" s="128"/>
      <c r="W748" s="361">
        <v>0</v>
      </c>
      <c r="X748" s="362">
        <v>0</v>
      </c>
      <c r="Y748" s="133">
        <v>0.09</v>
      </c>
      <c r="Z748" s="133">
        <v>1.9131522687239281E-2</v>
      </c>
      <c r="AA748" s="339">
        <v>0</v>
      </c>
      <c r="AB748" s="130"/>
      <c r="AC748" s="341">
        <v>2</v>
      </c>
      <c r="AD748" s="134">
        <v>0</v>
      </c>
      <c r="AE748" s="95">
        <v>0</v>
      </c>
      <c r="AF748" s="95">
        <v>0</v>
      </c>
      <c r="AG748" s="343">
        <v>0</v>
      </c>
      <c r="AH748" s="99"/>
    </row>
    <row r="749" spans="1:34" s="34" customFormat="1" ht="12">
      <c r="A749" s="100">
        <v>488</v>
      </c>
      <c r="B749" s="103">
        <v>488219018</v>
      </c>
      <c r="C749" s="102" t="s">
        <v>458</v>
      </c>
      <c r="D749" s="103">
        <v>219</v>
      </c>
      <c r="E749" s="102" t="s">
        <v>244</v>
      </c>
      <c r="F749" s="103">
        <v>18</v>
      </c>
      <c r="G749" s="104" t="s">
        <v>43</v>
      </c>
      <c r="H749" s="94"/>
      <c r="I749" s="304">
        <v>17601.171054421768</v>
      </c>
      <c r="J749" s="304">
        <v>9425</v>
      </c>
      <c r="K749" s="304">
        <v>0</v>
      </c>
      <c r="L749" s="304">
        <v>1188</v>
      </c>
      <c r="M749" s="304">
        <v>28214.171054421768</v>
      </c>
      <c r="N749" s="127"/>
      <c r="O749" s="134">
        <v>4</v>
      </c>
      <c r="P749" s="95">
        <v>108104</v>
      </c>
      <c r="Q749" s="95">
        <v>0</v>
      </c>
      <c r="R749" s="95">
        <v>0</v>
      </c>
      <c r="S749" s="95">
        <v>0</v>
      </c>
      <c r="T749" s="95">
        <v>4752</v>
      </c>
      <c r="U749" s="95">
        <v>112856</v>
      </c>
      <c r="V749" s="128"/>
      <c r="W749" s="361">
        <v>0</v>
      </c>
      <c r="X749" s="362">
        <v>0</v>
      </c>
      <c r="Y749" s="133">
        <v>0.09</v>
      </c>
      <c r="Z749" s="133">
        <v>2.9613657342247156E-2</v>
      </c>
      <c r="AA749" s="339">
        <v>0</v>
      </c>
      <c r="AB749" s="130"/>
      <c r="AC749" s="341">
        <v>1</v>
      </c>
      <c r="AD749" s="134">
        <v>0</v>
      </c>
      <c r="AE749" s="95">
        <v>0</v>
      </c>
      <c r="AF749" s="95">
        <v>0</v>
      </c>
      <c r="AG749" s="343">
        <v>0</v>
      </c>
      <c r="AH749" s="99"/>
    </row>
    <row r="750" spans="1:34" s="34" customFormat="1" ht="12">
      <c r="A750" s="100">
        <v>488</v>
      </c>
      <c r="B750" s="103">
        <v>488219035</v>
      </c>
      <c r="C750" s="102" t="s">
        <v>458</v>
      </c>
      <c r="D750" s="103">
        <v>219</v>
      </c>
      <c r="E750" s="102" t="s">
        <v>244</v>
      </c>
      <c r="F750" s="103">
        <v>35</v>
      </c>
      <c r="G750" s="104" t="s">
        <v>60</v>
      </c>
      <c r="H750" s="94"/>
      <c r="I750" s="304">
        <v>21670</v>
      </c>
      <c r="J750" s="304">
        <v>7707</v>
      </c>
      <c r="K750" s="304">
        <v>0</v>
      </c>
      <c r="L750" s="304">
        <v>1188</v>
      </c>
      <c r="M750" s="304">
        <v>30565</v>
      </c>
      <c r="N750" s="127"/>
      <c r="O750" s="134">
        <v>2</v>
      </c>
      <c r="P750" s="95">
        <v>58754</v>
      </c>
      <c r="Q750" s="95">
        <v>0</v>
      </c>
      <c r="R750" s="95">
        <v>0</v>
      </c>
      <c r="S750" s="95">
        <v>0</v>
      </c>
      <c r="T750" s="95">
        <v>2376</v>
      </c>
      <c r="U750" s="95">
        <v>61130</v>
      </c>
      <c r="V750" s="128"/>
      <c r="W750" s="361">
        <v>0</v>
      </c>
      <c r="X750" s="362">
        <v>0</v>
      </c>
      <c r="Y750" s="133">
        <v>0.18</v>
      </c>
      <c r="Z750" s="133">
        <v>0.16288347901121777</v>
      </c>
      <c r="AA750" s="339">
        <v>0</v>
      </c>
      <c r="AB750" s="130"/>
      <c r="AC750" s="341">
        <v>2</v>
      </c>
      <c r="AD750" s="134">
        <v>0</v>
      </c>
      <c r="AE750" s="95">
        <v>0</v>
      </c>
      <c r="AF750" s="95">
        <v>0</v>
      </c>
      <c r="AG750" s="343">
        <v>0</v>
      </c>
      <c r="AH750" s="99"/>
    </row>
    <row r="751" spans="1:34" s="34" customFormat="1" ht="12">
      <c r="A751" s="100">
        <v>488</v>
      </c>
      <c r="B751" s="103">
        <v>488219040</v>
      </c>
      <c r="C751" s="102" t="s">
        <v>458</v>
      </c>
      <c r="D751" s="103">
        <v>219</v>
      </c>
      <c r="E751" s="102" t="s">
        <v>244</v>
      </c>
      <c r="F751" s="103">
        <v>40</v>
      </c>
      <c r="G751" s="104" t="s">
        <v>65</v>
      </c>
      <c r="H751" s="94"/>
      <c r="I751" s="304">
        <v>15687</v>
      </c>
      <c r="J751" s="304">
        <v>5239</v>
      </c>
      <c r="K751" s="304">
        <v>0</v>
      </c>
      <c r="L751" s="304">
        <v>1188</v>
      </c>
      <c r="M751" s="304">
        <v>22114</v>
      </c>
      <c r="N751" s="127"/>
      <c r="O751" s="134">
        <v>31</v>
      </c>
      <c r="P751" s="95">
        <v>648706</v>
      </c>
      <c r="Q751" s="95">
        <v>0</v>
      </c>
      <c r="R751" s="95">
        <v>0</v>
      </c>
      <c r="S751" s="95">
        <v>0</v>
      </c>
      <c r="T751" s="95">
        <v>36828</v>
      </c>
      <c r="U751" s="95">
        <v>685534</v>
      </c>
      <c r="V751" s="128"/>
      <c r="W751" s="361">
        <v>0</v>
      </c>
      <c r="X751" s="362">
        <v>0</v>
      </c>
      <c r="Y751" s="133">
        <v>0.09</v>
      </c>
      <c r="Z751" s="133">
        <v>8.458154793437497E-3</v>
      </c>
      <c r="AA751" s="339">
        <v>0</v>
      </c>
      <c r="AB751" s="130"/>
      <c r="AC751" s="341">
        <v>7</v>
      </c>
      <c r="AD751" s="134">
        <v>0</v>
      </c>
      <c r="AE751" s="95">
        <v>0</v>
      </c>
      <c r="AF751" s="95">
        <v>0</v>
      </c>
      <c r="AG751" s="343">
        <v>0</v>
      </c>
      <c r="AH751" s="99"/>
    </row>
    <row r="752" spans="1:34" s="34" customFormat="1" ht="12">
      <c r="A752" s="100">
        <v>488</v>
      </c>
      <c r="B752" s="103">
        <v>488219044</v>
      </c>
      <c r="C752" s="102" t="s">
        <v>458</v>
      </c>
      <c r="D752" s="103">
        <v>219</v>
      </c>
      <c r="E752" s="102" t="s">
        <v>244</v>
      </c>
      <c r="F752" s="103">
        <v>44</v>
      </c>
      <c r="G752" s="104" t="s">
        <v>69</v>
      </c>
      <c r="H752" s="94"/>
      <c r="I752" s="304">
        <v>19024</v>
      </c>
      <c r="J752" s="304">
        <v>0</v>
      </c>
      <c r="K752" s="304">
        <v>0</v>
      </c>
      <c r="L752" s="304">
        <v>1188</v>
      </c>
      <c r="M752" s="304">
        <v>20212</v>
      </c>
      <c r="N752" s="127"/>
      <c r="O752" s="134">
        <v>254</v>
      </c>
      <c r="P752" s="95">
        <v>4832096</v>
      </c>
      <c r="Q752" s="95">
        <v>-78611.713324191485</v>
      </c>
      <c r="R752" s="95">
        <v>0</v>
      </c>
      <c r="S752" s="95">
        <v>0</v>
      </c>
      <c r="T752" s="95">
        <v>296802</v>
      </c>
      <c r="U752" s="95">
        <v>5050286.286675809</v>
      </c>
      <c r="V752" s="128"/>
      <c r="W752" s="361">
        <v>0</v>
      </c>
      <c r="X752" s="362">
        <v>0</v>
      </c>
      <c r="Y752" s="133">
        <v>0.09</v>
      </c>
      <c r="Z752" s="133">
        <v>9.39202095539073E-2</v>
      </c>
      <c r="AA752" s="339">
        <v>0</v>
      </c>
      <c r="AB752" s="130"/>
      <c r="AC752" s="341">
        <v>99</v>
      </c>
      <c r="AD752" s="134">
        <v>4.1322389257880205</v>
      </c>
      <c r="AE752" s="95">
        <v>78611.713324191485</v>
      </c>
      <c r="AF752" s="95">
        <v>0</v>
      </c>
      <c r="AG752" s="343">
        <v>0</v>
      </c>
      <c r="AH752" s="99"/>
    </row>
    <row r="753" spans="1:34" s="34" customFormat="1" ht="12">
      <c r="A753" s="100">
        <v>488</v>
      </c>
      <c r="B753" s="103">
        <v>488219050</v>
      </c>
      <c r="C753" s="102" t="s">
        <v>458</v>
      </c>
      <c r="D753" s="103">
        <v>219</v>
      </c>
      <c r="E753" s="102" t="s">
        <v>244</v>
      </c>
      <c r="F753" s="103">
        <v>50</v>
      </c>
      <c r="G753" s="104" t="s">
        <v>75</v>
      </c>
      <c r="H753" s="94"/>
      <c r="I753" s="304">
        <v>14346.738139739473</v>
      </c>
      <c r="J753" s="304">
        <v>6267</v>
      </c>
      <c r="K753" s="304">
        <v>0</v>
      </c>
      <c r="L753" s="304">
        <v>1188</v>
      </c>
      <c r="M753" s="304">
        <v>21801.738139739471</v>
      </c>
      <c r="N753" s="127"/>
      <c r="O753" s="134">
        <v>1</v>
      </c>
      <c r="P753" s="95">
        <v>20614</v>
      </c>
      <c r="Q753" s="95">
        <v>0</v>
      </c>
      <c r="R753" s="95">
        <v>0</v>
      </c>
      <c r="S753" s="95">
        <v>0</v>
      </c>
      <c r="T753" s="95">
        <v>1188</v>
      </c>
      <c r="U753" s="95">
        <v>21802</v>
      </c>
      <c r="V753" s="128"/>
      <c r="W753" s="361">
        <v>0</v>
      </c>
      <c r="X753" s="362">
        <v>0</v>
      </c>
      <c r="Y753" s="133">
        <v>0.09</v>
      </c>
      <c r="Z753" s="133">
        <v>4.9459769281761006E-3</v>
      </c>
      <c r="AA753" s="339">
        <v>0</v>
      </c>
      <c r="AB753" s="130"/>
      <c r="AC753" s="341">
        <v>1</v>
      </c>
      <c r="AD753" s="134">
        <v>0</v>
      </c>
      <c r="AE753" s="95">
        <v>0</v>
      </c>
      <c r="AF753" s="95">
        <v>0</v>
      </c>
      <c r="AG753" s="343">
        <v>0</v>
      </c>
      <c r="AH753" s="99"/>
    </row>
    <row r="754" spans="1:34" s="34" customFormat="1" ht="12">
      <c r="A754" s="100">
        <v>488</v>
      </c>
      <c r="B754" s="103">
        <v>488219052</v>
      </c>
      <c r="C754" s="102" t="s">
        <v>458</v>
      </c>
      <c r="D754" s="103">
        <v>219</v>
      </c>
      <c r="E754" s="102" t="s">
        <v>244</v>
      </c>
      <c r="F754" s="103">
        <v>52</v>
      </c>
      <c r="G754" s="104" t="s">
        <v>77</v>
      </c>
      <c r="H754" s="94"/>
      <c r="I754" s="304">
        <v>14579.468685705522</v>
      </c>
      <c r="J754" s="304">
        <v>7747</v>
      </c>
      <c r="K754" s="304">
        <v>0</v>
      </c>
      <c r="L754" s="304">
        <v>1188</v>
      </c>
      <c r="M754" s="304">
        <v>23514.46868570552</v>
      </c>
      <c r="N754" s="127"/>
      <c r="O754" s="134">
        <v>1</v>
      </c>
      <c r="P754" s="95">
        <v>22326</v>
      </c>
      <c r="Q754" s="95">
        <v>0</v>
      </c>
      <c r="R754" s="95">
        <v>0</v>
      </c>
      <c r="S754" s="95">
        <v>0</v>
      </c>
      <c r="T754" s="95">
        <v>1188</v>
      </c>
      <c r="U754" s="95">
        <v>23514</v>
      </c>
      <c r="V754" s="128"/>
      <c r="W754" s="361">
        <v>0</v>
      </c>
      <c r="X754" s="362">
        <v>0</v>
      </c>
      <c r="Y754" s="133">
        <v>0.09</v>
      </c>
      <c r="Z754" s="133">
        <v>5.036458719979571E-2</v>
      </c>
      <c r="AA754" s="339">
        <v>0</v>
      </c>
      <c r="AB754" s="130"/>
      <c r="AC754" s="341">
        <v>0</v>
      </c>
      <c r="AD754" s="134">
        <v>0</v>
      </c>
      <c r="AE754" s="95">
        <v>0</v>
      </c>
      <c r="AF754" s="95">
        <v>0</v>
      </c>
      <c r="AG754" s="343">
        <v>0</v>
      </c>
      <c r="AH754" s="99"/>
    </row>
    <row r="755" spans="1:34" s="34" customFormat="1" ht="12">
      <c r="A755" s="100">
        <v>488</v>
      </c>
      <c r="B755" s="103">
        <v>488219065</v>
      </c>
      <c r="C755" s="102" t="s">
        <v>458</v>
      </c>
      <c r="D755" s="103">
        <v>219</v>
      </c>
      <c r="E755" s="102" t="s">
        <v>244</v>
      </c>
      <c r="F755" s="103">
        <v>65</v>
      </c>
      <c r="G755" s="104" t="s">
        <v>90</v>
      </c>
      <c r="H755" s="94"/>
      <c r="I755" s="304">
        <v>14998</v>
      </c>
      <c r="J755" s="304">
        <v>10678</v>
      </c>
      <c r="K755" s="304">
        <v>0</v>
      </c>
      <c r="L755" s="304">
        <v>1188</v>
      </c>
      <c r="M755" s="304">
        <v>26864</v>
      </c>
      <c r="N755" s="127"/>
      <c r="O755" s="134">
        <v>4</v>
      </c>
      <c r="P755" s="95">
        <v>102704</v>
      </c>
      <c r="Q755" s="95">
        <v>0</v>
      </c>
      <c r="R755" s="95">
        <v>0</v>
      </c>
      <c r="S755" s="95">
        <v>0</v>
      </c>
      <c r="T755" s="95">
        <v>4752</v>
      </c>
      <c r="U755" s="95">
        <v>107456</v>
      </c>
      <c r="V755" s="128"/>
      <c r="W755" s="361">
        <v>0</v>
      </c>
      <c r="X755" s="362">
        <v>0</v>
      </c>
      <c r="Y755" s="133">
        <v>0.09</v>
      </c>
      <c r="Z755" s="133">
        <v>3.1973631011815006E-3</v>
      </c>
      <c r="AA755" s="339">
        <v>0</v>
      </c>
      <c r="AB755" s="130"/>
      <c r="AC755" s="341">
        <v>1</v>
      </c>
      <c r="AD755" s="134">
        <v>0</v>
      </c>
      <c r="AE755" s="95">
        <v>0</v>
      </c>
      <c r="AF755" s="95">
        <v>0</v>
      </c>
      <c r="AG755" s="343">
        <v>0</v>
      </c>
      <c r="AH755" s="99"/>
    </row>
    <row r="756" spans="1:34" s="34" customFormat="1" ht="12">
      <c r="A756" s="100">
        <v>488</v>
      </c>
      <c r="B756" s="103">
        <v>488219082</v>
      </c>
      <c r="C756" s="102" t="s">
        <v>458</v>
      </c>
      <c r="D756" s="103">
        <v>219</v>
      </c>
      <c r="E756" s="102" t="s">
        <v>244</v>
      </c>
      <c r="F756" s="103">
        <v>82</v>
      </c>
      <c r="G756" s="104" t="s">
        <v>107</v>
      </c>
      <c r="H756" s="94"/>
      <c r="I756" s="304">
        <v>13016.780711919793</v>
      </c>
      <c r="J756" s="304">
        <v>6107</v>
      </c>
      <c r="K756" s="304">
        <v>0</v>
      </c>
      <c r="L756" s="304">
        <v>1188</v>
      </c>
      <c r="M756" s="304">
        <v>20311.780711919793</v>
      </c>
      <c r="N756" s="127"/>
      <c r="O756" s="134">
        <v>2</v>
      </c>
      <c r="P756" s="95">
        <v>38248</v>
      </c>
      <c r="Q756" s="95">
        <v>0</v>
      </c>
      <c r="R756" s="95">
        <v>0</v>
      </c>
      <c r="S756" s="95">
        <v>0</v>
      </c>
      <c r="T756" s="95">
        <v>2376</v>
      </c>
      <c r="U756" s="95">
        <v>40624</v>
      </c>
      <c r="V756" s="128"/>
      <c r="W756" s="361">
        <v>0</v>
      </c>
      <c r="X756" s="362">
        <v>0</v>
      </c>
      <c r="Y756" s="133">
        <v>0.09</v>
      </c>
      <c r="Z756" s="133">
        <v>5.0285438695948769E-3</v>
      </c>
      <c r="AA756" s="339">
        <v>0</v>
      </c>
      <c r="AB756" s="130"/>
      <c r="AC756" s="341">
        <v>0</v>
      </c>
      <c r="AD756" s="134">
        <v>0</v>
      </c>
      <c r="AE756" s="95">
        <v>0</v>
      </c>
      <c r="AF756" s="95">
        <v>0</v>
      </c>
      <c r="AG756" s="343">
        <v>0</v>
      </c>
      <c r="AH756" s="99"/>
    </row>
    <row r="757" spans="1:34" s="34" customFormat="1" ht="12">
      <c r="A757" s="100">
        <v>488</v>
      </c>
      <c r="B757" s="103">
        <v>488219083</v>
      </c>
      <c r="C757" s="102" t="s">
        <v>458</v>
      </c>
      <c r="D757" s="103">
        <v>219</v>
      </c>
      <c r="E757" s="102" t="s">
        <v>244</v>
      </c>
      <c r="F757" s="103">
        <v>83</v>
      </c>
      <c r="G757" s="104" t="s">
        <v>108</v>
      </c>
      <c r="H757" s="94"/>
      <c r="I757" s="304">
        <v>14150</v>
      </c>
      <c r="J757" s="304">
        <v>2802</v>
      </c>
      <c r="K757" s="304">
        <v>0</v>
      </c>
      <c r="L757" s="304">
        <v>1188</v>
      </c>
      <c r="M757" s="304">
        <v>18140</v>
      </c>
      <c r="N757" s="127"/>
      <c r="O757" s="134">
        <v>4</v>
      </c>
      <c r="P757" s="95">
        <v>67808</v>
      </c>
      <c r="Q757" s="95">
        <v>0</v>
      </c>
      <c r="R757" s="95">
        <v>0</v>
      </c>
      <c r="S757" s="95">
        <v>0</v>
      </c>
      <c r="T757" s="95">
        <v>4752</v>
      </c>
      <c r="U757" s="95">
        <v>72560</v>
      </c>
      <c r="V757" s="128"/>
      <c r="W757" s="361">
        <v>0</v>
      </c>
      <c r="X757" s="362">
        <v>0</v>
      </c>
      <c r="Y757" s="133">
        <v>0.09</v>
      </c>
      <c r="Z757" s="133">
        <v>6.4593969340280477E-3</v>
      </c>
      <c r="AA757" s="339">
        <v>0</v>
      </c>
      <c r="AB757" s="130"/>
      <c r="AC757" s="341">
        <v>1</v>
      </c>
      <c r="AD757" s="134">
        <v>0</v>
      </c>
      <c r="AE757" s="95">
        <v>0</v>
      </c>
      <c r="AF757" s="95">
        <v>0</v>
      </c>
      <c r="AG757" s="343">
        <v>0</v>
      </c>
      <c r="AH757" s="99"/>
    </row>
    <row r="758" spans="1:34" s="34" customFormat="1" ht="12">
      <c r="A758" s="100">
        <v>488</v>
      </c>
      <c r="B758" s="103">
        <v>488219088</v>
      </c>
      <c r="C758" s="102" t="s">
        <v>458</v>
      </c>
      <c r="D758" s="103">
        <v>219</v>
      </c>
      <c r="E758" s="102" t="s">
        <v>244</v>
      </c>
      <c r="F758" s="103">
        <v>88</v>
      </c>
      <c r="G758" s="104" t="s">
        <v>113</v>
      </c>
      <c r="H758" s="94"/>
      <c r="I758" s="304">
        <v>13522.748360704687</v>
      </c>
      <c r="J758" s="304">
        <v>3987</v>
      </c>
      <c r="K758" s="304">
        <v>0</v>
      </c>
      <c r="L758" s="304">
        <v>1188</v>
      </c>
      <c r="M758" s="304">
        <v>18697.748360704689</v>
      </c>
      <c r="N758" s="127"/>
      <c r="O758" s="134">
        <v>1</v>
      </c>
      <c r="P758" s="95">
        <v>17510</v>
      </c>
      <c r="Q758" s="95">
        <v>0</v>
      </c>
      <c r="R758" s="95">
        <v>0</v>
      </c>
      <c r="S758" s="95">
        <v>0</v>
      </c>
      <c r="T758" s="95">
        <v>1188</v>
      </c>
      <c r="U758" s="95">
        <v>18698</v>
      </c>
      <c r="V758" s="128"/>
      <c r="W758" s="361">
        <v>0</v>
      </c>
      <c r="X758" s="362">
        <v>0</v>
      </c>
      <c r="Y758" s="133">
        <v>0.09</v>
      </c>
      <c r="Z758" s="133">
        <v>6.923856863436881E-3</v>
      </c>
      <c r="AA758" s="339">
        <v>0</v>
      </c>
      <c r="AB758" s="130"/>
      <c r="AC758" s="341">
        <v>0</v>
      </c>
      <c r="AD758" s="134">
        <v>0</v>
      </c>
      <c r="AE758" s="95">
        <v>0</v>
      </c>
      <c r="AF758" s="95">
        <v>0</v>
      </c>
      <c r="AG758" s="343">
        <v>0</v>
      </c>
      <c r="AH758" s="99"/>
    </row>
    <row r="759" spans="1:34" s="34" customFormat="1" ht="12">
      <c r="A759" s="100">
        <v>488</v>
      </c>
      <c r="B759" s="103">
        <v>488219122</v>
      </c>
      <c r="C759" s="102" t="s">
        <v>458</v>
      </c>
      <c r="D759" s="103">
        <v>219</v>
      </c>
      <c r="E759" s="102" t="s">
        <v>244</v>
      </c>
      <c r="F759" s="103">
        <v>122</v>
      </c>
      <c r="G759" s="104" t="s">
        <v>147</v>
      </c>
      <c r="H759" s="94"/>
      <c r="I759" s="304">
        <v>13729</v>
      </c>
      <c r="J759" s="304">
        <v>4929</v>
      </c>
      <c r="K759" s="304">
        <v>0</v>
      </c>
      <c r="L759" s="304">
        <v>1188</v>
      </c>
      <c r="M759" s="304">
        <v>19846</v>
      </c>
      <c r="N759" s="127"/>
      <c r="O759" s="134">
        <v>23</v>
      </c>
      <c r="P759" s="95">
        <v>429134</v>
      </c>
      <c r="Q759" s="95">
        <v>0</v>
      </c>
      <c r="R759" s="95">
        <v>0</v>
      </c>
      <c r="S759" s="95">
        <v>0</v>
      </c>
      <c r="T759" s="95">
        <v>27324</v>
      </c>
      <c r="U759" s="95">
        <v>456458</v>
      </c>
      <c r="V759" s="128"/>
      <c r="W759" s="361">
        <v>0</v>
      </c>
      <c r="X759" s="362">
        <v>0</v>
      </c>
      <c r="Y759" s="133">
        <v>0.09</v>
      </c>
      <c r="Z759" s="133">
        <v>1.1129149502376508E-2</v>
      </c>
      <c r="AA759" s="339">
        <v>0</v>
      </c>
      <c r="AB759" s="130"/>
      <c r="AC759" s="341">
        <v>12</v>
      </c>
      <c r="AD759" s="134">
        <v>0</v>
      </c>
      <c r="AE759" s="95">
        <v>0</v>
      </c>
      <c r="AF759" s="95">
        <v>0</v>
      </c>
      <c r="AG759" s="343">
        <v>0</v>
      </c>
      <c r="AH759" s="99"/>
    </row>
    <row r="760" spans="1:34" s="34" customFormat="1" ht="12">
      <c r="A760" s="100">
        <v>488</v>
      </c>
      <c r="B760" s="103">
        <v>488219131</v>
      </c>
      <c r="C760" s="102" t="s">
        <v>458</v>
      </c>
      <c r="D760" s="103">
        <v>219</v>
      </c>
      <c r="E760" s="102" t="s">
        <v>244</v>
      </c>
      <c r="F760" s="103">
        <v>131</v>
      </c>
      <c r="G760" s="104" t="s">
        <v>156</v>
      </c>
      <c r="H760" s="94"/>
      <c r="I760" s="304">
        <v>13279</v>
      </c>
      <c r="J760" s="304">
        <v>8575</v>
      </c>
      <c r="K760" s="304">
        <v>0</v>
      </c>
      <c r="L760" s="304">
        <v>1188</v>
      </c>
      <c r="M760" s="304">
        <v>23042</v>
      </c>
      <c r="N760" s="127"/>
      <c r="O760" s="134">
        <v>4</v>
      </c>
      <c r="P760" s="95">
        <v>87416</v>
      </c>
      <c r="Q760" s="95">
        <v>0</v>
      </c>
      <c r="R760" s="95">
        <v>0</v>
      </c>
      <c r="S760" s="95">
        <v>0</v>
      </c>
      <c r="T760" s="95">
        <v>4752</v>
      </c>
      <c r="U760" s="95">
        <v>92168</v>
      </c>
      <c r="V760" s="128"/>
      <c r="W760" s="361">
        <v>0</v>
      </c>
      <c r="X760" s="362">
        <v>0</v>
      </c>
      <c r="Y760" s="133">
        <v>0.09</v>
      </c>
      <c r="Z760" s="133">
        <v>1.4463666513121641E-3</v>
      </c>
      <c r="AA760" s="339">
        <v>0</v>
      </c>
      <c r="AB760" s="130"/>
      <c r="AC760" s="341">
        <v>1</v>
      </c>
      <c r="AD760" s="134">
        <v>0</v>
      </c>
      <c r="AE760" s="95">
        <v>0</v>
      </c>
      <c r="AF760" s="95">
        <v>0</v>
      </c>
      <c r="AG760" s="343">
        <v>0</v>
      </c>
      <c r="AH760" s="99"/>
    </row>
    <row r="761" spans="1:34" s="34" customFormat="1" ht="12">
      <c r="A761" s="100">
        <v>488</v>
      </c>
      <c r="B761" s="103">
        <v>488219133</v>
      </c>
      <c r="C761" s="102" t="s">
        <v>458</v>
      </c>
      <c r="D761" s="103">
        <v>219</v>
      </c>
      <c r="E761" s="102" t="s">
        <v>244</v>
      </c>
      <c r="F761" s="103">
        <v>133</v>
      </c>
      <c r="G761" s="104" t="s">
        <v>158</v>
      </c>
      <c r="H761" s="94"/>
      <c r="I761" s="304">
        <v>14974</v>
      </c>
      <c r="J761" s="304">
        <v>0</v>
      </c>
      <c r="K761" s="304">
        <v>0</v>
      </c>
      <c r="L761" s="304">
        <v>1188</v>
      </c>
      <c r="M761" s="304">
        <v>16162</v>
      </c>
      <c r="N761" s="127"/>
      <c r="O761" s="134">
        <v>44</v>
      </c>
      <c r="P761" s="95">
        <v>658856</v>
      </c>
      <c r="Q761" s="95">
        <v>0</v>
      </c>
      <c r="R761" s="95">
        <v>0</v>
      </c>
      <c r="S761" s="95">
        <v>0</v>
      </c>
      <c r="T761" s="95">
        <v>52272</v>
      </c>
      <c r="U761" s="95">
        <v>711128</v>
      </c>
      <c r="V761" s="128"/>
      <c r="W761" s="361">
        <v>0</v>
      </c>
      <c r="X761" s="362">
        <v>0</v>
      </c>
      <c r="Y761" s="133">
        <v>0.09</v>
      </c>
      <c r="Z761" s="133">
        <v>3.8436197771899203E-2</v>
      </c>
      <c r="AA761" s="339">
        <v>0</v>
      </c>
      <c r="AB761" s="130"/>
      <c r="AC761" s="341">
        <v>22</v>
      </c>
      <c r="AD761" s="134">
        <v>0</v>
      </c>
      <c r="AE761" s="95">
        <v>0</v>
      </c>
      <c r="AF761" s="95">
        <v>0</v>
      </c>
      <c r="AG761" s="343">
        <v>0</v>
      </c>
      <c r="AH761" s="99"/>
    </row>
    <row r="762" spans="1:34" s="34" customFormat="1" ht="12">
      <c r="A762" s="100">
        <v>488</v>
      </c>
      <c r="B762" s="103">
        <v>488219142</v>
      </c>
      <c r="C762" s="102" t="s">
        <v>458</v>
      </c>
      <c r="D762" s="103">
        <v>219</v>
      </c>
      <c r="E762" s="102" t="s">
        <v>244</v>
      </c>
      <c r="F762" s="103">
        <v>142</v>
      </c>
      <c r="G762" s="104" t="s">
        <v>167</v>
      </c>
      <c r="H762" s="94"/>
      <c r="I762" s="304">
        <v>14183</v>
      </c>
      <c r="J762" s="304">
        <v>15029</v>
      </c>
      <c r="K762" s="304">
        <v>0</v>
      </c>
      <c r="L762" s="304">
        <v>1188</v>
      </c>
      <c r="M762" s="304">
        <v>30400</v>
      </c>
      <c r="N762" s="127"/>
      <c r="O762" s="134">
        <v>10</v>
      </c>
      <c r="P762" s="95">
        <v>292120</v>
      </c>
      <c r="Q762" s="95">
        <v>0</v>
      </c>
      <c r="R762" s="95">
        <v>0</v>
      </c>
      <c r="S762" s="95">
        <v>0</v>
      </c>
      <c r="T762" s="95">
        <v>11880</v>
      </c>
      <c r="U762" s="95">
        <v>304000</v>
      </c>
      <c r="V762" s="128"/>
      <c r="W762" s="361">
        <v>0</v>
      </c>
      <c r="X762" s="362">
        <v>0</v>
      </c>
      <c r="Y762" s="133">
        <v>0.09</v>
      </c>
      <c r="Z762" s="133">
        <v>1.3093122553418757E-2</v>
      </c>
      <c r="AA762" s="339">
        <v>0</v>
      </c>
      <c r="AB762" s="130"/>
      <c r="AC762" s="341">
        <v>4</v>
      </c>
      <c r="AD762" s="134">
        <v>0</v>
      </c>
      <c r="AE762" s="95">
        <v>0</v>
      </c>
      <c r="AF762" s="95">
        <v>0</v>
      </c>
      <c r="AG762" s="343">
        <v>0</v>
      </c>
      <c r="AH762" s="99"/>
    </row>
    <row r="763" spans="1:34" s="34" customFormat="1" ht="12">
      <c r="A763" s="100">
        <v>488</v>
      </c>
      <c r="B763" s="103">
        <v>488219145</v>
      </c>
      <c r="C763" s="102" t="s">
        <v>458</v>
      </c>
      <c r="D763" s="103">
        <v>219</v>
      </c>
      <c r="E763" s="102" t="s">
        <v>244</v>
      </c>
      <c r="F763" s="103">
        <v>145</v>
      </c>
      <c r="G763" s="104" t="s">
        <v>170</v>
      </c>
      <c r="H763" s="94"/>
      <c r="I763" s="304">
        <v>13638</v>
      </c>
      <c r="J763" s="304">
        <v>1147</v>
      </c>
      <c r="K763" s="304">
        <v>0</v>
      </c>
      <c r="L763" s="304">
        <v>1188</v>
      </c>
      <c r="M763" s="304">
        <v>15973</v>
      </c>
      <c r="N763" s="127"/>
      <c r="O763" s="134">
        <v>4</v>
      </c>
      <c r="P763" s="95">
        <v>59140</v>
      </c>
      <c r="Q763" s="95">
        <v>0</v>
      </c>
      <c r="R763" s="95">
        <v>0</v>
      </c>
      <c r="S763" s="95">
        <v>0</v>
      </c>
      <c r="T763" s="95">
        <v>4752</v>
      </c>
      <c r="U763" s="95">
        <v>63892</v>
      </c>
      <c r="V763" s="128"/>
      <c r="W763" s="361">
        <v>0</v>
      </c>
      <c r="X763" s="362">
        <v>0</v>
      </c>
      <c r="Y763" s="133">
        <v>0.09</v>
      </c>
      <c r="Z763" s="133">
        <v>1.2902508670661046E-2</v>
      </c>
      <c r="AA763" s="339">
        <v>0</v>
      </c>
      <c r="AB763" s="130"/>
      <c r="AC763" s="341">
        <v>3</v>
      </c>
      <c r="AD763" s="134">
        <v>0</v>
      </c>
      <c r="AE763" s="95">
        <v>0</v>
      </c>
      <c r="AF763" s="95">
        <v>0</v>
      </c>
      <c r="AG763" s="343">
        <v>0</v>
      </c>
      <c r="AH763" s="99"/>
    </row>
    <row r="764" spans="1:34" s="34" customFormat="1" ht="12">
      <c r="A764" s="100">
        <v>488</v>
      </c>
      <c r="B764" s="103">
        <v>488219171</v>
      </c>
      <c r="C764" s="102" t="s">
        <v>458</v>
      </c>
      <c r="D764" s="103">
        <v>219</v>
      </c>
      <c r="E764" s="102" t="s">
        <v>244</v>
      </c>
      <c r="F764" s="103">
        <v>171</v>
      </c>
      <c r="G764" s="104" t="s">
        <v>196</v>
      </c>
      <c r="H764" s="94"/>
      <c r="I764" s="304">
        <v>16304</v>
      </c>
      <c r="J764" s="304">
        <v>4757</v>
      </c>
      <c r="K764" s="304">
        <v>0</v>
      </c>
      <c r="L764" s="304">
        <v>1188</v>
      </c>
      <c r="M764" s="304">
        <v>22249</v>
      </c>
      <c r="N764" s="127"/>
      <c r="O764" s="134">
        <v>12</v>
      </c>
      <c r="P764" s="95">
        <v>252732</v>
      </c>
      <c r="Q764" s="95">
        <v>0</v>
      </c>
      <c r="R764" s="95">
        <v>0</v>
      </c>
      <c r="S764" s="95">
        <v>0</v>
      </c>
      <c r="T764" s="95">
        <v>14256</v>
      </c>
      <c r="U764" s="95">
        <v>266988</v>
      </c>
      <c r="V764" s="128"/>
      <c r="W764" s="361">
        <v>0</v>
      </c>
      <c r="X764" s="362">
        <v>0</v>
      </c>
      <c r="Y764" s="133">
        <v>0.09</v>
      </c>
      <c r="Z764" s="133">
        <v>1.2459690252546981E-2</v>
      </c>
      <c r="AA764" s="339">
        <v>0</v>
      </c>
      <c r="AB764" s="130"/>
      <c r="AC764" s="341">
        <v>4</v>
      </c>
      <c r="AD764" s="134">
        <v>0</v>
      </c>
      <c r="AE764" s="95">
        <v>0</v>
      </c>
      <c r="AF764" s="95">
        <v>0</v>
      </c>
      <c r="AG764" s="343">
        <v>0</v>
      </c>
      <c r="AH764" s="99"/>
    </row>
    <row r="765" spans="1:34" s="34" customFormat="1" ht="12">
      <c r="A765" s="100">
        <v>488</v>
      </c>
      <c r="B765" s="103">
        <v>488219219</v>
      </c>
      <c r="C765" s="102" t="s">
        <v>458</v>
      </c>
      <c r="D765" s="103">
        <v>219</v>
      </c>
      <c r="E765" s="102" t="s">
        <v>244</v>
      </c>
      <c r="F765" s="103">
        <v>219</v>
      </c>
      <c r="G765" s="104" t="s">
        <v>244</v>
      </c>
      <c r="H765" s="94"/>
      <c r="I765" s="304">
        <v>14381</v>
      </c>
      <c r="J765" s="304">
        <v>6320</v>
      </c>
      <c r="K765" s="304">
        <v>0</v>
      </c>
      <c r="L765" s="304">
        <v>1188</v>
      </c>
      <c r="M765" s="304">
        <v>21889</v>
      </c>
      <c r="N765" s="127"/>
      <c r="O765" s="134">
        <v>3</v>
      </c>
      <c r="P765" s="95">
        <v>62103</v>
      </c>
      <c r="Q765" s="95">
        <v>0</v>
      </c>
      <c r="R765" s="95">
        <v>0</v>
      </c>
      <c r="S765" s="95">
        <v>0</v>
      </c>
      <c r="T765" s="95">
        <v>3564</v>
      </c>
      <c r="U765" s="95">
        <v>65667</v>
      </c>
      <c r="V765" s="128"/>
      <c r="W765" s="361">
        <v>0</v>
      </c>
      <c r="X765" s="362">
        <v>0</v>
      </c>
      <c r="Y765" s="133">
        <v>0.09</v>
      </c>
      <c r="Z765" s="133">
        <v>2.1371224923383901E-3</v>
      </c>
      <c r="AA765" s="339">
        <v>0</v>
      </c>
      <c r="AB765" s="130"/>
      <c r="AC765" s="341">
        <v>2</v>
      </c>
      <c r="AD765" s="134">
        <v>0</v>
      </c>
      <c r="AE765" s="95">
        <v>0</v>
      </c>
      <c r="AF765" s="95">
        <v>0</v>
      </c>
      <c r="AG765" s="343">
        <v>0</v>
      </c>
      <c r="AH765" s="99"/>
    </row>
    <row r="766" spans="1:34" s="34" customFormat="1" ht="12">
      <c r="A766" s="100">
        <v>488</v>
      </c>
      <c r="B766" s="103">
        <v>488219231</v>
      </c>
      <c r="C766" s="102" t="s">
        <v>458</v>
      </c>
      <c r="D766" s="103">
        <v>219</v>
      </c>
      <c r="E766" s="102" t="s">
        <v>244</v>
      </c>
      <c r="F766" s="103">
        <v>231</v>
      </c>
      <c r="G766" s="104" t="s">
        <v>256</v>
      </c>
      <c r="H766" s="94"/>
      <c r="I766" s="304">
        <v>14180</v>
      </c>
      <c r="J766" s="304">
        <v>5156</v>
      </c>
      <c r="K766" s="304">
        <v>0</v>
      </c>
      <c r="L766" s="304">
        <v>1188</v>
      </c>
      <c r="M766" s="304">
        <v>20524</v>
      </c>
      <c r="N766" s="127"/>
      <c r="O766" s="134">
        <v>15</v>
      </c>
      <c r="P766" s="95">
        <v>290040</v>
      </c>
      <c r="Q766" s="95">
        <v>0</v>
      </c>
      <c r="R766" s="95">
        <v>0</v>
      </c>
      <c r="S766" s="95">
        <v>0</v>
      </c>
      <c r="T766" s="95">
        <v>17820</v>
      </c>
      <c r="U766" s="95">
        <v>307860</v>
      </c>
      <c r="V766" s="128"/>
      <c r="W766" s="361">
        <v>0</v>
      </c>
      <c r="X766" s="362">
        <v>0</v>
      </c>
      <c r="Y766" s="133">
        <v>0.09</v>
      </c>
      <c r="Z766" s="133">
        <v>1.9370229755715743E-2</v>
      </c>
      <c r="AA766" s="339">
        <v>0</v>
      </c>
      <c r="AB766" s="130"/>
      <c r="AC766" s="341">
        <v>5</v>
      </c>
      <c r="AD766" s="134">
        <v>0</v>
      </c>
      <c r="AE766" s="95">
        <v>0</v>
      </c>
      <c r="AF766" s="95">
        <v>0</v>
      </c>
      <c r="AG766" s="343">
        <v>0</v>
      </c>
      <c r="AH766" s="99"/>
    </row>
    <row r="767" spans="1:34" s="34" customFormat="1" ht="12">
      <c r="A767" s="100">
        <v>488</v>
      </c>
      <c r="B767" s="103">
        <v>488219239</v>
      </c>
      <c r="C767" s="102" t="s">
        <v>458</v>
      </c>
      <c r="D767" s="103">
        <v>219</v>
      </c>
      <c r="E767" s="102" t="s">
        <v>244</v>
      </c>
      <c r="F767" s="103">
        <v>239</v>
      </c>
      <c r="G767" s="104" t="s">
        <v>264</v>
      </c>
      <c r="H767" s="94"/>
      <c r="I767" s="304">
        <v>16876</v>
      </c>
      <c r="J767" s="304">
        <v>6028</v>
      </c>
      <c r="K767" s="304">
        <v>0</v>
      </c>
      <c r="L767" s="304">
        <v>1188</v>
      </c>
      <c r="M767" s="304">
        <v>24092</v>
      </c>
      <c r="N767" s="127"/>
      <c r="O767" s="134">
        <v>9</v>
      </c>
      <c r="P767" s="95">
        <v>206136</v>
      </c>
      <c r="Q767" s="95">
        <v>0</v>
      </c>
      <c r="R767" s="95">
        <v>0</v>
      </c>
      <c r="S767" s="95">
        <v>0</v>
      </c>
      <c r="T767" s="95">
        <v>10692</v>
      </c>
      <c r="U767" s="95">
        <v>216828</v>
      </c>
      <c r="V767" s="128"/>
      <c r="W767" s="361">
        <v>0</v>
      </c>
      <c r="X767" s="362">
        <v>0</v>
      </c>
      <c r="Y767" s="133">
        <v>0.09</v>
      </c>
      <c r="Z767" s="133">
        <v>4.363605244212538E-2</v>
      </c>
      <c r="AA767" s="339">
        <v>0</v>
      </c>
      <c r="AB767" s="130"/>
      <c r="AC767" s="341">
        <v>3</v>
      </c>
      <c r="AD767" s="134">
        <v>0</v>
      </c>
      <c r="AE767" s="95">
        <v>0</v>
      </c>
      <c r="AF767" s="95">
        <v>0</v>
      </c>
      <c r="AG767" s="343">
        <v>0</v>
      </c>
      <c r="AH767" s="99"/>
    </row>
    <row r="768" spans="1:34" s="34" customFormat="1" ht="12">
      <c r="A768" s="100">
        <v>488</v>
      </c>
      <c r="B768" s="103">
        <v>488219243</v>
      </c>
      <c r="C768" s="102" t="s">
        <v>458</v>
      </c>
      <c r="D768" s="103">
        <v>219</v>
      </c>
      <c r="E768" s="102" t="s">
        <v>244</v>
      </c>
      <c r="F768" s="103">
        <v>243</v>
      </c>
      <c r="G768" s="104" t="s">
        <v>268</v>
      </c>
      <c r="H768" s="94"/>
      <c r="I768" s="304">
        <v>14955</v>
      </c>
      <c r="J768" s="304">
        <v>1947</v>
      </c>
      <c r="K768" s="304">
        <v>0</v>
      </c>
      <c r="L768" s="304">
        <v>1188</v>
      </c>
      <c r="M768" s="304">
        <v>18090</v>
      </c>
      <c r="N768" s="127"/>
      <c r="O768" s="134">
        <v>40</v>
      </c>
      <c r="P768" s="95">
        <v>676080</v>
      </c>
      <c r="Q768" s="95">
        <v>0</v>
      </c>
      <c r="R768" s="95">
        <v>0</v>
      </c>
      <c r="S768" s="95">
        <v>0</v>
      </c>
      <c r="T768" s="95">
        <v>47520</v>
      </c>
      <c r="U768" s="95">
        <v>723600</v>
      </c>
      <c r="V768" s="128"/>
      <c r="W768" s="361">
        <v>0</v>
      </c>
      <c r="X768" s="362">
        <v>0</v>
      </c>
      <c r="Y768" s="133">
        <v>0.09</v>
      </c>
      <c r="Z768" s="133">
        <v>5.9543084856891471E-3</v>
      </c>
      <c r="AA768" s="339">
        <v>0</v>
      </c>
      <c r="AB768" s="130"/>
      <c r="AC768" s="341">
        <v>8</v>
      </c>
      <c r="AD768" s="134">
        <v>0</v>
      </c>
      <c r="AE768" s="95">
        <v>0</v>
      </c>
      <c r="AF768" s="95">
        <v>0</v>
      </c>
      <c r="AG768" s="343">
        <v>0</v>
      </c>
      <c r="AH768" s="99"/>
    </row>
    <row r="769" spans="1:34" s="34" customFormat="1" ht="12">
      <c r="A769" s="100">
        <v>488</v>
      </c>
      <c r="B769" s="103">
        <v>488219244</v>
      </c>
      <c r="C769" s="102" t="s">
        <v>458</v>
      </c>
      <c r="D769" s="103">
        <v>219</v>
      </c>
      <c r="E769" s="102" t="s">
        <v>244</v>
      </c>
      <c r="F769" s="103">
        <v>244</v>
      </c>
      <c r="G769" s="104" t="s">
        <v>269</v>
      </c>
      <c r="H769" s="94"/>
      <c r="I769" s="304">
        <v>17239</v>
      </c>
      <c r="J769" s="304">
        <v>4167</v>
      </c>
      <c r="K769" s="304">
        <v>0</v>
      </c>
      <c r="L769" s="304">
        <v>1188</v>
      </c>
      <c r="M769" s="304">
        <v>22594</v>
      </c>
      <c r="N769" s="127"/>
      <c r="O769" s="134">
        <v>160</v>
      </c>
      <c r="P769" s="95">
        <v>3424960</v>
      </c>
      <c r="Q769" s="95">
        <v>0</v>
      </c>
      <c r="R769" s="95">
        <v>0</v>
      </c>
      <c r="S769" s="95">
        <v>0</v>
      </c>
      <c r="T769" s="95">
        <v>190080</v>
      </c>
      <c r="U769" s="95">
        <v>3615040</v>
      </c>
      <c r="V769" s="128"/>
      <c r="W769" s="361">
        <v>0</v>
      </c>
      <c r="X769" s="362">
        <v>0</v>
      </c>
      <c r="Y769" s="133">
        <v>0.09</v>
      </c>
      <c r="Z769" s="133">
        <v>8.1553960330733144E-2</v>
      </c>
      <c r="AA769" s="339">
        <v>0</v>
      </c>
      <c r="AB769" s="130"/>
      <c r="AC769" s="341">
        <v>79</v>
      </c>
      <c r="AD769" s="134">
        <v>0</v>
      </c>
      <c r="AE769" s="95">
        <v>0</v>
      </c>
      <c r="AF769" s="95">
        <v>0</v>
      </c>
      <c r="AG769" s="343">
        <v>0</v>
      </c>
      <c r="AH769" s="99"/>
    </row>
    <row r="770" spans="1:34" s="34" customFormat="1" ht="12">
      <c r="A770" s="100">
        <v>488</v>
      </c>
      <c r="B770" s="103">
        <v>488219251</v>
      </c>
      <c r="C770" s="102" t="s">
        <v>458</v>
      </c>
      <c r="D770" s="103">
        <v>219</v>
      </c>
      <c r="E770" s="102" t="s">
        <v>244</v>
      </c>
      <c r="F770" s="103">
        <v>251</v>
      </c>
      <c r="G770" s="104" t="s">
        <v>276</v>
      </c>
      <c r="H770" s="94"/>
      <c r="I770" s="304">
        <v>15461</v>
      </c>
      <c r="J770" s="304">
        <v>2432</v>
      </c>
      <c r="K770" s="304">
        <v>0</v>
      </c>
      <c r="L770" s="304">
        <v>1188</v>
      </c>
      <c r="M770" s="304">
        <v>19081</v>
      </c>
      <c r="N770" s="127"/>
      <c r="O770" s="134">
        <v>103</v>
      </c>
      <c r="P770" s="95">
        <v>1842979</v>
      </c>
      <c r="Q770" s="95">
        <v>0</v>
      </c>
      <c r="R770" s="95">
        <v>0</v>
      </c>
      <c r="S770" s="95">
        <v>0</v>
      </c>
      <c r="T770" s="95">
        <v>122364</v>
      </c>
      <c r="U770" s="95">
        <v>1965343</v>
      </c>
      <c r="V770" s="128"/>
      <c r="W770" s="361">
        <v>0</v>
      </c>
      <c r="X770" s="362">
        <v>0</v>
      </c>
      <c r="Y770" s="133">
        <v>0.09</v>
      </c>
      <c r="Z770" s="133">
        <v>4.3235574968650846E-2</v>
      </c>
      <c r="AA770" s="339">
        <v>0</v>
      </c>
      <c r="AB770" s="130"/>
      <c r="AC770" s="341">
        <v>36</v>
      </c>
      <c r="AD770" s="134">
        <v>0</v>
      </c>
      <c r="AE770" s="95">
        <v>0</v>
      </c>
      <c r="AF770" s="95">
        <v>0</v>
      </c>
      <c r="AG770" s="343">
        <v>0</v>
      </c>
      <c r="AH770" s="99"/>
    </row>
    <row r="771" spans="1:34" s="34" customFormat="1" ht="12">
      <c r="A771" s="100">
        <v>488</v>
      </c>
      <c r="B771" s="103">
        <v>488219264</v>
      </c>
      <c r="C771" s="102" t="s">
        <v>458</v>
      </c>
      <c r="D771" s="103">
        <v>219</v>
      </c>
      <c r="E771" s="102" t="s">
        <v>244</v>
      </c>
      <c r="F771" s="103">
        <v>264</v>
      </c>
      <c r="G771" s="104" t="s">
        <v>289</v>
      </c>
      <c r="H771" s="94"/>
      <c r="I771" s="304">
        <v>12556</v>
      </c>
      <c r="J771" s="304">
        <v>7662</v>
      </c>
      <c r="K771" s="304">
        <v>0</v>
      </c>
      <c r="L771" s="304">
        <v>1188</v>
      </c>
      <c r="M771" s="304">
        <v>21406</v>
      </c>
      <c r="N771" s="127"/>
      <c r="O771" s="134">
        <v>7</v>
      </c>
      <c r="P771" s="95">
        <v>141526</v>
      </c>
      <c r="Q771" s="95">
        <v>0</v>
      </c>
      <c r="R771" s="95">
        <v>0</v>
      </c>
      <c r="S771" s="95">
        <v>0</v>
      </c>
      <c r="T771" s="95">
        <v>8316</v>
      </c>
      <c r="U771" s="95">
        <v>149842</v>
      </c>
      <c r="V771" s="128"/>
      <c r="W771" s="361">
        <v>0</v>
      </c>
      <c r="X771" s="362">
        <v>0</v>
      </c>
      <c r="Y771" s="133">
        <v>0.09</v>
      </c>
      <c r="Z771" s="133">
        <v>2.4135454874185717E-3</v>
      </c>
      <c r="AA771" s="339">
        <v>0</v>
      </c>
      <c r="AB771" s="130"/>
      <c r="AC771" s="341">
        <v>4</v>
      </c>
      <c r="AD771" s="134">
        <v>0</v>
      </c>
      <c r="AE771" s="95">
        <v>0</v>
      </c>
      <c r="AF771" s="95">
        <v>0</v>
      </c>
      <c r="AG771" s="343">
        <v>0</v>
      </c>
      <c r="AH771" s="99"/>
    </row>
    <row r="772" spans="1:34" s="34" customFormat="1" ht="12">
      <c r="A772" s="100">
        <v>488</v>
      </c>
      <c r="B772" s="103">
        <v>488219285</v>
      </c>
      <c r="C772" s="102" t="s">
        <v>458</v>
      </c>
      <c r="D772" s="103">
        <v>219</v>
      </c>
      <c r="E772" s="102" t="s">
        <v>244</v>
      </c>
      <c r="F772" s="103">
        <v>285</v>
      </c>
      <c r="G772" s="104" t="s">
        <v>310</v>
      </c>
      <c r="H772" s="94"/>
      <c r="I772" s="304">
        <v>14713</v>
      </c>
      <c r="J772" s="304">
        <v>3253</v>
      </c>
      <c r="K772" s="304">
        <v>0</v>
      </c>
      <c r="L772" s="304">
        <v>1188</v>
      </c>
      <c r="M772" s="304">
        <v>19154</v>
      </c>
      <c r="N772" s="127"/>
      <c r="O772" s="134">
        <v>4</v>
      </c>
      <c r="P772" s="95">
        <v>71864</v>
      </c>
      <c r="Q772" s="95">
        <v>0</v>
      </c>
      <c r="R772" s="95">
        <v>0</v>
      </c>
      <c r="S772" s="95">
        <v>0</v>
      </c>
      <c r="T772" s="95">
        <v>4752</v>
      </c>
      <c r="U772" s="95">
        <v>76616</v>
      </c>
      <c r="V772" s="128"/>
      <c r="W772" s="361">
        <v>0</v>
      </c>
      <c r="X772" s="362">
        <v>0</v>
      </c>
      <c r="Y772" s="133">
        <v>0.09</v>
      </c>
      <c r="Z772" s="133">
        <v>2.2266543452715282E-2</v>
      </c>
      <c r="AA772" s="339">
        <v>0</v>
      </c>
      <c r="AB772" s="130"/>
      <c r="AC772" s="341">
        <v>2</v>
      </c>
      <c r="AD772" s="134">
        <v>0</v>
      </c>
      <c r="AE772" s="95">
        <v>0</v>
      </c>
      <c r="AF772" s="95">
        <v>0</v>
      </c>
      <c r="AG772" s="343">
        <v>0</v>
      </c>
      <c r="AH772" s="99"/>
    </row>
    <row r="773" spans="1:34" s="34" customFormat="1" ht="12">
      <c r="A773" s="100">
        <v>488</v>
      </c>
      <c r="B773" s="103">
        <v>488219293</v>
      </c>
      <c r="C773" s="102" t="s">
        <v>458</v>
      </c>
      <c r="D773" s="103">
        <v>219</v>
      </c>
      <c r="E773" s="102" t="s">
        <v>244</v>
      </c>
      <c r="F773" s="103">
        <v>293</v>
      </c>
      <c r="G773" s="104" t="s">
        <v>318</v>
      </c>
      <c r="H773" s="94"/>
      <c r="I773" s="304">
        <v>21027</v>
      </c>
      <c r="J773" s="304">
        <v>396</v>
      </c>
      <c r="K773" s="304">
        <v>0</v>
      </c>
      <c r="L773" s="304">
        <v>1188</v>
      </c>
      <c r="M773" s="304">
        <v>22611</v>
      </c>
      <c r="N773" s="127"/>
      <c r="O773" s="134">
        <v>4</v>
      </c>
      <c r="P773" s="95">
        <v>85692</v>
      </c>
      <c r="Q773" s="95">
        <v>0</v>
      </c>
      <c r="R773" s="95">
        <v>0</v>
      </c>
      <c r="S773" s="95">
        <v>0</v>
      </c>
      <c r="T773" s="95">
        <v>4752</v>
      </c>
      <c r="U773" s="95">
        <v>90444</v>
      </c>
      <c r="V773" s="128"/>
      <c r="W773" s="361">
        <v>0</v>
      </c>
      <c r="X773" s="362">
        <v>0</v>
      </c>
      <c r="Y773" s="133">
        <v>0.18</v>
      </c>
      <c r="Z773" s="133">
        <v>2.0154267315513733E-2</v>
      </c>
      <c r="AA773" s="339">
        <v>0</v>
      </c>
      <c r="AB773" s="130"/>
      <c r="AC773" s="341">
        <v>1</v>
      </c>
      <c r="AD773" s="134">
        <v>0</v>
      </c>
      <c r="AE773" s="95">
        <v>0</v>
      </c>
      <c r="AF773" s="95">
        <v>0</v>
      </c>
      <c r="AG773" s="343">
        <v>0</v>
      </c>
      <c r="AH773" s="99"/>
    </row>
    <row r="774" spans="1:34" s="34" customFormat="1" ht="12">
      <c r="A774" s="100">
        <v>488</v>
      </c>
      <c r="B774" s="103">
        <v>488219336</v>
      </c>
      <c r="C774" s="102" t="s">
        <v>458</v>
      </c>
      <c r="D774" s="103">
        <v>219</v>
      </c>
      <c r="E774" s="102" t="s">
        <v>244</v>
      </c>
      <c r="F774" s="103">
        <v>336</v>
      </c>
      <c r="G774" s="104" t="s">
        <v>361</v>
      </c>
      <c r="H774" s="94"/>
      <c r="I774" s="304">
        <v>14312</v>
      </c>
      <c r="J774" s="304">
        <v>3136</v>
      </c>
      <c r="K774" s="304">
        <v>0</v>
      </c>
      <c r="L774" s="304">
        <v>1188</v>
      </c>
      <c r="M774" s="304">
        <v>18636</v>
      </c>
      <c r="N774" s="127"/>
      <c r="O774" s="134">
        <v>258</v>
      </c>
      <c r="P774" s="95">
        <v>4501584</v>
      </c>
      <c r="Q774" s="95">
        <v>0</v>
      </c>
      <c r="R774" s="95">
        <v>0</v>
      </c>
      <c r="S774" s="95">
        <v>0</v>
      </c>
      <c r="T774" s="95">
        <v>306504</v>
      </c>
      <c r="U774" s="95">
        <v>4808088</v>
      </c>
      <c r="V774" s="128"/>
      <c r="W774" s="361">
        <v>0</v>
      </c>
      <c r="X774" s="362">
        <v>0</v>
      </c>
      <c r="Y774" s="133">
        <v>0.09</v>
      </c>
      <c r="Z774" s="133">
        <v>4.0610278282502986E-2</v>
      </c>
      <c r="AA774" s="339">
        <v>0</v>
      </c>
      <c r="AB774" s="130"/>
      <c r="AC774" s="341">
        <v>92</v>
      </c>
      <c r="AD774" s="134">
        <v>0</v>
      </c>
      <c r="AE774" s="95">
        <v>0</v>
      </c>
      <c r="AF774" s="95">
        <v>0</v>
      </c>
      <c r="AG774" s="343">
        <v>0</v>
      </c>
      <c r="AH774" s="99"/>
    </row>
    <row r="775" spans="1:34" s="34" customFormat="1" ht="12">
      <c r="A775" s="100">
        <v>488</v>
      </c>
      <c r="B775" s="103">
        <v>488219625</v>
      </c>
      <c r="C775" s="102" t="s">
        <v>458</v>
      </c>
      <c r="D775" s="103">
        <v>219</v>
      </c>
      <c r="E775" s="102" t="s">
        <v>244</v>
      </c>
      <c r="F775" s="103">
        <v>625</v>
      </c>
      <c r="G775" s="104" t="s">
        <v>388</v>
      </c>
      <c r="H775" s="94"/>
      <c r="I775" s="304">
        <v>14374</v>
      </c>
      <c r="J775" s="304">
        <v>981</v>
      </c>
      <c r="K775" s="304">
        <v>0</v>
      </c>
      <c r="L775" s="304">
        <v>1188</v>
      </c>
      <c r="M775" s="304">
        <v>16543</v>
      </c>
      <c r="N775" s="127"/>
      <c r="O775" s="134">
        <v>9</v>
      </c>
      <c r="P775" s="95">
        <v>138195</v>
      </c>
      <c r="Q775" s="95">
        <v>0</v>
      </c>
      <c r="R775" s="95">
        <v>0</v>
      </c>
      <c r="S775" s="95">
        <v>0</v>
      </c>
      <c r="T775" s="95">
        <v>10692</v>
      </c>
      <c r="U775" s="95">
        <v>148887</v>
      </c>
      <c r="V775" s="128"/>
      <c r="W775" s="361">
        <v>0</v>
      </c>
      <c r="X775" s="362">
        <v>0</v>
      </c>
      <c r="Y775" s="133">
        <v>0.09</v>
      </c>
      <c r="Z775" s="133">
        <v>8.2373932218969114E-3</v>
      </c>
      <c r="AA775" s="339">
        <v>0</v>
      </c>
      <c r="AB775" s="130"/>
      <c r="AC775" s="341">
        <v>6</v>
      </c>
      <c r="AD775" s="134">
        <v>0</v>
      </c>
      <c r="AE775" s="95">
        <v>0</v>
      </c>
      <c r="AF775" s="95">
        <v>0</v>
      </c>
      <c r="AG775" s="343">
        <v>0</v>
      </c>
      <c r="AH775" s="99"/>
    </row>
    <row r="776" spans="1:34" s="34" customFormat="1" ht="12">
      <c r="A776" s="100">
        <v>488</v>
      </c>
      <c r="B776" s="103">
        <v>488219760</v>
      </c>
      <c r="C776" s="102" t="s">
        <v>458</v>
      </c>
      <c r="D776" s="103">
        <v>219</v>
      </c>
      <c r="E776" s="102" t="s">
        <v>244</v>
      </c>
      <c r="F776" s="103">
        <v>760</v>
      </c>
      <c r="G776" s="104" t="s">
        <v>426</v>
      </c>
      <c r="H776" s="94"/>
      <c r="I776" s="304">
        <v>16415</v>
      </c>
      <c r="J776" s="304">
        <v>5250</v>
      </c>
      <c r="K776" s="304">
        <v>0</v>
      </c>
      <c r="L776" s="304">
        <v>1188</v>
      </c>
      <c r="M776" s="304">
        <v>22853</v>
      </c>
      <c r="N776" s="127"/>
      <c r="O776" s="134">
        <v>6</v>
      </c>
      <c r="P776" s="95">
        <v>129990</v>
      </c>
      <c r="Q776" s="95">
        <v>0</v>
      </c>
      <c r="R776" s="95">
        <v>0</v>
      </c>
      <c r="S776" s="95">
        <v>0</v>
      </c>
      <c r="T776" s="95">
        <v>7128</v>
      </c>
      <c r="U776" s="95">
        <v>137118</v>
      </c>
      <c r="V776" s="128"/>
      <c r="W776" s="361">
        <v>0</v>
      </c>
      <c r="X776" s="362">
        <v>0</v>
      </c>
      <c r="Y776" s="133">
        <v>0.09</v>
      </c>
      <c r="Z776" s="133">
        <v>3.9562022049683947E-2</v>
      </c>
      <c r="AA776" s="339">
        <v>0</v>
      </c>
      <c r="AB776" s="130"/>
      <c r="AC776" s="341">
        <v>3</v>
      </c>
      <c r="AD776" s="134">
        <v>0</v>
      </c>
      <c r="AE776" s="95">
        <v>0</v>
      </c>
      <c r="AF776" s="95">
        <v>0</v>
      </c>
      <c r="AG776" s="343">
        <v>0</v>
      </c>
      <c r="AH776" s="99"/>
    </row>
    <row r="777" spans="1:34" s="34" customFormat="1" ht="12">
      <c r="A777" s="100">
        <v>488</v>
      </c>
      <c r="B777" s="103">
        <v>488219780</v>
      </c>
      <c r="C777" s="102" t="s">
        <v>458</v>
      </c>
      <c r="D777" s="103">
        <v>219</v>
      </c>
      <c r="E777" s="102" t="s">
        <v>244</v>
      </c>
      <c r="F777" s="103">
        <v>780</v>
      </c>
      <c r="G777" s="104" t="s">
        <v>436</v>
      </c>
      <c r="H777" s="94"/>
      <c r="I777" s="304">
        <v>13926</v>
      </c>
      <c r="J777" s="304">
        <v>2549</v>
      </c>
      <c r="K777" s="304">
        <v>0</v>
      </c>
      <c r="L777" s="304">
        <v>1188</v>
      </c>
      <c r="M777" s="304">
        <v>17663</v>
      </c>
      <c r="N777" s="127"/>
      <c r="O777" s="134">
        <v>60</v>
      </c>
      <c r="P777" s="95">
        <v>988500</v>
      </c>
      <c r="Q777" s="95">
        <v>0</v>
      </c>
      <c r="R777" s="95">
        <v>0</v>
      </c>
      <c r="S777" s="95">
        <v>0</v>
      </c>
      <c r="T777" s="95">
        <v>71280</v>
      </c>
      <c r="U777" s="95">
        <v>1059780</v>
      </c>
      <c r="V777" s="128"/>
      <c r="W777" s="361">
        <v>0</v>
      </c>
      <c r="X777" s="362">
        <v>0</v>
      </c>
      <c r="Y777" s="133">
        <v>0.09</v>
      </c>
      <c r="Z777" s="133">
        <v>2.1930448008165921E-2</v>
      </c>
      <c r="AA777" s="339">
        <v>0</v>
      </c>
      <c r="AB777" s="130"/>
      <c r="AC777" s="341">
        <v>24</v>
      </c>
      <c r="AD777" s="134">
        <v>0</v>
      </c>
      <c r="AE777" s="95">
        <v>0</v>
      </c>
      <c r="AF777" s="95">
        <v>0</v>
      </c>
      <c r="AG777" s="343">
        <v>0</v>
      </c>
      <c r="AH777" s="99"/>
    </row>
    <row r="778" spans="1:34" s="34" customFormat="1" ht="12">
      <c r="A778" s="100">
        <v>489</v>
      </c>
      <c r="B778" s="103">
        <v>489020020</v>
      </c>
      <c r="C778" s="102" t="s">
        <v>540</v>
      </c>
      <c r="D778" s="103">
        <v>20</v>
      </c>
      <c r="E778" s="102" t="s">
        <v>45</v>
      </c>
      <c r="F778" s="103">
        <v>20</v>
      </c>
      <c r="G778" s="104" t="s">
        <v>45</v>
      </c>
      <c r="H778" s="94"/>
      <c r="I778" s="304">
        <v>15654</v>
      </c>
      <c r="J778" s="304">
        <v>3634</v>
      </c>
      <c r="K778" s="304">
        <v>0</v>
      </c>
      <c r="L778" s="304">
        <v>1188</v>
      </c>
      <c r="M778" s="304">
        <v>20476</v>
      </c>
      <c r="N778" s="127"/>
      <c r="O778" s="134">
        <v>281</v>
      </c>
      <c r="P778" s="95">
        <v>5419928</v>
      </c>
      <c r="Q778" s="95">
        <v>0</v>
      </c>
      <c r="R778" s="95">
        <v>0</v>
      </c>
      <c r="S778" s="95">
        <v>0</v>
      </c>
      <c r="T778" s="95">
        <v>333828</v>
      </c>
      <c r="U778" s="95">
        <v>5753756</v>
      </c>
      <c r="V778" s="128"/>
      <c r="W778" s="361">
        <v>0</v>
      </c>
      <c r="X778" s="362">
        <v>0</v>
      </c>
      <c r="Y778" s="133">
        <v>0.09</v>
      </c>
      <c r="Z778" s="133">
        <v>6.6450764400587226E-2</v>
      </c>
      <c r="AA778" s="339">
        <v>0</v>
      </c>
      <c r="AB778" s="130"/>
      <c r="AC778" s="341">
        <v>58</v>
      </c>
      <c r="AD778" s="134">
        <v>0</v>
      </c>
      <c r="AE778" s="95">
        <v>0</v>
      </c>
      <c r="AF778" s="95">
        <v>0</v>
      </c>
      <c r="AG778" s="343">
        <v>0</v>
      </c>
      <c r="AH778" s="99"/>
    </row>
    <row r="779" spans="1:34" s="34" customFormat="1" ht="12">
      <c r="A779" s="100">
        <v>489</v>
      </c>
      <c r="B779" s="103">
        <v>489020036</v>
      </c>
      <c r="C779" s="102" t="s">
        <v>540</v>
      </c>
      <c r="D779" s="103">
        <v>20</v>
      </c>
      <c r="E779" s="102" t="s">
        <v>45</v>
      </c>
      <c r="F779" s="103">
        <v>36</v>
      </c>
      <c r="G779" s="104" t="s">
        <v>61</v>
      </c>
      <c r="H779" s="94"/>
      <c r="I779" s="304">
        <v>14437</v>
      </c>
      <c r="J779" s="304">
        <v>7477</v>
      </c>
      <c r="K779" s="304">
        <v>0</v>
      </c>
      <c r="L779" s="304">
        <v>1188</v>
      </c>
      <c r="M779" s="304">
        <v>23102</v>
      </c>
      <c r="N779" s="127"/>
      <c r="O779" s="134">
        <v>68</v>
      </c>
      <c r="P779" s="95">
        <v>1490152</v>
      </c>
      <c r="Q779" s="95">
        <v>0</v>
      </c>
      <c r="R779" s="95">
        <v>0</v>
      </c>
      <c r="S779" s="95">
        <v>0</v>
      </c>
      <c r="T779" s="95">
        <v>80784</v>
      </c>
      <c r="U779" s="95">
        <v>1570936</v>
      </c>
      <c r="V779" s="128"/>
      <c r="W779" s="361">
        <v>0</v>
      </c>
      <c r="X779" s="362">
        <v>0</v>
      </c>
      <c r="Y779" s="133">
        <v>0.09</v>
      </c>
      <c r="Z779" s="133">
        <v>6.023663572892226E-2</v>
      </c>
      <c r="AA779" s="339">
        <v>0</v>
      </c>
      <c r="AB779" s="130"/>
      <c r="AC779" s="341">
        <v>15</v>
      </c>
      <c r="AD779" s="134">
        <v>0</v>
      </c>
      <c r="AE779" s="95">
        <v>0</v>
      </c>
      <c r="AF779" s="95">
        <v>0</v>
      </c>
      <c r="AG779" s="343">
        <v>0</v>
      </c>
      <c r="AH779" s="99"/>
    </row>
    <row r="780" spans="1:34" s="34" customFormat="1" ht="12">
      <c r="A780" s="100">
        <v>489</v>
      </c>
      <c r="B780" s="103">
        <v>489020082</v>
      </c>
      <c r="C780" s="102" t="s">
        <v>540</v>
      </c>
      <c r="D780" s="103">
        <v>20</v>
      </c>
      <c r="E780" s="102" t="s">
        <v>45</v>
      </c>
      <c r="F780" s="103">
        <v>82</v>
      </c>
      <c r="G780" s="104" t="s">
        <v>107</v>
      </c>
      <c r="H780" s="94"/>
      <c r="I780" s="304">
        <v>12989</v>
      </c>
      <c r="J780" s="304">
        <v>6094</v>
      </c>
      <c r="K780" s="304">
        <v>0</v>
      </c>
      <c r="L780" s="304">
        <v>1188</v>
      </c>
      <c r="M780" s="304">
        <v>20271</v>
      </c>
      <c r="N780" s="127"/>
      <c r="O780" s="134">
        <v>1</v>
      </c>
      <c r="P780" s="95">
        <v>19083</v>
      </c>
      <c r="Q780" s="95">
        <v>0</v>
      </c>
      <c r="R780" s="95">
        <v>0</v>
      </c>
      <c r="S780" s="95">
        <v>0</v>
      </c>
      <c r="T780" s="95">
        <v>1188</v>
      </c>
      <c r="U780" s="95">
        <v>20271</v>
      </c>
      <c r="V780" s="128"/>
      <c r="W780" s="361">
        <v>0</v>
      </c>
      <c r="X780" s="362">
        <v>0</v>
      </c>
      <c r="Y780" s="133">
        <v>0.09</v>
      </c>
      <c r="Z780" s="133">
        <v>5.0285438695948769E-3</v>
      </c>
      <c r="AA780" s="339">
        <v>0</v>
      </c>
      <c r="AB780" s="130"/>
      <c r="AC780" s="341">
        <v>0</v>
      </c>
      <c r="AD780" s="134">
        <v>0</v>
      </c>
      <c r="AE780" s="95">
        <v>0</v>
      </c>
      <c r="AF780" s="95">
        <v>0</v>
      </c>
      <c r="AG780" s="343">
        <v>0</v>
      </c>
      <c r="AH780" s="99"/>
    </row>
    <row r="781" spans="1:34" s="34" customFormat="1" ht="12">
      <c r="A781" s="100">
        <v>489</v>
      </c>
      <c r="B781" s="103">
        <v>489020096</v>
      </c>
      <c r="C781" s="102" t="s">
        <v>540</v>
      </c>
      <c r="D781" s="103">
        <v>20</v>
      </c>
      <c r="E781" s="102" t="s">
        <v>45</v>
      </c>
      <c r="F781" s="103">
        <v>96</v>
      </c>
      <c r="G781" s="104" t="s">
        <v>121</v>
      </c>
      <c r="H781" s="94"/>
      <c r="I781" s="304">
        <v>14078</v>
      </c>
      <c r="J781" s="304">
        <v>10064</v>
      </c>
      <c r="K781" s="304">
        <v>0</v>
      </c>
      <c r="L781" s="304">
        <v>1188</v>
      </c>
      <c r="M781" s="304">
        <v>25330</v>
      </c>
      <c r="N781" s="127"/>
      <c r="O781" s="134">
        <v>90</v>
      </c>
      <c r="P781" s="95">
        <v>2172780</v>
      </c>
      <c r="Q781" s="95">
        <v>0</v>
      </c>
      <c r="R781" s="95">
        <v>0</v>
      </c>
      <c r="S781" s="95">
        <v>0</v>
      </c>
      <c r="T781" s="95">
        <v>106920</v>
      </c>
      <c r="U781" s="95">
        <v>2279700</v>
      </c>
      <c r="V781" s="128"/>
      <c r="W781" s="361">
        <v>0</v>
      </c>
      <c r="X781" s="362">
        <v>0</v>
      </c>
      <c r="Y781" s="133">
        <v>0.09</v>
      </c>
      <c r="Z781" s="133">
        <v>3.7184894651330652E-2</v>
      </c>
      <c r="AA781" s="339">
        <v>0</v>
      </c>
      <c r="AB781" s="130"/>
      <c r="AC781" s="341">
        <v>29</v>
      </c>
      <c r="AD781" s="134">
        <v>0</v>
      </c>
      <c r="AE781" s="95">
        <v>0</v>
      </c>
      <c r="AF781" s="95">
        <v>0</v>
      </c>
      <c r="AG781" s="343">
        <v>0</v>
      </c>
      <c r="AH781" s="99"/>
    </row>
    <row r="782" spans="1:34" s="34" customFormat="1" ht="12">
      <c r="A782" s="100">
        <v>489</v>
      </c>
      <c r="B782" s="103">
        <v>489020122</v>
      </c>
      <c r="C782" s="102" t="s">
        <v>540</v>
      </c>
      <c r="D782" s="103">
        <v>20</v>
      </c>
      <c r="E782" s="102" t="s">
        <v>45</v>
      </c>
      <c r="F782" s="103">
        <v>122</v>
      </c>
      <c r="G782" s="104" t="s">
        <v>147</v>
      </c>
      <c r="H782" s="94"/>
      <c r="I782" s="304">
        <v>12989</v>
      </c>
      <c r="J782" s="304">
        <v>4663</v>
      </c>
      <c r="K782" s="304">
        <v>0</v>
      </c>
      <c r="L782" s="304">
        <v>1188</v>
      </c>
      <c r="M782" s="304">
        <v>18840</v>
      </c>
      <c r="N782" s="127"/>
      <c r="O782" s="134">
        <v>1</v>
      </c>
      <c r="P782" s="95">
        <v>17652</v>
      </c>
      <c r="Q782" s="95">
        <v>0</v>
      </c>
      <c r="R782" s="95">
        <v>0</v>
      </c>
      <c r="S782" s="95">
        <v>0</v>
      </c>
      <c r="T782" s="95">
        <v>1188</v>
      </c>
      <c r="U782" s="95">
        <v>18840</v>
      </c>
      <c r="V782" s="128"/>
      <c r="W782" s="361">
        <v>0</v>
      </c>
      <c r="X782" s="362">
        <v>0</v>
      </c>
      <c r="Y782" s="133">
        <v>0.09</v>
      </c>
      <c r="Z782" s="133">
        <v>1.1129149502376508E-2</v>
      </c>
      <c r="AA782" s="339">
        <v>0</v>
      </c>
      <c r="AB782" s="130"/>
      <c r="AC782" s="341">
        <v>0</v>
      </c>
      <c r="AD782" s="134">
        <v>0</v>
      </c>
      <c r="AE782" s="95">
        <v>0</v>
      </c>
      <c r="AF782" s="95">
        <v>0</v>
      </c>
      <c r="AG782" s="343">
        <v>0</v>
      </c>
      <c r="AH782" s="99"/>
    </row>
    <row r="783" spans="1:34" s="34" customFormat="1" ht="12">
      <c r="A783" s="100">
        <v>489</v>
      </c>
      <c r="B783" s="103">
        <v>489020172</v>
      </c>
      <c r="C783" s="102" t="s">
        <v>540</v>
      </c>
      <c r="D783" s="103">
        <v>20</v>
      </c>
      <c r="E783" s="102" t="s">
        <v>45</v>
      </c>
      <c r="F783" s="103">
        <v>172</v>
      </c>
      <c r="G783" s="104" t="s">
        <v>197</v>
      </c>
      <c r="H783" s="94"/>
      <c r="I783" s="304">
        <v>14445</v>
      </c>
      <c r="J783" s="304">
        <v>9512</v>
      </c>
      <c r="K783" s="304">
        <v>0</v>
      </c>
      <c r="L783" s="304">
        <v>1188</v>
      </c>
      <c r="M783" s="304">
        <v>25145</v>
      </c>
      <c r="N783" s="127"/>
      <c r="O783" s="134">
        <v>36</v>
      </c>
      <c r="P783" s="95">
        <v>862452</v>
      </c>
      <c r="Q783" s="95">
        <v>0</v>
      </c>
      <c r="R783" s="95">
        <v>0</v>
      </c>
      <c r="S783" s="95">
        <v>0</v>
      </c>
      <c r="T783" s="95">
        <v>42768</v>
      </c>
      <c r="U783" s="95">
        <v>905220</v>
      </c>
      <c r="V783" s="128"/>
      <c r="W783" s="361">
        <v>0</v>
      </c>
      <c r="X783" s="362">
        <v>0</v>
      </c>
      <c r="Y783" s="133">
        <v>0.09</v>
      </c>
      <c r="Z783" s="133">
        <v>3.5081997251419729E-2</v>
      </c>
      <c r="AA783" s="339">
        <v>0</v>
      </c>
      <c r="AB783" s="130"/>
      <c r="AC783" s="341">
        <v>7</v>
      </c>
      <c r="AD783" s="134">
        <v>0</v>
      </c>
      <c r="AE783" s="95">
        <v>0</v>
      </c>
      <c r="AF783" s="95">
        <v>0</v>
      </c>
      <c r="AG783" s="343">
        <v>0</v>
      </c>
      <c r="AH783" s="99"/>
    </row>
    <row r="784" spans="1:34" s="34" customFormat="1" ht="12">
      <c r="A784" s="100">
        <v>489</v>
      </c>
      <c r="B784" s="103">
        <v>489020197</v>
      </c>
      <c r="C784" s="102" t="s">
        <v>540</v>
      </c>
      <c r="D784" s="103">
        <v>20</v>
      </c>
      <c r="E784" s="102" t="s">
        <v>45</v>
      </c>
      <c r="F784" s="103">
        <v>197</v>
      </c>
      <c r="G784" s="104" t="s">
        <v>222</v>
      </c>
      <c r="H784" s="94"/>
      <c r="I784" s="304">
        <v>12989</v>
      </c>
      <c r="J784" s="304">
        <v>12050</v>
      </c>
      <c r="K784" s="304">
        <v>0</v>
      </c>
      <c r="L784" s="304">
        <v>1188</v>
      </c>
      <c r="M784" s="304">
        <v>26227</v>
      </c>
      <c r="N784" s="127"/>
      <c r="O784" s="134">
        <v>2</v>
      </c>
      <c r="P784" s="95">
        <v>50078</v>
      </c>
      <c r="Q784" s="95">
        <v>0</v>
      </c>
      <c r="R784" s="95">
        <v>0</v>
      </c>
      <c r="S784" s="95">
        <v>0</v>
      </c>
      <c r="T784" s="95">
        <v>2376</v>
      </c>
      <c r="U784" s="95">
        <v>52454</v>
      </c>
      <c r="V784" s="128"/>
      <c r="W784" s="361">
        <v>0</v>
      </c>
      <c r="X784" s="362">
        <v>0</v>
      </c>
      <c r="Y784" s="133">
        <v>0.09</v>
      </c>
      <c r="Z784" s="133">
        <v>9.3434933234596781E-4</v>
      </c>
      <c r="AA784" s="339">
        <v>0</v>
      </c>
      <c r="AB784" s="130"/>
      <c r="AC784" s="341">
        <v>0</v>
      </c>
      <c r="AD784" s="134">
        <v>0</v>
      </c>
      <c r="AE784" s="95">
        <v>0</v>
      </c>
      <c r="AF784" s="95">
        <v>0</v>
      </c>
      <c r="AG784" s="343">
        <v>0</v>
      </c>
      <c r="AH784" s="99"/>
    </row>
    <row r="785" spans="1:34" s="34" customFormat="1" ht="12">
      <c r="A785" s="100">
        <v>489</v>
      </c>
      <c r="B785" s="103">
        <v>489020231</v>
      </c>
      <c r="C785" s="102" t="s">
        <v>540</v>
      </c>
      <c r="D785" s="103">
        <v>20</v>
      </c>
      <c r="E785" s="102" t="s">
        <v>45</v>
      </c>
      <c r="F785" s="103">
        <v>231</v>
      </c>
      <c r="G785" s="104" t="s">
        <v>256</v>
      </c>
      <c r="H785" s="94"/>
      <c r="I785" s="304">
        <v>13745.654693282724</v>
      </c>
      <c r="J785" s="304">
        <v>4998</v>
      </c>
      <c r="K785" s="304">
        <v>0</v>
      </c>
      <c r="L785" s="304">
        <v>1188</v>
      </c>
      <c r="M785" s="304">
        <v>19931.654693282726</v>
      </c>
      <c r="N785" s="127"/>
      <c r="O785" s="134">
        <v>1</v>
      </c>
      <c r="P785" s="95">
        <v>18744</v>
      </c>
      <c r="Q785" s="95">
        <v>0</v>
      </c>
      <c r="R785" s="95">
        <v>0</v>
      </c>
      <c r="S785" s="95">
        <v>0</v>
      </c>
      <c r="T785" s="95">
        <v>1188</v>
      </c>
      <c r="U785" s="95">
        <v>19932</v>
      </c>
      <c r="V785" s="128"/>
      <c r="W785" s="361">
        <v>0</v>
      </c>
      <c r="X785" s="362">
        <v>0</v>
      </c>
      <c r="Y785" s="133">
        <v>0.09</v>
      </c>
      <c r="Z785" s="133">
        <v>1.9370229755715743E-2</v>
      </c>
      <c r="AA785" s="339">
        <v>0</v>
      </c>
      <c r="AB785" s="130"/>
      <c r="AC785" s="341">
        <v>0</v>
      </c>
      <c r="AD785" s="134">
        <v>0</v>
      </c>
      <c r="AE785" s="95">
        <v>0</v>
      </c>
      <c r="AF785" s="95">
        <v>0</v>
      </c>
      <c r="AG785" s="343">
        <v>0</v>
      </c>
      <c r="AH785" s="99"/>
    </row>
    <row r="786" spans="1:34" s="34" customFormat="1" ht="12">
      <c r="A786" s="100">
        <v>489</v>
      </c>
      <c r="B786" s="103">
        <v>489020239</v>
      </c>
      <c r="C786" s="102" t="s">
        <v>540</v>
      </c>
      <c r="D786" s="103">
        <v>20</v>
      </c>
      <c r="E786" s="102" t="s">
        <v>45</v>
      </c>
      <c r="F786" s="103">
        <v>239</v>
      </c>
      <c r="G786" s="104" t="s">
        <v>264</v>
      </c>
      <c r="H786" s="94"/>
      <c r="I786" s="304">
        <v>13942</v>
      </c>
      <c r="J786" s="304">
        <v>4980</v>
      </c>
      <c r="K786" s="304">
        <v>0</v>
      </c>
      <c r="L786" s="304">
        <v>1188</v>
      </c>
      <c r="M786" s="304">
        <v>20110</v>
      </c>
      <c r="N786" s="127"/>
      <c r="O786" s="134">
        <v>41</v>
      </c>
      <c r="P786" s="95">
        <v>775802</v>
      </c>
      <c r="Q786" s="95">
        <v>0</v>
      </c>
      <c r="R786" s="95">
        <v>0</v>
      </c>
      <c r="S786" s="95">
        <v>0</v>
      </c>
      <c r="T786" s="95">
        <v>48708</v>
      </c>
      <c r="U786" s="95">
        <v>824510</v>
      </c>
      <c r="V786" s="128"/>
      <c r="W786" s="361">
        <v>0</v>
      </c>
      <c r="X786" s="362">
        <v>0</v>
      </c>
      <c r="Y786" s="133">
        <v>0.09</v>
      </c>
      <c r="Z786" s="133">
        <v>4.363605244212538E-2</v>
      </c>
      <c r="AA786" s="339">
        <v>0</v>
      </c>
      <c r="AB786" s="130"/>
      <c r="AC786" s="341">
        <v>6</v>
      </c>
      <c r="AD786" s="134">
        <v>0</v>
      </c>
      <c r="AE786" s="95">
        <v>0</v>
      </c>
      <c r="AF786" s="95">
        <v>0</v>
      </c>
      <c r="AG786" s="343">
        <v>0</v>
      </c>
      <c r="AH786" s="99"/>
    </row>
    <row r="787" spans="1:34" s="34" customFormat="1" ht="12">
      <c r="A787" s="100">
        <v>489</v>
      </c>
      <c r="B787" s="103">
        <v>489020261</v>
      </c>
      <c r="C787" s="102" t="s">
        <v>540</v>
      </c>
      <c r="D787" s="103">
        <v>20</v>
      </c>
      <c r="E787" s="102" t="s">
        <v>45</v>
      </c>
      <c r="F787" s="103">
        <v>261</v>
      </c>
      <c r="G787" s="104" t="s">
        <v>286</v>
      </c>
      <c r="H787" s="94"/>
      <c r="I787" s="304">
        <v>13921</v>
      </c>
      <c r="J787" s="304">
        <v>12298</v>
      </c>
      <c r="K787" s="304">
        <v>0</v>
      </c>
      <c r="L787" s="304">
        <v>1188</v>
      </c>
      <c r="M787" s="304">
        <v>27407</v>
      </c>
      <c r="N787" s="127"/>
      <c r="O787" s="134">
        <v>130</v>
      </c>
      <c r="P787" s="95">
        <v>3408470</v>
      </c>
      <c r="Q787" s="95">
        <v>0</v>
      </c>
      <c r="R787" s="95">
        <v>0</v>
      </c>
      <c r="S787" s="95">
        <v>0</v>
      </c>
      <c r="T787" s="95">
        <v>154440</v>
      </c>
      <c r="U787" s="95">
        <v>3562910</v>
      </c>
      <c r="V787" s="128"/>
      <c r="W787" s="361">
        <v>0</v>
      </c>
      <c r="X787" s="362">
        <v>0</v>
      </c>
      <c r="Y787" s="133">
        <v>0.09</v>
      </c>
      <c r="Z787" s="133">
        <v>7.0586958832434432E-2</v>
      </c>
      <c r="AA787" s="339">
        <v>0</v>
      </c>
      <c r="AB787" s="130"/>
      <c r="AC787" s="341">
        <v>33</v>
      </c>
      <c r="AD787" s="134">
        <v>0</v>
      </c>
      <c r="AE787" s="95">
        <v>0</v>
      </c>
      <c r="AF787" s="95">
        <v>0</v>
      </c>
      <c r="AG787" s="343">
        <v>0</v>
      </c>
      <c r="AH787" s="99"/>
    </row>
    <row r="788" spans="1:34" s="34" customFormat="1" ht="12">
      <c r="A788" s="100">
        <v>489</v>
      </c>
      <c r="B788" s="103">
        <v>489020310</v>
      </c>
      <c r="C788" s="102" t="s">
        <v>540</v>
      </c>
      <c r="D788" s="103">
        <v>20</v>
      </c>
      <c r="E788" s="102" t="s">
        <v>45</v>
      </c>
      <c r="F788" s="103">
        <v>310</v>
      </c>
      <c r="G788" s="104" t="s">
        <v>335</v>
      </c>
      <c r="H788" s="94"/>
      <c r="I788" s="304">
        <v>14724</v>
      </c>
      <c r="J788" s="304">
        <v>3259</v>
      </c>
      <c r="K788" s="304">
        <v>0</v>
      </c>
      <c r="L788" s="304">
        <v>1188</v>
      </c>
      <c r="M788" s="304">
        <v>19171</v>
      </c>
      <c r="N788" s="127"/>
      <c r="O788" s="134">
        <v>16</v>
      </c>
      <c r="P788" s="95">
        <v>287728</v>
      </c>
      <c r="Q788" s="95">
        <v>0</v>
      </c>
      <c r="R788" s="95">
        <v>0</v>
      </c>
      <c r="S788" s="95">
        <v>0</v>
      </c>
      <c r="T788" s="95">
        <v>19008</v>
      </c>
      <c r="U788" s="95">
        <v>306736</v>
      </c>
      <c r="V788" s="128"/>
      <c r="W788" s="361">
        <v>0</v>
      </c>
      <c r="X788" s="362">
        <v>0</v>
      </c>
      <c r="Y788" s="133">
        <v>0.09</v>
      </c>
      <c r="Z788" s="133">
        <v>6.6913470232448688E-2</v>
      </c>
      <c r="AA788" s="339">
        <v>0</v>
      </c>
      <c r="AB788" s="130"/>
      <c r="AC788" s="341">
        <v>6</v>
      </c>
      <c r="AD788" s="134">
        <v>0</v>
      </c>
      <c r="AE788" s="95">
        <v>0</v>
      </c>
      <c r="AF788" s="95">
        <v>0</v>
      </c>
      <c r="AG788" s="343">
        <v>0</v>
      </c>
      <c r="AH788" s="99"/>
    </row>
    <row r="789" spans="1:34" s="34" customFormat="1" ht="12">
      <c r="A789" s="100">
        <v>489</v>
      </c>
      <c r="B789" s="103">
        <v>489020645</v>
      </c>
      <c r="C789" s="102" t="s">
        <v>540</v>
      </c>
      <c r="D789" s="103">
        <v>20</v>
      </c>
      <c r="E789" s="102" t="s">
        <v>45</v>
      </c>
      <c r="F789" s="103">
        <v>645</v>
      </c>
      <c r="G789" s="104" t="s">
        <v>392</v>
      </c>
      <c r="H789" s="94"/>
      <c r="I789" s="304">
        <v>15651</v>
      </c>
      <c r="J789" s="304">
        <v>4065</v>
      </c>
      <c r="K789" s="304">
        <v>0</v>
      </c>
      <c r="L789" s="304">
        <v>1188</v>
      </c>
      <c r="M789" s="304">
        <v>20904</v>
      </c>
      <c r="N789" s="127"/>
      <c r="O789" s="134">
        <v>89</v>
      </c>
      <c r="P789" s="95">
        <v>1754724</v>
      </c>
      <c r="Q789" s="95">
        <v>0</v>
      </c>
      <c r="R789" s="95">
        <v>0</v>
      </c>
      <c r="S789" s="95">
        <v>0</v>
      </c>
      <c r="T789" s="95">
        <v>105732</v>
      </c>
      <c r="U789" s="95">
        <v>1860456</v>
      </c>
      <c r="V789" s="128"/>
      <c r="W789" s="361">
        <v>0</v>
      </c>
      <c r="X789" s="362">
        <v>0</v>
      </c>
      <c r="Y789" s="133">
        <v>0.09</v>
      </c>
      <c r="Z789" s="133">
        <v>3.6523327660134094E-2</v>
      </c>
      <c r="AA789" s="339">
        <v>0</v>
      </c>
      <c r="AB789" s="130"/>
      <c r="AC789" s="341">
        <v>15</v>
      </c>
      <c r="AD789" s="134">
        <v>0</v>
      </c>
      <c r="AE789" s="95">
        <v>0</v>
      </c>
      <c r="AF789" s="95">
        <v>0</v>
      </c>
      <c r="AG789" s="343">
        <v>0</v>
      </c>
      <c r="AH789" s="99"/>
    </row>
    <row r="790" spans="1:34" s="34" customFormat="1" ht="12">
      <c r="A790" s="100">
        <v>489</v>
      </c>
      <c r="B790" s="103">
        <v>489020660</v>
      </c>
      <c r="C790" s="102" t="s">
        <v>540</v>
      </c>
      <c r="D790" s="103">
        <v>20</v>
      </c>
      <c r="E790" s="102" t="s">
        <v>45</v>
      </c>
      <c r="F790" s="103">
        <v>660</v>
      </c>
      <c r="G790" s="104" t="s">
        <v>396</v>
      </c>
      <c r="H790" s="94"/>
      <c r="I790" s="304">
        <v>14641</v>
      </c>
      <c r="J790" s="304">
        <v>12260</v>
      </c>
      <c r="K790" s="304">
        <v>0</v>
      </c>
      <c r="L790" s="304">
        <v>1188</v>
      </c>
      <c r="M790" s="304">
        <v>28089</v>
      </c>
      <c r="N790" s="127"/>
      <c r="O790" s="134">
        <v>56</v>
      </c>
      <c r="P790" s="95">
        <v>1506456</v>
      </c>
      <c r="Q790" s="95">
        <v>0</v>
      </c>
      <c r="R790" s="95">
        <v>0</v>
      </c>
      <c r="S790" s="95">
        <v>0</v>
      </c>
      <c r="T790" s="95">
        <v>66528</v>
      </c>
      <c r="U790" s="95">
        <v>1572984</v>
      </c>
      <c r="V790" s="128"/>
      <c r="W790" s="361">
        <v>0</v>
      </c>
      <c r="X790" s="362">
        <v>0</v>
      </c>
      <c r="Y790" s="133">
        <v>0.09</v>
      </c>
      <c r="Z790" s="133">
        <v>7.7727842560901025E-2</v>
      </c>
      <c r="AA790" s="339">
        <v>0</v>
      </c>
      <c r="AB790" s="130"/>
      <c r="AC790" s="341">
        <v>12</v>
      </c>
      <c r="AD790" s="134">
        <v>0</v>
      </c>
      <c r="AE790" s="95">
        <v>0</v>
      </c>
      <c r="AF790" s="95">
        <v>0</v>
      </c>
      <c r="AG790" s="343">
        <v>0</v>
      </c>
      <c r="AH790" s="99"/>
    </row>
    <row r="791" spans="1:34" s="34" customFormat="1" ht="12">
      <c r="A791" s="100">
        <v>489</v>
      </c>
      <c r="B791" s="103">
        <v>489020712</v>
      </c>
      <c r="C791" s="102" t="s">
        <v>540</v>
      </c>
      <c r="D791" s="103">
        <v>20</v>
      </c>
      <c r="E791" s="102" t="s">
        <v>45</v>
      </c>
      <c r="F791" s="103">
        <v>712</v>
      </c>
      <c r="G791" s="104" t="s">
        <v>413</v>
      </c>
      <c r="H791" s="94"/>
      <c r="I791" s="304">
        <v>14970</v>
      </c>
      <c r="J791" s="304">
        <v>11088</v>
      </c>
      <c r="K791" s="304">
        <v>0</v>
      </c>
      <c r="L791" s="304">
        <v>1188</v>
      </c>
      <c r="M791" s="304">
        <v>27246</v>
      </c>
      <c r="N791" s="127"/>
      <c r="O791" s="134">
        <v>17</v>
      </c>
      <c r="P791" s="95">
        <v>442986</v>
      </c>
      <c r="Q791" s="95">
        <v>0</v>
      </c>
      <c r="R791" s="95">
        <v>0</v>
      </c>
      <c r="S791" s="95">
        <v>0</v>
      </c>
      <c r="T791" s="95">
        <v>20196</v>
      </c>
      <c r="U791" s="95">
        <v>463182</v>
      </c>
      <c r="V791" s="128"/>
      <c r="W791" s="361">
        <v>0</v>
      </c>
      <c r="X791" s="362">
        <v>0</v>
      </c>
      <c r="Y791" s="133">
        <v>0.09</v>
      </c>
      <c r="Z791" s="133">
        <v>1.815159989361045E-2</v>
      </c>
      <c r="AA791" s="339">
        <v>0</v>
      </c>
      <c r="AB791" s="130"/>
      <c r="AC791" s="341">
        <v>1</v>
      </c>
      <c r="AD791" s="134">
        <v>0</v>
      </c>
      <c r="AE791" s="95">
        <v>0</v>
      </c>
      <c r="AF791" s="95">
        <v>0</v>
      </c>
      <c r="AG791" s="343">
        <v>0</v>
      </c>
      <c r="AH791" s="99"/>
    </row>
    <row r="792" spans="1:34" s="34" customFormat="1" ht="12">
      <c r="A792" s="100">
        <v>489</v>
      </c>
      <c r="B792" s="103">
        <v>489020740</v>
      </c>
      <c r="C792" s="102" t="s">
        <v>540</v>
      </c>
      <c r="D792" s="103">
        <v>20</v>
      </c>
      <c r="E792" s="102" t="s">
        <v>45</v>
      </c>
      <c r="F792" s="103">
        <v>740</v>
      </c>
      <c r="G792" s="104" t="s">
        <v>421</v>
      </c>
      <c r="H792" s="94"/>
      <c r="I792" s="304">
        <v>14645.316701461375</v>
      </c>
      <c r="J792" s="304">
        <v>7699</v>
      </c>
      <c r="K792" s="304">
        <v>0</v>
      </c>
      <c r="L792" s="304">
        <v>1188</v>
      </c>
      <c r="M792" s="304">
        <v>23532.316701461375</v>
      </c>
      <c r="N792" s="127"/>
      <c r="O792" s="134">
        <v>2</v>
      </c>
      <c r="P792" s="95">
        <v>44688</v>
      </c>
      <c r="Q792" s="95">
        <v>0</v>
      </c>
      <c r="R792" s="95">
        <v>0</v>
      </c>
      <c r="S792" s="95">
        <v>0</v>
      </c>
      <c r="T792" s="95">
        <v>2376</v>
      </c>
      <c r="U792" s="95">
        <v>47064</v>
      </c>
      <c r="V792" s="128"/>
      <c r="W792" s="361">
        <v>0</v>
      </c>
      <c r="X792" s="362">
        <v>0</v>
      </c>
      <c r="Y792" s="133">
        <v>0.09</v>
      </c>
      <c r="Z792" s="133">
        <v>1.554286632553822E-2</v>
      </c>
      <c r="AA792" s="339">
        <v>0</v>
      </c>
      <c r="AB792" s="130"/>
      <c r="AC792" s="341">
        <v>1</v>
      </c>
      <c r="AD792" s="134">
        <v>0</v>
      </c>
      <c r="AE792" s="95">
        <v>0</v>
      </c>
      <c r="AF792" s="95">
        <v>0</v>
      </c>
      <c r="AG792" s="343">
        <v>0</v>
      </c>
      <c r="AH792" s="99"/>
    </row>
    <row r="793" spans="1:34" s="34" customFormat="1" ht="12">
      <c r="A793" s="100">
        <v>489</v>
      </c>
      <c r="B793" s="103">
        <v>489020760</v>
      </c>
      <c r="C793" s="102" t="s">
        <v>540</v>
      </c>
      <c r="D793" s="103">
        <v>20</v>
      </c>
      <c r="E793" s="102" t="s">
        <v>45</v>
      </c>
      <c r="F793" s="103">
        <v>760</v>
      </c>
      <c r="G793" s="104" t="s">
        <v>426</v>
      </c>
      <c r="H793" s="94"/>
      <c r="I793" s="304">
        <v>12989</v>
      </c>
      <c r="J793" s="304">
        <v>4154</v>
      </c>
      <c r="K793" s="304">
        <v>0</v>
      </c>
      <c r="L793" s="304">
        <v>1188</v>
      </c>
      <c r="M793" s="304">
        <v>18331</v>
      </c>
      <c r="N793" s="127"/>
      <c r="O793" s="134">
        <v>2</v>
      </c>
      <c r="P793" s="95">
        <v>34286</v>
      </c>
      <c r="Q793" s="95">
        <v>0</v>
      </c>
      <c r="R793" s="95">
        <v>0</v>
      </c>
      <c r="S793" s="95">
        <v>0</v>
      </c>
      <c r="T793" s="95">
        <v>2376</v>
      </c>
      <c r="U793" s="95">
        <v>36662</v>
      </c>
      <c r="V793" s="128"/>
      <c r="W793" s="361">
        <v>0</v>
      </c>
      <c r="X793" s="362">
        <v>0</v>
      </c>
      <c r="Y793" s="133">
        <v>0.09</v>
      </c>
      <c r="Z793" s="133">
        <v>3.9562022049683947E-2</v>
      </c>
      <c r="AA793" s="339">
        <v>0</v>
      </c>
      <c r="AB793" s="130"/>
      <c r="AC793" s="341">
        <v>0</v>
      </c>
      <c r="AD793" s="134">
        <v>0</v>
      </c>
      <c r="AE793" s="95">
        <v>0</v>
      </c>
      <c r="AF793" s="95">
        <v>0</v>
      </c>
      <c r="AG793" s="343">
        <v>0</v>
      </c>
      <c r="AH793" s="99"/>
    </row>
    <row r="794" spans="1:34" s="34" customFormat="1" ht="12">
      <c r="A794" s="100">
        <v>491</v>
      </c>
      <c r="B794" s="103">
        <v>491095072</v>
      </c>
      <c r="C794" s="102" t="s">
        <v>541</v>
      </c>
      <c r="D794" s="103">
        <v>95</v>
      </c>
      <c r="E794" s="102" t="s">
        <v>120</v>
      </c>
      <c r="F794" s="103">
        <v>72</v>
      </c>
      <c r="G794" s="104" t="s">
        <v>97</v>
      </c>
      <c r="H794" s="94"/>
      <c r="I794" s="304">
        <v>21060</v>
      </c>
      <c r="J794" s="304">
        <v>6734</v>
      </c>
      <c r="K794" s="304">
        <v>0</v>
      </c>
      <c r="L794" s="304">
        <v>1188</v>
      </c>
      <c r="M794" s="304">
        <v>28982</v>
      </c>
      <c r="N794" s="127"/>
      <c r="O794" s="134">
        <v>3</v>
      </c>
      <c r="P794" s="95">
        <v>83382</v>
      </c>
      <c r="Q794" s="95">
        <v>0</v>
      </c>
      <c r="R794" s="95">
        <v>0</v>
      </c>
      <c r="S794" s="95">
        <v>0</v>
      </c>
      <c r="T794" s="95">
        <v>3564</v>
      </c>
      <c r="U794" s="95">
        <v>86946</v>
      </c>
      <c r="V794" s="128"/>
      <c r="W794" s="361">
        <v>0</v>
      </c>
      <c r="X794" s="362">
        <v>0</v>
      </c>
      <c r="Y794" s="133">
        <v>0.09</v>
      </c>
      <c r="Z794" s="133">
        <v>2.5457419752686035E-3</v>
      </c>
      <c r="AA794" s="339">
        <v>0</v>
      </c>
      <c r="AB794" s="130"/>
      <c r="AC794" s="341">
        <v>2</v>
      </c>
      <c r="AD794" s="134">
        <v>0</v>
      </c>
      <c r="AE794" s="95">
        <v>0</v>
      </c>
      <c r="AF794" s="95">
        <v>0</v>
      </c>
      <c r="AG794" s="343">
        <v>0</v>
      </c>
      <c r="AH794" s="99"/>
    </row>
    <row r="795" spans="1:34" s="34" customFormat="1" ht="12">
      <c r="A795" s="100">
        <v>491</v>
      </c>
      <c r="B795" s="103">
        <v>491095095</v>
      </c>
      <c r="C795" s="102" t="s">
        <v>541</v>
      </c>
      <c r="D795" s="103">
        <v>95</v>
      </c>
      <c r="E795" s="102" t="s">
        <v>120</v>
      </c>
      <c r="F795" s="103">
        <v>95</v>
      </c>
      <c r="G795" s="104" t="s">
        <v>120</v>
      </c>
      <c r="H795" s="94"/>
      <c r="I795" s="304">
        <v>18693</v>
      </c>
      <c r="J795" s="304">
        <v>110</v>
      </c>
      <c r="K795" s="304">
        <v>0</v>
      </c>
      <c r="L795" s="304">
        <v>1188</v>
      </c>
      <c r="M795" s="304">
        <v>19991</v>
      </c>
      <c r="N795" s="127"/>
      <c r="O795" s="134">
        <v>1175</v>
      </c>
      <c r="P795" s="95">
        <v>22093525</v>
      </c>
      <c r="Q795" s="95">
        <v>0</v>
      </c>
      <c r="R795" s="95">
        <v>0</v>
      </c>
      <c r="S795" s="95">
        <v>0</v>
      </c>
      <c r="T795" s="95">
        <v>1395900</v>
      </c>
      <c r="U795" s="95">
        <v>23489425</v>
      </c>
      <c r="V795" s="128"/>
      <c r="W795" s="361">
        <v>0</v>
      </c>
      <c r="X795" s="362">
        <v>0</v>
      </c>
      <c r="Y795" s="133">
        <v>0.18</v>
      </c>
      <c r="Z795" s="133">
        <v>0.12447918998102764</v>
      </c>
      <c r="AA795" s="339">
        <v>0</v>
      </c>
      <c r="AB795" s="130"/>
      <c r="AC795" s="341">
        <v>493</v>
      </c>
      <c r="AD795" s="134">
        <v>0</v>
      </c>
      <c r="AE795" s="95">
        <v>0</v>
      </c>
      <c r="AF795" s="95">
        <v>0</v>
      </c>
      <c r="AG795" s="343">
        <v>0</v>
      </c>
      <c r="AH795" s="99"/>
    </row>
    <row r="796" spans="1:34" s="34" customFormat="1" ht="12">
      <c r="A796" s="100">
        <v>491</v>
      </c>
      <c r="B796" s="103">
        <v>491095201</v>
      </c>
      <c r="C796" s="102" t="s">
        <v>541</v>
      </c>
      <c r="D796" s="103">
        <v>95</v>
      </c>
      <c r="E796" s="102" t="s">
        <v>120</v>
      </c>
      <c r="F796" s="103">
        <v>201</v>
      </c>
      <c r="G796" s="104" t="s">
        <v>226</v>
      </c>
      <c r="H796" s="94"/>
      <c r="I796" s="304">
        <v>21868</v>
      </c>
      <c r="J796" s="304">
        <v>0</v>
      </c>
      <c r="K796" s="304">
        <v>0</v>
      </c>
      <c r="L796" s="304">
        <v>1188</v>
      </c>
      <c r="M796" s="304">
        <v>23056</v>
      </c>
      <c r="N796" s="127"/>
      <c r="O796" s="134">
        <v>9</v>
      </c>
      <c r="P796" s="95">
        <v>196812</v>
      </c>
      <c r="Q796" s="95">
        <v>0</v>
      </c>
      <c r="R796" s="95">
        <v>0</v>
      </c>
      <c r="S796" s="95">
        <v>0</v>
      </c>
      <c r="T796" s="95">
        <v>10692</v>
      </c>
      <c r="U796" s="95">
        <v>207504</v>
      </c>
      <c r="V796" s="128"/>
      <c r="W796" s="361">
        <v>0</v>
      </c>
      <c r="X796" s="362">
        <v>0</v>
      </c>
      <c r="Y796" s="133">
        <v>0.18</v>
      </c>
      <c r="Z796" s="133">
        <v>0.10483073109575827</v>
      </c>
      <c r="AA796" s="339">
        <v>0</v>
      </c>
      <c r="AB796" s="130"/>
      <c r="AC796" s="341">
        <v>5</v>
      </c>
      <c r="AD796" s="134">
        <v>0</v>
      </c>
      <c r="AE796" s="95">
        <v>0</v>
      </c>
      <c r="AF796" s="95">
        <v>0</v>
      </c>
      <c r="AG796" s="343">
        <v>0</v>
      </c>
      <c r="AH796" s="99"/>
    </row>
    <row r="797" spans="1:34" s="34" customFormat="1" ht="12">
      <c r="A797" s="100">
        <v>491</v>
      </c>
      <c r="B797" s="103">
        <v>491095244</v>
      </c>
      <c r="C797" s="102" t="s">
        <v>541</v>
      </c>
      <c r="D797" s="103">
        <v>95</v>
      </c>
      <c r="E797" s="102" t="s">
        <v>120</v>
      </c>
      <c r="F797" s="103">
        <v>244</v>
      </c>
      <c r="G797" s="104" t="s">
        <v>269</v>
      </c>
      <c r="H797" s="94"/>
      <c r="I797" s="304">
        <v>18438.649227546706</v>
      </c>
      <c r="J797" s="304">
        <v>4457</v>
      </c>
      <c r="K797" s="304">
        <v>0</v>
      </c>
      <c r="L797" s="304">
        <v>1188</v>
      </c>
      <c r="M797" s="304">
        <v>24083.649227546706</v>
      </c>
      <c r="N797" s="127"/>
      <c r="O797" s="134">
        <v>1</v>
      </c>
      <c r="P797" s="95">
        <v>22896</v>
      </c>
      <c r="Q797" s="95">
        <v>0</v>
      </c>
      <c r="R797" s="95">
        <v>0</v>
      </c>
      <c r="S797" s="95">
        <v>0</v>
      </c>
      <c r="T797" s="95">
        <v>1188</v>
      </c>
      <c r="U797" s="95">
        <v>24084</v>
      </c>
      <c r="V797" s="128"/>
      <c r="W797" s="361">
        <v>0</v>
      </c>
      <c r="X797" s="362">
        <v>0</v>
      </c>
      <c r="Y797" s="133">
        <v>0.09</v>
      </c>
      <c r="Z797" s="133">
        <v>8.1553960330733144E-2</v>
      </c>
      <c r="AA797" s="339">
        <v>0</v>
      </c>
      <c r="AB797" s="130"/>
      <c r="AC797" s="341">
        <v>0</v>
      </c>
      <c r="AD797" s="134">
        <v>0</v>
      </c>
      <c r="AE797" s="95">
        <v>0</v>
      </c>
      <c r="AF797" s="95">
        <v>0</v>
      </c>
      <c r="AG797" s="343">
        <v>0</v>
      </c>
      <c r="AH797" s="99"/>
    </row>
    <row r="798" spans="1:34" s="34" customFormat="1" ht="12">
      <c r="A798" s="100">
        <v>491</v>
      </c>
      <c r="B798" s="103">
        <v>491095265</v>
      </c>
      <c r="C798" s="102" t="s">
        <v>541</v>
      </c>
      <c r="D798" s="103">
        <v>95</v>
      </c>
      <c r="E798" s="102" t="s">
        <v>120</v>
      </c>
      <c r="F798" s="103">
        <v>265</v>
      </c>
      <c r="G798" s="104" t="s">
        <v>290</v>
      </c>
      <c r="H798" s="94"/>
      <c r="I798" s="304">
        <v>11091</v>
      </c>
      <c r="J798" s="304">
        <v>4262</v>
      </c>
      <c r="K798" s="304">
        <v>0</v>
      </c>
      <c r="L798" s="304">
        <v>1188</v>
      </c>
      <c r="M798" s="304">
        <v>16541</v>
      </c>
      <c r="N798" s="127"/>
      <c r="O798" s="134">
        <v>2</v>
      </c>
      <c r="P798" s="95">
        <v>30706</v>
      </c>
      <c r="Q798" s="95">
        <v>0</v>
      </c>
      <c r="R798" s="95">
        <v>0</v>
      </c>
      <c r="S798" s="95">
        <v>0</v>
      </c>
      <c r="T798" s="95">
        <v>2376</v>
      </c>
      <c r="U798" s="95">
        <v>33082</v>
      </c>
      <c r="V798" s="128"/>
      <c r="W798" s="361">
        <v>0</v>
      </c>
      <c r="X798" s="362">
        <v>0</v>
      </c>
      <c r="Y798" s="133">
        <v>0.09</v>
      </c>
      <c r="Z798" s="133">
        <v>1.2298109428972273E-3</v>
      </c>
      <c r="AA798" s="339">
        <v>0</v>
      </c>
      <c r="AB798" s="130"/>
      <c r="AC798" s="341">
        <v>0</v>
      </c>
      <c r="AD798" s="134">
        <v>0</v>
      </c>
      <c r="AE798" s="95">
        <v>0</v>
      </c>
      <c r="AF798" s="95">
        <v>0</v>
      </c>
      <c r="AG798" s="343">
        <v>0</v>
      </c>
      <c r="AH798" s="99"/>
    </row>
    <row r="799" spans="1:34" s="34" customFormat="1" ht="12">
      <c r="A799" s="100">
        <v>491</v>
      </c>
      <c r="B799" s="103">
        <v>491095273</v>
      </c>
      <c r="C799" s="102" t="s">
        <v>541</v>
      </c>
      <c r="D799" s="103">
        <v>95</v>
      </c>
      <c r="E799" s="102" t="s">
        <v>120</v>
      </c>
      <c r="F799" s="103">
        <v>273</v>
      </c>
      <c r="G799" s="104" t="s">
        <v>298</v>
      </c>
      <c r="H799" s="94"/>
      <c r="I799" s="304">
        <v>13652</v>
      </c>
      <c r="J799" s="304">
        <v>5722</v>
      </c>
      <c r="K799" s="304">
        <v>0</v>
      </c>
      <c r="L799" s="304">
        <v>1188</v>
      </c>
      <c r="M799" s="304">
        <v>20562</v>
      </c>
      <c r="N799" s="127"/>
      <c r="O799" s="134">
        <v>13</v>
      </c>
      <c r="P799" s="95">
        <v>251862</v>
      </c>
      <c r="Q799" s="95">
        <v>0</v>
      </c>
      <c r="R799" s="95">
        <v>0</v>
      </c>
      <c r="S799" s="95">
        <v>0</v>
      </c>
      <c r="T799" s="95">
        <v>15444</v>
      </c>
      <c r="U799" s="95">
        <v>267306</v>
      </c>
      <c r="V799" s="128"/>
      <c r="W799" s="361">
        <v>0</v>
      </c>
      <c r="X799" s="362">
        <v>0</v>
      </c>
      <c r="Y799" s="133">
        <v>0.09</v>
      </c>
      <c r="Z799" s="133">
        <v>9.2017585230097631E-3</v>
      </c>
      <c r="AA799" s="339">
        <v>0</v>
      </c>
      <c r="AB799" s="130"/>
      <c r="AC799" s="341">
        <v>7</v>
      </c>
      <c r="AD799" s="134">
        <v>0</v>
      </c>
      <c r="AE799" s="95">
        <v>0</v>
      </c>
      <c r="AF799" s="95">
        <v>0</v>
      </c>
      <c r="AG799" s="343">
        <v>0</v>
      </c>
      <c r="AH799" s="99"/>
    </row>
    <row r="800" spans="1:34" s="34" customFormat="1" ht="12">
      <c r="A800" s="100">
        <v>491</v>
      </c>
      <c r="B800" s="103">
        <v>491095292</v>
      </c>
      <c r="C800" s="102" t="s">
        <v>541</v>
      </c>
      <c r="D800" s="103">
        <v>95</v>
      </c>
      <c r="E800" s="102" t="s">
        <v>120</v>
      </c>
      <c r="F800" s="103">
        <v>292</v>
      </c>
      <c r="G800" s="104" t="s">
        <v>317</v>
      </c>
      <c r="H800" s="94"/>
      <c r="I800" s="304">
        <v>16079</v>
      </c>
      <c r="J800" s="304">
        <v>4632</v>
      </c>
      <c r="K800" s="304">
        <v>0</v>
      </c>
      <c r="L800" s="304">
        <v>1188</v>
      </c>
      <c r="M800" s="304">
        <v>21899</v>
      </c>
      <c r="N800" s="127"/>
      <c r="O800" s="134">
        <v>11</v>
      </c>
      <c r="P800" s="95">
        <v>227821</v>
      </c>
      <c r="Q800" s="95">
        <v>0</v>
      </c>
      <c r="R800" s="95">
        <v>0</v>
      </c>
      <c r="S800" s="95">
        <v>0</v>
      </c>
      <c r="T800" s="95">
        <v>13068</v>
      </c>
      <c r="U800" s="95">
        <v>240889</v>
      </c>
      <c r="V800" s="128"/>
      <c r="W800" s="361">
        <v>0</v>
      </c>
      <c r="X800" s="362">
        <v>0</v>
      </c>
      <c r="Y800" s="133">
        <v>0.09</v>
      </c>
      <c r="Z800" s="133">
        <v>8.6841591428098823E-3</v>
      </c>
      <c r="AA800" s="339">
        <v>0</v>
      </c>
      <c r="AB800" s="130"/>
      <c r="AC800" s="341">
        <v>5</v>
      </c>
      <c r="AD800" s="134">
        <v>0</v>
      </c>
      <c r="AE800" s="95">
        <v>0</v>
      </c>
      <c r="AF800" s="95">
        <v>0</v>
      </c>
      <c r="AG800" s="343">
        <v>0</v>
      </c>
      <c r="AH800" s="99"/>
    </row>
    <row r="801" spans="1:34" s="34" customFormat="1" ht="12">
      <c r="A801" s="100">
        <v>491</v>
      </c>
      <c r="B801" s="103">
        <v>491095293</v>
      </c>
      <c r="C801" s="102" t="s">
        <v>541</v>
      </c>
      <c r="D801" s="103">
        <v>95</v>
      </c>
      <c r="E801" s="102" t="s">
        <v>120</v>
      </c>
      <c r="F801" s="103">
        <v>293</v>
      </c>
      <c r="G801" s="104" t="s">
        <v>318</v>
      </c>
      <c r="H801" s="94"/>
      <c r="I801" s="304">
        <v>18150.523254109023</v>
      </c>
      <c r="J801" s="304">
        <v>342</v>
      </c>
      <c r="K801" s="304">
        <v>0</v>
      </c>
      <c r="L801" s="304">
        <v>1188</v>
      </c>
      <c r="M801" s="304">
        <v>19680.523254109023</v>
      </c>
      <c r="N801" s="127"/>
      <c r="O801" s="134">
        <v>1</v>
      </c>
      <c r="P801" s="95">
        <v>18493</v>
      </c>
      <c r="Q801" s="95">
        <v>0</v>
      </c>
      <c r="R801" s="95">
        <v>0</v>
      </c>
      <c r="S801" s="95">
        <v>0</v>
      </c>
      <c r="T801" s="95">
        <v>1188</v>
      </c>
      <c r="U801" s="95">
        <v>19681</v>
      </c>
      <c r="V801" s="128"/>
      <c r="W801" s="361">
        <v>0</v>
      </c>
      <c r="X801" s="362">
        <v>0</v>
      </c>
      <c r="Y801" s="133">
        <v>0.18</v>
      </c>
      <c r="Z801" s="133">
        <v>2.0154267315513733E-2</v>
      </c>
      <c r="AA801" s="339">
        <v>0</v>
      </c>
      <c r="AB801" s="130"/>
      <c r="AC801" s="341">
        <v>0</v>
      </c>
      <c r="AD801" s="134">
        <v>0</v>
      </c>
      <c r="AE801" s="95">
        <v>0</v>
      </c>
      <c r="AF801" s="95">
        <v>0</v>
      </c>
      <c r="AG801" s="343">
        <v>0</v>
      </c>
      <c r="AH801" s="99"/>
    </row>
    <row r="802" spans="1:34" s="34" customFormat="1" ht="12">
      <c r="A802" s="100">
        <v>491</v>
      </c>
      <c r="B802" s="103">
        <v>491095331</v>
      </c>
      <c r="C802" s="102" t="s">
        <v>541</v>
      </c>
      <c r="D802" s="103">
        <v>95</v>
      </c>
      <c r="E802" s="102" t="s">
        <v>120</v>
      </c>
      <c r="F802" s="103">
        <v>331</v>
      </c>
      <c r="G802" s="104" t="s">
        <v>356</v>
      </c>
      <c r="H802" s="94"/>
      <c r="I802" s="304">
        <v>15178</v>
      </c>
      <c r="J802" s="304">
        <v>2897</v>
      </c>
      <c r="K802" s="304">
        <v>0</v>
      </c>
      <c r="L802" s="304">
        <v>1188</v>
      </c>
      <c r="M802" s="304">
        <v>19263</v>
      </c>
      <c r="N802" s="127"/>
      <c r="O802" s="134">
        <v>13</v>
      </c>
      <c r="P802" s="95">
        <v>234975</v>
      </c>
      <c r="Q802" s="95">
        <v>0</v>
      </c>
      <c r="R802" s="95">
        <v>0</v>
      </c>
      <c r="S802" s="95">
        <v>0</v>
      </c>
      <c r="T802" s="95">
        <v>15444</v>
      </c>
      <c r="U802" s="95">
        <v>250419</v>
      </c>
      <c r="V802" s="128"/>
      <c r="W802" s="361">
        <v>0</v>
      </c>
      <c r="X802" s="362">
        <v>0</v>
      </c>
      <c r="Y802" s="133">
        <v>0.09</v>
      </c>
      <c r="Z802" s="133">
        <v>9.957228513723524E-3</v>
      </c>
      <c r="AA802" s="339">
        <v>0</v>
      </c>
      <c r="AB802" s="130"/>
      <c r="AC802" s="341">
        <v>6</v>
      </c>
      <c r="AD802" s="134">
        <v>0</v>
      </c>
      <c r="AE802" s="95">
        <v>0</v>
      </c>
      <c r="AF802" s="95">
        <v>0</v>
      </c>
      <c r="AG802" s="343">
        <v>0</v>
      </c>
      <c r="AH802" s="99"/>
    </row>
    <row r="803" spans="1:34" s="34" customFormat="1" ht="12">
      <c r="A803" s="100">
        <v>491</v>
      </c>
      <c r="B803" s="103">
        <v>491095665</v>
      </c>
      <c r="C803" s="102" t="s">
        <v>541</v>
      </c>
      <c r="D803" s="103">
        <v>95</v>
      </c>
      <c r="E803" s="102" t="s">
        <v>120</v>
      </c>
      <c r="F803" s="103">
        <v>665</v>
      </c>
      <c r="G803" s="104" t="s">
        <v>398</v>
      </c>
      <c r="H803" s="94"/>
      <c r="I803" s="304">
        <v>14176</v>
      </c>
      <c r="J803" s="304">
        <v>2701</v>
      </c>
      <c r="K803" s="304">
        <v>0</v>
      </c>
      <c r="L803" s="304">
        <v>1188</v>
      </c>
      <c r="M803" s="304">
        <v>18065</v>
      </c>
      <c r="N803" s="127"/>
      <c r="O803" s="134">
        <v>2</v>
      </c>
      <c r="P803" s="95">
        <v>33754</v>
      </c>
      <c r="Q803" s="95">
        <v>0</v>
      </c>
      <c r="R803" s="95">
        <v>0</v>
      </c>
      <c r="S803" s="95">
        <v>0</v>
      </c>
      <c r="T803" s="95">
        <v>2376</v>
      </c>
      <c r="U803" s="95">
        <v>36130</v>
      </c>
      <c r="V803" s="128"/>
      <c r="W803" s="361">
        <v>0</v>
      </c>
      <c r="X803" s="362">
        <v>0</v>
      </c>
      <c r="Y803" s="133">
        <v>0.09</v>
      </c>
      <c r="Z803" s="133">
        <v>7.0798921758430658E-3</v>
      </c>
      <c r="AA803" s="339">
        <v>0</v>
      </c>
      <c r="AB803" s="130"/>
      <c r="AC803" s="341">
        <v>1</v>
      </c>
      <c r="AD803" s="134">
        <v>0</v>
      </c>
      <c r="AE803" s="95">
        <v>0</v>
      </c>
      <c r="AF803" s="95">
        <v>0</v>
      </c>
      <c r="AG803" s="343">
        <v>0</v>
      </c>
      <c r="AH803" s="99"/>
    </row>
    <row r="804" spans="1:34" s="34" customFormat="1" ht="12">
      <c r="A804" s="100">
        <v>491</v>
      </c>
      <c r="B804" s="103">
        <v>491095763</v>
      </c>
      <c r="C804" s="102" t="s">
        <v>541</v>
      </c>
      <c r="D804" s="103">
        <v>95</v>
      </c>
      <c r="E804" s="102" t="s">
        <v>120</v>
      </c>
      <c r="F804" s="103">
        <v>763</v>
      </c>
      <c r="G804" s="104" t="s">
        <v>427</v>
      </c>
      <c r="H804" s="94"/>
      <c r="I804" s="304">
        <v>14876</v>
      </c>
      <c r="J804" s="304">
        <v>4458</v>
      </c>
      <c r="K804" s="304">
        <v>0</v>
      </c>
      <c r="L804" s="304">
        <v>1188</v>
      </c>
      <c r="M804" s="304">
        <v>20522</v>
      </c>
      <c r="N804" s="127"/>
      <c r="O804" s="134">
        <v>4</v>
      </c>
      <c r="P804" s="95">
        <v>77336</v>
      </c>
      <c r="Q804" s="95">
        <v>0</v>
      </c>
      <c r="R804" s="95">
        <v>0</v>
      </c>
      <c r="S804" s="95">
        <v>0</v>
      </c>
      <c r="T804" s="95">
        <v>4752</v>
      </c>
      <c r="U804" s="95">
        <v>82088</v>
      </c>
      <c r="V804" s="128"/>
      <c r="W804" s="361">
        <v>0</v>
      </c>
      <c r="X804" s="362">
        <v>0</v>
      </c>
      <c r="Y804" s="133">
        <v>0.09</v>
      </c>
      <c r="Z804" s="133">
        <v>6.8251569957795731E-3</v>
      </c>
      <c r="AA804" s="339">
        <v>0</v>
      </c>
      <c r="AB804" s="130"/>
      <c r="AC804" s="341">
        <v>1</v>
      </c>
      <c r="AD804" s="134">
        <v>0</v>
      </c>
      <c r="AE804" s="95">
        <v>0</v>
      </c>
      <c r="AF804" s="95">
        <v>0</v>
      </c>
      <c r="AG804" s="343">
        <v>0</v>
      </c>
      <c r="AH804" s="99"/>
    </row>
    <row r="805" spans="1:34" s="34" customFormat="1" ht="12">
      <c r="A805" s="100">
        <v>492</v>
      </c>
      <c r="B805" s="103">
        <v>492281061</v>
      </c>
      <c r="C805" s="102" t="s">
        <v>542</v>
      </c>
      <c r="D805" s="103">
        <v>281</v>
      </c>
      <c r="E805" s="102" t="s">
        <v>306</v>
      </c>
      <c r="F805" s="103">
        <v>61</v>
      </c>
      <c r="G805" s="104" t="s">
        <v>86</v>
      </c>
      <c r="H805" s="94"/>
      <c r="I805" s="304">
        <v>15773</v>
      </c>
      <c r="J805" s="304">
        <v>1641</v>
      </c>
      <c r="K805" s="304">
        <v>0</v>
      </c>
      <c r="L805" s="304">
        <v>1188</v>
      </c>
      <c r="M805" s="304">
        <v>18602</v>
      </c>
      <c r="N805" s="127"/>
      <c r="O805" s="134">
        <v>4</v>
      </c>
      <c r="P805" s="95">
        <v>69656</v>
      </c>
      <c r="Q805" s="95">
        <v>0</v>
      </c>
      <c r="R805" s="95">
        <v>0</v>
      </c>
      <c r="S805" s="95">
        <v>0</v>
      </c>
      <c r="T805" s="95">
        <v>4752</v>
      </c>
      <c r="U805" s="95">
        <v>74408</v>
      </c>
      <c r="V805" s="128"/>
      <c r="W805" s="361">
        <v>0</v>
      </c>
      <c r="X805" s="362">
        <v>0</v>
      </c>
      <c r="Y805" s="133">
        <v>0.18</v>
      </c>
      <c r="Z805" s="133">
        <v>4.8550865681130879E-2</v>
      </c>
      <c r="AA805" s="339">
        <v>0</v>
      </c>
      <c r="AB805" s="130"/>
      <c r="AC805" s="341">
        <v>3</v>
      </c>
      <c r="AD805" s="134">
        <v>0</v>
      </c>
      <c r="AE805" s="95">
        <v>0</v>
      </c>
      <c r="AF805" s="95">
        <v>0</v>
      </c>
      <c r="AG805" s="343">
        <v>0</v>
      </c>
      <c r="AH805" s="99"/>
    </row>
    <row r="806" spans="1:34" s="34" customFormat="1" ht="12">
      <c r="A806" s="100">
        <v>492</v>
      </c>
      <c r="B806" s="103">
        <v>492281086</v>
      </c>
      <c r="C806" s="102" t="s">
        <v>542</v>
      </c>
      <c r="D806" s="103">
        <v>281</v>
      </c>
      <c r="E806" s="102" t="s">
        <v>306</v>
      </c>
      <c r="F806" s="103">
        <v>86</v>
      </c>
      <c r="G806" s="104" t="s">
        <v>111</v>
      </c>
      <c r="H806" s="94"/>
      <c r="I806" s="304">
        <v>11462</v>
      </c>
      <c r="J806" s="304">
        <v>1771</v>
      </c>
      <c r="K806" s="304">
        <v>0</v>
      </c>
      <c r="L806" s="304">
        <v>1188</v>
      </c>
      <c r="M806" s="304">
        <v>14421</v>
      </c>
      <c r="N806" s="127"/>
      <c r="O806" s="134">
        <v>1</v>
      </c>
      <c r="P806" s="95">
        <v>13233</v>
      </c>
      <c r="Q806" s="95">
        <v>0</v>
      </c>
      <c r="R806" s="95">
        <v>0</v>
      </c>
      <c r="S806" s="95">
        <v>0</v>
      </c>
      <c r="T806" s="95">
        <v>1188</v>
      </c>
      <c r="U806" s="95">
        <v>14421</v>
      </c>
      <c r="V806" s="128"/>
      <c r="W806" s="361">
        <v>0</v>
      </c>
      <c r="X806" s="362">
        <v>0</v>
      </c>
      <c r="Y806" s="133">
        <v>0.09</v>
      </c>
      <c r="Z806" s="133">
        <v>6.8754012313015062E-2</v>
      </c>
      <c r="AA806" s="339">
        <v>0</v>
      </c>
      <c r="AB806" s="130"/>
      <c r="AC806" s="341">
        <v>0</v>
      </c>
      <c r="AD806" s="134">
        <v>0</v>
      </c>
      <c r="AE806" s="95">
        <v>0</v>
      </c>
      <c r="AF806" s="95">
        <v>0</v>
      </c>
      <c r="AG806" s="343">
        <v>0</v>
      </c>
      <c r="AH806" s="99"/>
    </row>
    <row r="807" spans="1:34" s="34" customFormat="1" ht="12">
      <c r="A807" s="100">
        <v>492</v>
      </c>
      <c r="B807" s="103">
        <v>492281087</v>
      </c>
      <c r="C807" s="102" t="s">
        <v>542</v>
      </c>
      <c r="D807" s="103">
        <v>281</v>
      </c>
      <c r="E807" s="102" t="s">
        <v>306</v>
      </c>
      <c r="F807" s="103">
        <v>87</v>
      </c>
      <c r="G807" s="104" t="s">
        <v>112</v>
      </c>
      <c r="H807" s="94"/>
      <c r="I807" s="304">
        <v>17096</v>
      </c>
      <c r="J807" s="304">
        <v>5315</v>
      </c>
      <c r="K807" s="304">
        <v>0</v>
      </c>
      <c r="L807" s="304">
        <v>1188</v>
      </c>
      <c r="M807" s="304">
        <v>23599</v>
      </c>
      <c r="N807" s="127"/>
      <c r="O807" s="134">
        <v>4</v>
      </c>
      <c r="P807" s="95">
        <v>89644</v>
      </c>
      <c r="Q807" s="95">
        <v>0</v>
      </c>
      <c r="R807" s="95">
        <v>0</v>
      </c>
      <c r="S807" s="95">
        <v>0</v>
      </c>
      <c r="T807" s="95">
        <v>4752</v>
      </c>
      <c r="U807" s="95">
        <v>94396</v>
      </c>
      <c r="V807" s="128"/>
      <c r="W807" s="361">
        <v>0</v>
      </c>
      <c r="X807" s="362">
        <v>0</v>
      </c>
      <c r="Y807" s="133">
        <v>0.09</v>
      </c>
      <c r="Z807" s="133">
        <v>9.3536462655597237E-3</v>
      </c>
      <c r="AA807" s="339">
        <v>0</v>
      </c>
      <c r="AB807" s="130"/>
      <c r="AC807" s="341">
        <v>2</v>
      </c>
      <c r="AD807" s="134">
        <v>0</v>
      </c>
      <c r="AE807" s="95">
        <v>0</v>
      </c>
      <c r="AF807" s="95">
        <v>0</v>
      </c>
      <c r="AG807" s="343">
        <v>0</v>
      </c>
      <c r="AH807" s="99"/>
    </row>
    <row r="808" spans="1:34" s="34" customFormat="1" ht="12">
      <c r="A808" s="100">
        <v>492</v>
      </c>
      <c r="B808" s="103">
        <v>492281137</v>
      </c>
      <c r="C808" s="102" t="s">
        <v>542</v>
      </c>
      <c r="D808" s="103">
        <v>281</v>
      </c>
      <c r="E808" s="102" t="s">
        <v>306</v>
      </c>
      <c r="F808" s="103">
        <v>137</v>
      </c>
      <c r="G808" s="104" t="s">
        <v>162</v>
      </c>
      <c r="H808" s="94"/>
      <c r="I808" s="304">
        <v>20986</v>
      </c>
      <c r="J808" s="304">
        <v>645</v>
      </c>
      <c r="K808" s="304">
        <v>0</v>
      </c>
      <c r="L808" s="304">
        <v>1188</v>
      </c>
      <c r="M808" s="304">
        <v>22819</v>
      </c>
      <c r="N808" s="127"/>
      <c r="O808" s="134">
        <v>1</v>
      </c>
      <c r="P808" s="95">
        <v>21631</v>
      </c>
      <c r="Q808" s="95">
        <v>0</v>
      </c>
      <c r="R808" s="95">
        <v>0</v>
      </c>
      <c r="S808" s="95">
        <v>0</v>
      </c>
      <c r="T808" s="95">
        <v>1188</v>
      </c>
      <c r="U808" s="95">
        <v>22819</v>
      </c>
      <c r="V808" s="128"/>
      <c r="W808" s="361">
        <v>0</v>
      </c>
      <c r="X808" s="362">
        <v>0</v>
      </c>
      <c r="Y808" s="133">
        <v>0.18</v>
      </c>
      <c r="Z808" s="133">
        <v>0.10492736217608863</v>
      </c>
      <c r="AA808" s="339">
        <v>0</v>
      </c>
      <c r="AB808" s="130"/>
      <c r="AC808" s="341">
        <v>0</v>
      </c>
      <c r="AD808" s="134">
        <v>0</v>
      </c>
      <c r="AE808" s="95">
        <v>0</v>
      </c>
      <c r="AF808" s="95">
        <v>0</v>
      </c>
      <c r="AG808" s="343">
        <v>0</v>
      </c>
      <c r="AH808" s="99"/>
    </row>
    <row r="809" spans="1:34" s="34" customFormat="1" ht="12">
      <c r="A809" s="100">
        <v>492</v>
      </c>
      <c r="B809" s="103">
        <v>492281281</v>
      </c>
      <c r="C809" s="102" t="s">
        <v>542</v>
      </c>
      <c r="D809" s="103">
        <v>281</v>
      </c>
      <c r="E809" s="102" t="s">
        <v>306</v>
      </c>
      <c r="F809" s="103">
        <v>281</v>
      </c>
      <c r="G809" s="104" t="s">
        <v>306</v>
      </c>
      <c r="H809" s="94"/>
      <c r="I809" s="304">
        <v>20318</v>
      </c>
      <c r="J809" s="304">
        <v>2</v>
      </c>
      <c r="K809" s="304">
        <v>0</v>
      </c>
      <c r="L809" s="304">
        <v>1188</v>
      </c>
      <c r="M809" s="304">
        <v>21508</v>
      </c>
      <c r="N809" s="127"/>
      <c r="O809" s="134">
        <v>341</v>
      </c>
      <c r="P809" s="95">
        <v>6929120</v>
      </c>
      <c r="Q809" s="95">
        <v>0</v>
      </c>
      <c r="R809" s="95">
        <v>0</v>
      </c>
      <c r="S809" s="95">
        <v>0</v>
      </c>
      <c r="T809" s="95">
        <v>405108</v>
      </c>
      <c r="U809" s="95">
        <v>7334228</v>
      </c>
      <c r="V809" s="128"/>
      <c r="W809" s="361">
        <v>0</v>
      </c>
      <c r="X809" s="362">
        <v>0</v>
      </c>
      <c r="Y809" s="133">
        <v>0.18</v>
      </c>
      <c r="Z809" s="133">
        <v>0.16214776428547989</v>
      </c>
      <c r="AA809" s="339">
        <v>0</v>
      </c>
      <c r="AB809" s="130"/>
      <c r="AC809" s="341">
        <v>100</v>
      </c>
      <c r="AD809" s="134">
        <v>0</v>
      </c>
      <c r="AE809" s="95">
        <v>0</v>
      </c>
      <c r="AF809" s="95">
        <v>0</v>
      </c>
      <c r="AG809" s="343">
        <v>0</v>
      </c>
      <c r="AH809" s="99"/>
    </row>
    <row r="810" spans="1:34" s="34" customFormat="1" ht="12">
      <c r="A810" s="100">
        <v>492</v>
      </c>
      <c r="B810" s="103">
        <v>492281325</v>
      </c>
      <c r="C810" s="102" t="s">
        <v>542</v>
      </c>
      <c r="D810" s="103">
        <v>281</v>
      </c>
      <c r="E810" s="102" t="s">
        <v>306</v>
      </c>
      <c r="F810" s="103">
        <v>325</v>
      </c>
      <c r="G810" s="104" t="s">
        <v>350</v>
      </c>
      <c r="H810" s="94"/>
      <c r="I810" s="304">
        <v>18684</v>
      </c>
      <c r="J810" s="304">
        <v>1263</v>
      </c>
      <c r="K810" s="304">
        <v>0</v>
      </c>
      <c r="L810" s="304">
        <v>1188</v>
      </c>
      <c r="M810" s="304">
        <v>21135</v>
      </c>
      <c r="N810" s="127"/>
      <c r="O810" s="134">
        <v>1</v>
      </c>
      <c r="P810" s="95">
        <v>19947</v>
      </c>
      <c r="Q810" s="95">
        <v>0</v>
      </c>
      <c r="R810" s="95">
        <v>0</v>
      </c>
      <c r="S810" s="95">
        <v>0</v>
      </c>
      <c r="T810" s="95">
        <v>1188</v>
      </c>
      <c r="U810" s="95">
        <v>21135</v>
      </c>
      <c r="V810" s="128"/>
      <c r="W810" s="361">
        <v>0</v>
      </c>
      <c r="X810" s="362">
        <v>0</v>
      </c>
      <c r="Y810" s="133">
        <v>0.09</v>
      </c>
      <c r="Z810" s="133">
        <v>1.2613128442246473E-2</v>
      </c>
      <c r="AA810" s="339">
        <v>0</v>
      </c>
      <c r="AB810" s="130"/>
      <c r="AC810" s="341">
        <v>0</v>
      </c>
      <c r="AD810" s="134">
        <v>0</v>
      </c>
      <c r="AE810" s="95">
        <v>0</v>
      </c>
      <c r="AF810" s="95">
        <v>0</v>
      </c>
      <c r="AG810" s="343">
        <v>0</v>
      </c>
      <c r="AH810" s="99"/>
    </row>
    <row r="811" spans="1:34" s="34" customFormat="1" ht="12">
      <c r="A811" s="100">
        <v>492</v>
      </c>
      <c r="B811" s="103">
        <v>492281332</v>
      </c>
      <c r="C811" s="102" t="s">
        <v>542</v>
      </c>
      <c r="D811" s="103">
        <v>281</v>
      </c>
      <c r="E811" s="102" t="s">
        <v>306</v>
      </c>
      <c r="F811" s="103">
        <v>332</v>
      </c>
      <c r="G811" s="104" t="s">
        <v>357</v>
      </c>
      <c r="H811" s="94"/>
      <c r="I811" s="304">
        <v>17633</v>
      </c>
      <c r="J811" s="304">
        <v>522</v>
      </c>
      <c r="K811" s="304">
        <v>0</v>
      </c>
      <c r="L811" s="304">
        <v>1188</v>
      </c>
      <c r="M811" s="304">
        <v>19343</v>
      </c>
      <c r="N811" s="127"/>
      <c r="O811" s="134">
        <v>2</v>
      </c>
      <c r="P811" s="95">
        <v>36310</v>
      </c>
      <c r="Q811" s="95">
        <v>0</v>
      </c>
      <c r="R811" s="95">
        <v>0</v>
      </c>
      <c r="S811" s="95">
        <v>0</v>
      </c>
      <c r="T811" s="95">
        <v>2376</v>
      </c>
      <c r="U811" s="95">
        <v>38686</v>
      </c>
      <c r="V811" s="128"/>
      <c r="W811" s="361">
        <v>0</v>
      </c>
      <c r="X811" s="362">
        <v>0</v>
      </c>
      <c r="Y811" s="133">
        <v>0.09</v>
      </c>
      <c r="Z811" s="133">
        <v>2.6843073868460743E-2</v>
      </c>
      <c r="AA811" s="339">
        <v>0</v>
      </c>
      <c r="AB811" s="130"/>
      <c r="AC811" s="341">
        <v>1</v>
      </c>
      <c r="AD811" s="134">
        <v>0</v>
      </c>
      <c r="AE811" s="95">
        <v>0</v>
      </c>
      <c r="AF811" s="95">
        <v>0</v>
      </c>
      <c r="AG811" s="343">
        <v>0</v>
      </c>
      <c r="AH811" s="99"/>
    </row>
    <row r="812" spans="1:34" s="34" customFormat="1" ht="12">
      <c r="A812" s="100">
        <v>493</v>
      </c>
      <c r="B812" s="103">
        <v>493057030</v>
      </c>
      <c r="C812" s="102" t="s">
        <v>560</v>
      </c>
      <c r="D812" s="103">
        <v>57</v>
      </c>
      <c r="E812" s="102" t="s">
        <v>82</v>
      </c>
      <c r="F812" s="103">
        <v>30</v>
      </c>
      <c r="G812" s="104" t="s">
        <v>55</v>
      </c>
      <c r="H812" s="94"/>
      <c r="I812" s="304">
        <v>14452.325895875592</v>
      </c>
      <c r="J812" s="304">
        <v>5208</v>
      </c>
      <c r="K812" s="304">
        <v>0</v>
      </c>
      <c r="L812" s="304">
        <v>1188</v>
      </c>
      <c r="M812" s="304">
        <v>20848.325895875591</v>
      </c>
      <c r="N812" s="127"/>
      <c r="O812" s="134">
        <v>1</v>
      </c>
      <c r="P812" s="95">
        <v>19660</v>
      </c>
      <c r="Q812" s="95">
        <v>0</v>
      </c>
      <c r="R812" s="95">
        <v>0</v>
      </c>
      <c r="S812" s="95">
        <v>0</v>
      </c>
      <c r="T812" s="95">
        <v>1188</v>
      </c>
      <c r="U812" s="95">
        <v>20848</v>
      </c>
      <c r="V812" s="128"/>
      <c r="W812" s="361">
        <v>0</v>
      </c>
      <c r="X812" s="362">
        <v>0</v>
      </c>
      <c r="Y812" s="133">
        <v>0.09</v>
      </c>
      <c r="Z812" s="133">
        <v>7.4103570780187141E-3</v>
      </c>
      <c r="AA812" s="339">
        <v>0</v>
      </c>
      <c r="AB812" s="130"/>
      <c r="AC812" s="341">
        <v>0</v>
      </c>
      <c r="AD812" s="134">
        <v>0</v>
      </c>
      <c r="AE812" s="95">
        <v>0</v>
      </c>
      <c r="AF812" s="95">
        <v>0</v>
      </c>
      <c r="AG812" s="343">
        <v>0</v>
      </c>
      <c r="AH812" s="99"/>
    </row>
    <row r="813" spans="1:34" s="34" customFormat="1" ht="12">
      <c r="A813" s="100">
        <v>493</v>
      </c>
      <c r="B813" s="103">
        <v>493057035</v>
      </c>
      <c r="C813" s="102" t="s">
        <v>560</v>
      </c>
      <c r="D813" s="103">
        <v>57</v>
      </c>
      <c r="E813" s="102" t="s">
        <v>82</v>
      </c>
      <c r="F813" s="103">
        <v>35</v>
      </c>
      <c r="G813" s="104" t="s">
        <v>60</v>
      </c>
      <c r="H813" s="94"/>
      <c r="I813" s="304">
        <v>23718</v>
      </c>
      <c r="J813" s="304">
        <v>8436</v>
      </c>
      <c r="K813" s="304">
        <v>0</v>
      </c>
      <c r="L813" s="304">
        <v>1188</v>
      </c>
      <c r="M813" s="304">
        <v>33342</v>
      </c>
      <c r="N813" s="127"/>
      <c r="O813" s="134">
        <v>7</v>
      </c>
      <c r="P813" s="95">
        <v>225078</v>
      </c>
      <c r="Q813" s="95">
        <v>0</v>
      </c>
      <c r="R813" s="95">
        <v>0</v>
      </c>
      <c r="S813" s="95">
        <v>0</v>
      </c>
      <c r="T813" s="95">
        <v>8316</v>
      </c>
      <c r="U813" s="95">
        <v>233394</v>
      </c>
      <c r="V813" s="128"/>
      <c r="W813" s="361">
        <v>0</v>
      </c>
      <c r="X813" s="362">
        <v>0</v>
      </c>
      <c r="Y813" s="133">
        <v>0.18</v>
      </c>
      <c r="Z813" s="133">
        <v>0.16288347901121777</v>
      </c>
      <c r="AA813" s="339">
        <v>0</v>
      </c>
      <c r="AB813" s="130"/>
      <c r="AC813" s="341">
        <v>0</v>
      </c>
      <c r="AD813" s="134">
        <v>0</v>
      </c>
      <c r="AE813" s="95">
        <v>0</v>
      </c>
      <c r="AF813" s="95">
        <v>0</v>
      </c>
      <c r="AG813" s="343">
        <v>0</v>
      </c>
      <c r="AH813" s="99"/>
    </row>
    <row r="814" spans="1:34" s="34" customFormat="1" ht="12">
      <c r="A814" s="100">
        <v>493</v>
      </c>
      <c r="B814" s="103">
        <v>493057044</v>
      </c>
      <c r="C814" s="102" t="s">
        <v>560</v>
      </c>
      <c r="D814" s="103">
        <v>57</v>
      </c>
      <c r="E814" s="102" t="s">
        <v>82</v>
      </c>
      <c r="F814" s="103">
        <v>44</v>
      </c>
      <c r="G814" s="104" t="s">
        <v>69</v>
      </c>
      <c r="H814" s="94"/>
      <c r="I814" s="304">
        <v>17077</v>
      </c>
      <c r="J814" s="304">
        <v>0</v>
      </c>
      <c r="K814" s="304">
        <v>0</v>
      </c>
      <c r="L814" s="304">
        <v>1188</v>
      </c>
      <c r="M814" s="304">
        <v>18265</v>
      </c>
      <c r="N814" s="127"/>
      <c r="O814" s="134">
        <v>1</v>
      </c>
      <c r="P814" s="95">
        <v>17077</v>
      </c>
      <c r="Q814" s="95">
        <v>0</v>
      </c>
      <c r="R814" s="95">
        <v>0</v>
      </c>
      <c r="S814" s="95">
        <v>0</v>
      </c>
      <c r="T814" s="95">
        <v>1188</v>
      </c>
      <c r="U814" s="95">
        <v>18265</v>
      </c>
      <c r="V814" s="128"/>
      <c r="W814" s="361">
        <v>0</v>
      </c>
      <c r="X814" s="362">
        <v>0</v>
      </c>
      <c r="Y814" s="133">
        <v>0.09</v>
      </c>
      <c r="Z814" s="133">
        <v>9.39202095539073E-2</v>
      </c>
      <c r="AA814" s="339">
        <v>0</v>
      </c>
      <c r="AB814" s="130"/>
      <c r="AC814" s="341">
        <v>0</v>
      </c>
      <c r="AD814" s="134">
        <v>0</v>
      </c>
      <c r="AE814" s="95">
        <v>0</v>
      </c>
      <c r="AF814" s="95">
        <v>0</v>
      </c>
      <c r="AG814" s="343">
        <v>0</v>
      </c>
      <c r="AH814" s="99"/>
    </row>
    <row r="815" spans="1:34" s="34" customFormat="1" ht="12">
      <c r="A815" s="100">
        <v>493</v>
      </c>
      <c r="B815" s="103">
        <v>493057057</v>
      </c>
      <c r="C815" s="102" t="s">
        <v>560</v>
      </c>
      <c r="D815" s="103">
        <v>57</v>
      </c>
      <c r="E815" s="102" t="s">
        <v>82</v>
      </c>
      <c r="F815" s="103">
        <v>57</v>
      </c>
      <c r="G815" s="104" t="s">
        <v>82</v>
      </c>
      <c r="H815" s="94"/>
      <c r="I815" s="304">
        <v>24597</v>
      </c>
      <c r="J815" s="304">
        <v>1233</v>
      </c>
      <c r="K815" s="304">
        <v>0</v>
      </c>
      <c r="L815" s="304">
        <v>1188</v>
      </c>
      <c r="M815" s="304">
        <v>27018</v>
      </c>
      <c r="N815" s="127"/>
      <c r="O815" s="134">
        <v>99</v>
      </c>
      <c r="P815" s="95">
        <v>2557170</v>
      </c>
      <c r="Q815" s="95">
        <v>0</v>
      </c>
      <c r="R815" s="95">
        <v>0</v>
      </c>
      <c r="S815" s="95">
        <v>0</v>
      </c>
      <c r="T815" s="95">
        <v>117612</v>
      </c>
      <c r="U815" s="95">
        <v>2674782</v>
      </c>
      <c r="V815" s="128"/>
      <c r="W815" s="361">
        <v>0</v>
      </c>
      <c r="X815" s="362">
        <v>0</v>
      </c>
      <c r="Y815" s="133">
        <v>0.18</v>
      </c>
      <c r="Z815" s="133">
        <v>0.1244432740237135</v>
      </c>
      <c r="AA815" s="339">
        <v>0</v>
      </c>
      <c r="AB815" s="130"/>
      <c r="AC815" s="341">
        <v>0</v>
      </c>
      <c r="AD815" s="134">
        <v>0</v>
      </c>
      <c r="AE815" s="95">
        <v>0</v>
      </c>
      <c r="AF815" s="95">
        <v>0</v>
      </c>
      <c r="AG815" s="343">
        <v>0</v>
      </c>
      <c r="AH815" s="99"/>
    </row>
    <row r="816" spans="1:34" s="34" customFormat="1" ht="12">
      <c r="A816" s="100">
        <v>493</v>
      </c>
      <c r="B816" s="103">
        <v>493057093</v>
      </c>
      <c r="C816" s="102" t="s">
        <v>560</v>
      </c>
      <c r="D816" s="103">
        <v>57</v>
      </c>
      <c r="E816" s="102" t="s">
        <v>82</v>
      </c>
      <c r="F816" s="103">
        <v>93</v>
      </c>
      <c r="G816" s="104" t="s">
        <v>118</v>
      </c>
      <c r="H816" s="94"/>
      <c r="I816" s="304">
        <v>24417</v>
      </c>
      <c r="J816" s="304">
        <v>99</v>
      </c>
      <c r="K816" s="304">
        <v>0</v>
      </c>
      <c r="L816" s="304">
        <v>1188</v>
      </c>
      <c r="M816" s="304">
        <v>25704</v>
      </c>
      <c r="N816" s="127"/>
      <c r="O816" s="134">
        <v>37</v>
      </c>
      <c r="P816" s="95">
        <v>907092</v>
      </c>
      <c r="Q816" s="95">
        <v>0</v>
      </c>
      <c r="R816" s="95">
        <v>0</v>
      </c>
      <c r="S816" s="95">
        <v>0</v>
      </c>
      <c r="T816" s="95">
        <v>43956</v>
      </c>
      <c r="U816" s="95">
        <v>951048</v>
      </c>
      <c r="V816" s="128"/>
      <c r="W816" s="361">
        <v>0</v>
      </c>
      <c r="X816" s="362">
        <v>0</v>
      </c>
      <c r="Y816" s="133">
        <v>0.18</v>
      </c>
      <c r="Z816" s="133">
        <v>8.5882308079859873E-2</v>
      </c>
      <c r="AA816" s="339">
        <v>0</v>
      </c>
      <c r="AB816" s="130"/>
      <c r="AC816" s="341">
        <v>0</v>
      </c>
      <c r="AD816" s="134">
        <v>0</v>
      </c>
      <c r="AE816" s="95">
        <v>0</v>
      </c>
      <c r="AF816" s="95">
        <v>0</v>
      </c>
      <c r="AG816" s="343">
        <v>0</v>
      </c>
      <c r="AH816" s="99"/>
    </row>
    <row r="817" spans="1:34" s="34" customFormat="1" ht="12">
      <c r="A817" s="100">
        <v>493</v>
      </c>
      <c r="B817" s="103">
        <v>493057163</v>
      </c>
      <c r="C817" s="102" t="s">
        <v>560</v>
      </c>
      <c r="D817" s="103">
        <v>57</v>
      </c>
      <c r="E817" s="102" t="s">
        <v>82</v>
      </c>
      <c r="F817" s="103">
        <v>163</v>
      </c>
      <c r="G817" s="104" t="s">
        <v>188</v>
      </c>
      <c r="H817" s="94"/>
      <c r="I817" s="304">
        <v>20602</v>
      </c>
      <c r="J817" s="304">
        <v>3</v>
      </c>
      <c r="K817" s="304">
        <v>0</v>
      </c>
      <c r="L817" s="304">
        <v>1188</v>
      </c>
      <c r="M817" s="304">
        <v>21793</v>
      </c>
      <c r="N817" s="127"/>
      <c r="O817" s="134">
        <v>4</v>
      </c>
      <c r="P817" s="95">
        <v>82420</v>
      </c>
      <c r="Q817" s="95">
        <v>0</v>
      </c>
      <c r="R817" s="95">
        <v>0</v>
      </c>
      <c r="S817" s="95">
        <v>0</v>
      </c>
      <c r="T817" s="95">
        <v>4752</v>
      </c>
      <c r="U817" s="95">
        <v>87172</v>
      </c>
      <c r="V817" s="128"/>
      <c r="W817" s="361">
        <v>0</v>
      </c>
      <c r="X817" s="362">
        <v>0</v>
      </c>
      <c r="Y817" s="133">
        <v>0.18</v>
      </c>
      <c r="Z817" s="133">
        <v>9.5688734990315535E-2</v>
      </c>
      <c r="AA817" s="339">
        <v>0</v>
      </c>
      <c r="AB817" s="130"/>
      <c r="AC817" s="341">
        <v>0</v>
      </c>
      <c r="AD817" s="134">
        <v>0</v>
      </c>
      <c r="AE817" s="95">
        <v>0</v>
      </c>
      <c r="AF817" s="95">
        <v>0</v>
      </c>
      <c r="AG817" s="343">
        <v>0</v>
      </c>
      <c r="AH817" s="99"/>
    </row>
    <row r="818" spans="1:34" s="34" customFormat="1" ht="12">
      <c r="A818" s="100">
        <v>493</v>
      </c>
      <c r="B818" s="103">
        <v>493057176</v>
      </c>
      <c r="C818" s="102" t="s">
        <v>560</v>
      </c>
      <c r="D818" s="103">
        <v>57</v>
      </c>
      <c r="E818" s="102" t="s">
        <v>82</v>
      </c>
      <c r="F818" s="103">
        <v>176</v>
      </c>
      <c r="G818" s="104" t="s">
        <v>201</v>
      </c>
      <c r="H818" s="94"/>
      <c r="I818" s="304">
        <v>18717</v>
      </c>
      <c r="J818" s="304">
        <v>6044</v>
      </c>
      <c r="K818" s="304">
        <v>0</v>
      </c>
      <c r="L818" s="304">
        <v>1188</v>
      </c>
      <c r="M818" s="304">
        <v>25949</v>
      </c>
      <c r="N818" s="127"/>
      <c r="O818" s="134">
        <v>1</v>
      </c>
      <c r="P818" s="95">
        <v>24761</v>
      </c>
      <c r="Q818" s="95">
        <v>0</v>
      </c>
      <c r="R818" s="95">
        <v>0</v>
      </c>
      <c r="S818" s="95">
        <v>0</v>
      </c>
      <c r="T818" s="95">
        <v>1188</v>
      </c>
      <c r="U818" s="95">
        <v>25949</v>
      </c>
      <c r="V818" s="128"/>
      <c r="W818" s="361">
        <v>0</v>
      </c>
      <c r="X818" s="362">
        <v>0</v>
      </c>
      <c r="Y818" s="133">
        <v>0.09</v>
      </c>
      <c r="Z818" s="133">
        <v>7.7252291190308575E-2</v>
      </c>
      <c r="AA818" s="339">
        <v>0</v>
      </c>
      <c r="AB818" s="130"/>
      <c r="AC818" s="341">
        <v>0</v>
      </c>
      <c r="AD818" s="134">
        <v>0</v>
      </c>
      <c r="AE818" s="95">
        <v>0</v>
      </c>
      <c r="AF818" s="95">
        <v>0</v>
      </c>
      <c r="AG818" s="343">
        <v>0</v>
      </c>
      <c r="AH818" s="99"/>
    </row>
    <row r="819" spans="1:34" s="34" customFormat="1" ht="12">
      <c r="A819" s="100">
        <v>493</v>
      </c>
      <c r="B819" s="103">
        <v>493057207</v>
      </c>
      <c r="C819" s="102" t="s">
        <v>560</v>
      </c>
      <c r="D819" s="103">
        <v>57</v>
      </c>
      <c r="E819" s="102" t="s">
        <v>82</v>
      </c>
      <c r="F819" s="103">
        <v>207</v>
      </c>
      <c r="G819" s="104" t="s">
        <v>232</v>
      </c>
      <c r="H819" s="94"/>
      <c r="I819" s="304">
        <v>13387</v>
      </c>
      <c r="J819" s="304">
        <v>11229</v>
      </c>
      <c r="K819" s="304">
        <v>0</v>
      </c>
      <c r="L819" s="304">
        <v>1188</v>
      </c>
      <c r="M819" s="304">
        <v>25804</v>
      </c>
      <c r="N819" s="127"/>
      <c r="O819" s="134">
        <v>1</v>
      </c>
      <c r="P819" s="95">
        <v>24616</v>
      </c>
      <c r="Q819" s="95">
        <v>0</v>
      </c>
      <c r="R819" s="95">
        <v>0</v>
      </c>
      <c r="S819" s="95">
        <v>0</v>
      </c>
      <c r="T819" s="95">
        <v>1188</v>
      </c>
      <c r="U819" s="95">
        <v>25804</v>
      </c>
      <c r="V819" s="128"/>
      <c r="W819" s="361">
        <v>0</v>
      </c>
      <c r="X819" s="362">
        <v>0</v>
      </c>
      <c r="Y819" s="133">
        <v>0.09</v>
      </c>
      <c r="Z819" s="133">
        <v>3.8441647048405916E-4</v>
      </c>
      <c r="AA819" s="339">
        <v>0</v>
      </c>
      <c r="AB819" s="130"/>
      <c r="AC819" s="341">
        <v>0</v>
      </c>
      <c r="AD819" s="134">
        <v>0</v>
      </c>
      <c r="AE819" s="95">
        <v>0</v>
      </c>
      <c r="AF819" s="95">
        <v>0</v>
      </c>
      <c r="AG819" s="343">
        <v>0</v>
      </c>
      <c r="AH819" s="99"/>
    </row>
    <row r="820" spans="1:34" s="34" customFormat="1" ht="12">
      <c r="A820" s="100">
        <v>493</v>
      </c>
      <c r="B820" s="103">
        <v>493057248</v>
      </c>
      <c r="C820" s="102" t="s">
        <v>560</v>
      </c>
      <c r="D820" s="103">
        <v>57</v>
      </c>
      <c r="E820" s="102" t="s">
        <v>82</v>
      </c>
      <c r="F820" s="103">
        <v>248</v>
      </c>
      <c r="G820" s="104" t="s">
        <v>273</v>
      </c>
      <c r="H820" s="94"/>
      <c r="I820" s="304">
        <v>23373</v>
      </c>
      <c r="J820" s="304">
        <v>880</v>
      </c>
      <c r="K820" s="304">
        <v>0</v>
      </c>
      <c r="L820" s="304">
        <v>1188</v>
      </c>
      <c r="M820" s="304">
        <v>25441</v>
      </c>
      <c r="N820" s="127"/>
      <c r="O820" s="134">
        <v>38</v>
      </c>
      <c r="P820" s="95">
        <v>921614</v>
      </c>
      <c r="Q820" s="95">
        <v>0</v>
      </c>
      <c r="R820" s="95">
        <v>0</v>
      </c>
      <c r="S820" s="95">
        <v>0</v>
      </c>
      <c r="T820" s="95">
        <v>45144</v>
      </c>
      <c r="U820" s="95">
        <v>966758</v>
      </c>
      <c r="V820" s="128"/>
      <c r="W820" s="361">
        <v>0</v>
      </c>
      <c r="X820" s="362">
        <v>0</v>
      </c>
      <c r="Y820" s="133">
        <v>0.18</v>
      </c>
      <c r="Z820" s="133">
        <v>6.9151363690119996E-2</v>
      </c>
      <c r="AA820" s="339">
        <v>0</v>
      </c>
      <c r="AB820" s="130"/>
      <c r="AC820" s="341">
        <v>0</v>
      </c>
      <c r="AD820" s="134">
        <v>0</v>
      </c>
      <c r="AE820" s="95">
        <v>0</v>
      </c>
      <c r="AF820" s="95">
        <v>0</v>
      </c>
      <c r="AG820" s="343">
        <v>0</v>
      </c>
      <c r="AH820" s="99"/>
    </row>
    <row r="821" spans="1:34" s="34" customFormat="1" ht="12">
      <c r="A821" s="100">
        <v>493</v>
      </c>
      <c r="B821" s="103">
        <v>493057262</v>
      </c>
      <c r="C821" s="102" t="s">
        <v>560</v>
      </c>
      <c r="D821" s="103">
        <v>57</v>
      </c>
      <c r="E821" s="102" t="s">
        <v>82</v>
      </c>
      <c r="F821" s="103">
        <v>262</v>
      </c>
      <c r="G821" s="104" t="s">
        <v>287</v>
      </c>
      <c r="H821" s="94"/>
      <c r="I821" s="304">
        <v>21472</v>
      </c>
      <c r="J821" s="304">
        <v>225</v>
      </c>
      <c r="K821" s="304">
        <v>0</v>
      </c>
      <c r="L821" s="304">
        <v>1188</v>
      </c>
      <c r="M821" s="304">
        <v>22885</v>
      </c>
      <c r="N821" s="127"/>
      <c r="O821" s="134">
        <v>1</v>
      </c>
      <c r="P821" s="95">
        <v>21697</v>
      </c>
      <c r="Q821" s="95">
        <v>0</v>
      </c>
      <c r="R821" s="95">
        <v>0</v>
      </c>
      <c r="S821" s="95">
        <v>0</v>
      </c>
      <c r="T821" s="95">
        <v>1188</v>
      </c>
      <c r="U821" s="95">
        <v>22885</v>
      </c>
      <c r="V821" s="128"/>
      <c r="W821" s="361">
        <v>0</v>
      </c>
      <c r="X821" s="362">
        <v>0</v>
      </c>
      <c r="Y821" s="133">
        <v>0.09</v>
      </c>
      <c r="Z821" s="133">
        <v>8.7628777562184054E-2</v>
      </c>
      <c r="AA821" s="339">
        <v>0</v>
      </c>
      <c r="AB821" s="130"/>
      <c r="AC821" s="341">
        <v>0</v>
      </c>
      <c r="AD821" s="134">
        <v>0</v>
      </c>
      <c r="AE821" s="95">
        <v>0</v>
      </c>
      <c r="AF821" s="95">
        <v>0</v>
      </c>
      <c r="AG821" s="343">
        <v>0</v>
      </c>
      <c r="AH821" s="99"/>
    </row>
    <row r="822" spans="1:34" s="34" customFormat="1" ht="12">
      <c r="A822" s="100">
        <v>493</v>
      </c>
      <c r="B822" s="103">
        <v>493057346</v>
      </c>
      <c r="C822" s="102" t="s">
        <v>560</v>
      </c>
      <c r="D822" s="103">
        <v>57</v>
      </c>
      <c r="E822" s="102" t="s">
        <v>82</v>
      </c>
      <c r="F822" s="103">
        <v>346</v>
      </c>
      <c r="G822" s="104" t="s">
        <v>371</v>
      </c>
      <c r="H822" s="94"/>
      <c r="I822" s="304">
        <v>22202</v>
      </c>
      <c r="J822" s="304">
        <v>3497</v>
      </c>
      <c r="K822" s="304">
        <v>0</v>
      </c>
      <c r="L822" s="304">
        <v>1188</v>
      </c>
      <c r="M822" s="304">
        <v>26887</v>
      </c>
      <c r="N822" s="127"/>
      <c r="O822" s="134">
        <v>4</v>
      </c>
      <c r="P822" s="95">
        <v>102796</v>
      </c>
      <c r="Q822" s="95">
        <v>0</v>
      </c>
      <c r="R822" s="95">
        <v>0</v>
      </c>
      <c r="S822" s="95">
        <v>0</v>
      </c>
      <c r="T822" s="95">
        <v>4752</v>
      </c>
      <c r="U822" s="95">
        <v>107548</v>
      </c>
      <c r="V822" s="128"/>
      <c r="W822" s="361">
        <v>0</v>
      </c>
      <c r="X822" s="362">
        <v>0</v>
      </c>
      <c r="Y822" s="133">
        <v>0.09</v>
      </c>
      <c r="Z822" s="133">
        <v>2.0953563763898626E-2</v>
      </c>
      <c r="AA822" s="339">
        <v>0</v>
      </c>
      <c r="AB822" s="130"/>
      <c r="AC822" s="341">
        <v>0</v>
      </c>
      <c r="AD822" s="134">
        <v>0</v>
      </c>
      <c r="AE822" s="95">
        <v>0</v>
      </c>
      <c r="AF822" s="95">
        <v>0</v>
      </c>
      <c r="AG822" s="343">
        <v>0</v>
      </c>
      <c r="AH822" s="99"/>
    </row>
    <row r="823" spans="1:34" s="34" customFormat="1" ht="12">
      <c r="A823" s="100">
        <v>494</v>
      </c>
      <c r="B823" s="103">
        <v>494093035</v>
      </c>
      <c r="C823" s="102" t="s">
        <v>543</v>
      </c>
      <c r="D823" s="103">
        <v>93</v>
      </c>
      <c r="E823" s="102" t="s">
        <v>118</v>
      </c>
      <c r="F823" s="103">
        <v>35</v>
      </c>
      <c r="G823" s="104" t="s">
        <v>60</v>
      </c>
      <c r="H823" s="94"/>
      <c r="I823" s="304">
        <v>21999</v>
      </c>
      <c r="J823" s="304">
        <v>7824</v>
      </c>
      <c r="K823" s="304">
        <v>0</v>
      </c>
      <c r="L823" s="304">
        <v>1188</v>
      </c>
      <c r="M823" s="304">
        <v>31011</v>
      </c>
      <c r="N823" s="127"/>
      <c r="O823" s="134">
        <v>4</v>
      </c>
      <c r="P823" s="95">
        <v>118380</v>
      </c>
      <c r="Q823" s="95">
        <v>0</v>
      </c>
      <c r="R823" s="95">
        <v>0</v>
      </c>
      <c r="S823" s="95">
        <v>0</v>
      </c>
      <c r="T823" s="95">
        <v>4716</v>
      </c>
      <c r="U823" s="95">
        <v>123096</v>
      </c>
      <c r="V823" s="128"/>
      <c r="W823" s="361">
        <v>3.0534351145038167E-2</v>
      </c>
      <c r="X823" s="362">
        <v>0</v>
      </c>
      <c r="Y823" s="133">
        <v>0.18</v>
      </c>
      <c r="Z823" s="133">
        <v>0.16288347901121777</v>
      </c>
      <c r="AA823" s="339">
        <v>0</v>
      </c>
      <c r="AB823" s="130"/>
      <c r="AC823" s="341">
        <v>2</v>
      </c>
      <c r="AD823" s="134">
        <v>0</v>
      </c>
      <c r="AE823" s="95">
        <v>0</v>
      </c>
      <c r="AF823" s="95">
        <v>0</v>
      </c>
      <c r="AG823" s="343">
        <v>0</v>
      </c>
      <c r="AH823" s="99"/>
    </row>
    <row r="824" spans="1:34" s="34" customFormat="1" ht="12">
      <c r="A824" s="100">
        <v>494</v>
      </c>
      <c r="B824" s="103">
        <v>494093049</v>
      </c>
      <c r="C824" s="102" t="s">
        <v>543</v>
      </c>
      <c r="D824" s="103">
        <v>93</v>
      </c>
      <c r="E824" s="102" t="s">
        <v>118</v>
      </c>
      <c r="F824" s="103">
        <v>49</v>
      </c>
      <c r="G824" s="104" t="s">
        <v>74</v>
      </c>
      <c r="H824" s="94"/>
      <c r="I824" s="304">
        <v>20405</v>
      </c>
      <c r="J824" s="304">
        <v>25365</v>
      </c>
      <c r="K824" s="304">
        <v>0</v>
      </c>
      <c r="L824" s="304">
        <v>1188</v>
      </c>
      <c r="M824" s="304">
        <v>46958</v>
      </c>
      <c r="N824" s="127"/>
      <c r="O824" s="134">
        <v>4</v>
      </c>
      <c r="P824" s="95">
        <v>181684</v>
      </c>
      <c r="Q824" s="95">
        <v>0</v>
      </c>
      <c r="R824" s="95">
        <v>0</v>
      </c>
      <c r="S824" s="95">
        <v>0</v>
      </c>
      <c r="T824" s="95">
        <v>4716</v>
      </c>
      <c r="U824" s="95">
        <v>186400</v>
      </c>
      <c r="V824" s="128"/>
      <c r="W824" s="361">
        <v>3.0534351145038167E-2</v>
      </c>
      <c r="X824" s="362">
        <v>0</v>
      </c>
      <c r="Y824" s="133">
        <v>0.09</v>
      </c>
      <c r="Z824" s="133">
        <v>6.4828275284555426E-2</v>
      </c>
      <c r="AA824" s="339">
        <v>0</v>
      </c>
      <c r="AB824" s="130"/>
      <c r="AC824" s="341">
        <v>3</v>
      </c>
      <c r="AD824" s="134">
        <v>0</v>
      </c>
      <c r="AE824" s="95">
        <v>0</v>
      </c>
      <c r="AF824" s="95">
        <v>0</v>
      </c>
      <c r="AG824" s="343">
        <v>0</v>
      </c>
      <c r="AH824" s="99"/>
    </row>
    <row r="825" spans="1:34" s="34" customFormat="1" ht="12">
      <c r="A825" s="100">
        <v>494</v>
      </c>
      <c r="B825" s="103">
        <v>494093056</v>
      </c>
      <c r="C825" s="102" t="s">
        <v>543</v>
      </c>
      <c r="D825" s="103">
        <v>93</v>
      </c>
      <c r="E825" s="102" t="s">
        <v>118</v>
      </c>
      <c r="F825" s="103">
        <v>56</v>
      </c>
      <c r="G825" s="104" t="s">
        <v>81</v>
      </c>
      <c r="H825" s="94"/>
      <c r="I825" s="304">
        <v>13418</v>
      </c>
      <c r="J825" s="304">
        <v>4267</v>
      </c>
      <c r="K825" s="304">
        <v>0</v>
      </c>
      <c r="L825" s="304">
        <v>1188</v>
      </c>
      <c r="M825" s="304">
        <v>18873</v>
      </c>
      <c r="N825" s="127"/>
      <c r="O825" s="134">
        <v>1</v>
      </c>
      <c r="P825" s="95">
        <v>17550</v>
      </c>
      <c r="Q825" s="95">
        <v>0</v>
      </c>
      <c r="R825" s="95">
        <v>0</v>
      </c>
      <c r="S825" s="95">
        <v>0</v>
      </c>
      <c r="T825" s="95">
        <v>1179</v>
      </c>
      <c r="U825" s="95">
        <v>18729</v>
      </c>
      <c r="V825" s="128"/>
      <c r="W825" s="361">
        <v>7.6335877862595417E-3</v>
      </c>
      <c r="X825" s="362">
        <v>0</v>
      </c>
      <c r="Y825" s="133">
        <v>0.09</v>
      </c>
      <c r="Z825" s="133">
        <v>1.4007931067723826E-2</v>
      </c>
      <c r="AA825" s="339">
        <v>0</v>
      </c>
      <c r="AB825" s="130"/>
      <c r="AC825" s="341">
        <v>1</v>
      </c>
      <c r="AD825" s="134">
        <v>0</v>
      </c>
      <c r="AE825" s="95">
        <v>0</v>
      </c>
      <c r="AF825" s="95">
        <v>0</v>
      </c>
      <c r="AG825" s="343">
        <v>0</v>
      </c>
      <c r="AH825" s="99"/>
    </row>
    <row r="826" spans="1:34" s="34" customFormat="1" ht="12">
      <c r="A826" s="100">
        <v>494</v>
      </c>
      <c r="B826" s="103">
        <v>494093057</v>
      </c>
      <c r="C826" s="102" t="s">
        <v>543</v>
      </c>
      <c r="D826" s="103">
        <v>93</v>
      </c>
      <c r="E826" s="102" t="s">
        <v>118</v>
      </c>
      <c r="F826" s="103">
        <v>57</v>
      </c>
      <c r="G826" s="104" t="s">
        <v>82</v>
      </c>
      <c r="H826" s="94"/>
      <c r="I826" s="304">
        <v>19993</v>
      </c>
      <c r="J826" s="304">
        <v>1002</v>
      </c>
      <c r="K826" s="304">
        <v>0</v>
      </c>
      <c r="L826" s="304">
        <v>1188</v>
      </c>
      <c r="M826" s="304">
        <v>22183</v>
      </c>
      <c r="N826" s="127"/>
      <c r="O826" s="134">
        <v>79</v>
      </c>
      <c r="P826" s="95">
        <v>1645965</v>
      </c>
      <c r="Q826" s="95">
        <v>0</v>
      </c>
      <c r="R826" s="95">
        <v>0</v>
      </c>
      <c r="S826" s="95">
        <v>0</v>
      </c>
      <c r="T826" s="95">
        <v>93141</v>
      </c>
      <c r="U826" s="95">
        <v>1739106</v>
      </c>
      <c r="V826" s="128"/>
      <c r="W826" s="361">
        <v>0.6030534351145046</v>
      </c>
      <c r="X826" s="362">
        <v>0</v>
      </c>
      <c r="Y826" s="133">
        <v>0.18</v>
      </c>
      <c r="Z826" s="133">
        <v>0.1244432740237135</v>
      </c>
      <c r="AA826" s="339">
        <v>0</v>
      </c>
      <c r="AB826" s="130"/>
      <c r="AC826" s="341">
        <v>34</v>
      </c>
      <c r="AD826" s="134">
        <v>0</v>
      </c>
      <c r="AE826" s="95">
        <v>0</v>
      </c>
      <c r="AF826" s="95">
        <v>0</v>
      </c>
      <c r="AG826" s="343">
        <v>0</v>
      </c>
      <c r="AH826" s="99"/>
    </row>
    <row r="827" spans="1:34" s="34" customFormat="1" ht="12">
      <c r="A827" s="100">
        <v>494</v>
      </c>
      <c r="B827" s="103">
        <v>494093071</v>
      </c>
      <c r="C827" s="102" t="s">
        <v>543</v>
      </c>
      <c r="D827" s="103">
        <v>93</v>
      </c>
      <c r="E827" s="102" t="s">
        <v>118</v>
      </c>
      <c r="F827" s="103">
        <v>71</v>
      </c>
      <c r="G827" s="104" t="s">
        <v>96</v>
      </c>
      <c r="H827" s="94"/>
      <c r="I827" s="304">
        <v>12625</v>
      </c>
      <c r="J827" s="304">
        <v>5350</v>
      </c>
      <c r="K827" s="304">
        <v>0</v>
      </c>
      <c r="L827" s="304">
        <v>1188</v>
      </c>
      <c r="M827" s="304">
        <v>19163</v>
      </c>
      <c r="N827" s="127"/>
      <c r="O827" s="134">
        <v>2</v>
      </c>
      <c r="P827" s="95">
        <v>35676</v>
      </c>
      <c r="Q827" s="95">
        <v>0</v>
      </c>
      <c r="R827" s="95">
        <v>0</v>
      </c>
      <c r="S827" s="95">
        <v>0</v>
      </c>
      <c r="T827" s="95">
        <v>2358</v>
      </c>
      <c r="U827" s="95">
        <v>38034</v>
      </c>
      <c r="V827" s="128"/>
      <c r="W827" s="361">
        <v>1.5267175572519083E-2</v>
      </c>
      <c r="X827" s="362">
        <v>0</v>
      </c>
      <c r="Y827" s="133">
        <v>0.09</v>
      </c>
      <c r="Z827" s="133">
        <v>4.1931171317041542E-3</v>
      </c>
      <c r="AA827" s="339">
        <v>0</v>
      </c>
      <c r="AB827" s="130"/>
      <c r="AC827" s="341">
        <v>2</v>
      </c>
      <c r="AD827" s="134">
        <v>0</v>
      </c>
      <c r="AE827" s="95">
        <v>0</v>
      </c>
      <c r="AF827" s="95">
        <v>0</v>
      </c>
      <c r="AG827" s="343">
        <v>0</v>
      </c>
      <c r="AH827" s="99"/>
    </row>
    <row r="828" spans="1:34" s="34" customFormat="1" ht="12">
      <c r="A828" s="100">
        <v>494</v>
      </c>
      <c r="B828" s="103">
        <v>494093093</v>
      </c>
      <c r="C828" s="102" t="s">
        <v>543</v>
      </c>
      <c r="D828" s="103">
        <v>93</v>
      </c>
      <c r="E828" s="102" t="s">
        <v>118</v>
      </c>
      <c r="F828" s="103">
        <v>93</v>
      </c>
      <c r="G828" s="104" t="s">
        <v>118</v>
      </c>
      <c r="H828" s="94"/>
      <c r="I828" s="304">
        <v>18221</v>
      </c>
      <c r="J828" s="304">
        <v>74</v>
      </c>
      <c r="K828" s="304">
        <v>0</v>
      </c>
      <c r="L828" s="304">
        <v>1188</v>
      </c>
      <c r="M828" s="304">
        <v>19483</v>
      </c>
      <c r="N828" s="127"/>
      <c r="O828" s="134">
        <v>282</v>
      </c>
      <c r="P828" s="95">
        <v>5119710</v>
      </c>
      <c r="Q828" s="95">
        <v>0</v>
      </c>
      <c r="R828" s="95">
        <v>0</v>
      </c>
      <c r="S828" s="95">
        <v>0</v>
      </c>
      <c r="T828" s="95">
        <v>332478</v>
      </c>
      <c r="U828" s="95">
        <v>5452188</v>
      </c>
      <c r="V828" s="128"/>
      <c r="W828" s="361">
        <v>2.1526717557251773</v>
      </c>
      <c r="X828" s="362">
        <v>0</v>
      </c>
      <c r="Y828" s="133">
        <v>0.18</v>
      </c>
      <c r="Z828" s="133">
        <v>8.5882308079859873E-2</v>
      </c>
      <c r="AA828" s="339">
        <v>0</v>
      </c>
      <c r="AB828" s="130"/>
      <c r="AC828" s="341">
        <v>117</v>
      </c>
      <c r="AD828" s="134">
        <v>0</v>
      </c>
      <c r="AE828" s="95">
        <v>0</v>
      </c>
      <c r="AF828" s="95">
        <v>0</v>
      </c>
      <c r="AG828" s="343">
        <v>0</v>
      </c>
      <c r="AH828" s="99"/>
    </row>
    <row r="829" spans="1:34" s="34" customFormat="1" ht="12">
      <c r="A829" s="100">
        <v>494</v>
      </c>
      <c r="B829" s="103">
        <v>494093097</v>
      </c>
      <c r="C829" s="102" t="s">
        <v>543</v>
      </c>
      <c r="D829" s="103">
        <v>93</v>
      </c>
      <c r="E829" s="102" t="s">
        <v>118</v>
      </c>
      <c r="F829" s="103">
        <v>97</v>
      </c>
      <c r="G829" s="104" t="s">
        <v>122</v>
      </c>
      <c r="H829" s="94"/>
      <c r="I829" s="304">
        <v>22674</v>
      </c>
      <c r="J829" s="304">
        <v>164</v>
      </c>
      <c r="K829" s="304">
        <v>0</v>
      </c>
      <c r="L829" s="304">
        <v>1188</v>
      </c>
      <c r="M829" s="304">
        <v>24026</v>
      </c>
      <c r="N829" s="127"/>
      <c r="O829" s="134">
        <v>3</v>
      </c>
      <c r="P829" s="95">
        <v>67992</v>
      </c>
      <c r="Q829" s="95">
        <v>0</v>
      </c>
      <c r="R829" s="95">
        <v>0</v>
      </c>
      <c r="S829" s="95">
        <v>0</v>
      </c>
      <c r="T829" s="95">
        <v>3537</v>
      </c>
      <c r="U829" s="95">
        <v>71529</v>
      </c>
      <c r="V829" s="128"/>
      <c r="W829" s="361">
        <v>2.2900763358778626E-2</v>
      </c>
      <c r="X829" s="362">
        <v>0</v>
      </c>
      <c r="Y829" s="133">
        <v>0.09</v>
      </c>
      <c r="Z829" s="133">
        <v>3.3196591868000593E-2</v>
      </c>
      <c r="AA829" s="339">
        <v>0</v>
      </c>
      <c r="AB829" s="130"/>
      <c r="AC829" s="341">
        <v>2</v>
      </c>
      <c r="AD829" s="134">
        <v>0</v>
      </c>
      <c r="AE829" s="95">
        <v>0</v>
      </c>
      <c r="AF829" s="95">
        <v>0</v>
      </c>
      <c r="AG829" s="343">
        <v>0</v>
      </c>
      <c r="AH829" s="99"/>
    </row>
    <row r="830" spans="1:34" s="34" customFormat="1" ht="12">
      <c r="A830" s="100">
        <v>494</v>
      </c>
      <c r="B830" s="103">
        <v>494093128</v>
      </c>
      <c r="C830" s="102" t="s">
        <v>543</v>
      </c>
      <c r="D830" s="103">
        <v>93</v>
      </c>
      <c r="E830" s="102" t="s">
        <v>118</v>
      </c>
      <c r="F830" s="103">
        <v>128</v>
      </c>
      <c r="G830" s="104" t="s">
        <v>153</v>
      </c>
      <c r="H830" s="94"/>
      <c r="I830" s="304">
        <v>11443</v>
      </c>
      <c r="J830" s="304">
        <v>624</v>
      </c>
      <c r="K830" s="304">
        <v>0</v>
      </c>
      <c r="L830" s="304">
        <v>1188</v>
      </c>
      <c r="M830" s="304">
        <v>13255</v>
      </c>
      <c r="N830" s="127"/>
      <c r="O830" s="134">
        <v>1</v>
      </c>
      <c r="P830" s="95">
        <v>11975</v>
      </c>
      <c r="Q830" s="95">
        <v>0</v>
      </c>
      <c r="R830" s="95">
        <v>0</v>
      </c>
      <c r="S830" s="95">
        <v>0</v>
      </c>
      <c r="T830" s="95">
        <v>1179</v>
      </c>
      <c r="U830" s="95">
        <v>13154</v>
      </c>
      <c r="V830" s="128"/>
      <c r="W830" s="361">
        <v>7.6335877862595417E-3</v>
      </c>
      <c r="X830" s="362">
        <v>0</v>
      </c>
      <c r="Y830" s="133">
        <v>0.09</v>
      </c>
      <c r="Z830" s="133">
        <v>4.2839749174691445E-2</v>
      </c>
      <c r="AA830" s="339">
        <v>0</v>
      </c>
      <c r="AB830" s="130"/>
      <c r="AC830" s="341">
        <v>0</v>
      </c>
      <c r="AD830" s="134">
        <v>0</v>
      </c>
      <c r="AE830" s="95">
        <v>0</v>
      </c>
      <c r="AF830" s="95">
        <v>0</v>
      </c>
      <c r="AG830" s="343">
        <v>0</v>
      </c>
      <c r="AH830" s="99"/>
    </row>
    <row r="831" spans="1:34" s="34" customFormat="1" ht="12">
      <c r="A831" s="100">
        <v>494</v>
      </c>
      <c r="B831" s="103">
        <v>494093149</v>
      </c>
      <c r="C831" s="102" t="s">
        <v>543</v>
      </c>
      <c r="D831" s="103">
        <v>93</v>
      </c>
      <c r="E831" s="102" t="s">
        <v>118</v>
      </c>
      <c r="F831" s="103">
        <v>149</v>
      </c>
      <c r="G831" s="104" t="s">
        <v>174</v>
      </c>
      <c r="H831" s="94"/>
      <c r="I831" s="304">
        <v>21340</v>
      </c>
      <c r="J831" s="304">
        <v>487</v>
      </c>
      <c r="K831" s="304">
        <v>0</v>
      </c>
      <c r="L831" s="304">
        <v>1188</v>
      </c>
      <c r="M831" s="304">
        <v>23015</v>
      </c>
      <c r="N831" s="127"/>
      <c r="O831" s="134">
        <v>1</v>
      </c>
      <c r="P831" s="95">
        <v>21660</v>
      </c>
      <c r="Q831" s="95">
        <v>0</v>
      </c>
      <c r="R831" s="95">
        <v>0</v>
      </c>
      <c r="S831" s="95">
        <v>0</v>
      </c>
      <c r="T831" s="95">
        <v>1179</v>
      </c>
      <c r="U831" s="95">
        <v>22839</v>
      </c>
      <c r="V831" s="128"/>
      <c r="W831" s="361">
        <v>7.6335877862595417E-3</v>
      </c>
      <c r="X831" s="362">
        <v>0</v>
      </c>
      <c r="Y831" s="133">
        <v>0.18</v>
      </c>
      <c r="Z831" s="133">
        <v>0.12452134767276674</v>
      </c>
      <c r="AA831" s="339">
        <v>0</v>
      </c>
      <c r="AB831" s="130"/>
      <c r="AC831" s="341">
        <v>1</v>
      </c>
      <c r="AD831" s="134">
        <v>0</v>
      </c>
      <c r="AE831" s="95">
        <v>0</v>
      </c>
      <c r="AF831" s="95">
        <v>0</v>
      </c>
      <c r="AG831" s="343">
        <v>0</v>
      </c>
      <c r="AH831" s="99"/>
    </row>
    <row r="832" spans="1:34" s="34" customFormat="1" ht="12">
      <c r="A832" s="100">
        <v>494</v>
      </c>
      <c r="B832" s="103">
        <v>494093163</v>
      </c>
      <c r="C832" s="102" t="s">
        <v>543</v>
      </c>
      <c r="D832" s="103">
        <v>93</v>
      </c>
      <c r="E832" s="102" t="s">
        <v>118</v>
      </c>
      <c r="F832" s="103">
        <v>163</v>
      </c>
      <c r="G832" s="104" t="s">
        <v>188</v>
      </c>
      <c r="H832" s="94"/>
      <c r="I832" s="304">
        <v>19302</v>
      </c>
      <c r="J832" s="304">
        <v>3</v>
      </c>
      <c r="K832" s="304">
        <v>0</v>
      </c>
      <c r="L832" s="304">
        <v>1188</v>
      </c>
      <c r="M832" s="304">
        <v>20493</v>
      </c>
      <c r="N832" s="127"/>
      <c r="O832" s="134">
        <v>14</v>
      </c>
      <c r="P832" s="95">
        <v>268212</v>
      </c>
      <c r="Q832" s="95">
        <v>0</v>
      </c>
      <c r="R832" s="95">
        <v>0</v>
      </c>
      <c r="S832" s="95">
        <v>0</v>
      </c>
      <c r="T832" s="95">
        <v>16506</v>
      </c>
      <c r="U832" s="95">
        <v>284718</v>
      </c>
      <c r="V832" s="128"/>
      <c r="W832" s="361">
        <v>0.10687022900763359</v>
      </c>
      <c r="X832" s="362">
        <v>0</v>
      </c>
      <c r="Y832" s="133">
        <v>0.18</v>
      </c>
      <c r="Z832" s="133">
        <v>9.5688734990315535E-2</v>
      </c>
      <c r="AA832" s="339">
        <v>0</v>
      </c>
      <c r="AB832" s="130"/>
      <c r="AC832" s="341">
        <v>10</v>
      </c>
      <c r="AD832" s="134">
        <v>0</v>
      </c>
      <c r="AE832" s="95">
        <v>0</v>
      </c>
      <c r="AF832" s="95">
        <v>0</v>
      </c>
      <c r="AG832" s="343">
        <v>0</v>
      </c>
      <c r="AH832" s="99"/>
    </row>
    <row r="833" spans="1:34" s="34" customFormat="1" ht="12">
      <c r="A833" s="100">
        <v>494</v>
      </c>
      <c r="B833" s="103">
        <v>494093164</v>
      </c>
      <c r="C833" s="102" t="s">
        <v>543</v>
      </c>
      <c r="D833" s="103">
        <v>93</v>
      </c>
      <c r="E833" s="102" t="s">
        <v>118</v>
      </c>
      <c r="F833" s="103">
        <v>164</v>
      </c>
      <c r="G833" s="104" t="s">
        <v>189</v>
      </c>
      <c r="H833" s="94"/>
      <c r="I833" s="304">
        <v>13161.709067176687</v>
      </c>
      <c r="J833" s="304">
        <v>6876</v>
      </c>
      <c r="K833" s="304">
        <v>0</v>
      </c>
      <c r="L833" s="304">
        <v>1188</v>
      </c>
      <c r="M833" s="304">
        <v>21225.709067176685</v>
      </c>
      <c r="N833" s="127"/>
      <c r="O833" s="134">
        <v>3</v>
      </c>
      <c r="P833" s="95">
        <v>59655</v>
      </c>
      <c r="Q833" s="95">
        <v>0</v>
      </c>
      <c r="R833" s="95">
        <v>0</v>
      </c>
      <c r="S833" s="95">
        <v>0</v>
      </c>
      <c r="T833" s="95">
        <v>3537</v>
      </c>
      <c r="U833" s="95">
        <v>63192</v>
      </c>
      <c r="V833" s="128"/>
      <c r="W833" s="361">
        <v>2.2900763358778626E-2</v>
      </c>
      <c r="X833" s="362">
        <v>0</v>
      </c>
      <c r="Y833" s="133">
        <v>0.09</v>
      </c>
      <c r="Z833" s="133">
        <v>6.2715033867483602E-3</v>
      </c>
      <c r="AA833" s="339">
        <v>0</v>
      </c>
      <c r="AB833" s="130"/>
      <c r="AC833" s="341">
        <v>1</v>
      </c>
      <c r="AD833" s="134">
        <v>0</v>
      </c>
      <c r="AE833" s="95">
        <v>0</v>
      </c>
      <c r="AF833" s="95">
        <v>0</v>
      </c>
      <c r="AG833" s="343">
        <v>0</v>
      </c>
      <c r="AH833" s="99"/>
    </row>
    <row r="834" spans="1:34" s="34" customFormat="1" ht="12">
      <c r="A834" s="100">
        <v>494</v>
      </c>
      <c r="B834" s="103">
        <v>494093165</v>
      </c>
      <c r="C834" s="102" t="s">
        <v>543</v>
      </c>
      <c r="D834" s="103">
        <v>93</v>
      </c>
      <c r="E834" s="102" t="s">
        <v>118</v>
      </c>
      <c r="F834" s="103">
        <v>165</v>
      </c>
      <c r="G834" s="104" t="s">
        <v>190</v>
      </c>
      <c r="H834" s="94"/>
      <c r="I834" s="304">
        <v>17447</v>
      </c>
      <c r="J834" s="304">
        <v>0</v>
      </c>
      <c r="K834" s="304">
        <v>0</v>
      </c>
      <c r="L834" s="304">
        <v>1188</v>
      </c>
      <c r="M834" s="304">
        <v>18635</v>
      </c>
      <c r="N834" s="127"/>
      <c r="O834" s="134">
        <v>32</v>
      </c>
      <c r="P834" s="95">
        <v>554048</v>
      </c>
      <c r="Q834" s="95">
        <v>0</v>
      </c>
      <c r="R834" s="95">
        <v>0</v>
      </c>
      <c r="S834" s="95">
        <v>0</v>
      </c>
      <c r="T834" s="95">
        <v>37728</v>
      </c>
      <c r="U834" s="95">
        <v>591776</v>
      </c>
      <c r="V834" s="128"/>
      <c r="W834" s="361">
        <v>0.24427480916030553</v>
      </c>
      <c r="X834" s="362">
        <v>0</v>
      </c>
      <c r="Y834" s="133">
        <v>9.8299999999999998E-2</v>
      </c>
      <c r="Z834" s="133">
        <v>8.1633231724625957E-2</v>
      </c>
      <c r="AA834" s="339">
        <v>0</v>
      </c>
      <c r="AB834" s="130"/>
      <c r="AC834" s="341">
        <v>17</v>
      </c>
      <c r="AD834" s="134">
        <v>0</v>
      </c>
      <c r="AE834" s="95">
        <v>0</v>
      </c>
      <c r="AF834" s="95">
        <v>0</v>
      </c>
      <c r="AG834" s="343">
        <v>0</v>
      </c>
      <c r="AH834" s="99"/>
    </row>
    <row r="835" spans="1:34" s="34" customFormat="1" ht="12">
      <c r="A835" s="100">
        <v>494</v>
      </c>
      <c r="B835" s="103">
        <v>494093176</v>
      </c>
      <c r="C835" s="102" t="s">
        <v>543</v>
      </c>
      <c r="D835" s="103">
        <v>93</v>
      </c>
      <c r="E835" s="102" t="s">
        <v>118</v>
      </c>
      <c r="F835" s="103">
        <v>176</v>
      </c>
      <c r="G835" s="104" t="s">
        <v>201</v>
      </c>
      <c r="H835" s="94"/>
      <c r="I835" s="304">
        <v>19045</v>
      </c>
      <c r="J835" s="304">
        <v>6150</v>
      </c>
      <c r="K835" s="304">
        <v>0</v>
      </c>
      <c r="L835" s="304">
        <v>1188</v>
      </c>
      <c r="M835" s="304">
        <v>26383</v>
      </c>
      <c r="N835" s="127"/>
      <c r="O835" s="134">
        <v>13</v>
      </c>
      <c r="P835" s="95">
        <v>325039</v>
      </c>
      <c r="Q835" s="95">
        <v>0</v>
      </c>
      <c r="R835" s="95">
        <v>0</v>
      </c>
      <c r="S835" s="95">
        <v>0</v>
      </c>
      <c r="T835" s="95">
        <v>15327</v>
      </c>
      <c r="U835" s="95">
        <v>340366</v>
      </c>
      <c r="V835" s="128"/>
      <c r="W835" s="361">
        <v>9.9236641221374045E-2</v>
      </c>
      <c r="X835" s="362">
        <v>0</v>
      </c>
      <c r="Y835" s="133">
        <v>0.09</v>
      </c>
      <c r="Z835" s="133">
        <v>7.7252291190308575E-2</v>
      </c>
      <c r="AA835" s="339">
        <v>0</v>
      </c>
      <c r="AB835" s="130"/>
      <c r="AC835" s="341">
        <v>6</v>
      </c>
      <c r="AD835" s="134">
        <v>0</v>
      </c>
      <c r="AE835" s="95">
        <v>0</v>
      </c>
      <c r="AF835" s="95">
        <v>0</v>
      </c>
      <c r="AG835" s="343">
        <v>0</v>
      </c>
      <c r="AH835" s="99"/>
    </row>
    <row r="836" spans="1:34" s="34" customFormat="1" ht="12">
      <c r="A836" s="100">
        <v>494</v>
      </c>
      <c r="B836" s="103">
        <v>494093178</v>
      </c>
      <c r="C836" s="102" t="s">
        <v>543</v>
      </c>
      <c r="D836" s="103">
        <v>93</v>
      </c>
      <c r="E836" s="102" t="s">
        <v>118</v>
      </c>
      <c r="F836" s="103">
        <v>178</v>
      </c>
      <c r="G836" s="104" t="s">
        <v>203</v>
      </c>
      <c r="H836" s="94"/>
      <c r="I836" s="304">
        <v>12429</v>
      </c>
      <c r="J836" s="304">
        <v>1623</v>
      </c>
      <c r="K836" s="304">
        <v>0</v>
      </c>
      <c r="L836" s="304">
        <v>1188</v>
      </c>
      <c r="M836" s="304">
        <v>15240</v>
      </c>
      <c r="N836" s="127"/>
      <c r="O836" s="134">
        <v>2</v>
      </c>
      <c r="P836" s="95">
        <v>27890</v>
      </c>
      <c r="Q836" s="95">
        <v>0</v>
      </c>
      <c r="R836" s="95">
        <v>0</v>
      </c>
      <c r="S836" s="95">
        <v>0</v>
      </c>
      <c r="T836" s="95">
        <v>2358</v>
      </c>
      <c r="U836" s="95">
        <v>30248</v>
      </c>
      <c r="V836" s="128"/>
      <c r="W836" s="361">
        <v>1.5267175572519083E-2</v>
      </c>
      <c r="X836" s="362">
        <v>0</v>
      </c>
      <c r="Y836" s="133">
        <v>0.09</v>
      </c>
      <c r="Z836" s="133">
        <v>6.9364045393603468E-2</v>
      </c>
      <c r="AA836" s="339">
        <v>0</v>
      </c>
      <c r="AB836" s="130"/>
      <c r="AC836" s="341">
        <v>2</v>
      </c>
      <c r="AD836" s="134">
        <v>0</v>
      </c>
      <c r="AE836" s="95">
        <v>0</v>
      </c>
      <c r="AF836" s="95">
        <v>0</v>
      </c>
      <c r="AG836" s="343">
        <v>0</v>
      </c>
      <c r="AH836" s="99"/>
    </row>
    <row r="837" spans="1:34" s="34" customFormat="1" ht="12">
      <c r="A837" s="100">
        <v>494</v>
      </c>
      <c r="B837" s="103">
        <v>494093181</v>
      </c>
      <c r="C837" s="102" t="s">
        <v>543</v>
      </c>
      <c r="D837" s="103">
        <v>93</v>
      </c>
      <c r="E837" s="102" t="s">
        <v>118</v>
      </c>
      <c r="F837" s="103">
        <v>181</v>
      </c>
      <c r="G837" s="104" t="s">
        <v>206</v>
      </c>
      <c r="H837" s="94"/>
      <c r="I837" s="304">
        <v>20139</v>
      </c>
      <c r="J837" s="304">
        <v>226</v>
      </c>
      <c r="K837" s="304">
        <v>0</v>
      </c>
      <c r="L837" s="304">
        <v>1188</v>
      </c>
      <c r="M837" s="304">
        <v>21553</v>
      </c>
      <c r="N837" s="127"/>
      <c r="O837" s="134">
        <v>4</v>
      </c>
      <c r="P837" s="95">
        <v>80840</v>
      </c>
      <c r="Q837" s="95">
        <v>0</v>
      </c>
      <c r="R837" s="95">
        <v>0</v>
      </c>
      <c r="S837" s="95">
        <v>0</v>
      </c>
      <c r="T837" s="95">
        <v>4716</v>
      </c>
      <c r="U837" s="95">
        <v>85556</v>
      </c>
      <c r="V837" s="128"/>
      <c r="W837" s="361">
        <v>3.0534351145038167E-2</v>
      </c>
      <c r="X837" s="362">
        <v>0</v>
      </c>
      <c r="Y837" s="133">
        <v>0.09</v>
      </c>
      <c r="Z837" s="133">
        <v>1.7947691506040128E-2</v>
      </c>
      <c r="AA837" s="339">
        <v>0</v>
      </c>
      <c r="AB837" s="130"/>
      <c r="AC837" s="341">
        <v>4</v>
      </c>
      <c r="AD837" s="134">
        <v>0</v>
      </c>
      <c r="AE837" s="95">
        <v>0</v>
      </c>
      <c r="AF837" s="95">
        <v>0</v>
      </c>
      <c r="AG837" s="343">
        <v>0</v>
      </c>
      <c r="AH837" s="99"/>
    </row>
    <row r="838" spans="1:34" s="34" customFormat="1" ht="12">
      <c r="A838" s="100">
        <v>494</v>
      </c>
      <c r="B838" s="103">
        <v>494093229</v>
      </c>
      <c r="C838" s="102" t="s">
        <v>543</v>
      </c>
      <c r="D838" s="103">
        <v>93</v>
      </c>
      <c r="E838" s="102" t="s">
        <v>118</v>
      </c>
      <c r="F838" s="103">
        <v>229</v>
      </c>
      <c r="G838" s="104" t="s">
        <v>254</v>
      </c>
      <c r="H838" s="94"/>
      <c r="I838" s="304">
        <v>12034</v>
      </c>
      <c r="J838" s="304">
        <v>1191</v>
      </c>
      <c r="K838" s="304">
        <v>0</v>
      </c>
      <c r="L838" s="304">
        <v>1188</v>
      </c>
      <c r="M838" s="304">
        <v>14413</v>
      </c>
      <c r="N838" s="127"/>
      <c r="O838" s="134">
        <v>5</v>
      </c>
      <c r="P838" s="95">
        <v>65620</v>
      </c>
      <c r="Q838" s="95">
        <v>0</v>
      </c>
      <c r="R838" s="95">
        <v>0</v>
      </c>
      <c r="S838" s="95">
        <v>0</v>
      </c>
      <c r="T838" s="95">
        <v>5895</v>
      </c>
      <c r="U838" s="95">
        <v>71515</v>
      </c>
      <c r="V838" s="128"/>
      <c r="W838" s="361">
        <v>3.8167938931297711E-2</v>
      </c>
      <c r="X838" s="362">
        <v>0</v>
      </c>
      <c r="Y838" s="133">
        <v>0.09</v>
      </c>
      <c r="Z838" s="133">
        <v>2.7719446547168177E-2</v>
      </c>
      <c r="AA838" s="339">
        <v>0</v>
      </c>
      <c r="AB838" s="130"/>
      <c r="AC838" s="341">
        <v>4</v>
      </c>
      <c r="AD838" s="134">
        <v>0</v>
      </c>
      <c r="AE838" s="95">
        <v>0</v>
      </c>
      <c r="AF838" s="95">
        <v>0</v>
      </c>
      <c r="AG838" s="343">
        <v>0</v>
      </c>
      <c r="AH838" s="99"/>
    </row>
    <row r="839" spans="1:34" s="34" customFormat="1" ht="12">
      <c r="A839" s="100">
        <v>494</v>
      </c>
      <c r="B839" s="103">
        <v>494093248</v>
      </c>
      <c r="C839" s="102" t="s">
        <v>543</v>
      </c>
      <c r="D839" s="103">
        <v>93</v>
      </c>
      <c r="E839" s="102" t="s">
        <v>118</v>
      </c>
      <c r="F839" s="103">
        <v>248</v>
      </c>
      <c r="G839" s="104" t="s">
        <v>273</v>
      </c>
      <c r="H839" s="94"/>
      <c r="I839" s="304">
        <v>18096</v>
      </c>
      <c r="J839" s="304">
        <v>682</v>
      </c>
      <c r="K839" s="304">
        <v>0</v>
      </c>
      <c r="L839" s="304">
        <v>1188</v>
      </c>
      <c r="M839" s="304">
        <v>19966</v>
      </c>
      <c r="N839" s="127"/>
      <c r="O839" s="134">
        <v>307</v>
      </c>
      <c r="P839" s="95">
        <v>5720945</v>
      </c>
      <c r="Q839" s="95">
        <v>0</v>
      </c>
      <c r="R839" s="95">
        <v>0</v>
      </c>
      <c r="S839" s="95">
        <v>0</v>
      </c>
      <c r="T839" s="95">
        <v>361953</v>
      </c>
      <c r="U839" s="95">
        <v>6082898</v>
      </c>
      <c r="V839" s="128"/>
      <c r="W839" s="361">
        <v>2.3435114503816634</v>
      </c>
      <c r="X839" s="362">
        <v>0</v>
      </c>
      <c r="Y839" s="133">
        <v>0.18</v>
      </c>
      <c r="Z839" s="133">
        <v>6.9151363690119996E-2</v>
      </c>
      <c r="AA839" s="339">
        <v>0</v>
      </c>
      <c r="AB839" s="130"/>
      <c r="AC839" s="341">
        <v>156</v>
      </c>
      <c r="AD839" s="134">
        <v>0</v>
      </c>
      <c r="AE839" s="95">
        <v>0</v>
      </c>
      <c r="AF839" s="95">
        <v>0</v>
      </c>
      <c r="AG839" s="343">
        <v>0</v>
      </c>
      <c r="AH839" s="99"/>
    </row>
    <row r="840" spans="1:34" s="34" customFormat="1" ht="12">
      <c r="A840" s="100">
        <v>494</v>
      </c>
      <c r="B840" s="103">
        <v>494093262</v>
      </c>
      <c r="C840" s="102" t="s">
        <v>543</v>
      </c>
      <c r="D840" s="103">
        <v>93</v>
      </c>
      <c r="E840" s="102" t="s">
        <v>118</v>
      </c>
      <c r="F840" s="103">
        <v>262</v>
      </c>
      <c r="G840" s="104" t="s">
        <v>287</v>
      </c>
      <c r="H840" s="94"/>
      <c r="I840" s="304">
        <v>15498</v>
      </c>
      <c r="J840" s="304">
        <v>163</v>
      </c>
      <c r="K840" s="304">
        <v>0</v>
      </c>
      <c r="L840" s="304">
        <v>1188</v>
      </c>
      <c r="M840" s="304">
        <v>16849</v>
      </c>
      <c r="N840" s="127"/>
      <c r="O840" s="134">
        <v>20</v>
      </c>
      <c r="P840" s="95">
        <v>310820</v>
      </c>
      <c r="Q840" s="95">
        <v>0</v>
      </c>
      <c r="R840" s="95">
        <v>0</v>
      </c>
      <c r="S840" s="95">
        <v>0</v>
      </c>
      <c r="T840" s="95">
        <v>23580</v>
      </c>
      <c r="U840" s="95">
        <v>334400</v>
      </c>
      <c r="V840" s="128"/>
      <c r="W840" s="361">
        <v>0.15267175572519087</v>
      </c>
      <c r="X840" s="362">
        <v>0</v>
      </c>
      <c r="Y840" s="133">
        <v>0.09</v>
      </c>
      <c r="Z840" s="133">
        <v>8.7628777562184054E-2</v>
      </c>
      <c r="AA840" s="339">
        <v>0</v>
      </c>
      <c r="AB840" s="130"/>
      <c r="AC840" s="341">
        <v>14</v>
      </c>
      <c r="AD840" s="134">
        <v>0</v>
      </c>
      <c r="AE840" s="95">
        <v>0</v>
      </c>
      <c r="AF840" s="95">
        <v>0</v>
      </c>
      <c r="AG840" s="343">
        <v>0</v>
      </c>
      <c r="AH840" s="99"/>
    </row>
    <row r="841" spans="1:34" s="34" customFormat="1" ht="12">
      <c r="A841" s="100">
        <v>494</v>
      </c>
      <c r="B841" s="103">
        <v>494093284</v>
      </c>
      <c r="C841" s="102" t="s">
        <v>543</v>
      </c>
      <c r="D841" s="103">
        <v>93</v>
      </c>
      <c r="E841" s="102" t="s">
        <v>118</v>
      </c>
      <c r="F841" s="103">
        <v>284</v>
      </c>
      <c r="G841" s="104" t="s">
        <v>309</v>
      </c>
      <c r="H841" s="94"/>
      <c r="I841" s="304">
        <v>13719</v>
      </c>
      <c r="J841" s="304">
        <v>6662</v>
      </c>
      <c r="K841" s="304">
        <v>0</v>
      </c>
      <c r="L841" s="304">
        <v>1188</v>
      </c>
      <c r="M841" s="304">
        <v>21569</v>
      </c>
      <c r="N841" s="127"/>
      <c r="O841" s="134">
        <v>5</v>
      </c>
      <c r="P841" s="95">
        <v>101125</v>
      </c>
      <c r="Q841" s="95">
        <v>0</v>
      </c>
      <c r="R841" s="95">
        <v>0</v>
      </c>
      <c r="S841" s="95">
        <v>0</v>
      </c>
      <c r="T841" s="95">
        <v>5895</v>
      </c>
      <c r="U841" s="95">
        <v>107020</v>
      </c>
      <c r="V841" s="128"/>
      <c r="W841" s="361">
        <v>3.8167938931297711E-2</v>
      </c>
      <c r="X841" s="362">
        <v>0</v>
      </c>
      <c r="Y841" s="133">
        <v>0.09</v>
      </c>
      <c r="Z841" s="133">
        <v>7.8099964631698035E-2</v>
      </c>
      <c r="AA841" s="339">
        <v>0</v>
      </c>
      <c r="AB841" s="130"/>
      <c r="AC841" s="341">
        <v>3</v>
      </c>
      <c r="AD841" s="134">
        <v>0</v>
      </c>
      <c r="AE841" s="95">
        <v>0</v>
      </c>
      <c r="AF841" s="95">
        <v>0</v>
      </c>
      <c r="AG841" s="343">
        <v>0</v>
      </c>
      <c r="AH841" s="99"/>
    </row>
    <row r="842" spans="1:34" s="34" customFormat="1" ht="12">
      <c r="A842" s="100">
        <v>494</v>
      </c>
      <c r="B842" s="103">
        <v>494093346</v>
      </c>
      <c r="C842" s="102" t="s">
        <v>543</v>
      </c>
      <c r="D842" s="103">
        <v>93</v>
      </c>
      <c r="E842" s="102" t="s">
        <v>118</v>
      </c>
      <c r="F842" s="103">
        <v>346</v>
      </c>
      <c r="G842" s="104" t="s">
        <v>371</v>
      </c>
      <c r="H842" s="94"/>
      <c r="I842" s="304">
        <v>13418</v>
      </c>
      <c r="J842" s="304">
        <v>2113</v>
      </c>
      <c r="K842" s="304">
        <v>0</v>
      </c>
      <c r="L842" s="304">
        <v>1188</v>
      </c>
      <c r="M842" s="304">
        <v>16719</v>
      </c>
      <c r="N842" s="127"/>
      <c r="O842" s="134">
        <v>1</v>
      </c>
      <c r="P842" s="95">
        <v>15412</v>
      </c>
      <c r="Q842" s="95">
        <v>0</v>
      </c>
      <c r="R842" s="95">
        <v>0</v>
      </c>
      <c r="S842" s="95">
        <v>0</v>
      </c>
      <c r="T842" s="95">
        <v>1179</v>
      </c>
      <c r="U842" s="95">
        <v>16591</v>
      </c>
      <c r="V842" s="128"/>
      <c r="W842" s="361">
        <v>7.6335877862595417E-3</v>
      </c>
      <c r="X842" s="362">
        <v>0</v>
      </c>
      <c r="Y842" s="133">
        <v>0.09</v>
      </c>
      <c r="Z842" s="133">
        <v>2.0953563763898626E-2</v>
      </c>
      <c r="AA842" s="339">
        <v>0</v>
      </c>
      <c r="AB842" s="130"/>
      <c r="AC842" s="341">
        <v>0</v>
      </c>
      <c r="AD842" s="134">
        <v>0</v>
      </c>
      <c r="AE842" s="95">
        <v>0</v>
      </c>
      <c r="AF842" s="95">
        <v>0</v>
      </c>
      <c r="AG842" s="343">
        <v>0</v>
      </c>
      <c r="AH842" s="99"/>
    </row>
    <row r="843" spans="1:34" s="34" customFormat="1" ht="12">
      <c r="A843" s="100">
        <v>494</v>
      </c>
      <c r="B843" s="103">
        <v>494093347</v>
      </c>
      <c r="C843" s="102" t="s">
        <v>543</v>
      </c>
      <c r="D843" s="103">
        <v>93</v>
      </c>
      <c r="E843" s="102" t="s">
        <v>118</v>
      </c>
      <c r="F843" s="103">
        <v>347</v>
      </c>
      <c r="G843" s="104" t="s">
        <v>372</v>
      </c>
      <c r="H843" s="94"/>
      <c r="I843" s="304">
        <v>12889</v>
      </c>
      <c r="J843" s="304">
        <v>5901</v>
      </c>
      <c r="K843" s="304">
        <v>0</v>
      </c>
      <c r="L843" s="304">
        <v>1188</v>
      </c>
      <c r="M843" s="304">
        <v>19978</v>
      </c>
      <c r="N843" s="127"/>
      <c r="O843" s="134">
        <v>3</v>
      </c>
      <c r="P843" s="95">
        <v>55941</v>
      </c>
      <c r="Q843" s="95">
        <v>0</v>
      </c>
      <c r="R843" s="95">
        <v>0</v>
      </c>
      <c r="S843" s="95">
        <v>0</v>
      </c>
      <c r="T843" s="95">
        <v>3537</v>
      </c>
      <c r="U843" s="95">
        <v>59478</v>
      </c>
      <c r="V843" s="128"/>
      <c r="W843" s="361">
        <v>2.2900763358778626E-2</v>
      </c>
      <c r="X843" s="362">
        <v>0</v>
      </c>
      <c r="Y843" s="133">
        <v>0.09</v>
      </c>
      <c r="Z843" s="133">
        <v>9.3422809623091036E-3</v>
      </c>
      <c r="AA843" s="339">
        <v>0</v>
      </c>
      <c r="AB843" s="130"/>
      <c r="AC843" s="341">
        <v>1</v>
      </c>
      <c r="AD843" s="134">
        <v>0</v>
      </c>
      <c r="AE843" s="95">
        <v>0</v>
      </c>
      <c r="AF843" s="95">
        <v>0</v>
      </c>
      <c r="AG843" s="343">
        <v>0</v>
      </c>
      <c r="AH843" s="99"/>
    </row>
    <row r="844" spans="1:34" s="34" customFormat="1" ht="12">
      <c r="A844" s="100">
        <v>496</v>
      </c>
      <c r="B844" s="103">
        <v>496201003</v>
      </c>
      <c r="C844" s="102" t="s">
        <v>544</v>
      </c>
      <c r="D844" s="103">
        <v>201</v>
      </c>
      <c r="E844" s="102" t="s">
        <v>226</v>
      </c>
      <c r="F844" s="103">
        <v>3</v>
      </c>
      <c r="G844" s="104" t="s">
        <v>28</v>
      </c>
      <c r="H844" s="94"/>
      <c r="I844" s="304">
        <v>17291</v>
      </c>
      <c r="J844" s="304">
        <v>2187</v>
      </c>
      <c r="K844" s="304">
        <v>0</v>
      </c>
      <c r="L844" s="304">
        <v>1188</v>
      </c>
      <c r="M844" s="304">
        <v>20666</v>
      </c>
      <c r="N844" s="127"/>
      <c r="O844" s="134">
        <v>2</v>
      </c>
      <c r="P844" s="95">
        <v>38878</v>
      </c>
      <c r="Q844" s="95">
        <v>0</v>
      </c>
      <c r="R844" s="95">
        <v>0</v>
      </c>
      <c r="S844" s="95">
        <v>0</v>
      </c>
      <c r="T844" s="95">
        <v>2372</v>
      </c>
      <c r="U844" s="95">
        <v>41250</v>
      </c>
      <c r="V844" s="128"/>
      <c r="W844" s="361">
        <v>3.9920159680638719E-3</v>
      </c>
      <c r="X844" s="362">
        <v>0</v>
      </c>
      <c r="Y844" s="133">
        <v>0.09</v>
      </c>
      <c r="Z844" s="133">
        <v>4.9768255176951531E-3</v>
      </c>
      <c r="AA844" s="339">
        <v>0</v>
      </c>
      <c r="AB844" s="130"/>
      <c r="AC844" s="341">
        <v>0</v>
      </c>
      <c r="AD844" s="134">
        <v>0</v>
      </c>
      <c r="AE844" s="95">
        <v>0</v>
      </c>
      <c r="AF844" s="95">
        <v>0</v>
      </c>
      <c r="AG844" s="343">
        <v>0</v>
      </c>
      <c r="AH844" s="99"/>
    </row>
    <row r="845" spans="1:34" s="34" customFormat="1" ht="12">
      <c r="A845" s="100">
        <v>496</v>
      </c>
      <c r="B845" s="103">
        <v>496201072</v>
      </c>
      <c r="C845" s="102" t="s">
        <v>544</v>
      </c>
      <c r="D845" s="103">
        <v>201</v>
      </c>
      <c r="E845" s="102" t="s">
        <v>226</v>
      </c>
      <c r="F845" s="103">
        <v>72</v>
      </c>
      <c r="G845" s="104" t="s">
        <v>97</v>
      </c>
      <c r="H845" s="94"/>
      <c r="I845" s="304">
        <v>12989</v>
      </c>
      <c r="J845" s="304">
        <v>4153</v>
      </c>
      <c r="K845" s="304">
        <v>0</v>
      </c>
      <c r="L845" s="304">
        <v>1188</v>
      </c>
      <c r="M845" s="304">
        <v>18330</v>
      </c>
      <c r="N845" s="127"/>
      <c r="O845" s="134">
        <v>2</v>
      </c>
      <c r="P845" s="95">
        <v>34216</v>
      </c>
      <c r="Q845" s="95">
        <v>0</v>
      </c>
      <c r="R845" s="95">
        <v>0</v>
      </c>
      <c r="S845" s="95">
        <v>0</v>
      </c>
      <c r="T845" s="95">
        <v>2372</v>
      </c>
      <c r="U845" s="95">
        <v>36588</v>
      </c>
      <c r="V845" s="128"/>
      <c r="W845" s="361">
        <v>3.9920159680638719E-3</v>
      </c>
      <c r="X845" s="362">
        <v>0</v>
      </c>
      <c r="Y845" s="133">
        <v>0.09</v>
      </c>
      <c r="Z845" s="133">
        <v>2.5457419752686035E-3</v>
      </c>
      <c r="AA845" s="339">
        <v>0</v>
      </c>
      <c r="AB845" s="130"/>
      <c r="AC845" s="341">
        <v>0</v>
      </c>
      <c r="AD845" s="134">
        <v>0</v>
      </c>
      <c r="AE845" s="95">
        <v>0</v>
      </c>
      <c r="AF845" s="95">
        <v>0</v>
      </c>
      <c r="AG845" s="343">
        <v>0</v>
      </c>
      <c r="AH845" s="99"/>
    </row>
    <row r="846" spans="1:34" s="34" customFormat="1" ht="12">
      <c r="A846" s="100">
        <v>496</v>
      </c>
      <c r="B846" s="103">
        <v>496201094</v>
      </c>
      <c r="C846" s="102" t="s">
        <v>544</v>
      </c>
      <c r="D846" s="103">
        <v>201</v>
      </c>
      <c r="E846" s="102" t="s">
        <v>226</v>
      </c>
      <c r="F846" s="103">
        <v>94</v>
      </c>
      <c r="G846" s="104" t="s">
        <v>119</v>
      </c>
      <c r="H846" s="94"/>
      <c r="I846" s="304">
        <v>23304</v>
      </c>
      <c r="J846" s="304">
        <v>1826</v>
      </c>
      <c r="K846" s="304">
        <v>0</v>
      </c>
      <c r="L846" s="304">
        <v>1188</v>
      </c>
      <c r="M846" s="304">
        <v>26318</v>
      </c>
      <c r="N846" s="127"/>
      <c r="O846" s="134">
        <v>1</v>
      </c>
      <c r="P846" s="95">
        <v>25080</v>
      </c>
      <c r="Q846" s="95">
        <v>0</v>
      </c>
      <c r="R846" s="95">
        <v>0</v>
      </c>
      <c r="S846" s="95">
        <v>0</v>
      </c>
      <c r="T846" s="95">
        <v>1186</v>
      </c>
      <c r="U846" s="95">
        <v>26266</v>
      </c>
      <c r="V846" s="128"/>
      <c r="W846" s="361">
        <v>1.996007984031936E-3</v>
      </c>
      <c r="X846" s="362">
        <v>0</v>
      </c>
      <c r="Y846" s="133">
        <v>0.09</v>
      </c>
      <c r="Z846" s="133">
        <v>1.7485954278578519E-3</v>
      </c>
      <c r="AA846" s="339">
        <v>0</v>
      </c>
      <c r="AB846" s="130"/>
      <c r="AC846" s="341">
        <v>0</v>
      </c>
      <c r="AD846" s="134">
        <v>0</v>
      </c>
      <c r="AE846" s="95">
        <v>0</v>
      </c>
      <c r="AF846" s="95">
        <v>0</v>
      </c>
      <c r="AG846" s="343">
        <v>0</v>
      </c>
      <c r="AH846" s="99"/>
    </row>
    <row r="847" spans="1:34" s="34" customFormat="1" ht="12">
      <c r="A847" s="100">
        <v>496</v>
      </c>
      <c r="B847" s="103">
        <v>496201095</v>
      </c>
      <c r="C847" s="102" t="s">
        <v>544</v>
      </c>
      <c r="D847" s="103">
        <v>201</v>
      </c>
      <c r="E847" s="102" t="s">
        <v>226</v>
      </c>
      <c r="F847" s="103">
        <v>95</v>
      </c>
      <c r="G847" s="104" t="s">
        <v>120</v>
      </c>
      <c r="H847" s="94"/>
      <c r="I847" s="304">
        <v>21390</v>
      </c>
      <c r="J847" s="304">
        <v>126</v>
      </c>
      <c r="K847" s="304">
        <v>0</v>
      </c>
      <c r="L847" s="304">
        <v>1188</v>
      </c>
      <c r="M847" s="304">
        <v>22704</v>
      </c>
      <c r="N847" s="127"/>
      <c r="O847" s="134">
        <v>4</v>
      </c>
      <c r="P847" s="95">
        <v>85892</v>
      </c>
      <c r="Q847" s="95">
        <v>0</v>
      </c>
      <c r="R847" s="95">
        <v>0</v>
      </c>
      <c r="S847" s="95">
        <v>0</v>
      </c>
      <c r="T847" s="95">
        <v>4744</v>
      </c>
      <c r="U847" s="95">
        <v>90636</v>
      </c>
      <c r="V847" s="128"/>
      <c r="W847" s="361">
        <v>7.9840319361277438E-3</v>
      </c>
      <c r="X847" s="362">
        <v>0</v>
      </c>
      <c r="Y847" s="133">
        <v>0.18</v>
      </c>
      <c r="Z847" s="133">
        <v>0.12447918998102764</v>
      </c>
      <c r="AA847" s="339">
        <v>0</v>
      </c>
      <c r="AB847" s="130"/>
      <c r="AC847" s="341">
        <v>3</v>
      </c>
      <c r="AD847" s="134">
        <v>0</v>
      </c>
      <c r="AE847" s="95">
        <v>0</v>
      </c>
      <c r="AF847" s="95">
        <v>0</v>
      </c>
      <c r="AG847" s="343">
        <v>0</v>
      </c>
      <c r="AH847" s="99"/>
    </row>
    <row r="848" spans="1:34" s="34" customFormat="1" ht="12">
      <c r="A848" s="100">
        <v>496</v>
      </c>
      <c r="B848" s="103">
        <v>496201201</v>
      </c>
      <c r="C848" s="102" t="s">
        <v>544</v>
      </c>
      <c r="D848" s="103">
        <v>201</v>
      </c>
      <c r="E848" s="102" t="s">
        <v>226</v>
      </c>
      <c r="F848" s="103">
        <v>201</v>
      </c>
      <c r="G848" s="104" t="s">
        <v>226</v>
      </c>
      <c r="H848" s="94"/>
      <c r="I848" s="304">
        <v>19801</v>
      </c>
      <c r="J848" s="304">
        <v>0</v>
      </c>
      <c r="K848" s="304">
        <v>0</v>
      </c>
      <c r="L848" s="304">
        <v>1188</v>
      </c>
      <c r="M848" s="304">
        <v>20989</v>
      </c>
      <c r="N848" s="127"/>
      <c r="O848" s="134">
        <v>491</v>
      </c>
      <c r="P848" s="95">
        <v>9702651</v>
      </c>
      <c r="Q848" s="95">
        <v>0</v>
      </c>
      <c r="R848" s="95">
        <v>0</v>
      </c>
      <c r="S848" s="95">
        <v>0</v>
      </c>
      <c r="T848" s="95">
        <v>582326</v>
      </c>
      <c r="U848" s="95">
        <v>10284977</v>
      </c>
      <c r="V848" s="128"/>
      <c r="W848" s="361">
        <v>0.98003992015969266</v>
      </c>
      <c r="X848" s="362">
        <v>0</v>
      </c>
      <c r="Y848" s="133">
        <v>0.18</v>
      </c>
      <c r="Z848" s="133">
        <v>0.10483073109575827</v>
      </c>
      <c r="AA848" s="339">
        <v>0</v>
      </c>
      <c r="AB848" s="130"/>
      <c r="AC848" s="341">
        <v>92</v>
      </c>
      <c r="AD848" s="134">
        <v>0</v>
      </c>
      <c r="AE848" s="95">
        <v>0</v>
      </c>
      <c r="AF848" s="95">
        <v>0</v>
      </c>
      <c r="AG848" s="343">
        <v>0</v>
      </c>
      <c r="AH848" s="99"/>
    </row>
    <row r="849" spans="1:34" s="34" customFormat="1" ht="12">
      <c r="A849" s="100">
        <v>496</v>
      </c>
      <c r="B849" s="103">
        <v>496201665</v>
      </c>
      <c r="C849" s="102" t="s">
        <v>544</v>
      </c>
      <c r="D849" s="103">
        <v>201</v>
      </c>
      <c r="E849" s="102" t="s">
        <v>226</v>
      </c>
      <c r="F849" s="103">
        <v>665</v>
      </c>
      <c r="G849" s="104" t="s">
        <v>398</v>
      </c>
      <c r="H849" s="94"/>
      <c r="I849" s="304">
        <v>13431.230297709923</v>
      </c>
      <c r="J849" s="304">
        <v>2559</v>
      </c>
      <c r="K849" s="304">
        <v>0</v>
      </c>
      <c r="L849" s="304">
        <v>1188</v>
      </c>
      <c r="M849" s="304">
        <v>17178.230297709924</v>
      </c>
      <c r="N849" s="127"/>
      <c r="O849" s="134">
        <v>1</v>
      </c>
      <c r="P849" s="95">
        <v>15958</v>
      </c>
      <c r="Q849" s="95">
        <v>0</v>
      </c>
      <c r="R849" s="95">
        <v>0</v>
      </c>
      <c r="S849" s="95">
        <v>0</v>
      </c>
      <c r="T849" s="95">
        <v>1186</v>
      </c>
      <c r="U849" s="95">
        <v>17144</v>
      </c>
      <c r="V849" s="128"/>
      <c r="W849" s="361">
        <v>1.996007984031936E-3</v>
      </c>
      <c r="X849" s="362">
        <v>0</v>
      </c>
      <c r="Y849" s="133">
        <v>0.09</v>
      </c>
      <c r="Z849" s="133">
        <v>7.0798921758430658E-3</v>
      </c>
      <c r="AA849" s="339">
        <v>0</v>
      </c>
      <c r="AB849" s="130"/>
      <c r="AC849" s="341">
        <v>0</v>
      </c>
      <c r="AD849" s="134">
        <v>0</v>
      </c>
      <c r="AE849" s="95">
        <v>0</v>
      </c>
      <c r="AF849" s="95">
        <v>0</v>
      </c>
      <c r="AG849" s="343">
        <v>0</v>
      </c>
      <c r="AH849" s="99"/>
    </row>
    <row r="850" spans="1:34" s="34" customFormat="1" ht="12">
      <c r="A850" s="100">
        <v>497</v>
      </c>
      <c r="B850" s="103">
        <v>497117005</v>
      </c>
      <c r="C850" s="102" t="s">
        <v>545</v>
      </c>
      <c r="D850" s="103">
        <v>117</v>
      </c>
      <c r="E850" s="102" t="s">
        <v>142</v>
      </c>
      <c r="F850" s="103">
        <v>5</v>
      </c>
      <c r="G850" s="104" t="s">
        <v>30</v>
      </c>
      <c r="H850" s="94"/>
      <c r="I850" s="304">
        <v>14163</v>
      </c>
      <c r="J850" s="304">
        <v>4831</v>
      </c>
      <c r="K850" s="304">
        <v>0</v>
      </c>
      <c r="L850" s="304">
        <v>1188</v>
      </c>
      <c r="M850" s="304">
        <v>20182</v>
      </c>
      <c r="N850" s="127"/>
      <c r="O850" s="134">
        <v>7</v>
      </c>
      <c r="P850" s="95">
        <v>132958</v>
      </c>
      <c r="Q850" s="95">
        <v>0</v>
      </c>
      <c r="R850" s="95">
        <v>0</v>
      </c>
      <c r="S850" s="95">
        <v>0</v>
      </c>
      <c r="T850" s="95">
        <v>8316</v>
      </c>
      <c r="U850" s="95">
        <v>141274</v>
      </c>
      <c r="V850" s="128"/>
      <c r="W850" s="361">
        <v>0</v>
      </c>
      <c r="X850" s="362">
        <v>0</v>
      </c>
      <c r="Y850" s="133">
        <v>0.09</v>
      </c>
      <c r="Z850" s="133">
        <v>2.5948120348375507E-2</v>
      </c>
      <c r="AA850" s="339">
        <v>0</v>
      </c>
      <c r="AB850" s="130"/>
      <c r="AC850" s="341">
        <v>1</v>
      </c>
      <c r="AD850" s="134">
        <v>0</v>
      </c>
      <c r="AE850" s="95">
        <v>0</v>
      </c>
      <c r="AF850" s="95">
        <v>0</v>
      </c>
      <c r="AG850" s="343">
        <v>0</v>
      </c>
      <c r="AH850" s="99"/>
    </row>
    <row r="851" spans="1:34" s="34" customFormat="1" ht="12">
      <c r="A851" s="100">
        <v>497</v>
      </c>
      <c r="B851" s="103">
        <v>497117008</v>
      </c>
      <c r="C851" s="102" t="s">
        <v>545</v>
      </c>
      <c r="D851" s="103">
        <v>117</v>
      </c>
      <c r="E851" s="102" t="s">
        <v>142</v>
      </c>
      <c r="F851" s="103">
        <v>8</v>
      </c>
      <c r="G851" s="104" t="s">
        <v>33</v>
      </c>
      <c r="H851" s="94"/>
      <c r="I851" s="304">
        <v>11948</v>
      </c>
      <c r="J851" s="304">
        <v>12032</v>
      </c>
      <c r="K851" s="304">
        <v>0</v>
      </c>
      <c r="L851" s="304">
        <v>1188</v>
      </c>
      <c r="M851" s="304">
        <v>25168</v>
      </c>
      <c r="N851" s="127"/>
      <c r="O851" s="134">
        <v>71</v>
      </c>
      <c r="P851" s="95">
        <v>1702580</v>
      </c>
      <c r="Q851" s="95">
        <v>0</v>
      </c>
      <c r="R851" s="95">
        <v>0</v>
      </c>
      <c r="S851" s="95">
        <v>0</v>
      </c>
      <c r="T851" s="95">
        <v>84348</v>
      </c>
      <c r="U851" s="95">
        <v>1786928</v>
      </c>
      <c r="V851" s="128"/>
      <c r="W851" s="361">
        <v>0</v>
      </c>
      <c r="X851" s="362">
        <v>0</v>
      </c>
      <c r="Y851" s="133">
        <v>0.09</v>
      </c>
      <c r="Z851" s="133">
        <v>5.5135060625317964E-2</v>
      </c>
      <c r="AA851" s="339">
        <v>0</v>
      </c>
      <c r="AB851" s="130"/>
      <c r="AC851" s="341">
        <v>27</v>
      </c>
      <c r="AD851" s="134">
        <v>0</v>
      </c>
      <c r="AE851" s="95">
        <v>0</v>
      </c>
      <c r="AF851" s="95">
        <v>0</v>
      </c>
      <c r="AG851" s="343">
        <v>0</v>
      </c>
      <c r="AH851" s="99"/>
    </row>
    <row r="852" spans="1:34" s="34" customFormat="1" ht="12">
      <c r="A852" s="100">
        <v>497</v>
      </c>
      <c r="B852" s="103">
        <v>497117024</v>
      </c>
      <c r="C852" s="102" t="s">
        <v>545</v>
      </c>
      <c r="D852" s="103">
        <v>117</v>
      </c>
      <c r="E852" s="102" t="s">
        <v>142</v>
      </c>
      <c r="F852" s="103">
        <v>24</v>
      </c>
      <c r="G852" s="104" t="s">
        <v>49</v>
      </c>
      <c r="H852" s="94"/>
      <c r="I852" s="304">
        <v>12960</v>
      </c>
      <c r="J852" s="304">
        <v>3753</v>
      </c>
      <c r="K852" s="304">
        <v>0</v>
      </c>
      <c r="L852" s="304">
        <v>1188</v>
      </c>
      <c r="M852" s="304">
        <v>17901</v>
      </c>
      <c r="N852" s="127"/>
      <c r="O852" s="134">
        <v>23</v>
      </c>
      <c r="P852" s="95">
        <v>384399</v>
      </c>
      <c r="Q852" s="95">
        <v>0</v>
      </c>
      <c r="R852" s="95">
        <v>0</v>
      </c>
      <c r="S852" s="95">
        <v>0</v>
      </c>
      <c r="T852" s="95">
        <v>27324</v>
      </c>
      <c r="U852" s="95">
        <v>411723</v>
      </c>
      <c r="V852" s="128"/>
      <c r="W852" s="361">
        <v>0</v>
      </c>
      <c r="X852" s="362">
        <v>0</v>
      </c>
      <c r="Y852" s="133">
        <v>0.09</v>
      </c>
      <c r="Z852" s="133">
        <v>2.2477496669664688E-2</v>
      </c>
      <c r="AA852" s="339">
        <v>0</v>
      </c>
      <c r="AB852" s="130"/>
      <c r="AC852" s="341">
        <v>3</v>
      </c>
      <c r="AD852" s="134">
        <v>0</v>
      </c>
      <c r="AE852" s="95">
        <v>0</v>
      </c>
      <c r="AF852" s="95">
        <v>0</v>
      </c>
      <c r="AG852" s="343">
        <v>0</v>
      </c>
      <c r="AH852" s="99"/>
    </row>
    <row r="853" spans="1:34" s="34" customFormat="1" ht="12">
      <c r="A853" s="100">
        <v>497</v>
      </c>
      <c r="B853" s="103">
        <v>497117061</v>
      </c>
      <c r="C853" s="102" t="s">
        <v>545</v>
      </c>
      <c r="D853" s="103">
        <v>117</v>
      </c>
      <c r="E853" s="102" t="s">
        <v>142</v>
      </c>
      <c r="F853" s="103">
        <v>61</v>
      </c>
      <c r="G853" s="104" t="s">
        <v>86</v>
      </c>
      <c r="H853" s="94"/>
      <c r="I853" s="304">
        <v>16782</v>
      </c>
      <c r="J853" s="304">
        <v>1746</v>
      </c>
      <c r="K853" s="304">
        <v>0</v>
      </c>
      <c r="L853" s="304">
        <v>1188</v>
      </c>
      <c r="M853" s="304">
        <v>19716</v>
      </c>
      <c r="N853" s="127"/>
      <c r="O853" s="134">
        <v>29</v>
      </c>
      <c r="P853" s="95">
        <v>537312</v>
      </c>
      <c r="Q853" s="95">
        <v>0</v>
      </c>
      <c r="R853" s="95">
        <v>0</v>
      </c>
      <c r="S853" s="95">
        <v>0</v>
      </c>
      <c r="T853" s="95">
        <v>34452</v>
      </c>
      <c r="U853" s="95">
        <v>571764</v>
      </c>
      <c r="V853" s="128"/>
      <c r="W853" s="361">
        <v>0</v>
      </c>
      <c r="X853" s="362">
        <v>0</v>
      </c>
      <c r="Y853" s="133">
        <v>0.18</v>
      </c>
      <c r="Z853" s="133">
        <v>4.8550865681130879E-2</v>
      </c>
      <c r="AA853" s="339">
        <v>0</v>
      </c>
      <c r="AB853" s="130"/>
      <c r="AC853" s="341">
        <v>7</v>
      </c>
      <c r="AD853" s="134">
        <v>0</v>
      </c>
      <c r="AE853" s="95">
        <v>0</v>
      </c>
      <c r="AF853" s="95">
        <v>0</v>
      </c>
      <c r="AG853" s="343">
        <v>0</v>
      </c>
      <c r="AH853" s="99"/>
    </row>
    <row r="854" spans="1:34" s="34" customFormat="1" ht="12">
      <c r="A854" s="100">
        <v>497</v>
      </c>
      <c r="B854" s="103">
        <v>497117074</v>
      </c>
      <c r="C854" s="102" t="s">
        <v>545</v>
      </c>
      <c r="D854" s="103">
        <v>117</v>
      </c>
      <c r="E854" s="102" t="s">
        <v>142</v>
      </c>
      <c r="F854" s="103">
        <v>74</v>
      </c>
      <c r="G854" s="104" t="s">
        <v>99</v>
      </c>
      <c r="H854" s="94"/>
      <c r="I854" s="304">
        <v>11443</v>
      </c>
      <c r="J854" s="304">
        <v>11432</v>
      </c>
      <c r="K854" s="304">
        <v>0</v>
      </c>
      <c r="L854" s="304">
        <v>1188</v>
      </c>
      <c r="M854" s="304">
        <v>24063</v>
      </c>
      <c r="N854" s="127"/>
      <c r="O854" s="134">
        <v>3</v>
      </c>
      <c r="P854" s="95">
        <v>68625</v>
      </c>
      <c r="Q854" s="95">
        <v>0</v>
      </c>
      <c r="R854" s="95">
        <v>0</v>
      </c>
      <c r="S854" s="95">
        <v>0</v>
      </c>
      <c r="T854" s="95">
        <v>3564</v>
      </c>
      <c r="U854" s="95">
        <v>72189</v>
      </c>
      <c r="V854" s="128"/>
      <c r="W854" s="361">
        <v>0</v>
      </c>
      <c r="X854" s="362">
        <v>0</v>
      </c>
      <c r="Y854" s="133">
        <v>0.09</v>
      </c>
      <c r="Z854" s="133">
        <v>1.2969870336321115E-2</v>
      </c>
      <c r="AA854" s="339">
        <v>0</v>
      </c>
      <c r="AB854" s="130"/>
      <c r="AC854" s="341">
        <v>1</v>
      </c>
      <c r="AD854" s="134">
        <v>0</v>
      </c>
      <c r="AE854" s="95">
        <v>0</v>
      </c>
      <c r="AF854" s="95">
        <v>0</v>
      </c>
      <c r="AG854" s="343">
        <v>0</v>
      </c>
      <c r="AH854" s="99"/>
    </row>
    <row r="855" spans="1:34" s="34" customFormat="1" ht="12">
      <c r="A855" s="100">
        <v>497</v>
      </c>
      <c r="B855" s="103">
        <v>497117086</v>
      </c>
      <c r="C855" s="102" t="s">
        <v>545</v>
      </c>
      <c r="D855" s="103">
        <v>117</v>
      </c>
      <c r="E855" s="102" t="s">
        <v>142</v>
      </c>
      <c r="F855" s="103">
        <v>86</v>
      </c>
      <c r="G855" s="104" t="s">
        <v>111</v>
      </c>
      <c r="H855" s="94"/>
      <c r="I855" s="304">
        <v>12133</v>
      </c>
      <c r="J855" s="304">
        <v>1875</v>
      </c>
      <c r="K855" s="304">
        <v>0</v>
      </c>
      <c r="L855" s="304">
        <v>1188</v>
      </c>
      <c r="M855" s="304">
        <v>15196</v>
      </c>
      <c r="N855" s="127"/>
      <c r="O855" s="134">
        <v>18</v>
      </c>
      <c r="P855" s="95">
        <v>252144</v>
      </c>
      <c r="Q855" s="95">
        <v>0</v>
      </c>
      <c r="R855" s="95">
        <v>0</v>
      </c>
      <c r="S855" s="95">
        <v>0</v>
      </c>
      <c r="T855" s="95">
        <v>21384</v>
      </c>
      <c r="U855" s="95">
        <v>273528</v>
      </c>
      <c r="V855" s="128"/>
      <c r="W855" s="361">
        <v>0</v>
      </c>
      <c r="X855" s="362">
        <v>0</v>
      </c>
      <c r="Y855" s="133">
        <v>0.09</v>
      </c>
      <c r="Z855" s="133">
        <v>6.8754012313015062E-2</v>
      </c>
      <c r="AA855" s="339">
        <v>0</v>
      </c>
      <c r="AB855" s="130"/>
      <c r="AC855" s="341">
        <v>3</v>
      </c>
      <c r="AD855" s="134">
        <v>0</v>
      </c>
      <c r="AE855" s="95">
        <v>0</v>
      </c>
      <c r="AF855" s="95">
        <v>0</v>
      </c>
      <c r="AG855" s="343">
        <v>0</v>
      </c>
      <c r="AH855" s="99"/>
    </row>
    <row r="856" spans="1:34" s="34" customFormat="1" ht="12">
      <c r="A856" s="100">
        <v>497</v>
      </c>
      <c r="B856" s="103">
        <v>497117087</v>
      </c>
      <c r="C856" s="102" t="s">
        <v>545</v>
      </c>
      <c r="D856" s="103">
        <v>117</v>
      </c>
      <c r="E856" s="102" t="s">
        <v>142</v>
      </c>
      <c r="F856" s="103">
        <v>87</v>
      </c>
      <c r="G856" s="104" t="s">
        <v>112</v>
      </c>
      <c r="H856" s="94"/>
      <c r="I856" s="304">
        <v>15745</v>
      </c>
      <c r="J856" s="304">
        <v>4895</v>
      </c>
      <c r="K856" s="304">
        <v>0</v>
      </c>
      <c r="L856" s="304">
        <v>1188</v>
      </c>
      <c r="M856" s="304">
        <v>21828</v>
      </c>
      <c r="N856" s="127"/>
      <c r="O856" s="134">
        <v>4</v>
      </c>
      <c r="P856" s="95">
        <v>82560</v>
      </c>
      <c r="Q856" s="95">
        <v>0</v>
      </c>
      <c r="R856" s="95">
        <v>0</v>
      </c>
      <c r="S856" s="95">
        <v>0</v>
      </c>
      <c r="T856" s="95">
        <v>4752</v>
      </c>
      <c r="U856" s="95">
        <v>87312</v>
      </c>
      <c r="V856" s="128"/>
      <c r="W856" s="361">
        <v>0</v>
      </c>
      <c r="X856" s="362">
        <v>0</v>
      </c>
      <c r="Y856" s="133">
        <v>0.09</v>
      </c>
      <c r="Z856" s="133">
        <v>9.3536462655597237E-3</v>
      </c>
      <c r="AA856" s="339">
        <v>0</v>
      </c>
      <c r="AB856" s="130"/>
      <c r="AC856" s="341">
        <v>1</v>
      </c>
      <c r="AD856" s="134">
        <v>0</v>
      </c>
      <c r="AE856" s="95">
        <v>0</v>
      </c>
      <c r="AF856" s="95">
        <v>0</v>
      </c>
      <c r="AG856" s="343">
        <v>0</v>
      </c>
      <c r="AH856" s="99"/>
    </row>
    <row r="857" spans="1:34" s="34" customFormat="1" ht="12">
      <c r="A857" s="100">
        <v>497</v>
      </c>
      <c r="B857" s="103">
        <v>497117111</v>
      </c>
      <c r="C857" s="102" t="s">
        <v>545</v>
      </c>
      <c r="D857" s="103">
        <v>117</v>
      </c>
      <c r="E857" s="102" t="s">
        <v>142</v>
      </c>
      <c r="F857" s="103">
        <v>111</v>
      </c>
      <c r="G857" s="104" t="s">
        <v>136</v>
      </c>
      <c r="H857" s="94"/>
      <c r="I857" s="304">
        <v>11700</v>
      </c>
      <c r="J857" s="304">
        <v>3838</v>
      </c>
      <c r="K857" s="304">
        <v>0</v>
      </c>
      <c r="L857" s="304">
        <v>1188</v>
      </c>
      <c r="M857" s="304">
        <v>16726</v>
      </c>
      <c r="N857" s="127"/>
      <c r="O857" s="134">
        <v>20</v>
      </c>
      <c r="P857" s="95">
        <v>310760</v>
      </c>
      <c r="Q857" s="95">
        <v>0</v>
      </c>
      <c r="R857" s="95">
        <v>0</v>
      </c>
      <c r="S857" s="95">
        <v>0</v>
      </c>
      <c r="T857" s="95">
        <v>23760</v>
      </c>
      <c r="U857" s="95">
        <v>334520</v>
      </c>
      <c r="V857" s="128"/>
      <c r="W857" s="361">
        <v>0</v>
      </c>
      <c r="X857" s="362">
        <v>0</v>
      </c>
      <c r="Y857" s="133">
        <v>0.09</v>
      </c>
      <c r="Z857" s="133">
        <v>2.9716196942516544E-2</v>
      </c>
      <c r="AA857" s="339">
        <v>0</v>
      </c>
      <c r="AB857" s="130"/>
      <c r="AC857" s="341">
        <v>4</v>
      </c>
      <c r="AD857" s="134">
        <v>0</v>
      </c>
      <c r="AE857" s="95">
        <v>0</v>
      </c>
      <c r="AF857" s="95">
        <v>0</v>
      </c>
      <c r="AG857" s="343">
        <v>0</v>
      </c>
      <c r="AH857" s="99"/>
    </row>
    <row r="858" spans="1:34" s="34" customFormat="1" ht="12">
      <c r="A858" s="100">
        <v>497</v>
      </c>
      <c r="B858" s="103">
        <v>497117114</v>
      </c>
      <c r="C858" s="102" t="s">
        <v>545</v>
      </c>
      <c r="D858" s="103">
        <v>117</v>
      </c>
      <c r="E858" s="102" t="s">
        <v>142</v>
      </c>
      <c r="F858" s="103">
        <v>114</v>
      </c>
      <c r="G858" s="104" t="s">
        <v>139</v>
      </c>
      <c r="H858" s="94"/>
      <c r="I858" s="304">
        <v>15899</v>
      </c>
      <c r="J858" s="304">
        <v>3523</v>
      </c>
      <c r="K858" s="304">
        <v>0</v>
      </c>
      <c r="L858" s="304">
        <v>1188</v>
      </c>
      <c r="M858" s="304">
        <v>20610</v>
      </c>
      <c r="N858" s="127"/>
      <c r="O858" s="134">
        <v>16</v>
      </c>
      <c r="P858" s="95">
        <v>310752</v>
      </c>
      <c r="Q858" s="95">
        <v>0</v>
      </c>
      <c r="R858" s="95">
        <v>0</v>
      </c>
      <c r="S858" s="95">
        <v>0</v>
      </c>
      <c r="T858" s="95">
        <v>19008</v>
      </c>
      <c r="U858" s="95">
        <v>329760</v>
      </c>
      <c r="V858" s="128"/>
      <c r="W858" s="361">
        <v>0</v>
      </c>
      <c r="X858" s="362">
        <v>0</v>
      </c>
      <c r="Y858" s="133">
        <v>0.18</v>
      </c>
      <c r="Z858" s="133">
        <v>6.2125272569509171E-2</v>
      </c>
      <c r="AA858" s="339">
        <v>0</v>
      </c>
      <c r="AB858" s="130"/>
      <c r="AC858" s="341">
        <v>2</v>
      </c>
      <c r="AD858" s="134">
        <v>0</v>
      </c>
      <c r="AE858" s="95">
        <v>0</v>
      </c>
      <c r="AF858" s="95">
        <v>0</v>
      </c>
      <c r="AG858" s="343">
        <v>0</v>
      </c>
      <c r="AH858" s="99"/>
    </row>
    <row r="859" spans="1:34" s="34" customFormat="1" ht="12">
      <c r="A859" s="100">
        <v>497</v>
      </c>
      <c r="B859" s="103">
        <v>497117117</v>
      </c>
      <c r="C859" s="102" t="s">
        <v>545</v>
      </c>
      <c r="D859" s="103">
        <v>117</v>
      </c>
      <c r="E859" s="102" t="s">
        <v>142</v>
      </c>
      <c r="F859" s="103">
        <v>117</v>
      </c>
      <c r="G859" s="104" t="s">
        <v>142</v>
      </c>
      <c r="H859" s="94"/>
      <c r="I859" s="304">
        <v>12482</v>
      </c>
      <c r="J859" s="304">
        <v>3885</v>
      </c>
      <c r="K859" s="304">
        <v>0</v>
      </c>
      <c r="L859" s="304">
        <v>1188</v>
      </c>
      <c r="M859" s="304">
        <v>17555</v>
      </c>
      <c r="N859" s="127"/>
      <c r="O859" s="134">
        <v>32</v>
      </c>
      <c r="P859" s="95">
        <v>523744</v>
      </c>
      <c r="Q859" s="95">
        <v>0</v>
      </c>
      <c r="R859" s="95">
        <v>0</v>
      </c>
      <c r="S859" s="95">
        <v>0</v>
      </c>
      <c r="T859" s="95">
        <v>38016</v>
      </c>
      <c r="U859" s="95">
        <v>561760</v>
      </c>
      <c r="V859" s="128"/>
      <c r="W859" s="361">
        <v>0</v>
      </c>
      <c r="X859" s="362">
        <v>0</v>
      </c>
      <c r="Y859" s="133">
        <v>0.09</v>
      </c>
      <c r="Z859" s="133">
        <v>7.4655820563843872E-2</v>
      </c>
      <c r="AA859" s="339">
        <v>0</v>
      </c>
      <c r="AB859" s="130"/>
      <c r="AC859" s="341">
        <v>6</v>
      </c>
      <c r="AD859" s="134">
        <v>0</v>
      </c>
      <c r="AE859" s="95">
        <v>0</v>
      </c>
      <c r="AF859" s="95">
        <v>0</v>
      </c>
      <c r="AG859" s="343">
        <v>0</v>
      </c>
      <c r="AH859" s="99"/>
    </row>
    <row r="860" spans="1:34" s="34" customFormat="1" ht="12">
      <c r="A860" s="100">
        <v>497</v>
      </c>
      <c r="B860" s="103">
        <v>497117127</v>
      </c>
      <c r="C860" s="102" t="s">
        <v>545</v>
      </c>
      <c r="D860" s="103">
        <v>117</v>
      </c>
      <c r="E860" s="102" t="s">
        <v>142</v>
      </c>
      <c r="F860" s="103">
        <v>127</v>
      </c>
      <c r="G860" s="104" t="s">
        <v>152</v>
      </c>
      <c r="H860" s="94"/>
      <c r="I860" s="304">
        <v>11657</v>
      </c>
      <c r="J860" s="304">
        <v>12028</v>
      </c>
      <c r="K860" s="304">
        <v>0</v>
      </c>
      <c r="L860" s="304">
        <v>1188</v>
      </c>
      <c r="M860" s="304">
        <v>24873</v>
      </c>
      <c r="N860" s="127"/>
      <c r="O860" s="134">
        <v>5</v>
      </c>
      <c r="P860" s="95">
        <v>118425</v>
      </c>
      <c r="Q860" s="95">
        <v>0</v>
      </c>
      <c r="R860" s="95">
        <v>0</v>
      </c>
      <c r="S860" s="95">
        <v>0</v>
      </c>
      <c r="T860" s="95">
        <v>5940</v>
      </c>
      <c r="U860" s="95">
        <v>124365</v>
      </c>
      <c r="V860" s="128"/>
      <c r="W860" s="361">
        <v>0</v>
      </c>
      <c r="X860" s="362">
        <v>0</v>
      </c>
      <c r="Y860" s="133">
        <v>0.09</v>
      </c>
      <c r="Z860" s="133">
        <v>5.8028199757591631E-2</v>
      </c>
      <c r="AA860" s="339">
        <v>0</v>
      </c>
      <c r="AB860" s="130"/>
      <c r="AC860" s="341">
        <v>0</v>
      </c>
      <c r="AD860" s="134">
        <v>0</v>
      </c>
      <c r="AE860" s="95">
        <v>0</v>
      </c>
      <c r="AF860" s="95">
        <v>0</v>
      </c>
      <c r="AG860" s="343">
        <v>0</v>
      </c>
      <c r="AH860" s="99"/>
    </row>
    <row r="861" spans="1:34" s="34" customFormat="1" ht="12">
      <c r="A861" s="100">
        <v>497</v>
      </c>
      <c r="B861" s="103">
        <v>497117137</v>
      </c>
      <c r="C861" s="102" t="s">
        <v>545</v>
      </c>
      <c r="D861" s="103">
        <v>117</v>
      </c>
      <c r="E861" s="102" t="s">
        <v>142</v>
      </c>
      <c r="F861" s="103">
        <v>137</v>
      </c>
      <c r="G861" s="104" t="s">
        <v>162</v>
      </c>
      <c r="H861" s="94"/>
      <c r="I861" s="304">
        <v>14559</v>
      </c>
      <c r="J861" s="304">
        <v>448</v>
      </c>
      <c r="K861" s="304">
        <v>0</v>
      </c>
      <c r="L861" s="304">
        <v>1188</v>
      </c>
      <c r="M861" s="304">
        <v>16195</v>
      </c>
      <c r="N861" s="127"/>
      <c r="O861" s="134">
        <v>30</v>
      </c>
      <c r="P861" s="95">
        <v>450210</v>
      </c>
      <c r="Q861" s="95">
        <v>0</v>
      </c>
      <c r="R861" s="95">
        <v>0</v>
      </c>
      <c r="S861" s="95">
        <v>0</v>
      </c>
      <c r="T861" s="95">
        <v>35640</v>
      </c>
      <c r="U861" s="95">
        <v>485850</v>
      </c>
      <c r="V861" s="128"/>
      <c r="W861" s="361">
        <v>0</v>
      </c>
      <c r="X861" s="362">
        <v>0</v>
      </c>
      <c r="Y861" s="133">
        <v>0.18</v>
      </c>
      <c r="Z861" s="133">
        <v>0.10492736217608863</v>
      </c>
      <c r="AA861" s="339">
        <v>0</v>
      </c>
      <c r="AB861" s="130"/>
      <c r="AC861" s="341">
        <v>9</v>
      </c>
      <c r="AD861" s="134">
        <v>0</v>
      </c>
      <c r="AE861" s="95">
        <v>0</v>
      </c>
      <c r="AF861" s="95">
        <v>0</v>
      </c>
      <c r="AG861" s="343">
        <v>0</v>
      </c>
      <c r="AH861" s="99"/>
    </row>
    <row r="862" spans="1:34" s="34" customFormat="1" ht="12">
      <c r="A862" s="100">
        <v>497</v>
      </c>
      <c r="B862" s="103">
        <v>497117159</v>
      </c>
      <c r="C862" s="102" t="s">
        <v>545</v>
      </c>
      <c r="D862" s="103">
        <v>117</v>
      </c>
      <c r="E862" s="102" t="s">
        <v>142</v>
      </c>
      <c r="F862" s="103">
        <v>159</v>
      </c>
      <c r="G862" s="104" t="s">
        <v>184</v>
      </c>
      <c r="H862" s="94"/>
      <c r="I862" s="304">
        <v>11598</v>
      </c>
      <c r="J862" s="304">
        <v>4683</v>
      </c>
      <c r="K862" s="304">
        <v>0</v>
      </c>
      <c r="L862" s="304">
        <v>1188</v>
      </c>
      <c r="M862" s="304">
        <v>17469</v>
      </c>
      <c r="N862" s="127"/>
      <c r="O862" s="134">
        <v>9</v>
      </c>
      <c r="P862" s="95">
        <v>146529</v>
      </c>
      <c r="Q862" s="95">
        <v>0</v>
      </c>
      <c r="R862" s="95">
        <v>0</v>
      </c>
      <c r="S862" s="95">
        <v>0</v>
      </c>
      <c r="T862" s="95">
        <v>10692</v>
      </c>
      <c r="U862" s="95">
        <v>157221</v>
      </c>
      <c r="V862" s="128"/>
      <c r="W862" s="361">
        <v>0</v>
      </c>
      <c r="X862" s="362">
        <v>0</v>
      </c>
      <c r="Y862" s="133">
        <v>0.09</v>
      </c>
      <c r="Z862" s="133">
        <v>3.2361148009157018E-3</v>
      </c>
      <c r="AA862" s="339">
        <v>0</v>
      </c>
      <c r="AB862" s="130"/>
      <c r="AC862" s="341">
        <v>2</v>
      </c>
      <c r="AD862" s="134">
        <v>0</v>
      </c>
      <c r="AE862" s="95">
        <v>0</v>
      </c>
      <c r="AF862" s="95">
        <v>0</v>
      </c>
      <c r="AG862" s="343">
        <v>0</v>
      </c>
      <c r="AH862" s="99"/>
    </row>
    <row r="863" spans="1:34" s="34" customFormat="1" ht="12">
      <c r="A863" s="100">
        <v>497</v>
      </c>
      <c r="B863" s="103">
        <v>497117161</v>
      </c>
      <c r="C863" s="102" t="s">
        <v>545</v>
      </c>
      <c r="D863" s="103">
        <v>117</v>
      </c>
      <c r="E863" s="102" t="s">
        <v>142</v>
      </c>
      <c r="F863" s="103">
        <v>161</v>
      </c>
      <c r="G863" s="104" t="s">
        <v>186</v>
      </c>
      <c r="H863" s="94"/>
      <c r="I863" s="304">
        <v>14647</v>
      </c>
      <c r="J863" s="304">
        <v>5159</v>
      </c>
      <c r="K863" s="304">
        <v>0</v>
      </c>
      <c r="L863" s="304">
        <v>1188</v>
      </c>
      <c r="M863" s="304">
        <v>20994</v>
      </c>
      <c r="N863" s="127"/>
      <c r="O863" s="134">
        <v>5</v>
      </c>
      <c r="P863" s="95">
        <v>99030</v>
      </c>
      <c r="Q863" s="95">
        <v>0</v>
      </c>
      <c r="R863" s="95">
        <v>0</v>
      </c>
      <c r="S863" s="95">
        <v>0</v>
      </c>
      <c r="T863" s="95">
        <v>5940</v>
      </c>
      <c r="U863" s="95">
        <v>104970</v>
      </c>
      <c r="V863" s="128"/>
      <c r="W863" s="361">
        <v>0</v>
      </c>
      <c r="X863" s="362">
        <v>0</v>
      </c>
      <c r="Y863" s="133">
        <v>0.09</v>
      </c>
      <c r="Z863" s="133">
        <v>1.6324614476345253E-2</v>
      </c>
      <c r="AA863" s="339">
        <v>0</v>
      </c>
      <c r="AB863" s="130"/>
      <c r="AC863" s="341">
        <v>1</v>
      </c>
      <c r="AD863" s="134">
        <v>0</v>
      </c>
      <c r="AE863" s="95">
        <v>0</v>
      </c>
      <c r="AF863" s="95">
        <v>0</v>
      </c>
      <c r="AG863" s="343">
        <v>0</v>
      </c>
      <c r="AH863" s="99"/>
    </row>
    <row r="864" spans="1:34" s="34" customFormat="1" ht="12">
      <c r="A864" s="100">
        <v>497</v>
      </c>
      <c r="B864" s="103">
        <v>497117210</v>
      </c>
      <c r="C864" s="102" t="s">
        <v>545</v>
      </c>
      <c r="D864" s="103">
        <v>117</v>
      </c>
      <c r="E864" s="102" t="s">
        <v>142</v>
      </c>
      <c r="F864" s="103">
        <v>210</v>
      </c>
      <c r="G864" s="104" t="s">
        <v>235</v>
      </c>
      <c r="H864" s="94"/>
      <c r="I864" s="304">
        <v>11916</v>
      </c>
      <c r="J864" s="304">
        <v>5673</v>
      </c>
      <c r="K864" s="304">
        <v>0</v>
      </c>
      <c r="L864" s="304">
        <v>1188</v>
      </c>
      <c r="M864" s="304">
        <v>18777</v>
      </c>
      <c r="N864" s="127"/>
      <c r="O864" s="134">
        <v>52</v>
      </c>
      <c r="P864" s="95">
        <v>914628</v>
      </c>
      <c r="Q864" s="95">
        <v>0</v>
      </c>
      <c r="R864" s="95">
        <v>0</v>
      </c>
      <c r="S864" s="95">
        <v>0</v>
      </c>
      <c r="T864" s="95">
        <v>61776</v>
      </c>
      <c r="U864" s="95">
        <v>976404</v>
      </c>
      <c r="V864" s="128"/>
      <c r="W864" s="361">
        <v>0</v>
      </c>
      <c r="X864" s="362">
        <v>0</v>
      </c>
      <c r="Y864" s="133">
        <v>0.09</v>
      </c>
      <c r="Z864" s="133">
        <v>5.2884030601244032E-2</v>
      </c>
      <c r="AA864" s="339">
        <v>0</v>
      </c>
      <c r="AB864" s="130"/>
      <c r="AC864" s="341">
        <v>12</v>
      </c>
      <c r="AD864" s="134">
        <v>0</v>
      </c>
      <c r="AE864" s="95">
        <v>0</v>
      </c>
      <c r="AF864" s="95">
        <v>0</v>
      </c>
      <c r="AG864" s="343">
        <v>0</v>
      </c>
      <c r="AH864" s="99"/>
    </row>
    <row r="865" spans="1:34" s="34" customFormat="1" ht="12">
      <c r="A865" s="100">
        <v>497</v>
      </c>
      <c r="B865" s="103">
        <v>497117223</v>
      </c>
      <c r="C865" s="102" t="s">
        <v>545</v>
      </c>
      <c r="D865" s="103">
        <v>117</v>
      </c>
      <c r="E865" s="102" t="s">
        <v>142</v>
      </c>
      <c r="F865" s="103">
        <v>223</v>
      </c>
      <c r="G865" s="104" t="s">
        <v>248</v>
      </c>
      <c r="H865" s="94"/>
      <c r="I865" s="304">
        <v>11275</v>
      </c>
      <c r="J865" s="304">
        <v>1497</v>
      </c>
      <c r="K865" s="304">
        <v>0</v>
      </c>
      <c r="L865" s="304">
        <v>1188</v>
      </c>
      <c r="M865" s="304">
        <v>13960</v>
      </c>
      <c r="N865" s="127"/>
      <c r="O865" s="134">
        <v>1</v>
      </c>
      <c r="P865" s="95">
        <v>12772</v>
      </c>
      <c r="Q865" s="95">
        <v>0</v>
      </c>
      <c r="R865" s="95">
        <v>0</v>
      </c>
      <c r="S865" s="95">
        <v>0</v>
      </c>
      <c r="T865" s="95">
        <v>1188</v>
      </c>
      <c r="U865" s="95">
        <v>13960</v>
      </c>
      <c r="V865" s="128"/>
      <c r="W865" s="361">
        <v>0</v>
      </c>
      <c r="X865" s="362">
        <v>0</v>
      </c>
      <c r="Y865" s="133">
        <v>0.18</v>
      </c>
      <c r="Z865" s="133">
        <v>1.2107665116024445E-3</v>
      </c>
      <c r="AA865" s="339">
        <v>0</v>
      </c>
      <c r="AB865" s="130"/>
      <c r="AC865" s="341">
        <v>1</v>
      </c>
      <c r="AD865" s="134">
        <v>0</v>
      </c>
      <c r="AE865" s="95">
        <v>0</v>
      </c>
      <c r="AF865" s="95">
        <v>0</v>
      </c>
      <c r="AG865" s="343">
        <v>0</v>
      </c>
      <c r="AH865" s="99"/>
    </row>
    <row r="866" spans="1:34" s="34" customFormat="1" ht="12">
      <c r="A866" s="100">
        <v>497</v>
      </c>
      <c r="B866" s="103">
        <v>497117227</v>
      </c>
      <c r="C866" s="102" t="s">
        <v>545</v>
      </c>
      <c r="D866" s="103">
        <v>117</v>
      </c>
      <c r="E866" s="102" t="s">
        <v>142</v>
      </c>
      <c r="F866" s="103">
        <v>227</v>
      </c>
      <c r="G866" s="104" t="s">
        <v>252</v>
      </c>
      <c r="H866" s="94"/>
      <c r="I866" s="304">
        <v>15262</v>
      </c>
      <c r="J866" s="304">
        <v>3069</v>
      </c>
      <c r="K866" s="304">
        <v>0</v>
      </c>
      <c r="L866" s="304">
        <v>1188</v>
      </c>
      <c r="M866" s="304">
        <v>19519</v>
      </c>
      <c r="N866" s="127"/>
      <c r="O866" s="134">
        <v>3</v>
      </c>
      <c r="P866" s="95">
        <v>54993</v>
      </c>
      <c r="Q866" s="95">
        <v>0</v>
      </c>
      <c r="R866" s="95">
        <v>0</v>
      </c>
      <c r="S866" s="95">
        <v>0</v>
      </c>
      <c r="T866" s="95">
        <v>3564</v>
      </c>
      <c r="U866" s="95">
        <v>58557</v>
      </c>
      <c r="V866" s="128"/>
      <c r="W866" s="361">
        <v>0</v>
      </c>
      <c r="X866" s="362">
        <v>0</v>
      </c>
      <c r="Y866" s="133">
        <v>0.18</v>
      </c>
      <c r="Z866" s="133">
        <v>2.138802881197276E-2</v>
      </c>
      <c r="AA866" s="339">
        <v>0</v>
      </c>
      <c r="AB866" s="130"/>
      <c r="AC866" s="341">
        <v>2</v>
      </c>
      <c r="AD866" s="134">
        <v>0</v>
      </c>
      <c r="AE866" s="95">
        <v>0</v>
      </c>
      <c r="AF866" s="95">
        <v>0</v>
      </c>
      <c r="AG866" s="343">
        <v>0</v>
      </c>
      <c r="AH866" s="99"/>
    </row>
    <row r="867" spans="1:34" s="34" customFormat="1" ht="12">
      <c r="A867" s="100">
        <v>497</v>
      </c>
      <c r="B867" s="103">
        <v>497117230</v>
      </c>
      <c r="C867" s="102" t="s">
        <v>545</v>
      </c>
      <c r="D867" s="103">
        <v>117</v>
      </c>
      <c r="E867" s="102" t="s">
        <v>142</v>
      </c>
      <c r="F867" s="103">
        <v>230</v>
      </c>
      <c r="G867" s="104" t="s">
        <v>255</v>
      </c>
      <c r="H867" s="94"/>
      <c r="I867" s="304">
        <v>15392</v>
      </c>
      <c r="J867" s="304">
        <v>27746</v>
      </c>
      <c r="K867" s="304">
        <v>0</v>
      </c>
      <c r="L867" s="304">
        <v>1188</v>
      </c>
      <c r="M867" s="304">
        <v>44326</v>
      </c>
      <c r="N867" s="127"/>
      <c r="O867" s="134">
        <v>2</v>
      </c>
      <c r="P867" s="95">
        <v>86276</v>
      </c>
      <c r="Q867" s="95">
        <v>0</v>
      </c>
      <c r="R867" s="95">
        <v>0</v>
      </c>
      <c r="S867" s="95">
        <v>0</v>
      </c>
      <c r="T867" s="95">
        <v>2376</v>
      </c>
      <c r="U867" s="95">
        <v>88652</v>
      </c>
      <c r="V867" s="128"/>
      <c r="W867" s="361">
        <v>0</v>
      </c>
      <c r="X867" s="362">
        <v>0</v>
      </c>
      <c r="Y867" s="133">
        <v>0.09</v>
      </c>
      <c r="Z867" s="133">
        <v>2.9297319868310922E-2</v>
      </c>
      <c r="AA867" s="339">
        <v>0</v>
      </c>
      <c r="AB867" s="130"/>
      <c r="AC867" s="341">
        <v>1</v>
      </c>
      <c r="AD867" s="134">
        <v>0</v>
      </c>
      <c r="AE867" s="95">
        <v>0</v>
      </c>
      <c r="AF867" s="95">
        <v>0</v>
      </c>
      <c r="AG867" s="343">
        <v>0</v>
      </c>
      <c r="AH867" s="99"/>
    </row>
    <row r="868" spans="1:34" s="34" customFormat="1" ht="12">
      <c r="A868" s="100">
        <v>497</v>
      </c>
      <c r="B868" s="103">
        <v>497117272</v>
      </c>
      <c r="C868" s="102" t="s">
        <v>545</v>
      </c>
      <c r="D868" s="103">
        <v>117</v>
      </c>
      <c r="E868" s="102" t="s">
        <v>142</v>
      </c>
      <c r="F868" s="103">
        <v>272</v>
      </c>
      <c r="G868" s="104" t="s">
        <v>297</v>
      </c>
      <c r="H868" s="94"/>
      <c r="I868" s="304">
        <v>11337</v>
      </c>
      <c r="J868" s="304">
        <v>11640</v>
      </c>
      <c r="K868" s="304">
        <v>0</v>
      </c>
      <c r="L868" s="304">
        <v>1188</v>
      </c>
      <c r="M868" s="304">
        <v>24165</v>
      </c>
      <c r="N868" s="127"/>
      <c r="O868" s="134">
        <v>2</v>
      </c>
      <c r="P868" s="95">
        <v>45954</v>
      </c>
      <c r="Q868" s="95">
        <v>0</v>
      </c>
      <c r="R868" s="95">
        <v>0</v>
      </c>
      <c r="S868" s="95">
        <v>0</v>
      </c>
      <c r="T868" s="95">
        <v>2376</v>
      </c>
      <c r="U868" s="95">
        <v>48330</v>
      </c>
      <c r="V868" s="128"/>
      <c r="W868" s="361">
        <v>0</v>
      </c>
      <c r="X868" s="362">
        <v>0</v>
      </c>
      <c r="Y868" s="133">
        <v>0.09</v>
      </c>
      <c r="Z868" s="133">
        <v>1.5062098683872302E-2</v>
      </c>
      <c r="AA868" s="339">
        <v>0</v>
      </c>
      <c r="AB868" s="130"/>
      <c r="AC868" s="341">
        <v>1</v>
      </c>
      <c r="AD868" s="134">
        <v>0</v>
      </c>
      <c r="AE868" s="95">
        <v>0</v>
      </c>
      <c r="AF868" s="95">
        <v>0</v>
      </c>
      <c r="AG868" s="343">
        <v>0</v>
      </c>
      <c r="AH868" s="99"/>
    </row>
    <row r="869" spans="1:34" s="34" customFormat="1" ht="12">
      <c r="A869" s="100">
        <v>497</v>
      </c>
      <c r="B869" s="103">
        <v>497117275</v>
      </c>
      <c r="C869" s="102" t="s">
        <v>545</v>
      </c>
      <c r="D869" s="103">
        <v>117</v>
      </c>
      <c r="E869" s="102" t="s">
        <v>142</v>
      </c>
      <c r="F869" s="103">
        <v>275</v>
      </c>
      <c r="G869" s="104" t="s">
        <v>300</v>
      </c>
      <c r="H869" s="94"/>
      <c r="I869" s="304">
        <v>11354</v>
      </c>
      <c r="J869" s="304">
        <v>5505</v>
      </c>
      <c r="K869" s="304">
        <v>0</v>
      </c>
      <c r="L869" s="304">
        <v>1188</v>
      </c>
      <c r="M869" s="304">
        <v>18047</v>
      </c>
      <c r="N869" s="127"/>
      <c r="O869" s="134">
        <v>3</v>
      </c>
      <c r="P869" s="95">
        <v>50577</v>
      </c>
      <c r="Q869" s="95">
        <v>0</v>
      </c>
      <c r="R869" s="95">
        <v>0</v>
      </c>
      <c r="S869" s="95">
        <v>0</v>
      </c>
      <c r="T869" s="95">
        <v>3564</v>
      </c>
      <c r="U869" s="95">
        <v>54141</v>
      </c>
      <c r="V869" s="128"/>
      <c r="W869" s="361">
        <v>0</v>
      </c>
      <c r="X869" s="362">
        <v>0</v>
      </c>
      <c r="Y869" s="133">
        <v>0.09</v>
      </c>
      <c r="Z869" s="133">
        <v>2.880463256405226E-2</v>
      </c>
      <c r="AA869" s="339">
        <v>0</v>
      </c>
      <c r="AB869" s="130"/>
      <c r="AC869" s="341">
        <v>2</v>
      </c>
      <c r="AD869" s="134">
        <v>0</v>
      </c>
      <c r="AE869" s="95">
        <v>0</v>
      </c>
      <c r="AF869" s="95">
        <v>0</v>
      </c>
      <c r="AG869" s="343">
        <v>0</v>
      </c>
      <c r="AH869" s="99"/>
    </row>
    <row r="870" spans="1:34" s="34" customFormat="1" ht="12">
      <c r="A870" s="100">
        <v>497</v>
      </c>
      <c r="B870" s="103">
        <v>497117278</v>
      </c>
      <c r="C870" s="102" t="s">
        <v>545</v>
      </c>
      <c r="D870" s="103">
        <v>117</v>
      </c>
      <c r="E870" s="102" t="s">
        <v>142</v>
      </c>
      <c r="F870" s="103">
        <v>278</v>
      </c>
      <c r="G870" s="104" t="s">
        <v>303</v>
      </c>
      <c r="H870" s="94"/>
      <c r="I870" s="304">
        <v>12713</v>
      </c>
      <c r="J870" s="304">
        <v>2882</v>
      </c>
      <c r="K870" s="304">
        <v>0</v>
      </c>
      <c r="L870" s="304">
        <v>1188</v>
      </c>
      <c r="M870" s="304">
        <v>16783</v>
      </c>
      <c r="N870" s="127"/>
      <c r="O870" s="134">
        <v>70</v>
      </c>
      <c r="P870" s="95">
        <v>1091650</v>
      </c>
      <c r="Q870" s="95">
        <v>0</v>
      </c>
      <c r="R870" s="95">
        <v>0</v>
      </c>
      <c r="S870" s="95">
        <v>0</v>
      </c>
      <c r="T870" s="95">
        <v>83160</v>
      </c>
      <c r="U870" s="95">
        <v>1174810</v>
      </c>
      <c r="V870" s="128"/>
      <c r="W870" s="361">
        <v>0</v>
      </c>
      <c r="X870" s="362">
        <v>0</v>
      </c>
      <c r="Y870" s="133">
        <v>0.09</v>
      </c>
      <c r="Z870" s="133">
        <v>6.203284990011694E-2</v>
      </c>
      <c r="AA870" s="339">
        <v>0</v>
      </c>
      <c r="AB870" s="130"/>
      <c r="AC870" s="341">
        <v>16</v>
      </c>
      <c r="AD870" s="134">
        <v>0</v>
      </c>
      <c r="AE870" s="95">
        <v>0</v>
      </c>
      <c r="AF870" s="95">
        <v>0</v>
      </c>
      <c r="AG870" s="343">
        <v>0</v>
      </c>
      <c r="AH870" s="99"/>
    </row>
    <row r="871" spans="1:34" s="34" customFormat="1" ht="12">
      <c r="A871" s="100">
        <v>497</v>
      </c>
      <c r="B871" s="103">
        <v>497117281</v>
      </c>
      <c r="C871" s="102" t="s">
        <v>545</v>
      </c>
      <c r="D871" s="103">
        <v>117</v>
      </c>
      <c r="E871" s="102" t="s">
        <v>142</v>
      </c>
      <c r="F871" s="103">
        <v>281</v>
      </c>
      <c r="G871" s="104" t="s">
        <v>306</v>
      </c>
      <c r="H871" s="94"/>
      <c r="I871" s="304">
        <v>17954</v>
      </c>
      <c r="J871" s="304">
        <v>2</v>
      </c>
      <c r="K871" s="304">
        <v>0</v>
      </c>
      <c r="L871" s="304">
        <v>1188</v>
      </c>
      <c r="M871" s="304">
        <v>19144</v>
      </c>
      <c r="N871" s="127"/>
      <c r="O871" s="134">
        <v>70</v>
      </c>
      <c r="P871" s="95">
        <v>1256920</v>
      </c>
      <c r="Q871" s="95">
        <v>0</v>
      </c>
      <c r="R871" s="95">
        <v>0</v>
      </c>
      <c r="S871" s="95">
        <v>0</v>
      </c>
      <c r="T871" s="95">
        <v>83160</v>
      </c>
      <c r="U871" s="95">
        <v>1340080</v>
      </c>
      <c r="V871" s="128"/>
      <c r="W871" s="361">
        <v>0</v>
      </c>
      <c r="X871" s="362">
        <v>0</v>
      </c>
      <c r="Y871" s="133">
        <v>0.18</v>
      </c>
      <c r="Z871" s="133">
        <v>0.16214776428547989</v>
      </c>
      <c r="AA871" s="339">
        <v>0</v>
      </c>
      <c r="AB871" s="130"/>
      <c r="AC871" s="341">
        <v>16</v>
      </c>
      <c r="AD871" s="134">
        <v>0</v>
      </c>
      <c r="AE871" s="95">
        <v>0</v>
      </c>
      <c r="AF871" s="95">
        <v>0</v>
      </c>
      <c r="AG871" s="343">
        <v>0</v>
      </c>
      <c r="AH871" s="99"/>
    </row>
    <row r="872" spans="1:34" s="34" customFormat="1" ht="12">
      <c r="A872" s="100">
        <v>497</v>
      </c>
      <c r="B872" s="103">
        <v>497117325</v>
      </c>
      <c r="C872" s="102" t="s">
        <v>545</v>
      </c>
      <c r="D872" s="103">
        <v>117</v>
      </c>
      <c r="E872" s="102" t="s">
        <v>142</v>
      </c>
      <c r="F872" s="103">
        <v>325</v>
      </c>
      <c r="G872" s="104" t="s">
        <v>350</v>
      </c>
      <c r="H872" s="94"/>
      <c r="I872" s="304">
        <v>12637</v>
      </c>
      <c r="J872" s="304">
        <v>854</v>
      </c>
      <c r="K872" s="304">
        <v>0</v>
      </c>
      <c r="L872" s="304">
        <v>1188</v>
      </c>
      <c r="M872" s="304">
        <v>14679</v>
      </c>
      <c r="N872" s="127"/>
      <c r="O872" s="134">
        <v>13</v>
      </c>
      <c r="P872" s="95">
        <v>175383</v>
      </c>
      <c r="Q872" s="95">
        <v>0</v>
      </c>
      <c r="R872" s="95">
        <v>0</v>
      </c>
      <c r="S872" s="95">
        <v>0</v>
      </c>
      <c r="T872" s="95">
        <v>15444</v>
      </c>
      <c r="U872" s="95">
        <v>190827</v>
      </c>
      <c r="V872" s="128"/>
      <c r="W872" s="361">
        <v>0</v>
      </c>
      <c r="X872" s="362">
        <v>0</v>
      </c>
      <c r="Y872" s="133">
        <v>0.09</v>
      </c>
      <c r="Z872" s="133">
        <v>1.2613128442246473E-2</v>
      </c>
      <c r="AA872" s="339">
        <v>0</v>
      </c>
      <c r="AB872" s="130"/>
      <c r="AC872" s="341">
        <v>4</v>
      </c>
      <c r="AD872" s="134">
        <v>0</v>
      </c>
      <c r="AE872" s="95">
        <v>0</v>
      </c>
      <c r="AF872" s="95">
        <v>0</v>
      </c>
      <c r="AG872" s="343">
        <v>0</v>
      </c>
      <c r="AH872" s="99"/>
    </row>
    <row r="873" spans="1:34" s="34" customFormat="1" ht="12">
      <c r="A873" s="100">
        <v>497</v>
      </c>
      <c r="B873" s="103">
        <v>497117332</v>
      </c>
      <c r="C873" s="102" t="s">
        <v>545</v>
      </c>
      <c r="D873" s="103">
        <v>117</v>
      </c>
      <c r="E873" s="102" t="s">
        <v>142</v>
      </c>
      <c r="F873" s="103">
        <v>332</v>
      </c>
      <c r="G873" s="104" t="s">
        <v>357</v>
      </c>
      <c r="H873" s="94"/>
      <c r="I873" s="304">
        <v>14103</v>
      </c>
      <c r="J873" s="304">
        <v>417</v>
      </c>
      <c r="K873" s="304">
        <v>0</v>
      </c>
      <c r="L873" s="304">
        <v>1188</v>
      </c>
      <c r="M873" s="304">
        <v>15708</v>
      </c>
      <c r="N873" s="127"/>
      <c r="O873" s="134">
        <v>14</v>
      </c>
      <c r="P873" s="95">
        <v>203280</v>
      </c>
      <c r="Q873" s="95">
        <v>0</v>
      </c>
      <c r="R873" s="95">
        <v>0</v>
      </c>
      <c r="S873" s="95">
        <v>0</v>
      </c>
      <c r="T873" s="95">
        <v>16632</v>
      </c>
      <c r="U873" s="95">
        <v>219912</v>
      </c>
      <c r="V873" s="128"/>
      <c r="W873" s="361">
        <v>0</v>
      </c>
      <c r="X873" s="362">
        <v>0</v>
      </c>
      <c r="Y873" s="133">
        <v>0.09</v>
      </c>
      <c r="Z873" s="133">
        <v>2.6843073868460743E-2</v>
      </c>
      <c r="AA873" s="339">
        <v>0</v>
      </c>
      <c r="AB873" s="130"/>
      <c r="AC873" s="341">
        <v>5</v>
      </c>
      <c r="AD873" s="134">
        <v>0</v>
      </c>
      <c r="AE873" s="95">
        <v>0</v>
      </c>
      <c r="AF873" s="95">
        <v>0</v>
      </c>
      <c r="AG873" s="343">
        <v>0</v>
      </c>
      <c r="AH873" s="99"/>
    </row>
    <row r="874" spans="1:34" s="34" customFormat="1" ht="12">
      <c r="A874" s="100">
        <v>497</v>
      </c>
      <c r="B874" s="103">
        <v>497117340</v>
      </c>
      <c r="C874" s="102" t="s">
        <v>545</v>
      </c>
      <c r="D874" s="103">
        <v>117</v>
      </c>
      <c r="E874" s="102" t="s">
        <v>142</v>
      </c>
      <c r="F874" s="103">
        <v>340</v>
      </c>
      <c r="G874" s="104" t="s">
        <v>365</v>
      </c>
      <c r="H874" s="94"/>
      <c r="I874" s="304">
        <v>11462</v>
      </c>
      <c r="J874" s="304">
        <v>8759</v>
      </c>
      <c r="K874" s="304">
        <v>0</v>
      </c>
      <c r="L874" s="304">
        <v>1188</v>
      </c>
      <c r="M874" s="304">
        <v>21409</v>
      </c>
      <c r="N874" s="127"/>
      <c r="O874" s="134">
        <v>1</v>
      </c>
      <c r="P874" s="95">
        <v>20221</v>
      </c>
      <c r="Q874" s="95">
        <v>0</v>
      </c>
      <c r="R874" s="95">
        <v>0</v>
      </c>
      <c r="S874" s="95">
        <v>0</v>
      </c>
      <c r="T874" s="95">
        <v>1188</v>
      </c>
      <c r="U874" s="95">
        <v>21409</v>
      </c>
      <c r="V874" s="128"/>
      <c r="W874" s="361">
        <v>0</v>
      </c>
      <c r="X874" s="362">
        <v>0</v>
      </c>
      <c r="Y874" s="133">
        <v>0.09</v>
      </c>
      <c r="Z874" s="133">
        <v>3.5364757354256607E-2</v>
      </c>
      <c r="AA874" s="339">
        <v>0</v>
      </c>
      <c r="AB874" s="130"/>
      <c r="AC874" s="341">
        <v>1</v>
      </c>
      <c r="AD874" s="134">
        <v>0</v>
      </c>
      <c r="AE874" s="95">
        <v>0</v>
      </c>
      <c r="AF874" s="95">
        <v>0</v>
      </c>
      <c r="AG874" s="343">
        <v>0</v>
      </c>
      <c r="AH874" s="99"/>
    </row>
    <row r="875" spans="1:34" s="34" customFormat="1" ht="12">
      <c r="A875" s="100">
        <v>497</v>
      </c>
      <c r="B875" s="103">
        <v>497117605</v>
      </c>
      <c r="C875" s="102" t="s">
        <v>545</v>
      </c>
      <c r="D875" s="103">
        <v>117</v>
      </c>
      <c r="E875" s="102" t="s">
        <v>142</v>
      </c>
      <c r="F875" s="103">
        <v>605</v>
      </c>
      <c r="G875" s="104" t="s">
        <v>381</v>
      </c>
      <c r="H875" s="94"/>
      <c r="I875" s="304">
        <v>13575</v>
      </c>
      <c r="J875" s="304">
        <v>10461</v>
      </c>
      <c r="K875" s="304">
        <v>0</v>
      </c>
      <c r="L875" s="304">
        <v>1188</v>
      </c>
      <c r="M875" s="304">
        <v>25224</v>
      </c>
      <c r="N875" s="127"/>
      <c r="O875" s="134">
        <v>56</v>
      </c>
      <c r="P875" s="95">
        <v>1346016</v>
      </c>
      <c r="Q875" s="95">
        <v>0</v>
      </c>
      <c r="R875" s="95">
        <v>0</v>
      </c>
      <c r="S875" s="95">
        <v>0</v>
      </c>
      <c r="T875" s="95">
        <v>66528</v>
      </c>
      <c r="U875" s="95">
        <v>1412544</v>
      </c>
      <c r="V875" s="128"/>
      <c r="W875" s="361">
        <v>0</v>
      </c>
      <c r="X875" s="362">
        <v>0</v>
      </c>
      <c r="Y875" s="133">
        <v>0.09</v>
      </c>
      <c r="Z875" s="133">
        <v>6.8453001165199936E-2</v>
      </c>
      <c r="AA875" s="339">
        <v>0</v>
      </c>
      <c r="AB875" s="130"/>
      <c r="AC875" s="341">
        <v>3</v>
      </c>
      <c r="AD875" s="134">
        <v>0</v>
      </c>
      <c r="AE875" s="95">
        <v>0</v>
      </c>
      <c r="AF875" s="95">
        <v>0</v>
      </c>
      <c r="AG875" s="343">
        <v>0</v>
      </c>
      <c r="AH875" s="99"/>
    </row>
    <row r="876" spans="1:34" s="34" customFormat="1" ht="12">
      <c r="A876" s="100">
        <v>497</v>
      </c>
      <c r="B876" s="103">
        <v>497117632</v>
      </c>
      <c r="C876" s="102" t="s">
        <v>545</v>
      </c>
      <c r="D876" s="103">
        <v>117</v>
      </c>
      <c r="E876" s="102" t="s">
        <v>142</v>
      </c>
      <c r="F876" s="103">
        <v>632</v>
      </c>
      <c r="G876" s="104" t="s">
        <v>389</v>
      </c>
      <c r="H876" s="94"/>
      <c r="I876" s="304">
        <v>11462</v>
      </c>
      <c r="J876" s="304">
        <v>9803</v>
      </c>
      <c r="K876" s="304">
        <v>0</v>
      </c>
      <c r="L876" s="304">
        <v>1188</v>
      </c>
      <c r="M876" s="304">
        <v>22453</v>
      </c>
      <c r="N876" s="127"/>
      <c r="O876" s="134">
        <v>1</v>
      </c>
      <c r="P876" s="95">
        <v>21265</v>
      </c>
      <c r="Q876" s="95">
        <v>0</v>
      </c>
      <c r="R876" s="95">
        <v>0</v>
      </c>
      <c r="S876" s="95">
        <v>0</v>
      </c>
      <c r="T876" s="95">
        <v>1188</v>
      </c>
      <c r="U876" s="95">
        <v>22453</v>
      </c>
      <c r="V876" s="128"/>
      <c r="W876" s="361">
        <v>0</v>
      </c>
      <c r="X876" s="362">
        <v>0</v>
      </c>
      <c r="Y876" s="133">
        <v>0.09</v>
      </c>
      <c r="Z876" s="133">
        <v>1.5897406724365574E-2</v>
      </c>
      <c r="AA876" s="339">
        <v>0</v>
      </c>
      <c r="AB876" s="130"/>
      <c r="AC876" s="341">
        <v>0</v>
      </c>
      <c r="AD876" s="134">
        <v>0</v>
      </c>
      <c r="AE876" s="95">
        <v>0</v>
      </c>
      <c r="AF876" s="95">
        <v>0</v>
      </c>
      <c r="AG876" s="343">
        <v>0</v>
      </c>
      <c r="AH876" s="99"/>
    </row>
    <row r="877" spans="1:34" s="34" customFormat="1" ht="12">
      <c r="A877" s="100">
        <v>497</v>
      </c>
      <c r="B877" s="103">
        <v>497117670</v>
      </c>
      <c r="C877" s="102" t="s">
        <v>545</v>
      </c>
      <c r="D877" s="103">
        <v>117</v>
      </c>
      <c r="E877" s="102" t="s">
        <v>142</v>
      </c>
      <c r="F877" s="103">
        <v>670</v>
      </c>
      <c r="G877" s="104" t="s">
        <v>399</v>
      </c>
      <c r="H877" s="94"/>
      <c r="I877" s="304">
        <v>13311</v>
      </c>
      <c r="J877" s="304">
        <v>9306</v>
      </c>
      <c r="K877" s="304">
        <v>0</v>
      </c>
      <c r="L877" s="304">
        <v>1188</v>
      </c>
      <c r="M877" s="304">
        <v>23805</v>
      </c>
      <c r="N877" s="127"/>
      <c r="O877" s="134">
        <v>5</v>
      </c>
      <c r="P877" s="95">
        <v>113085</v>
      </c>
      <c r="Q877" s="95">
        <v>0</v>
      </c>
      <c r="R877" s="95">
        <v>0</v>
      </c>
      <c r="S877" s="95">
        <v>0</v>
      </c>
      <c r="T877" s="95">
        <v>5940</v>
      </c>
      <c r="U877" s="95">
        <v>119025</v>
      </c>
      <c r="V877" s="128"/>
      <c r="W877" s="361">
        <v>0</v>
      </c>
      <c r="X877" s="362">
        <v>0</v>
      </c>
      <c r="Y877" s="133">
        <v>0.09</v>
      </c>
      <c r="Z877" s="133">
        <v>2.7392285706625157E-2</v>
      </c>
      <c r="AA877" s="339">
        <v>0</v>
      </c>
      <c r="AB877" s="130"/>
      <c r="AC877" s="341">
        <v>0</v>
      </c>
      <c r="AD877" s="134">
        <v>0</v>
      </c>
      <c r="AE877" s="95">
        <v>0</v>
      </c>
      <c r="AF877" s="95">
        <v>0</v>
      </c>
      <c r="AG877" s="343">
        <v>0</v>
      </c>
      <c r="AH877" s="99"/>
    </row>
    <row r="878" spans="1:34" s="34" customFormat="1" ht="12">
      <c r="A878" s="100">
        <v>497</v>
      </c>
      <c r="B878" s="103">
        <v>497117674</v>
      </c>
      <c r="C878" s="102" t="s">
        <v>545</v>
      </c>
      <c r="D878" s="103">
        <v>117</v>
      </c>
      <c r="E878" s="102" t="s">
        <v>142</v>
      </c>
      <c r="F878" s="103">
        <v>674</v>
      </c>
      <c r="G878" s="104" t="s">
        <v>402</v>
      </c>
      <c r="H878" s="94"/>
      <c r="I878" s="304">
        <v>15182</v>
      </c>
      <c r="J878" s="304">
        <v>7424</v>
      </c>
      <c r="K878" s="304">
        <v>0</v>
      </c>
      <c r="L878" s="304">
        <v>1188</v>
      </c>
      <c r="M878" s="304">
        <v>23794</v>
      </c>
      <c r="N878" s="127"/>
      <c r="O878" s="134">
        <v>5</v>
      </c>
      <c r="P878" s="95">
        <v>113030</v>
      </c>
      <c r="Q878" s="95">
        <v>0</v>
      </c>
      <c r="R878" s="95">
        <v>0</v>
      </c>
      <c r="S878" s="95">
        <v>0</v>
      </c>
      <c r="T878" s="95">
        <v>5940</v>
      </c>
      <c r="U878" s="95">
        <v>118970</v>
      </c>
      <c r="V878" s="128"/>
      <c r="W878" s="361">
        <v>0</v>
      </c>
      <c r="X878" s="362">
        <v>0</v>
      </c>
      <c r="Y878" s="133">
        <v>0.09</v>
      </c>
      <c r="Z878" s="133">
        <v>4.8375624374098487E-2</v>
      </c>
      <c r="AA878" s="339">
        <v>0</v>
      </c>
      <c r="AB878" s="130"/>
      <c r="AC878" s="341">
        <v>0</v>
      </c>
      <c r="AD878" s="134">
        <v>0</v>
      </c>
      <c r="AE878" s="95">
        <v>0</v>
      </c>
      <c r="AF878" s="95">
        <v>0</v>
      </c>
      <c r="AG878" s="343">
        <v>0</v>
      </c>
      <c r="AH878" s="99"/>
    </row>
    <row r="879" spans="1:34" s="34" customFormat="1" ht="12">
      <c r="A879" s="100">
        <v>497</v>
      </c>
      <c r="B879" s="103">
        <v>497117680</v>
      </c>
      <c r="C879" s="102" t="s">
        <v>545</v>
      </c>
      <c r="D879" s="103">
        <v>117</v>
      </c>
      <c r="E879" s="102" t="s">
        <v>142</v>
      </c>
      <c r="F879" s="103">
        <v>680</v>
      </c>
      <c r="G879" s="104" t="s">
        <v>404</v>
      </c>
      <c r="H879" s="94"/>
      <c r="I879" s="304">
        <v>11842</v>
      </c>
      <c r="J879" s="304">
        <v>3846</v>
      </c>
      <c r="K879" s="304">
        <v>0</v>
      </c>
      <c r="L879" s="304">
        <v>1188</v>
      </c>
      <c r="M879" s="304">
        <v>16876</v>
      </c>
      <c r="N879" s="127"/>
      <c r="O879" s="134">
        <v>4</v>
      </c>
      <c r="P879" s="95">
        <v>62752</v>
      </c>
      <c r="Q879" s="95">
        <v>0</v>
      </c>
      <c r="R879" s="95">
        <v>0</v>
      </c>
      <c r="S879" s="95">
        <v>0</v>
      </c>
      <c r="T879" s="95">
        <v>4752</v>
      </c>
      <c r="U879" s="95">
        <v>67504</v>
      </c>
      <c r="V879" s="128"/>
      <c r="W879" s="361">
        <v>0</v>
      </c>
      <c r="X879" s="362">
        <v>0</v>
      </c>
      <c r="Y879" s="133">
        <v>0.09</v>
      </c>
      <c r="Z879" s="133">
        <v>5.9770639516402426E-3</v>
      </c>
      <c r="AA879" s="339">
        <v>0</v>
      </c>
      <c r="AB879" s="130"/>
      <c r="AC879" s="341">
        <v>1</v>
      </c>
      <c r="AD879" s="134">
        <v>0</v>
      </c>
      <c r="AE879" s="95">
        <v>0</v>
      </c>
      <c r="AF879" s="95">
        <v>0</v>
      </c>
      <c r="AG879" s="343">
        <v>0</v>
      </c>
      <c r="AH879" s="99"/>
    </row>
    <row r="880" spans="1:34" s="34" customFormat="1" ht="12">
      <c r="A880" s="100">
        <v>497</v>
      </c>
      <c r="B880" s="103">
        <v>497117683</v>
      </c>
      <c r="C880" s="102" t="s">
        <v>545</v>
      </c>
      <c r="D880" s="103">
        <v>117</v>
      </c>
      <c r="E880" s="102" t="s">
        <v>142</v>
      </c>
      <c r="F880" s="103">
        <v>683</v>
      </c>
      <c r="G880" s="104" t="s">
        <v>405</v>
      </c>
      <c r="H880" s="94"/>
      <c r="I880" s="304">
        <v>15059</v>
      </c>
      <c r="J880" s="304">
        <v>12393</v>
      </c>
      <c r="K880" s="304">
        <v>0</v>
      </c>
      <c r="L880" s="304">
        <v>1188</v>
      </c>
      <c r="M880" s="304">
        <v>28640</v>
      </c>
      <c r="N880" s="127"/>
      <c r="O880" s="134">
        <v>5</v>
      </c>
      <c r="P880" s="95">
        <v>137260</v>
      </c>
      <c r="Q880" s="95">
        <v>0</v>
      </c>
      <c r="R880" s="95">
        <v>0</v>
      </c>
      <c r="S880" s="95">
        <v>0</v>
      </c>
      <c r="T880" s="95">
        <v>5940</v>
      </c>
      <c r="U880" s="95">
        <v>143200</v>
      </c>
      <c r="V880" s="128"/>
      <c r="W880" s="361">
        <v>0</v>
      </c>
      <c r="X880" s="362">
        <v>0</v>
      </c>
      <c r="Y880" s="133">
        <v>0.09</v>
      </c>
      <c r="Z880" s="133">
        <v>1.4751678095655984E-2</v>
      </c>
      <c r="AA880" s="339">
        <v>0</v>
      </c>
      <c r="AB880" s="130"/>
      <c r="AC880" s="341">
        <v>2</v>
      </c>
      <c r="AD880" s="134">
        <v>0</v>
      </c>
      <c r="AE880" s="95">
        <v>0</v>
      </c>
      <c r="AF880" s="95">
        <v>0</v>
      </c>
      <c r="AG880" s="343">
        <v>0</v>
      </c>
      <c r="AH880" s="99"/>
    </row>
    <row r="881" spans="1:34" s="34" customFormat="1" ht="12">
      <c r="A881" s="100">
        <v>497</v>
      </c>
      <c r="B881" s="103">
        <v>497117717</v>
      </c>
      <c r="C881" s="102" t="s">
        <v>545</v>
      </c>
      <c r="D881" s="103">
        <v>117</v>
      </c>
      <c r="E881" s="102" t="s">
        <v>142</v>
      </c>
      <c r="F881" s="103">
        <v>717</v>
      </c>
      <c r="G881" s="104" t="s">
        <v>415</v>
      </c>
      <c r="H881" s="94"/>
      <c r="I881" s="304">
        <v>15941</v>
      </c>
      <c r="J881" s="304">
        <v>8947</v>
      </c>
      <c r="K881" s="304">
        <v>0</v>
      </c>
      <c r="L881" s="304">
        <v>1188</v>
      </c>
      <c r="M881" s="304">
        <v>26076</v>
      </c>
      <c r="N881" s="127"/>
      <c r="O881" s="134">
        <v>2</v>
      </c>
      <c r="P881" s="95">
        <v>49776</v>
      </c>
      <c r="Q881" s="95">
        <v>0</v>
      </c>
      <c r="R881" s="95">
        <v>0</v>
      </c>
      <c r="S881" s="95">
        <v>0</v>
      </c>
      <c r="T881" s="95">
        <v>2376</v>
      </c>
      <c r="U881" s="95">
        <v>52152</v>
      </c>
      <c r="V881" s="128"/>
      <c r="W881" s="361">
        <v>0</v>
      </c>
      <c r="X881" s="362">
        <v>0</v>
      </c>
      <c r="Y881" s="133">
        <v>0.09</v>
      </c>
      <c r="Z881" s="133">
        <v>3.2977709438018796E-2</v>
      </c>
      <c r="AA881" s="339">
        <v>0</v>
      </c>
      <c r="AB881" s="130"/>
      <c r="AC881" s="341">
        <v>1</v>
      </c>
      <c r="AD881" s="134">
        <v>0</v>
      </c>
      <c r="AE881" s="95">
        <v>0</v>
      </c>
      <c r="AF881" s="95">
        <v>0</v>
      </c>
      <c r="AG881" s="343">
        <v>0</v>
      </c>
      <c r="AH881" s="99"/>
    </row>
    <row r="882" spans="1:34" s="34" customFormat="1" ht="12">
      <c r="A882" s="100">
        <v>497</v>
      </c>
      <c r="B882" s="103">
        <v>497117750</v>
      </c>
      <c r="C882" s="102" t="s">
        <v>545</v>
      </c>
      <c r="D882" s="103">
        <v>117</v>
      </c>
      <c r="E882" s="102" t="s">
        <v>142</v>
      </c>
      <c r="F882" s="103">
        <v>750</v>
      </c>
      <c r="G882" s="104" t="s">
        <v>423</v>
      </c>
      <c r="H882" s="94"/>
      <c r="I882" s="304">
        <v>12988</v>
      </c>
      <c r="J882" s="304">
        <v>8213</v>
      </c>
      <c r="K882" s="304">
        <v>0</v>
      </c>
      <c r="L882" s="304">
        <v>1188</v>
      </c>
      <c r="M882" s="304">
        <v>22389</v>
      </c>
      <c r="N882" s="127"/>
      <c r="O882" s="134">
        <v>3</v>
      </c>
      <c r="P882" s="95">
        <v>63603</v>
      </c>
      <c r="Q882" s="95">
        <v>0</v>
      </c>
      <c r="R882" s="95">
        <v>0</v>
      </c>
      <c r="S882" s="95">
        <v>0</v>
      </c>
      <c r="T882" s="95">
        <v>3564</v>
      </c>
      <c r="U882" s="95">
        <v>67167</v>
      </c>
      <c r="V882" s="128"/>
      <c r="W882" s="361">
        <v>0</v>
      </c>
      <c r="X882" s="362">
        <v>0</v>
      </c>
      <c r="Y882" s="133">
        <v>0.18</v>
      </c>
      <c r="Z882" s="133">
        <v>2.892024274364231E-2</v>
      </c>
      <c r="AA882" s="339">
        <v>0</v>
      </c>
      <c r="AB882" s="130"/>
      <c r="AC882" s="341">
        <v>0</v>
      </c>
      <c r="AD882" s="134">
        <v>0</v>
      </c>
      <c r="AE882" s="95">
        <v>0</v>
      </c>
      <c r="AF882" s="95">
        <v>0</v>
      </c>
      <c r="AG882" s="343">
        <v>0</v>
      </c>
      <c r="AH882" s="99"/>
    </row>
    <row r="883" spans="1:34" s="34" customFormat="1" ht="12">
      <c r="A883" s="100">
        <v>497</v>
      </c>
      <c r="B883" s="103">
        <v>497117755</v>
      </c>
      <c r="C883" s="102" t="s">
        <v>545</v>
      </c>
      <c r="D883" s="103">
        <v>117</v>
      </c>
      <c r="E883" s="102" t="s">
        <v>142</v>
      </c>
      <c r="F883" s="103">
        <v>755</v>
      </c>
      <c r="G883" s="104" t="s">
        <v>425</v>
      </c>
      <c r="H883" s="94"/>
      <c r="I883" s="304">
        <v>11723</v>
      </c>
      <c r="J883" s="304">
        <v>4756</v>
      </c>
      <c r="K883" s="304">
        <v>0</v>
      </c>
      <c r="L883" s="304">
        <v>1188</v>
      </c>
      <c r="M883" s="304">
        <v>17667</v>
      </c>
      <c r="N883" s="127"/>
      <c r="O883" s="134">
        <v>4</v>
      </c>
      <c r="P883" s="95">
        <v>65916</v>
      </c>
      <c r="Q883" s="95">
        <v>0</v>
      </c>
      <c r="R883" s="95">
        <v>0</v>
      </c>
      <c r="S883" s="95">
        <v>0</v>
      </c>
      <c r="T883" s="95">
        <v>4752</v>
      </c>
      <c r="U883" s="95">
        <v>70668</v>
      </c>
      <c r="V883" s="128"/>
      <c r="W883" s="361">
        <v>0</v>
      </c>
      <c r="X883" s="362">
        <v>0</v>
      </c>
      <c r="Y883" s="133">
        <v>0.09</v>
      </c>
      <c r="Z883" s="133">
        <v>3.5317798505495566E-2</v>
      </c>
      <c r="AA883" s="339">
        <v>0</v>
      </c>
      <c r="AB883" s="130"/>
      <c r="AC883" s="341">
        <v>0</v>
      </c>
      <c r="AD883" s="134">
        <v>0</v>
      </c>
      <c r="AE883" s="95">
        <v>0</v>
      </c>
      <c r="AF883" s="95">
        <v>0</v>
      </c>
      <c r="AG883" s="343">
        <v>0</v>
      </c>
      <c r="AH883" s="99"/>
    </row>
    <row r="884" spans="1:34" s="34" customFormat="1" ht="12">
      <c r="A884" s="100">
        <v>497</v>
      </c>
      <c r="B884" s="103">
        <v>497117766</v>
      </c>
      <c r="C884" s="102" t="s">
        <v>545</v>
      </c>
      <c r="D884" s="103">
        <v>117</v>
      </c>
      <c r="E884" s="102" t="s">
        <v>142</v>
      </c>
      <c r="F884" s="103">
        <v>766</v>
      </c>
      <c r="G884" s="104" t="s">
        <v>429</v>
      </c>
      <c r="H884" s="94"/>
      <c r="I884" s="304">
        <v>16104</v>
      </c>
      <c r="J884" s="304">
        <v>5483</v>
      </c>
      <c r="K884" s="304">
        <v>0</v>
      </c>
      <c r="L884" s="304">
        <v>1188</v>
      </c>
      <c r="M884" s="304">
        <v>22775</v>
      </c>
      <c r="N884" s="127"/>
      <c r="O884" s="134">
        <v>4</v>
      </c>
      <c r="P884" s="95">
        <v>86348</v>
      </c>
      <c r="Q884" s="95">
        <v>0</v>
      </c>
      <c r="R884" s="95">
        <v>0</v>
      </c>
      <c r="S884" s="95">
        <v>0</v>
      </c>
      <c r="T884" s="95">
        <v>4752</v>
      </c>
      <c r="U884" s="95">
        <v>91100</v>
      </c>
      <c r="V884" s="128"/>
      <c r="W884" s="361">
        <v>0</v>
      </c>
      <c r="X884" s="362">
        <v>0</v>
      </c>
      <c r="Y884" s="133">
        <v>0.09</v>
      </c>
      <c r="Z884" s="133">
        <v>8.3374359681246853E-3</v>
      </c>
      <c r="AA884" s="339">
        <v>0</v>
      </c>
      <c r="AB884" s="130"/>
      <c r="AC884" s="341">
        <v>1</v>
      </c>
      <c r="AD884" s="134">
        <v>0</v>
      </c>
      <c r="AE884" s="95">
        <v>0</v>
      </c>
      <c r="AF884" s="95">
        <v>0</v>
      </c>
      <c r="AG884" s="343">
        <v>0</v>
      </c>
      <c r="AH884" s="99"/>
    </row>
    <row r="885" spans="1:34" s="34" customFormat="1" ht="12">
      <c r="A885" s="100">
        <v>498</v>
      </c>
      <c r="B885" s="103">
        <v>498281005</v>
      </c>
      <c r="C885" s="102" t="s">
        <v>546</v>
      </c>
      <c r="D885" s="103">
        <v>281</v>
      </c>
      <c r="E885" s="102" t="s">
        <v>306</v>
      </c>
      <c r="F885" s="103">
        <v>5</v>
      </c>
      <c r="G885" s="104" t="s">
        <v>30</v>
      </c>
      <c r="H885" s="94"/>
      <c r="I885" s="304">
        <v>19728</v>
      </c>
      <c r="J885" s="304">
        <v>6729</v>
      </c>
      <c r="K885" s="304">
        <v>0</v>
      </c>
      <c r="L885" s="304">
        <v>1188</v>
      </c>
      <c r="M885" s="304">
        <v>27645</v>
      </c>
      <c r="N885" s="127"/>
      <c r="O885" s="134">
        <v>1</v>
      </c>
      <c r="P885" s="95">
        <v>26354</v>
      </c>
      <c r="Q885" s="95">
        <v>0</v>
      </c>
      <c r="R885" s="95">
        <v>0</v>
      </c>
      <c r="S885" s="95">
        <v>0</v>
      </c>
      <c r="T885" s="95">
        <v>1183</v>
      </c>
      <c r="U885" s="95">
        <v>27537</v>
      </c>
      <c r="V885" s="128"/>
      <c r="W885" s="361">
        <v>3.9011703511053317E-3</v>
      </c>
      <c r="X885" s="362">
        <v>0</v>
      </c>
      <c r="Y885" s="133">
        <v>0.09</v>
      </c>
      <c r="Z885" s="133">
        <v>2.5948120348375507E-2</v>
      </c>
      <c r="AA885" s="339">
        <v>0</v>
      </c>
      <c r="AB885" s="130"/>
      <c r="AC885" s="341">
        <v>0</v>
      </c>
      <c r="AD885" s="134">
        <v>0</v>
      </c>
      <c r="AE885" s="95">
        <v>0</v>
      </c>
      <c r="AF885" s="95">
        <v>0</v>
      </c>
      <c r="AG885" s="343">
        <v>0</v>
      </c>
      <c r="AH885" s="99"/>
    </row>
    <row r="886" spans="1:34" s="34" customFormat="1" ht="12">
      <c r="A886" s="100">
        <v>498</v>
      </c>
      <c r="B886" s="103">
        <v>498281061</v>
      </c>
      <c r="C886" s="102" t="s">
        <v>546</v>
      </c>
      <c r="D886" s="103">
        <v>281</v>
      </c>
      <c r="E886" s="102" t="s">
        <v>306</v>
      </c>
      <c r="F886" s="103">
        <v>61</v>
      </c>
      <c r="G886" s="104" t="s">
        <v>86</v>
      </c>
      <c r="H886" s="94"/>
      <c r="I886" s="304">
        <v>19778</v>
      </c>
      <c r="J886" s="304">
        <v>2058</v>
      </c>
      <c r="K886" s="304">
        <v>0</v>
      </c>
      <c r="L886" s="304">
        <v>1188</v>
      </c>
      <c r="M886" s="304">
        <v>23024</v>
      </c>
      <c r="N886" s="127"/>
      <c r="O886" s="134">
        <v>14</v>
      </c>
      <c r="P886" s="95">
        <v>304514</v>
      </c>
      <c r="Q886" s="95">
        <v>0</v>
      </c>
      <c r="R886" s="95">
        <v>0</v>
      </c>
      <c r="S886" s="95">
        <v>0</v>
      </c>
      <c r="T886" s="95">
        <v>16562</v>
      </c>
      <c r="U886" s="95">
        <v>321076</v>
      </c>
      <c r="V886" s="128"/>
      <c r="W886" s="361">
        <v>5.4616384915474658E-2</v>
      </c>
      <c r="X886" s="362">
        <v>0</v>
      </c>
      <c r="Y886" s="133">
        <v>0.18</v>
      </c>
      <c r="Z886" s="133">
        <v>4.8550865681130879E-2</v>
      </c>
      <c r="AA886" s="339">
        <v>0</v>
      </c>
      <c r="AB886" s="130"/>
      <c r="AC886" s="341">
        <v>1</v>
      </c>
      <c r="AD886" s="134">
        <v>0</v>
      </c>
      <c r="AE886" s="95">
        <v>0</v>
      </c>
      <c r="AF886" s="95">
        <v>0</v>
      </c>
      <c r="AG886" s="343">
        <v>0</v>
      </c>
      <c r="AH886" s="99"/>
    </row>
    <row r="887" spans="1:34" s="34" customFormat="1" ht="12">
      <c r="A887" s="100">
        <v>498</v>
      </c>
      <c r="B887" s="103">
        <v>498281087</v>
      </c>
      <c r="C887" s="102" t="s">
        <v>546</v>
      </c>
      <c r="D887" s="103">
        <v>281</v>
      </c>
      <c r="E887" s="102" t="s">
        <v>306</v>
      </c>
      <c r="F887" s="103">
        <v>87</v>
      </c>
      <c r="G887" s="104" t="s">
        <v>112</v>
      </c>
      <c r="H887" s="94"/>
      <c r="I887" s="304">
        <v>14171.529570502429</v>
      </c>
      <c r="J887" s="304">
        <v>4406</v>
      </c>
      <c r="K887" s="304">
        <v>0</v>
      </c>
      <c r="L887" s="304">
        <v>1188</v>
      </c>
      <c r="M887" s="304">
        <v>19765.529570502429</v>
      </c>
      <c r="N887" s="127"/>
      <c r="O887" s="134">
        <v>1</v>
      </c>
      <c r="P887" s="95">
        <v>18505</v>
      </c>
      <c r="Q887" s="95">
        <v>0</v>
      </c>
      <c r="R887" s="95">
        <v>0</v>
      </c>
      <c r="S887" s="95">
        <v>0</v>
      </c>
      <c r="T887" s="95">
        <v>1183</v>
      </c>
      <c r="U887" s="95">
        <v>19688</v>
      </c>
      <c r="V887" s="128"/>
      <c r="W887" s="361">
        <v>3.9011703511053317E-3</v>
      </c>
      <c r="X887" s="362">
        <v>0</v>
      </c>
      <c r="Y887" s="133">
        <v>0.09</v>
      </c>
      <c r="Z887" s="133">
        <v>9.3536462655597237E-3</v>
      </c>
      <c r="AA887" s="339">
        <v>0</v>
      </c>
      <c r="AB887" s="130"/>
      <c r="AC887" s="341">
        <v>0</v>
      </c>
      <c r="AD887" s="134">
        <v>0</v>
      </c>
      <c r="AE887" s="95">
        <v>0</v>
      </c>
      <c r="AF887" s="95">
        <v>0</v>
      </c>
      <c r="AG887" s="343">
        <v>0</v>
      </c>
      <c r="AH887" s="99"/>
    </row>
    <row r="888" spans="1:34" s="34" customFormat="1" ht="12">
      <c r="A888" s="100">
        <v>498</v>
      </c>
      <c r="B888" s="103">
        <v>498281137</v>
      </c>
      <c r="C888" s="102" t="s">
        <v>546</v>
      </c>
      <c r="D888" s="103">
        <v>281</v>
      </c>
      <c r="E888" s="102" t="s">
        <v>306</v>
      </c>
      <c r="F888" s="103">
        <v>137</v>
      </c>
      <c r="G888" s="104" t="s">
        <v>162</v>
      </c>
      <c r="H888" s="94"/>
      <c r="I888" s="304">
        <v>21389</v>
      </c>
      <c r="J888" s="304">
        <v>658</v>
      </c>
      <c r="K888" s="304">
        <v>0</v>
      </c>
      <c r="L888" s="304">
        <v>1188</v>
      </c>
      <c r="M888" s="304">
        <v>23235</v>
      </c>
      <c r="N888" s="127"/>
      <c r="O888" s="134">
        <v>4</v>
      </c>
      <c r="P888" s="95">
        <v>87844</v>
      </c>
      <c r="Q888" s="95">
        <v>0</v>
      </c>
      <c r="R888" s="95">
        <v>0</v>
      </c>
      <c r="S888" s="95">
        <v>0</v>
      </c>
      <c r="T888" s="95">
        <v>4732</v>
      </c>
      <c r="U888" s="95">
        <v>92576</v>
      </c>
      <c r="V888" s="128"/>
      <c r="W888" s="361">
        <v>1.5604681404421327E-2</v>
      </c>
      <c r="X888" s="362">
        <v>0</v>
      </c>
      <c r="Y888" s="133">
        <v>0.18</v>
      </c>
      <c r="Z888" s="133">
        <v>0.10492736217608863</v>
      </c>
      <c r="AA888" s="339">
        <v>0</v>
      </c>
      <c r="AB888" s="130"/>
      <c r="AC888" s="341">
        <v>0</v>
      </c>
      <c r="AD888" s="134">
        <v>0</v>
      </c>
      <c r="AE888" s="95">
        <v>0</v>
      </c>
      <c r="AF888" s="95">
        <v>0</v>
      </c>
      <c r="AG888" s="343">
        <v>0</v>
      </c>
      <c r="AH888" s="99"/>
    </row>
    <row r="889" spans="1:34" s="34" customFormat="1" ht="12">
      <c r="A889" s="100">
        <v>498</v>
      </c>
      <c r="B889" s="103">
        <v>498281281</v>
      </c>
      <c r="C889" s="102" t="s">
        <v>546</v>
      </c>
      <c r="D889" s="103">
        <v>281</v>
      </c>
      <c r="E889" s="102" t="s">
        <v>306</v>
      </c>
      <c r="F889" s="103">
        <v>281</v>
      </c>
      <c r="G889" s="104" t="s">
        <v>306</v>
      </c>
      <c r="H889" s="94"/>
      <c r="I889" s="304">
        <v>20687</v>
      </c>
      <c r="J889" s="304">
        <v>2</v>
      </c>
      <c r="K889" s="304">
        <v>0</v>
      </c>
      <c r="L889" s="304">
        <v>1188</v>
      </c>
      <c r="M889" s="304">
        <v>21877</v>
      </c>
      <c r="N889" s="127"/>
      <c r="O889" s="134">
        <v>745</v>
      </c>
      <c r="P889" s="95">
        <v>15352960</v>
      </c>
      <c r="Q889" s="95">
        <v>0</v>
      </c>
      <c r="R889" s="95">
        <v>0</v>
      </c>
      <c r="S889" s="95">
        <v>0</v>
      </c>
      <c r="T889" s="95">
        <v>881335</v>
      </c>
      <c r="U889" s="95">
        <v>16234295</v>
      </c>
      <c r="V889" s="128"/>
      <c r="W889" s="361">
        <v>2.906371911573447</v>
      </c>
      <c r="X889" s="362">
        <v>0</v>
      </c>
      <c r="Y889" s="133">
        <v>0.18</v>
      </c>
      <c r="Z889" s="133">
        <v>0.16214776428547989</v>
      </c>
      <c r="AA889" s="339">
        <v>0</v>
      </c>
      <c r="AB889" s="130"/>
      <c r="AC889" s="341">
        <v>87</v>
      </c>
      <c r="AD889" s="134">
        <v>0</v>
      </c>
      <c r="AE889" s="95">
        <v>0</v>
      </c>
      <c r="AF889" s="95">
        <v>0</v>
      </c>
      <c r="AG889" s="343">
        <v>0</v>
      </c>
      <c r="AH889" s="99"/>
    </row>
    <row r="890" spans="1:34" s="34" customFormat="1" ht="12">
      <c r="A890" s="100">
        <v>498</v>
      </c>
      <c r="B890" s="103">
        <v>498281325</v>
      </c>
      <c r="C890" s="102" t="s">
        <v>546</v>
      </c>
      <c r="D890" s="103">
        <v>281</v>
      </c>
      <c r="E890" s="102" t="s">
        <v>306</v>
      </c>
      <c r="F890" s="103">
        <v>325</v>
      </c>
      <c r="G890" s="104" t="s">
        <v>350</v>
      </c>
      <c r="H890" s="94"/>
      <c r="I890" s="304">
        <v>20266</v>
      </c>
      <c r="J890" s="304">
        <v>1370</v>
      </c>
      <c r="K890" s="304">
        <v>0</v>
      </c>
      <c r="L890" s="304">
        <v>1188</v>
      </c>
      <c r="M890" s="304">
        <v>22824</v>
      </c>
      <c r="N890" s="127"/>
      <c r="O890" s="134">
        <v>1</v>
      </c>
      <c r="P890" s="95">
        <v>21552</v>
      </c>
      <c r="Q890" s="95">
        <v>0</v>
      </c>
      <c r="R890" s="95">
        <v>0</v>
      </c>
      <c r="S890" s="95">
        <v>0</v>
      </c>
      <c r="T890" s="95">
        <v>1183</v>
      </c>
      <c r="U890" s="95">
        <v>22735</v>
      </c>
      <c r="V890" s="128"/>
      <c r="W890" s="361">
        <v>3.9011703511053317E-3</v>
      </c>
      <c r="X890" s="362">
        <v>0</v>
      </c>
      <c r="Y890" s="133">
        <v>0.09</v>
      </c>
      <c r="Z890" s="133">
        <v>1.2613128442246473E-2</v>
      </c>
      <c r="AA890" s="339">
        <v>0</v>
      </c>
      <c r="AB890" s="130"/>
      <c r="AC890" s="341">
        <v>0</v>
      </c>
      <c r="AD890" s="134">
        <v>0</v>
      </c>
      <c r="AE890" s="95">
        <v>0</v>
      </c>
      <c r="AF890" s="95">
        <v>0</v>
      </c>
      <c r="AG890" s="343">
        <v>0</v>
      </c>
      <c r="AH890" s="99"/>
    </row>
    <row r="891" spans="1:34" s="34" customFormat="1" ht="12">
      <c r="A891" s="100">
        <v>498</v>
      </c>
      <c r="B891" s="103">
        <v>498281332</v>
      </c>
      <c r="C891" s="102" t="s">
        <v>546</v>
      </c>
      <c r="D891" s="103">
        <v>281</v>
      </c>
      <c r="E891" s="102" t="s">
        <v>306</v>
      </c>
      <c r="F891" s="103">
        <v>332</v>
      </c>
      <c r="G891" s="104" t="s">
        <v>357</v>
      </c>
      <c r="H891" s="94"/>
      <c r="I891" s="304">
        <v>17546</v>
      </c>
      <c r="J891" s="304">
        <v>519</v>
      </c>
      <c r="K891" s="304">
        <v>0</v>
      </c>
      <c r="L891" s="304">
        <v>1188</v>
      </c>
      <c r="M891" s="304">
        <v>19253</v>
      </c>
      <c r="N891" s="127"/>
      <c r="O891" s="134">
        <v>3</v>
      </c>
      <c r="P891" s="95">
        <v>53985</v>
      </c>
      <c r="Q891" s="95">
        <v>0</v>
      </c>
      <c r="R891" s="95">
        <v>0</v>
      </c>
      <c r="S891" s="95">
        <v>0</v>
      </c>
      <c r="T891" s="95">
        <v>3549</v>
      </c>
      <c r="U891" s="95">
        <v>57534</v>
      </c>
      <c r="V891" s="128"/>
      <c r="W891" s="361">
        <v>1.1703511053315995E-2</v>
      </c>
      <c r="X891" s="362">
        <v>0</v>
      </c>
      <c r="Y891" s="133">
        <v>0.09</v>
      </c>
      <c r="Z891" s="133">
        <v>2.6843073868460743E-2</v>
      </c>
      <c r="AA891" s="339">
        <v>0</v>
      </c>
      <c r="AB891" s="130"/>
      <c r="AC891" s="341">
        <v>0</v>
      </c>
      <c r="AD891" s="134">
        <v>0</v>
      </c>
      <c r="AE891" s="95">
        <v>0</v>
      </c>
      <c r="AF891" s="95">
        <v>0</v>
      </c>
      <c r="AG891" s="343">
        <v>0</v>
      </c>
      <c r="AH891" s="99"/>
    </row>
    <row r="892" spans="1:34" s="34" customFormat="1" ht="12">
      <c r="A892" s="100">
        <v>499</v>
      </c>
      <c r="B892" s="103">
        <v>499061005</v>
      </c>
      <c r="C892" s="102" t="s">
        <v>986</v>
      </c>
      <c r="D892" s="103">
        <v>61</v>
      </c>
      <c r="E892" s="102" t="s">
        <v>86</v>
      </c>
      <c r="F892" s="103">
        <v>5</v>
      </c>
      <c r="G892" s="104" t="s">
        <v>30</v>
      </c>
      <c r="H892" s="94"/>
      <c r="I892" s="304">
        <v>15673</v>
      </c>
      <c r="J892" s="304">
        <v>5346</v>
      </c>
      <c r="K892" s="304">
        <v>0</v>
      </c>
      <c r="L892" s="304">
        <v>1188</v>
      </c>
      <c r="M892" s="304">
        <v>22207</v>
      </c>
      <c r="N892" s="127"/>
      <c r="O892" s="134">
        <v>32</v>
      </c>
      <c r="P892" s="95">
        <v>672608</v>
      </c>
      <c r="Q892" s="95">
        <v>0</v>
      </c>
      <c r="R892" s="95">
        <v>0</v>
      </c>
      <c r="S892" s="95">
        <v>0</v>
      </c>
      <c r="T892" s="95">
        <v>38016</v>
      </c>
      <c r="U892" s="95">
        <v>710624</v>
      </c>
      <c r="V892" s="128"/>
      <c r="W892" s="361">
        <v>0</v>
      </c>
      <c r="X892" s="362">
        <v>0</v>
      </c>
      <c r="Y892" s="133">
        <v>0.09</v>
      </c>
      <c r="Z892" s="133">
        <v>2.5948120348375507E-2</v>
      </c>
      <c r="AA892" s="339">
        <v>0</v>
      </c>
      <c r="AB892" s="130"/>
      <c r="AC892" s="341">
        <v>5</v>
      </c>
      <c r="AD892" s="134">
        <v>0</v>
      </c>
      <c r="AE892" s="95">
        <v>0</v>
      </c>
      <c r="AF892" s="95">
        <v>0</v>
      </c>
      <c r="AG892" s="343">
        <v>0</v>
      </c>
      <c r="AH892" s="99"/>
    </row>
    <row r="893" spans="1:34" s="34" customFormat="1" ht="12">
      <c r="A893" s="100">
        <v>499</v>
      </c>
      <c r="B893" s="103">
        <v>499061024</v>
      </c>
      <c r="C893" s="102" t="s">
        <v>986</v>
      </c>
      <c r="D893" s="103">
        <v>61</v>
      </c>
      <c r="E893" s="102" t="s">
        <v>86</v>
      </c>
      <c r="F893" s="103">
        <v>24</v>
      </c>
      <c r="G893" s="104" t="s">
        <v>49</v>
      </c>
      <c r="H893" s="94"/>
      <c r="I893" s="304">
        <v>18081</v>
      </c>
      <c r="J893" s="304">
        <v>5236</v>
      </c>
      <c r="K893" s="304">
        <v>0</v>
      </c>
      <c r="L893" s="304">
        <v>1188</v>
      </c>
      <c r="M893" s="304">
        <v>24505</v>
      </c>
      <c r="N893" s="127"/>
      <c r="O893" s="134">
        <v>1</v>
      </c>
      <c r="P893" s="95">
        <v>23317</v>
      </c>
      <c r="Q893" s="95">
        <v>0</v>
      </c>
      <c r="R893" s="95">
        <v>0</v>
      </c>
      <c r="S893" s="95">
        <v>0</v>
      </c>
      <c r="T893" s="95">
        <v>1188</v>
      </c>
      <c r="U893" s="95">
        <v>24505</v>
      </c>
      <c r="V893" s="128"/>
      <c r="W893" s="361">
        <v>0</v>
      </c>
      <c r="X893" s="362">
        <v>0</v>
      </c>
      <c r="Y893" s="133">
        <v>0.09</v>
      </c>
      <c r="Z893" s="133">
        <v>2.2477496669664688E-2</v>
      </c>
      <c r="AA893" s="339">
        <v>0</v>
      </c>
      <c r="AB893" s="130"/>
      <c r="AC893" s="341">
        <v>0</v>
      </c>
      <c r="AD893" s="134">
        <v>0</v>
      </c>
      <c r="AE893" s="95">
        <v>0</v>
      </c>
      <c r="AF893" s="95">
        <v>0</v>
      </c>
      <c r="AG893" s="343">
        <v>0</v>
      </c>
      <c r="AH893" s="99"/>
    </row>
    <row r="894" spans="1:34" s="34" customFormat="1" ht="12">
      <c r="A894" s="100">
        <v>499</v>
      </c>
      <c r="B894" s="103">
        <v>499061061</v>
      </c>
      <c r="C894" s="102" t="s">
        <v>986</v>
      </c>
      <c r="D894" s="103">
        <v>61</v>
      </c>
      <c r="E894" s="102" t="s">
        <v>86</v>
      </c>
      <c r="F894" s="103">
        <v>61</v>
      </c>
      <c r="G894" s="104" t="s">
        <v>86</v>
      </c>
      <c r="H894" s="94"/>
      <c r="I894" s="304">
        <v>16575</v>
      </c>
      <c r="J894" s="304">
        <v>1725</v>
      </c>
      <c r="K894" s="304">
        <v>0</v>
      </c>
      <c r="L894" s="304">
        <v>1188</v>
      </c>
      <c r="M894" s="304">
        <v>19488</v>
      </c>
      <c r="N894" s="127"/>
      <c r="O894" s="134">
        <v>97</v>
      </c>
      <c r="P894" s="95">
        <v>1775100</v>
      </c>
      <c r="Q894" s="95">
        <v>0</v>
      </c>
      <c r="R894" s="95">
        <v>0</v>
      </c>
      <c r="S894" s="95">
        <v>0</v>
      </c>
      <c r="T894" s="95">
        <v>115236</v>
      </c>
      <c r="U894" s="95">
        <v>1890336</v>
      </c>
      <c r="V894" s="128"/>
      <c r="W894" s="361">
        <v>0</v>
      </c>
      <c r="X894" s="362">
        <v>0</v>
      </c>
      <c r="Y894" s="133">
        <v>0.18</v>
      </c>
      <c r="Z894" s="133">
        <v>4.8550865681130879E-2</v>
      </c>
      <c r="AA894" s="339">
        <v>0</v>
      </c>
      <c r="AB894" s="130"/>
      <c r="AC894" s="341">
        <v>18</v>
      </c>
      <c r="AD894" s="134">
        <v>0</v>
      </c>
      <c r="AE894" s="95">
        <v>0</v>
      </c>
      <c r="AF894" s="95">
        <v>0</v>
      </c>
      <c r="AG894" s="343">
        <v>0</v>
      </c>
      <c r="AH894" s="99"/>
    </row>
    <row r="895" spans="1:34" s="34" customFormat="1" ht="12">
      <c r="A895" s="100">
        <v>499</v>
      </c>
      <c r="B895" s="103">
        <v>499061086</v>
      </c>
      <c r="C895" s="102" t="s">
        <v>986</v>
      </c>
      <c r="D895" s="103">
        <v>61</v>
      </c>
      <c r="E895" s="102" t="s">
        <v>86</v>
      </c>
      <c r="F895" s="103">
        <v>86</v>
      </c>
      <c r="G895" s="104" t="s">
        <v>111</v>
      </c>
      <c r="H895" s="94"/>
      <c r="I895" s="304">
        <v>16848</v>
      </c>
      <c r="J895" s="304">
        <v>2603</v>
      </c>
      <c r="K895" s="304">
        <v>0</v>
      </c>
      <c r="L895" s="304">
        <v>1188</v>
      </c>
      <c r="M895" s="304">
        <v>20639</v>
      </c>
      <c r="N895" s="127"/>
      <c r="O895" s="134">
        <v>1</v>
      </c>
      <c r="P895" s="95">
        <v>19451</v>
      </c>
      <c r="Q895" s="95">
        <v>0</v>
      </c>
      <c r="R895" s="95">
        <v>0</v>
      </c>
      <c r="S895" s="95">
        <v>0</v>
      </c>
      <c r="T895" s="95">
        <v>1188</v>
      </c>
      <c r="U895" s="95">
        <v>20639</v>
      </c>
      <c r="V895" s="128"/>
      <c r="W895" s="361">
        <v>0</v>
      </c>
      <c r="X895" s="362">
        <v>0</v>
      </c>
      <c r="Y895" s="133">
        <v>0.09</v>
      </c>
      <c r="Z895" s="133">
        <v>6.8754012313015062E-2</v>
      </c>
      <c r="AA895" s="339">
        <v>0</v>
      </c>
      <c r="AB895" s="130"/>
      <c r="AC895" s="341">
        <v>0</v>
      </c>
      <c r="AD895" s="134">
        <v>0</v>
      </c>
      <c r="AE895" s="95">
        <v>0</v>
      </c>
      <c r="AF895" s="95">
        <v>0</v>
      </c>
      <c r="AG895" s="343">
        <v>0</v>
      </c>
      <c r="AH895" s="99"/>
    </row>
    <row r="896" spans="1:34" s="34" customFormat="1" ht="12">
      <c r="A896" s="100">
        <v>499</v>
      </c>
      <c r="B896" s="103">
        <v>499061087</v>
      </c>
      <c r="C896" s="102" t="s">
        <v>986</v>
      </c>
      <c r="D896" s="103">
        <v>61</v>
      </c>
      <c r="E896" s="102" t="s">
        <v>86</v>
      </c>
      <c r="F896" s="103">
        <v>87</v>
      </c>
      <c r="G896" s="104" t="s">
        <v>112</v>
      </c>
      <c r="H896" s="94"/>
      <c r="I896" s="304">
        <v>15819</v>
      </c>
      <c r="J896" s="304">
        <v>4918</v>
      </c>
      <c r="K896" s="304">
        <v>0</v>
      </c>
      <c r="L896" s="304">
        <v>1188</v>
      </c>
      <c r="M896" s="304">
        <v>21925</v>
      </c>
      <c r="N896" s="127"/>
      <c r="O896" s="134">
        <v>1</v>
      </c>
      <c r="P896" s="95">
        <v>20737</v>
      </c>
      <c r="Q896" s="95">
        <v>0</v>
      </c>
      <c r="R896" s="95">
        <v>0</v>
      </c>
      <c r="S896" s="95">
        <v>0</v>
      </c>
      <c r="T896" s="95">
        <v>1188</v>
      </c>
      <c r="U896" s="95">
        <v>21925</v>
      </c>
      <c r="V896" s="128"/>
      <c r="W896" s="361">
        <v>0</v>
      </c>
      <c r="X896" s="362">
        <v>0</v>
      </c>
      <c r="Y896" s="133">
        <v>0.09</v>
      </c>
      <c r="Z896" s="133">
        <v>9.3536462655597237E-3</v>
      </c>
      <c r="AA896" s="339">
        <v>0</v>
      </c>
      <c r="AB896" s="130"/>
      <c r="AC896" s="341">
        <v>0</v>
      </c>
      <c r="AD896" s="134">
        <v>0</v>
      </c>
      <c r="AE896" s="95">
        <v>0</v>
      </c>
      <c r="AF896" s="95">
        <v>0</v>
      </c>
      <c r="AG896" s="343">
        <v>0</v>
      </c>
      <c r="AH896" s="99"/>
    </row>
    <row r="897" spans="1:34" s="34" customFormat="1" ht="12">
      <c r="A897" s="100">
        <v>499</v>
      </c>
      <c r="B897" s="103">
        <v>499061137</v>
      </c>
      <c r="C897" s="102" t="s">
        <v>986</v>
      </c>
      <c r="D897" s="103">
        <v>61</v>
      </c>
      <c r="E897" s="102" t="s">
        <v>86</v>
      </c>
      <c r="F897" s="103">
        <v>137</v>
      </c>
      <c r="G897" s="104" t="s">
        <v>162</v>
      </c>
      <c r="H897" s="94"/>
      <c r="I897" s="304">
        <v>18592</v>
      </c>
      <c r="J897" s="304">
        <v>572</v>
      </c>
      <c r="K897" s="304">
        <v>0</v>
      </c>
      <c r="L897" s="304">
        <v>1188</v>
      </c>
      <c r="M897" s="304">
        <v>20352</v>
      </c>
      <c r="N897" s="127"/>
      <c r="O897" s="134">
        <v>57</v>
      </c>
      <c r="P897" s="95">
        <v>1092348</v>
      </c>
      <c r="Q897" s="95">
        <v>0</v>
      </c>
      <c r="R897" s="95">
        <v>0</v>
      </c>
      <c r="S897" s="95">
        <v>0</v>
      </c>
      <c r="T897" s="95">
        <v>67716</v>
      </c>
      <c r="U897" s="95">
        <v>1160064</v>
      </c>
      <c r="V897" s="128"/>
      <c r="W897" s="361">
        <v>0</v>
      </c>
      <c r="X897" s="362">
        <v>0</v>
      </c>
      <c r="Y897" s="133">
        <v>0.18</v>
      </c>
      <c r="Z897" s="133">
        <v>0.10492736217608863</v>
      </c>
      <c r="AA897" s="339">
        <v>0</v>
      </c>
      <c r="AB897" s="130"/>
      <c r="AC897" s="341">
        <v>14</v>
      </c>
      <c r="AD897" s="134">
        <v>0</v>
      </c>
      <c r="AE897" s="95">
        <v>0</v>
      </c>
      <c r="AF897" s="95">
        <v>0</v>
      </c>
      <c r="AG897" s="343">
        <v>0</v>
      </c>
      <c r="AH897" s="99"/>
    </row>
    <row r="898" spans="1:34" s="34" customFormat="1" ht="12">
      <c r="A898" s="100">
        <v>499</v>
      </c>
      <c r="B898" s="103">
        <v>499061159</v>
      </c>
      <c r="C898" s="102" t="s">
        <v>986</v>
      </c>
      <c r="D898" s="103">
        <v>61</v>
      </c>
      <c r="E898" s="102" t="s">
        <v>86</v>
      </c>
      <c r="F898" s="103">
        <v>159</v>
      </c>
      <c r="G898" s="104" t="s">
        <v>184</v>
      </c>
      <c r="H898" s="94"/>
      <c r="I898" s="304">
        <v>13041.036764382559</v>
      </c>
      <c r="J898" s="304">
        <v>5266</v>
      </c>
      <c r="K898" s="304">
        <v>0</v>
      </c>
      <c r="L898" s="304">
        <v>1188</v>
      </c>
      <c r="M898" s="304">
        <v>19495.036764382559</v>
      </c>
      <c r="N898" s="127"/>
      <c r="O898" s="134">
        <v>1</v>
      </c>
      <c r="P898" s="95">
        <v>18307</v>
      </c>
      <c r="Q898" s="95">
        <v>0</v>
      </c>
      <c r="R898" s="95">
        <v>0</v>
      </c>
      <c r="S898" s="95">
        <v>0</v>
      </c>
      <c r="T898" s="95">
        <v>1188</v>
      </c>
      <c r="U898" s="95">
        <v>19495</v>
      </c>
      <c r="V898" s="128"/>
      <c r="W898" s="361">
        <v>0</v>
      </c>
      <c r="X898" s="362">
        <v>0</v>
      </c>
      <c r="Y898" s="133">
        <v>0.09</v>
      </c>
      <c r="Z898" s="133">
        <v>3.2361148009157018E-3</v>
      </c>
      <c r="AA898" s="339">
        <v>0</v>
      </c>
      <c r="AB898" s="130"/>
      <c r="AC898" s="341">
        <v>0</v>
      </c>
      <c r="AD898" s="134">
        <v>0</v>
      </c>
      <c r="AE898" s="95">
        <v>0</v>
      </c>
      <c r="AF898" s="95">
        <v>0</v>
      </c>
      <c r="AG898" s="343">
        <v>0</v>
      </c>
      <c r="AH898" s="99"/>
    </row>
    <row r="899" spans="1:34" s="34" customFormat="1" ht="12">
      <c r="A899" s="100">
        <v>499</v>
      </c>
      <c r="B899" s="103">
        <v>499061161</v>
      </c>
      <c r="C899" s="102" t="s">
        <v>986</v>
      </c>
      <c r="D899" s="103">
        <v>61</v>
      </c>
      <c r="E899" s="102" t="s">
        <v>86</v>
      </c>
      <c r="F899" s="103">
        <v>161</v>
      </c>
      <c r="G899" s="104" t="s">
        <v>186</v>
      </c>
      <c r="H899" s="94"/>
      <c r="I899" s="304">
        <v>13828</v>
      </c>
      <c r="J899" s="304">
        <v>4871</v>
      </c>
      <c r="K899" s="304">
        <v>0</v>
      </c>
      <c r="L899" s="304">
        <v>1188</v>
      </c>
      <c r="M899" s="304">
        <v>19887</v>
      </c>
      <c r="N899" s="127"/>
      <c r="O899" s="134">
        <v>10</v>
      </c>
      <c r="P899" s="95">
        <v>186990</v>
      </c>
      <c r="Q899" s="95">
        <v>0</v>
      </c>
      <c r="R899" s="95">
        <v>0</v>
      </c>
      <c r="S899" s="95">
        <v>0</v>
      </c>
      <c r="T899" s="95">
        <v>11880</v>
      </c>
      <c r="U899" s="95">
        <v>198870</v>
      </c>
      <c r="V899" s="128"/>
      <c r="W899" s="361">
        <v>0</v>
      </c>
      <c r="X899" s="362">
        <v>0</v>
      </c>
      <c r="Y899" s="133">
        <v>0.09</v>
      </c>
      <c r="Z899" s="133">
        <v>1.6324614476345253E-2</v>
      </c>
      <c r="AA899" s="339">
        <v>0</v>
      </c>
      <c r="AB899" s="130"/>
      <c r="AC899" s="341">
        <v>0</v>
      </c>
      <c r="AD899" s="134">
        <v>0</v>
      </c>
      <c r="AE899" s="95">
        <v>0</v>
      </c>
      <c r="AF899" s="95">
        <v>0</v>
      </c>
      <c r="AG899" s="343">
        <v>0</v>
      </c>
      <c r="AH899" s="99"/>
    </row>
    <row r="900" spans="1:34" s="34" customFormat="1" ht="12">
      <c r="A900" s="100">
        <v>499</v>
      </c>
      <c r="B900" s="103">
        <v>499061191</v>
      </c>
      <c r="C900" s="102" t="s">
        <v>986</v>
      </c>
      <c r="D900" s="103">
        <v>61</v>
      </c>
      <c r="E900" s="102" t="s">
        <v>86</v>
      </c>
      <c r="F900" s="103">
        <v>191</v>
      </c>
      <c r="G900" s="104" t="s">
        <v>216</v>
      </c>
      <c r="H900" s="94"/>
      <c r="I900" s="304">
        <v>16215</v>
      </c>
      <c r="J900" s="304">
        <v>5071</v>
      </c>
      <c r="K900" s="304">
        <v>0</v>
      </c>
      <c r="L900" s="304">
        <v>1188</v>
      </c>
      <c r="M900" s="304">
        <v>22474</v>
      </c>
      <c r="N900" s="127"/>
      <c r="O900" s="134">
        <v>1</v>
      </c>
      <c r="P900" s="95">
        <v>21286</v>
      </c>
      <c r="Q900" s="95">
        <v>0</v>
      </c>
      <c r="R900" s="95">
        <v>0</v>
      </c>
      <c r="S900" s="95">
        <v>0</v>
      </c>
      <c r="T900" s="95">
        <v>1188</v>
      </c>
      <c r="U900" s="95">
        <v>22474</v>
      </c>
      <c r="V900" s="128"/>
      <c r="W900" s="361">
        <v>0</v>
      </c>
      <c r="X900" s="362">
        <v>0</v>
      </c>
      <c r="Y900" s="133">
        <v>0.09</v>
      </c>
      <c r="Z900" s="133">
        <v>3.4459112533454413E-2</v>
      </c>
      <c r="AA900" s="339">
        <v>0</v>
      </c>
      <c r="AB900" s="130"/>
      <c r="AC900" s="341">
        <v>1</v>
      </c>
      <c r="AD900" s="134">
        <v>0</v>
      </c>
      <c r="AE900" s="95">
        <v>0</v>
      </c>
      <c r="AF900" s="95">
        <v>0</v>
      </c>
      <c r="AG900" s="343">
        <v>0</v>
      </c>
      <c r="AH900" s="99"/>
    </row>
    <row r="901" spans="1:34" s="34" customFormat="1" ht="12">
      <c r="A901" s="100">
        <v>499</v>
      </c>
      <c r="B901" s="103">
        <v>499061278</v>
      </c>
      <c r="C901" s="102" t="s">
        <v>986</v>
      </c>
      <c r="D901" s="103">
        <v>61</v>
      </c>
      <c r="E901" s="102" t="s">
        <v>86</v>
      </c>
      <c r="F901" s="103">
        <v>278</v>
      </c>
      <c r="G901" s="104" t="s">
        <v>303</v>
      </c>
      <c r="H901" s="94"/>
      <c r="I901" s="304">
        <v>19189</v>
      </c>
      <c r="J901" s="304">
        <v>4350</v>
      </c>
      <c r="K901" s="304">
        <v>0</v>
      </c>
      <c r="L901" s="304">
        <v>1188</v>
      </c>
      <c r="M901" s="304">
        <v>24727</v>
      </c>
      <c r="N901" s="127"/>
      <c r="O901" s="134">
        <v>1</v>
      </c>
      <c r="P901" s="95">
        <v>23539</v>
      </c>
      <c r="Q901" s="95">
        <v>0</v>
      </c>
      <c r="R901" s="95">
        <v>0</v>
      </c>
      <c r="S901" s="95">
        <v>0</v>
      </c>
      <c r="T901" s="95">
        <v>1188</v>
      </c>
      <c r="U901" s="95">
        <v>24727</v>
      </c>
      <c r="V901" s="128"/>
      <c r="W901" s="361">
        <v>0</v>
      </c>
      <c r="X901" s="362">
        <v>0</v>
      </c>
      <c r="Y901" s="133">
        <v>0.09</v>
      </c>
      <c r="Z901" s="133">
        <v>6.203284990011694E-2</v>
      </c>
      <c r="AA901" s="339">
        <v>0</v>
      </c>
      <c r="AB901" s="130"/>
      <c r="AC901" s="341">
        <v>0</v>
      </c>
      <c r="AD901" s="134">
        <v>0</v>
      </c>
      <c r="AE901" s="95">
        <v>0</v>
      </c>
      <c r="AF901" s="95">
        <v>0</v>
      </c>
      <c r="AG901" s="343">
        <v>0</v>
      </c>
      <c r="AH901" s="99"/>
    </row>
    <row r="902" spans="1:34" s="34" customFormat="1" ht="12">
      <c r="A902" s="100">
        <v>499</v>
      </c>
      <c r="B902" s="103">
        <v>499061281</v>
      </c>
      <c r="C902" s="102" t="s">
        <v>986</v>
      </c>
      <c r="D902" s="103">
        <v>61</v>
      </c>
      <c r="E902" s="102" t="s">
        <v>86</v>
      </c>
      <c r="F902" s="103">
        <v>281</v>
      </c>
      <c r="G902" s="104" t="s">
        <v>306</v>
      </c>
      <c r="H902" s="94"/>
      <c r="I902" s="304">
        <v>19323</v>
      </c>
      <c r="J902" s="304">
        <v>2</v>
      </c>
      <c r="K902" s="304">
        <v>0</v>
      </c>
      <c r="L902" s="304">
        <v>1188</v>
      </c>
      <c r="M902" s="304">
        <v>20513</v>
      </c>
      <c r="N902" s="127"/>
      <c r="O902" s="134">
        <v>260</v>
      </c>
      <c r="P902" s="95">
        <v>5024500</v>
      </c>
      <c r="Q902" s="95">
        <v>0</v>
      </c>
      <c r="R902" s="95">
        <v>0</v>
      </c>
      <c r="S902" s="95">
        <v>0</v>
      </c>
      <c r="T902" s="95">
        <v>308880</v>
      </c>
      <c r="U902" s="95">
        <v>5333380</v>
      </c>
      <c r="V902" s="128"/>
      <c r="W902" s="361">
        <v>0</v>
      </c>
      <c r="X902" s="362">
        <v>0</v>
      </c>
      <c r="Y902" s="133">
        <v>0.18</v>
      </c>
      <c r="Z902" s="133">
        <v>0.16214776428547989</v>
      </c>
      <c r="AA902" s="339">
        <v>0</v>
      </c>
      <c r="AB902" s="130"/>
      <c r="AC902" s="341">
        <v>55</v>
      </c>
      <c r="AD902" s="134">
        <v>0</v>
      </c>
      <c r="AE902" s="95">
        <v>0</v>
      </c>
      <c r="AF902" s="95">
        <v>0</v>
      </c>
      <c r="AG902" s="343">
        <v>0</v>
      </c>
      <c r="AH902" s="99"/>
    </row>
    <row r="903" spans="1:34" s="34" customFormat="1" ht="12">
      <c r="A903" s="100">
        <v>499</v>
      </c>
      <c r="B903" s="103">
        <v>499061325</v>
      </c>
      <c r="C903" s="102" t="s">
        <v>986</v>
      </c>
      <c r="D903" s="103">
        <v>61</v>
      </c>
      <c r="E903" s="102" t="s">
        <v>86</v>
      </c>
      <c r="F903" s="103">
        <v>325</v>
      </c>
      <c r="G903" s="104" t="s">
        <v>350</v>
      </c>
      <c r="H903" s="94"/>
      <c r="I903" s="304">
        <v>14630</v>
      </c>
      <c r="J903" s="304">
        <v>989</v>
      </c>
      <c r="K903" s="304">
        <v>0</v>
      </c>
      <c r="L903" s="304">
        <v>1188</v>
      </c>
      <c r="M903" s="304">
        <v>16807</v>
      </c>
      <c r="N903" s="127"/>
      <c r="O903" s="134">
        <v>15</v>
      </c>
      <c r="P903" s="95">
        <v>234285</v>
      </c>
      <c r="Q903" s="95">
        <v>0</v>
      </c>
      <c r="R903" s="95">
        <v>0</v>
      </c>
      <c r="S903" s="95">
        <v>0</v>
      </c>
      <c r="T903" s="95">
        <v>17820</v>
      </c>
      <c r="U903" s="95">
        <v>252105</v>
      </c>
      <c r="V903" s="128"/>
      <c r="W903" s="361">
        <v>0</v>
      </c>
      <c r="X903" s="362">
        <v>0</v>
      </c>
      <c r="Y903" s="133">
        <v>0.09</v>
      </c>
      <c r="Z903" s="133">
        <v>1.2613128442246473E-2</v>
      </c>
      <c r="AA903" s="339">
        <v>0</v>
      </c>
      <c r="AB903" s="130"/>
      <c r="AC903" s="341">
        <v>4</v>
      </c>
      <c r="AD903" s="134">
        <v>0</v>
      </c>
      <c r="AE903" s="95">
        <v>0</v>
      </c>
      <c r="AF903" s="95">
        <v>0</v>
      </c>
      <c r="AG903" s="343">
        <v>0</v>
      </c>
      <c r="AH903" s="99"/>
    </row>
    <row r="904" spans="1:34" s="34" customFormat="1" ht="12">
      <c r="A904" s="100">
        <v>499</v>
      </c>
      <c r="B904" s="103">
        <v>499061332</v>
      </c>
      <c r="C904" s="102" t="s">
        <v>986</v>
      </c>
      <c r="D904" s="103">
        <v>61</v>
      </c>
      <c r="E904" s="102" t="s">
        <v>86</v>
      </c>
      <c r="F904" s="103">
        <v>332</v>
      </c>
      <c r="G904" s="104" t="s">
        <v>357</v>
      </c>
      <c r="H904" s="94"/>
      <c r="I904" s="304">
        <v>18694</v>
      </c>
      <c r="J904" s="304">
        <v>553</v>
      </c>
      <c r="K904" s="304">
        <v>0</v>
      </c>
      <c r="L904" s="304">
        <v>1188</v>
      </c>
      <c r="M904" s="304">
        <v>20435</v>
      </c>
      <c r="N904" s="127"/>
      <c r="O904" s="134">
        <v>38</v>
      </c>
      <c r="P904" s="95">
        <v>731386</v>
      </c>
      <c r="Q904" s="95">
        <v>0</v>
      </c>
      <c r="R904" s="95">
        <v>0</v>
      </c>
      <c r="S904" s="95">
        <v>0</v>
      </c>
      <c r="T904" s="95">
        <v>45144</v>
      </c>
      <c r="U904" s="95">
        <v>776530</v>
      </c>
      <c r="V904" s="128"/>
      <c r="W904" s="361">
        <v>0</v>
      </c>
      <c r="X904" s="362">
        <v>0</v>
      </c>
      <c r="Y904" s="133">
        <v>0.09</v>
      </c>
      <c r="Z904" s="133">
        <v>2.6843073868460743E-2</v>
      </c>
      <c r="AA904" s="339">
        <v>0</v>
      </c>
      <c r="AB904" s="130"/>
      <c r="AC904" s="341">
        <v>7</v>
      </c>
      <c r="AD904" s="134">
        <v>0</v>
      </c>
      <c r="AE904" s="95">
        <v>0</v>
      </c>
      <c r="AF904" s="95">
        <v>0</v>
      </c>
      <c r="AG904" s="343">
        <v>0</v>
      </c>
      <c r="AH904" s="99"/>
    </row>
    <row r="905" spans="1:34" s="34" customFormat="1" ht="12">
      <c r="A905" s="100">
        <v>499</v>
      </c>
      <c r="B905" s="103">
        <v>499332005</v>
      </c>
      <c r="C905" s="102" t="s">
        <v>986</v>
      </c>
      <c r="D905" s="103">
        <v>332</v>
      </c>
      <c r="E905" s="102" t="s">
        <v>357</v>
      </c>
      <c r="F905" s="103">
        <v>5</v>
      </c>
      <c r="G905" s="104" t="s">
        <v>30</v>
      </c>
      <c r="H905" s="94"/>
      <c r="I905" s="304">
        <v>15981.945223794399</v>
      </c>
      <c r="J905" s="304">
        <v>5451</v>
      </c>
      <c r="K905" s="304">
        <v>0</v>
      </c>
      <c r="L905" s="304">
        <v>1188</v>
      </c>
      <c r="M905" s="304">
        <v>22620.945223794399</v>
      </c>
      <c r="N905" s="127"/>
      <c r="O905" s="134">
        <v>34</v>
      </c>
      <c r="P905" s="95">
        <v>728722</v>
      </c>
      <c r="Q905" s="95">
        <v>0</v>
      </c>
      <c r="R905" s="95">
        <v>0</v>
      </c>
      <c r="S905" s="95">
        <v>0</v>
      </c>
      <c r="T905" s="95">
        <v>40392</v>
      </c>
      <c r="U905" s="95">
        <v>769114</v>
      </c>
      <c r="V905" s="128"/>
      <c r="W905" s="361">
        <v>0</v>
      </c>
      <c r="X905" s="362">
        <v>0</v>
      </c>
      <c r="Y905" s="133">
        <v>0.09</v>
      </c>
      <c r="Z905" s="133">
        <v>2.5948120348375507E-2</v>
      </c>
      <c r="AA905" s="339">
        <v>0</v>
      </c>
      <c r="AB905" s="130"/>
      <c r="AC905" s="341">
        <v>9</v>
      </c>
      <c r="AD905" s="134">
        <v>0</v>
      </c>
      <c r="AE905" s="95">
        <v>0</v>
      </c>
      <c r="AF905" s="95">
        <v>0</v>
      </c>
      <c r="AG905" s="343">
        <v>0</v>
      </c>
      <c r="AH905" s="99"/>
    </row>
    <row r="906" spans="1:34" s="34" customFormat="1" ht="12">
      <c r="A906" s="100">
        <v>499</v>
      </c>
      <c r="B906" s="103">
        <v>499332061</v>
      </c>
      <c r="C906" s="102" t="s">
        <v>986</v>
      </c>
      <c r="D906" s="103">
        <v>332</v>
      </c>
      <c r="E906" s="102" t="s">
        <v>357</v>
      </c>
      <c r="F906" s="103">
        <v>61</v>
      </c>
      <c r="G906" s="104" t="s">
        <v>86</v>
      </c>
      <c r="H906" s="94"/>
      <c r="I906" s="304">
        <v>18992.090672409002</v>
      </c>
      <c r="J906" s="304">
        <v>1976</v>
      </c>
      <c r="K906" s="304">
        <v>0</v>
      </c>
      <c r="L906" s="304">
        <v>1188</v>
      </c>
      <c r="M906" s="304">
        <v>22156.090672409002</v>
      </c>
      <c r="N906" s="127"/>
      <c r="O906" s="134">
        <v>99</v>
      </c>
      <c r="P906" s="95">
        <v>2075832</v>
      </c>
      <c r="Q906" s="95">
        <v>0</v>
      </c>
      <c r="R906" s="95">
        <v>0</v>
      </c>
      <c r="S906" s="95">
        <v>0</v>
      </c>
      <c r="T906" s="95">
        <v>117612</v>
      </c>
      <c r="U906" s="95">
        <v>2193444</v>
      </c>
      <c r="V906" s="128"/>
      <c r="W906" s="361">
        <v>0</v>
      </c>
      <c r="X906" s="362">
        <v>0</v>
      </c>
      <c r="Y906" s="133">
        <v>0.18</v>
      </c>
      <c r="Z906" s="133">
        <v>4.8550865681130879E-2</v>
      </c>
      <c r="AA906" s="339">
        <v>0</v>
      </c>
      <c r="AB906" s="130"/>
      <c r="AC906" s="341">
        <v>23</v>
      </c>
      <c r="AD906" s="134">
        <v>0</v>
      </c>
      <c r="AE906" s="95">
        <v>0</v>
      </c>
      <c r="AF906" s="95">
        <v>0</v>
      </c>
      <c r="AG906" s="343">
        <v>0</v>
      </c>
      <c r="AH906" s="99"/>
    </row>
    <row r="907" spans="1:34" s="34" customFormat="1" ht="12">
      <c r="A907" s="100">
        <v>499</v>
      </c>
      <c r="B907" s="103">
        <v>499332086</v>
      </c>
      <c r="C907" s="102" t="s">
        <v>986</v>
      </c>
      <c r="D907" s="103">
        <v>332</v>
      </c>
      <c r="E907" s="102" t="s">
        <v>357</v>
      </c>
      <c r="F907" s="103">
        <v>86</v>
      </c>
      <c r="G907" s="104" t="s">
        <v>111</v>
      </c>
      <c r="H907" s="94"/>
      <c r="I907" s="304">
        <v>15263.034869009585</v>
      </c>
      <c r="J907" s="304">
        <v>2359</v>
      </c>
      <c r="K907" s="304">
        <v>0</v>
      </c>
      <c r="L907" s="304">
        <v>1188</v>
      </c>
      <c r="M907" s="304">
        <v>18810.034869009585</v>
      </c>
      <c r="N907" s="127"/>
      <c r="O907" s="134">
        <v>2</v>
      </c>
      <c r="P907" s="95">
        <v>35244</v>
      </c>
      <c r="Q907" s="95">
        <v>0</v>
      </c>
      <c r="R907" s="95">
        <v>0</v>
      </c>
      <c r="S907" s="95">
        <v>0</v>
      </c>
      <c r="T907" s="95">
        <v>2376</v>
      </c>
      <c r="U907" s="95">
        <v>37620</v>
      </c>
      <c r="V907" s="128"/>
      <c r="W907" s="361">
        <v>0</v>
      </c>
      <c r="X907" s="362">
        <v>0</v>
      </c>
      <c r="Y907" s="133">
        <v>0.09</v>
      </c>
      <c r="Z907" s="133">
        <v>6.8754012313015062E-2</v>
      </c>
      <c r="AA907" s="339">
        <v>0</v>
      </c>
      <c r="AB907" s="130"/>
      <c r="AC907" s="341">
        <v>1</v>
      </c>
      <c r="AD907" s="134">
        <v>0</v>
      </c>
      <c r="AE907" s="95">
        <v>0</v>
      </c>
      <c r="AF907" s="95">
        <v>0</v>
      </c>
      <c r="AG907" s="343">
        <v>0</v>
      </c>
      <c r="AH907" s="99"/>
    </row>
    <row r="908" spans="1:34" s="34" customFormat="1" ht="12">
      <c r="A908" s="100">
        <v>499</v>
      </c>
      <c r="B908" s="103">
        <v>499332137</v>
      </c>
      <c r="C908" s="102" t="s">
        <v>986</v>
      </c>
      <c r="D908" s="103">
        <v>332</v>
      </c>
      <c r="E908" s="102" t="s">
        <v>357</v>
      </c>
      <c r="F908" s="103">
        <v>137</v>
      </c>
      <c r="G908" s="104" t="s">
        <v>162</v>
      </c>
      <c r="H908" s="94"/>
      <c r="I908" s="304">
        <v>20799.750920055132</v>
      </c>
      <c r="J908" s="304">
        <v>639</v>
      </c>
      <c r="K908" s="304">
        <v>0</v>
      </c>
      <c r="L908" s="304">
        <v>1188</v>
      </c>
      <c r="M908" s="304">
        <v>22626.750920055132</v>
      </c>
      <c r="N908" s="127"/>
      <c r="O908" s="134">
        <v>22</v>
      </c>
      <c r="P908" s="95">
        <v>471658</v>
      </c>
      <c r="Q908" s="95">
        <v>0</v>
      </c>
      <c r="R908" s="95">
        <v>0</v>
      </c>
      <c r="S908" s="95">
        <v>0</v>
      </c>
      <c r="T908" s="95">
        <v>26136</v>
      </c>
      <c r="U908" s="95">
        <v>497794</v>
      </c>
      <c r="V908" s="128"/>
      <c r="W908" s="361">
        <v>0</v>
      </c>
      <c r="X908" s="362">
        <v>0</v>
      </c>
      <c r="Y908" s="133">
        <v>0.18</v>
      </c>
      <c r="Z908" s="133">
        <v>0.10492736217608863</v>
      </c>
      <c r="AA908" s="339">
        <v>0</v>
      </c>
      <c r="AB908" s="130"/>
      <c r="AC908" s="341">
        <v>7</v>
      </c>
      <c r="AD908" s="134">
        <v>0</v>
      </c>
      <c r="AE908" s="95">
        <v>0</v>
      </c>
      <c r="AF908" s="95">
        <v>0</v>
      </c>
      <c r="AG908" s="343">
        <v>0</v>
      </c>
      <c r="AH908" s="99"/>
    </row>
    <row r="909" spans="1:34" s="34" customFormat="1" ht="12">
      <c r="A909" s="100">
        <v>499</v>
      </c>
      <c r="B909" s="103">
        <v>499332161</v>
      </c>
      <c r="C909" s="102" t="s">
        <v>986</v>
      </c>
      <c r="D909" s="103">
        <v>332</v>
      </c>
      <c r="E909" s="102" t="s">
        <v>357</v>
      </c>
      <c r="F909" s="103">
        <v>161</v>
      </c>
      <c r="G909" s="104" t="s">
        <v>186</v>
      </c>
      <c r="H909" s="94"/>
      <c r="I909" s="304">
        <v>15623.206692412536</v>
      </c>
      <c r="J909" s="304">
        <v>5503</v>
      </c>
      <c r="K909" s="304">
        <v>0</v>
      </c>
      <c r="L909" s="304">
        <v>1188</v>
      </c>
      <c r="M909" s="304">
        <v>22314.206692412536</v>
      </c>
      <c r="N909" s="127"/>
      <c r="O909" s="134">
        <v>1</v>
      </c>
      <c r="P909" s="95">
        <v>21126</v>
      </c>
      <c r="Q909" s="95">
        <v>0</v>
      </c>
      <c r="R909" s="95">
        <v>0</v>
      </c>
      <c r="S909" s="95">
        <v>0</v>
      </c>
      <c r="T909" s="95">
        <v>1188</v>
      </c>
      <c r="U909" s="95">
        <v>22314</v>
      </c>
      <c r="V909" s="128"/>
      <c r="W909" s="361">
        <v>0</v>
      </c>
      <c r="X909" s="362">
        <v>0</v>
      </c>
      <c r="Y909" s="133">
        <v>0.09</v>
      </c>
      <c r="Z909" s="133">
        <v>1.6324614476345253E-2</v>
      </c>
      <c r="AA909" s="339">
        <v>0</v>
      </c>
      <c r="AB909" s="130"/>
      <c r="AC909" s="341">
        <v>0</v>
      </c>
      <c r="AD909" s="134">
        <v>0</v>
      </c>
      <c r="AE909" s="95">
        <v>0</v>
      </c>
      <c r="AF909" s="95">
        <v>0</v>
      </c>
      <c r="AG909" s="343">
        <v>0</v>
      </c>
      <c r="AH909" s="99"/>
    </row>
    <row r="910" spans="1:34" s="34" customFormat="1" ht="12">
      <c r="A910" s="100">
        <v>499</v>
      </c>
      <c r="B910" s="103">
        <v>499332191</v>
      </c>
      <c r="C910" s="102" t="s">
        <v>986</v>
      </c>
      <c r="D910" s="103">
        <v>332</v>
      </c>
      <c r="E910" s="102" t="s">
        <v>357</v>
      </c>
      <c r="F910" s="103">
        <v>191</v>
      </c>
      <c r="G910" s="104" t="s">
        <v>216</v>
      </c>
      <c r="H910" s="94"/>
      <c r="I910" s="304">
        <v>15205.76046451613</v>
      </c>
      <c r="J910" s="304">
        <v>4756</v>
      </c>
      <c r="K910" s="304">
        <v>0</v>
      </c>
      <c r="L910" s="304">
        <v>1188</v>
      </c>
      <c r="M910" s="304">
        <v>21149.76046451613</v>
      </c>
      <c r="N910" s="127"/>
      <c r="O910" s="134">
        <v>2</v>
      </c>
      <c r="P910" s="95">
        <v>39924</v>
      </c>
      <c r="Q910" s="95">
        <v>0</v>
      </c>
      <c r="R910" s="95">
        <v>0</v>
      </c>
      <c r="S910" s="95">
        <v>0</v>
      </c>
      <c r="T910" s="95">
        <v>2376</v>
      </c>
      <c r="U910" s="95">
        <v>42300</v>
      </c>
      <c r="V910" s="128"/>
      <c r="W910" s="361">
        <v>0</v>
      </c>
      <c r="X910" s="362">
        <v>0</v>
      </c>
      <c r="Y910" s="133">
        <v>0.09</v>
      </c>
      <c r="Z910" s="133">
        <v>3.4459112533454413E-2</v>
      </c>
      <c r="AA910" s="339">
        <v>0</v>
      </c>
      <c r="AB910" s="130"/>
      <c r="AC910" s="341">
        <v>0</v>
      </c>
      <c r="AD910" s="134">
        <v>0</v>
      </c>
      <c r="AE910" s="95">
        <v>0</v>
      </c>
      <c r="AF910" s="95">
        <v>0</v>
      </c>
      <c r="AG910" s="343">
        <v>0</v>
      </c>
      <c r="AH910" s="99"/>
    </row>
    <row r="911" spans="1:34" s="34" customFormat="1" ht="12">
      <c r="A911" s="100">
        <v>499</v>
      </c>
      <c r="B911" s="103">
        <v>499332281</v>
      </c>
      <c r="C911" s="102" t="s">
        <v>986</v>
      </c>
      <c r="D911" s="103">
        <v>332</v>
      </c>
      <c r="E911" s="102" t="s">
        <v>357</v>
      </c>
      <c r="F911" s="103">
        <v>281</v>
      </c>
      <c r="G911" s="104" t="s">
        <v>306</v>
      </c>
      <c r="H911" s="94"/>
      <c r="I911" s="304">
        <v>21147.651529245948</v>
      </c>
      <c r="J911" s="304">
        <v>2</v>
      </c>
      <c r="K911" s="304">
        <v>0</v>
      </c>
      <c r="L911" s="304">
        <v>1188</v>
      </c>
      <c r="M911" s="304">
        <v>22337.651529245948</v>
      </c>
      <c r="N911" s="127"/>
      <c r="O911" s="134">
        <v>228</v>
      </c>
      <c r="P911" s="95">
        <v>4822200</v>
      </c>
      <c r="Q911" s="95">
        <v>0</v>
      </c>
      <c r="R911" s="95">
        <v>0</v>
      </c>
      <c r="S911" s="95">
        <v>0</v>
      </c>
      <c r="T911" s="95">
        <v>270864</v>
      </c>
      <c r="U911" s="95">
        <v>5093064</v>
      </c>
      <c r="V911" s="128"/>
      <c r="W911" s="361">
        <v>0</v>
      </c>
      <c r="X911" s="362">
        <v>0</v>
      </c>
      <c r="Y911" s="133">
        <v>0.18</v>
      </c>
      <c r="Z911" s="133">
        <v>0.16214776428547989</v>
      </c>
      <c r="AA911" s="339">
        <v>0</v>
      </c>
      <c r="AB911" s="130"/>
      <c r="AC911" s="341">
        <v>52</v>
      </c>
      <c r="AD911" s="134">
        <v>0</v>
      </c>
      <c r="AE911" s="95">
        <v>0</v>
      </c>
      <c r="AF911" s="95">
        <v>0</v>
      </c>
      <c r="AG911" s="343">
        <v>0</v>
      </c>
      <c r="AH911" s="99"/>
    </row>
    <row r="912" spans="1:34" s="34" customFormat="1" ht="12">
      <c r="A912" s="100">
        <v>499</v>
      </c>
      <c r="B912" s="103">
        <v>499332309</v>
      </c>
      <c r="C912" s="102" t="s">
        <v>986</v>
      </c>
      <c r="D912" s="103">
        <v>332</v>
      </c>
      <c r="E912" s="102" t="s">
        <v>357</v>
      </c>
      <c r="F912" s="103">
        <v>309</v>
      </c>
      <c r="G912" s="104" t="s">
        <v>334</v>
      </c>
      <c r="H912" s="94"/>
      <c r="I912" s="304">
        <v>17520.345572959603</v>
      </c>
      <c r="J912" s="304">
        <v>0</v>
      </c>
      <c r="K912" s="304">
        <v>0</v>
      </c>
      <c r="L912" s="304">
        <v>1188</v>
      </c>
      <c r="M912" s="304">
        <v>18708.345572959603</v>
      </c>
      <c r="N912" s="127"/>
      <c r="O912" s="134">
        <v>1</v>
      </c>
      <c r="P912" s="95">
        <v>17520</v>
      </c>
      <c r="Q912" s="95">
        <v>0</v>
      </c>
      <c r="R912" s="95">
        <v>0</v>
      </c>
      <c r="S912" s="95">
        <v>0</v>
      </c>
      <c r="T912" s="95">
        <v>1188</v>
      </c>
      <c r="U912" s="95">
        <v>18708</v>
      </c>
      <c r="V912" s="128"/>
      <c r="W912" s="361">
        <v>0</v>
      </c>
      <c r="X912" s="362">
        <v>0</v>
      </c>
      <c r="Y912" s="133">
        <v>0.09</v>
      </c>
      <c r="Z912" s="133">
        <v>1.3462619527155309E-3</v>
      </c>
      <c r="AA912" s="339">
        <v>0</v>
      </c>
      <c r="AB912" s="130"/>
      <c r="AC912" s="341">
        <v>0</v>
      </c>
      <c r="AD912" s="134">
        <v>0</v>
      </c>
      <c r="AE912" s="95">
        <v>0</v>
      </c>
      <c r="AF912" s="95">
        <v>0</v>
      </c>
      <c r="AG912" s="343">
        <v>0</v>
      </c>
      <c r="AH912" s="99"/>
    </row>
    <row r="913" spans="1:34" s="34" customFormat="1" ht="12">
      <c r="A913" s="100">
        <v>499</v>
      </c>
      <c r="B913" s="103">
        <v>499332325</v>
      </c>
      <c r="C913" s="102" t="s">
        <v>986</v>
      </c>
      <c r="D913" s="103">
        <v>332</v>
      </c>
      <c r="E913" s="102" t="s">
        <v>357</v>
      </c>
      <c r="F913" s="103">
        <v>325</v>
      </c>
      <c r="G913" s="104" t="s">
        <v>350</v>
      </c>
      <c r="H913" s="94"/>
      <c r="I913" s="304">
        <v>17064.55160887949</v>
      </c>
      <c r="J913" s="304">
        <v>1153</v>
      </c>
      <c r="K913" s="304">
        <v>0</v>
      </c>
      <c r="L913" s="304">
        <v>1188</v>
      </c>
      <c r="M913" s="304">
        <v>19405.55160887949</v>
      </c>
      <c r="N913" s="127"/>
      <c r="O913" s="134">
        <v>17</v>
      </c>
      <c r="P913" s="95">
        <v>309706</v>
      </c>
      <c r="Q913" s="95">
        <v>0</v>
      </c>
      <c r="R913" s="95">
        <v>0</v>
      </c>
      <c r="S913" s="95">
        <v>0</v>
      </c>
      <c r="T913" s="95">
        <v>20196</v>
      </c>
      <c r="U913" s="95">
        <v>329902</v>
      </c>
      <c r="V913" s="128"/>
      <c r="W913" s="361">
        <v>0</v>
      </c>
      <c r="X913" s="362">
        <v>0</v>
      </c>
      <c r="Y913" s="133">
        <v>0.09</v>
      </c>
      <c r="Z913" s="133">
        <v>1.2613128442246473E-2</v>
      </c>
      <c r="AA913" s="339">
        <v>0</v>
      </c>
      <c r="AB913" s="130"/>
      <c r="AC913" s="341">
        <v>2</v>
      </c>
      <c r="AD913" s="134">
        <v>0</v>
      </c>
      <c r="AE913" s="95">
        <v>0</v>
      </c>
      <c r="AF913" s="95">
        <v>0</v>
      </c>
      <c r="AG913" s="343">
        <v>0</v>
      </c>
      <c r="AH913" s="99"/>
    </row>
    <row r="914" spans="1:34" s="34" customFormat="1" ht="12">
      <c r="A914" s="100">
        <v>499</v>
      </c>
      <c r="B914" s="103">
        <v>499332332</v>
      </c>
      <c r="C914" s="102" t="s">
        <v>986</v>
      </c>
      <c r="D914" s="103">
        <v>332</v>
      </c>
      <c r="E914" s="102" t="s">
        <v>357</v>
      </c>
      <c r="F914" s="103">
        <v>332</v>
      </c>
      <c r="G914" s="104" t="s">
        <v>357</v>
      </c>
      <c r="H914" s="94"/>
      <c r="I914" s="304">
        <v>17660.358630503531</v>
      </c>
      <c r="J914" s="304">
        <v>522</v>
      </c>
      <c r="K914" s="304">
        <v>0</v>
      </c>
      <c r="L914" s="304">
        <v>1188</v>
      </c>
      <c r="M914" s="304">
        <v>19370.358630503531</v>
      </c>
      <c r="N914" s="127"/>
      <c r="O914" s="134">
        <v>36</v>
      </c>
      <c r="P914" s="95">
        <v>654552</v>
      </c>
      <c r="Q914" s="95">
        <v>0</v>
      </c>
      <c r="R914" s="95">
        <v>0</v>
      </c>
      <c r="S914" s="95">
        <v>0</v>
      </c>
      <c r="T914" s="95">
        <v>42768</v>
      </c>
      <c r="U914" s="95">
        <v>697320</v>
      </c>
      <c r="V914" s="128"/>
      <c r="W914" s="361">
        <v>0</v>
      </c>
      <c r="X914" s="362">
        <v>0</v>
      </c>
      <c r="Y914" s="133">
        <v>0.09</v>
      </c>
      <c r="Z914" s="133">
        <v>2.6843073868460743E-2</v>
      </c>
      <c r="AA914" s="339">
        <v>0</v>
      </c>
      <c r="AB914" s="130"/>
      <c r="AC914" s="341">
        <v>9</v>
      </c>
      <c r="AD914" s="134">
        <v>0</v>
      </c>
      <c r="AE914" s="95">
        <v>0</v>
      </c>
      <c r="AF914" s="95">
        <v>0</v>
      </c>
      <c r="AG914" s="343">
        <v>0</v>
      </c>
      <c r="AH914" s="99"/>
    </row>
    <row r="915" spans="1:34" s="34" customFormat="1" ht="12">
      <c r="A915" s="100">
        <v>499</v>
      </c>
      <c r="B915" s="103">
        <v>499332683</v>
      </c>
      <c r="C915" s="102" t="s">
        <v>986</v>
      </c>
      <c r="D915" s="103">
        <v>332</v>
      </c>
      <c r="E915" s="102" t="s">
        <v>357</v>
      </c>
      <c r="F915" s="103">
        <v>683</v>
      </c>
      <c r="G915" s="104" t="s">
        <v>405</v>
      </c>
      <c r="H915" s="94"/>
      <c r="I915" s="304">
        <v>14288.104896551724</v>
      </c>
      <c r="J915" s="304">
        <v>11759</v>
      </c>
      <c r="K915" s="304">
        <v>0</v>
      </c>
      <c r="L915" s="304">
        <v>1188</v>
      </c>
      <c r="M915" s="304">
        <v>27235.104896551726</v>
      </c>
      <c r="N915" s="127"/>
      <c r="O915" s="134">
        <v>1</v>
      </c>
      <c r="P915" s="95">
        <v>26047</v>
      </c>
      <c r="Q915" s="95">
        <v>0</v>
      </c>
      <c r="R915" s="95">
        <v>0</v>
      </c>
      <c r="S915" s="95">
        <v>0</v>
      </c>
      <c r="T915" s="95">
        <v>1188</v>
      </c>
      <c r="U915" s="95">
        <v>27235</v>
      </c>
      <c r="V915" s="128"/>
      <c r="W915" s="361">
        <v>0</v>
      </c>
      <c r="X915" s="362">
        <v>0</v>
      </c>
      <c r="Y915" s="133">
        <v>0.09</v>
      </c>
      <c r="Z915" s="133">
        <v>1.4751678095655984E-2</v>
      </c>
      <c r="AA915" s="339">
        <v>0</v>
      </c>
      <c r="AB915" s="130"/>
      <c r="AC915" s="341">
        <v>0</v>
      </c>
      <c r="AD915" s="134">
        <v>0</v>
      </c>
      <c r="AE915" s="95">
        <v>0</v>
      </c>
      <c r="AF915" s="95">
        <v>0</v>
      </c>
      <c r="AG915" s="343">
        <v>0</v>
      </c>
      <c r="AH915" s="99"/>
    </row>
    <row r="916" spans="1:34" s="34" customFormat="1" ht="12">
      <c r="A916" s="100">
        <v>3502</v>
      </c>
      <c r="B916" s="103">
        <v>3502281061</v>
      </c>
      <c r="C916" s="102" t="s">
        <v>547</v>
      </c>
      <c r="D916" s="103">
        <v>281</v>
      </c>
      <c r="E916" s="102" t="s">
        <v>306</v>
      </c>
      <c r="F916" s="103">
        <v>61</v>
      </c>
      <c r="G916" s="104" t="s">
        <v>86</v>
      </c>
      <c r="H916" s="94"/>
      <c r="I916" s="304">
        <v>18792</v>
      </c>
      <c r="J916" s="304">
        <v>1955</v>
      </c>
      <c r="K916" s="304">
        <v>0</v>
      </c>
      <c r="L916" s="304">
        <v>1188</v>
      </c>
      <c r="M916" s="304">
        <v>21935</v>
      </c>
      <c r="N916" s="127"/>
      <c r="O916" s="134">
        <v>3</v>
      </c>
      <c r="P916" s="95">
        <v>62241</v>
      </c>
      <c r="Q916" s="95">
        <v>0</v>
      </c>
      <c r="R916" s="95">
        <v>0</v>
      </c>
      <c r="S916" s="95">
        <v>0</v>
      </c>
      <c r="T916" s="95">
        <v>3564</v>
      </c>
      <c r="U916" s="95">
        <v>65805</v>
      </c>
      <c r="V916" s="128"/>
      <c r="W916" s="361">
        <v>0</v>
      </c>
      <c r="X916" s="362">
        <v>0</v>
      </c>
      <c r="Y916" s="133">
        <v>0.18</v>
      </c>
      <c r="Z916" s="133">
        <v>4.8550865681130879E-2</v>
      </c>
      <c r="AA916" s="339">
        <v>0</v>
      </c>
      <c r="AB916" s="130"/>
      <c r="AC916" s="341">
        <v>0</v>
      </c>
      <c r="AD916" s="134">
        <v>0</v>
      </c>
      <c r="AE916" s="95">
        <v>0</v>
      </c>
      <c r="AF916" s="95">
        <v>0</v>
      </c>
      <c r="AG916" s="343">
        <v>0</v>
      </c>
      <c r="AH916" s="99"/>
    </row>
    <row r="917" spans="1:34" s="34" customFormat="1" ht="12">
      <c r="A917" s="100">
        <v>3502</v>
      </c>
      <c r="B917" s="103">
        <v>3502281137</v>
      </c>
      <c r="C917" s="102" t="s">
        <v>547</v>
      </c>
      <c r="D917" s="103">
        <v>281</v>
      </c>
      <c r="E917" s="102" t="s">
        <v>306</v>
      </c>
      <c r="F917" s="103">
        <v>137</v>
      </c>
      <c r="G917" s="104" t="s">
        <v>162</v>
      </c>
      <c r="H917" s="94"/>
      <c r="I917" s="304">
        <v>21392</v>
      </c>
      <c r="J917" s="304">
        <v>658</v>
      </c>
      <c r="K917" s="304">
        <v>0</v>
      </c>
      <c r="L917" s="304">
        <v>1188</v>
      </c>
      <c r="M917" s="304">
        <v>23238</v>
      </c>
      <c r="N917" s="127"/>
      <c r="O917" s="134">
        <v>3</v>
      </c>
      <c r="P917" s="95">
        <v>66150</v>
      </c>
      <c r="Q917" s="95">
        <v>0</v>
      </c>
      <c r="R917" s="95">
        <v>0</v>
      </c>
      <c r="S917" s="95">
        <v>0</v>
      </c>
      <c r="T917" s="95">
        <v>3564</v>
      </c>
      <c r="U917" s="95">
        <v>69714</v>
      </c>
      <c r="V917" s="128"/>
      <c r="W917" s="361">
        <v>0</v>
      </c>
      <c r="X917" s="362">
        <v>0</v>
      </c>
      <c r="Y917" s="133">
        <v>0.18</v>
      </c>
      <c r="Z917" s="133">
        <v>0.10492736217608863</v>
      </c>
      <c r="AA917" s="339">
        <v>0</v>
      </c>
      <c r="AB917" s="130"/>
      <c r="AC917" s="341">
        <v>1</v>
      </c>
      <c r="AD917" s="134">
        <v>0</v>
      </c>
      <c r="AE917" s="95">
        <v>0</v>
      </c>
      <c r="AF917" s="95">
        <v>0</v>
      </c>
      <c r="AG917" s="343">
        <v>0</v>
      </c>
      <c r="AH917" s="99"/>
    </row>
    <row r="918" spans="1:34" s="34" customFormat="1" ht="12">
      <c r="A918" s="100">
        <v>3502</v>
      </c>
      <c r="B918" s="103">
        <v>3502281281</v>
      </c>
      <c r="C918" s="102" t="s">
        <v>547</v>
      </c>
      <c r="D918" s="103">
        <v>281</v>
      </c>
      <c r="E918" s="102" t="s">
        <v>306</v>
      </c>
      <c r="F918" s="103">
        <v>281</v>
      </c>
      <c r="G918" s="104" t="s">
        <v>306</v>
      </c>
      <c r="H918" s="94"/>
      <c r="I918" s="304">
        <v>20796</v>
      </c>
      <c r="J918" s="304">
        <v>2</v>
      </c>
      <c r="K918" s="304">
        <v>0</v>
      </c>
      <c r="L918" s="304">
        <v>1188</v>
      </c>
      <c r="M918" s="304">
        <v>21986</v>
      </c>
      <c r="N918" s="127"/>
      <c r="O918" s="134">
        <v>337</v>
      </c>
      <c r="P918" s="95">
        <v>7008926</v>
      </c>
      <c r="Q918" s="95">
        <v>0</v>
      </c>
      <c r="R918" s="95">
        <v>0</v>
      </c>
      <c r="S918" s="95">
        <v>0</v>
      </c>
      <c r="T918" s="95">
        <v>400356</v>
      </c>
      <c r="U918" s="95">
        <v>7409282</v>
      </c>
      <c r="V918" s="128"/>
      <c r="W918" s="361">
        <v>0</v>
      </c>
      <c r="X918" s="362">
        <v>0</v>
      </c>
      <c r="Y918" s="133">
        <v>0.18</v>
      </c>
      <c r="Z918" s="133">
        <v>0.16214776428547989</v>
      </c>
      <c r="AA918" s="339">
        <v>0</v>
      </c>
      <c r="AB918" s="130"/>
      <c r="AC918" s="341">
        <v>48</v>
      </c>
      <c r="AD918" s="134">
        <v>0</v>
      </c>
      <c r="AE918" s="95">
        <v>0</v>
      </c>
      <c r="AF918" s="95">
        <v>0</v>
      </c>
      <c r="AG918" s="343">
        <v>0</v>
      </c>
      <c r="AH918" s="99"/>
    </row>
    <row r="919" spans="1:34" s="34" customFormat="1" ht="12">
      <c r="A919" s="100">
        <v>3502</v>
      </c>
      <c r="B919" s="103">
        <v>3502281332</v>
      </c>
      <c r="C919" s="102" t="s">
        <v>547</v>
      </c>
      <c r="D919" s="103">
        <v>281</v>
      </c>
      <c r="E919" s="102" t="s">
        <v>306</v>
      </c>
      <c r="F919" s="103">
        <v>332</v>
      </c>
      <c r="G919" s="104" t="s">
        <v>357</v>
      </c>
      <c r="H919" s="94"/>
      <c r="I919" s="304">
        <v>17660.358630503531</v>
      </c>
      <c r="J919" s="304">
        <v>522</v>
      </c>
      <c r="K919" s="304">
        <v>0</v>
      </c>
      <c r="L919" s="304">
        <v>1188</v>
      </c>
      <c r="M919" s="304">
        <v>19370.358630503531</v>
      </c>
      <c r="N919" s="127"/>
      <c r="O919" s="134">
        <v>1</v>
      </c>
      <c r="P919" s="95">
        <v>18182</v>
      </c>
      <c r="Q919" s="95">
        <v>0</v>
      </c>
      <c r="R919" s="95">
        <v>0</v>
      </c>
      <c r="S919" s="95">
        <v>0</v>
      </c>
      <c r="T919" s="95">
        <v>1188</v>
      </c>
      <c r="U919" s="95">
        <v>19370</v>
      </c>
      <c r="V919" s="128"/>
      <c r="W919" s="361">
        <v>0</v>
      </c>
      <c r="X919" s="362">
        <v>0</v>
      </c>
      <c r="Y919" s="133">
        <v>0.09</v>
      </c>
      <c r="Z919" s="133">
        <v>2.6843073868460743E-2</v>
      </c>
      <c r="AA919" s="339">
        <v>0</v>
      </c>
      <c r="AB919" s="130"/>
      <c r="AC919" s="341">
        <v>0</v>
      </c>
      <c r="AD919" s="134">
        <v>0</v>
      </c>
      <c r="AE919" s="95">
        <v>0</v>
      </c>
      <c r="AF919" s="95">
        <v>0</v>
      </c>
      <c r="AG919" s="343">
        <v>0</v>
      </c>
      <c r="AH919" s="99"/>
    </row>
    <row r="920" spans="1:34" s="34" customFormat="1" ht="12">
      <c r="A920" s="100">
        <v>3503</v>
      </c>
      <c r="B920" s="103">
        <v>3503160031</v>
      </c>
      <c r="C920" s="102" t="s">
        <v>548</v>
      </c>
      <c r="D920" s="103">
        <v>160</v>
      </c>
      <c r="E920" s="102" t="s">
        <v>185</v>
      </c>
      <c r="F920" s="103">
        <v>31</v>
      </c>
      <c r="G920" s="104" t="s">
        <v>56</v>
      </c>
      <c r="H920" s="94"/>
      <c r="I920" s="304">
        <v>13022</v>
      </c>
      <c r="J920" s="304">
        <v>5059</v>
      </c>
      <c r="K920" s="304">
        <v>0</v>
      </c>
      <c r="L920" s="304">
        <v>1188</v>
      </c>
      <c r="M920" s="304">
        <v>19269</v>
      </c>
      <c r="N920" s="127"/>
      <c r="O920" s="134">
        <v>6</v>
      </c>
      <c r="P920" s="95">
        <v>108036</v>
      </c>
      <c r="Q920" s="95">
        <v>0</v>
      </c>
      <c r="R920" s="95">
        <v>0</v>
      </c>
      <c r="S920" s="95">
        <v>0</v>
      </c>
      <c r="T920" s="95">
        <v>7098</v>
      </c>
      <c r="U920" s="95">
        <v>115134</v>
      </c>
      <c r="V920" s="128"/>
      <c r="W920" s="361">
        <v>2.4896265560165973E-2</v>
      </c>
      <c r="X920" s="362">
        <v>0</v>
      </c>
      <c r="Y920" s="133">
        <v>0.09</v>
      </c>
      <c r="Z920" s="133">
        <v>1.2994220308386383E-2</v>
      </c>
      <c r="AA920" s="339">
        <v>0</v>
      </c>
      <c r="AB920" s="130"/>
      <c r="AC920" s="341">
        <v>0</v>
      </c>
      <c r="AD920" s="134">
        <v>0</v>
      </c>
      <c r="AE920" s="95">
        <v>0</v>
      </c>
      <c r="AF920" s="95">
        <v>0</v>
      </c>
      <c r="AG920" s="343">
        <v>0</v>
      </c>
      <c r="AH920" s="99"/>
    </row>
    <row r="921" spans="1:34" s="34" customFormat="1" ht="12">
      <c r="A921" s="100">
        <v>3503</v>
      </c>
      <c r="B921" s="103">
        <v>3503160056</v>
      </c>
      <c r="C921" s="102" t="s">
        <v>548</v>
      </c>
      <c r="D921" s="103">
        <v>160</v>
      </c>
      <c r="E921" s="102" t="s">
        <v>185</v>
      </c>
      <c r="F921" s="103">
        <v>56</v>
      </c>
      <c r="G921" s="104" t="s">
        <v>81</v>
      </c>
      <c r="H921" s="94"/>
      <c r="I921" s="304">
        <v>14610</v>
      </c>
      <c r="J921" s="304">
        <v>4647</v>
      </c>
      <c r="K921" s="304">
        <v>0</v>
      </c>
      <c r="L921" s="304">
        <v>1188</v>
      </c>
      <c r="M921" s="304">
        <v>20445</v>
      </c>
      <c r="N921" s="127"/>
      <c r="O921" s="134">
        <v>5</v>
      </c>
      <c r="P921" s="95">
        <v>95885</v>
      </c>
      <c r="Q921" s="95">
        <v>0</v>
      </c>
      <c r="R921" s="95">
        <v>0</v>
      </c>
      <c r="S921" s="95">
        <v>0</v>
      </c>
      <c r="T921" s="95">
        <v>5915</v>
      </c>
      <c r="U921" s="95">
        <v>101800</v>
      </c>
      <c r="V921" s="128"/>
      <c r="W921" s="361">
        <v>2.0746887966804978E-2</v>
      </c>
      <c r="X921" s="362">
        <v>0</v>
      </c>
      <c r="Y921" s="133">
        <v>0.09</v>
      </c>
      <c r="Z921" s="133">
        <v>1.4007931067723826E-2</v>
      </c>
      <c r="AA921" s="339">
        <v>0</v>
      </c>
      <c r="AB921" s="130"/>
      <c r="AC921" s="341">
        <v>0</v>
      </c>
      <c r="AD921" s="134">
        <v>0</v>
      </c>
      <c r="AE921" s="95">
        <v>0</v>
      </c>
      <c r="AF921" s="95">
        <v>0</v>
      </c>
      <c r="AG921" s="343">
        <v>0</v>
      </c>
      <c r="AH921" s="99"/>
    </row>
    <row r="922" spans="1:34" s="34" customFormat="1" ht="12">
      <c r="A922" s="100">
        <v>3503</v>
      </c>
      <c r="B922" s="103">
        <v>3503160079</v>
      </c>
      <c r="C922" s="102" t="s">
        <v>548</v>
      </c>
      <c r="D922" s="103">
        <v>160</v>
      </c>
      <c r="E922" s="102" t="s">
        <v>185</v>
      </c>
      <c r="F922" s="103">
        <v>79</v>
      </c>
      <c r="G922" s="104" t="s">
        <v>104</v>
      </c>
      <c r="H922" s="94"/>
      <c r="I922" s="304">
        <v>14533</v>
      </c>
      <c r="J922" s="304">
        <v>725</v>
      </c>
      <c r="K922" s="304">
        <v>0</v>
      </c>
      <c r="L922" s="304">
        <v>1188</v>
      </c>
      <c r="M922" s="304">
        <v>16446</v>
      </c>
      <c r="N922" s="127"/>
      <c r="O922" s="134">
        <v>28</v>
      </c>
      <c r="P922" s="95">
        <v>425460</v>
      </c>
      <c r="Q922" s="95">
        <v>0</v>
      </c>
      <c r="R922" s="95">
        <v>0</v>
      </c>
      <c r="S922" s="95">
        <v>0</v>
      </c>
      <c r="T922" s="95">
        <v>33124</v>
      </c>
      <c r="U922" s="95">
        <v>458584</v>
      </c>
      <c r="V922" s="128"/>
      <c r="W922" s="361">
        <v>0.11618257261410787</v>
      </c>
      <c r="X922" s="362">
        <v>0</v>
      </c>
      <c r="Y922" s="133">
        <v>0.09</v>
      </c>
      <c r="Z922" s="133">
        <v>6.0436139386519351E-2</v>
      </c>
      <c r="AA922" s="339">
        <v>0</v>
      </c>
      <c r="AB922" s="130"/>
      <c r="AC922" s="341">
        <v>2</v>
      </c>
      <c r="AD922" s="134">
        <v>0</v>
      </c>
      <c r="AE922" s="95">
        <v>0</v>
      </c>
      <c r="AF922" s="95">
        <v>0</v>
      </c>
      <c r="AG922" s="343">
        <v>0</v>
      </c>
      <c r="AH922" s="99"/>
    </row>
    <row r="923" spans="1:34" s="34" customFormat="1" ht="12">
      <c r="A923" s="100">
        <v>3503</v>
      </c>
      <c r="B923" s="103">
        <v>3503160128</v>
      </c>
      <c r="C923" s="102" t="s">
        <v>548</v>
      </c>
      <c r="D923" s="103">
        <v>160</v>
      </c>
      <c r="E923" s="102" t="s">
        <v>185</v>
      </c>
      <c r="F923" s="103">
        <v>128</v>
      </c>
      <c r="G923" s="104" t="s">
        <v>153</v>
      </c>
      <c r="H923" s="94"/>
      <c r="I923" s="304">
        <v>11846</v>
      </c>
      <c r="J923" s="304">
        <v>646</v>
      </c>
      <c r="K923" s="304">
        <v>0</v>
      </c>
      <c r="L923" s="304">
        <v>1188</v>
      </c>
      <c r="M923" s="304">
        <v>13680</v>
      </c>
      <c r="N923" s="127"/>
      <c r="O923" s="134">
        <v>2</v>
      </c>
      <c r="P923" s="95">
        <v>24880</v>
      </c>
      <c r="Q923" s="95">
        <v>0</v>
      </c>
      <c r="R923" s="95">
        <v>0</v>
      </c>
      <c r="S923" s="95">
        <v>0</v>
      </c>
      <c r="T923" s="95">
        <v>2366</v>
      </c>
      <c r="U923" s="95">
        <v>27246</v>
      </c>
      <c r="V923" s="128"/>
      <c r="W923" s="361">
        <v>8.2987551867219917E-3</v>
      </c>
      <c r="X923" s="362">
        <v>0</v>
      </c>
      <c r="Y923" s="133">
        <v>0.09</v>
      </c>
      <c r="Z923" s="133">
        <v>4.2839749174691445E-2</v>
      </c>
      <c r="AA923" s="339">
        <v>0</v>
      </c>
      <c r="AB923" s="130"/>
      <c r="AC923" s="341">
        <v>0</v>
      </c>
      <c r="AD923" s="134">
        <v>0</v>
      </c>
      <c r="AE923" s="95">
        <v>0</v>
      </c>
      <c r="AF923" s="95">
        <v>0</v>
      </c>
      <c r="AG923" s="343">
        <v>0</v>
      </c>
      <c r="AH923" s="99"/>
    </row>
    <row r="924" spans="1:34" s="34" customFormat="1" ht="12">
      <c r="A924" s="100">
        <v>3503</v>
      </c>
      <c r="B924" s="103">
        <v>3503160149</v>
      </c>
      <c r="C924" s="102" t="s">
        <v>548</v>
      </c>
      <c r="D924" s="103">
        <v>160</v>
      </c>
      <c r="E924" s="102" t="s">
        <v>185</v>
      </c>
      <c r="F924" s="103">
        <v>149</v>
      </c>
      <c r="G924" s="104" t="s">
        <v>174</v>
      </c>
      <c r="H924" s="94"/>
      <c r="I924" s="304">
        <v>19295</v>
      </c>
      <c r="J924" s="304">
        <v>441</v>
      </c>
      <c r="K924" s="304">
        <v>0</v>
      </c>
      <c r="L924" s="304">
        <v>1188</v>
      </c>
      <c r="M924" s="304">
        <v>20924</v>
      </c>
      <c r="N924" s="127"/>
      <c r="O924" s="134">
        <v>3</v>
      </c>
      <c r="P924" s="95">
        <v>58962</v>
      </c>
      <c r="Q924" s="95">
        <v>0</v>
      </c>
      <c r="R924" s="95">
        <v>0</v>
      </c>
      <c r="S924" s="95">
        <v>0</v>
      </c>
      <c r="T924" s="95">
        <v>3549</v>
      </c>
      <c r="U924" s="95">
        <v>62511</v>
      </c>
      <c r="V924" s="128"/>
      <c r="W924" s="361">
        <v>1.2448132780082988E-2</v>
      </c>
      <c r="X924" s="362">
        <v>0</v>
      </c>
      <c r="Y924" s="133">
        <v>0.18</v>
      </c>
      <c r="Z924" s="133">
        <v>0.12452134767276674</v>
      </c>
      <c r="AA924" s="339">
        <v>0</v>
      </c>
      <c r="AB924" s="130"/>
      <c r="AC924" s="341">
        <v>1</v>
      </c>
      <c r="AD924" s="134">
        <v>0</v>
      </c>
      <c r="AE924" s="95">
        <v>0</v>
      </c>
      <c r="AF924" s="95">
        <v>0</v>
      </c>
      <c r="AG924" s="343">
        <v>0</v>
      </c>
      <c r="AH924" s="99"/>
    </row>
    <row r="925" spans="1:34" s="34" customFormat="1" ht="12">
      <c r="A925" s="100">
        <v>3503</v>
      </c>
      <c r="B925" s="103">
        <v>3503160160</v>
      </c>
      <c r="C925" s="102" t="s">
        <v>548</v>
      </c>
      <c r="D925" s="103">
        <v>160</v>
      </c>
      <c r="E925" s="102" t="s">
        <v>185</v>
      </c>
      <c r="F925" s="103">
        <v>160</v>
      </c>
      <c r="G925" s="104" t="s">
        <v>185</v>
      </c>
      <c r="H925" s="94"/>
      <c r="I925" s="304">
        <v>18939</v>
      </c>
      <c r="J925" s="304">
        <v>432</v>
      </c>
      <c r="K925" s="304">
        <v>0</v>
      </c>
      <c r="L925" s="304">
        <v>1188</v>
      </c>
      <c r="M925" s="304">
        <v>20559</v>
      </c>
      <c r="N925" s="127"/>
      <c r="O925" s="134">
        <v>1156</v>
      </c>
      <c r="P925" s="95">
        <v>22300396</v>
      </c>
      <c r="Q925" s="95">
        <v>0</v>
      </c>
      <c r="R925" s="95">
        <v>0</v>
      </c>
      <c r="S925" s="95">
        <v>0</v>
      </c>
      <c r="T925" s="95">
        <v>1367548</v>
      </c>
      <c r="U925" s="95">
        <v>23667944</v>
      </c>
      <c r="V925" s="128"/>
      <c r="W925" s="361">
        <v>4.7966804979252959</v>
      </c>
      <c r="X925" s="362">
        <v>0</v>
      </c>
      <c r="Y925" s="133">
        <v>0.1457</v>
      </c>
      <c r="Z925" s="133">
        <v>0.13335324703492504</v>
      </c>
      <c r="AA925" s="339">
        <v>0</v>
      </c>
      <c r="AB925" s="130"/>
      <c r="AC925" s="341">
        <v>117</v>
      </c>
      <c r="AD925" s="134">
        <v>0</v>
      </c>
      <c r="AE925" s="95">
        <v>0</v>
      </c>
      <c r="AF925" s="95">
        <v>0</v>
      </c>
      <c r="AG925" s="343">
        <v>0</v>
      </c>
      <c r="AH925" s="99"/>
    </row>
    <row r="926" spans="1:34" s="34" customFormat="1" ht="12">
      <c r="A926" s="100">
        <v>3503</v>
      </c>
      <c r="B926" s="103">
        <v>3503160301</v>
      </c>
      <c r="C926" s="102" t="s">
        <v>548</v>
      </c>
      <c r="D926" s="103">
        <v>160</v>
      </c>
      <c r="E926" s="102" t="s">
        <v>185</v>
      </c>
      <c r="F926" s="103">
        <v>301</v>
      </c>
      <c r="G926" s="104" t="s">
        <v>326</v>
      </c>
      <c r="H926" s="94"/>
      <c r="I926" s="304">
        <v>16382</v>
      </c>
      <c r="J926" s="304">
        <v>5219</v>
      </c>
      <c r="K926" s="304">
        <v>0</v>
      </c>
      <c r="L926" s="304">
        <v>1188</v>
      </c>
      <c r="M926" s="304">
        <v>22789</v>
      </c>
      <c r="N926" s="127"/>
      <c r="O926" s="134">
        <v>2</v>
      </c>
      <c r="P926" s="95">
        <v>43022</v>
      </c>
      <c r="Q926" s="95">
        <v>0</v>
      </c>
      <c r="R926" s="95">
        <v>0</v>
      </c>
      <c r="S926" s="95">
        <v>0</v>
      </c>
      <c r="T926" s="95">
        <v>2366</v>
      </c>
      <c r="U926" s="95">
        <v>45388</v>
      </c>
      <c r="V926" s="128"/>
      <c r="W926" s="361">
        <v>8.2987551867219917E-3</v>
      </c>
      <c r="X926" s="362">
        <v>0</v>
      </c>
      <c r="Y926" s="133">
        <v>0.09</v>
      </c>
      <c r="Z926" s="133">
        <v>4.7160361557587155E-2</v>
      </c>
      <c r="AA926" s="339">
        <v>0</v>
      </c>
      <c r="AB926" s="130"/>
      <c r="AC926" s="341">
        <v>0</v>
      </c>
      <c r="AD926" s="134">
        <v>0</v>
      </c>
      <c r="AE926" s="95">
        <v>0</v>
      </c>
      <c r="AF926" s="95">
        <v>0</v>
      </c>
      <c r="AG926" s="343">
        <v>0</v>
      </c>
      <c r="AH926" s="99"/>
    </row>
    <row r="927" spans="1:34" s="34" customFormat="1" ht="12">
      <c r="A927" s="100">
        <v>3503</v>
      </c>
      <c r="B927" s="103">
        <v>3503160735</v>
      </c>
      <c r="C927" s="102" t="s">
        <v>548</v>
      </c>
      <c r="D927" s="103">
        <v>160</v>
      </c>
      <c r="E927" s="102" t="s">
        <v>185</v>
      </c>
      <c r="F927" s="103">
        <v>735</v>
      </c>
      <c r="G927" s="104" t="s">
        <v>420</v>
      </c>
      <c r="H927" s="94"/>
      <c r="I927" s="304">
        <v>14404</v>
      </c>
      <c r="J927" s="304">
        <v>4713</v>
      </c>
      <c r="K927" s="304">
        <v>0</v>
      </c>
      <c r="L927" s="304">
        <v>1188</v>
      </c>
      <c r="M927" s="304">
        <v>20305</v>
      </c>
      <c r="N927" s="127"/>
      <c r="O927" s="134">
        <v>3</v>
      </c>
      <c r="P927" s="95">
        <v>57114</v>
      </c>
      <c r="Q927" s="95">
        <v>0</v>
      </c>
      <c r="R927" s="95">
        <v>0</v>
      </c>
      <c r="S927" s="95">
        <v>0</v>
      </c>
      <c r="T927" s="95">
        <v>3549</v>
      </c>
      <c r="U927" s="95">
        <v>60663</v>
      </c>
      <c r="V927" s="128"/>
      <c r="W927" s="361">
        <v>1.2448132780082988E-2</v>
      </c>
      <c r="X927" s="362">
        <v>0</v>
      </c>
      <c r="Y927" s="133">
        <v>0.09</v>
      </c>
      <c r="Z927" s="133">
        <v>1.4731666570077099E-2</v>
      </c>
      <c r="AA927" s="339">
        <v>0</v>
      </c>
      <c r="AB927" s="130"/>
      <c r="AC927" s="341">
        <v>0</v>
      </c>
      <c r="AD927" s="134">
        <v>0</v>
      </c>
      <c r="AE927" s="95">
        <v>0</v>
      </c>
      <c r="AF927" s="95">
        <v>0</v>
      </c>
      <c r="AG927" s="343">
        <v>0</v>
      </c>
      <c r="AH927" s="99"/>
    </row>
    <row r="928" spans="1:34" s="34" customFormat="1" ht="12">
      <c r="A928" s="100">
        <v>3506</v>
      </c>
      <c r="B928" s="103">
        <v>3506262016</v>
      </c>
      <c r="C928" s="102" t="s">
        <v>549</v>
      </c>
      <c r="D928" s="103">
        <v>262</v>
      </c>
      <c r="E928" s="102" t="s">
        <v>287</v>
      </c>
      <c r="F928" s="103">
        <v>16</v>
      </c>
      <c r="G928" s="104" t="s">
        <v>41</v>
      </c>
      <c r="H928" s="94"/>
      <c r="I928" s="304">
        <v>17830</v>
      </c>
      <c r="J928" s="304">
        <v>254</v>
      </c>
      <c r="K928" s="304">
        <v>0</v>
      </c>
      <c r="L928" s="304">
        <v>1188</v>
      </c>
      <c r="M928" s="304">
        <v>19272</v>
      </c>
      <c r="N928" s="127"/>
      <c r="O928" s="134">
        <v>1</v>
      </c>
      <c r="P928" s="95">
        <v>18084</v>
      </c>
      <c r="Q928" s="95">
        <v>0</v>
      </c>
      <c r="R928" s="95">
        <v>0</v>
      </c>
      <c r="S928" s="95">
        <v>0</v>
      </c>
      <c r="T928" s="95">
        <v>1188</v>
      </c>
      <c r="U928" s="95">
        <v>19272</v>
      </c>
      <c r="V928" s="128"/>
      <c r="W928" s="361">
        <v>0</v>
      </c>
      <c r="X928" s="362">
        <v>0</v>
      </c>
      <c r="Y928" s="133">
        <v>0.09</v>
      </c>
      <c r="Z928" s="133">
        <v>1.9131522687239281E-2</v>
      </c>
      <c r="AA928" s="339">
        <v>0</v>
      </c>
      <c r="AB928" s="130"/>
      <c r="AC928" s="341">
        <v>0</v>
      </c>
      <c r="AD928" s="134">
        <v>0</v>
      </c>
      <c r="AE928" s="95">
        <v>0</v>
      </c>
      <c r="AF928" s="95">
        <v>0</v>
      </c>
      <c r="AG928" s="343">
        <v>0</v>
      </c>
      <c r="AH928" s="99"/>
    </row>
    <row r="929" spans="1:34" s="34" customFormat="1" ht="12">
      <c r="A929" s="100">
        <v>3506</v>
      </c>
      <c r="B929" s="103">
        <v>3506262030</v>
      </c>
      <c r="C929" s="102" t="s">
        <v>549</v>
      </c>
      <c r="D929" s="103">
        <v>262</v>
      </c>
      <c r="E929" s="102" t="s">
        <v>287</v>
      </c>
      <c r="F929" s="103">
        <v>30</v>
      </c>
      <c r="G929" s="104" t="s">
        <v>55</v>
      </c>
      <c r="H929" s="94"/>
      <c r="I929" s="304">
        <v>16050</v>
      </c>
      <c r="J929" s="304">
        <v>5784</v>
      </c>
      <c r="K929" s="304">
        <v>0</v>
      </c>
      <c r="L929" s="304">
        <v>1188</v>
      </c>
      <c r="M929" s="304">
        <v>23022</v>
      </c>
      <c r="N929" s="127"/>
      <c r="O929" s="134">
        <v>10</v>
      </c>
      <c r="P929" s="95">
        <v>218340</v>
      </c>
      <c r="Q929" s="95">
        <v>0</v>
      </c>
      <c r="R929" s="95">
        <v>0</v>
      </c>
      <c r="S929" s="95">
        <v>0</v>
      </c>
      <c r="T929" s="95">
        <v>11880</v>
      </c>
      <c r="U929" s="95">
        <v>230220</v>
      </c>
      <c r="V929" s="128"/>
      <c r="W929" s="361">
        <v>0</v>
      </c>
      <c r="X929" s="362">
        <v>0</v>
      </c>
      <c r="Y929" s="133">
        <v>0.09</v>
      </c>
      <c r="Z929" s="133">
        <v>7.4103570780187141E-3</v>
      </c>
      <c r="AA929" s="339">
        <v>0</v>
      </c>
      <c r="AB929" s="130"/>
      <c r="AC929" s="341">
        <v>1</v>
      </c>
      <c r="AD929" s="134">
        <v>0</v>
      </c>
      <c r="AE929" s="95">
        <v>0</v>
      </c>
      <c r="AF929" s="95">
        <v>0</v>
      </c>
      <c r="AG929" s="343">
        <v>0</v>
      </c>
      <c r="AH929" s="99"/>
    </row>
    <row r="930" spans="1:34" s="34" customFormat="1" ht="12">
      <c r="A930" s="100">
        <v>3506</v>
      </c>
      <c r="B930" s="103">
        <v>3506262035</v>
      </c>
      <c r="C930" s="102" t="s">
        <v>549</v>
      </c>
      <c r="D930" s="103">
        <v>262</v>
      </c>
      <c r="E930" s="102" t="s">
        <v>287</v>
      </c>
      <c r="F930" s="103">
        <v>35</v>
      </c>
      <c r="G930" s="104" t="s">
        <v>60</v>
      </c>
      <c r="H930" s="94"/>
      <c r="I930" s="304">
        <v>16378</v>
      </c>
      <c r="J930" s="304">
        <v>5825</v>
      </c>
      <c r="K930" s="304">
        <v>0</v>
      </c>
      <c r="L930" s="304">
        <v>1188</v>
      </c>
      <c r="M930" s="304">
        <v>23391</v>
      </c>
      <c r="N930" s="127"/>
      <c r="O930" s="134">
        <v>1</v>
      </c>
      <c r="P930" s="95">
        <v>22203</v>
      </c>
      <c r="Q930" s="95">
        <v>0</v>
      </c>
      <c r="R930" s="95">
        <v>0</v>
      </c>
      <c r="S930" s="95">
        <v>0</v>
      </c>
      <c r="T930" s="95">
        <v>1188</v>
      </c>
      <c r="U930" s="95">
        <v>23391</v>
      </c>
      <c r="V930" s="128"/>
      <c r="W930" s="361">
        <v>0</v>
      </c>
      <c r="X930" s="362">
        <v>0</v>
      </c>
      <c r="Y930" s="133">
        <v>0.18</v>
      </c>
      <c r="Z930" s="133">
        <v>0.16288347901121777</v>
      </c>
      <c r="AA930" s="339">
        <v>0</v>
      </c>
      <c r="AB930" s="130"/>
      <c r="AC930" s="341">
        <v>0</v>
      </c>
      <c r="AD930" s="134">
        <v>0</v>
      </c>
      <c r="AE930" s="95">
        <v>0</v>
      </c>
      <c r="AF930" s="95">
        <v>0</v>
      </c>
      <c r="AG930" s="343">
        <v>0</v>
      </c>
      <c r="AH930" s="99"/>
    </row>
    <row r="931" spans="1:34" s="34" customFormat="1" ht="12">
      <c r="A931" s="100">
        <v>3506</v>
      </c>
      <c r="B931" s="103">
        <v>3506262057</v>
      </c>
      <c r="C931" s="102" t="s">
        <v>549</v>
      </c>
      <c r="D931" s="103">
        <v>262</v>
      </c>
      <c r="E931" s="102" t="s">
        <v>287</v>
      </c>
      <c r="F931" s="103">
        <v>57</v>
      </c>
      <c r="G931" s="104" t="s">
        <v>82</v>
      </c>
      <c r="H931" s="94"/>
      <c r="I931" s="304">
        <v>14180</v>
      </c>
      <c r="J931" s="304">
        <v>711</v>
      </c>
      <c r="K931" s="304">
        <v>0</v>
      </c>
      <c r="L931" s="304">
        <v>1188</v>
      </c>
      <c r="M931" s="304">
        <v>16079</v>
      </c>
      <c r="N931" s="127"/>
      <c r="O931" s="134">
        <v>3</v>
      </c>
      <c r="P931" s="95">
        <v>44673</v>
      </c>
      <c r="Q931" s="95">
        <v>0</v>
      </c>
      <c r="R931" s="95">
        <v>0</v>
      </c>
      <c r="S931" s="95">
        <v>0</v>
      </c>
      <c r="T931" s="95">
        <v>3564</v>
      </c>
      <c r="U931" s="95">
        <v>48237</v>
      </c>
      <c r="V931" s="128"/>
      <c r="W931" s="361">
        <v>0</v>
      </c>
      <c r="X931" s="362">
        <v>0</v>
      </c>
      <c r="Y931" s="133">
        <v>0.18</v>
      </c>
      <c r="Z931" s="133">
        <v>0.1244432740237135</v>
      </c>
      <c r="AA931" s="339">
        <v>0</v>
      </c>
      <c r="AB931" s="130"/>
      <c r="AC931" s="341">
        <v>3</v>
      </c>
      <c r="AD931" s="134">
        <v>0</v>
      </c>
      <c r="AE931" s="95">
        <v>0</v>
      </c>
      <c r="AF931" s="95">
        <v>0</v>
      </c>
      <c r="AG931" s="343">
        <v>0</v>
      </c>
      <c r="AH931" s="99"/>
    </row>
    <row r="932" spans="1:34" s="34" customFormat="1" ht="12">
      <c r="A932" s="100">
        <v>3506</v>
      </c>
      <c r="B932" s="103">
        <v>3506262071</v>
      </c>
      <c r="C932" s="102" t="s">
        <v>549</v>
      </c>
      <c r="D932" s="103">
        <v>262</v>
      </c>
      <c r="E932" s="102" t="s">
        <v>287</v>
      </c>
      <c r="F932" s="103">
        <v>71</v>
      </c>
      <c r="G932" s="104" t="s">
        <v>96</v>
      </c>
      <c r="H932" s="94"/>
      <c r="I932" s="304">
        <v>13840</v>
      </c>
      <c r="J932" s="304">
        <v>5865</v>
      </c>
      <c r="K932" s="304">
        <v>0</v>
      </c>
      <c r="L932" s="304">
        <v>1188</v>
      </c>
      <c r="M932" s="304">
        <v>20893</v>
      </c>
      <c r="N932" s="127"/>
      <c r="O932" s="134">
        <v>7</v>
      </c>
      <c r="P932" s="95">
        <v>137935</v>
      </c>
      <c r="Q932" s="95">
        <v>0</v>
      </c>
      <c r="R932" s="95">
        <v>0</v>
      </c>
      <c r="S932" s="95">
        <v>0</v>
      </c>
      <c r="T932" s="95">
        <v>8316</v>
      </c>
      <c r="U932" s="95">
        <v>146251</v>
      </c>
      <c r="V932" s="128"/>
      <c r="W932" s="361">
        <v>0</v>
      </c>
      <c r="X932" s="362">
        <v>0</v>
      </c>
      <c r="Y932" s="133">
        <v>0.09</v>
      </c>
      <c r="Z932" s="133">
        <v>4.1931171317041542E-3</v>
      </c>
      <c r="AA932" s="339">
        <v>0</v>
      </c>
      <c r="AB932" s="130"/>
      <c r="AC932" s="341">
        <v>2</v>
      </c>
      <c r="AD932" s="134">
        <v>0</v>
      </c>
      <c r="AE932" s="95">
        <v>0</v>
      </c>
      <c r="AF932" s="95">
        <v>0</v>
      </c>
      <c r="AG932" s="343">
        <v>0</v>
      </c>
      <c r="AH932" s="99"/>
    </row>
    <row r="933" spans="1:34" s="34" customFormat="1" ht="12">
      <c r="A933" s="100">
        <v>3506</v>
      </c>
      <c r="B933" s="103">
        <v>3506262093</v>
      </c>
      <c r="C933" s="102" t="s">
        <v>549</v>
      </c>
      <c r="D933" s="103">
        <v>262</v>
      </c>
      <c r="E933" s="102" t="s">
        <v>287</v>
      </c>
      <c r="F933" s="103">
        <v>93</v>
      </c>
      <c r="G933" s="104" t="s">
        <v>118</v>
      </c>
      <c r="H933" s="94"/>
      <c r="I933" s="304">
        <v>17748</v>
      </c>
      <c r="J933" s="304">
        <v>72</v>
      </c>
      <c r="K933" s="304">
        <v>0</v>
      </c>
      <c r="L933" s="304">
        <v>1188</v>
      </c>
      <c r="M933" s="304">
        <v>19008</v>
      </c>
      <c r="N933" s="127"/>
      <c r="O933" s="134">
        <v>26</v>
      </c>
      <c r="P933" s="95">
        <v>463320</v>
      </c>
      <c r="Q933" s="95">
        <v>0</v>
      </c>
      <c r="R933" s="95">
        <v>0</v>
      </c>
      <c r="S933" s="95">
        <v>0</v>
      </c>
      <c r="T933" s="95">
        <v>30888</v>
      </c>
      <c r="U933" s="95">
        <v>494208</v>
      </c>
      <c r="V933" s="128"/>
      <c r="W933" s="361">
        <v>0</v>
      </c>
      <c r="X933" s="362">
        <v>0</v>
      </c>
      <c r="Y933" s="133">
        <v>0.18</v>
      </c>
      <c r="Z933" s="133">
        <v>8.5882308079859873E-2</v>
      </c>
      <c r="AA933" s="339">
        <v>0</v>
      </c>
      <c r="AB933" s="130"/>
      <c r="AC933" s="341">
        <v>7</v>
      </c>
      <c r="AD933" s="134">
        <v>0</v>
      </c>
      <c r="AE933" s="95">
        <v>0</v>
      </c>
      <c r="AF933" s="95">
        <v>0</v>
      </c>
      <c r="AG933" s="343">
        <v>0</v>
      </c>
      <c r="AH933" s="99"/>
    </row>
    <row r="934" spans="1:34" s="34" customFormat="1" ht="12">
      <c r="A934" s="100">
        <v>3506</v>
      </c>
      <c r="B934" s="103">
        <v>3506262107</v>
      </c>
      <c r="C934" s="102" t="s">
        <v>549</v>
      </c>
      <c r="D934" s="103">
        <v>262</v>
      </c>
      <c r="E934" s="102" t="s">
        <v>287</v>
      </c>
      <c r="F934" s="103">
        <v>107</v>
      </c>
      <c r="G934" s="104" t="s">
        <v>132</v>
      </c>
      <c r="H934" s="94"/>
      <c r="I934" s="304">
        <v>16852.789696517113</v>
      </c>
      <c r="J934" s="304">
        <v>4877</v>
      </c>
      <c r="K934" s="304">
        <v>0</v>
      </c>
      <c r="L934" s="304">
        <v>1188</v>
      </c>
      <c r="M934" s="304">
        <v>22917.789696517113</v>
      </c>
      <c r="N934" s="127"/>
      <c r="O934" s="134">
        <v>1</v>
      </c>
      <c r="P934" s="95">
        <v>21730</v>
      </c>
      <c r="Q934" s="95">
        <v>0</v>
      </c>
      <c r="R934" s="95">
        <v>0</v>
      </c>
      <c r="S934" s="95">
        <v>0</v>
      </c>
      <c r="T934" s="95">
        <v>1188</v>
      </c>
      <c r="U934" s="95">
        <v>22918</v>
      </c>
      <c r="V934" s="128"/>
      <c r="W934" s="361">
        <v>0</v>
      </c>
      <c r="X934" s="362">
        <v>0</v>
      </c>
      <c r="Y934" s="133">
        <v>0.09</v>
      </c>
      <c r="Z934" s="133">
        <v>5.7080466856200291E-4</v>
      </c>
      <c r="AA934" s="339">
        <v>0</v>
      </c>
      <c r="AB934" s="130"/>
      <c r="AC934" s="341">
        <v>0</v>
      </c>
      <c r="AD934" s="134">
        <v>0</v>
      </c>
      <c r="AE934" s="95">
        <v>0</v>
      </c>
      <c r="AF934" s="95">
        <v>0</v>
      </c>
      <c r="AG934" s="343">
        <v>0</v>
      </c>
      <c r="AH934" s="99"/>
    </row>
    <row r="935" spans="1:34" s="34" customFormat="1" ht="12">
      <c r="A935" s="100">
        <v>3506</v>
      </c>
      <c r="B935" s="103">
        <v>3506262163</v>
      </c>
      <c r="C935" s="102" t="s">
        <v>549</v>
      </c>
      <c r="D935" s="103">
        <v>262</v>
      </c>
      <c r="E935" s="102" t="s">
        <v>287</v>
      </c>
      <c r="F935" s="103">
        <v>163</v>
      </c>
      <c r="G935" s="104" t="s">
        <v>188</v>
      </c>
      <c r="H935" s="94"/>
      <c r="I935" s="304">
        <v>17752</v>
      </c>
      <c r="J935" s="304">
        <v>2</v>
      </c>
      <c r="K935" s="304">
        <v>0</v>
      </c>
      <c r="L935" s="304">
        <v>1188</v>
      </c>
      <c r="M935" s="304">
        <v>18942</v>
      </c>
      <c r="N935" s="127"/>
      <c r="O935" s="134">
        <v>285</v>
      </c>
      <c r="P935" s="95">
        <v>5059890</v>
      </c>
      <c r="Q935" s="95">
        <v>0</v>
      </c>
      <c r="R935" s="95">
        <v>0</v>
      </c>
      <c r="S935" s="95">
        <v>0</v>
      </c>
      <c r="T935" s="95">
        <v>338580</v>
      </c>
      <c r="U935" s="95">
        <v>5398470</v>
      </c>
      <c r="V935" s="128"/>
      <c r="W935" s="361">
        <v>0</v>
      </c>
      <c r="X935" s="362">
        <v>0</v>
      </c>
      <c r="Y935" s="133">
        <v>0.18</v>
      </c>
      <c r="Z935" s="133">
        <v>9.5688734990315535E-2</v>
      </c>
      <c r="AA935" s="339">
        <v>0</v>
      </c>
      <c r="AB935" s="130"/>
      <c r="AC935" s="341">
        <v>93</v>
      </c>
      <c r="AD935" s="134">
        <v>0</v>
      </c>
      <c r="AE935" s="95">
        <v>0</v>
      </c>
      <c r="AF935" s="95">
        <v>0</v>
      </c>
      <c r="AG935" s="343">
        <v>0</v>
      </c>
      <c r="AH935" s="99"/>
    </row>
    <row r="936" spans="1:34" s="34" customFormat="1" ht="12">
      <c r="A936" s="100">
        <v>3506</v>
      </c>
      <c r="B936" s="103">
        <v>3506262164</v>
      </c>
      <c r="C936" s="102" t="s">
        <v>549</v>
      </c>
      <c r="D936" s="103">
        <v>262</v>
      </c>
      <c r="E936" s="102" t="s">
        <v>287</v>
      </c>
      <c r="F936" s="103">
        <v>164</v>
      </c>
      <c r="G936" s="104" t="s">
        <v>189</v>
      </c>
      <c r="H936" s="94"/>
      <c r="I936" s="304">
        <v>13497</v>
      </c>
      <c r="J936" s="304">
        <v>7052</v>
      </c>
      <c r="K936" s="304">
        <v>0</v>
      </c>
      <c r="L936" s="304">
        <v>1188</v>
      </c>
      <c r="M936" s="304">
        <v>21737</v>
      </c>
      <c r="N936" s="127"/>
      <c r="O936" s="134">
        <v>4</v>
      </c>
      <c r="P936" s="95">
        <v>82196</v>
      </c>
      <c r="Q936" s="95">
        <v>0</v>
      </c>
      <c r="R936" s="95">
        <v>0</v>
      </c>
      <c r="S936" s="95">
        <v>0</v>
      </c>
      <c r="T936" s="95">
        <v>4752</v>
      </c>
      <c r="U936" s="95">
        <v>86948</v>
      </c>
      <c r="V936" s="128"/>
      <c r="W936" s="361">
        <v>0</v>
      </c>
      <c r="X936" s="362">
        <v>0</v>
      </c>
      <c r="Y936" s="133">
        <v>0.09</v>
      </c>
      <c r="Z936" s="133">
        <v>6.2715033867483602E-3</v>
      </c>
      <c r="AA936" s="339">
        <v>0</v>
      </c>
      <c r="AB936" s="130"/>
      <c r="AC936" s="341">
        <v>2</v>
      </c>
      <c r="AD936" s="134">
        <v>0</v>
      </c>
      <c r="AE936" s="95">
        <v>0</v>
      </c>
      <c r="AF936" s="95">
        <v>0</v>
      </c>
      <c r="AG936" s="343">
        <v>0</v>
      </c>
      <c r="AH936" s="99"/>
    </row>
    <row r="937" spans="1:34" s="34" customFormat="1" ht="12">
      <c r="A937" s="100">
        <v>3506</v>
      </c>
      <c r="B937" s="103">
        <v>3506262165</v>
      </c>
      <c r="C937" s="102" t="s">
        <v>549</v>
      </c>
      <c r="D937" s="103">
        <v>262</v>
      </c>
      <c r="E937" s="102" t="s">
        <v>287</v>
      </c>
      <c r="F937" s="103">
        <v>165</v>
      </c>
      <c r="G937" s="104" t="s">
        <v>190</v>
      </c>
      <c r="H937" s="94"/>
      <c r="I937" s="304">
        <v>16038</v>
      </c>
      <c r="J937" s="304">
        <v>0</v>
      </c>
      <c r="K937" s="304">
        <v>0</v>
      </c>
      <c r="L937" s="304">
        <v>1188</v>
      </c>
      <c r="M937" s="304">
        <v>17226</v>
      </c>
      <c r="N937" s="127"/>
      <c r="O937" s="134">
        <v>53</v>
      </c>
      <c r="P937" s="95">
        <v>850014</v>
      </c>
      <c r="Q937" s="95">
        <v>0</v>
      </c>
      <c r="R937" s="95">
        <v>0</v>
      </c>
      <c r="S937" s="95">
        <v>0</v>
      </c>
      <c r="T937" s="95">
        <v>62964</v>
      </c>
      <c r="U937" s="95">
        <v>912978</v>
      </c>
      <c r="V937" s="128"/>
      <c r="W937" s="361">
        <v>0</v>
      </c>
      <c r="X937" s="362">
        <v>0</v>
      </c>
      <c r="Y937" s="133">
        <v>9.8299999999999998E-2</v>
      </c>
      <c r="Z937" s="133">
        <v>8.1633231724625957E-2</v>
      </c>
      <c r="AA937" s="339">
        <v>0</v>
      </c>
      <c r="AB937" s="130"/>
      <c r="AC937" s="341">
        <v>21</v>
      </c>
      <c r="AD937" s="134">
        <v>0</v>
      </c>
      <c r="AE937" s="95">
        <v>0</v>
      </c>
      <c r="AF937" s="95">
        <v>0</v>
      </c>
      <c r="AG937" s="343">
        <v>0</v>
      </c>
      <c r="AH937" s="99"/>
    </row>
    <row r="938" spans="1:34" s="34" customFormat="1" ht="12">
      <c r="A938" s="100">
        <v>3506</v>
      </c>
      <c r="B938" s="103">
        <v>3506262176</v>
      </c>
      <c r="C938" s="102" t="s">
        <v>549</v>
      </c>
      <c r="D938" s="103">
        <v>262</v>
      </c>
      <c r="E938" s="102" t="s">
        <v>287</v>
      </c>
      <c r="F938" s="103">
        <v>176</v>
      </c>
      <c r="G938" s="104" t="s">
        <v>201</v>
      </c>
      <c r="H938" s="94"/>
      <c r="I938" s="304">
        <v>15868</v>
      </c>
      <c r="J938" s="304">
        <v>5124</v>
      </c>
      <c r="K938" s="304">
        <v>0</v>
      </c>
      <c r="L938" s="304">
        <v>1188</v>
      </c>
      <c r="M938" s="304">
        <v>22180</v>
      </c>
      <c r="N938" s="127"/>
      <c r="O938" s="134">
        <v>8</v>
      </c>
      <c r="P938" s="95">
        <v>167936</v>
      </c>
      <c r="Q938" s="95">
        <v>0</v>
      </c>
      <c r="R938" s="95">
        <v>0</v>
      </c>
      <c r="S938" s="95">
        <v>0</v>
      </c>
      <c r="T938" s="95">
        <v>9504</v>
      </c>
      <c r="U938" s="95">
        <v>177440</v>
      </c>
      <c r="V938" s="128"/>
      <c r="W938" s="361">
        <v>0</v>
      </c>
      <c r="X938" s="362">
        <v>0</v>
      </c>
      <c r="Y938" s="133">
        <v>0.09</v>
      </c>
      <c r="Z938" s="133">
        <v>7.7252291190308575E-2</v>
      </c>
      <c r="AA938" s="339">
        <v>0</v>
      </c>
      <c r="AB938" s="130"/>
      <c r="AC938" s="341">
        <v>2</v>
      </c>
      <c r="AD938" s="134">
        <v>0</v>
      </c>
      <c r="AE938" s="95">
        <v>0</v>
      </c>
      <c r="AF938" s="95">
        <v>0</v>
      </c>
      <c r="AG938" s="343">
        <v>0</v>
      </c>
      <c r="AH938" s="99"/>
    </row>
    <row r="939" spans="1:34" s="34" customFormat="1" ht="12">
      <c r="A939" s="100">
        <v>3506</v>
      </c>
      <c r="B939" s="103">
        <v>3506262178</v>
      </c>
      <c r="C939" s="102" t="s">
        <v>549</v>
      </c>
      <c r="D939" s="103">
        <v>262</v>
      </c>
      <c r="E939" s="102" t="s">
        <v>287</v>
      </c>
      <c r="F939" s="103">
        <v>178</v>
      </c>
      <c r="G939" s="104" t="s">
        <v>203</v>
      </c>
      <c r="H939" s="94"/>
      <c r="I939" s="304">
        <v>13416</v>
      </c>
      <c r="J939" s="304">
        <v>1752</v>
      </c>
      <c r="K939" s="304">
        <v>0</v>
      </c>
      <c r="L939" s="304">
        <v>1188</v>
      </c>
      <c r="M939" s="304">
        <v>16356</v>
      </c>
      <c r="N939" s="127"/>
      <c r="O939" s="134">
        <v>6</v>
      </c>
      <c r="P939" s="95">
        <v>91008</v>
      </c>
      <c r="Q939" s="95">
        <v>0</v>
      </c>
      <c r="R939" s="95">
        <v>0</v>
      </c>
      <c r="S939" s="95">
        <v>0</v>
      </c>
      <c r="T939" s="95">
        <v>7128</v>
      </c>
      <c r="U939" s="95">
        <v>98136</v>
      </c>
      <c r="V939" s="128"/>
      <c r="W939" s="361">
        <v>0</v>
      </c>
      <c r="X939" s="362">
        <v>0</v>
      </c>
      <c r="Y939" s="133">
        <v>0.09</v>
      </c>
      <c r="Z939" s="133">
        <v>6.9364045393603468E-2</v>
      </c>
      <c r="AA939" s="339">
        <v>0</v>
      </c>
      <c r="AB939" s="130"/>
      <c r="AC939" s="341">
        <v>0</v>
      </c>
      <c r="AD939" s="134">
        <v>0</v>
      </c>
      <c r="AE939" s="95">
        <v>0</v>
      </c>
      <c r="AF939" s="95">
        <v>0</v>
      </c>
      <c r="AG939" s="343">
        <v>0</v>
      </c>
      <c r="AH939" s="99"/>
    </row>
    <row r="940" spans="1:34" s="34" customFormat="1" ht="12">
      <c r="A940" s="100">
        <v>3506</v>
      </c>
      <c r="B940" s="103">
        <v>3506262181</v>
      </c>
      <c r="C940" s="102" t="s">
        <v>549</v>
      </c>
      <c r="D940" s="103">
        <v>262</v>
      </c>
      <c r="E940" s="102" t="s">
        <v>287</v>
      </c>
      <c r="F940" s="103">
        <v>181</v>
      </c>
      <c r="G940" s="104" t="s">
        <v>206</v>
      </c>
      <c r="H940" s="94"/>
      <c r="I940" s="304">
        <v>21482</v>
      </c>
      <c r="J940" s="304">
        <v>241</v>
      </c>
      <c r="K940" s="304">
        <v>0</v>
      </c>
      <c r="L940" s="304">
        <v>1188</v>
      </c>
      <c r="M940" s="304">
        <v>22911</v>
      </c>
      <c r="N940" s="127"/>
      <c r="O940" s="134">
        <v>5</v>
      </c>
      <c r="P940" s="95">
        <v>108615</v>
      </c>
      <c r="Q940" s="95">
        <v>0</v>
      </c>
      <c r="R940" s="95">
        <v>0</v>
      </c>
      <c r="S940" s="95">
        <v>0</v>
      </c>
      <c r="T940" s="95">
        <v>5940</v>
      </c>
      <c r="U940" s="95">
        <v>114555</v>
      </c>
      <c r="V940" s="128"/>
      <c r="W940" s="361">
        <v>0</v>
      </c>
      <c r="X940" s="362">
        <v>0</v>
      </c>
      <c r="Y940" s="133">
        <v>0.09</v>
      </c>
      <c r="Z940" s="133">
        <v>1.7947691506040128E-2</v>
      </c>
      <c r="AA940" s="339">
        <v>0</v>
      </c>
      <c r="AB940" s="130"/>
      <c r="AC940" s="341">
        <v>4</v>
      </c>
      <c r="AD940" s="134">
        <v>0</v>
      </c>
      <c r="AE940" s="95">
        <v>0</v>
      </c>
      <c r="AF940" s="95">
        <v>0</v>
      </c>
      <c r="AG940" s="343">
        <v>0</v>
      </c>
      <c r="AH940" s="99"/>
    </row>
    <row r="941" spans="1:34" s="34" customFormat="1" ht="12">
      <c r="A941" s="100">
        <v>3506</v>
      </c>
      <c r="B941" s="103">
        <v>3506262229</v>
      </c>
      <c r="C941" s="102" t="s">
        <v>549</v>
      </c>
      <c r="D941" s="103">
        <v>262</v>
      </c>
      <c r="E941" s="102" t="s">
        <v>287</v>
      </c>
      <c r="F941" s="103">
        <v>229</v>
      </c>
      <c r="G941" s="104" t="s">
        <v>254</v>
      </c>
      <c r="H941" s="94"/>
      <c r="I941" s="304">
        <v>16619</v>
      </c>
      <c r="J941" s="304">
        <v>1645</v>
      </c>
      <c r="K941" s="304">
        <v>0</v>
      </c>
      <c r="L941" s="304">
        <v>1188</v>
      </c>
      <c r="M941" s="304">
        <v>19452</v>
      </c>
      <c r="N941" s="127"/>
      <c r="O941" s="134">
        <v>95</v>
      </c>
      <c r="P941" s="95">
        <v>1735080</v>
      </c>
      <c r="Q941" s="95">
        <v>0</v>
      </c>
      <c r="R941" s="95">
        <v>0</v>
      </c>
      <c r="S941" s="95">
        <v>0</v>
      </c>
      <c r="T941" s="95">
        <v>112860</v>
      </c>
      <c r="U941" s="95">
        <v>1847940</v>
      </c>
      <c r="V941" s="128"/>
      <c r="W941" s="361">
        <v>0</v>
      </c>
      <c r="X941" s="362">
        <v>0</v>
      </c>
      <c r="Y941" s="133">
        <v>0.09</v>
      </c>
      <c r="Z941" s="133">
        <v>2.7719446547168177E-2</v>
      </c>
      <c r="AA941" s="339">
        <v>0</v>
      </c>
      <c r="AB941" s="130"/>
      <c r="AC941" s="341">
        <v>25</v>
      </c>
      <c r="AD941" s="134">
        <v>0</v>
      </c>
      <c r="AE941" s="95">
        <v>0</v>
      </c>
      <c r="AF941" s="95">
        <v>0</v>
      </c>
      <c r="AG941" s="343">
        <v>0</v>
      </c>
      <c r="AH941" s="99"/>
    </row>
    <row r="942" spans="1:34" s="34" customFormat="1" ht="12">
      <c r="A942" s="100">
        <v>3506</v>
      </c>
      <c r="B942" s="103">
        <v>3506262246</v>
      </c>
      <c r="C942" s="102" t="s">
        <v>549</v>
      </c>
      <c r="D942" s="103">
        <v>262</v>
      </c>
      <c r="E942" s="102" t="s">
        <v>287</v>
      </c>
      <c r="F942" s="103">
        <v>246</v>
      </c>
      <c r="G942" s="104" t="s">
        <v>271</v>
      </c>
      <c r="H942" s="94"/>
      <c r="I942" s="304">
        <v>16681</v>
      </c>
      <c r="J942" s="304">
        <v>6860</v>
      </c>
      <c r="K942" s="304">
        <v>0</v>
      </c>
      <c r="L942" s="304">
        <v>1188</v>
      </c>
      <c r="M942" s="304">
        <v>24729</v>
      </c>
      <c r="N942" s="127"/>
      <c r="O942" s="134">
        <v>2</v>
      </c>
      <c r="P942" s="95">
        <v>47082</v>
      </c>
      <c r="Q942" s="95">
        <v>0</v>
      </c>
      <c r="R942" s="95">
        <v>0</v>
      </c>
      <c r="S942" s="95">
        <v>0</v>
      </c>
      <c r="T942" s="95">
        <v>2376</v>
      </c>
      <c r="U942" s="95">
        <v>49458</v>
      </c>
      <c r="V942" s="128"/>
      <c r="W942" s="361">
        <v>0</v>
      </c>
      <c r="X942" s="362">
        <v>0</v>
      </c>
      <c r="Y942" s="133">
        <v>0.09</v>
      </c>
      <c r="Z942" s="133">
        <v>8.879213674852387E-4</v>
      </c>
      <c r="AA942" s="339">
        <v>0</v>
      </c>
      <c r="AB942" s="130"/>
      <c r="AC942" s="341">
        <v>1</v>
      </c>
      <c r="AD942" s="134">
        <v>0</v>
      </c>
      <c r="AE942" s="95">
        <v>0</v>
      </c>
      <c r="AF942" s="95">
        <v>0</v>
      </c>
      <c r="AG942" s="343">
        <v>0</v>
      </c>
      <c r="AH942" s="99"/>
    </row>
    <row r="943" spans="1:34" s="34" customFormat="1" ht="12">
      <c r="A943" s="100">
        <v>3506</v>
      </c>
      <c r="B943" s="103">
        <v>3506262248</v>
      </c>
      <c r="C943" s="102" t="s">
        <v>549</v>
      </c>
      <c r="D943" s="103">
        <v>262</v>
      </c>
      <c r="E943" s="102" t="s">
        <v>287</v>
      </c>
      <c r="F943" s="103">
        <v>248</v>
      </c>
      <c r="G943" s="104" t="s">
        <v>273</v>
      </c>
      <c r="H943" s="94"/>
      <c r="I943" s="304">
        <v>17897</v>
      </c>
      <c r="J943" s="304">
        <v>674</v>
      </c>
      <c r="K943" s="304">
        <v>0</v>
      </c>
      <c r="L943" s="304">
        <v>1188</v>
      </c>
      <c r="M943" s="304">
        <v>19759</v>
      </c>
      <c r="N943" s="127"/>
      <c r="O943" s="134">
        <v>37</v>
      </c>
      <c r="P943" s="95">
        <v>687127</v>
      </c>
      <c r="Q943" s="95">
        <v>0</v>
      </c>
      <c r="R943" s="95">
        <v>0</v>
      </c>
      <c r="S943" s="95">
        <v>0</v>
      </c>
      <c r="T943" s="95">
        <v>43956</v>
      </c>
      <c r="U943" s="95">
        <v>731083</v>
      </c>
      <c r="V943" s="128"/>
      <c r="W943" s="361">
        <v>0</v>
      </c>
      <c r="X943" s="362">
        <v>0</v>
      </c>
      <c r="Y943" s="133">
        <v>0.18</v>
      </c>
      <c r="Z943" s="133">
        <v>6.9151363690119996E-2</v>
      </c>
      <c r="AA943" s="339">
        <v>0</v>
      </c>
      <c r="AB943" s="130"/>
      <c r="AC943" s="341">
        <v>8</v>
      </c>
      <c r="AD943" s="134">
        <v>0</v>
      </c>
      <c r="AE943" s="95">
        <v>0</v>
      </c>
      <c r="AF943" s="95">
        <v>0</v>
      </c>
      <c r="AG943" s="343">
        <v>0</v>
      </c>
      <c r="AH943" s="99"/>
    </row>
    <row r="944" spans="1:34" s="34" customFormat="1" ht="12">
      <c r="A944" s="100">
        <v>3506</v>
      </c>
      <c r="B944" s="103">
        <v>3506262258</v>
      </c>
      <c r="C944" s="102" t="s">
        <v>549</v>
      </c>
      <c r="D944" s="103">
        <v>262</v>
      </c>
      <c r="E944" s="102" t="s">
        <v>287</v>
      </c>
      <c r="F944" s="103">
        <v>258</v>
      </c>
      <c r="G944" s="104" t="s">
        <v>283</v>
      </c>
      <c r="H944" s="94"/>
      <c r="I944" s="304">
        <v>14989</v>
      </c>
      <c r="J944" s="304">
        <v>3277</v>
      </c>
      <c r="K944" s="304">
        <v>0</v>
      </c>
      <c r="L944" s="304">
        <v>1188</v>
      </c>
      <c r="M944" s="304">
        <v>19454</v>
      </c>
      <c r="N944" s="127"/>
      <c r="O944" s="134">
        <v>9</v>
      </c>
      <c r="P944" s="95">
        <v>164394</v>
      </c>
      <c r="Q944" s="95">
        <v>0</v>
      </c>
      <c r="R944" s="95">
        <v>0</v>
      </c>
      <c r="S944" s="95">
        <v>0</v>
      </c>
      <c r="T944" s="95">
        <v>10692</v>
      </c>
      <c r="U944" s="95">
        <v>175086</v>
      </c>
      <c r="V944" s="128"/>
      <c r="W944" s="361">
        <v>0</v>
      </c>
      <c r="X944" s="362">
        <v>0</v>
      </c>
      <c r="Y944" s="133">
        <v>0.18</v>
      </c>
      <c r="Z944" s="133">
        <v>0.10248290415588966</v>
      </c>
      <c r="AA944" s="339">
        <v>0</v>
      </c>
      <c r="AB944" s="130"/>
      <c r="AC944" s="341">
        <v>3</v>
      </c>
      <c r="AD944" s="134">
        <v>0</v>
      </c>
      <c r="AE944" s="95">
        <v>0</v>
      </c>
      <c r="AF944" s="95">
        <v>0</v>
      </c>
      <c r="AG944" s="343">
        <v>0</v>
      </c>
      <c r="AH944" s="99"/>
    </row>
    <row r="945" spans="1:34" s="34" customFormat="1" ht="12">
      <c r="A945" s="100">
        <v>3506</v>
      </c>
      <c r="B945" s="103">
        <v>3506262262</v>
      </c>
      <c r="C945" s="102" t="s">
        <v>549</v>
      </c>
      <c r="D945" s="103">
        <v>262</v>
      </c>
      <c r="E945" s="102" t="s">
        <v>287</v>
      </c>
      <c r="F945" s="103">
        <v>262</v>
      </c>
      <c r="G945" s="104" t="s">
        <v>287</v>
      </c>
      <c r="H945" s="94"/>
      <c r="I945" s="304">
        <v>16280</v>
      </c>
      <c r="J945" s="304">
        <v>171</v>
      </c>
      <c r="K945" s="304">
        <v>0</v>
      </c>
      <c r="L945" s="304">
        <v>1188</v>
      </c>
      <c r="M945" s="304">
        <v>17639</v>
      </c>
      <c r="N945" s="127"/>
      <c r="O945" s="134">
        <v>122</v>
      </c>
      <c r="P945" s="95">
        <v>2007022</v>
      </c>
      <c r="Q945" s="95">
        <v>0</v>
      </c>
      <c r="R945" s="95">
        <v>0</v>
      </c>
      <c r="S945" s="95">
        <v>0</v>
      </c>
      <c r="T945" s="95">
        <v>144936</v>
      </c>
      <c r="U945" s="95">
        <v>2151958</v>
      </c>
      <c r="V945" s="128"/>
      <c r="W945" s="361">
        <v>0</v>
      </c>
      <c r="X945" s="362">
        <v>0</v>
      </c>
      <c r="Y945" s="133">
        <v>0.09</v>
      </c>
      <c r="Z945" s="133">
        <v>8.7628777562184054E-2</v>
      </c>
      <c r="AA945" s="339">
        <v>0</v>
      </c>
      <c r="AB945" s="130"/>
      <c r="AC945" s="341">
        <v>57</v>
      </c>
      <c r="AD945" s="134">
        <v>0</v>
      </c>
      <c r="AE945" s="95">
        <v>0</v>
      </c>
      <c r="AF945" s="95">
        <v>0</v>
      </c>
      <c r="AG945" s="343">
        <v>0</v>
      </c>
      <c r="AH945" s="99"/>
    </row>
    <row r="946" spans="1:34" s="34" customFormat="1" ht="12">
      <c r="A946" s="100">
        <v>3506</v>
      </c>
      <c r="B946" s="103">
        <v>3506262284</v>
      </c>
      <c r="C946" s="102" t="s">
        <v>549</v>
      </c>
      <c r="D946" s="103">
        <v>262</v>
      </c>
      <c r="E946" s="102" t="s">
        <v>287</v>
      </c>
      <c r="F946" s="103">
        <v>284</v>
      </c>
      <c r="G946" s="104" t="s">
        <v>309</v>
      </c>
      <c r="H946" s="94"/>
      <c r="I946" s="304">
        <v>16565</v>
      </c>
      <c r="J946" s="304">
        <v>8044</v>
      </c>
      <c r="K946" s="304">
        <v>0</v>
      </c>
      <c r="L946" s="304">
        <v>1188</v>
      </c>
      <c r="M946" s="304">
        <v>25797</v>
      </c>
      <c r="N946" s="127"/>
      <c r="O946" s="134">
        <v>1</v>
      </c>
      <c r="P946" s="95">
        <v>24609</v>
      </c>
      <c r="Q946" s="95">
        <v>0</v>
      </c>
      <c r="R946" s="95">
        <v>0</v>
      </c>
      <c r="S946" s="95">
        <v>0</v>
      </c>
      <c r="T946" s="95">
        <v>1188</v>
      </c>
      <c r="U946" s="95">
        <v>25797</v>
      </c>
      <c r="V946" s="128"/>
      <c r="W946" s="361">
        <v>0</v>
      </c>
      <c r="X946" s="362">
        <v>0</v>
      </c>
      <c r="Y946" s="133">
        <v>0.09</v>
      </c>
      <c r="Z946" s="133">
        <v>7.8099964631698035E-2</v>
      </c>
      <c r="AA946" s="339">
        <v>0</v>
      </c>
      <c r="AB946" s="130"/>
      <c r="AC946" s="341">
        <v>1</v>
      </c>
      <c r="AD946" s="134">
        <v>0</v>
      </c>
      <c r="AE946" s="95">
        <v>0</v>
      </c>
      <c r="AF946" s="95">
        <v>0</v>
      </c>
      <c r="AG946" s="343">
        <v>0</v>
      </c>
      <c r="AH946" s="99"/>
    </row>
    <row r="947" spans="1:34" s="34" customFormat="1" ht="12">
      <c r="A947" s="100">
        <v>3506</v>
      </c>
      <c r="B947" s="103">
        <v>3506262305</v>
      </c>
      <c r="C947" s="102" t="s">
        <v>549</v>
      </c>
      <c r="D947" s="103">
        <v>262</v>
      </c>
      <c r="E947" s="102" t="s">
        <v>287</v>
      </c>
      <c r="F947" s="103">
        <v>305</v>
      </c>
      <c r="G947" s="104" t="s">
        <v>330</v>
      </c>
      <c r="H947" s="94"/>
      <c r="I947" s="304">
        <v>12989</v>
      </c>
      <c r="J947" s="304">
        <v>5869</v>
      </c>
      <c r="K947" s="304">
        <v>0</v>
      </c>
      <c r="L947" s="304">
        <v>1188</v>
      </c>
      <c r="M947" s="304">
        <v>20046</v>
      </c>
      <c r="N947" s="127"/>
      <c r="O947" s="134">
        <v>2</v>
      </c>
      <c r="P947" s="95">
        <v>37716</v>
      </c>
      <c r="Q947" s="95">
        <v>0</v>
      </c>
      <c r="R947" s="95">
        <v>0</v>
      </c>
      <c r="S947" s="95">
        <v>0</v>
      </c>
      <c r="T947" s="95">
        <v>2376</v>
      </c>
      <c r="U947" s="95">
        <v>40092</v>
      </c>
      <c r="V947" s="128"/>
      <c r="W947" s="361">
        <v>0</v>
      </c>
      <c r="X947" s="362">
        <v>0</v>
      </c>
      <c r="Y947" s="133">
        <v>0.09</v>
      </c>
      <c r="Z947" s="133">
        <v>2.6969053369147403E-2</v>
      </c>
      <c r="AA947" s="339">
        <v>0</v>
      </c>
      <c r="AB947" s="130"/>
      <c r="AC947" s="341">
        <v>0</v>
      </c>
      <c r="AD947" s="134">
        <v>0</v>
      </c>
      <c r="AE947" s="95">
        <v>0</v>
      </c>
      <c r="AF947" s="95">
        <v>0</v>
      </c>
      <c r="AG947" s="343">
        <v>0</v>
      </c>
      <c r="AH947" s="99"/>
    </row>
    <row r="948" spans="1:34" s="34" customFormat="1" ht="12">
      <c r="A948" s="100">
        <v>3506</v>
      </c>
      <c r="B948" s="103">
        <v>3506262347</v>
      </c>
      <c r="C948" s="102" t="s">
        <v>549</v>
      </c>
      <c r="D948" s="103">
        <v>262</v>
      </c>
      <c r="E948" s="102" t="s">
        <v>287</v>
      </c>
      <c r="F948" s="103">
        <v>347</v>
      </c>
      <c r="G948" s="104" t="s">
        <v>372</v>
      </c>
      <c r="H948" s="94"/>
      <c r="I948" s="304">
        <v>12131</v>
      </c>
      <c r="J948" s="304">
        <v>5554</v>
      </c>
      <c r="K948" s="304">
        <v>0</v>
      </c>
      <c r="L948" s="304">
        <v>1188</v>
      </c>
      <c r="M948" s="304">
        <v>18873</v>
      </c>
      <c r="N948" s="127"/>
      <c r="O948" s="134">
        <v>4</v>
      </c>
      <c r="P948" s="95">
        <v>70740</v>
      </c>
      <c r="Q948" s="95">
        <v>0</v>
      </c>
      <c r="R948" s="95">
        <v>0</v>
      </c>
      <c r="S948" s="95">
        <v>0</v>
      </c>
      <c r="T948" s="95">
        <v>4752</v>
      </c>
      <c r="U948" s="95">
        <v>75492</v>
      </c>
      <c r="V948" s="128"/>
      <c r="W948" s="361">
        <v>0</v>
      </c>
      <c r="X948" s="362">
        <v>0</v>
      </c>
      <c r="Y948" s="133">
        <v>0.09</v>
      </c>
      <c r="Z948" s="133">
        <v>9.3422809623091036E-3</v>
      </c>
      <c r="AA948" s="339">
        <v>0</v>
      </c>
      <c r="AB948" s="130"/>
      <c r="AC948" s="341">
        <v>1</v>
      </c>
      <c r="AD948" s="134">
        <v>0</v>
      </c>
      <c r="AE948" s="95">
        <v>0</v>
      </c>
      <c r="AF948" s="95">
        <v>0</v>
      </c>
      <c r="AG948" s="343">
        <v>0</v>
      </c>
      <c r="AH948" s="99"/>
    </row>
    <row r="949" spans="1:34" s="34" customFormat="1" ht="12">
      <c r="A949" s="100">
        <v>3506</v>
      </c>
      <c r="B949" s="103">
        <v>3506262673</v>
      </c>
      <c r="C949" s="102" t="s">
        <v>549</v>
      </c>
      <c r="D949" s="103">
        <v>262</v>
      </c>
      <c r="E949" s="102" t="s">
        <v>287</v>
      </c>
      <c r="F949" s="103">
        <v>673</v>
      </c>
      <c r="G949" s="104" t="s">
        <v>401</v>
      </c>
      <c r="H949" s="94"/>
      <c r="I949" s="304">
        <v>12813.765988372093</v>
      </c>
      <c r="J949" s="304">
        <v>7812</v>
      </c>
      <c r="K949" s="304">
        <v>0</v>
      </c>
      <c r="L949" s="304">
        <v>1188</v>
      </c>
      <c r="M949" s="304">
        <v>21813.765988372092</v>
      </c>
      <c r="N949" s="127"/>
      <c r="O949" s="134">
        <v>1</v>
      </c>
      <c r="P949" s="95">
        <v>20626</v>
      </c>
      <c r="Q949" s="95">
        <v>0</v>
      </c>
      <c r="R949" s="95">
        <v>0</v>
      </c>
      <c r="S949" s="95">
        <v>0</v>
      </c>
      <c r="T949" s="95">
        <v>1188</v>
      </c>
      <c r="U949" s="95">
        <v>21814</v>
      </c>
      <c r="V949" s="128"/>
      <c r="W949" s="361">
        <v>0</v>
      </c>
      <c r="X949" s="362">
        <v>0</v>
      </c>
      <c r="Y949" s="133">
        <v>0.09</v>
      </c>
      <c r="Z949" s="133">
        <v>1.7534781062941793E-2</v>
      </c>
      <c r="AA949" s="339">
        <v>0</v>
      </c>
      <c r="AB949" s="130"/>
      <c r="AC949" s="341">
        <v>0</v>
      </c>
      <c r="AD949" s="134">
        <v>0</v>
      </c>
      <c r="AE949" s="95">
        <v>0</v>
      </c>
      <c r="AF949" s="95">
        <v>0</v>
      </c>
      <c r="AG949" s="343">
        <v>0</v>
      </c>
      <c r="AH949" s="99"/>
    </row>
    <row r="950" spans="1:34" s="34" customFormat="1" ht="12">
      <c r="A950" s="100">
        <v>3506</v>
      </c>
      <c r="B950" s="103">
        <v>3506262705</v>
      </c>
      <c r="C950" s="102" t="s">
        <v>549</v>
      </c>
      <c r="D950" s="103">
        <v>262</v>
      </c>
      <c r="E950" s="102" t="s">
        <v>287</v>
      </c>
      <c r="F950" s="103">
        <v>705</v>
      </c>
      <c r="G950" s="104" t="s">
        <v>411</v>
      </c>
      <c r="H950" s="94"/>
      <c r="I950" s="304">
        <v>12989</v>
      </c>
      <c r="J950" s="304">
        <v>11193</v>
      </c>
      <c r="K950" s="304">
        <v>0</v>
      </c>
      <c r="L950" s="304">
        <v>1188</v>
      </c>
      <c r="M950" s="304">
        <v>25370</v>
      </c>
      <c r="N950" s="127"/>
      <c r="O950" s="134">
        <v>1</v>
      </c>
      <c r="P950" s="95">
        <v>24182</v>
      </c>
      <c r="Q950" s="95">
        <v>0</v>
      </c>
      <c r="R950" s="95">
        <v>0</v>
      </c>
      <c r="S950" s="95">
        <v>0</v>
      </c>
      <c r="T950" s="95">
        <v>1188</v>
      </c>
      <c r="U950" s="95">
        <v>25370</v>
      </c>
      <c r="V950" s="128"/>
      <c r="W950" s="361">
        <v>0</v>
      </c>
      <c r="X950" s="362">
        <v>0</v>
      </c>
      <c r="Y950" s="133">
        <v>0.09</v>
      </c>
      <c r="Z950" s="133">
        <v>2.1836147060343438E-3</v>
      </c>
      <c r="AA950" s="339">
        <v>0</v>
      </c>
      <c r="AB950" s="130"/>
      <c r="AC950" s="341">
        <v>0</v>
      </c>
      <c r="AD950" s="134">
        <v>0</v>
      </c>
      <c r="AE950" s="95">
        <v>0</v>
      </c>
      <c r="AF950" s="95">
        <v>0</v>
      </c>
      <c r="AG950" s="343">
        <v>0</v>
      </c>
      <c r="AH950" s="99"/>
    </row>
    <row r="951" spans="1:34" s="34" customFormat="1" ht="12">
      <c r="A951" s="100">
        <v>3508</v>
      </c>
      <c r="B951" s="103">
        <v>3508281005</v>
      </c>
      <c r="C951" s="102" t="s">
        <v>561</v>
      </c>
      <c r="D951" s="103">
        <v>281</v>
      </c>
      <c r="E951" s="102" t="s">
        <v>306</v>
      </c>
      <c r="F951" s="103">
        <v>5</v>
      </c>
      <c r="G951" s="104" t="s">
        <v>30</v>
      </c>
      <c r="H951" s="94"/>
      <c r="I951" s="304">
        <v>15981.945223794399</v>
      </c>
      <c r="J951" s="304">
        <v>5451</v>
      </c>
      <c r="K951" s="304">
        <v>0</v>
      </c>
      <c r="L951" s="304">
        <v>1188</v>
      </c>
      <c r="M951" s="304">
        <v>22620.945223794399</v>
      </c>
      <c r="N951" s="127"/>
      <c r="O951" s="134">
        <v>1</v>
      </c>
      <c r="P951" s="95">
        <v>21433</v>
      </c>
      <c r="Q951" s="95">
        <v>0</v>
      </c>
      <c r="R951" s="95">
        <v>0</v>
      </c>
      <c r="S951" s="95">
        <v>0</v>
      </c>
      <c r="T951" s="95">
        <v>1188</v>
      </c>
      <c r="U951" s="95">
        <v>22621</v>
      </c>
      <c r="V951" s="128"/>
      <c r="W951" s="361">
        <v>0</v>
      </c>
      <c r="X951" s="362">
        <v>0</v>
      </c>
      <c r="Y951" s="133">
        <v>0.09</v>
      </c>
      <c r="Z951" s="133">
        <v>2.5948120348375507E-2</v>
      </c>
      <c r="AA951" s="339">
        <v>0</v>
      </c>
      <c r="AB951" s="130"/>
      <c r="AC951" s="341">
        <v>0</v>
      </c>
      <c r="AD951" s="134">
        <v>0</v>
      </c>
      <c r="AE951" s="95">
        <v>0</v>
      </c>
      <c r="AF951" s="95">
        <v>0</v>
      </c>
      <c r="AG951" s="343">
        <v>0</v>
      </c>
      <c r="AH951" s="99"/>
    </row>
    <row r="952" spans="1:34" s="34" customFormat="1" ht="12">
      <c r="A952" s="100">
        <v>3508</v>
      </c>
      <c r="B952" s="103">
        <v>3508281061</v>
      </c>
      <c r="C952" s="102" t="s">
        <v>561</v>
      </c>
      <c r="D952" s="103">
        <v>281</v>
      </c>
      <c r="E952" s="102" t="s">
        <v>306</v>
      </c>
      <c r="F952" s="103">
        <v>61</v>
      </c>
      <c r="G952" s="104" t="s">
        <v>86</v>
      </c>
      <c r="H952" s="94"/>
      <c r="I952" s="304">
        <v>21667</v>
      </c>
      <c r="J952" s="304">
        <v>2254</v>
      </c>
      <c r="K952" s="304">
        <v>0</v>
      </c>
      <c r="L952" s="304">
        <v>1188</v>
      </c>
      <c r="M952" s="304">
        <v>25109</v>
      </c>
      <c r="N952" s="127"/>
      <c r="O952" s="134">
        <v>2</v>
      </c>
      <c r="P952" s="95">
        <v>47842</v>
      </c>
      <c r="Q952" s="95">
        <v>0</v>
      </c>
      <c r="R952" s="95">
        <v>0</v>
      </c>
      <c r="S952" s="95">
        <v>0</v>
      </c>
      <c r="T952" s="95">
        <v>2376</v>
      </c>
      <c r="U952" s="95">
        <v>50218</v>
      </c>
      <c r="V952" s="128"/>
      <c r="W952" s="361">
        <v>0</v>
      </c>
      <c r="X952" s="362">
        <v>0</v>
      </c>
      <c r="Y952" s="133">
        <v>0.18</v>
      </c>
      <c r="Z952" s="133">
        <v>4.8550865681130879E-2</v>
      </c>
      <c r="AA952" s="339">
        <v>0</v>
      </c>
      <c r="AB952" s="130"/>
      <c r="AC952" s="341">
        <v>0</v>
      </c>
      <c r="AD952" s="134">
        <v>0</v>
      </c>
      <c r="AE952" s="95">
        <v>0</v>
      </c>
      <c r="AF952" s="95">
        <v>0</v>
      </c>
      <c r="AG952" s="343">
        <v>0</v>
      </c>
      <c r="AH952" s="99"/>
    </row>
    <row r="953" spans="1:34" s="34" customFormat="1" ht="12">
      <c r="A953" s="100">
        <v>3508</v>
      </c>
      <c r="B953" s="103">
        <v>3508281087</v>
      </c>
      <c r="C953" s="102" t="s">
        <v>561</v>
      </c>
      <c r="D953" s="103">
        <v>281</v>
      </c>
      <c r="E953" s="102" t="s">
        <v>306</v>
      </c>
      <c r="F953" s="103">
        <v>87</v>
      </c>
      <c r="G953" s="104" t="s">
        <v>112</v>
      </c>
      <c r="H953" s="94"/>
      <c r="I953" s="304">
        <v>14171.529570502429</v>
      </c>
      <c r="J953" s="304">
        <v>4406</v>
      </c>
      <c r="K953" s="304">
        <v>0</v>
      </c>
      <c r="L953" s="304">
        <v>1188</v>
      </c>
      <c r="M953" s="304">
        <v>19765.529570502429</v>
      </c>
      <c r="N953" s="127"/>
      <c r="O953" s="134">
        <v>1</v>
      </c>
      <c r="P953" s="95">
        <v>18578</v>
      </c>
      <c r="Q953" s="95">
        <v>0</v>
      </c>
      <c r="R953" s="95">
        <v>0</v>
      </c>
      <c r="S953" s="95">
        <v>0</v>
      </c>
      <c r="T953" s="95">
        <v>1188</v>
      </c>
      <c r="U953" s="95">
        <v>19766</v>
      </c>
      <c r="V953" s="128"/>
      <c r="W953" s="361">
        <v>0</v>
      </c>
      <c r="X953" s="362">
        <v>0</v>
      </c>
      <c r="Y953" s="133">
        <v>0.09</v>
      </c>
      <c r="Z953" s="133">
        <v>9.3536462655597237E-3</v>
      </c>
      <c r="AA953" s="339">
        <v>0</v>
      </c>
      <c r="AB953" s="130"/>
      <c r="AC953" s="341">
        <v>0</v>
      </c>
      <c r="AD953" s="134">
        <v>0</v>
      </c>
      <c r="AE953" s="95">
        <v>0</v>
      </c>
      <c r="AF953" s="95">
        <v>0</v>
      </c>
      <c r="AG953" s="343">
        <v>0</v>
      </c>
      <c r="AH953" s="99"/>
    </row>
    <row r="954" spans="1:34" s="34" customFormat="1" ht="12">
      <c r="A954" s="100">
        <v>3508</v>
      </c>
      <c r="B954" s="103">
        <v>3508281137</v>
      </c>
      <c r="C954" s="102" t="s">
        <v>561</v>
      </c>
      <c r="D954" s="103">
        <v>281</v>
      </c>
      <c r="E954" s="102" t="s">
        <v>306</v>
      </c>
      <c r="F954" s="103">
        <v>137</v>
      </c>
      <c r="G954" s="104" t="s">
        <v>162</v>
      </c>
      <c r="H954" s="94"/>
      <c r="I954" s="304">
        <v>22531</v>
      </c>
      <c r="J954" s="304">
        <v>693</v>
      </c>
      <c r="K954" s="304">
        <v>0</v>
      </c>
      <c r="L954" s="304">
        <v>1188</v>
      </c>
      <c r="M954" s="304">
        <v>24412</v>
      </c>
      <c r="N954" s="127"/>
      <c r="O954" s="134">
        <v>7</v>
      </c>
      <c r="P954" s="95">
        <v>162568</v>
      </c>
      <c r="Q954" s="95">
        <v>0</v>
      </c>
      <c r="R954" s="95">
        <v>0</v>
      </c>
      <c r="S954" s="95">
        <v>0</v>
      </c>
      <c r="T954" s="95">
        <v>8316</v>
      </c>
      <c r="U954" s="95">
        <v>170884</v>
      </c>
      <c r="V954" s="128"/>
      <c r="W954" s="361">
        <v>0</v>
      </c>
      <c r="X954" s="362">
        <v>0</v>
      </c>
      <c r="Y954" s="133">
        <v>0.18</v>
      </c>
      <c r="Z954" s="133">
        <v>0.10492736217608863</v>
      </c>
      <c r="AA954" s="339">
        <v>0</v>
      </c>
      <c r="AB954" s="130"/>
      <c r="AC954" s="341">
        <v>0</v>
      </c>
      <c r="AD954" s="134">
        <v>0</v>
      </c>
      <c r="AE954" s="95">
        <v>0</v>
      </c>
      <c r="AF954" s="95">
        <v>0</v>
      </c>
      <c r="AG954" s="343">
        <v>0</v>
      </c>
      <c r="AH954" s="99"/>
    </row>
    <row r="955" spans="1:34" s="34" customFormat="1" ht="12">
      <c r="A955" s="100">
        <v>3508</v>
      </c>
      <c r="B955" s="103">
        <v>3508281161</v>
      </c>
      <c r="C955" s="102" t="s">
        <v>561</v>
      </c>
      <c r="D955" s="103">
        <v>281</v>
      </c>
      <c r="E955" s="102" t="s">
        <v>306</v>
      </c>
      <c r="F955" s="103">
        <v>161</v>
      </c>
      <c r="G955" s="104" t="s">
        <v>186</v>
      </c>
      <c r="H955" s="94"/>
      <c r="I955" s="304">
        <v>19728</v>
      </c>
      <c r="J955" s="304">
        <v>6949</v>
      </c>
      <c r="K955" s="304">
        <v>0</v>
      </c>
      <c r="L955" s="304">
        <v>1188</v>
      </c>
      <c r="M955" s="304">
        <v>27865</v>
      </c>
      <c r="N955" s="127"/>
      <c r="O955" s="134">
        <v>2</v>
      </c>
      <c r="P955" s="95">
        <v>53354</v>
      </c>
      <c r="Q955" s="95">
        <v>0</v>
      </c>
      <c r="R955" s="95">
        <v>0</v>
      </c>
      <c r="S955" s="95">
        <v>0</v>
      </c>
      <c r="T955" s="95">
        <v>2376</v>
      </c>
      <c r="U955" s="95">
        <v>55730</v>
      </c>
      <c r="V955" s="128"/>
      <c r="W955" s="361">
        <v>0</v>
      </c>
      <c r="X955" s="362">
        <v>0</v>
      </c>
      <c r="Y955" s="133">
        <v>0.09</v>
      </c>
      <c r="Z955" s="133">
        <v>1.6324614476345253E-2</v>
      </c>
      <c r="AA955" s="339">
        <v>0</v>
      </c>
      <c r="AB955" s="130"/>
      <c r="AC955" s="341">
        <v>0</v>
      </c>
      <c r="AD955" s="134">
        <v>0</v>
      </c>
      <c r="AE955" s="95">
        <v>0</v>
      </c>
      <c r="AF955" s="95">
        <v>0</v>
      </c>
      <c r="AG955" s="343">
        <v>0</v>
      </c>
      <c r="AH955" s="99"/>
    </row>
    <row r="956" spans="1:34" s="34" customFormat="1" ht="12">
      <c r="A956" s="100">
        <v>3508</v>
      </c>
      <c r="B956" s="103">
        <v>3508281227</v>
      </c>
      <c r="C956" s="102" t="s">
        <v>561</v>
      </c>
      <c r="D956" s="103">
        <v>281</v>
      </c>
      <c r="E956" s="102" t="s">
        <v>306</v>
      </c>
      <c r="F956" s="103">
        <v>227</v>
      </c>
      <c r="G956" s="104" t="s">
        <v>252</v>
      </c>
      <c r="H956" s="94"/>
      <c r="I956" s="304">
        <v>16515.233232157505</v>
      </c>
      <c r="J956" s="304">
        <v>3321</v>
      </c>
      <c r="K956" s="304">
        <v>0</v>
      </c>
      <c r="L956" s="304">
        <v>1188</v>
      </c>
      <c r="M956" s="304">
        <v>21024.233232157505</v>
      </c>
      <c r="N956" s="127"/>
      <c r="O956" s="134">
        <v>1</v>
      </c>
      <c r="P956" s="95">
        <v>19836</v>
      </c>
      <c r="Q956" s="95">
        <v>0</v>
      </c>
      <c r="R956" s="95">
        <v>0</v>
      </c>
      <c r="S956" s="95">
        <v>0</v>
      </c>
      <c r="T956" s="95">
        <v>1188</v>
      </c>
      <c r="U956" s="95">
        <v>21024</v>
      </c>
      <c r="V956" s="128"/>
      <c r="W956" s="361">
        <v>0</v>
      </c>
      <c r="X956" s="362">
        <v>0</v>
      </c>
      <c r="Y956" s="133">
        <v>0.18</v>
      </c>
      <c r="Z956" s="133">
        <v>2.138802881197276E-2</v>
      </c>
      <c r="AA956" s="339">
        <v>0</v>
      </c>
      <c r="AB956" s="130"/>
      <c r="AC956" s="341">
        <v>0</v>
      </c>
      <c r="AD956" s="134">
        <v>0</v>
      </c>
      <c r="AE956" s="95">
        <v>0</v>
      </c>
      <c r="AF956" s="95">
        <v>0</v>
      </c>
      <c r="AG956" s="343">
        <v>0</v>
      </c>
      <c r="AH956" s="99"/>
    </row>
    <row r="957" spans="1:34" s="34" customFormat="1" ht="12">
      <c r="A957" s="100">
        <v>3508</v>
      </c>
      <c r="B957" s="103">
        <v>3508281281</v>
      </c>
      <c r="C957" s="102" t="s">
        <v>561</v>
      </c>
      <c r="D957" s="103">
        <v>281</v>
      </c>
      <c r="E957" s="102" t="s">
        <v>306</v>
      </c>
      <c r="F957" s="103">
        <v>281</v>
      </c>
      <c r="G957" s="104" t="s">
        <v>306</v>
      </c>
      <c r="H957" s="94"/>
      <c r="I957" s="304">
        <v>22644</v>
      </c>
      <c r="J957" s="304">
        <v>2</v>
      </c>
      <c r="K957" s="304">
        <v>0</v>
      </c>
      <c r="L957" s="304">
        <v>1188</v>
      </c>
      <c r="M957" s="304">
        <v>23834</v>
      </c>
      <c r="N957" s="127"/>
      <c r="O957" s="134">
        <v>155</v>
      </c>
      <c r="P957" s="95">
        <v>3510130</v>
      </c>
      <c r="Q957" s="95">
        <v>0</v>
      </c>
      <c r="R957" s="95">
        <v>0</v>
      </c>
      <c r="S957" s="95">
        <v>0</v>
      </c>
      <c r="T957" s="95">
        <v>184140</v>
      </c>
      <c r="U957" s="95">
        <v>3694270</v>
      </c>
      <c r="V957" s="128"/>
      <c r="W957" s="361">
        <v>0</v>
      </c>
      <c r="X957" s="362">
        <v>0</v>
      </c>
      <c r="Y957" s="133">
        <v>0.18</v>
      </c>
      <c r="Z957" s="133">
        <v>0.16214776428547989</v>
      </c>
      <c r="AA957" s="339">
        <v>0</v>
      </c>
      <c r="AB957" s="130"/>
      <c r="AC957" s="341">
        <v>0</v>
      </c>
      <c r="AD957" s="134">
        <v>0</v>
      </c>
      <c r="AE957" s="95">
        <v>0</v>
      </c>
      <c r="AF957" s="95">
        <v>0</v>
      </c>
      <c r="AG957" s="343">
        <v>0</v>
      </c>
      <c r="AH957" s="99"/>
    </row>
    <row r="958" spans="1:34" s="34" customFormat="1" ht="12">
      <c r="A958" s="100">
        <v>3508</v>
      </c>
      <c r="B958" s="103">
        <v>3508281325</v>
      </c>
      <c r="C958" s="102" t="s">
        <v>561</v>
      </c>
      <c r="D958" s="103">
        <v>281</v>
      </c>
      <c r="E958" s="102" t="s">
        <v>306</v>
      </c>
      <c r="F958" s="103">
        <v>325</v>
      </c>
      <c r="G958" s="104" t="s">
        <v>350</v>
      </c>
      <c r="H958" s="94"/>
      <c r="I958" s="304">
        <v>20266</v>
      </c>
      <c r="J958" s="304">
        <v>1370</v>
      </c>
      <c r="K958" s="304">
        <v>0</v>
      </c>
      <c r="L958" s="304">
        <v>1188</v>
      </c>
      <c r="M958" s="304">
        <v>22824</v>
      </c>
      <c r="N958" s="127"/>
      <c r="O958" s="134">
        <v>1</v>
      </c>
      <c r="P958" s="95">
        <v>21636</v>
      </c>
      <c r="Q958" s="95">
        <v>0</v>
      </c>
      <c r="R958" s="95">
        <v>0</v>
      </c>
      <c r="S958" s="95">
        <v>0</v>
      </c>
      <c r="T958" s="95">
        <v>1188</v>
      </c>
      <c r="U958" s="95">
        <v>22824</v>
      </c>
      <c r="V958" s="128"/>
      <c r="W958" s="361">
        <v>0</v>
      </c>
      <c r="X958" s="362">
        <v>0</v>
      </c>
      <c r="Y958" s="133">
        <v>0.09</v>
      </c>
      <c r="Z958" s="133">
        <v>1.2613128442246473E-2</v>
      </c>
      <c r="AA958" s="339">
        <v>0</v>
      </c>
      <c r="AB958" s="130"/>
      <c r="AC958" s="341">
        <v>0</v>
      </c>
      <c r="AD958" s="134">
        <v>0</v>
      </c>
      <c r="AE958" s="95">
        <v>0</v>
      </c>
      <c r="AF958" s="95">
        <v>0</v>
      </c>
      <c r="AG958" s="343">
        <v>0</v>
      </c>
      <c r="AH958" s="99"/>
    </row>
    <row r="959" spans="1:34" s="34" customFormat="1" ht="12">
      <c r="A959" s="100">
        <v>3508</v>
      </c>
      <c r="B959" s="103">
        <v>3508281332</v>
      </c>
      <c r="C959" s="102" t="s">
        <v>561</v>
      </c>
      <c r="D959" s="103">
        <v>281</v>
      </c>
      <c r="E959" s="102" t="s">
        <v>306</v>
      </c>
      <c r="F959" s="103">
        <v>332</v>
      </c>
      <c r="G959" s="104" t="s">
        <v>357</v>
      </c>
      <c r="H959" s="94"/>
      <c r="I959" s="304">
        <v>17660.358630503531</v>
      </c>
      <c r="J959" s="304">
        <v>522</v>
      </c>
      <c r="K959" s="304">
        <v>0</v>
      </c>
      <c r="L959" s="304">
        <v>1188</v>
      </c>
      <c r="M959" s="304">
        <v>19370.358630503531</v>
      </c>
      <c r="N959" s="127"/>
      <c r="O959" s="134">
        <v>2</v>
      </c>
      <c r="P959" s="95">
        <v>36364</v>
      </c>
      <c r="Q959" s="95">
        <v>0</v>
      </c>
      <c r="R959" s="95">
        <v>0</v>
      </c>
      <c r="S959" s="95">
        <v>0</v>
      </c>
      <c r="T959" s="95">
        <v>2376</v>
      </c>
      <c r="U959" s="95">
        <v>38740</v>
      </c>
      <c r="V959" s="128"/>
      <c r="W959" s="361">
        <v>0</v>
      </c>
      <c r="X959" s="362">
        <v>0</v>
      </c>
      <c r="Y959" s="133">
        <v>0.09</v>
      </c>
      <c r="Z959" s="133">
        <v>2.6843073868460743E-2</v>
      </c>
      <c r="AA959" s="339">
        <v>0</v>
      </c>
      <c r="AB959" s="130"/>
      <c r="AC959" s="341">
        <v>0</v>
      </c>
      <c r="AD959" s="134">
        <v>0</v>
      </c>
      <c r="AE959" s="95">
        <v>0</v>
      </c>
      <c r="AF959" s="95">
        <v>0</v>
      </c>
      <c r="AG959" s="343">
        <v>0</v>
      </c>
      <c r="AH959" s="99"/>
    </row>
    <row r="960" spans="1:34" s="34" customFormat="1" ht="12">
      <c r="A960" s="100">
        <v>3508</v>
      </c>
      <c r="B960" s="103">
        <v>3508281605</v>
      </c>
      <c r="C960" s="102" t="s">
        <v>561</v>
      </c>
      <c r="D960" s="103">
        <v>281</v>
      </c>
      <c r="E960" s="102" t="s">
        <v>306</v>
      </c>
      <c r="F960" s="103">
        <v>605</v>
      </c>
      <c r="G960" s="104" t="s">
        <v>381</v>
      </c>
      <c r="H960" s="94"/>
      <c r="I960" s="304">
        <v>15091.445604483588</v>
      </c>
      <c r="J960" s="304">
        <v>11630</v>
      </c>
      <c r="K960" s="304">
        <v>0</v>
      </c>
      <c r="L960" s="304">
        <v>1188</v>
      </c>
      <c r="M960" s="304">
        <v>27909.44560448359</v>
      </c>
      <c r="N960" s="127"/>
      <c r="O960" s="134">
        <v>1</v>
      </c>
      <c r="P960" s="95">
        <v>26721</v>
      </c>
      <c r="Q960" s="95">
        <v>0</v>
      </c>
      <c r="R960" s="95">
        <v>0</v>
      </c>
      <c r="S960" s="95">
        <v>0</v>
      </c>
      <c r="T960" s="95">
        <v>1188</v>
      </c>
      <c r="U960" s="95">
        <v>27909</v>
      </c>
      <c r="V960" s="128"/>
      <c r="W960" s="361">
        <v>0</v>
      </c>
      <c r="X960" s="362">
        <v>0</v>
      </c>
      <c r="Y960" s="133">
        <v>0.09</v>
      </c>
      <c r="Z960" s="133">
        <v>6.8453001165199936E-2</v>
      </c>
      <c r="AA960" s="339">
        <v>0</v>
      </c>
      <c r="AB960" s="130"/>
      <c r="AC960" s="341">
        <v>0</v>
      </c>
      <c r="AD960" s="134">
        <v>0</v>
      </c>
      <c r="AE960" s="95">
        <v>0</v>
      </c>
      <c r="AF960" s="95">
        <v>0</v>
      </c>
      <c r="AG960" s="343">
        <v>0</v>
      </c>
      <c r="AH960" s="99"/>
    </row>
    <row r="961" spans="1:34" s="34" customFormat="1" ht="12">
      <c r="A961" s="100">
        <v>3508</v>
      </c>
      <c r="B961" s="103">
        <v>3508281680</v>
      </c>
      <c r="C961" s="102" t="s">
        <v>561</v>
      </c>
      <c r="D961" s="103">
        <v>281</v>
      </c>
      <c r="E961" s="102" t="s">
        <v>306</v>
      </c>
      <c r="F961" s="103">
        <v>680</v>
      </c>
      <c r="G961" s="104" t="s">
        <v>404</v>
      </c>
      <c r="H961" s="94"/>
      <c r="I961" s="304">
        <v>13841.603768589048</v>
      </c>
      <c r="J961" s="304">
        <v>4496</v>
      </c>
      <c r="K961" s="304">
        <v>0</v>
      </c>
      <c r="L961" s="304">
        <v>1188</v>
      </c>
      <c r="M961" s="304">
        <v>19525.603768589048</v>
      </c>
      <c r="N961" s="127"/>
      <c r="O961" s="134">
        <v>1</v>
      </c>
      <c r="P961" s="95">
        <v>18338</v>
      </c>
      <c r="Q961" s="95">
        <v>0</v>
      </c>
      <c r="R961" s="95">
        <v>0</v>
      </c>
      <c r="S961" s="95">
        <v>0</v>
      </c>
      <c r="T961" s="95">
        <v>1188</v>
      </c>
      <c r="U961" s="95">
        <v>19526</v>
      </c>
      <c r="V961" s="128"/>
      <c r="W961" s="361">
        <v>0</v>
      </c>
      <c r="X961" s="362">
        <v>0</v>
      </c>
      <c r="Y961" s="133">
        <v>0.09</v>
      </c>
      <c r="Z961" s="133">
        <v>5.9770639516402426E-3</v>
      </c>
      <c r="AA961" s="339">
        <v>0</v>
      </c>
      <c r="AB961" s="130"/>
      <c r="AC961" s="341">
        <v>0</v>
      </c>
      <c r="AD961" s="134">
        <v>0</v>
      </c>
      <c r="AE961" s="95">
        <v>0</v>
      </c>
      <c r="AF961" s="95">
        <v>0</v>
      </c>
      <c r="AG961" s="343">
        <v>0</v>
      </c>
      <c r="AH961" s="99"/>
    </row>
    <row r="962" spans="1:34" s="34" customFormat="1" ht="12">
      <c r="A962" s="100">
        <v>3508</v>
      </c>
      <c r="B962" s="103">
        <v>3508281766</v>
      </c>
      <c r="C962" s="102" t="s">
        <v>561</v>
      </c>
      <c r="D962" s="103">
        <v>281</v>
      </c>
      <c r="E962" s="102" t="s">
        <v>306</v>
      </c>
      <c r="F962" s="103">
        <v>766</v>
      </c>
      <c r="G962" s="104" t="s">
        <v>429</v>
      </c>
      <c r="H962" s="94"/>
      <c r="I962" s="304">
        <v>15062.14426910299</v>
      </c>
      <c r="J962" s="304">
        <v>5129</v>
      </c>
      <c r="K962" s="304">
        <v>0</v>
      </c>
      <c r="L962" s="304">
        <v>1188</v>
      </c>
      <c r="M962" s="304">
        <v>21379.144269102988</v>
      </c>
      <c r="N962" s="127"/>
      <c r="O962" s="134">
        <v>1</v>
      </c>
      <c r="P962" s="95">
        <v>20191</v>
      </c>
      <c r="Q962" s="95">
        <v>0</v>
      </c>
      <c r="R962" s="95">
        <v>0</v>
      </c>
      <c r="S962" s="95">
        <v>0</v>
      </c>
      <c r="T962" s="95">
        <v>1188</v>
      </c>
      <c r="U962" s="95">
        <v>21379</v>
      </c>
      <c r="V962" s="128"/>
      <c r="W962" s="361">
        <v>0</v>
      </c>
      <c r="X962" s="362">
        <v>0</v>
      </c>
      <c r="Y962" s="133">
        <v>0.09</v>
      </c>
      <c r="Z962" s="133">
        <v>8.3374359681246853E-3</v>
      </c>
      <c r="AA962" s="339">
        <v>0</v>
      </c>
      <c r="AB962" s="130"/>
      <c r="AC962" s="341">
        <v>0</v>
      </c>
      <c r="AD962" s="134">
        <v>0</v>
      </c>
      <c r="AE962" s="95">
        <v>0</v>
      </c>
      <c r="AF962" s="95">
        <v>0</v>
      </c>
      <c r="AG962" s="343">
        <v>0</v>
      </c>
      <c r="AH962" s="99"/>
    </row>
    <row r="963" spans="1:34" s="34" customFormat="1" ht="12">
      <c r="A963" s="100">
        <v>3509</v>
      </c>
      <c r="B963" s="103">
        <v>3509095003</v>
      </c>
      <c r="C963" s="102" t="s">
        <v>550</v>
      </c>
      <c r="D963" s="103">
        <v>95</v>
      </c>
      <c r="E963" s="102" t="s">
        <v>120</v>
      </c>
      <c r="F963" s="103">
        <v>3</v>
      </c>
      <c r="G963" s="104" t="s">
        <v>28</v>
      </c>
      <c r="H963" s="94"/>
      <c r="I963" s="304">
        <v>13828.154509283821</v>
      </c>
      <c r="J963" s="304">
        <v>1749</v>
      </c>
      <c r="K963" s="304">
        <v>0</v>
      </c>
      <c r="L963" s="304">
        <v>1188</v>
      </c>
      <c r="M963" s="304">
        <v>16765.154509283821</v>
      </c>
      <c r="N963" s="127"/>
      <c r="O963" s="134">
        <v>1</v>
      </c>
      <c r="P963" s="95">
        <v>15577</v>
      </c>
      <c r="Q963" s="95">
        <v>0</v>
      </c>
      <c r="R963" s="95">
        <v>0</v>
      </c>
      <c r="S963" s="95">
        <v>0</v>
      </c>
      <c r="T963" s="95">
        <v>1188</v>
      </c>
      <c r="U963" s="95">
        <v>16765</v>
      </c>
      <c r="V963" s="128"/>
      <c r="W963" s="361">
        <v>0</v>
      </c>
      <c r="X963" s="362">
        <v>0</v>
      </c>
      <c r="Y963" s="133">
        <v>0.09</v>
      </c>
      <c r="Z963" s="133">
        <v>4.9768255176951531E-3</v>
      </c>
      <c r="AA963" s="339">
        <v>0</v>
      </c>
      <c r="AB963" s="130"/>
      <c r="AC963" s="341">
        <v>0</v>
      </c>
      <c r="AD963" s="134">
        <v>0</v>
      </c>
      <c r="AE963" s="95">
        <v>0</v>
      </c>
      <c r="AF963" s="95">
        <v>0</v>
      </c>
      <c r="AG963" s="343">
        <v>0</v>
      </c>
      <c r="AH963" s="99"/>
    </row>
    <row r="964" spans="1:34" s="34" customFormat="1" ht="12">
      <c r="A964" s="100">
        <v>3509</v>
      </c>
      <c r="B964" s="103">
        <v>3509095072</v>
      </c>
      <c r="C964" s="102" t="s">
        <v>550</v>
      </c>
      <c r="D964" s="103">
        <v>95</v>
      </c>
      <c r="E964" s="102" t="s">
        <v>120</v>
      </c>
      <c r="F964" s="103">
        <v>72</v>
      </c>
      <c r="G964" s="104" t="s">
        <v>97</v>
      </c>
      <c r="H964" s="94"/>
      <c r="I964" s="304">
        <v>14172.857649078989</v>
      </c>
      <c r="J964" s="304">
        <v>4532</v>
      </c>
      <c r="K964" s="304">
        <v>0</v>
      </c>
      <c r="L964" s="304">
        <v>1188</v>
      </c>
      <c r="M964" s="304">
        <v>19892.857649078989</v>
      </c>
      <c r="N964" s="127"/>
      <c r="O964" s="134">
        <v>2</v>
      </c>
      <c r="P964" s="95">
        <v>37410</v>
      </c>
      <c r="Q964" s="95">
        <v>0</v>
      </c>
      <c r="R964" s="95">
        <v>0</v>
      </c>
      <c r="S964" s="95">
        <v>0</v>
      </c>
      <c r="T964" s="95">
        <v>2376</v>
      </c>
      <c r="U964" s="95">
        <v>39786</v>
      </c>
      <c r="V964" s="128"/>
      <c r="W964" s="361">
        <v>0</v>
      </c>
      <c r="X964" s="362">
        <v>0</v>
      </c>
      <c r="Y964" s="133">
        <v>0.09</v>
      </c>
      <c r="Z964" s="133">
        <v>2.5457419752686035E-3</v>
      </c>
      <c r="AA964" s="339">
        <v>0</v>
      </c>
      <c r="AB964" s="130"/>
      <c r="AC964" s="341">
        <v>0</v>
      </c>
      <c r="AD964" s="134">
        <v>0</v>
      </c>
      <c r="AE964" s="95">
        <v>0</v>
      </c>
      <c r="AF964" s="95">
        <v>0</v>
      </c>
      <c r="AG964" s="343">
        <v>0</v>
      </c>
      <c r="AH964" s="99"/>
    </row>
    <row r="965" spans="1:34" s="34" customFormat="1" ht="12">
      <c r="A965" s="100">
        <v>3509</v>
      </c>
      <c r="B965" s="103">
        <v>3509095095</v>
      </c>
      <c r="C965" s="102" t="s">
        <v>550</v>
      </c>
      <c r="D965" s="103">
        <v>95</v>
      </c>
      <c r="E965" s="102" t="s">
        <v>120</v>
      </c>
      <c r="F965" s="103">
        <v>95</v>
      </c>
      <c r="G965" s="104" t="s">
        <v>120</v>
      </c>
      <c r="H965" s="94"/>
      <c r="I965" s="304">
        <v>20065</v>
      </c>
      <c r="J965" s="304">
        <v>118</v>
      </c>
      <c r="K965" s="304">
        <v>0</v>
      </c>
      <c r="L965" s="304">
        <v>1188</v>
      </c>
      <c r="M965" s="304">
        <v>21371</v>
      </c>
      <c r="N965" s="127"/>
      <c r="O965" s="134">
        <v>585</v>
      </c>
      <c r="P965" s="95">
        <v>11807055</v>
      </c>
      <c r="Q965" s="95">
        <v>0</v>
      </c>
      <c r="R965" s="95">
        <v>0</v>
      </c>
      <c r="S965" s="95">
        <v>0</v>
      </c>
      <c r="T965" s="95">
        <v>694980</v>
      </c>
      <c r="U965" s="95">
        <v>12502035</v>
      </c>
      <c r="V965" s="128"/>
      <c r="W965" s="361">
        <v>0</v>
      </c>
      <c r="X965" s="362">
        <v>0</v>
      </c>
      <c r="Y965" s="133">
        <v>0.18</v>
      </c>
      <c r="Z965" s="133">
        <v>0.12447918998102764</v>
      </c>
      <c r="AA965" s="339">
        <v>0</v>
      </c>
      <c r="AB965" s="130"/>
      <c r="AC965" s="341">
        <v>100</v>
      </c>
      <c r="AD965" s="134">
        <v>0</v>
      </c>
      <c r="AE965" s="95">
        <v>0</v>
      </c>
      <c r="AF965" s="95">
        <v>0</v>
      </c>
      <c r="AG965" s="343">
        <v>0</v>
      </c>
      <c r="AH965" s="99"/>
    </row>
    <row r="966" spans="1:34" s="34" customFormat="1" ht="12">
      <c r="A966" s="100">
        <v>3509</v>
      </c>
      <c r="B966" s="103">
        <v>3509095201</v>
      </c>
      <c r="C966" s="102" t="s">
        <v>550</v>
      </c>
      <c r="D966" s="103">
        <v>95</v>
      </c>
      <c r="E966" s="102" t="s">
        <v>120</v>
      </c>
      <c r="F966" s="103">
        <v>201</v>
      </c>
      <c r="G966" s="104" t="s">
        <v>226</v>
      </c>
      <c r="H966" s="94"/>
      <c r="I966" s="304">
        <v>21392</v>
      </c>
      <c r="J966" s="304">
        <v>0</v>
      </c>
      <c r="K966" s="304">
        <v>0</v>
      </c>
      <c r="L966" s="304">
        <v>1188</v>
      </c>
      <c r="M966" s="304">
        <v>22580</v>
      </c>
      <c r="N966" s="127"/>
      <c r="O966" s="134">
        <v>6</v>
      </c>
      <c r="P966" s="95">
        <v>128352</v>
      </c>
      <c r="Q966" s="95">
        <v>0</v>
      </c>
      <c r="R966" s="95">
        <v>0</v>
      </c>
      <c r="S966" s="95">
        <v>0</v>
      </c>
      <c r="T966" s="95">
        <v>7128</v>
      </c>
      <c r="U966" s="95">
        <v>135480</v>
      </c>
      <c r="V966" s="128"/>
      <c r="W966" s="361">
        <v>0</v>
      </c>
      <c r="X966" s="362">
        <v>0</v>
      </c>
      <c r="Y966" s="133">
        <v>0.18</v>
      </c>
      <c r="Z966" s="133">
        <v>0.10483073109575827</v>
      </c>
      <c r="AA966" s="339">
        <v>0</v>
      </c>
      <c r="AB966" s="130"/>
      <c r="AC966" s="341">
        <v>1</v>
      </c>
      <c r="AD966" s="134">
        <v>0</v>
      </c>
      <c r="AE966" s="95">
        <v>0</v>
      </c>
      <c r="AF966" s="95">
        <v>0</v>
      </c>
      <c r="AG966" s="343">
        <v>0</v>
      </c>
      <c r="AH966" s="99"/>
    </row>
    <row r="967" spans="1:34" s="34" customFormat="1" ht="12">
      <c r="A967" s="100">
        <v>3509</v>
      </c>
      <c r="B967" s="103">
        <v>3509095273</v>
      </c>
      <c r="C967" s="102" t="s">
        <v>550</v>
      </c>
      <c r="D967" s="103">
        <v>95</v>
      </c>
      <c r="E967" s="102" t="s">
        <v>120</v>
      </c>
      <c r="F967" s="103">
        <v>273</v>
      </c>
      <c r="G967" s="104" t="s">
        <v>298</v>
      </c>
      <c r="H967" s="94"/>
      <c r="I967" s="304">
        <v>16753</v>
      </c>
      <c r="J967" s="304">
        <v>7021</v>
      </c>
      <c r="K967" s="304">
        <v>0</v>
      </c>
      <c r="L967" s="304">
        <v>1188</v>
      </c>
      <c r="M967" s="304">
        <v>24962</v>
      </c>
      <c r="N967" s="127"/>
      <c r="O967" s="134">
        <v>2</v>
      </c>
      <c r="P967" s="95">
        <v>47548</v>
      </c>
      <c r="Q967" s="95">
        <v>0</v>
      </c>
      <c r="R967" s="95">
        <v>0</v>
      </c>
      <c r="S967" s="95">
        <v>0</v>
      </c>
      <c r="T967" s="95">
        <v>2376</v>
      </c>
      <c r="U967" s="95">
        <v>49924</v>
      </c>
      <c r="V967" s="128"/>
      <c r="W967" s="361">
        <v>0</v>
      </c>
      <c r="X967" s="362">
        <v>0</v>
      </c>
      <c r="Y967" s="133">
        <v>0.09</v>
      </c>
      <c r="Z967" s="133">
        <v>9.2017585230097631E-3</v>
      </c>
      <c r="AA967" s="339">
        <v>0</v>
      </c>
      <c r="AB967" s="130"/>
      <c r="AC967" s="341">
        <v>2</v>
      </c>
      <c r="AD967" s="134">
        <v>0</v>
      </c>
      <c r="AE967" s="95">
        <v>0</v>
      </c>
      <c r="AF967" s="95">
        <v>0</v>
      </c>
      <c r="AG967" s="343">
        <v>0</v>
      </c>
      <c r="AH967" s="99"/>
    </row>
    <row r="968" spans="1:34" s="34" customFormat="1" ht="12">
      <c r="A968" s="100">
        <v>3509</v>
      </c>
      <c r="B968" s="103">
        <v>3509095292</v>
      </c>
      <c r="C968" s="102" t="s">
        <v>550</v>
      </c>
      <c r="D968" s="103">
        <v>95</v>
      </c>
      <c r="E968" s="102" t="s">
        <v>120</v>
      </c>
      <c r="F968" s="103">
        <v>292</v>
      </c>
      <c r="G968" s="104" t="s">
        <v>317</v>
      </c>
      <c r="H968" s="94"/>
      <c r="I968" s="304">
        <v>18176</v>
      </c>
      <c r="J968" s="304">
        <v>5237</v>
      </c>
      <c r="K968" s="304">
        <v>0</v>
      </c>
      <c r="L968" s="304">
        <v>1188</v>
      </c>
      <c r="M968" s="304">
        <v>24601</v>
      </c>
      <c r="N968" s="127"/>
      <c r="O968" s="134">
        <v>4</v>
      </c>
      <c r="P968" s="95">
        <v>93652</v>
      </c>
      <c r="Q968" s="95">
        <v>0</v>
      </c>
      <c r="R968" s="95">
        <v>0</v>
      </c>
      <c r="S968" s="95">
        <v>0</v>
      </c>
      <c r="T968" s="95">
        <v>4752</v>
      </c>
      <c r="U968" s="95">
        <v>98404</v>
      </c>
      <c r="V968" s="128"/>
      <c r="W968" s="361">
        <v>0</v>
      </c>
      <c r="X968" s="362">
        <v>0</v>
      </c>
      <c r="Y968" s="133">
        <v>0.09</v>
      </c>
      <c r="Z968" s="133">
        <v>8.6841591428098823E-3</v>
      </c>
      <c r="AA968" s="339">
        <v>0</v>
      </c>
      <c r="AB968" s="130"/>
      <c r="AC968" s="341">
        <v>0</v>
      </c>
      <c r="AD968" s="134">
        <v>0</v>
      </c>
      <c r="AE968" s="95">
        <v>0</v>
      </c>
      <c r="AF968" s="95">
        <v>0</v>
      </c>
      <c r="AG968" s="343">
        <v>0</v>
      </c>
      <c r="AH968" s="99"/>
    </row>
    <row r="969" spans="1:34" s="34" customFormat="1" ht="12">
      <c r="A969" s="100">
        <v>3509</v>
      </c>
      <c r="B969" s="103">
        <v>3509095293</v>
      </c>
      <c r="C969" s="102" t="s">
        <v>550</v>
      </c>
      <c r="D969" s="103">
        <v>95</v>
      </c>
      <c r="E969" s="102" t="s">
        <v>120</v>
      </c>
      <c r="F969" s="103">
        <v>293</v>
      </c>
      <c r="G969" s="104" t="s">
        <v>318</v>
      </c>
      <c r="H969" s="94"/>
      <c r="I969" s="304">
        <v>19853</v>
      </c>
      <c r="J969" s="304">
        <v>374</v>
      </c>
      <c r="K969" s="304">
        <v>0</v>
      </c>
      <c r="L969" s="304">
        <v>1188</v>
      </c>
      <c r="M969" s="304">
        <v>21415</v>
      </c>
      <c r="N969" s="127"/>
      <c r="O969" s="134">
        <v>1</v>
      </c>
      <c r="P969" s="95">
        <v>20227</v>
      </c>
      <c r="Q969" s="95">
        <v>0</v>
      </c>
      <c r="R969" s="95">
        <v>0</v>
      </c>
      <c r="S969" s="95">
        <v>0</v>
      </c>
      <c r="T969" s="95">
        <v>1188</v>
      </c>
      <c r="U969" s="95">
        <v>21415</v>
      </c>
      <c r="V969" s="128"/>
      <c r="W969" s="361">
        <v>0</v>
      </c>
      <c r="X969" s="362">
        <v>0</v>
      </c>
      <c r="Y969" s="133">
        <v>0.18</v>
      </c>
      <c r="Z969" s="133">
        <v>2.0154267315513733E-2</v>
      </c>
      <c r="AA969" s="339">
        <v>0</v>
      </c>
      <c r="AB969" s="130"/>
      <c r="AC969" s="341">
        <v>0</v>
      </c>
      <c r="AD969" s="134">
        <v>0</v>
      </c>
      <c r="AE969" s="95">
        <v>0</v>
      </c>
      <c r="AF969" s="95">
        <v>0</v>
      </c>
      <c r="AG969" s="343">
        <v>0</v>
      </c>
      <c r="AH969" s="99"/>
    </row>
    <row r="970" spans="1:34" s="34" customFormat="1" ht="12">
      <c r="A970" s="100">
        <v>3509</v>
      </c>
      <c r="B970" s="103">
        <v>3509095331</v>
      </c>
      <c r="C970" s="102" t="s">
        <v>550</v>
      </c>
      <c r="D970" s="103">
        <v>95</v>
      </c>
      <c r="E970" s="102" t="s">
        <v>120</v>
      </c>
      <c r="F970" s="103">
        <v>331</v>
      </c>
      <c r="G970" s="104" t="s">
        <v>356</v>
      </c>
      <c r="H970" s="94"/>
      <c r="I970" s="304">
        <v>17290</v>
      </c>
      <c r="J970" s="304">
        <v>3300</v>
      </c>
      <c r="K970" s="304">
        <v>0</v>
      </c>
      <c r="L970" s="304">
        <v>1188</v>
      </c>
      <c r="M970" s="304">
        <v>21778</v>
      </c>
      <c r="N970" s="127"/>
      <c r="O970" s="134">
        <v>1</v>
      </c>
      <c r="P970" s="95">
        <v>20590</v>
      </c>
      <c r="Q970" s="95">
        <v>0</v>
      </c>
      <c r="R970" s="95">
        <v>0</v>
      </c>
      <c r="S970" s="95">
        <v>0</v>
      </c>
      <c r="T970" s="95">
        <v>1188</v>
      </c>
      <c r="U970" s="95">
        <v>21778</v>
      </c>
      <c r="V970" s="128"/>
      <c r="W970" s="361">
        <v>0</v>
      </c>
      <c r="X970" s="362">
        <v>0</v>
      </c>
      <c r="Y970" s="133">
        <v>0.09</v>
      </c>
      <c r="Z970" s="133">
        <v>9.957228513723524E-3</v>
      </c>
      <c r="AA970" s="339">
        <v>0</v>
      </c>
      <c r="AB970" s="130"/>
      <c r="AC970" s="341">
        <v>0</v>
      </c>
      <c r="AD970" s="134">
        <v>0</v>
      </c>
      <c r="AE970" s="95">
        <v>0</v>
      </c>
      <c r="AF970" s="95">
        <v>0</v>
      </c>
      <c r="AG970" s="343">
        <v>0</v>
      </c>
      <c r="AH970" s="99"/>
    </row>
    <row r="971" spans="1:34" s="34" customFormat="1" ht="12">
      <c r="A971" s="100">
        <v>3509</v>
      </c>
      <c r="B971" s="103">
        <v>3509095763</v>
      </c>
      <c r="C971" s="102" t="s">
        <v>550</v>
      </c>
      <c r="D971" s="103">
        <v>95</v>
      </c>
      <c r="E971" s="102" t="s">
        <v>120</v>
      </c>
      <c r="F971" s="103">
        <v>763</v>
      </c>
      <c r="G971" s="104" t="s">
        <v>427</v>
      </c>
      <c r="H971" s="94"/>
      <c r="I971" s="304">
        <v>18652</v>
      </c>
      <c r="J971" s="304">
        <v>5590</v>
      </c>
      <c r="K971" s="304">
        <v>0</v>
      </c>
      <c r="L971" s="304">
        <v>1188</v>
      </c>
      <c r="M971" s="304">
        <v>25430</v>
      </c>
      <c r="N971" s="127"/>
      <c r="O971" s="134">
        <v>2</v>
      </c>
      <c r="P971" s="95">
        <v>48484</v>
      </c>
      <c r="Q971" s="95">
        <v>0</v>
      </c>
      <c r="R971" s="95">
        <v>0</v>
      </c>
      <c r="S971" s="95">
        <v>0</v>
      </c>
      <c r="T971" s="95">
        <v>2376</v>
      </c>
      <c r="U971" s="95">
        <v>50860</v>
      </c>
      <c r="V971" s="128"/>
      <c r="W971" s="361">
        <v>0</v>
      </c>
      <c r="X971" s="362">
        <v>0</v>
      </c>
      <c r="Y971" s="133">
        <v>0.09</v>
      </c>
      <c r="Z971" s="133">
        <v>6.8251569957795731E-3</v>
      </c>
      <c r="AA971" s="339">
        <v>0</v>
      </c>
      <c r="AB971" s="130"/>
      <c r="AC971" s="341">
        <v>0</v>
      </c>
      <c r="AD971" s="134">
        <v>0</v>
      </c>
      <c r="AE971" s="95">
        <v>0</v>
      </c>
      <c r="AF971" s="95">
        <v>0</v>
      </c>
      <c r="AG971" s="343">
        <v>0</v>
      </c>
      <c r="AH971" s="99"/>
    </row>
    <row r="972" spans="1:34" s="34" customFormat="1" ht="12">
      <c r="A972" s="100">
        <v>3510</v>
      </c>
      <c r="B972" s="103">
        <v>3510281005</v>
      </c>
      <c r="C972" s="102" t="s">
        <v>551</v>
      </c>
      <c r="D972" s="103">
        <v>281</v>
      </c>
      <c r="E972" s="102" t="s">
        <v>306</v>
      </c>
      <c r="F972" s="103">
        <v>5</v>
      </c>
      <c r="G972" s="104" t="s">
        <v>30</v>
      </c>
      <c r="H972" s="94"/>
      <c r="I972" s="304">
        <v>17966</v>
      </c>
      <c r="J972" s="304">
        <v>6128</v>
      </c>
      <c r="K972" s="304">
        <v>0</v>
      </c>
      <c r="L972" s="304">
        <v>1188</v>
      </c>
      <c r="M972" s="304">
        <v>25282</v>
      </c>
      <c r="N972" s="127"/>
      <c r="O972" s="134">
        <v>4</v>
      </c>
      <c r="P972" s="95">
        <v>96376</v>
      </c>
      <c r="Q972" s="95">
        <v>0</v>
      </c>
      <c r="R972" s="95">
        <v>0</v>
      </c>
      <c r="S972" s="95">
        <v>0</v>
      </c>
      <c r="T972" s="95">
        <v>4752</v>
      </c>
      <c r="U972" s="95">
        <v>101128</v>
      </c>
      <c r="V972" s="128"/>
      <c r="W972" s="361">
        <v>0</v>
      </c>
      <c r="X972" s="362">
        <v>0</v>
      </c>
      <c r="Y972" s="133">
        <v>0.09</v>
      </c>
      <c r="Z972" s="133">
        <v>2.5948120348375507E-2</v>
      </c>
      <c r="AA972" s="339">
        <v>0</v>
      </c>
      <c r="AB972" s="130"/>
      <c r="AC972" s="341">
        <v>3</v>
      </c>
      <c r="AD972" s="134">
        <v>0</v>
      </c>
      <c r="AE972" s="95">
        <v>0</v>
      </c>
      <c r="AF972" s="95">
        <v>0</v>
      </c>
      <c r="AG972" s="343">
        <v>0</v>
      </c>
      <c r="AH972" s="99"/>
    </row>
    <row r="973" spans="1:34" s="34" customFormat="1" ht="12">
      <c r="A973" s="100">
        <v>3510</v>
      </c>
      <c r="B973" s="103">
        <v>3510281061</v>
      </c>
      <c r="C973" s="102" t="s">
        <v>551</v>
      </c>
      <c r="D973" s="103">
        <v>281</v>
      </c>
      <c r="E973" s="102" t="s">
        <v>306</v>
      </c>
      <c r="F973" s="103">
        <v>61</v>
      </c>
      <c r="G973" s="104" t="s">
        <v>86</v>
      </c>
      <c r="H973" s="94"/>
      <c r="I973" s="304">
        <v>15614</v>
      </c>
      <c r="J973" s="304">
        <v>1625</v>
      </c>
      <c r="K973" s="304">
        <v>0</v>
      </c>
      <c r="L973" s="304">
        <v>1188</v>
      </c>
      <c r="M973" s="304">
        <v>18427</v>
      </c>
      <c r="N973" s="127"/>
      <c r="O973" s="134">
        <v>2</v>
      </c>
      <c r="P973" s="95">
        <v>34478</v>
      </c>
      <c r="Q973" s="95">
        <v>0</v>
      </c>
      <c r="R973" s="95">
        <v>0</v>
      </c>
      <c r="S973" s="95">
        <v>0</v>
      </c>
      <c r="T973" s="95">
        <v>2376</v>
      </c>
      <c r="U973" s="95">
        <v>36854</v>
      </c>
      <c r="V973" s="128"/>
      <c r="W973" s="361">
        <v>0</v>
      </c>
      <c r="X973" s="362">
        <v>0</v>
      </c>
      <c r="Y973" s="133">
        <v>0.18</v>
      </c>
      <c r="Z973" s="133">
        <v>4.8550865681130879E-2</v>
      </c>
      <c r="AA973" s="339">
        <v>0</v>
      </c>
      <c r="AB973" s="130"/>
      <c r="AC973" s="341">
        <v>2</v>
      </c>
      <c r="AD973" s="134">
        <v>0</v>
      </c>
      <c r="AE973" s="95">
        <v>0</v>
      </c>
      <c r="AF973" s="95">
        <v>0</v>
      </c>
      <c r="AG973" s="343">
        <v>0</v>
      </c>
      <c r="AH973" s="99"/>
    </row>
    <row r="974" spans="1:34" s="34" customFormat="1" ht="12">
      <c r="A974" s="100">
        <v>3510</v>
      </c>
      <c r="B974" s="103">
        <v>3510281281</v>
      </c>
      <c r="C974" s="102" t="s">
        <v>551</v>
      </c>
      <c r="D974" s="103">
        <v>281</v>
      </c>
      <c r="E974" s="102" t="s">
        <v>306</v>
      </c>
      <c r="F974" s="103">
        <v>281</v>
      </c>
      <c r="G974" s="104" t="s">
        <v>306</v>
      </c>
      <c r="H974" s="94"/>
      <c r="I974" s="304">
        <v>19314</v>
      </c>
      <c r="J974" s="304">
        <v>2</v>
      </c>
      <c r="K974" s="304">
        <v>0</v>
      </c>
      <c r="L974" s="304">
        <v>1188</v>
      </c>
      <c r="M974" s="304">
        <v>20504</v>
      </c>
      <c r="N974" s="127"/>
      <c r="O974" s="134">
        <v>476</v>
      </c>
      <c r="P974" s="95">
        <v>9194416</v>
      </c>
      <c r="Q974" s="95">
        <v>0</v>
      </c>
      <c r="R974" s="95">
        <v>0</v>
      </c>
      <c r="S974" s="95">
        <v>0</v>
      </c>
      <c r="T974" s="95">
        <v>565488</v>
      </c>
      <c r="U974" s="95">
        <v>9759904</v>
      </c>
      <c r="V974" s="128"/>
      <c r="W974" s="361">
        <v>0</v>
      </c>
      <c r="X974" s="362">
        <v>0</v>
      </c>
      <c r="Y974" s="133">
        <v>0.18</v>
      </c>
      <c r="Z974" s="133">
        <v>0.16214776428547989</v>
      </c>
      <c r="AA974" s="339">
        <v>0</v>
      </c>
      <c r="AB974" s="130"/>
      <c r="AC974" s="341">
        <v>178</v>
      </c>
      <c r="AD974" s="134">
        <v>0</v>
      </c>
      <c r="AE974" s="95">
        <v>0</v>
      </c>
      <c r="AF974" s="95">
        <v>0</v>
      </c>
      <c r="AG974" s="343">
        <v>0</v>
      </c>
      <c r="AH974" s="99"/>
    </row>
    <row r="975" spans="1:34" s="34" customFormat="1" ht="12">
      <c r="A975" s="100">
        <v>3510</v>
      </c>
      <c r="B975" s="103">
        <v>3510281332</v>
      </c>
      <c r="C975" s="102" t="s">
        <v>551</v>
      </c>
      <c r="D975" s="103">
        <v>281</v>
      </c>
      <c r="E975" s="102" t="s">
        <v>306</v>
      </c>
      <c r="F975" s="103">
        <v>332</v>
      </c>
      <c r="G975" s="104" t="s">
        <v>357</v>
      </c>
      <c r="H975" s="94"/>
      <c r="I975" s="304">
        <v>19090</v>
      </c>
      <c r="J975" s="304">
        <v>565</v>
      </c>
      <c r="K975" s="304">
        <v>0</v>
      </c>
      <c r="L975" s="304">
        <v>1188</v>
      </c>
      <c r="M975" s="304">
        <v>20843</v>
      </c>
      <c r="N975" s="127"/>
      <c r="O975" s="134">
        <v>2</v>
      </c>
      <c r="P975" s="95">
        <v>39310</v>
      </c>
      <c r="Q975" s="95">
        <v>0</v>
      </c>
      <c r="R975" s="95">
        <v>0</v>
      </c>
      <c r="S975" s="95">
        <v>0</v>
      </c>
      <c r="T975" s="95">
        <v>2376</v>
      </c>
      <c r="U975" s="95">
        <v>41686</v>
      </c>
      <c r="V975" s="128"/>
      <c r="W975" s="361">
        <v>0</v>
      </c>
      <c r="X975" s="362">
        <v>0</v>
      </c>
      <c r="Y975" s="133">
        <v>0.09</v>
      </c>
      <c r="Z975" s="133">
        <v>2.6843073868460743E-2</v>
      </c>
      <c r="AA975" s="339">
        <v>0</v>
      </c>
      <c r="AB975" s="130"/>
      <c r="AC975" s="341">
        <v>1</v>
      </c>
      <c r="AD975" s="134">
        <v>0</v>
      </c>
      <c r="AE975" s="95">
        <v>0</v>
      </c>
      <c r="AF975" s="95">
        <v>0</v>
      </c>
      <c r="AG975" s="343">
        <v>0</v>
      </c>
      <c r="AH975" s="99"/>
    </row>
    <row r="976" spans="1:34" s="34" customFormat="1" ht="12">
      <c r="A976" s="100">
        <v>3510</v>
      </c>
      <c r="B976" s="103">
        <v>3510281672</v>
      </c>
      <c r="C976" s="102" t="s">
        <v>551</v>
      </c>
      <c r="D976" s="103">
        <v>281</v>
      </c>
      <c r="E976" s="102" t="s">
        <v>306</v>
      </c>
      <c r="F976" s="103">
        <v>672</v>
      </c>
      <c r="G976" s="104" t="s">
        <v>400</v>
      </c>
      <c r="H976" s="94"/>
      <c r="I976" s="304">
        <v>18368</v>
      </c>
      <c r="J976" s="304">
        <v>4941</v>
      </c>
      <c r="K976" s="304">
        <v>0</v>
      </c>
      <c r="L976" s="304">
        <v>1188</v>
      </c>
      <c r="M976" s="304">
        <v>24497</v>
      </c>
      <c r="N976" s="127"/>
      <c r="O976" s="134">
        <v>1</v>
      </c>
      <c r="P976" s="95">
        <v>23309</v>
      </c>
      <c r="Q976" s="95">
        <v>0</v>
      </c>
      <c r="R976" s="95">
        <v>0</v>
      </c>
      <c r="S976" s="95">
        <v>0</v>
      </c>
      <c r="T976" s="95">
        <v>1188</v>
      </c>
      <c r="U976" s="95">
        <v>24497</v>
      </c>
      <c r="V976" s="128"/>
      <c r="W976" s="361">
        <v>0</v>
      </c>
      <c r="X976" s="362">
        <v>0</v>
      </c>
      <c r="Y976" s="133">
        <v>0.09</v>
      </c>
      <c r="Z976" s="133">
        <v>9.2303829178085554E-3</v>
      </c>
      <c r="AA976" s="339">
        <v>0</v>
      </c>
      <c r="AB976" s="130"/>
      <c r="AC976" s="341">
        <v>0</v>
      </c>
      <c r="AD976" s="134">
        <v>0</v>
      </c>
      <c r="AE976" s="95">
        <v>0</v>
      </c>
      <c r="AF976" s="95">
        <v>0</v>
      </c>
      <c r="AG976" s="343">
        <v>0</v>
      </c>
      <c r="AH976" s="99"/>
    </row>
    <row r="977" spans="1:34" s="34" customFormat="1" ht="12">
      <c r="A977" s="100">
        <v>3513</v>
      </c>
      <c r="B977" s="103">
        <v>3513044016</v>
      </c>
      <c r="C977" s="102" t="s">
        <v>552</v>
      </c>
      <c r="D977" s="103">
        <v>44</v>
      </c>
      <c r="E977" s="102" t="s">
        <v>69</v>
      </c>
      <c r="F977" s="103">
        <v>16</v>
      </c>
      <c r="G977" s="104" t="s">
        <v>41</v>
      </c>
      <c r="H977" s="94"/>
      <c r="I977" s="304">
        <v>19728</v>
      </c>
      <c r="J977" s="304">
        <v>281</v>
      </c>
      <c r="K977" s="304">
        <v>0</v>
      </c>
      <c r="L977" s="304">
        <v>1188</v>
      </c>
      <c r="M977" s="304">
        <v>21197</v>
      </c>
      <c r="N977" s="127"/>
      <c r="O977" s="134">
        <v>1</v>
      </c>
      <c r="P977" s="95">
        <v>20009</v>
      </c>
      <c r="Q977" s="95">
        <v>0</v>
      </c>
      <c r="R977" s="95">
        <v>0</v>
      </c>
      <c r="S977" s="95">
        <v>0</v>
      </c>
      <c r="T977" s="95">
        <v>1188</v>
      </c>
      <c r="U977" s="95">
        <v>21197</v>
      </c>
      <c r="V977" s="128"/>
      <c r="W977" s="361">
        <v>0</v>
      </c>
      <c r="X977" s="362">
        <v>0</v>
      </c>
      <c r="Y977" s="133">
        <v>0.09</v>
      </c>
      <c r="Z977" s="133">
        <v>1.9131522687239281E-2</v>
      </c>
      <c r="AA977" s="339">
        <v>0</v>
      </c>
      <c r="AB977" s="130"/>
      <c r="AC977" s="341">
        <v>0</v>
      </c>
      <c r="AD977" s="134">
        <v>0</v>
      </c>
      <c r="AE977" s="95">
        <v>0</v>
      </c>
      <c r="AF977" s="95">
        <v>0</v>
      </c>
      <c r="AG977" s="343">
        <v>0</v>
      </c>
      <c r="AH977" s="99"/>
    </row>
    <row r="978" spans="1:34" s="34" customFormat="1" ht="12">
      <c r="A978" s="100">
        <v>3513</v>
      </c>
      <c r="B978" s="103">
        <v>3513044018</v>
      </c>
      <c r="C978" s="102" t="s">
        <v>552</v>
      </c>
      <c r="D978" s="103">
        <v>44</v>
      </c>
      <c r="E978" s="102" t="s">
        <v>69</v>
      </c>
      <c r="F978" s="103">
        <v>18</v>
      </c>
      <c r="G978" s="104" t="s">
        <v>43</v>
      </c>
      <c r="H978" s="94"/>
      <c r="I978" s="304">
        <v>19315</v>
      </c>
      <c r="J978" s="304">
        <v>10343</v>
      </c>
      <c r="K978" s="304">
        <v>0</v>
      </c>
      <c r="L978" s="304">
        <v>1188</v>
      </c>
      <c r="M978" s="304">
        <v>30846</v>
      </c>
      <c r="N978" s="127"/>
      <c r="O978" s="134">
        <v>1</v>
      </c>
      <c r="P978" s="95">
        <v>29658</v>
      </c>
      <c r="Q978" s="95">
        <v>0</v>
      </c>
      <c r="R978" s="95">
        <v>0</v>
      </c>
      <c r="S978" s="95">
        <v>0</v>
      </c>
      <c r="T978" s="95">
        <v>1188</v>
      </c>
      <c r="U978" s="95">
        <v>30846</v>
      </c>
      <c r="V978" s="128"/>
      <c r="W978" s="361">
        <v>0</v>
      </c>
      <c r="X978" s="362">
        <v>0</v>
      </c>
      <c r="Y978" s="133">
        <v>0.09</v>
      </c>
      <c r="Z978" s="133">
        <v>2.9613657342247156E-2</v>
      </c>
      <c r="AA978" s="339">
        <v>0</v>
      </c>
      <c r="AB978" s="130"/>
      <c r="AC978" s="341">
        <v>1</v>
      </c>
      <c r="AD978" s="134">
        <v>0</v>
      </c>
      <c r="AE978" s="95">
        <v>0</v>
      </c>
      <c r="AF978" s="95">
        <v>0</v>
      </c>
      <c r="AG978" s="343">
        <v>0</v>
      </c>
      <c r="AH978" s="99"/>
    </row>
    <row r="979" spans="1:34" s="34" customFormat="1" ht="12">
      <c r="A979" s="100">
        <v>3513</v>
      </c>
      <c r="B979" s="103">
        <v>3513044044</v>
      </c>
      <c r="C979" s="102" t="s">
        <v>552</v>
      </c>
      <c r="D979" s="103">
        <v>44</v>
      </c>
      <c r="E979" s="102" t="s">
        <v>69</v>
      </c>
      <c r="F979" s="103">
        <v>44</v>
      </c>
      <c r="G979" s="104" t="s">
        <v>69</v>
      </c>
      <c r="H979" s="94"/>
      <c r="I979" s="304">
        <v>18246</v>
      </c>
      <c r="J979" s="304">
        <v>0</v>
      </c>
      <c r="K979" s="304">
        <v>0</v>
      </c>
      <c r="L979" s="304">
        <v>1188</v>
      </c>
      <c r="M979" s="304">
        <v>19434</v>
      </c>
      <c r="N979" s="127"/>
      <c r="O979" s="134">
        <v>654</v>
      </c>
      <c r="P979" s="95">
        <v>11932884</v>
      </c>
      <c r="Q979" s="95">
        <v>-73112.078972051808</v>
      </c>
      <c r="R979" s="95">
        <v>0</v>
      </c>
      <c r="S979" s="95">
        <v>0</v>
      </c>
      <c r="T979" s="95">
        <v>772152</v>
      </c>
      <c r="U979" s="95">
        <v>12631923.921027949</v>
      </c>
      <c r="V979" s="128"/>
      <c r="W979" s="361">
        <v>0</v>
      </c>
      <c r="X979" s="362">
        <v>0</v>
      </c>
      <c r="Y979" s="133">
        <v>0.09</v>
      </c>
      <c r="Z979" s="133">
        <v>9.39202095539073E-2</v>
      </c>
      <c r="AA979" s="339">
        <v>0</v>
      </c>
      <c r="AB979" s="130"/>
      <c r="AC979" s="341">
        <v>96</v>
      </c>
      <c r="AD979" s="134">
        <v>4.0070195644005038</v>
      </c>
      <c r="AE979" s="95">
        <v>73112.078972051808</v>
      </c>
      <c r="AF979" s="95">
        <v>0</v>
      </c>
      <c r="AG979" s="343">
        <v>0</v>
      </c>
      <c r="AH979" s="99"/>
    </row>
    <row r="980" spans="1:34" s="34" customFormat="1" ht="12">
      <c r="A980" s="100">
        <v>3513</v>
      </c>
      <c r="B980" s="103">
        <v>3513044050</v>
      </c>
      <c r="C980" s="102" t="s">
        <v>552</v>
      </c>
      <c r="D980" s="103">
        <v>44</v>
      </c>
      <c r="E980" s="102" t="s">
        <v>69</v>
      </c>
      <c r="F980" s="103">
        <v>50</v>
      </c>
      <c r="G980" s="104" t="s">
        <v>75</v>
      </c>
      <c r="H980" s="94"/>
      <c r="I980" s="304">
        <v>21656</v>
      </c>
      <c r="J980" s="304">
        <v>9460</v>
      </c>
      <c r="K980" s="304">
        <v>0</v>
      </c>
      <c r="L980" s="304">
        <v>1188</v>
      </c>
      <c r="M980" s="304">
        <v>32304</v>
      </c>
      <c r="N980" s="127"/>
      <c r="O980" s="134">
        <v>1</v>
      </c>
      <c r="P980" s="95">
        <v>31116</v>
      </c>
      <c r="Q980" s="95">
        <v>0</v>
      </c>
      <c r="R980" s="95">
        <v>0</v>
      </c>
      <c r="S980" s="95">
        <v>0</v>
      </c>
      <c r="T980" s="95">
        <v>1188</v>
      </c>
      <c r="U980" s="95">
        <v>32304</v>
      </c>
      <c r="V980" s="128"/>
      <c r="W980" s="361">
        <v>0</v>
      </c>
      <c r="X980" s="362">
        <v>0</v>
      </c>
      <c r="Y980" s="133">
        <v>0.09</v>
      </c>
      <c r="Z980" s="133">
        <v>4.9459769281761006E-3</v>
      </c>
      <c r="AA980" s="339">
        <v>0</v>
      </c>
      <c r="AB980" s="130"/>
      <c r="AC980" s="341">
        <v>0</v>
      </c>
      <c r="AD980" s="134">
        <v>0</v>
      </c>
      <c r="AE980" s="95">
        <v>0</v>
      </c>
      <c r="AF980" s="95">
        <v>0</v>
      </c>
      <c r="AG980" s="343">
        <v>0</v>
      </c>
      <c r="AH980" s="99"/>
    </row>
    <row r="981" spans="1:34" s="34" customFormat="1" ht="12">
      <c r="A981" s="100">
        <v>3513</v>
      </c>
      <c r="B981" s="103">
        <v>3513044083</v>
      </c>
      <c r="C981" s="102" t="s">
        <v>552</v>
      </c>
      <c r="D981" s="103">
        <v>44</v>
      </c>
      <c r="E981" s="102" t="s">
        <v>69</v>
      </c>
      <c r="F981" s="103">
        <v>83</v>
      </c>
      <c r="G981" s="104" t="s">
        <v>108</v>
      </c>
      <c r="H981" s="94"/>
      <c r="I981" s="304">
        <v>20438</v>
      </c>
      <c r="J981" s="304">
        <v>4047</v>
      </c>
      <c r="K981" s="304">
        <v>0</v>
      </c>
      <c r="L981" s="304">
        <v>1188</v>
      </c>
      <c r="M981" s="304">
        <v>25673</v>
      </c>
      <c r="N981" s="127"/>
      <c r="O981" s="134">
        <v>1</v>
      </c>
      <c r="P981" s="95">
        <v>24485</v>
      </c>
      <c r="Q981" s="95">
        <v>0</v>
      </c>
      <c r="R981" s="95">
        <v>0</v>
      </c>
      <c r="S981" s="95">
        <v>0</v>
      </c>
      <c r="T981" s="95">
        <v>1188</v>
      </c>
      <c r="U981" s="95">
        <v>25673</v>
      </c>
      <c r="V981" s="128"/>
      <c r="W981" s="361">
        <v>0</v>
      </c>
      <c r="X981" s="362">
        <v>0</v>
      </c>
      <c r="Y981" s="133">
        <v>0.09</v>
      </c>
      <c r="Z981" s="133">
        <v>6.4593969340280477E-3</v>
      </c>
      <c r="AA981" s="339">
        <v>0</v>
      </c>
      <c r="AB981" s="130"/>
      <c r="AC981" s="341">
        <v>1</v>
      </c>
      <c r="AD981" s="134">
        <v>0</v>
      </c>
      <c r="AE981" s="95">
        <v>0</v>
      </c>
      <c r="AF981" s="95">
        <v>0</v>
      </c>
      <c r="AG981" s="343">
        <v>0</v>
      </c>
      <c r="AH981" s="99"/>
    </row>
    <row r="982" spans="1:34" s="34" customFormat="1" ht="12">
      <c r="A982" s="100">
        <v>3513</v>
      </c>
      <c r="B982" s="103">
        <v>3513044182</v>
      </c>
      <c r="C982" s="102" t="s">
        <v>552</v>
      </c>
      <c r="D982" s="103">
        <v>44</v>
      </c>
      <c r="E982" s="102" t="s">
        <v>69</v>
      </c>
      <c r="F982" s="103">
        <v>182</v>
      </c>
      <c r="G982" s="104" t="s">
        <v>207</v>
      </c>
      <c r="H982" s="94"/>
      <c r="I982" s="304">
        <v>17830</v>
      </c>
      <c r="J982" s="304">
        <v>3683</v>
      </c>
      <c r="K982" s="304">
        <v>0</v>
      </c>
      <c r="L982" s="304">
        <v>1188</v>
      </c>
      <c r="M982" s="304">
        <v>22701</v>
      </c>
      <c r="N982" s="127"/>
      <c r="O982" s="134">
        <v>1</v>
      </c>
      <c r="P982" s="95">
        <v>21513</v>
      </c>
      <c r="Q982" s="95">
        <v>0</v>
      </c>
      <c r="R982" s="95">
        <v>0</v>
      </c>
      <c r="S982" s="95">
        <v>0</v>
      </c>
      <c r="T982" s="95">
        <v>1188</v>
      </c>
      <c r="U982" s="95">
        <v>22701</v>
      </c>
      <c r="V982" s="128"/>
      <c r="W982" s="361">
        <v>0</v>
      </c>
      <c r="X982" s="362">
        <v>0</v>
      </c>
      <c r="Y982" s="133">
        <v>0.09</v>
      </c>
      <c r="Z982" s="133">
        <v>2.6034431548138184E-2</v>
      </c>
      <c r="AA982" s="339">
        <v>0</v>
      </c>
      <c r="AB982" s="130"/>
      <c r="AC982" s="341">
        <v>0</v>
      </c>
      <c r="AD982" s="134">
        <v>0</v>
      </c>
      <c r="AE982" s="95">
        <v>0</v>
      </c>
      <c r="AF982" s="95">
        <v>0</v>
      </c>
      <c r="AG982" s="343">
        <v>0</v>
      </c>
      <c r="AH982" s="99"/>
    </row>
    <row r="983" spans="1:34" s="34" customFormat="1" ht="12">
      <c r="A983" s="100">
        <v>3513</v>
      </c>
      <c r="B983" s="103">
        <v>3513044243</v>
      </c>
      <c r="C983" s="102" t="s">
        <v>552</v>
      </c>
      <c r="D983" s="103">
        <v>44</v>
      </c>
      <c r="E983" s="102" t="s">
        <v>69</v>
      </c>
      <c r="F983" s="103">
        <v>243</v>
      </c>
      <c r="G983" s="104" t="s">
        <v>268</v>
      </c>
      <c r="H983" s="94"/>
      <c r="I983" s="304">
        <v>19315</v>
      </c>
      <c r="J983" s="304">
        <v>2515</v>
      </c>
      <c r="K983" s="304">
        <v>0</v>
      </c>
      <c r="L983" s="304">
        <v>1188</v>
      </c>
      <c r="M983" s="304">
        <v>23018</v>
      </c>
      <c r="N983" s="127"/>
      <c r="O983" s="134">
        <v>2</v>
      </c>
      <c r="P983" s="95">
        <v>43660</v>
      </c>
      <c r="Q983" s="95">
        <v>0</v>
      </c>
      <c r="R983" s="95">
        <v>0</v>
      </c>
      <c r="S983" s="95">
        <v>0</v>
      </c>
      <c r="T983" s="95">
        <v>2376</v>
      </c>
      <c r="U983" s="95">
        <v>46036</v>
      </c>
      <c r="V983" s="128"/>
      <c r="W983" s="361">
        <v>0</v>
      </c>
      <c r="X983" s="362">
        <v>0</v>
      </c>
      <c r="Y983" s="133">
        <v>0.09</v>
      </c>
      <c r="Z983" s="133">
        <v>5.9543084856891471E-3</v>
      </c>
      <c r="AA983" s="339">
        <v>0</v>
      </c>
      <c r="AB983" s="130"/>
      <c r="AC983" s="341">
        <v>0</v>
      </c>
      <c r="AD983" s="134">
        <v>0</v>
      </c>
      <c r="AE983" s="95">
        <v>0</v>
      </c>
      <c r="AF983" s="95">
        <v>0</v>
      </c>
      <c r="AG983" s="343">
        <v>0</v>
      </c>
      <c r="AH983" s="99"/>
    </row>
    <row r="984" spans="1:34" s="34" customFormat="1" ht="12">
      <c r="A984" s="100">
        <v>3513</v>
      </c>
      <c r="B984" s="103">
        <v>3513044244</v>
      </c>
      <c r="C984" s="102" t="s">
        <v>552</v>
      </c>
      <c r="D984" s="103">
        <v>44</v>
      </c>
      <c r="E984" s="102" t="s">
        <v>69</v>
      </c>
      <c r="F984" s="103">
        <v>244</v>
      </c>
      <c r="G984" s="104" t="s">
        <v>269</v>
      </c>
      <c r="H984" s="94"/>
      <c r="I984" s="304">
        <v>16973</v>
      </c>
      <c r="J984" s="304">
        <v>4103</v>
      </c>
      <c r="K984" s="304">
        <v>0</v>
      </c>
      <c r="L984" s="304">
        <v>1188</v>
      </c>
      <c r="M984" s="304">
        <v>22264</v>
      </c>
      <c r="N984" s="127"/>
      <c r="O984" s="134">
        <v>24</v>
      </c>
      <c r="P984" s="95">
        <v>505824</v>
      </c>
      <c r="Q984" s="95">
        <v>0</v>
      </c>
      <c r="R984" s="95">
        <v>0</v>
      </c>
      <c r="S984" s="95">
        <v>0</v>
      </c>
      <c r="T984" s="95">
        <v>28512</v>
      </c>
      <c r="U984" s="95">
        <v>534336</v>
      </c>
      <c r="V984" s="128"/>
      <c r="W984" s="361">
        <v>0</v>
      </c>
      <c r="X984" s="362">
        <v>0</v>
      </c>
      <c r="Y984" s="133">
        <v>0.09</v>
      </c>
      <c r="Z984" s="133">
        <v>8.1553960330733144E-2</v>
      </c>
      <c r="AA984" s="339">
        <v>0</v>
      </c>
      <c r="AB984" s="130"/>
      <c r="AC984" s="341">
        <v>5</v>
      </c>
      <c r="AD984" s="134">
        <v>0</v>
      </c>
      <c r="AE984" s="95">
        <v>0</v>
      </c>
      <c r="AF984" s="95">
        <v>0</v>
      </c>
      <c r="AG984" s="343">
        <v>0</v>
      </c>
      <c r="AH984" s="99"/>
    </row>
    <row r="985" spans="1:34" s="34" customFormat="1" ht="12">
      <c r="A985" s="100">
        <v>3513</v>
      </c>
      <c r="B985" s="103">
        <v>3513044285</v>
      </c>
      <c r="C985" s="102" t="s">
        <v>552</v>
      </c>
      <c r="D985" s="103">
        <v>44</v>
      </c>
      <c r="E985" s="102" t="s">
        <v>69</v>
      </c>
      <c r="F985" s="103">
        <v>285</v>
      </c>
      <c r="G985" s="104" t="s">
        <v>310</v>
      </c>
      <c r="H985" s="94"/>
      <c r="I985" s="304">
        <v>15677</v>
      </c>
      <c r="J985" s="304">
        <v>3467</v>
      </c>
      <c r="K985" s="304">
        <v>0</v>
      </c>
      <c r="L985" s="304">
        <v>1188</v>
      </c>
      <c r="M985" s="304">
        <v>20332</v>
      </c>
      <c r="N985" s="127"/>
      <c r="O985" s="134">
        <v>2</v>
      </c>
      <c r="P985" s="95">
        <v>38288</v>
      </c>
      <c r="Q985" s="95">
        <v>0</v>
      </c>
      <c r="R985" s="95">
        <v>0</v>
      </c>
      <c r="S985" s="95">
        <v>0</v>
      </c>
      <c r="T985" s="95">
        <v>2376</v>
      </c>
      <c r="U985" s="95">
        <v>40664</v>
      </c>
      <c r="V985" s="128"/>
      <c r="W985" s="361">
        <v>0</v>
      </c>
      <c r="X985" s="362">
        <v>0</v>
      </c>
      <c r="Y985" s="133">
        <v>0.09</v>
      </c>
      <c r="Z985" s="133">
        <v>2.2266543452715282E-2</v>
      </c>
      <c r="AA985" s="339">
        <v>0</v>
      </c>
      <c r="AB985" s="130"/>
      <c r="AC985" s="341">
        <v>0</v>
      </c>
      <c r="AD985" s="134">
        <v>0</v>
      </c>
      <c r="AE985" s="95">
        <v>0</v>
      </c>
      <c r="AF985" s="95">
        <v>0</v>
      </c>
      <c r="AG985" s="343">
        <v>0</v>
      </c>
      <c r="AH985" s="99"/>
    </row>
    <row r="986" spans="1:34" s="34" customFormat="1" ht="12">
      <c r="A986" s="100">
        <v>3513</v>
      </c>
      <c r="B986" s="103">
        <v>3513044293</v>
      </c>
      <c r="C986" s="102" t="s">
        <v>552</v>
      </c>
      <c r="D986" s="103">
        <v>44</v>
      </c>
      <c r="E986" s="102" t="s">
        <v>69</v>
      </c>
      <c r="F986" s="103">
        <v>293</v>
      </c>
      <c r="G986" s="104" t="s">
        <v>318</v>
      </c>
      <c r="H986" s="94"/>
      <c r="I986" s="304">
        <v>18132</v>
      </c>
      <c r="J986" s="304">
        <v>342</v>
      </c>
      <c r="K986" s="304">
        <v>0</v>
      </c>
      <c r="L986" s="304">
        <v>1188</v>
      </c>
      <c r="M986" s="304">
        <v>19662</v>
      </c>
      <c r="N986" s="127"/>
      <c r="O986" s="134">
        <v>37</v>
      </c>
      <c r="P986" s="95">
        <v>683538</v>
      </c>
      <c r="Q986" s="95">
        <v>0</v>
      </c>
      <c r="R986" s="95">
        <v>0</v>
      </c>
      <c r="S986" s="95">
        <v>0</v>
      </c>
      <c r="T986" s="95">
        <v>43956</v>
      </c>
      <c r="U986" s="95">
        <v>727494</v>
      </c>
      <c r="V986" s="128"/>
      <c r="W986" s="361">
        <v>0</v>
      </c>
      <c r="X986" s="362">
        <v>0</v>
      </c>
      <c r="Y986" s="133">
        <v>0.18</v>
      </c>
      <c r="Z986" s="133">
        <v>2.0154267315513733E-2</v>
      </c>
      <c r="AA986" s="339">
        <v>0</v>
      </c>
      <c r="AB986" s="130"/>
      <c r="AC986" s="341">
        <v>11</v>
      </c>
      <c r="AD986" s="134">
        <v>0</v>
      </c>
      <c r="AE986" s="95">
        <v>0</v>
      </c>
      <c r="AF986" s="95">
        <v>0</v>
      </c>
      <c r="AG986" s="343">
        <v>0</v>
      </c>
      <c r="AH986" s="99"/>
    </row>
    <row r="987" spans="1:34" s="34" customFormat="1" ht="12">
      <c r="A987" s="100">
        <v>3513</v>
      </c>
      <c r="B987" s="103">
        <v>3513044625</v>
      </c>
      <c r="C987" s="102" t="s">
        <v>552</v>
      </c>
      <c r="D987" s="103">
        <v>44</v>
      </c>
      <c r="E987" s="102" t="s">
        <v>69</v>
      </c>
      <c r="F987" s="103">
        <v>625</v>
      </c>
      <c r="G987" s="104" t="s">
        <v>388</v>
      </c>
      <c r="H987" s="94"/>
      <c r="I987" s="304">
        <v>15588</v>
      </c>
      <c r="J987" s="304">
        <v>1064</v>
      </c>
      <c r="K987" s="304">
        <v>0</v>
      </c>
      <c r="L987" s="304">
        <v>1188</v>
      </c>
      <c r="M987" s="304">
        <v>17840</v>
      </c>
      <c r="N987" s="127"/>
      <c r="O987" s="134">
        <v>7</v>
      </c>
      <c r="P987" s="95">
        <v>116564</v>
      </c>
      <c r="Q987" s="95">
        <v>0</v>
      </c>
      <c r="R987" s="95">
        <v>0</v>
      </c>
      <c r="S987" s="95">
        <v>0</v>
      </c>
      <c r="T987" s="95">
        <v>8316</v>
      </c>
      <c r="U987" s="95">
        <v>124880</v>
      </c>
      <c r="V987" s="128"/>
      <c r="W987" s="361">
        <v>0</v>
      </c>
      <c r="X987" s="362">
        <v>0</v>
      </c>
      <c r="Y987" s="133">
        <v>0.09</v>
      </c>
      <c r="Z987" s="133">
        <v>8.2373932218969114E-3</v>
      </c>
      <c r="AA987" s="339">
        <v>0</v>
      </c>
      <c r="AB987" s="130"/>
      <c r="AC987" s="341">
        <v>0</v>
      </c>
      <c r="AD987" s="134">
        <v>0</v>
      </c>
      <c r="AE987" s="95">
        <v>0</v>
      </c>
      <c r="AF987" s="95">
        <v>0</v>
      </c>
      <c r="AG987" s="343">
        <v>0</v>
      </c>
      <c r="AH987" s="99"/>
    </row>
    <row r="988" spans="1:34" s="34" customFormat="1" ht="12">
      <c r="A988" s="100">
        <v>3513</v>
      </c>
      <c r="B988" s="103">
        <v>3513044780</v>
      </c>
      <c r="C988" s="102" t="s">
        <v>552</v>
      </c>
      <c r="D988" s="103">
        <v>44</v>
      </c>
      <c r="E988" s="102" t="s">
        <v>69</v>
      </c>
      <c r="F988" s="103">
        <v>780</v>
      </c>
      <c r="G988" s="104" t="s">
        <v>436</v>
      </c>
      <c r="H988" s="94"/>
      <c r="I988" s="304">
        <v>16763</v>
      </c>
      <c r="J988" s="304">
        <v>3068</v>
      </c>
      <c r="K988" s="304">
        <v>0</v>
      </c>
      <c r="L988" s="304">
        <v>1188</v>
      </c>
      <c r="M988" s="304">
        <v>21019</v>
      </c>
      <c r="N988" s="127"/>
      <c r="O988" s="134">
        <v>3</v>
      </c>
      <c r="P988" s="95">
        <v>59493</v>
      </c>
      <c r="Q988" s="95">
        <v>0</v>
      </c>
      <c r="R988" s="95">
        <v>0</v>
      </c>
      <c r="S988" s="95">
        <v>0</v>
      </c>
      <c r="T988" s="95">
        <v>3564</v>
      </c>
      <c r="U988" s="95">
        <v>63057</v>
      </c>
      <c r="V988" s="128"/>
      <c r="W988" s="361">
        <v>0</v>
      </c>
      <c r="X988" s="362">
        <v>0</v>
      </c>
      <c r="Y988" s="133">
        <v>0.09</v>
      </c>
      <c r="Z988" s="133">
        <v>2.1930448008165921E-2</v>
      </c>
      <c r="AA988" s="339">
        <v>0</v>
      </c>
      <c r="AB988" s="130"/>
      <c r="AC988" s="341">
        <v>0</v>
      </c>
      <c r="AD988" s="134">
        <v>0</v>
      </c>
      <c r="AE988" s="95">
        <v>0</v>
      </c>
      <c r="AF988" s="95">
        <v>0</v>
      </c>
      <c r="AG988" s="343">
        <v>0</v>
      </c>
      <c r="AH988" s="99"/>
    </row>
    <row r="989" spans="1:34" s="34" customFormat="1" ht="12">
      <c r="A989" s="100">
        <v>3514</v>
      </c>
      <c r="B989" s="103">
        <v>3514281005</v>
      </c>
      <c r="C989" s="102" t="s">
        <v>553</v>
      </c>
      <c r="D989" s="103">
        <v>281</v>
      </c>
      <c r="E989" s="102" t="s">
        <v>306</v>
      </c>
      <c r="F989" s="103">
        <v>5</v>
      </c>
      <c r="G989" s="104" t="s">
        <v>30</v>
      </c>
      <c r="H989" s="94"/>
      <c r="I989" s="304">
        <v>15981.945223794399</v>
      </c>
      <c r="J989" s="304">
        <v>5451</v>
      </c>
      <c r="K989" s="304">
        <v>0</v>
      </c>
      <c r="L989" s="304">
        <v>1188</v>
      </c>
      <c r="M989" s="304">
        <v>22620.945223794399</v>
      </c>
      <c r="N989" s="127"/>
      <c r="O989" s="134">
        <v>1</v>
      </c>
      <c r="P989" s="95">
        <v>21433</v>
      </c>
      <c r="Q989" s="95">
        <v>0</v>
      </c>
      <c r="R989" s="95">
        <v>0</v>
      </c>
      <c r="S989" s="95">
        <v>0</v>
      </c>
      <c r="T989" s="95">
        <v>1188</v>
      </c>
      <c r="U989" s="95">
        <v>22621</v>
      </c>
      <c r="V989" s="128"/>
      <c r="W989" s="361">
        <v>0</v>
      </c>
      <c r="X989" s="362">
        <v>0</v>
      </c>
      <c r="Y989" s="133">
        <v>0.09</v>
      </c>
      <c r="Z989" s="133">
        <v>2.5948120348375507E-2</v>
      </c>
      <c r="AA989" s="339">
        <v>0</v>
      </c>
      <c r="AB989" s="130"/>
      <c r="AC989" s="341">
        <v>0</v>
      </c>
      <c r="AD989" s="134">
        <v>0</v>
      </c>
      <c r="AE989" s="95">
        <v>0</v>
      </c>
      <c r="AF989" s="95">
        <v>0</v>
      </c>
      <c r="AG989" s="343">
        <v>0</v>
      </c>
      <c r="AH989" s="99"/>
    </row>
    <row r="990" spans="1:34" s="34" customFormat="1" ht="12">
      <c r="A990" s="100">
        <v>3514</v>
      </c>
      <c r="B990" s="103">
        <v>3514281061</v>
      </c>
      <c r="C990" s="102" t="s">
        <v>553</v>
      </c>
      <c r="D990" s="103">
        <v>281</v>
      </c>
      <c r="E990" s="102" t="s">
        <v>306</v>
      </c>
      <c r="F990" s="103">
        <v>61</v>
      </c>
      <c r="G990" s="104" t="s">
        <v>86</v>
      </c>
      <c r="H990" s="94"/>
      <c r="I990" s="304">
        <v>16378</v>
      </c>
      <c r="J990" s="304">
        <v>1704</v>
      </c>
      <c r="K990" s="304">
        <v>0</v>
      </c>
      <c r="L990" s="304">
        <v>1188</v>
      </c>
      <c r="M990" s="304">
        <v>19270</v>
      </c>
      <c r="N990" s="127"/>
      <c r="O990" s="134">
        <v>5</v>
      </c>
      <c r="P990" s="95">
        <v>90410</v>
      </c>
      <c r="Q990" s="95">
        <v>0</v>
      </c>
      <c r="R990" s="95">
        <v>0</v>
      </c>
      <c r="S990" s="95">
        <v>0</v>
      </c>
      <c r="T990" s="95">
        <v>5940</v>
      </c>
      <c r="U990" s="95">
        <v>96350</v>
      </c>
      <c r="V990" s="128"/>
      <c r="W990" s="361">
        <v>0</v>
      </c>
      <c r="X990" s="362">
        <v>0</v>
      </c>
      <c r="Y990" s="133">
        <v>0.18</v>
      </c>
      <c r="Z990" s="133">
        <v>4.8550865681130879E-2</v>
      </c>
      <c r="AA990" s="339">
        <v>0</v>
      </c>
      <c r="AB990" s="130"/>
      <c r="AC990" s="341">
        <v>0</v>
      </c>
      <c r="AD990" s="134">
        <v>0</v>
      </c>
      <c r="AE990" s="95">
        <v>0</v>
      </c>
      <c r="AF990" s="95">
        <v>0</v>
      </c>
      <c r="AG990" s="343">
        <v>0</v>
      </c>
      <c r="AH990" s="99"/>
    </row>
    <row r="991" spans="1:34" s="34" customFormat="1" ht="12">
      <c r="A991" s="100">
        <v>3514</v>
      </c>
      <c r="B991" s="103">
        <v>3514281137</v>
      </c>
      <c r="C991" s="102" t="s">
        <v>553</v>
      </c>
      <c r="D991" s="103">
        <v>281</v>
      </c>
      <c r="E991" s="102" t="s">
        <v>306</v>
      </c>
      <c r="F991" s="103">
        <v>137</v>
      </c>
      <c r="G991" s="104" t="s">
        <v>162</v>
      </c>
      <c r="H991" s="94"/>
      <c r="I991" s="304">
        <v>21772</v>
      </c>
      <c r="J991" s="304">
        <v>669</v>
      </c>
      <c r="K991" s="304">
        <v>0</v>
      </c>
      <c r="L991" s="304">
        <v>1188</v>
      </c>
      <c r="M991" s="304">
        <v>23629</v>
      </c>
      <c r="N991" s="127"/>
      <c r="O991" s="134">
        <v>3</v>
      </c>
      <c r="P991" s="95">
        <v>67323</v>
      </c>
      <c r="Q991" s="95">
        <v>0</v>
      </c>
      <c r="R991" s="95">
        <v>0</v>
      </c>
      <c r="S991" s="95">
        <v>0</v>
      </c>
      <c r="T991" s="95">
        <v>3564</v>
      </c>
      <c r="U991" s="95">
        <v>70887</v>
      </c>
      <c r="V991" s="128"/>
      <c r="W991" s="361">
        <v>0</v>
      </c>
      <c r="X991" s="362">
        <v>0</v>
      </c>
      <c r="Y991" s="133">
        <v>0.18</v>
      </c>
      <c r="Z991" s="133">
        <v>0.10492736217608863</v>
      </c>
      <c r="AA991" s="339">
        <v>0</v>
      </c>
      <c r="AB991" s="130"/>
      <c r="AC991" s="341">
        <v>2</v>
      </c>
      <c r="AD991" s="134">
        <v>0</v>
      </c>
      <c r="AE991" s="95">
        <v>0</v>
      </c>
      <c r="AF991" s="95">
        <v>0</v>
      </c>
      <c r="AG991" s="343">
        <v>0</v>
      </c>
      <c r="AH991" s="99"/>
    </row>
    <row r="992" spans="1:34" s="34" customFormat="1" ht="12">
      <c r="A992" s="100">
        <v>3514</v>
      </c>
      <c r="B992" s="103">
        <v>3514281161</v>
      </c>
      <c r="C992" s="102" t="s">
        <v>553</v>
      </c>
      <c r="D992" s="103">
        <v>281</v>
      </c>
      <c r="E992" s="102" t="s">
        <v>306</v>
      </c>
      <c r="F992" s="103">
        <v>161</v>
      </c>
      <c r="G992" s="104" t="s">
        <v>186</v>
      </c>
      <c r="H992" s="94"/>
      <c r="I992" s="304">
        <v>15623.206692412536</v>
      </c>
      <c r="J992" s="304">
        <v>5503</v>
      </c>
      <c r="K992" s="304">
        <v>0</v>
      </c>
      <c r="L992" s="304">
        <v>1188</v>
      </c>
      <c r="M992" s="304">
        <v>22314.206692412536</v>
      </c>
      <c r="N992" s="127"/>
      <c r="O992" s="134">
        <v>1</v>
      </c>
      <c r="P992" s="95">
        <v>21126</v>
      </c>
      <c r="Q992" s="95">
        <v>0</v>
      </c>
      <c r="R992" s="95">
        <v>0</v>
      </c>
      <c r="S992" s="95">
        <v>0</v>
      </c>
      <c r="T992" s="95">
        <v>1188</v>
      </c>
      <c r="U992" s="95">
        <v>22314</v>
      </c>
      <c r="V992" s="128"/>
      <c r="W992" s="361">
        <v>0</v>
      </c>
      <c r="X992" s="362">
        <v>0</v>
      </c>
      <c r="Y992" s="133">
        <v>0.09</v>
      </c>
      <c r="Z992" s="133">
        <v>1.6324614476345253E-2</v>
      </c>
      <c r="AA992" s="339">
        <v>0</v>
      </c>
      <c r="AB992" s="130"/>
      <c r="AC992" s="341">
        <v>0</v>
      </c>
      <c r="AD992" s="134">
        <v>0</v>
      </c>
      <c r="AE992" s="95">
        <v>0</v>
      </c>
      <c r="AF992" s="95">
        <v>0</v>
      </c>
      <c r="AG992" s="343">
        <v>0</v>
      </c>
      <c r="AH992" s="99"/>
    </row>
    <row r="993" spans="1:34" s="34" customFormat="1" ht="12">
      <c r="A993" s="100">
        <v>3514</v>
      </c>
      <c r="B993" s="103">
        <v>3514281281</v>
      </c>
      <c r="C993" s="102" t="s">
        <v>553</v>
      </c>
      <c r="D993" s="103">
        <v>281</v>
      </c>
      <c r="E993" s="102" t="s">
        <v>306</v>
      </c>
      <c r="F993" s="103">
        <v>281</v>
      </c>
      <c r="G993" s="104" t="s">
        <v>306</v>
      </c>
      <c r="H993" s="94"/>
      <c r="I993" s="304">
        <v>21018</v>
      </c>
      <c r="J993" s="304">
        <v>2</v>
      </c>
      <c r="K993" s="304">
        <v>0</v>
      </c>
      <c r="L993" s="304">
        <v>1188</v>
      </c>
      <c r="M993" s="304">
        <v>22208</v>
      </c>
      <c r="N993" s="127"/>
      <c r="O993" s="134">
        <v>582</v>
      </c>
      <c r="P993" s="95">
        <v>12233640</v>
      </c>
      <c r="Q993" s="95">
        <v>0</v>
      </c>
      <c r="R993" s="95">
        <v>0</v>
      </c>
      <c r="S993" s="95">
        <v>0</v>
      </c>
      <c r="T993" s="95">
        <v>691416</v>
      </c>
      <c r="U993" s="95">
        <v>12925056</v>
      </c>
      <c r="V993" s="128"/>
      <c r="W993" s="361">
        <v>0</v>
      </c>
      <c r="X993" s="362">
        <v>0</v>
      </c>
      <c r="Y993" s="133">
        <v>0.18</v>
      </c>
      <c r="Z993" s="133">
        <v>0.16214776428547989</v>
      </c>
      <c r="AA993" s="339">
        <v>0</v>
      </c>
      <c r="AB993" s="130"/>
      <c r="AC993" s="341">
        <v>79</v>
      </c>
      <c r="AD993" s="134">
        <v>0</v>
      </c>
      <c r="AE993" s="95">
        <v>0</v>
      </c>
      <c r="AF993" s="95">
        <v>0</v>
      </c>
      <c r="AG993" s="343">
        <v>0</v>
      </c>
      <c r="AH993" s="99"/>
    </row>
    <row r="994" spans="1:34" s="34" customFormat="1" ht="12">
      <c r="A994" s="100">
        <v>3515</v>
      </c>
      <c r="B994" s="103">
        <v>3515287024</v>
      </c>
      <c r="C994" s="102" t="s">
        <v>562</v>
      </c>
      <c r="D994" s="103">
        <v>287</v>
      </c>
      <c r="E994" s="102" t="s">
        <v>312</v>
      </c>
      <c r="F994" s="103">
        <v>24</v>
      </c>
      <c r="G994" s="104" t="s">
        <v>49</v>
      </c>
      <c r="H994" s="94"/>
      <c r="I994" s="304">
        <v>13684.612222222222</v>
      </c>
      <c r="J994" s="304">
        <v>3963</v>
      </c>
      <c r="K994" s="304">
        <v>0</v>
      </c>
      <c r="L994" s="304">
        <v>1188</v>
      </c>
      <c r="M994" s="304">
        <v>18835.612222222222</v>
      </c>
      <c r="N994" s="127"/>
      <c r="O994" s="134">
        <v>2</v>
      </c>
      <c r="P994" s="95">
        <v>35296</v>
      </c>
      <c r="Q994" s="95">
        <v>0</v>
      </c>
      <c r="R994" s="95">
        <v>0</v>
      </c>
      <c r="S994" s="95">
        <v>0</v>
      </c>
      <c r="T994" s="95">
        <v>2376</v>
      </c>
      <c r="U994" s="95">
        <v>37672</v>
      </c>
      <c r="V994" s="128"/>
      <c r="W994" s="361">
        <v>0</v>
      </c>
      <c r="X994" s="362">
        <v>0</v>
      </c>
      <c r="Y994" s="133">
        <v>0.09</v>
      </c>
      <c r="Z994" s="133">
        <v>2.2477496669664688E-2</v>
      </c>
      <c r="AA994" s="339">
        <v>0</v>
      </c>
      <c r="AB994" s="130"/>
      <c r="AC994" s="341">
        <v>0</v>
      </c>
      <c r="AD994" s="134">
        <v>0</v>
      </c>
      <c r="AE994" s="95">
        <v>0</v>
      </c>
      <c r="AF994" s="95">
        <v>0</v>
      </c>
      <c r="AG994" s="343">
        <v>0</v>
      </c>
      <c r="AH994" s="99"/>
    </row>
    <row r="995" spans="1:34" s="34" customFormat="1" ht="12">
      <c r="A995" s="100">
        <v>3515</v>
      </c>
      <c r="B995" s="103">
        <v>3515287043</v>
      </c>
      <c r="C995" s="102" t="s">
        <v>562</v>
      </c>
      <c r="D995" s="103">
        <v>287</v>
      </c>
      <c r="E995" s="102" t="s">
        <v>312</v>
      </c>
      <c r="F995" s="103">
        <v>43</v>
      </c>
      <c r="G995" s="104" t="s">
        <v>68</v>
      </c>
      <c r="H995" s="94"/>
      <c r="I995" s="304">
        <v>12262</v>
      </c>
      <c r="J995" s="304">
        <v>5521</v>
      </c>
      <c r="K995" s="304">
        <v>0</v>
      </c>
      <c r="L995" s="304">
        <v>1188</v>
      </c>
      <c r="M995" s="304">
        <v>18971</v>
      </c>
      <c r="N995" s="127"/>
      <c r="O995" s="134">
        <v>7</v>
      </c>
      <c r="P995" s="95">
        <v>124481</v>
      </c>
      <c r="Q995" s="95">
        <v>0</v>
      </c>
      <c r="R995" s="95">
        <v>0</v>
      </c>
      <c r="S995" s="95">
        <v>0</v>
      </c>
      <c r="T995" s="95">
        <v>8316</v>
      </c>
      <c r="U995" s="95">
        <v>132797</v>
      </c>
      <c r="V995" s="128"/>
      <c r="W995" s="361">
        <v>0</v>
      </c>
      <c r="X995" s="362">
        <v>0</v>
      </c>
      <c r="Y995" s="133">
        <v>0.09</v>
      </c>
      <c r="Z995" s="133">
        <v>2.4229806559983361E-2</v>
      </c>
      <c r="AA995" s="339">
        <v>0</v>
      </c>
      <c r="AB995" s="130"/>
      <c r="AC995" s="341">
        <v>4</v>
      </c>
      <c r="AD995" s="134">
        <v>0</v>
      </c>
      <c r="AE995" s="95">
        <v>0</v>
      </c>
      <c r="AF995" s="95">
        <v>0</v>
      </c>
      <c r="AG995" s="343">
        <v>0</v>
      </c>
      <c r="AH995" s="99"/>
    </row>
    <row r="996" spans="1:34" s="34" customFormat="1" ht="12">
      <c r="A996" s="100">
        <v>3515</v>
      </c>
      <c r="B996" s="103">
        <v>3515287045</v>
      </c>
      <c r="C996" s="102" t="s">
        <v>562</v>
      </c>
      <c r="D996" s="103">
        <v>287</v>
      </c>
      <c r="E996" s="102" t="s">
        <v>312</v>
      </c>
      <c r="F996" s="103">
        <v>45</v>
      </c>
      <c r="G996" s="104" t="s">
        <v>70</v>
      </c>
      <c r="H996" s="94"/>
      <c r="I996" s="304">
        <v>11247</v>
      </c>
      <c r="J996" s="304">
        <v>3861</v>
      </c>
      <c r="K996" s="304">
        <v>0</v>
      </c>
      <c r="L996" s="304">
        <v>1188</v>
      </c>
      <c r="M996" s="304">
        <v>16296</v>
      </c>
      <c r="N996" s="127"/>
      <c r="O996" s="134">
        <v>2</v>
      </c>
      <c r="P996" s="95">
        <v>30216</v>
      </c>
      <c r="Q996" s="95">
        <v>0</v>
      </c>
      <c r="R996" s="95">
        <v>0</v>
      </c>
      <c r="S996" s="95">
        <v>0</v>
      </c>
      <c r="T996" s="95">
        <v>2376</v>
      </c>
      <c r="U996" s="95">
        <v>32592</v>
      </c>
      <c r="V996" s="128"/>
      <c r="W996" s="361">
        <v>0</v>
      </c>
      <c r="X996" s="362">
        <v>0</v>
      </c>
      <c r="Y996" s="133">
        <v>0.09</v>
      </c>
      <c r="Z996" s="133">
        <v>6.7322200777715788E-3</v>
      </c>
      <c r="AA996" s="339">
        <v>0</v>
      </c>
      <c r="AB996" s="130"/>
      <c r="AC996" s="341">
        <v>1</v>
      </c>
      <c r="AD996" s="134">
        <v>0</v>
      </c>
      <c r="AE996" s="95">
        <v>0</v>
      </c>
      <c r="AF996" s="95">
        <v>0</v>
      </c>
      <c r="AG996" s="343">
        <v>0</v>
      </c>
      <c r="AH996" s="99"/>
    </row>
    <row r="997" spans="1:34" s="34" customFormat="1" ht="12">
      <c r="A997" s="100">
        <v>3515</v>
      </c>
      <c r="B997" s="103">
        <v>3515287135</v>
      </c>
      <c r="C997" s="102" t="s">
        <v>562</v>
      </c>
      <c r="D997" s="103">
        <v>287</v>
      </c>
      <c r="E997" s="102" t="s">
        <v>312</v>
      </c>
      <c r="F997" s="103">
        <v>135</v>
      </c>
      <c r="G997" s="104" t="s">
        <v>160</v>
      </c>
      <c r="H997" s="94"/>
      <c r="I997" s="304">
        <v>15175.065294117645</v>
      </c>
      <c r="J997" s="304">
        <v>9647</v>
      </c>
      <c r="K997" s="304">
        <v>0</v>
      </c>
      <c r="L997" s="304">
        <v>1188</v>
      </c>
      <c r="M997" s="304">
        <v>26010.065294117645</v>
      </c>
      <c r="N997" s="127"/>
      <c r="O997" s="134">
        <v>2</v>
      </c>
      <c r="P997" s="95">
        <v>49644</v>
      </c>
      <c r="Q997" s="95">
        <v>0</v>
      </c>
      <c r="R997" s="95">
        <v>0</v>
      </c>
      <c r="S997" s="95">
        <v>0</v>
      </c>
      <c r="T997" s="95">
        <v>2376</v>
      </c>
      <c r="U997" s="95">
        <v>52020</v>
      </c>
      <c r="V997" s="128"/>
      <c r="W997" s="361">
        <v>0</v>
      </c>
      <c r="X997" s="362">
        <v>0</v>
      </c>
      <c r="Y997" s="133">
        <v>0.09</v>
      </c>
      <c r="Z997" s="133">
        <v>1.2236733014125927E-2</v>
      </c>
      <c r="AA997" s="339">
        <v>0</v>
      </c>
      <c r="AB997" s="130"/>
      <c r="AC997" s="341">
        <v>1</v>
      </c>
      <c r="AD997" s="134">
        <v>0</v>
      </c>
      <c r="AE997" s="95">
        <v>0</v>
      </c>
      <c r="AF997" s="95">
        <v>0</v>
      </c>
      <c r="AG997" s="343">
        <v>0</v>
      </c>
      <c r="AH997" s="99"/>
    </row>
    <row r="998" spans="1:34" s="34" customFormat="1" ht="12">
      <c r="A998" s="100">
        <v>3515</v>
      </c>
      <c r="B998" s="103">
        <v>3515287151</v>
      </c>
      <c r="C998" s="102" t="s">
        <v>562</v>
      </c>
      <c r="D998" s="103">
        <v>287</v>
      </c>
      <c r="E998" s="102" t="s">
        <v>312</v>
      </c>
      <c r="F998" s="103">
        <v>151</v>
      </c>
      <c r="G998" s="104" t="s">
        <v>176</v>
      </c>
      <c r="H998" s="94"/>
      <c r="I998" s="304">
        <v>11091</v>
      </c>
      <c r="J998" s="304">
        <v>2492</v>
      </c>
      <c r="K998" s="304">
        <v>0</v>
      </c>
      <c r="L998" s="304">
        <v>1188</v>
      </c>
      <c r="M998" s="304">
        <v>14771</v>
      </c>
      <c r="N998" s="127"/>
      <c r="O998" s="134">
        <v>1</v>
      </c>
      <c r="P998" s="95">
        <v>13583</v>
      </c>
      <c r="Q998" s="95">
        <v>0</v>
      </c>
      <c r="R998" s="95">
        <v>0</v>
      </c>
      <c r="S998" s="95">
        <v>0</v>
      </c>
      <c r="T998" s="95">
        <v>1188</v>
      </c>
      <c r="U998" s="95">
        <v>14771</v>
      </c>
      <c r="V998" s="128"/>
      <c r="W998" s="361">
        <v>0</v>
      </c>
      <c r="X998" s="362">
        <v>0</v>
      </c>
      <c r="Y998" s="133">
        <v>0.09</v>
      </c>
      <c r="Z998" s="133">
        <v>3.2518401609165748E-2</v>
      </c>
      <c r="AA998" s="339">
        <v>0</v>
      </c>
      <c r="AB998" s="130"/>
      <c r="AC998" s="341">
        <v>0</v>
      </c>
      <c r="AD998" s="134">
        <v>0</v>
      </c>
      <c r="AE998" s="95">
        <v>0</v>
      </c>
      <c r="AF998" s="95">
        <v>0</v>
      </c>
      <c r="AG998" s="343">
        <v>0</v>
      </c>
      <c r="AH998" s="99"/>
    </row>
    <row r="999" spans="1:34" s="34" customFormat="1" ht="12">
      <c r="A999" s="100">
        <v>3515</v>
      </c>
      <c r="B999" s="103">
        <v>3515287191</v>
      </c>
      <c r="C999" s="102" t="s">
        <v>562</v>
      </c>
      <c r="D999" s="103">
        <v>287</v>
      </c>
      <c r="E999" s="102" t="s">
        <v>312</v>
      </c>
      <c r="F999" s="103">
        <v>191</v>
      </c>
      <c r="G999" s="104" t="s">
        <v>216</v>
      </c>
      <c r="H999" s="94"/>
      <c r="I999" s="304">
        <v>12911</v>
      </c>
      <c r="J999" s="304">
        <v>4038</v>
      </c>
      <c r="K999" s="304">
        <v>0</v>
      </c>
      <c r="L999" s="304">
        <v>1188</v>
      </c>
      <c r="M999" s="304">
        <v>18137</v>
      </c>
      <c r="N999" s="127"/>
      <c r="O999" s="134">
        <v>25</v>
      </c>
      <c r="P999" s="95">
        <v>423725</v>
      </c>
      <c r="Q999" s="95">
        <v>0</v>
      </c>
      <c r="R999" s="95">
        <v>0</v>
      </c>
      <c r="S999" s="95">
        <v>0</v>
      </c>
      <c r="T999" s="95">
        <v>29700</v>
      </c>
      <c r="U999" s="95">
        <v>453425</v>
      </c>
      <c r="V999" s="128"/>
      <c r="W999" s="361">
        <v>0</v>
      </c>
      <c r="X999" s="362">
        <v>0</v>
      </c>
      <c r="Y999" s="133">
        <v>0.09</v>
      </c>
      <c r="Z999" s="133">
        <v>3.4459112533454413E-2</v>
      </c>
      <c r="AA999" s="339">
        <v>0</v>
      </c>
      <c r="AB999" s="130"/>
      <c r="AC999" s="341">
        <v>13</v>
      </c>
      <c r="AD999" s="134">
        <v>0</v>
      </c>
      <c r="AE999" s="95">
        <v>0</v>
      </c>
      <c r="AF999" s="95">
        <v>0</v>
      </c>
      <c r="AG999" s="343">
        <v>0</v>
      </c>
      <c r="AH999" s="99"/>
    </row>
    <row r="1000" spans="1:34" s="34" customFormat="1" ht="12">
      <c r="A1000" s="100">
        <v>3515</v>
      </c>
      <c r="B1000" s="103">
        <v>3515287215</v>
      </c>
      <c r="C1000" s="102" t="s">
        <v>562</v>
      </c>
      <c r="D1000" s="103">
        <v>287</v>
      </c>
      <c r="E1000" s="102" t="s">
        <v>312</v>
      </c>
      <c r="F1000" s="103">
        <v>215</v>
      </c>
      <c r="G1000" s="104" t="s">
        <v>240</v>
      </c>
      <c r="H1000" s="94"/>
      <c r="I1000" s="304">
        <v>13851</v>
      </c>
      <c r="J1000" s="304">
        <v>0</v>
      </c>
      <c r="K1000" s="304">
        <v>0</v>
      </c>
      <c r="L1000" s="304">
        <v>1188</v>
      </c>
      <c r="M1000" s="304">
        <v>15039</v>
      </c>
      <c r="N1000" s="127"/>
      <c r="O1000" s="134">
        <v>14</v>
      </c>
      <c r="P1000" s="95">
        <v>193914</v>
      </c>
      <c r="Q1000" s="95">
        <v>0</v>
      </c>
      <c r="R1000" s="95">
        <v>0</v>
      </c>
      <c r="S1000" s="95">
        <v>0</v>
      </c>
      <c r="T1000" s="95">
        <v>16632</v>
      </c>
      <c r="U1000" s="95">
        <v>210546</v>
      </c>
      <c r="V1000" s="128"/>
      <c r="W1000" s="361">
        <v>0</v>
      </c>
      <c r="X1000" s="362">
        <v>0</v>
      </c>
      <c r="Y1000" s="133">
        <v>0.18</v>
      </c>
      <c r="Z1000" s="133">
        <v>7.6714045616139953E-2</v>
      </c>
      <c r="AA1000" s="339">
        <v>0</v>
      </c>
      <c r="AB1000" s="130"/>
      <c r="AC1000" s="341">
        <v>6</v>
      </c>
      <c r="AD1000" s="134">
        <v>0</v>
      </c>
      <c r="AE1000" s="95">
        <v>0</v>
      </c>
      <c r="AF1000" s="95">
        <v>0</v>
      </c>
      <c r="AG1000" s="343">
        <v>0</v>
      </c>
      <c r="AH1000" s="99"/>
    </row>
    <row r="1001" spans="1:34" s="34" customFormat="1" ht="12">
      <c r="A1001" s="100">
        <v>3515</v>
      </c>
      <c r="B1001" s="103">
        <v>3515287227</v>
      </c>
      <c r="C1001" s="102" t="s">
        <v>562</v>
      </c>
      <c r="D1001" s="103">
        <v>287</v>
      </c>
      <c r="E1001" s="102" t="s">
        <v>312</v>
      </c>
      <c r="F1001" s="103">
        <v>227</v>
      </c>
      <c r="G1001" s="104" t="s">
        <v>252</v>
      </c>
      <c r="H1001" s="94"/>
      <c r="I1001" s="304">
        <v>15545</v>
      </c>
      <c r="J1001" s="304">
        <v>3126</v>
      </c>
      <c r="K1001" s="304">
        <v>0</v>
      </c>
      <c r="L1001" s="304">
        <v>1188</v>
      </c>
      <c r="M1001" s="304">
        <v>19859</v>
      </c>
      <c r="N1001" s="127"/>
      <c r="O1001" s="134">
        <v>19</v>
      </c>
      <c r="P1001" s="95">
        <v>354749</v>
      </c>
      <c r="Q1001" s="95">
        <v>0</v>
      </c>
      <c r="R1001" s="95">
        <v>0</v>
      </c>
      <c r="S1001" s="95">
        <v>0</v>
      </c>
      <c r="T1001" s="95">
        <v>22572</v>
      </c>
      <c r="U1001" s="95">
        <v>377321</v>
      </c>
      <c r="V1001" s="128"/>
      <c r="W1001" s="361">
        <v>0</v>
      </c>
      <c r="X1001" s="362">
        <v>0</v>
      </c>
      <c r="Y1001" s="133">
        <v>0.18</v>
      </c>
      <c r="Z1001" s="133">
        <v>2.138802881197276E-2</v>
      </c>
      <c r="AA1001" s="339">
        <v>0</v>
      </c>
      <c r="AB1001" s="130"/>
      <c r="AC1001" s="341">
        <v>8</v>
      </c>
      <c r="AD1001" s="134">
        <v>0</v>
      </c>
      <c r="AE1001" s="95">
        <v>0</v>
      </c>
      <c r="AF1001" s="95">
        <v>0</v>
      </c>
      <c r="AG1001" s="343">
        <v>0</v>
      </c>
      <c r="AH1001" s="99"/>
    </row>
    <row r="1002" spans="1:34" s="34" customFormat="1" ht="12">
      <c r="A1002" s="100">
        <v>3515</v>
      </c>
      <c r="B1002" s="103">
        <v>3515287277</v>
      </c>
      <c r="C1002" s="102" t="s">
        <v>562</v>
      </c>
      <c r="D1002" s="103">
        <v>287</v>
      </c>
      <c r="E1002" s="102" t="s">
        <v>312</v>
      </c>
      <c r="F1002" s="103">
        <v>277</v>
      </c>
      <c r="G1002" s="104" t="s">
        <v>302</v>
      </c>
      <c r="H1002" s="94"/>
      <c r="I1002" s="304">
        <v>18690</v>
      </c>
      <c r="J1002" s="304">
        <v>54</v>
      </c>
      <c r="K1002" s="304">
        <v>0</v>
      </c>
      <c r="L1002" s="304">
        <v>1188</v>
      </c>
      <c r="M1002" s="304">
        <v>19932</v>
      </c>
      <c r="N1002" s="127"/>
      <c r="O1002" s="134">
        <v>186</v>
      </c>
      <c r="P1002" s="95">
        <v>3486384</v>
      </c>
      <c r="Q1002" s="95">
        <v>0</v>
      </c>
      <c r="R1002" s="95">
        <v>0</v>
      </c>
      <c r="S1002" s="95">
        <v>0</v>
      </c>
      <c r="T1002" s="95">
        <v>220968</v>
      </c>
      <c r="U1002" s="95">
        <v>3707352</v>
      </c>
      <c r="V1002" s="128"/>
      <c r="W1002" s="361">
        <v>0</v>
      </c>
      <c r="X1002" s="362">
        <v>0</v>
      </c>
      <c r="Y1002" s="133">
        <v>0.18</v>
      </c>
      <c r="Z1002" s="133">
        <v>8.305646154397292E-2</v>
      </c>
      <c r="AA1002" s="339">
        <v>0</v>
      </c>
      <c r="AB1002" s="130"/>
      <c r="AC1002" s="341">
        <v>60</v>
      </c>
      <c r="AD1002" s="134">
        <v>0</v>
      </c>
      <c r="AE1002" s="95">
        <v>0</v>
      </c>
      <c r="AF1002" s="95">
        <v>0</v>
      </c>
      <c r="AG1002" s="343">
        <v>0</v>
      </c>
      <c r="AH1002" s="99"/>
    </row>
    <row r="1003" spans="1:34" s="34" customFormat="1" ht="12">
      <c r="A1003" s="100">
        <v>3515</v>
      </c>
      <c r="B1003" s="103">
        <v>3515287281</v>
      </c>
      <c r="C1003" s="102" t="s">
        <v>562</v>
      </c>
      <c r="D1003" s="103">
        <v>287</v>
      </c>
      <c r="E1003" s="102" t="s">
        <v>312</v>
      </c>
      <c r="F1003" s="103">
        <v>281</v>
      </c>
      <c r="G1003" s="104" t="s">
        <v>306</v>
      </c>
      <c r="H1003" s="94"/>
      <c r="I1003" s="304">
        <v>21147.651529245948</v>
      </c>
      <c r="J1003" s="304">
        <v>2</v>
      </c>
      <c r="K1003" s="304">
        <v>0</v>
      </c>
      <c r="L1003" s="304">
        <v>1188</v>
      </c>
      <c r="M1003" s="304">
        <v>22337.651529245948</v>
      </c>
      <c r="N1003" s="127"/>
      <c r="O1003" s="134">
        <v>1</v>
      </c>
      <c r="P1003" s="95">
        <v>21150</v>
      </c>
      <c r="Q1003" s="95">
        <v>0</v>
      </c>
      <c r="R1003" s="95">
        <v>0</v>
      </c>
      <c r="S1003" s="95">
        <v>0</v>
      </c>
      <c r="T1003" s="95">
        <v>1188</v>
      </c>
      <c r="U1003" s="95">
        <v>22338</v>
      </c>
      <c r="V1003" s="128"/>
      <c r="W1003" s="361">
        <v>0</v>
      </c>
      <c r="X1003" s="362">
        <v>0</v>
      </c>
      <c r="Y1003" s="133">
        <v>0.18</v>
      </c>
      <c r="Z1003" s="133">
        <v>0.16214776428547989</v>
      </c>
      <c r="AA1003" s="339">
        <v>0</v>
      </c>
      <c r="AB1003" s="130"/>
      <c r="AC1003" s="341">
        <v>0</v>
      </c>
      <c r="AD1003" s="134">
        <v>0</v>
      </c>
      <c r="AE1003" s="95">
        <v>0</v>
      </c>
      <c r="AF1003" s="95">
        <v>0</v>
      </c>
      <c r="AG1003" s="343">
        <v>0</v>
      </c>
      <c r="AH1003" s="99"/>
    </row>
    <row r="1004" spans="1:34" s="34" customFormat="1" ht="12">
      <c r="A1004" s="100">
        <v>3515</v>
      </c>
      <c r="B1004" s="103">
        <v>3515287287</v>
      </c>
      <c r="C1004" s="102" t="s">
        <v>562</v>
      </c>
      <c r="D1004" s="103">
        <v>287</v>
      </c>
      <c r="E1004" s="102" t="s">
        <v>312</v>
      </c>
      <c r="F1004" s="103">
        <v>287</v>
      </c>
      <c r="G1004" s="104" t="s">
        <v>312</v>
      </c>
      <c r="H1004" s="94"/>
      <c r="I1004" s="304">
        <v>13054</v>
      </c>
      <c r="J1004" s="304">
        <v>5467</v>
      </c>
      <c r="K1004" s="304">
        <v>0</v>
      </c>
      <c r="L1004" s="304">
        <v>1188</v>
      </c>
      <c r="M1004" s="304">
        <v>19709</v>
      </c>
      <c r="N1004" s="127"/>
      <c r="O1004" s="134">
        <v>26</v>
      </c>
      <c r="P1004" s="95">
        <v>481546</v>
      </c>
      <c r="Q1004" s="95">
        <v>0</v>
      </c>
      <c r="R1004" s="95">
        <v>0</v>
      </c>
      <c r="S1004" s="95">
        <v>0</v>
      </c>
      <c r="T1004" s="95">
        <v>30888</v>
      </c>
      <c r="U1004" s="95">
        <v>512434</v>
      </c>
      <c r="V1004" s="128"/>
      <c r="W1004" s="361">
        <v>0</v>
      </c>
      <c r="X1004" s="362">
        <v>0</v>
      </c>
      <c r="Y1004" s="133">
        <v>0.09</v>
      </c>
      <c r="Z1004" s="133">
        <v>2.9737278701946715E-2</v>
      </c>
      <c r="AA1004" s="339">
        <v>0</v>
      </c>
      <c r="AB1004" s="130"/>
      <c r="AC1004" s="341">
        <v>9</v>
      </c>
      <c r="AD1004" s="134">
        <v>0</v>
      </c>
      <c r="AE1004" s="95">
        <v>0</v>
      </c>
      <c r="AF1004" s="95">
        <v>0</v>
      </c>
      <c r="AG1004" s="343">
        <v>0</v>
      </c>
      <c r="AH1004" s="99"/>
    </row>
    <row r="1005" spans="1:34" s="34" customFormat="1" ht="12">
      <c r="A1005" s="100">
        <v>3515</v>
      </c>
      <c r="B1005" s="103">
        <v>3515287306</v>
      </c>
      <c r="C1005" s="102" t="s">
        <v>562</v>
      </c>
      <c r="D1005" s="103">
        <v>287</v>
      </c>
      <c r="E1005" s="102" t="s">
        <v>312</v>
      </c>
      <c r="F1005" s="103">
        <v>306</v>
      </c>
      <c r="G1005" s="104" t="s">
        <v>331</v>
      </c>
      <c r="H1005" s="94"/>
      <c r="I1005" s="304">
        <v>17229</v>
      </c>
      <c r="J1005" s="304">
        <v>9947</v>
      </c>
      <c r="K1005" s="304">
        <v>0</v>
      </c>
      <c r="L1005" s="304">
        <v>1188</v>
      </c>
      <c r="M1005" s="304">
        <v>28364</v>
      </c>
      <c r="N1005" s="127"/>
      <c r="O1005" s="134">
        <v>1</v>
      </c>
      <c r="P1005" s="95">
        <v>27176</v>
      </c>
      <c r="Q1005" s="95">
        <v>0</v>
      </c>
      <c r="R1005" s="95">
        <v>0</v>
      </c>
      <c r="S1005" s="95">
        <v>0</v>
      </c>
      <c r="T1005" s="95">
        <v>1188</v>
      </c>
      <c r="U1005" s="95">
        <v>28364</v>
      </c>
      <c r="V1005" s="128"/>
      <c r="W1005" s="361">
        <v>0</v>
      </c>
      <c r="X1005" s="362">
        <v>0</v>
      </c>
      <c r="Y1005" s="133">
        <v>0.09</v>
      </c>
      <c r="Z1005" s="133">
        <v>9.6636801760525103E-3</v>
      </c>
      <c r="AA1005" s="339">
        <v>0</v>
      </c>
      <c r="AB1005" s="130"/>
      <c r="AC1005" s="341">
        <v>1</v>
      </c>
      <c r="AD1005" s="134">
        <v>0</v>
      </c>
      <c r="AE1005" s="95">
        <v>0</v>
      </c>
      <c r="AF1005" s="95">
        <v>0</v>
      </c>
      <c r="AG1005" s="343">
        <v>0</v>
      </c>
      <c r="AH1005" s="99"/>
    </row>
    <row r="1006" spans="1:34" s="34" customFormat="1" ht="12">
      <c r="A1006" s="100">
        <v>3515</v>
      </c>
      <c r="B1006" s="103">
        <v>3515287316</v>
      </c>
      <c r="C1006" s="102" t="s">
        <v>562</v>
      </c>
      <c r="D1006" s="103">
        <v>287</v>
      </c>
      <c r="E1006" s="102" t="s">
        <v>312</v>
      </c>
      <c r="F1006" s="103">
        <v>316</v>
      </c>
      <c r="G1006" s="104" t="s">
        <v>341</v>
      </c>
      <c r="H1006" s="94"/>
      <c r="I1006" s="304">
        <v>17994</v>
      </c>
      <c r="J1006" s="304">
        <v>543</v>
      </c>
      <c r="K1006" s="304">
        <v>0</v>
      </c>
      <c r="L1006" s="304">
        <v>1188</v>
      </c>
      <c r="M1006" s="304">
        <v>19725</v>
      </c>
      <c r="N1006" s="127"/>
      <c r="O1006" s="134">
        <v>24</v>
      </c>
      <c r="P1006" s="95">
        <v>444888</v>
      </c>
      <c r="Q1006" s="95">
        <v>0</v>
      </c>
      <c r="R1006" s="95">
        <v>0</v>
      </c>
      <c r="S1006" s="95">
        <v>0</v>
      </c>
      <c r="T1006" s="95">
        <v>28512</v>
      </c>
      <c r="U1006" s="95">
        <v>473400</v>
      </c>
      <c r="V1006" s="128"/>
      <c r="W1006" s="361">
        <v>0</v>
      </c>
      <c r="X1006" s="362">
        <v>0</v>
      </c>
      <c r="Y1006" s="133">
        <v>0.18</v>
      </c>
      <c r="Z1006" s="133">
        <v>1.8421716541545247E-2</v>
      </c>
      <c r="AA1006" s="339">
        <v>0</v>
      </c>
      <c r="AB1006" s="130"/>
      <c r="AC1006" s="341">
        <v>10</v>
      </c>
      <c r="AD1006" s="134">
        <v>0</v>
      </c>
      <c r="AE1006" s="95">
        <v>0</v>
      </c>
      <c r="AF1006" s="95">
        <v>0</v>
      </c>
      <c r="AG1006" s="343">
        <v>0</v>
      </c>
      <c r="AH1006" s="99"/>
    </row>
    <row r="1007" spans="1:34" s="34" customFormat="1" ht="12">
      <c r="A1007" s="100">
        <v>3515</v>
      </c>
      <c r="B1007" s="103">
        <v>3515287658</v>
      </c>
      <c r="C1007" s="102" t="s">
        <v>562</v>
      </c>
      <c r="D1007" s="103">
        <v>287</v>
      </c>
      <c r="E1007" s="102" t="s">
        <v>312</v>
      </c>
      <c r="F1007" s="103">
        <v>658</v>
      </c>
      <c r="G1007" s="104" t="s">
        <v>395</v>
      </c>
      <c r="H1007" s="94"/>
      <c r="I1007" s="304">
        <v>15471</v>
      </c>
      <c r="J1007" s="304">
        <v>2409</v>
      </c>
      <c r="K1007" s="304">
        <v>0</v>
      </c>
      <c r="L1007" s="304">
        <v>1188</v>
      </c>
      <c r="M1007" s="304">
        <v>19068</v>
      </c>
      <c r="N1007" s="127"/>
      <c r="O1007" s="134">
        <v>2</v>
      </c>
      <c r="P1007" s="95">
        <v>35760</v>
      </c>
      <c r="Q1007" s="95">
        <v>0</v>
      </c>
      <c r="R1007" s="95">
        <v>0</v>
      </c>
      <c r="S1007" s="95">
        <v>0</v>
      </c>
      <c r="T1007" s="95">
        <v>2376</v>
      </c>
      <c r="U1007" s="95">
        <v>38136</v>
      </c>
      <c r="V1007" s="128"/>
      <c r="W1007" s="361">
        <v>0</v>
      </c>
      <c r="X1007" s="362">
        <v>0</v>
      </c>
      <c r="Y1007" s="133">
        <v>0.09</v>
      </c>
      <c r="Z1007" s="133">
        <v>2.2608391155056681E-3</v>
      </c>
      <c r="AA1007" s="339">
        <v>0</v>
      </c>
      <c r="AB1007" s="130"/>
      <c r="AC1007" s="341">
        <v>1</v>
      </c>
      <c r="AD1007" s="134">
        <v>0</v>
      </c>
      <c r="AE1007" s="95">
        <v>0</v>
      </c>
      <c r="AF1007" s="95">
        <v>0</v>
      </c>
      <c r="AG1007" s="343">
        <v>0</v>
      </c>
      <c r="AH1007" s="99"/>
    </row>
    <row r="1008" spans="1:34" s="34" customFormat="1" ht="12">
      <c r="A1008" s="100">
        <v>3515</v>
      </c>
      <c r="B1008" s="103">
        <v>3515287680</v>
      </c>
      <c r="C1008" s="102" t="s">
        <v>562</v>
      </c>
      <c r="D1008" s="103">
        <v>287</v>
      </c>
      <c r="E1008" s="102" t="s">
        <v>312</v>
      </c>
      <c r="F1008" s="103">
        <v>680</v>
      </c>
      <c r="G1008" s="104" t="s">
        <v>404</v>
      </c>
      <c r="H1008" s="94"/>
      <c r="I1008" s="304">
        <v>11462</v>
      </c>
      <c r="J1008" s="304">
        <v>3723</v>
      </c>
      <c r="K1008" s="304">
        <v>0</v>
      </c>
      <c r="L1008" s="304">
        <v>1188</v>
      </c>
      <c r="M1008" s="304">
        <v>16373</v>
      </c>
      <c r="N1008" s="127"/>
      <c r="O1008" s="134">
        <v>1</v>
      </c>
      <c r="P1008" s="95">
        <v>15185</v>
      </c>
      <c r="Q1008" s="95">
        <v>0</v>
      </c>
      <c r="R1008" s="95">
        <v>0</v>
      </c>
      <c r="S1008" s="95">
        <v>0</v>
      </c>
      <c r="T1008" s="95">
        <v>1188</v>
      </c>
      <c r="U1008" s="95">
        <v>16373</v>
      </c>
      <c r="V1008" s="128"/>
      <c r="W1008" s="361">
        <v>0</v>
      </c>
      <c r="X1008" s="362">
        <v>0</v>
      </c>
      <c r="Y1008" s="133">
        <v>0.09</v>
      </c>
      <c r="Z1008" s="133">
        <v>5.9770639516402426E-3</v>
      </c>
      <c r="AA1008" s="339">
        <v>0</v>
      </c>
      <c r="AB1008" s="130"/>
      <c r="AC1008" s="341">
        <v>0</v>
      </c>
      <c r="AD1008" s="134">
        <v>0</v>
      </c>
      <c r="AE1008" s="95">
        <v>0</v>
      </c>
      <c r="AF1008" s="95">
        <v>0</v>
      </c>
      <c r="AG1008" s="343">
        <v>0</v>
      </c>
      <c r="AH1008" s="99"/>
    </row>
    <row r="1009" spans="1:34" s="34" customFormat="1" ht="12">
      <c r="A1009" s="100">
        <v>3515</v>
      </c>
      <c r="B1009" s="103">
        <v>3515287767</v>
      </c>
      <c r="C1009" s="102" t="s">
        <v>562</v>
      </c>
      <c r="D1009" s="103">
        <v>287</v>
      </c>
      <c r="E1009" s="102" t="s">
        <v>312</v>
      </c>
      <c r="F1009" s="103">
        <v>767</v>
      </c>
      <c r="G1009" s="104" t="s">
        <v>430</v>
      </c>
      <c r="H1009" s="94"/>
      <c r="I1009" s="304">
        <v>13901</v>
      </c>
      <c r="J1009" s="304">
        <v>984</v>
      </c>
      <c r="K1009" s="304">
        <v>0</v>
      </c>
      <c r="L1009" s="304">
        <v>1188</v>
      </c>
      <c r="M1009" s="304">
        <v>16073</v>
      </c>
      <c r="N1009" s="127"/>
      <c r="O1009" s="134">
        <v>39</v>
      </c>
      <c r="P1009" s="95">
        <v>580515</v>
      </c>
      <c r="Q1009" s="95">
        <v>0</v>
      </c>
      <c r="R1009" s="95">
        <v>0</v>
      </c>
      <c r="S1009" s="95">
        <v>0</v>
      </c>
      <c r="T1009" s="95">
        <v>46332</v>
      </c>
      <c r="U1009" s="95">
        <v>626847</v>
      </c>
      <c r="V1009" s="128"/>
      <c r="W1009" s="361">
        <v>0</v>
      </c>
      <c r="X1009" s="362">
        <v>0</v>
      </c>
      <c r="Y1009" s="133">
        <v>0.18</v>
      </c>
      <c r="Z1009" s="133">
        <v>2.8092839869315312E-2</v>
      </c>
      <c r="AA1009" s="339">
        <v>0</v>
      </c>
      <c r="AB1009" s="130"/>
      <c r="AC1009" s="341">
        <v>16</v>
      </c>
      <c r="AD1009" s="134">
        <v>0</v>
      </c>
      <c r="AE1009" s="95">
        <v>0</v>
      </c>
      <c r="AF1009" s="95">
        <v>0</v>
      </c>
      <c r="AG1009" s="343">
        <v>0</v>
      </c>
      <c r="AH1009" s="99"/>
    </row>
    <row r="1010" spans="1:34" s="34" customFormat="1" ht="12">
      <c r="A1010" s="100">
        <v>3515</v>
      </c>
      <c r="B1010" s="103">
        <v>3515287770</v>
      </c>
      <c r="C1010" s="102" t="s">
        <v>562</v>
      </c>
      <c r="D1010" s="103">
        <v>287</v>
      </c>
      <c r="E1010" s="102" t="s">
        <v>312</v>
      </c>
      <c r="F1010" s="103">
        <v>770</v>
      </c>
      <c r="G1010" s="104" t="s">
        <v>431</v>
      </c>
      <c r="H1010" s="94"/>
      <c r="I1010" s="304">
        <v>14487</v>
      </c>
      <c r="J1010" s="304">
        <v>2076</v>
      </c>
      <c r="K1010" s="304">
        <v>0</v>
      </c>
      <c r="L1010" s="304">
        <v>1188</v>
      </c>
      <c r="M1010" s="304">
        <v>17751</v>
      </c>
      <c r="N1010" s="127"/>
      <c r="O1010" s="134">
        <v>2</v>
      </c>
      <c r="P1010" s="95">
        <v>33126</v>
      </c>
      <c r="Q1010" s="95">
        <v>0</v>
      </c>
      <c r="R1010" s="95">
        <v>0</v>
      </c>
      <c r="S1010" s="95">
        <v>0</v>
      </c>
      <c r="T1010" s="95">
        <v>2376</v>
      </c>
      <c r="U1010" s="95">
        <v>35502</v>
      </c>
      <c r="V1010" s="128"/>
      <c r="W1010" s="361">
        <v>0</v>
      </c>
      <c r="X1010" s="362">
        <v>0</v>
      </c>
      <c r="Y1010" s="133">
        <v>0.09</v>
      </c>
      <c r="Z1010" s="133">
        <v>1.6896192599893849E-3</v>
      </c>
      <c r="AA1010" s="339">
        <v>0</v>
      </c>
      <c r="AB1010" s="130"/>
      <c r="AC1010" s="341">
        <v>0</v>
      </c>
      <c r="AD1010" s="134">
        <v>0</v>
      </c>
      <c r="AE1010" s="95">
        <v>0</v>
      </c>
      <c r="AF1010" s="95">
        <v>0</v>
      </c>
      <c r="AG1010" s="343">
        <v>0</v>
      </c>
      <c r="AH1010" s="99"/>
    </row>
    <row r="1011" spans="1:34" s="34" customFormat="1" ht="12">
      <c r="A1011" s="100">
        <v>3515</v>
      </c>
      <c r="B1011" s="103">
        <v>3515287778</v>
      </c>
      <c r="C1011" s="102" t="s">
        <v>562</v>
      </c>
      <c r="D1011" s="103">
        <v>287</v>
      </c>
      <c r="E1011" s="102" t="s">
        <v>312</v>
      </c>
      <c r="F1011" s="103">
        <v>778</v>
      </c>
      <c r="G1011" s="104" t="s">
        <v>435</v>
      </c>
      <c r="H1011" s="94"/>
      <c r="I1011" s="304">
        <v>15742</v>
      </c>
      <c r="J1011" s="304">
        <v>2726</v>
      </c>
      <c r="K1011" s="304">
        <v>0</v>
      </c>
      <c r="L1011" s="304">
        <v>1188</v>
      </c>
      <c r="M1011" s="304">
        <v>19656</v>
      </c>
      <c r="N1011" s="127"/>
      <c r="O1011" s="134">
        <v>4</v>
      </c>
      <c r="P1011" s="95">
        <v>73872</v>
      </c>
      <c r="Q1011" s="95">
        <v>0</v>
      </c>
      <c r="R1011" s="95">
        <v>0</v>
      </c>
      <c r="S1011" s="95">
        <v>0</v>
      </c>
      <c r="T1011" s="95">
        <v>4752</v>
      </c>
      <c r="U1011" s="95">
        <v>78624</v>
      </c>
      <c r="V1011" s="128"/>
      <c r="W1011" s="361">
        <v>0</v>
      </c>
      <c r="X1011" s="362">
        <v>0</v>
      </c>
      <c r="Y1011" s="133">
        <v>0.09</v>
      </c>
      <c r="Z1011" s="133">
        <v>4.8791206287878688E-3</v>
      </c>
      <c r="AA1011" s="339">
        <v>0</v>
      </c>
      <c r="AB1011" s="130"/>
      <c r="AC1011" s="341">
        <v>3</v>
      </c>
      <c r="AD1011" s="134">
        <v>0</v>
      </c>
      <c r="AE1011" s="95">
        <v>0</v>
      </c>
      <c r="AF1011" s="95">
        <v>0</v>
      </c>
      <c r="AG1011" s="343">
        <v>0</v>
      </c>
      <c r="AH1011" s="99"/>
    </row>
    <row r="1012" spans="1:34" s="34" customFormat="1" ht="12">
      <c r="A1012" s="100">
        <v>3517</v>
      </c>
      <c r="B1012" s="103">
        <v>3517239003</v>
      </c>
      <c r="C1012" s="102" t="s">
        <v>554</v>
      </c>
      <c r="D1012" s="103">
        <v>239</v>
      </c>
      <c r="E1012" s="102" t="s">
        <v>264</v>
      </c>
      <c r="F1012" s="103">
        <v>3</v>
      </c>
      <c r="G1012" s="104" t="s">
        <v>28</v>
      </c>
      <c r="H1012" s="94"/>
      <c r="I1012" s="304">
        <v>19739</v>
      </c>
      <c r="J1012" s="304">
        <v>2496</v>
      </c>
      <c r="K1012" s="304">
        <v>0</v>
      </c>
      <c r="L1012" s="304">
        <v>1188</v>
      </c>
      <c r="M1012" s="304">
        <v>23423</v>
      </c>
      <c r="N1012" s="127"/>
      <c r="O1012" s="134">
        <v>1</v>
      </c>
      <c r="P1012" s="95">
        <v>21799</v>
      </c>
      <c r="Q1012" s="95">
        <v>0</v>
      </c>
      <c r="R1012" s="95">
        <v>0</v>
      </c>
      <c r="S1012" s="95">
        <v>0</v>
      </c>
      <c r="T1012" s="95">
        <v>1165</v>
      </c>
      <c r="U1012" s="95">
        <v>22964</v>
      </c>
      <c r="V1012" s="128"/>
      <c r="W1012" s="361">
        <v>1.9607843137254902E-2</v>
      </c>
      <c r="X1012" s="362">
        <v>0</v>
      </c>
      <c r="Y1012" s="133">
        <v>0.09</v>
      </c>
      <c r="Z1012" s="133">
        <v>4.9768255176951531E-3</v>
      </c>
      <c r="AA1012" s="339">
        <v>0</v>
      </c>
      <c r="AB1012" s="130"/>
      <c r="AC1012" s="341">
        <v>0</v>
      </c>
      <c r="AD1012" s="134">
        <v>0</v>
      </c>
      <c r="AE1012" s="95">
        <v>0</v>
      </c>
      <c r="AF1012" s="95">
        <v>0</v>
      </c>
      <c r="AG1012" s="343">
        <v>0</v>
      </c>
      <c r="AH1012" s="99"/>
    </row>
    <row r="1013" spans="1:34" s="34" customFormat="1" ht="12">
      <c r="A1013" s="100">
        <v>3517</v>
      </c>
      <c r="B1013" s="103">
        <v>3517239020</v>
      </c>
      <c r="C1013" s="102" t="s">
        <v>554</v>
      </c>
      <c r="D1013" s="103">
        <v>239</v>
      </c>
      <c r="E1013" s="102" t="s">
        <v>264</v>
      </c>
      <c r="F1013" s="103">
        <v>20</v>
      </c>
      <c r="G1013" s="104" t="s">
        <v>45</v>
      </c>
      <c r="H1013" s="94"/>
      <c r="I1013" s="304">
        <v>23241</v>
      </c>
      <c r="J1013" s="304">
        <v>5396</v>
      </c>
      <c r="K1013" s="304">
        <v>0</v>
      </c>
      <c r="L1013" s="304">
        <v>1188</v>
      </c>
      <c r="M1013" s="304">
        <v>29825</v>
      </c>
      <c r="N1013" s="127"/>
      <c r="O1013" s="134">
        <v>1</v>
      </c>
      <c r="P1013" s="95">
        <v>28075</v>
      </c>
      <c r="Q1013" s="95">
        <v>0</v>
      </c>
      <c r="R1013" s="95">
        <v>0</v>
      </c>
      <c r="S1013" s="95">
        <v>0</v>
      </c>
      <c r="T1013" s="95">
        <v>1165</v>
      </c>
      <c r="U1013" s="95">
        <v>29240</v>
      </c>
      <c r="V1013" s="128"/>
      <c r="W1013" s="361">
        <v>1.9607843137254902E-2</v>
      </c>
      <c r="X1013" s="362">
        <v>0</v>
      </c>
      <c r="Y1013" s="133">
        <v>0.09</v>
      </c>
      <c r="Z1013" s="133">
        <v>6.6450764400587226E-2</v>
      </c>
      <c r="AA1013" s="339">
        <v>0</v>
      </c>
      <c r="AB1013" s="130"/>
      <c r="AC1013" s="341">
        <v>0</v>
      </c>
      <c r="AD1013" s="134">
        <v>0</v>
      </c>
      <c r="AE1013" s="95">
        <v>0</v>
      </c>
      <c r="AF1013" s="95">
        <v>0</v>
      </c>
      <c r="AG1013" s="343">
        <v>0</v>
      </c>
      <c r="AH1013" s="99"/>
    </row>
    <row r="1014" spans="1:34" s="34" customFormat="1" ht="12">
      <c r="A1014" s="100">
        <v>3517</v>
      </c>
      <c r="B1014" s="103">
        <v>3517239036</v>
      </c>
      <c r="C1014" s="102" t="s">
        <v>554</v>
      </c>
      <c r="D1014" s="103">
        <v>239</v>
      </c>
      <c r="E1014" s="102" t="s">
        <v>264</v>
      </c>
      <c r="F1014" s="103">
        <v>36</v>
      </c>
      <c r="G1014" s="104" t="s">
        <v>61</v>
      </c>
      <c r="H1014" s="94"/>
      <c r="I1014" s="304">
        <v>18459</v>
      </c>
      <c r="J1014" s="304">
        <v>9560</v>
      </c>
      <c r="K1014" s="304">
        <v>0</v>
      </c>
      <c r="L1014" s="304">
        <v>1188</v>
      </c>
      <c r="M1014" s="304">
        <v>29207</v>
      </c>
      <c r="N1014" s="127"/>
      <c r="O1014" s="134">
        <v>7</v>
      </c>
      <c r="P1014" s="95">
        <v>192290</v>
      </c>
      <c r="Q1014" s="95">
        <v>0</v>
      </c>
      <c r="R1014" s="95">
        <v>0</v>
      </c>
      <c r="S1014" s="95">
        <v>0</v>
      </c>
      <c r="T1014" s="95">
        <v>8155</v>
      </c>
      <c r="U1014" s="95">
        <v>200445</v>
      </c>
      <c r="V1014" s="128"/>
      <c r="W1014" s="361">
        <v>0.13725490196078433</v>
      </c>
      <c r="X1014" s="362">
        <v>0</v>
      </c>
      <c r="Y1014" s="133">
        <v>0.09</v>
      </c>
      <c r="Z1014" s="133">
        <v>6.023663572892226E-2</v>
      </c>
      <c r="AA1014" s="339">
        <v>0</v>
      </c>
      <c r="AB1014" s="130"/>
      <c r="AC1014" s="341">
        <v>1</v>
      </c>
      <c r="AD1014" s="134">
        <v>0</v>
      </c>
      <c r="AE1014" s="95">
        <v>0</v>
      </c>
      <c r="AF1014" s="95">
        <v>0</v>
      </c>
      <c r="AG1014" s="343">
        <v>0</v>
      </c>
      <c r="AH1014" s="99"/>
    </row>
    <row r="1015" spans="1:34" s="34" customFormat="1" ht="12">
      <c r="A1015" s="100">
        <v>3517</v>
      </c>
      <c r="B1015" s="103">
        <v>3517239044</v>
      </c>
      <c r="C1015" s="102" t="s">
        <v>554</v>
      </c>
      <c r="D1015" s="103">
        <v>239</v>
      </c>
      <c r="E1015" s="102" t="s">
        <v>264</v>
      </c>
      <c r="F1015" s="103">
        <v>44</v>
      </c>
      <c r="G1015" s="104" t="s">
        <v>69</v>
      </c>
      <c r="H1015" s="94"/>
      <c r="I1015" s="304">
        <v>22292</v>
      </c>
      <c r="J1015" s="304">
        <v>0</v>
      </c>
      <c r="K1015" s="304">
        <v>0</v>
      </c>
      <c r="L1015" s="304">
        <v>1188</v>
      </c>
      <c r="M1015" s="304">
        <v>23480</v>
      </c>
      <c r="N1015" s="127"/>
      <c r="O1015" s="134">
        <v>5</v>
      </c>
      <c r="P1015" s="95">
        <v>109275</v>
      </c>
      <c r="Q1015" s="95">
        <v>0</v>
      </c>
      <c r="R1015" s="95">
        <v>0</v>
      </c>
      <c r="S1015" s="95">
        <v>0</v>
      </c>
      <c r="T1015" s="95">
        <v>5825</v>
      </c>
      <c r="U1015" s="95">
        <v>115100</v>
      </c>
      <c r="V1015" s="128"/>
      <c r="W1015" s="361">
        <v>9.8039215686274508E-2</v>
      </c>
      <c r="X1015" s="362">
        <v>0</v>
      </c>
      <c r="Y1015" s="133">
        <v>0.09</v>
      </c>
      <c r="Z1015" s="133">
        <v>9.39202095539073E-2</v>
      </c>
      <c r="AA1015" s="339">
        <v>0</v>
      </c>
      <c r="AB1015" s="130"/>
      <c r="AC1015" s="341">
        <v>0</v>
      </c>
      <c r="AD1015" s="134">
        <v>0</v>
      </c>
      <c r="AE1015" s="95">
        <v>0</v>
      </c>
      <c r="AF1015" s="95">
        <v>0</v>
      </c>
      <c r="AG1015" s="343">
        <v>0</v>
      </c>
      <c r="AH1015" s="99"/>
    </row>
    <row r="1016" spans="1:34" s="34" customFormat="1" ht="12">
      <c r="A1016" s="100">
        <v>3517</v>
      </c>
      <c r="B1016" s="103">
        <v>3517239052</v>
      </c>
      <c r="C1016" s="102" t="s">
        <v>554</v>
      </c>
      <c r="D1016" s="103">
        <v>239</v>
      </c>
      <c r="E1016" s="102" t="s">
        <v>264</v>
      </c>
      <c r="F1016" s="103">
        <v>52</v>
      </c>
      <c r="G1016" s="104" t="s">
        <v>77</v>
      </c>
      <c r="H1016" s="94"/>
      <c r="I1016" s="304">
        <v>17561</v>
      </c>
      <c r="J1016" s="304">
        <v>9331</v>
      </c>
      <c r="K1016" s="304">
        <v>0</v>
      </c>
      <c r="L1016" s="304">
        <v>1188</v>
      </c>
      <c r="M1016" s="304">
        <v>28080</v>
      </c>
      <c r="N1016" s="127"/>
      <c r="O1016" s="134">
        <v>20</v>
      </c>
      <c r="P1016" s="95">
        <v>527300</v>
      </c>
      <c r="Q1016" s="95">
        <v>0</v>
      </c>
      <c r="R1016" s="95">
        <v>0</v>
      </c>
      <c r="S1016" s="95">
        <v>0</v>
      </c>
      <c r="T1016" s="95">
        <v>23300</v>
      </c>
      <c r="U1016" s="95">
        <v>550600</v>
      </c>
      <c r="V1016" s="128"/>
      <c r="W1016" s="361">
        <v>0.39215686274509787</v>
      </c>
      <c r="X1016" s="362">
        <v>0</v>
      </c>
      <c r="Y1016" s="133">
        <v>0.09</v>
      </c>
      <c r="Z1016" s="133">
        <v>5.036458719979571E-2</v>
      </c>
      <c r="AA1016" s="339">
        <v>0</v>
      </c>
      <c r="AB1016" s="130"/>
      <c r="AC1016" s="341">
        <v>6</v>
      </c>
      <c r="AD1016" s="134">
        <v>0</v>
      </c>
      <c r="AE1016" s="95">
        <v>0</v>
      </c>
      <c r="AF1016" s="95">
        <v>0</v>
      </c>
      <c r="AG1016" s="343">
        <v>0</v>
      </c>
      <c r="AH1016" s="99"/>
    </row>
    <row r="1017" spans="1:34" s="34" customFormat="1" ht="12">
      <c r="A1017" s="100">
        <v>3517</v>
      </c>
      <c r="B1017" s="103">
        <v>3517239057</v>
      </c>
      <c r="C1017" s="102" t="s">
        <v>554</v>
      </c>
      <c r="D1017" s="103">
        <v>239</v>
      </c>
      <c r="E1017" s="102" t="s">
        <v>264</v>
      </c>
      <c r="F1017" s="103">
        <v>57</v>
      </c>
      <c r="G1017" s="104" t="s">
        <v>82</v>
      </c>
      <c r="H1017" s="94"/>
      <c r="I1017" s="304">
        <v>22168.796604329207</v>
      </c>
      <c r="J1017" s="304">
        <v>1111</v>
      </c>
      <c r="K1017" s="304">
        <v>0</v>
      </c>
      <c r="L1017" s="304">
        <v>1188</v>
      </c>
      <c r="M1017" s="304">
        <v>24467.796604329207</v>
      </c>
      <c r="N1017" s="127"/>
      <c r="O1017" s="134">
        <v>1</v>
      </c>
      <c r="P1017" s="95">
        <v>22823</v>
      </c>
      <c r="Q1017" s="95">
        <v>0</v>
      </c>
      <c r="R1017" s="95">
        <v>0</v>
      </c>
      <c r="S1017" s="95">
        <v>0</v>
      </c>
      <c r="T1017" s="95">
        <v>1165</v>
      </c>
      <c r="U1017" s="95">
        <v>23988</v>
      </c>
      <c r="V1017" s="128"/>
      <c r="W1017" s="361">
        <v>1.9607843137254902E-2</v>
      </c>
      <c r="X1017" s="362">
        <v>0</v>
      </c>
      <c r="Y1017" s="133">
        <v>0.18</v>
      </c>
      <c r="Z1017" s="133">
        <v>0.1244432740237135</v>
      </c>
      <c r="AA1017" s="339">
        <v>0</v>
      </c>
      <c r="AB1017" s="130"/>
      <c r="AC1017" s="341">
        <v>0</v>
      </c>
      <c r="AD1017" s="134">
        <v>0</v>
      </c>
      <c r="AE1017" s="95">
        <v>0</v>
      </c>
      <c r="AF1017" s="95">
        <v>0</v>
      </c>
      <c r="AG1017" s="343">
        <v>0</v>
      </c>
      <c r="AH1017" s="99"/>
    </row>
    <row r="1018" spans="1:34" s="34" customFormat="1" ht="12">
      <c r="A1018" s="100">
        <v>3517</v>
      </c>
      <c r="B1018" s="103">
        <v>3517239082</v>
      </c>
      <c r="C1018" s="102" t="s">
        <v>554</v>
      </c>
      <c r="D1018" s="103">
        <v>239</v>
      </c>
      <c r="E1018" s="102" t="s">
        <v>264</v>
      </c>
      <c r="F1018" s="103">
        <v>82</v>
      </c>
      <c r="G1018" s="104" t="s">
        <v>107</v>
      </c>
      <c r="H1018" s="94"/>
      <c r="I1018" s="304">
        <v>15622</v>
      </c>
      <c r="J1018" s="304">
        <v>7329</v>
      </c>
      <c r="K1018" s="304">
        <v>0</v>
      </c>
      <c r="L1018" s="304">
        <v>1188</v>
      </c>
      <c r="M1018" s="304">
        <v>24139</v>
      </c>
      <c r="N1018" s="127"/>
      <c r="O1018" s="134">
        <v>4</v>
      </c>
      <c r="P1018" s="95">
        <v>90004</v>
      </c>
      <c r="Q1018" s="95">
        <v>0</v>
      </c>
      <c r="R1018" s="95">
        <v>0</v>
      </c>
      <c r="S1018" s="95">
        <v>0</v>
      </c>
      <c r="T1018" s="95">
        <v>4660</v>
      </c>
      <c r="U1018" s="95">
        <v>94664</v>
      </c>
      <c r="V1018" s="128"/>
      <c r="W1018" s="361">
        <v>7.8431372549019607E-2</v>
      </c>
      <c r="X1018" s="362">
        <v>0</v>
      </c>
      <c r="Y1018" s="133">
        <v>0.09</v>
      </c>
      <c r="Z1018" s="133">
        <v>5.0285438695948769E-3</v>
      </c>
      <c r="AA1018" s="339">
        <v>0</v>
      </c>
      <c r="AB1018" s="130"/>
      <c r="AC1018" s="341">
        <v>0</v>
      </c>
      <c r="AD1018" s="134">
        <v>0</v>
      </c>
      <c r="AE1018" s="95">
        <v>0</v>
      </c>
      <c r="AF1018" s="95">
        <v>0</v>
      </c>
      <c r="AG1018" s="343">
        <v>0</v>
      </c>
      <c r="AH1018" s="99"/>
    </row>
    <row r="1019" spans="1:34" s="34" customFormat="1" ht="12">
      <c r="A1019" s="100">
        <v>3517</v>
      </c>
      <c r="B1019" s="103">
        <v>3517239094</v>
      </c>
      <c r="C1019" s="102" t="s">
        <v>554</v>
      </c>
      <c r="D1019" s="103">
        <v>239</v>
      </c>
      <c r="E1019" s="102" t="s">
        <v>264</v>
      </c>
      <c r="F1019" s="103">
        <v>94</v>
      </c>
      <c r="G1019" s="104" t="s">
        <v>119</v>
      </c>
      <c r="H1019" s="94"/>
      <c r="I1019" s="304">
        <v>20294</v>
      </c>
      <c r="J1019" s="304">
        <v>1590</v>
      </c>
      <c r="K1019" s="304">
        <v>0</v>
      </c>
      <c r="L1019" s="304">
        <v>1188</v>
      </c>
      <c r="M1019" s="304">
        <v>23072</v>
      </c>
      <c r="N1019" s="127"/>
      <c r="O1019" s="134">
        <v>1</v>
      </c>
      <c r="P1019" s="95">
        <v>21455</v>
      </c>
      <c r="Q1019" s="95">
        <v>0</v>
      </c>
      <c r="R1019" s="95">
        <v>0</v>
      </c>
      <c r="S1019" s="95">
        <v>0</v>
      </c>
      <c r="T1019" s="95">
        <v>1165</v>
      </c>
      <c r="U1019" s="95">
        <v>22620</v>
      </c>
      <c r="V1019" s="128"/>
      <c r="W1019" s="361">
        <v>1.9607843137254902E-2</v>
      </c>
      <c r="X1019" s="362">
        <v>0</v>
      </c>
      <c r="Y1019" s="133">
        <v>0.09</v>
      </c>
      <c r="Z1019" s="133">
        <v>1.7485954278578519E-3</v>
      </c>
      <c r="AA1019" s="339">
        <v>0</v>
      </c>
      <c r="AB1019" s="130"/>
      <c r="AC1019" s="341">
        <v>0</v>
      </c>
      <c r="AD1019" s="134">
        <v>0</v>
      </c>
      <c r="AE1019" s="95">
        <v>0</v>
      </c>
      <c r="AF1019" s="95">
        <v>0</v>
      </c>
      <c r="AG1019" s="343">
        <v>0</v>
      </c>
      <c r="AH1019" s="99"/>
    </row>
    <row r="1020" spans="1:34" s="34" customFormat="1" ht="12">
      <c r="A1020" s="100">
        <v>3517</v>
      </c>
      <c r="B1020" s="103">
        <v>3517239095</v>
      </c>
      <c r="C1020" s="102" t="s">
        <v>554</v>
      </c>
      <c r="D1020" s="103">
        <v>239</v>
      </c>
      <c r="E1020" s="102" t="s">
        <v>264</v>
      </c>
      <c r="F1020" s="103">
        <v>95</v>
      </c>
      <c r="G1020" s="104" t="s">
        <v>120</v>
      </c>
      <c r="H1020" s="94"/>
      <c r="I1020" s="304">
        <v>23184</v>
      </c>
      <c r="J1020" s="304">
        <v>136</v>
      </c>
      <c r="K1020" s="304">
        <v>0</v>
      </c>
      <c r="L1020" s="304">
        <v>1188</v>
      </c>
      <c r="M1020" s="304">
        <v>24508</v>
      </c>
      <c r="N1020" s="127"/>
      <c r="O1020" s="134">
        <v>3</v>
      </c>
      <c r="P1020" s="95">
        <v>68589</v>
      </c>
      <c r="Q1020" s="95">
        <v>0</v>
      </c>
      <c r="R1020" s="95">
        <v>0</v>
      </c>
      <c r="S1020" s="95">
        <v>0</v>
      </c>
      <c r="T1020" s="95">
        <v>3495</v>
      </c>
      <c r="U1020" s="95">
        <v>72084</v>
      </c>
      <c r="V1020" s="128"/>
      <c r="W1020" s="361">
        <v>5.8823529411764705E-2</v>
      </c>
      <c r="X1020" s="362">
        <v>0</v>
      </c>
      <c r="Y1020" s="133">
        <v>0.18</v>
      </c>
      <c r="Z1020" s="133">
        <v>0.12447918998102764</v>
      </c>
      <c r="AA1020" s="339">
        <v>0</v>
      </c>
      <c r="AB1020" s="130"/>
      <c r="AC1020" s="341">
        <v>2</v>
      </c>
      <c r="AD1020" s="134">
        <v>0</v>
      </c>
      <c r="AE1020" s="95">
        <v>0</v>
      </c>
      <c r="AF1020" s="95">
        <v>0</v>
      </c>
      <c r="AG1020" s="343">
        <v>0</v>
      </c>
      <c r="AH1020" s="99"/>
    </row>
    <row r="1021" spans="1:34" s="34" customFormat="1" ht="12">
      <c r="A1021" s="100">
        <v>3517</v>
      </c>
      <c r="B1021" s="103">
        <v>3517239096</v>
      </c>
      <c r="C1021" s="102" t="s">
        <v>554</v>
      </c>
      <c r="D1021" s="103">
        <v>239</v>
      </c>
      <c r="E1021" s="102" t="s">
        <v>264</v>
      </c>
      <c r="F1021" s="103">
        <v>96</v>
      </c>
      <c r="G1021" s="104" t="s">
        <v>121</v>
      </c>
      <c r="H1021" s="94"/>
      <c r="I1021" s="304">
        <v>20701</v>
      </c>
      <c r="J1021" s="304">
        <v>14799</v>
      </c>
      <c r="K1021" s="304">
        <v>0</v>
      </c>
      <c r="L1021" s="304">
        <v>1188</v>
      </c>
      <c r="M1021" s="304">
        <v>36688</v>
      </c>
      <c r="N1021" s="127"/>
      <c r="O1021" s="134">
        <v>5</v>
      </c>
      <c r="P1021" s="95">
        <v>174020</v>
      </c>
      <c r="Q1021" s="95">
        <v>0</v>
      </c>
      <c r="R1021" s="95">
        <v>0</v>
      </c>
      <c r="S1021" s="95">
        <v>0</v>
      </c>
      <c r="T1021" s="95">
        <v>5825</v>
      </c>
      <c r="U1021" s="95">
        <v>179845</v>
      </c>
      <c r="V1021" s="128"/>
      <c r="W1021" s="361">
        <v>9.8039215686274508E-2</v>
      </c>
      <c r="X1021" s="362">
        <v>0</v>
      </c>
      <c r="Y1021" s="133">
        <v>0.09</v>
      </c>
      <c r="Z1021" s="133">
        <v>3.7184894651330652E-2</v>
      </c>
      <c r="AA1021" s="339">
        <v>0</v>
      </c>
      <c r="AB1021" s="130"/>
      <c r="AC1021" s="341">
        <v>0</v>
      </c>
      <c r="AD1021" s="134">
        <v>0</v>
      </c>
      <c r="AE1021" s="95">
        <v>0</v>
      </c>
      <c r="AF1021" s="95">
        <v>0</v>
      </c>
      <c r="AG1021" s="343">
        <v>0</v>
      </c>
      <c r="AH1021" s="99"/>
    </row>
    <row r="1022" spans="1:34" s="34" customFormat="1" ht="12">
      <c r="A1022" s="100">
        <v>3517</v>
      </c>
      <c r="B1022" s="103">
        <v>3517239122</v>
      </c>
      <c r="C1022" s="102" t="s">
        <v>554</v>
      </c>
      <c r="D1022" s="103">
        <v>239</v>
      </c>
      <c r="E1022" s="102" t="s">
        <v>264</v>
      </c>
      <c r="F1022" s="103">
        <v>122</v>
      </c>
      <c r="G1022" s="104" t="s">
        <v>147</v>
      </c>
      <c r="H1022" s="94"/>
      <c r="I1022" s="304">
        <v>13167.095746747573</v>
      </c>
      <c r="J1022" s="304">
        <v>4727</v>
      </c>
      <c r="K1022" s="304">
        <v>0</v>
      </c>
      <c r="L1022" s="304">
        <v>1188</v>
      </c>
      <c r="M1022" s="304">
        <v>19082.095746747575</v>
      </c>
      <c r="N1022" s="127"/>
      <c r="O1022" s="134">
        <v>2</v>
      </c>
      <c r="P1022" s="95">
        <v>35086</v>
      </c>
      <c r="Q1022" s="95">
        <v>0</v>
      </c>
      <c r="R1022" s="95">
        <v>0</v>
      </c>
      <c r="S1022" s="95">
        <v>0</v>
      </c>
      <c r="T1022" s="95">
        <v>2330</v>
      </c>
      <c r="U1022" s="95">
        <v>37416</v>
      </c>
      <c r="V1022" s="128"/>
      <c r="W1022" s="361">
        <v>3.9215686274509803E-2</v>
      </c>
      <c r="X1022" s="362">
        <v>0</v>
      </c>
      <c r="Y1022" s="133">
        <v>0.09</v>
      </c>
      <c r="Z1022" s="133">
        <v>1.1129149502376508E-2</v>
      </c>
      <c r="AA1022" s="339">
        <v>0</v>
      </c>
      <c r="AB1022" s="130"/>
      <c r="AC1022" s="341">
        <v>0</v>
      </c>
      <c r="AD1022" s="134">
        <v>0</v>
      </c>
      <c r="AE1022" s="95">
        <v>0</v>
      </c>
      <c r="AF1022" s="95">
        <v>0</v>
      </c>
      <c r="AG1022" s="343">
        <v>0</v>
      </c>
      <c r="AH1022" s="99"/>
    </row>
    <row r="1023" spans="1:34" s="34" customFormat="1" ht="12">
      <c r="A1023" s="100">
        <v>3517</v>
      </c>
      <c r="B1023" s="103">
        <v>3517239171</v>
      </c>
      <c r="C1023" s="102" t="s">
        <v>554</v>
      </c>
      <c r="D1023" s="103">
        <v>239</v>
      </c>
      <c r="E1023" s="102" t="s">
        <v>264</v>
      </c>
      <c r="F1023" s="103">
        <v>171</v>
      </c>
      <c r="G1023" s="104" t="s">
        <v>196</v>
      </c>
      <c r="H1023" s="94"/>
      <c r="I1023" s="304">
        <v>16082</v>
      </c>
      <c r="J1023" s="304">
        <v>4692</v>
      </c>
      <c r="K1023" s="304">
        <v>0</v>
      </c>
      <c r="L1023" s="304">
        <v>1188</v>
      </c>
      <c r="M1023" s="304">
        <v>21962</v>
      </c>
      <c r="N1023" s="127"/>
      <c r="O1023" s="134">
        <v>11</v>
      </c>
      <c r="P1023" s="95">
        <v>224037</v>
      </c>
      <c r="Q1023" s="95">
        <v>0</v>
      </c>
      <c r="R1023" s="95">
        <v>0</v>
      </c>
      <c r="S1023" s="95">
        <v>0</v>
      </c>
      <c r="T1023" s="95">
        <v>12815</v>
      </c>
      <c r="U1023" s="95">
        <v>236852</v>
      </c>
      <c r="V1023" s="128"/>
      <c r="W1023" s="361">
        <v>0.21568627450980388</v>
      </c>
      <c r="X1023" s="362">
        <v>0</v>
      </c>
      <c r="Y1023" s="133">
        <v>0.09</v>
      </c>
      <c r="Z1023" s="133">
        <v>1.2459690252546981E-2</v>
      </c>
      <c r="AA1023" s="339">
        <v>0</v>
      </c>
      <c r="AB1023" s="130"/>
      <c r="AC1023" s="341">
        <v>1</v>
      </c>
      <c r="AD1023" s="134">
        <v>0</v>
      </c>
      <c r="AE1023" s="95">
        <v>0</v>
      </c>
      <c r="AF1023" s="95">
        <v>0</v>
      </c>
      <c r="AG1023" s="343">
        <v>0</v>
      </c>
      <c r="AH1023" s="99"/>
    </row>
    <row r="1024" spans="1:34" s="34" customFormat="1" ht="12">
      <c r="A1024" s="100">
        <v>3517</v>
      </c>
      <c r="B1024" s="103">
        <v>3517239172</v>
      </c>
      <c r="C1024" s="102" t="s">
        <v>554</v>
      </c>
      <c r="D1024" s="103">
        <v>239</v>
      </c>
      <c r="E1024" s="102" t="s">
        <v>264</v>
      </c>
      <c r="F1024" s="103">
        <v>172</v>
      </c>
      <c r="G1024" s="104" t="s">
        <v>197</v>
      </c>
      <c r="H1024" s="94"/>
      <c r="I1024" s="304">
        <v>18555</v>
      </c>
      <c r="J1024" s="304">
        <v>12219</v>
      </c>
      <c r="K1024" s="304">
        <v>0</v>
      </c>
      <c r="L1024" s="304">
        <v>1188</v>
      </c>
      <c r="M1024" s="304">
        <v>31962</v>
      </c>
      <c r="N1024" s="127"/>
      <c r="O1024" s="134">
        <v>5</v>
      </c>
      <c r="P1024" s="95">
        <v>150855</v>
      </c>
      <c r="Q1024" s="95">
        <v>0</v>
      </c>
      <c r="R1024" s="95">
        <v>0</v>
      </c>
      <c r="S1024" s="95">
        <v>0</v>
      </c>
      <c r="T1024" s="95">
        <v>5825</v>
      </c>
      <c r="U1024" s="95">
        <v>156680</v>
      </c>
      <c r="V1024" s="128"/>
      <c r="W1024" s="361">
        <v>9.8039215686274508E-2</v>
      </c>
      <c r="X1024" s="362">
        <v>0</v>
      </c>
      <c r="Y1024" s="133">
        <v>0.09</v>
      </c>
      <c r="Z1024" s="133">
        <v>3.5081997251419729E-2</v>
      </c>
      <c r="AA1024" s="339">
        <v>0</v>
      </c>
      <c r="AB1024" s="130"/>
      <c r="AC1024" s="341">
        <v>0</v>
      </c>
      <c r="AD1024" s="134">
        <v>0</v>
      </c>
      <c r="AE1024" s="95">
        <v>0</v>
      </c>
      <c r="AF1024" s="95">
        <v>0</v>
      </c>
      <c r="AG1024" s="343">
        <v>0</v>
      </c>
      <c r="AH1024" s="99"/>
    </row>
    <row r="1025" spans="1:34" s="34" customFormat="1" ht="12">
      <c r="A1025" s="100">
        <v>3517</v>
      </c>
      <c r="B1025" s="103">
        <v>3517239182</v>
      </c>
      <c r="C1025" s="102" t="s">
        <v>554</v>
      </c>
      <c r="D1025" s="103">
        <v>239</v>
      </c>
      <c r="E1025" s="102" t="s">
        <v>264</v>
      </c>
      <c r="F1025" s="103">
        <v>182</v>
      </c>
      <c r="G1025" s="104" t="s">
        <v>207</v>
      </c>
      <c r="H1025" s="94"/>
      <c r="I1025" s="304">
        <v>19066</v>
      </c>
      <c r="J1025" s="304">
        <v>3938</v>
      </c>
      <c r="K1025" s="304">
        <v>0</v>
      </c>
      <c r="L1025" s="304">
        <v>1188</v>
      </c>
      <c r="M1025" s="304">
        <v>24192</v>
      </c>
      <c r="N1025" s="127"/>
      <c r="O1025" s="134">
        <v>21</v>
      </c>
      <c r="P1025" s="95">
        <v>473613</v>
      </c>
      <c r="Q1025" s="95">
        <v>0</v>
      </c>
      <c r="R1025" s="95">
        <v>0</v>
      </c>
      <c r="S1025" s="95">
        <v>0</v>
      </c>
      <c r="T1025" s="95">
        <v>24465</v>
      </c>
      <c r="U1025" s="95">
        <v>498078</v>
      </c>
      <c r="V1025" s="128"/>
      <c r="W1025" s="361">
        <v>0.41176470588235276</v>
      </c>
      <c r="X1025" s="362">
        <v>0</v>
      </c>
      <c r="Y1025" s="133">
        <v>0.09</v>
      </c>
      <c r="Z1025" s="133">
        <v>2.6034431548138184E-2</v>
      </c>
      <c r="AA1025" s="339">
        <v>0</v>
      </c>
      <c r="AB1025" s="130"/>
      <c r="AC1025" s="341">
        <v>1</v>
      </c>
      <c r="AD1025" s="134">
        <v>0</v>
      </c>
      <c r="AE1025" s="95">
        <v>0</v>
      </c>
      <c r="AF1025" s="95">
        <v>0</v>
      </c>
      <c r="AG1025" s="343">
        <v>0</v>
      </c>
      <c r="AH1025" s="99"/>
    </row>
    <row r="1026" spans="1:34" s="34" customFormat="1" ht="12">
      <c r="A1026" s="100">
        <v>3517</v>
      </c>
      <c r="B1026" s="103">
        <v>3517239189</v>
      </c>
      <c r="C1026" s="102" t="s">
        <v>554</v>
      </c>
      <c r="D1026" s="103">
        <v>239</v>
      </c>
      <c r="E1026" s="102" t="s">
        <v>264</v>
      </c>
      <c r="F1026" s="103">
        <v>189</v>
      </c>
      <c r="G1026" s="104" t="s">
        <v>214</v>
      </c>
      <c r="H1026" s="94"/>
      <c r="I1026" s="304">
        <v>18133</v>
      </c>
      <c r="J1026" s="304">
        <v>8259</v>
      </c>
      <c r="K1026" s="304">
        <v>0</v>
      </c>
      <c r="L1026" s="304">
        <v>1188</v>
      </c>
      <c r="M1026" s="304">
        <v>27580</v>
      </c>
      <c r="N1026" s="127"/>
      <c r="O1026" s="134">
        <v>1</v>
      </c>
      <c r="P1026" s="95">
        <v>25875</v>
      </c>
      <c r="Q1026" s="95">
        <v>0</v>
      </c>
      <c r="R1026" s="95">
        <v>0</v>
      </c>
      <c r="S1026" s="95">
        <v>0</v>
      </c>
      <c r="T1026" s="95">
        <v>1165</v>
      </c>
      <c r="U1026" s="95">
        <v>27040</v>
      </c>
      <c r="V1026" s="128"/>
      <c r="W1026" s="361">
        <v>1.9607843137254902E-2</v>
      </c>
      <c r="X1026" s="362">
        <v>0</v>
      </c>
      <c r="Y1026" s="133">
        <v>0.09</v>
      </c>
      <c r="Z1026" s="133">
        <v>4.869293737937196E-3</v>
      </c>
      <c r="AA1026" s="339">
        <v>0</v>
      </c>
      <c r="AB1026" s="130"/>
      <c r="AC1026" s="341">
        <v>0</v>
      </c>
      <c r="AD1026" s="134">
        <v>0</v>
      </c>
      <c r="AE1026" s="95">
        <v>0</v>
      </c>
      <c r="AF1026" s="95">
        <v>0</v>
      </c>
      <c r="AG1026" s="343">
        <v>0</v>
      </c>
      <c r="AH1026" s="99"/>
    </row>
    <row r="1027" spans="1:34" s="34" customFormat="1" ht="12">
      <c r="A1027" s="100">
        <v>3517</v>
      </c>
      <c r="B1027" s="103">
        <v>3517239201</v>
      </c>
      <c r="C1027" s="102" t="s">
        <v>554</v>
      </c>
      <c r="D1027" s="103">
        <v>239</v>
      </c>
      <c r="E1027" s="102" t="s">
        <v>264</v>
      </c>
      <c r="F1027" s="103">
        <v>201</v>
      </c>
      <c r="G1027" s="104" t="s">
        <v>226</v>
      </c>
      <c r="H1027" s="94"/>
      <c r="I1027" s="304">
        <v>23643</v>
      </c>
      <c r="J1027" s="304">
        <v>0</v>
      </c>
      <c r="K1027" s="304">
        <v>0</v>
      </c>
      <c r="L1027" s="304">
        <v>1188</v>
      </c>
      <c r="M1027" s="304">
        <v>24831</v>
      </c>
      <c r="N1027" s="127"/>
      <c r="O1027" s="134">
        <v>7</v>
      </c>
      <c r="P1027" s="95">
        <v>162253</v>
      </c>
      <c r="Q1027" s="95">
        <v>0</v>
      </c>
      <c r="R1027" s="95">
        <v>0</v>
      </c>
      <c r="S1027" s="95">
        <v>0</v>
      </c>
      <c r="T1027" s="95">
        <v>8155</v>
      </c>
      <c r="U1027" s="95">
        <v>170408</v>
      </c>
      <c r="V1027" s="128"/>
      <c r="W1027" s="361">
        <v>0.13725490196078433</v>
      </c>
      <c r="X1027" s="362">
        <v>0</v>
      </c>
      <c r="Y1027" s="133">
        <v>0.18</v>
      </c>
      <c r="Z1027" s="133">
        <v>0.10483073109575827</v>
      </c>
      <c r="AA1027" s="339">
        <v>0</v>
      </c>
      <c r="AB1027" s="130"/>
      <c r="AC1027" s="341">
        <v>2</v>
      </c>
      <c r="AD1027" s="134">
        <v>0</v>
      </c>
      <c r="AE1027" s="95">
        <v>0</v>
      </c>
      <c r="AF1027" s="95">
        <v>0</v>
      </c>
      <c r="AG1027" s="343">
        <v>0</v>
      </c>
      <c r="AH1027" s="99"/>
    </row>
    <row r="1028" spans="1:34" s="34" customFormat="1" ht="12">
      <c r="A1028" s="100">
        <v>3517</v>
      </c>
      <c r="B1028" s="103">
        <v>3517239219</v>
      </c>
      <c r="C1028" s="102" t="s">
        <v>554</v>
      </c>
      <c r="D1028" s="103">
        <v>239</v>
      </c>
      <c r="E1028" s="102" t="s">
        <v>264</v>
      </c>
      <c r="F1028" s="103">
        <v>219</v>
      </c>
      <c r="G1028" s="104" t="s">
        <v>244</v>
      </c>
      <c r="H1028" s="94"/>
      <c r="I1028" s="304">
        <v>17902</v>
      </c>
      <c r="J1028" s="304">
        <v>7867</v>
      </c>
      <c r="K1028" s="304">
        <v>0</v>
      </c>
      <c r="L1028" s="304">
        <v>1188</v>
      </c>
      <c r="M1028" s="304">
        <v>26957</v>
      </c>
      <c r="N1028" s="127"/>
      <c r="O1028" s="134">
        <v>1</v>
      </c>
      <c r="P1028" s="95">
        <v>25264</v>
      </c>
      <c r="Q1028" s="95">
        <v>0</v>
      </c>
      <c r="R1028" s="95">
        <v>0</v>
      </c>
      <c r="S1028" s="95">
        <v>0</v>
      </c>
      <c r="T1028" s="95">
        <v>1165</v>
      </c>
      <c r="U1028" s="95">
        <v>26429</v>
      </c>
      <c r="V1028" s="128"/>
      <c r="W1028" s="361">
        <v>1.9607843137254902E-2</v>
      </c>
      <c r="X1028" s="362">
        <v>0</v>
      </c>
      <c r="Y1028" s="133">
        <v>0.09</v>
      </c>
      <c r="Z1028" s="133">
        <v>2.1371224923383901E-3</v>
      </c>
      <c r="AA1028" s="339">
        <v>0</v>
      </c>
      <c r="AB1028" s="130"/>
      <c r="AC1028" s="341">
        <v>0</v>
      </c>
      <c r="AD1028" s="134">
        <v>0</v>
      </c>
      <c r="AE1028" s="95">
        <v>0</v>
      </c>
      <c r="AF1028" s="95">
        <v>0</v>
      </c>
      <c r="AG1028" s="343">
        <v>0</v>
      </c>
      <c r="AH1028" s="99"/>
    </row>
    <row r="1029" spans="1:34" s="34" customFormat="1" ht="12">
      <c r="A1029" s="100">
        <v>3517</v>
      </c>
      <c r="B1029" s="103">
        <v>3517239231</v>
      </c>
      <c r="C1029" s="102" t="s">
        <v>554</v>
      </c>
      <c r="D1029" s="103">
        <v>239</v>
      </c>
      <c r="E1029" s="102" t="s">
        <v>264</v>
      </c>
      <c r="F1029" s="103">
        <v>231</v>
      </c>
      <c r="G1029" s="104" t="s">
        <v>256</v>
      </c>
      <c r="H1029" s="94"/>
      <c r="I1029" s="304">
        <v>16690</v>
      </c>
      <c r="J1029" s="304">
        <v>6068</v>
      </c>
      <c r="K1029" s="304">
        <v>0</v>
      </c>
      <c r="L1029" s="304">
        <v>1188</v>
      </c>
      <c r="M1029" s="304">
        <v>23946</v>
      </c>
      <c r="N1029" s="127"/>
      <c r="O1029" s="134">
        <v>18</v>
      </c>
      <c r="P1029" s="95">
        <v>401616</v>
      </c>
      <c r="Q1029" s="95">
        <v>0</v>
      </c>
      <c r="R1029" s="95">
        <v>0</v>
      </c>
      <c r="S1029" s="95">
        <v>0</v>
      </c>
      <c r="T1029" s="95">
        <v>20970</v>
      </c>
      <c r="U1029" s="95">
        <v>422586</v>
      </c>
      <c r="V1029" s="128"/>
      <c r="W1029" s="361">
        <v>0.35294117647058809</v>
      </c>
      <c r="X1029" s="362">
        <v>0</v>
      </c>
      <c r="Y1029" s="133">
        <v>0.09</v>
      </c>
      <c r="Z1029" s="133">
        <v>1.9370229755715743E-2</v>
      </c>
      <c r="AA1029" s="339">
        <v>0</v>
      </c>
      <c r="AB1029" s="130"/>
      <c r="AC1029" s="341">
        <v>0</v>
      </c>
      <c r="AD1029" s="134">
        <v>0</v>
      </c>
      <c r="AE1029" s="95">
        <v>0</v>
      </c>
      <c r="AF1029" s="95">
        <v>0</v>
      </c>
      <c r="AG1029" s="343">
        <v>0</v>
      </c>
      <c r="AH1029" s="99"/>
    </row>
    <row r="1030" spans="1:34" s="34" customFormat="1" ht="12">
      <c r="A1030" s="100">
        <v>3517</v>
      </c>
      <c r="B1030" s="103">
        <v>3517239239</v>
      </c>
      <c r="C1030" s="102" t="s">
        <v>554</v>
      </c>
      <c r="D1030" s="103">
        <v>239</v>
      </c>
      <c r="E1030" s="102" t="s">
        <v>264</v>
      </c>
      <c r="F1030" s="103">
        <v>239</v>
      </c>
      <c r="G1030" s="104" t="s">
        <v>264</v>
      </c>
      <c r="H1030" s="94"/>
      <c r="I1030" s="304">
        <v>18385</v>
      </c>
      <c r="J1030" s="304">
        <v>6567</v>
      </c>
      <c r="K1030" s="304">
        <v>0</v>
      </c>
      <c r="L1030" s="304">
        <v>1188</v>
      </c>
      <c r="M1030" s="304">
        <v>26140</v>
      </c>
      <c r="N1030" s="127"/>
      <c r="O1030" s="134">
        <v>94</v>
      </c>
      <c r="P1030" s="95">
        <v>2299522</v>
      </c>
      <c r="Q1030" s="95">
        <v>0</v>
      </c>
      <c r="R1030" s="95">
        <v>0</v>
      </c>
      <c r="S1030" s="95">
        <v>0</v>
      </c>
      <c r="T1030" s="95">
        <v>109510</v>
      </c>
      <c r="U1030" s="95">
        <v>2409032</v>
      </c>
      <c r="V1030" s="128"/>
      <c r="W1030" s="361">
        <v>1.8431372549019585</v>
      </c>
      <c r="X1030" s="362">
        <v>0</v>
      </c>
      <c r="Y1030" s="133">
        <v>0.09</v>
      </c>
      <c r="Z1030" s="133">
        <v>4.363605244212538E-2</v>
      </c>
      <c r="AA1030" s="339">
        <v>0</v>
      </c>
      <c r="AB1030" s="130"/>
      <c r="AC1030" s="341">
        <v>13</v>
      </c>
      <c r="AD1030" s="134">
        <v>0</v>
      </c>
      <c r="AE1030" s="95">
        <v>0</v>
      </c>
      <c r="AF1030" s="95">
        <v>0</v>
      </c>
      <c r="AG1030" s="343">
        <v>0</v>
      </c>
      <c r="AH1030" s="99"/>
    </row>
    <row r="1031" spans="1:34" s="34" customFormat="1" ht="12">
      <c r="A1031" s="100">
        <v>3517</v>
      </c>
      <c r="B1031" s="103">
        <v>3517239251</v>
      </c>
      <c r="C1031" s="102" t="s">
        <v>554</v>
      </c>
      <c r="D1031" s="103">
        <v>239</v>
      </c>
      <c r="E1031" s="102" t="s">
        <v>264</v>
      </c>
      <c r="F1031" s="103">
        <v>251</v>
      </c>
      <c r="G1031" s="104" t="s">
        <v>276</v>
      </c>
      <c r="H1031" s="94"/>
      <c r="I1031" s="304">
        <v>20848</v>
      </c>
      <c r="J1031" s="304">
        <v>3280</v>
      </c>
      <c r="K1031" s="304">
        <v>0</v>
      </c>
      <c r="L1031" s="304">
        <v>1188</v>
      </c>
      <c r="M1031" s="304">
        <v>25316</v>
      </c>
      <c r="N1031" s="127"/>
      <c r="O1031" s="134">
        <v>1</v>
      </c>
      <c r="P1031" s="95">
        <v>23655</v>
      </c>
      <c r="Q1031" s="95">
        <v>0</v>
      </c>
      <c r="R1031" s="95">
        <v>0</v>
      </c>
      <c r="S1031" s="95">
        <v>0</v>
      </c>
      <c r="T1031" s="95">
        <v>1165</v>
      </c>
      <c r="U1031" s="95">
        <v>24820</v>
      </c>
      <c r="V1031" s="128"/>
      <c r="W1031" s="361">
        <v>1.9607843137254902E-2</v>
      </c>
      <c r="X1031" s="362">
        <v>0</v>
      </c>
      <c r="Y1031" s="133">
        <v>0.09</v>
      </c>
      <c r="Z1031" s="133">
        <v>4.3235574968650846E-2</v>
      </c>
      <c r="AA1031" s="339">
        <v>0</v>
      </c>
      <c r="AB1031" s="130"/>
      <c r="AC1031" s="341">
        <v>0</v>
      </c>
      <c r="AD1031" s="134">
        <v>0</v>
      </c>
      <c r="AE1031" s="95">
        <v>0</v>
      </c>
      <c r="AF1031" s="95">
        <v>0</v>
      </c>
      <c r="AG1031" s="343">
        <v>0</v>
      </c>
      <c r="AH1031" s="99"/>
    </row>
    <row r="1032" spans="1:34" s="34" customFormat="1" ht="12">
      <c r="A1032" s="100">
        <v>3517</v>
      </c>
      <c r="B1032" s="103">
        <v>3517239261</v>
      </c>
      <c r="C1032" s="102" t="s">
        <v>554</v>
      </c>
      <c r="D1032" s="103">
        <v>239</v>
      </c>
      <c r="E1032" s="102" t="s">
        <v>264</v>
      </c>
      <c r="F1032" s="103">
        <v>261</v>
      </c>
      <c r="G1032" s="104" t="s">
        <v>286</v>
      </c>
      <c r="H1032" s="94"/>
      <c r="I1032" s="304">
        <v>13346</v>
      </c>
      <c r="J1032" s="304">
        <v>11790</v>
      </c>
      <c r="K1032" s="304">
        <v>0</v>
      </c>
      <c r="L1032" s="304">
        <v>1188</v>
      </c>
      <c r="M1032" s="304">
        <v>26324</v>
      </c>
      <c r="N1032" s="127"/>
      <c r="O1032" s="134">
        <v>1</v>
      </c>
      <c r="P1032" s="95">
        <v>24643</v>
      </c>
      <c r="Q1032" s="95">
        <v>0</v>
      </c>
      <c r="R1032" s="95">
        <v>0</v>
      </c>
      <c r="S1032" s="95">
        <v>0</v>
      </c>
      <c r="T1032" s="95">
        <v>1165</v>
      </c>
      <c r="U1032" s="95">
        <v>25808</v>
      </c>
      <c r="V1032" s="128"/>
      <c r="W1032" s="361">
        <v>1.9607843137254902E-2</v>
      </c>
      <c r="X1032" s="362">
        <v>0</v>
      </c>
      <c r="Y1032" s="133">
        <v>0.09</v>
      </c>
      <c r="Z1032" s="133">
        <v>7.0586958832434432E-2</v>
      </c>
      <c r="AA1032" s="339">
        <v>0</v>
      </c>
      <c r="AB1032" s="130"/>
      <c r="AC1032" s="341">
        <v>0</v>
      </c>
      <c r="AD1032" s="134">
        <v>0</v>
      </c>
      <c r="AE1032" s="95">
        <v>0</v>
      </c>
      <c r="AF1032" s="95">
        <v>0</v>
      </c>
      <c r="AG1032" s="343">
        <v>0</v>
      </c>
      <c r="AH1032" s="99"/>
    </row>
    <row r="1033" spans="1:34" s="34" customFormat="1" ht="12">
      <c r="A1033" s="100">
        <v>3517</v>
      </c>
      <c r="B1033" s="103">
        <v>3517239285</v>
      </c>
      <c r="C1033" s="102" t="s">
        <v>554</v>
      </c>
      <c r="D1033" s="103">
        <v>239</v>
      </c>
      <c r="E1033" s="102" t="s">
        <v>264</v>
      </c>
      <c r="F1033" s="103">
        <v>285</v>
      </c>
      <c r="G1033" s="104" t="s">
        <v>310</v>
      </c>
      <c r="H1033" s="94"/>
      <c r="I1033" s="304">
        <v>16946.116883036269</v>
      </c>
      <c r="J1033" s="304">
        <v>3747</v>
      </c>
      <c r="K1033" s="304">
        <v>0</v>
      </c>
      <c r="L1033" s="304">
        <v>1188</v>
      </c>
      <c r="M1033" s="304">
        <v>21881.116883036269</v>
      </c>
      <c r="N1033" s="127"/>
      <c r="O1033" s="134">
        <v>1</v>
      </c>
      <c r="P1033" s="95">
        <v>20287</v>
      </c>
      <c r="Q1033" s="95">
        <v>0</v>
      </c>
      <c r="R1033" s="95">
        <v>0</v>
      </c>
      <c r="S1033" s="95">
        <v>0</v>
      </c>
      <c r="T1033" s="95">
        <v>1165</v>
      </c>
      <c r="U1033" s="95">
        <v>21452</v>
      </c>
      <c r="V1033" s="128"/>
      <c r="W1033" s="361">
        <v>1.9607843137254902E-2</v>
      </c>
      <c r="X1033" s="362">
        <v>0</v>
      </c>
      <c r="Y1033" s="133">
        <v>0.09</v>
      </c>
      <c r="Z1033" s="133">
        <v>2.2266543452715282E-2</v>
      </c>
      <c r="AA1033" s="339">
        <v>0</v>
      </c>
      <c r="AB1033" s="130"/>
      <c r="AC1033" s="341">
        <v>0</v>
      </c>
      <c r="AD1033" s="134">
        <v>0</v>
      </c>
      <c r="AE1033" s="95">
        <v>0</v>
      </c>
      <c r="AF1033" s="95">
        <v>0</v>
      </c>
      <c r="AG1033" s="343">
        <v>0</v>
      </c>
      <c r="AH1033" s="99"/>
    </row>
    <row r="1034" spans="1:34" s="34" customFormat="1" ht="12">
      <c r="A1034" s="100">
        <v>3517</v>
      </c>
      <c r="B1034" s="103">
        <v>3517239293</v>
      </c>
      <c r="C1034" s="102" t="s">
        <v>554</v>
      </c>
      <c r="D1034" s="103">
        <v>239</v>
      </c>
      <c r="E1034" s="102" t="s">
        <v>264</v>
      </c>
      <c r="F1034" s="103">
        <v>293</v>
      </c>
      <c r="G1034" s="104" t="s">
        <v>318</v>
      </c>
      <c r="H1034" s="94"/>
      <c r="I1034" s="304">
        <v>19387</v>
      </c>
      <c r="J1034" s="304">
        <v>365</v>
      </c>
      <c r="K1034" s="304">
        <v>0</v>
      </c>
      <c r="L1034" s="304">
        <v>1188</v>
      </c>
      <c r="M1034" s="304">
        <v>20940</v>
      </c>
      <c r="N1034" s="127"/>
      <c r="O1034" s="134">
        <v>5</v>
      </c>
      <c r="P1034" s="95">
        <v>96825</v>
      </c>
      <c r="Q1034" s="95">
        <v>0</v>
      </c>
      <c r="R1034" s="95">
        <v>0</v>
      </c>
      <c r="S1034" s="95">
        <v>0</v>
      </c>
      <c r="T1034" s="95">
        <v>5825</v>
      </c>
      <c r="U1034" s="95">
        <v>102650</v>
      </c>
      <c r="V1034" s="128"/>
      <c r="W1034" s="361">
        <v>9.8039215686274508E-2</v>
      </c>
      <c r="X1034" s="362">
        <v>0</v>
      </c>
      <c r="Y1034" s="133">
        <v>0.18</v>
      </c>
      <c r="Z1034" s="133">
        <v>2.0154267315513733E-2</v>
      </c>
      <c r="AA1034" s="339">
        <v>0</v>
      </c>
      <c r="AB1034" s="130"/>
      <c r="AC1034" s="341">
        <v>0</v>
      </c>
      <c r="AD1034" s="134">
        <v>0</v>
      </c>
      <c r="AE1034" s="95">
        <v>0</v>
      </c>
      <c r="AF1034" s="95">
        <v>0</v>
      </c>
      <c r="AG1034" s="343">
        <v>0</v>
      </c>
      <c r="AH1034" s="99"/>
    </row>
    <row r="1035" spans="1:34" s="34" customFormat="1" ht="12">
      <c r="A1035" s="100">
        <v>3517</v>
      </c>
      <c r="B1035" s="103">
        <v>3517239310</v>
      </c>
      <c r="C1035" s="102" t="s">
        <v>554</v>
      </c>
      <c r="D1035" s="103">
        <v>239</v>
      </c>
      <c r="E1035" s="102" t="s">
        <v>264</v>
      </c>
      <c r="F1035" s="103">
        <v>310</v>
      </c>
      <c r="G1035" s="104" t="s">
        <v>335</v>
      </c>
      <c r="H1035" s="94"/>
      <c r="I1035" s="304">
        <v>19330</v>
      </c>
      <c r="J1035" s="304">
        <v>4278</v>
      </c>
      <c r="K1035" s="304">
        <v>0</v>
      </c>
      <c r="L1035" s="304">
        <v>1188</v>
      </c>
      <c r="M1035" s="304">
        <v>24796</v>
      </c>
      <c r="N1035" s="127"/>
      <c r="O1035" s="134">
        <v>42</v>
      </c>
      <c r="P1035" s="95">
        <v>972090</v>
      </c>
      <c r="Q1035" s="95">
        <v>0</v>
      </c>
      <c r="R1035" s="95">
        <v>0</v>
      </c>
      <c r="S1035" s="95">
        <v>0</v>
      </c>
      <c r="T1035" s="95">
        <v>48930</v>
      </c>
      <c r="U1035" s="95">
        <v>1021020</v>
      </c>
      <c r="V1035" s="128"/>
      <c r="W1035" s="361">
        <v>0.82352941176470629</v>
      </c>
      <c r="X1035" s="362">
        <v>0</v>
      </c>
      <c r="Y1035" s="133">
        <v>0.09</v>
      </c>
      <c r="Z1035" s="133">
        <v>6.6913470232448688E-2</v>
      </c>
      <c r="AA1035" s="339">
        <v>0</v>
      </c>
      <c r="AB1035" s="130"/>
      <c r="AC1035" s="341">
        <v>5</v>
      </c>
      <c r="AD1035" s="134">
        <v>0</v>
      </c>
      <c r="AE1035" s="95">
        <v>0</v>
      </c>
      <c r="AF1035" s="95">
        <v>0</v>
      </c>
      <c r="AG1035" s="343">
        <v>0</v>
      </c>
      <c r="AH1035" s="99"/>
    </row>
    <row r="1036" spans="1:34" s="34" customFormat="1" ht="12">
      <c r="A1036" s="100">
        <v>3517</v>
      </c>
      <c r="B1036" s="103">
        <v>3517239323</v>
      </c>
      <c r="C1036" s="102" t="s">
        <v>554</v>
      </c>
      <c r="D1036" s="103">
        <v>239</v>
      </c>
      <c r="E1036" s="102" t="s">
        <v>264</v>
      </c>
      <c r="F1036" s="103">
        <v>323</v>
      </c>
      <c r="G1036" s="104" t="s">
        <v>348</v>
      </c>
      <c r="H1036" s="94"/>
      <c r="I1036" s="304">
        <v>13346</v>
      </c>
      <c r="J1036" s="304">
        <v>5041</v>
      </c>
      <c r="K1036" s="304">
        <v>0</v>
      </c>
      <c r="L1036" s="304">
        <v>1188</v>
      </c>
      <c r="M1036" s="304">
        <v>19575</v>
      </c>
      <c r="N1036" s="127"/>
      <c r="O1036" s="134">
        <v>1</v>
      </c>
      <c r="P1036" s="95">
        <v>18026</v>
      </c>
      <c r="Q1036" s="95">
        <v>0</v>
      </c>
      <c r="R1036" s="95">
        <v>0</v>
      </c>
      <c r="S1036" s="95">
        <v>0</v>
      </c>
      <c r="T1036" s="95">
        <v>1165</v>
      </c>
      <c r="U1036" s="95">
        <v>19191</v>
      </c>
      <c r="V1036" s="128"/>
      <c r="W1036" s="361">
        <v>1.9607843137254902E-2</v>
      </c>
      <c r="X1036" s="362">
        <v>0</v>
      </c>
      <c r="Y1036" s="133">
        <v>0.09</v>
      </c>
      <c r="Z1036" s="133">
        <v>5.2205042989515059E-3</v>
      </c>
      <c r="AA1036" s="339">
        <v>0</v>
      </c>
      <c r="AB1036" s="130"/>
      <c r="AC1036" s="341">
        <v>0</v>
      </c>
      <c r="AD1036" s="134">
        <v>0</v>
      </c>
      <c r="AE1036" s="95">
        <v>0</v>
      </c>
      <c r="AF1036" s="95">
        <v>0</v>
      </c>
      <c r="AG1036" s="343">
        <v>0</v>
      </c>
      <c r="AH1036" s="99"/>
    </row>
    <row r="1037" spans="1:34" s="34" customFormat="1" ht="12">
      <c r="A1037" s="100">
        <v>3517</v>
      </c>
      <c r="B1037" s="103">
        <v>3517239336</v>
      </c>
      <c r="C1037" s="102" t="s">
        <v>554</v>
      </c>
      <c r="D1037" s="103">
        <v>239</v>
      </c>
      <c r="E1037" s="102" t="s">
        <v>264</v>
      </c>
      <c r="F1037" s="103">
        <v>336</v>
      </c>
      <c r="G1037" s="104" t="s">
        <v>361</v>
      </c>
      <c r="H1037" s="94"/>
      <c r="I1037" s="304">
        <v>13346</v>
      </c>
      <c r="J1037" s="304">
        <v>2925</v>
      </c>
      <c r="K1037" s="304">
        <v>0</v>
      </c>
      <c r="L1037" s="304">
        <v>1188</v>
      </c>
      <c r="M1037" s="304">
        <v>17459</v>
      </c>
      <c r="N1037" s="127"/>
      <c r="O1037" s="134">
        <v>4</v>
      </c>
      <c r="P1037" s="95">
        <v>63808</v>
      </c>
      <c r="Q1037" s="95">
        <v>0</v>
      </c>
      <c r="R1037" s="95">
        <v>0</v>
      </c>
      <c r="S1037" s="95">
        <v>0</v>
      </c>
      <c r="T1037" s="95">
        <v>4660</v>
      </c>
      <c r="U1037" s="95">
        <v>68468</v>
      </c>
      <c r="V1037" s="128"/>
      <c r="W1037" s="361">
        <v>7.8431372549019607E-2</v>
      </c>
      <c r="X1037" s="362">
        <v>0</v>
      </c>
      <c r="Y1037" s="133">
        <v>0.09</v>
      </c>
      <c r="Z1037" s="133">
        <v>4.0610278282502986E-2</v>
      </c>
      <c r="AA1037" s="339">
        <v>0</v>
      </c>
      <c r="AB1037" s="130"/>
      <c r="AC1037" s="341">
        <v>0</v>
      </c>
      <c r="AD1037" s="134">
        <v>0</v>
      </c>
      <c r="AE1037" s="95">
        <v>0</v>
      </c>
      <c r="AF1037" s="95">
        <v>0</v>
      </c>
      <c r="AG1037" s="343">
        <v>0</v>
      </c>
      <c r="AH1037" s="99"/>
    </row>
    <row r="1038" spans="1:34" s="34" customFormat="1" ht="12">
      <c r="A1038" s="100">
        <v>3517</v>
      </c>
      <c r="B1038" s="103">
        <v>3517239625</v>
      </c>
      <c r="C1038" s="102" t="s">
        <v>554</v>
      </c>
      <c r="D1038" s="103">
        <v>239</v>
      </c>
      <c r="E1038" s="102" t="s">
        <v>264</v>
      </c>
      <c r="F1038" s="103">
        <v>625</v>
      </c>
      <c r="G1038" s="104" t="s">
        <v>388</v>
      </c>
      <c r="H1038" s="94"/>
      <c r="I1038" s="304">
        <v>16263</v>
      </c>
      <c r="J1038" s="304">
        <v>1110</v>
      </c>
      <c r="K1038" s="304">
        <v>0</v>
      </c>
      <c r="L1038" s="304">
        <v>1188</v>
      </c>
      <c r="M1038" s="304">
        <v>18561</v>
      </c>
      <c r="N1038" s="127"/>
      <c r="O1038" s="134">
        <v>4</v>
      </c>
      <c r="P1038" s="95">
        <v>68128</v>
      </c>
      <c r="Q1038" s="95">
        <v>0</v>
      </c>
      <c r="R1038" s="95">
        <v>0</v>
      </c>
      <c r="S1038" s="95">
        <v>0</v>
      </c>
      <c r="T1038" s="95">
        <v>4660</v>
      </c>
      <c r="U1038" s="95">
        <v>72788</v>
      </c>
      <c r="V1038" s="128"/>
      <c r="W1038" s="361">
        <v>7.8431372549019607E-2</v>
      </c>
      <c r="X1038" s="362">
        <v>0</v>
      </c>
      <c r="Y1038" s="133">
        <v>0.09</v>
      </c>
      <c r="Z1038" s="133">
        <v>8.2373932218969114E-3</v>
      </c>
      <c r="AA1038" s="339">
        <v>0</v>
      </c>
      <c r="AB1038" s="130"/>
      <c r="AC1038" s="341">
        <v>0</v>
      </c>
      <c r="AD1038" s="134">
        <v>0</v>
      </c>
      <c r="AE1038" s="95">
        <v>0</v>
      </c>
      <c r="AF1038" s="95">
        <v>0</v>
      </c>
      <c r="AG1038" s="343">
        <v>0</v>
      </c>
      <c r="AH1038" s="99"/>
    </row>
    <row r="1039" spans="1:34" s="34" customFormat="1" ht="12">
      <c r="A1039" s="100">
        <v>3517</v>
      </c>
      <c r="B1039" s="103">
        <v>3517239645</v>
      </c>
      <c r="C1039" s="102" t="s">
        <v>554</v>
      </c>
      <c r="D1039" s="103">
        <v>239</v>
      </c>
      <c r="E1039" s="102" t="s">
        <v>264</v>
      </c>
      <c r="F1039" s="103">
        <v>645</v>
      </c>
      <c r="G1039" s="104" t="s">
        <v>392</v>
      </c>
      <c r="H1039" s="94"/>
      <c r="I1039" s="304">
        <v>13346</v>
      </c>
      <c r="J1039" s="304">
        <v>3467</v>
      </c>
      <c r="K1039" s="304">
        <v>0</v>
      </c>
      <c r="L1039" s="304">
        <v>1188</v>
      </c>
      <c r="M1039" s="304">
        <v>18001</v>
      </c>
      <c r="N1039" s="127"/>
      <c r="O1039" s="134">
        <v>1</v>
      </c>
      <c r="P1039" s="95">
        <v>16483</v>
      </c>
      <c r="Q1039" s="95">
        <v>0</v>
      </c>
      <c r="R1039" s="95">
        <v>0</v>
      </c>
      <c r="S1039" s="95">
        <v>0</v>
      </c>
      <c r="T1039" s="95">
        <v>1165</v>
      </c>
      <c r="U1039" s="95">
        <v>17648</v>
      </c>
      <c r="V1039" s="128"/>
      <c r="W1039" s="361">
        <v>1.9607843137254902E-2</v>
      </c>
      <c r="X1039" s="362">
        <v>0</v>
      </c>
      <c r="Y1039" s="133">
        <v>0.09</v>
      </c>
      <c r="Z1039" s="133">
        <v>3.6523327660134094E-2</v>
      </c>
      <c r="AA1039" s="339">
        <v>0</v>
      </c>
      <c r="AB1039" s="130"/>
      <c r="AC1039" s="341">
        <v>0</v>
      </c>
      <c r="AD1039" s="134">
        <v>0</v>
      </c>
      <c r="AE1039" s="95">
        <v>0</v>
      </c>
      <c r="AF1039" s="95">
        <v>0</v>
      </c>
      <c r="AG1039" s="343">
        <v>0</v>
      </c>
      <c r="AH1039" s="99"/>
    </row>
    <row r="1040" spans="1:34" s="34" customFormat="1" ht="12">
      <c r="A1040" s="100">
        <v>3517</v>
      </c>
      <c r="B1040" s="103">
        <v>3517239665</v>
      </c>
      <c r="C1040" s="102" t="s">
        <v>554</v>
      </c>
      <c r="D1040" s="103">
        <v>239</v>
      </c>
      <c r="E1040" s="102" t="s">
        <v>264</v>
      </c>
      <c r="F1040" s="103">
        <v>665</v>
      </c>
      <c r="G1040" s="104" t="s">
        <v>398</v>
      </c>
      <c r="H1040" s="94"/>
      <c r="I1040" s="304">
        <v>18593</v>
      </c>
      <c r="J1040" s="304">
        <v>3543</v>
      </c>
      <c r="K1040" s="304">
        <v>0</v>
      </c>
      <c r="L1040" s="304">
        <v>1188</v>
      </c>
      <c r="M1040" s="304">
        <v>23324</v>
      </c>
      <c r="N1040" s="127"/>
      <c r="O1040" s="134">
        <v>3</v>
      </c>
      <c r="P1040" s="95">
        <v>65106</v>
      </c>
      <c r="Q1040" s="95">
        <v>0</v>
      </c>
      <c r="R1040" s="95">
        <v>0</v>
      </c>
      <c r="S1040" s="95">
        <v>0</v>
      </c>
      <c r="T1040" s="95">
        <v>3495</v>
      </c>
      <c r="U1040" s="95">
        <v>68601</v>
      </c>
      <c r="V1040" s="128"/>
      <c r="W1040" s="361">
        <v>5.8823529411764705E-2</v>
      </c>
      <c r="X1040" s="362">
        <v>0</v>
      </c>
      <c r="Y1040" s="133">
        <v>0.09</v>
      </c>
      <c r="Z1040" s="133">
        <v>7.0798921758430658E-3</v>
      </c>
      <c r="AA1040" s="339">
        <v>0</v>
      </c>
      <c r="AB1040" s="130"/>
      <c r="AC1040" s="341">
        <v>0</v>
      </c>
      <c r="AD1040" s="134">
        <v>0</v>
      </c>
      <c r="AE1040" s="95">
        <v>0</v>
      </c>
      <c r="AF1040" s="95">
        <v>0</v>
      </c>
      <c r="AG1040" s="343">
        <v>0</v>
      </c>
      <c r="AH1040" s="99"/>
    </row>
    <row r="1041" spans="1:34" s="34" customFormat="1" ht="12">
      <c r="A1041" s="100">
        <v>3517</v>
      </c>
      <c r="B1041" s="103">
        <v>3517239690</v>
      </c>
      <c r="C1041" s="102" t="s">
        <v>554</v>
      </c>
      <c r="D1041" s="103">
        <v>239</v>
      </c>
      <c r="E1041" s="102" t="s">
        <v>264</v>
      </c>
      <c r="F1041" s="103">
        <v>690</v>
      </c>
      <c r="G1041" s="104" t="s">
        <v>407</v>
      </c>
      <c r="H1041" s="94"/>
      <c r="I1041" s="304">
        <v>13977.940112033109</v>
      </c>
      <c r="J1041" s="304">
        <v>5544</v>
      </c>
      <c r="K1041" s="304">
        <v>0</v>
      </c>
      <c r="L1041" s="304">
        <v>1188</v>
      </c>
      <c r="M1041" s="304">
        <v>20709.940112033109</v>
      </c>
      <c r="N1041" s="127"/>
      <c r="O1041" s="134">
        <v>1</v>
      </c>
      <c r="P1041" s="95">
        <v>19139</v>
      </c>
      <c r="Q1041" s="95">
        <v>0</v>
      </c>
      <c r="R1041" s="95">
        <v>0</v>
      </c>
      <c r="S1041" s="95">
        <v>0</v>
      </c>
      <c r="T1041" s="95">
        <v>1165</v>
      </c>
      <c r="U1041" s="95">
        <v>20304</v>
      </c>
      <c r="V1041" s="128"/>
      <c r="W1041" s="361">
        <v>1.9607843137254902E-2</v>
      </c>
      <c r="X1041" s="362">
        <v>0</v>
      </c>
      <c r="Y1041" s="133">
        <v>0.09</v>
      </c>
      <c r="Z1041" s="133">
        <v>1.2615996079792633E-2</v>
      </c>
      <c r="AA1041" s="339">
        <v>0</v>
      </c>
      <c r="AB1041" s="130"/>
      <c r="AC1041" s="341">
        <v>0</v>
      </c>
      <c r="AD1041" s="134">
        <v>0</v>
      </c>
      <c r="AE1041" s="95">
        <v>0</v>
      </c>
      <c r="AF1041" s="95">
        <v>0</v>
      </c>
      <c r="AG1041" s="343">
        <v>0</v>
      </c>
      <c r="AH1041" s="99"/>
    </row>
    <row r="1042" spans="1:34" s="34" customFormat="1" ht="12">
      <c r="A1042" s="100">
        <v>3517</v>
      </c>
      <c r="B1042" s="103">
        <v>3517239740</v>
      </c>
      <c r="C1042" s="102" t="s">
        <v>554</v>
      </c>
      <c r="D1042" s="103">
        <v>239</v>
      </c>
      <c r="E1042" s="102" t="s">
        <v>264</v>
      </c>
      <c r="F1042" s="103">
        <v>740</v>
      </c>
      <c r="G1042" s="104" t="s">
        <v>421</v>
      </c>
      <c r="H1042" s="94"/>
      <c r="I1042" s="304">
        <v>13345</v>
      </c>
      <c r="J1042" s="304">
        <v>7016</v>
      </c>
      <c r="K1042" s="304">
        <v>0</v>
      </c>
      <c r="L1042" s="304">
        <v>1188</v>
      </c>
      <c r="M1042" s="304">
        <v>21549</v>
      </c>
      <c r="N1042" s="127"/>
      <c r="O1042" s="134">
        <v>4</v>
      </c>
      <c r="P1042" s="95">
        <v>79848</v>
      </c>
      <c r="Q1042" s="95">
        <v>0</v>
      </c>
      <c r="R1042" s="95">
        <v>0</v>
      </c>
      <c r="S1042" s="95">
        <v>0</v>
      </c>
      <c r="T1042" s="95">
        <v>4660</v>
      </c>
      <c r="U1042" s="95">
        <v>84508</v>
      </c>
      <c r="V1042" s="128"/>
      <c r="W1042" s="361">
        <v>7.8431372549019607E-2</v>
      </c>
      <c r="X1042" s="362">
        <v>0</v>
      </c>
      <c r="Y1042" s="133">
        <v>0.09</v>
      </c>
      <c r="Z1042" s="133">
        <v>1.554286632553822E-2</v>
      </c>
      <c r="AA1042" s="339">
        <v>0</v>
      </c>
      <c r="AB1042" s="130"/>
      <c r="AC1042" s="341">
        <v>1</v>
      </c>
      <c r="AD1042" s="134">
        <v>0</v>
      </c>
      <c r="AE1042" s="95">
        <v>0</v>
      </c>
      <c r="AF1042" s="95">
        <v>0</v>
      </c>
      <c r="AG1042" s="343">
        <v>0</v>
      </c>
      <c r="AH1042" s="99"/>
    </row>
    <row r="1043" spans="1:34" s="34" customFormat="1" ht="12">
      <c r="A1043" s="100">
        <v>3517</v>
      </c>
      <c r="B1043" s="103">
        <v>3517239760</v>
      </c>
      <c r="C1043" s="102" t="s">
        <v>554</v>
      </c>
      <c r="D1043" s="103">
        <v>239</v>
      </c>
      <c r="E1043" s="102" t="s">
        <v>264</v>
      </c>
      <c r="F1043" s="103">
        <v>760</v>
      </c>
      <c r="G1043" s="104" t="s">
        <v>426</v>
      </c>
      <c r="H1043" s="94"/>
      <c r="I1043" s="304">
        <v>15969</v>
      </c>
      <c r="J1043" s="304">
        <v>5107</v>
      </c>
      <c r="K1043" s="304">
        <v>0</v>
      </c>
      <c r="L1043" s="304">
        <v>1188</v>
      </c>
      <c r="M1043" s="304">
        <v>22264</v>
      </c>
      <c r="N1043" s="127"/>
      <c r="O1043" s="134">
        <v>23</v>
      </c>
      <c r="P1043" s="95">
        <v>475249</v>
      </c>
      <c r="Q1043" s="95">
        <v>0</v>
      </c>
      <c r="R1043" s="95">
        <v>0</v>
      </c>
      <c r="S1043" s="95">
        <v>0</v>
      </c>
      <c r="T1043" s="95">
        <v>26795</v>
      </c>
      <c r="U1043" s="95">
        <v>502044</v>
      </c>
      <c r="V1043" s="128"/>
      <c r="W1043" s="361">
        <v>0.45098039215686253</v>
      </c>
      <c r="X1043" s="362">
        <v>0</v>
      </c>
      <c r="Y1043" s="133">
        <v>0.09</v>
      </c>
      <c r="Z1043" s="133">
        <v>3.9562022049683947E-2</v>
      </c>
      <c r="AA1043" s="339">
        <v>0</v>
      </c>
      <c r="AB1043" s="130"/>
      <c r="AC1043" s="341">
        <v>4</v>
      </c>
      <c r="AD1043" s="134">
        <v>0</v>
      </c>
      <c r="AE1043" s="95">
        <v>0</v>
      </c>
      <c r="AF1043" s="95">
        <v>0</v>
      </c>
      <c r="AG1043" s="343">
        <v>0</v>
      </c>
      <c r="AH1043" s="99"/>
    </row>
    <row r="1044" spans="1:34" s="34" customFormat="1" ht="12">
      <c r="A1044" s="100">
        <v>3517</v>
      </c>
      <c r="B1044" s="103">
        <v>3517239780</v>
      </c>
      <c r="C1044" s="102" t="s">
        <v>554</v>
      </c>
      <c r="D1044" s="103">
        <v>239</v>
      </c>
      <c r="E1044" s="102" t="s">
        <v>264</v>
      </c>
      <c r="F1044" s="103">
        <v>780</v>
      </c>
      <c r="G1044" s="104" t="s">
        <v>436</v>
      </c>
      <c r="H1044" s="94"/>
      <c r="I1044" s="304">
        <v>13345</v>
      </c>
      <c r="J1044" s="304">
        <v>2442</v>
      </c>
      <c r="K1044" s="304">
        <v>0</v>
      </c>
      <c r="L1044" s="304">
        <v>1188</v>
      </c>
      <c r="M1044" s="304">
        <v>16975</v>
      </c>
      <c r="N1044" s="127"/>
      <c r="O1044" s="134">
        <v>7</v>
      </c>
      <c r="P1044" s="95">
        <v>108339</v>
      </c>
      <c r="Q1044" s="95">
        <v>0</v>
      </c>
      <c r="R1044" s="95">
        <v>0</v>
      </c>
      <c r="S1044" s="95">
        <v>0</v>
      </c>
      <c r="T1044" s="95">
        <v>8155</v>
      </c>
      <c r="U1044" s="95">
        <v>116494</v>
      </c>
      <c r="V1044" s="128"/>
      <c r="W1044" s="361">
        <v>0.13725490196078433</v>
      </c>
      <c r="X1044" s="362">
        <v>0</v>
      </c>
      <c r="Y1044" s="133">
        <v>0.09</v>
      </c>
      <c r="Z1044" s="133">
        <v>2.1930448008165921E-2</v>
      </c>
      <c r="AA1044" s="339">
        <v>0</v>
      </c>
      <c r="AB1044" s="130"/>
      <c r="AC1044" s="341">
        <v>0</v>
      </c>
      <c r="AD1044" s="134">
        <v>0</v>
      </c>
      <c r="AE1044" s="95">
        <v>0</v>
      </c>
      <c r="AF1044" s="95">
        <v>0</v>
      </c>
      <c r="AG1044" s="343">
        <v>0</v>
      </c>
      <c r="AH1044" s="99"/>
    </row>
    <row r="1045" spans="1:34" s="34" customFormat="1" ht="12">
      <c r="A1045" s="100">
        <v>3518</v>
      </c>
      <c r="B1045" s="103">
        <v>3518149007</v>
      </c>
      <c r="C1045" s="102" t="s">
        <v>563</v>
      </c>
      <c r="D1045" s="103">
        <v>149</v>
      </c>
      <c r="E1045" s="102" t="s">
        <v>174</v>
      </c>
      <c r="F1045" s="103">
        <v>7</v>
      </c>
      <c r="G1045" s="104" t="s">
        <v>32</v>
      </c>
      <c r="H1045" s="94"/>
      <c r="I1045" s="304">
        <v>19190</v>
      </c>
      <c r="J1045" s="304">
        <v>8849</v>
      </c>
      <c r="K1045" s="304">
        <v>0</v>
      </c>
      <c r="L1045" s="304">
        <v>1188</v>
      </c>
      <c r="M1045" s="304">
        <v>29227</v>
      </c>
      <c r="N1045" s="127"/>
      <c r="O1045" s="134">
        <v>1</v>
      </c>
      <c r="P1045" s="95">
        <v>28039</v>
      </c>
      <c r="Q1045" s="95">
        <v>0</v>
      </c>
      <c r="R1045" s="95">
        <v>0</v>
      </c>
      <c r="S1045" s="95">
        <v>0</v>
      </c>
      <c r="T1045" s="95">
        <v>1188</v>
      </c>
      <c r="U1045" s="95">
        <v>29227</v>
      </c>
      <c r="V1045" s="128"/>
      <c r="W1045" s="361">
        <v>0</v>
      </c>
      <c r="X1045" s="362">
        <v>0</v>
      </c>
      <c r="Y1045" s="133">
        <v>0.09</v>
      </c>
      <c r="Z1045" s="133">
        <v>4.7704825749874932E-2</v>
      </c>
      <c r="AA1045" s="339">
        <v>0</v>
      </c>
      <c r="AB1045" s="130"/>
      <c r="AC1045" s="341">
        <v>0</v>
      </c>
      <c r="AD1045" s="134">
        <v>0</v>
      </c>
      <c r="AE1045" s="95">
        <v>0</v>
      </c>
      <c r="AF1045" s="95">
        <v>0</v>
      </c>
      <c r="AG1045" s="343">
        <v>0</v>
      </c>
      <c r="AH1045" s="99"/>
    </row>
    <row r="1046" spans="1:34" s="34" customFormat="1" ht="12">
      <c r="A1046" s="100">
        <v>3518</v>
      </c>
      <c r="B1046" s="103">
        <v>3518149128</v>
      </c>
      <c r="C1046" s="102" t="s">
        <v>563</v>
      </c>
      <c r="D1046" s="103">
        <v>149</v>
      </c>
      <c r="E1046" s="102" t="s">
        <v>174</v>
      </c>
      <c r="F1046" s="103">
        <v>128</v>
      </c>
      <c r="G1046" s="104" t="s">
        <v>153</v>
      </c>
      <c r="H1046" s="94"/>
      <c r="I1046" s="304">
        <v>20750</v>
      </c>
      <c r="J1046" s="304">
        <v>1131</v>
      </c>
      <c r="K1046" s="304">
        <v>0</v>
      </c>
      <c r="L1046" s="304">
        <v>1188</v>
      </c>
      <c r="M1046" s="304">
        <v>23069</v>
      </c>
      <c r="N1046" s="127"/>
      <c r="O1046" s="134">
        <v>35</v>
      </c>
      <c r="P1046" s="95">
        <v>765835</v>
      </c>
      <c r="Q1046" s="95">
        <v>0</v>
      </c>
      <c r="R1046" s="95">
        <v>0</v>
      </c>
      <c r="S1046" s="95">
        <v>0</v>
      </c>
      <c r="T1046" s="95">
        <v>41580</v>
      </c>
      <c r="U1046" s="95">
        <v>807415</v>
      </c>
      <c r="V1046" s="128"/>
      <c r="W1046" s="361">
        <v>0</v>
      </c>
      <c r="X1046" s="362">
        <v>0</v>
      </c>
      <c r="Y1046" s="133">
        <v>0.09</v>
      </c>
      <c r="Z1046" s="133">
        <v>4.2839749174691445E-2</v>
      </c>
      <c r="AA1046" s="339">
        <v>0</v>
      </c>
      <c r="AB1046" s="130"/>
      <c r="AC1046" s="341">
        <v>0</v>
      </c>
      <c r="AD1046" s="134">
        <v>0</v>
      </c>
      <c r="AE1046" s="95">
        <v>0</v>
      </c>
      <c r="AF1046" s="95">
        <v>0</v>
      </c>
      <c r="AG1046" s="343">
        <v>0</v>
      </c>
      <c r="AH1046" s="99"/>
    </row>
    <row r="1047" spans="1:34" s="34" customFormat="1" ht="12">
      <c r="A1047" s="100">
        <v>3518</v>
      </c>
      <c r="B1047" s="103">
        <v>3518149149</v>
      </c>
      <c r="C1047" s="102" t="s">
        <v>563</v>
      </c>
      <c r="D1047" s="103">
        <v>149</v>
      </c>
      <c r="E1047" s="102" t="s">
        <v>174</v>
      </c>
      <c r="F1047" s="103">
        <v>149</v>
      </c>
      <c r="G1047" s="104" t="s">
        <v>174</v>
      </c>
      <c r="H1047" s="94"/>
      <c r="I1047" s="304">
        <v>22825</v>
      </c>
      <c r="J1047" s="304">
        <v>521</v>
      </c>
      <c r="K1047" s="304">
        <v>0</v>
      </c>
      <c r="L1047" s="304">
        <v>1188</v>
      </c>
      <c r="M1047" s="304">
        <v>24534</v>
      </c>
      <c r="N1047" s="127"/>
      <c r="O1047" s="134">
        <v>85</v>
      </c>
      <c r="P1047" s="95">
        <v>1984410</v>
      </c>
      <c r="Q1047" s="95">
        <v>0</v>
      </c>
      <c r="R1047" s="95">
        <v>0</v>
      </c>
      <c r="S1047" s="95">
        <v>0</v>
      </c>
      <c r="T1047" s="95">
        <v>100980</v>
      </c>
      <c r="U1047" s="95">
        <v>2085390</v>
      </c>
      <c r="V1047" s="128"/>
      <c r="W1047" s="361">
        <v>0</v>
      </c>
      <c r="X1047" s="362">
        <v>0</v>
      </c>
      <c r="Y1047" s="133">
        <v>0.18</v>
      </c>
      <c r="Z1047" s="133">
        <v>0.12452134767276674</v>
      </c>
      <c r="AA1047" s="339">
        <v>0</v>
      </c>
      <c r="AB1047" s="130"/>
      <c r="AC1047" s="341">
        <v>0</v>
      </c>
      <c r="AD1047" s="134">
        <v>0</v>
      </c>
      <c r="AE1047" s="95">
        <v>0</v>
      </c>
      <c r="AF1047" s="95">
        <v>0</v>
      </c>
      <c r="AG1047" s="343">
        <v>0</v>
      </c>
      <c r="AH1047" s="99"/>
    </row>
    <row r="1048" spans="1:34" s="34" customFormat="1" ht="12">
      <c r="A1048" s="100">
        <v>3518</v>
      </c>
      <c r="B1048" s="103">
        <v>3518149160</v>
      </c>
      <c r="C1048" s="102" t="s">
        <v>563</v>
      </c>
      <c r="D1048" s="103">
        <v>149</v>
      </c>
      <c r="E1048" s="102" t="s">
        <v>174</v>
      </c>
      <c r="F1048" s="103">
        <v>160</v>
      </c>
      <c r="G1048" s="104" t="s">
        <v>185</v>
      </c>
      <c r="H1048" s="94"/>
      <c r="I1048" s="304">
        <v>18774</v>
      </c>
      <c r="J1048" s="304">
        <v>428</v>
      </c>
      <c r="K1048" s="304">
        <v>0</v>
      </c>
      <c r="L1048" s="304">
        <v>1188</v>
      </c>
      <c r="M1048" s="304">
        <v>20390</v>
      </c>
      <c r="N1048" s="127"/>
      <c r="O1048" s="134">
        <v>3</v>
      </c>
      <c r="P1048" s="95">
        <v>57606</v>
      </c>
      <c r="Q1048" s="95">
        <v>0</v>
      </c>
      <c r="R1048" s="95">
        <v>0</v>
      </c>
      <c r="S1048" s="95">
        <v>0</v>
      </c>
      <c r="T1048" s="95">
        <v>3564</v>
      </c>
      <c r="U1048" s="95">
        <v>61170</v>
      </c>
      <c r="V1048" s="128"/>
      <c r="W1048" s="361">
        <v>0</v>
      </c>
      <c r="X1048" s="362">
        <v>0</v>
      </c>
      <c r="Y1048" s="133">
        <v>0.1457</v>
      </c>
      <c r="Z1048" s="133">
        <v>0.13335324703492504</v>
      </c>
      <c r="AA1048" s="339">
        <v>0</v>
      </c>
      <c r="AB1048" s="130"/>
      <c r="AC1048" s="341">
        <v>0</v>
      </c>
      <c r="AD1048" s="134">
        <v>0</v>
      </c>
      <c r="AE1048" s="95">
        <v>0</v>
      </c>
      <c r="AF1048" s="95">
        <v>0</v>
      </c>
      <c r="AG1048" s="343">
        <v>0</v>
      </c>
      <c r="AH1048" s="99"/>
    </row>
    <row r="1049" spans="1:34" s="34" customFormat="1" ht="12">
      <c r="A1049" s="100">
        <v>3518</v>
      </c>
      <c r="B1049" s="103">
        <v>3518149181</v>
      </c>
      <c r="C1049" s="102" t="s">
        <v>563</v>
      </c>
      <c r="D1049" s="103">
        <v>149</v>
      </c>
      <c r="E1049" s="102" t="s">
        <v>174</v>
      </c>
      <c r="F1049" s="103">
        <v>181</v>
      </c>
      <c r="G1049" s="104" t="s">
        <v>206</v>
      </c>
      <c r="H1049" s="94"/>
      <c r="I1049" s="304">
        <v>19296</v>
      </c>
      <c r="J1049" s="304">
        <v>216</v>
      </c>
      <c r="K1049" s="304">
        <v>0</v>
      </c>
      <c r="L1049" s="304">
        <v>1188</v>
      </c>
      <c r="M1049" s="304">
        <v>20700</v>
      </c>
      <c r="N1049" s="127"/>
      <c r="O1049" s="134">
        <v>7</v>
      </c>
      <c r="P1049" s="95">
        <v>136584</v>
      </c>
      <c r="Q1049" s="95">
        <v>0</v>
      </c>
      <c r="R1049" s="95">
        <v>0</v>
      </c>
      <c r="S1049" s="95">
        <v>0</v>
      </c>
      <c r="T1049" s="95">
        <v>8316</v>
      </c>
      <c r="U1049" s="95">
        <v>144900</v>
      </c>
      <c r="V1049" s="128"/>
      <c r="W1049" s="361">
        <v>0</v>
      </c>
      <c r="X1049" s="362">
        <v>0</v>
      </c>
      <c r="Y1049" s="133">
        <v>0.09</v>
      </c>
      <c r="Z1049" s="133">
        <v>1.7947691506040128E-2</v>
      </c>
      <c r="AA1049" s="339">
        <v>0</v>
      </c>
      <c r="AB1049" s="130"/>
      <c r="AC1049" s="341">
        <v>0</v>
      </c>
      <c r="AD1049" s="134">
        <v>0</v>
      </c>
      <c r="AE1049" s="95">
        <v>0</v>
      </c>
      <c r="AF1049" s="95">
        <v>0</v>
      </c>
      <c r="AG1049" s="343">
        <v>0</v>
      </c>
      <c r="AH1049" s="99"/>
    </row>
    <row r="1050" spans="1:34" s="34" customFormat="1" ht="12">
      <c r="A1050" s="100">
        <v>3518</v>
      </c>
      <c r="B1050" s="103">
        <v>3518149211</v>
      </c>
      <c r="C1050" s="102" t="s">
        <v>563</v>
      </c>
      <c r="D1050" s="103">
        <v>149</v>
      </c>
      <c r="E1050" s="102" t="s">
        <v>174</v>
      </c>
      <c r="F1050" s="103">
        <v>211</v>
      </c>
      <c r="G1050" s="104" t="s">
        <v>236</v>
      </c>
      <c r="H1050" s="94"/>
      <c r="I1050" s="304">
        <v>21656</v>
      </c>
      <c r="J1050" s="304">
        <v>6630</v>
      </c>
      <c r="K1050" s="304">
        <v>0</v>
      </c>
      <c r="L1050" s="304">
        <v>1188</v>
      </c>
      <c r="M1050" s="304">
        <v>29474</v>
      </c>
      <c r="N1050" s="127"/>
      <c r="O1050" s="134">
        <v>1</v>
      </c>
      <c r="P1050" s="95">
        <v>28286</v>
      </c>
      <c r="Q1050" s="95">
        <v>0</v>
      </c>
      <c r="R1050" s="95">
        <v>0</v>
      </c>
      <c r="S1050" s="95">
        <v>0</v>
      </c>
      <c r="T1050" s="95">
        <v>1188</v>
      </c>
      <c r="U1050" s="95">
        <v>29474</v>
      </c>
      <c r="V1050" s="128"/>
      <c r="W1050" s="361">
        <v>0</v>
      </c>
      <c r="X1050" s="362">
        <v>0</v>
      </c>
      <c r="Y1050" s="133">
        <v>0.09</v>
      </c>
      <c r="Z1050" s="133">
        <v>1.3183749377886362E-3</v>
      </c>
      <c r="AA1050" s="339">
        <v>0</v>
      </c>
      <c r="AB1050" s="130"/>
      <c r="AC1050" s="341">
        <v>0</v>
      </c>
      <c r="AD1050" s="134">
        <v>0</v>
      </c>
      <c r="AE1050" s="95">
        <v>0</v>
      </c>
      <c r="AF1050" s="95">
        <v>0</v>
      </c>
      <c r="AG1050" s="343">
        <v>0</v>
      </c>
      <c r="AH1050" s="99"/>
    </row>
    <row r="1051" spans="1:34" s="34" customFormat="1" ht="12">
      <c r="A1051" s="100">
        <v>3518</v>
      </c>
      <c r="B1051" s="103">
        <v>3518149281</v>
      </c>
      <c r="C1051" s="102" t="s">
        <v>563</v>
      </c>
      <c r="D1051" s="103">
        <v>149</v>
      </c>
      <c r="E1051" s="102" t="s">
        <v>174</v>
      </c>
      <c r="F1051" s="103">
        <v>281</v>
      </c>
      <c r="G1051" s="104" t="s">
        <v>306</v>
      </c>
      <c r="H1051" s="94"/>
      <c r="I1051" s="304">
        <v>21147.651529245948</v>
      </c>
      <c r="J1051" s="304">
        <v>2</v>
      </c>
      <c r="K1051" s="304">
        <v>0</v>
      </c>
      <c r="L1051" s="304">
        <v>1188</v>
      </c>
      <c r="M1051" s="304">
        <v>22337.651529245948</v>
      </c>
      <c r="N1051" s="127"/>
      <c r="O1051" s="134">
        <v>1</v>
      </c>
      <c r="P1051" s="95">
        <v>21150</v>
      </c>
      <c r="Q1051" s="95">
        <v>0</v>
      </c>
      <c r="R1051" s="95">
        <v>0</v>
      </c>
      <c r="S1051" s="95">
        <v>0</v>
      </c>
      <c r="T1051" s="95">
        <v>1188</v>
      </c>
      <c r="U1051" s="95">
        <v>22338</v>
      </c>
      <c r="V1051" s="128"/>
      <c r="W1051" s="361">
        <v>0</v>
      </c>
      <c r="X1051" s="362">
        <v>0</v>
      </c>
      <c r="Y1051" s="133">
        <v>0.18</v>
      </c>
      <c r="Z1051" s="133">
        <v>0.16214776428547989</v>
      </c>
      <c r="AA1051" s="339">
        <v>0</v>
      </c>
      <c r="AB1051" s="130"/>
      <c r="AC1051" s="341">
        <v>0</v>
      </c>
      <c r="AD1051" s="134">
        <v>0</v>
      </c>
      <c r="AE1051" s="95">
        <v>0</v>
      </c>
      <c r="AF1051" s="95">
        <v>0</v>
      </c>
      <c r="AG1051" s="343">
        <v>0</v>
      </c>
      <c r="AH1051" s="99"/>
    </row>
    <row r="1052" spans="1:34" s="34" customFormat="1" ht="12">
      <c r="A1052" s="100">
        <v>3519</v>
      </c>
      <c r="B1052" s="103">
        <v>3519348097</v>
      </c>
      <c r="C1052" s="102" t="s">
        <v>613</v>
      </c>
      <c r="D1052" s="103">
        <v>348</v>
      </c>
      <c r="E1052" s="102" t="s">
        <v>373</v>
      </c>
      <c r="F1052" s="103">
        <v>97</v>
      </c>
      <c r="G1052" s="104" t="s">
        <v>122</v>
      </c>
      <c r="H1052" s="94"/>
      <c r="I1052" s="304">
        <v>20141</v>
      </c>
      <c r="J1052" s="304">
        <v>146</v>
      </c>
      <c r="K1052" s="304">
        <v>0</v>
      </c>
      <c r="L1052" s="304">
        <v>1188</v>
      </c>
      <c r="M1052" s="304">
        <v>21475</v>
      </c>
      <c r="N1052" s="127"/>
      <c r="O1052" s="134">
        <v>1</v>
      </c>
      <c r="P1052" s="95">
        <v>20287</v>
      </c>
      <c r="Q1052" s="95">
        <v>0</v>
      </c>
      <c r="R1052" s="95">
        <v>0</v>
      </c>
      <c r="S1052" s="95">
        <v>0</v>
      </c>
      <c r="T1052" s="95">
        <v>1188</v>
      </c>
      <c r="U1052" s="95">
        <v>21475</v>
      </c>
      <c r="V1052" s="128"/>
      <c r="W1052" s="361">
        <v>0</v>
      </c>
      <c r="X1052" s="362">
        <v>0</v>
      </c>
      <c r="Y1052" s="133">
        <v>0.09</v>
      </c>
      <c r="Z1052" s="133">
        <v>3.3196591868000593E-2</v>
      </c>
      <c r="AA1052" s="339">
        <v>0</v>
      </c>
      <c r="AB1052" s="130"/>
      <c r="AC1052" s="341">
        <v>0</v>
      </c>
      <c r="AD1052" s="134">
        <v>0</v>
      </c>
      <c r="AE1052" s="95">
        <v>0</v>
      </c>
      <c r="AF1052" s="95">
        <v>0</v>
      </c>
      <c r="AG1052" s="343">
        <v>0</v>
      </c>
      <c r="AH1052" s="99"/>
    </row>
    <row r="1053" spans="1:34" s="34" customFormat="1" ht="12">
      <c r="A1053" s="100">
        <v>3519</v>
      </c>
      <c r="B1053" s="103">
        <v>3519348151</v>
      </c>
      <c r="C1053" s="102" t="s">
        <v>613</v>
      </c>
      <c r="D1053" s="103">
        <v>348</v>
      </c>
      <c r="E1053" s="102" t="s">
        <v>373</v>
      </c>
      <c r="F1053" s="103">
        <v>151</v>
      </c>
      <c r="G1053" s="104" t="s">
        <v>176</v>
      </c>
      <c r="H1053" s="94"/>
      <c r="I1053" s="304">
        <v>21088</v>
      </c>
      <c r="J1053" s="304">
        <v>4738</v>
      </c>
      <c r="K1053" s="304">
        <v>0</v>
      </c>
      <c r="L1053" s="304">
        <v>1188</v>
      </c>
      <c r="M1053" s="304">
        <v>27014</v>
      </c>
      <c r="N1053" s="127"/>
      <c r="O1053" s="134">
        <v>5</v>
      </c>
      <c r="P1053" s="95">
        <v>129130</v>
      </c>
      <c r="Q1053" s="95">
        <v>0</v>
      </c>
      <c r="R1053" s="95">
        <v>0</v>
      </c>
      <c r="S1053" s="95">
        <v>0</v>
      </c>
      <c r="T1053" s="95">
        <v>5940</v>
      </c>
      <c r="U1053" s="95">
        <v>135070</v>
      </c>
      <c r="V1053" s="128"/>
      <c r="W1053" s="361">
        <v>0</v>
      </c>
      <c r="X1053" s="362">
        <v>0</v>
      </c>
      <c r="Y1053" s="133">
        <v>0.09</v>
      </c>
      <c r="Z1053" s="133">
        <v>3.2518401609165748E-2</v>
      </c>
      <c r="AA1053" s="339">
        <v>0</v>
      </c>
      <c r="AB1053" s="130"/>
      <c r="AC1053" s="341">
        <v>1</v>
      </c>
      <c r="AD1053" s="134">
        <v>0</v>
      </c>
      <c r="AE1053" s="95">
        <v>0</v>
      </c>
      <c r="AF1053" s="95">
        <v>0</v>
      </c>
      <c r="AG1053" s="343">
        <v>0</v>
      </c>
      <c r="AH1053" s="99"/>
    </row>
    <row r="1054" spans="1:34" s="34" customFormat="1" ht="12">
      <c r="A1054" s="100">
        <v>3519</v>
      </c>
      <c r="B1054" s="103">
        <v>3519348153</v>
      </c>
      <c r="C1054" s="102" t="s">
        <v>613</v>
      </c>
      <c r="D1054" s="103">
        <v>348</v>
      </c>
      <c r="E1054" s="102" t="s">
        <v>373</v>
      </c>
      <c r="F1054" s="103">
        <v>153</v>
      </c>
      <c r="G1054" s="104" t="s">
        <v>178</v>
      </c>
      <c r="H1054" s="94"/>
      <c r="I1054" s="304">
        <v>19277</v>
      </c>
      <c r="J1054" s="304">
        <v>1</v>
      </c>
      <c r="K1054" s="304">
        <v>0</v>
      </c>
      <c r="L1054" s="304">
        <v>1188</v>
      </c>
      <c r="M1054" s="304">
        <v>20466</v>
      </c>
      <c r="N1054" s="127"/>
      <c r="O1054" s="134">
        <v>1</v>
      </c>
      <c r="P1054" s="95">
        <v>19278</v>
      </c>
      <c r="Q1054" s="95">
        <v>0</v>
      </c>
      <c r="R1054" s="95">
        <v>0</v>
      </c>
      <c r="S1054" s="95">
        <v>0</v>
      </c>
      <c r="T1054" s="95">
        <v>1188</v>
      </c>
      <c r="U1054" s="95">
        <v>20466</v>
      </c>
      <c r="V1054" s="128"/>
      <c r="W1054" s="361">
        <v>0</v>
      </c>
      <c r="X1054" s="362">
        <v>0</v>
      </c>
      <c r="Y1054" s="133">
        <v>0.09</v>
      </c>
      <c r="Z1054" s="133">
        <v>1.1920889298086513E-2</v>
      </c>
      <c r="AA1054" s="339">
        <v>0</v>
      </c>
      <c r="AB1054" s="130"/>
      <c r="AC1054" s="341">
        <v>0</v>
      </c>
      <c r="AD1054" s="134">
        <v>0</v>
      </c>
      <c r="AE1054" s="95">
        <v>0</v>
      </c>
      <c r="AF1054" s="95">
        <v>0</v>
      </c>
      <c r="AG1054" s="343">
        <v>0</v>
      </c>
      <c r="AH1054" s="99"/>
    </row>
    <row r="1055" spans="1:34" s="34" customFormat="1" ht="12">
      <c r="A1055" s="100">
        <v>3519</v>
      </c>
      <c r="B1055" s="103">
        <v>3519348186</v>
      </c>
      <c r="C1055" s="102" t="s">
        <v>613</v>
      </c>
      <c r="D1055" s="103">
        <v>348</v>
      </c>
      <c r="E1055" s="102" t="s">
        <v>373</v>
      </c>
      <c r="F1055" s="103">
        <v>186</v>
      </c>
      <c r="G1055" s="104" t="s">
        <v>211</v>
      </c>
      <c r="H1055" s="94"/>
      <c r="I1055" s="304">
        <v>14832.93288692356</v>
      </c>
      <c r="J1055" s="304">
        <v>5460</v>
      </c>
      <c r="K1055" s="304">
        <v>0</v>
      </c>
      <c r="L1055" s="304">
        <v>1188</v>
      </c>
      <c r="M1055" s="304">
        <v>21480.932886923561</v>
      </c>
      <c r="N1055" s="127"/>
      <c r="O1055" s="134">
        <v>1</v>
      </c>
      <c r="P1055" s="95">
        <v>20293</v>
      </c>
      <c r="Q1055" s="95">
        <v>0</v>
      </c>
      <c r="R1055" s="95">
        <v>0</v>
      </c>
      <c r="S1055" s="95">
        <v>0</v>
      </c>
      <c r="T1055" s="95">
        <v>1188</v>
      </c>
      <c r="U1055" s="95">
        <v>21481</v>
      </c>
      <c r="V1055" s="128"/>
      <c r="W1055" s="361">
        <v>0</v>
      </c>
      <c r="X1055" s="362">
        <v>0</v>
      </c>
      <c r="Y1055" s="133">
        <v>0.09</v>
      </c>
      <c r="Z1055" s="133">
        <v>6.2360637260929132E-3</v>
      </c>
      <c r="AA1055" s="339">
        <v>0</v>
      </c>
      <c r="AB1055" s="130"/>
      <c r="AC1055" s="341">
        <v>0</v>
      </c>
      <c r="AD1055" s="134">
        <v>0</v>
      </c>
      <c r="AE1055" s="95">
        <v>0</v>
      </c>
      <c r="AF1055" s="95">
        <v>0</v>
      </c>
      <c r="AG1055" s="343">
        <v>0</v>
      </c>
      <c r="AH1055" s="99"/>
    </row>
    <row r="1056" spans="1:34" s="34" customFormat="1" ht="12">
      <c r="A1056" s="100">
        <v>3519</v>
      </c>
      <c r="B1056" s="103">
        <v>3519348215</v>
      </c>
      <c r="C1056" s="102" t="s">
        <v>613</v>
      </c>
      <c r="D1056" s="103">
        <v>348</v>
      </c>
      <c r="E1056" s="102" t="s">
        <v>373</v>
      </c>
      <c r="F1056" s="103">
        <v>215</v>
      </c>
      <c r="G1056" s="104" t="s">
        <v>240</v>
      </c>
      <c r="H1056" s="94"/>
      <c r="I1056" s="304">
        <v>20699</v>
      </c>
      <c r="J1056" s="304">
        <v>0</v>
      </c>
      <c r="K1056" s="304">
        <v>0</v>
      </c>
      <c r="L1056" s="304">
        <v>1188</v>
      </c>
      <c r="M1056" s="304">
        <v>21887</v>
      </c>
      <c r="N1056" s="127"/>
      <c r="O1056" s="134">
        <v>3</v>
      </c>
      <c r="P1056" s="95">
        <v>62097</v>
      </c>
      <c r="Q1056" s="95">
        <v>0</v>
      </c>
      <c r="R1056" s="95">
        <v>0</v>
      </c>
      <c r="S1056" s="95">
        <v>0</v>
      </c>
      <c r="T1056" s="95">
        <v>3564</v>
      </c>
      <c r="U1056" s="95">
        <v>65661</v>
      </c>
      <c r="V1056" s="128"/>
      <c r="W1056" s="361">
        <v>0</v>
      </c>
      <c r="X1056" s="362">
        <v>0</v>
      </c>
      <c r="Y1056" s="133">
        <v>0.18</v>
      </c>
      <c r="Z1056" s="133">
        <v>7.6714045616139953E-2</v>
      </c>
      <c r="AA1056" s="339">
        <v>0</v>
      </c>
      <c r="AB1056" s="130"/>
      <c r="AC1056" s="341">
        <v>1</v>
      </c>
      <c r="AD1056" s="134">
        <v>0</v>
      </c>
      <c r="AE1056" s="95">
        <v>0</v>
      </c>
      <c r="AF1056" s="95">
        <v>0</v>
      </c>
      <c r="AG1056" s="343">
        <v>0</v>
      </c>
      <c r="AH1056" s="99"/>
    </row>
    <row r="1057" spans="1:34" s="34" customFormat="1" ht="12">
      <c r="A1057" s="100">
        <v>3519</v>
      </c>
      <c r="B1057" s="103">
        <v>3519348226</v>
      </c>
      <c r="C1057" s="102" t="s">
        <v>613</v>
      </c>
      <c r="D1057" s="103">
        <v>348</v>
      </c>
      <c r="E1057" s="102" t="s">
        <v>373</v>
      </c>
      <c r="F1057" s="103">
        <v>226</v>
      </c>
      <c r="G1057" s="104" t="s">
        <v>251</v>
      </c>
      <c r="H1057" s="94"/>
      <c r="I1057" s="304">
        <v>11462</v>
      </c>
      <c r="J1057" s="304">
        <v>970</v>
      </c>
      <c r="K1057" s="304">
        <v>0</v>
      </c>
      <c r="L1057" s="304">
        <v>1188</v>
      </c>
      <c r="M1057" s="304">
        <v>13620</v>
      </c>
      <c r="N1057" s="127"/>
      <c r="O1057" s="134">
        <v>1</v>
      </c>
      <c r="P1057" s="95">
        <v>12432</v>
      </c>
      <c r="Q1057" s="95">
        <v>0</v>
      </c>
      <c r="R1057" s="95">
        <v>0</v>
      </c>
      <c r="S1057" s="95">
        <v>0</v>
      </c>
      <c r="T1057" s="95">
        <v>1188</v>
      </c>
      <c r="U1057" s="95">
        <v>13620</v>
      </c>
      <c r="V1057" s="128"/>
      <c r="W1057" s="361">
        <v>0</v>
      </c>
      <c r="X1057" s="362">
        <v>0</v>
      </c>
      <c r="Y1057" s="133">
        <v>0.18</v>
      </c>
      <c r="Z1057" s="133">
        <v>2.0385160527202691E-2</v>
      </c>
      <c r="AA1057" s="339">
        <v>0</v>
      </c>
      <c r="AB1057" s="130"/>
      <c r="AC1057" s="341">
        <v>0</v>
      </c>
      <c r="AD1057" s="134">
        <v>0</v>
      </c>
      <c r="AE1057" s="95">
        <v>0</v>
      </c>
      <c r="AF1057" s="95">
        <v>0</v>
      </c>
      <c r="AG1057" s="343">
        <v>0</v>
      </c>
      <c r="AH1057" s="99"/>
    </row>
    <row r="1058" spans="1:34" s="34" customFormat="1" ht="12">
      <c r="A1058" s="100">
        <v>3519</v>
      </c>
      <c r="B1058" s="103">
        <v>3519348271</v>
      </c>
      <c r="C1058" s="102" t="s">
        <v>613</v>
      </c>
      <c r="D1058" s="103">
        <v>348</v>
      </c>
      <c r="E1058" s="102" t="s">
        <v>373</v>
      </c>
      <c r="F1058" s="103">
        <v>271</v>
      </c>
      <c r="G1058" s="104" t="s">
        <v>296</v>
      </c>
      <c r="H1058" s="94"/>
      <c r="I1058" s="304">
        <v>19216</v>
      </c>
      <c r="J1058" s="304">
        <v>6683</v>
      </c>
      <c r="K1058" s="304">
        <v>0</v>
      </c>
      <c r="L1058" s="304">
        <v>1188</v>
      </c>
      <c r="M1058" s="304">
        <v>27087</v>
      </c>
      <c r="N1058" s="127"/>
      <c r="O1058" s="134">
        <v>2</v>
      </c>
      <c r="P1058" s="95">
        <v>51798</v>
      </c>
      <c r="Q1058" s="95">
        <v>0</v>
      </c>
      <c r="R1058" s="95">
        <v>0</v>
      </c>
      <c r="S1058" s="95">
        <v>0</v>
      </c>
      <c r="T1058" s="95">
        <v>2376</v>
      </c>
      <c r="U1058" s="95">
        <v>54174</v>
      </c>
      <c r="V1058" s="128"/>
      <c r="W1058" s="361">
        <v>0</v>
      </c>
      <c r="X1058" s="362">
        <v>0</v>
      </c>
      <c r="Y1058" s="133">
        <v>0.09</v>
      </c>
      <c r="Z1058" s="133">
        <v>3.7053417297021685E-3</v>
      </c>
      <c r="AA1058" s="339">
        <v>0</v>
      </c>
      <c r="AB1058" s="130"/>
      <c r="AC1058" s="341">
        <v>0</v>
      </c>
      <c r="AD1058" s="134">
        <v>0</v>
      </c>
      <c r="AE1058" s="95">
        <v>0</v>
      </c>
      <c r="AF1058" s="95">
        <v>0</v>
      </c>
      <c r="AG1058" s="343">
        <v>0</v>
      </c>
      <c r="AH1058" s="99"/>
    </row>
    <row r="1059" spans="1:34" s="34" customFormat="1" ht="12">
      <c r="A1059" s="100">
        <v>3519</v>
      </c>
      <c r="B1059" s="103">
        <v>3519348277</v>
      </c>
      <c r="C1059" s="102" t="s">
        <v>613</v>
      </c>
      <c r="D1059" s="103">
        <v>348</v>
      </c>
      <c r="E1059" s="102" t="s">
        <v>373</v>
      </c>
      <c r="F1059" s="103">
        <v>277</v>
      </c>
      <c r="G1059" s="104" t="s">
        <v>302</v>
      </c>
      <c r="H1059" s="94"/>
      <c r="I1059" s="304">
        <v>12423</v>
      </c>
      <c r="J1059" s="304">
        <v>36</v>
      </c>
      <c r="K1059" s="304">
        <v>0</v>
      </c>
      <c r="L1059" s="304">
        <v>1188</v>
      </c>
      <c r="M1059" s="304">
        <v>13647</v>
      </c>
      <c r="N1059" s="127"/>
      <c r="O1059" s="134">
        <v>4</v>
      </c>
      <c r="P1059" s="95">
        <v>49836</v>
      </c>
      <c r="Q1059" s="95">
        <v>0</v>
      </c>
      <c r="R1059" s="95">
        <v>0</v>
      </c>
      <c r="S1059" s="95">
        <v>0</v>
      </c>
      <c r="T1059" s="95">
        <v>4752</v>
      </c>
      <c r="U1059" s="95">
        <v>54588</v>
      </c>
      <c r="V1059" s="128"/>
      <c r="W1059" s="361">
        <v>0</v>
      </c>
      <c r="X1059" s="362">
        <v>0</v>
      </c>
      <c r="Y1059" s="133">
        <v>0.18</v>
      </c>
      <c r="Z1059" s="133">
        <v>8.305646154397292E-2</v>
      </c>
      <c r="AA1059" s="339">
        <v>0</v>
      </c>
      <c r="AB1059" s="130"/>
      <c r="AC1059" s="341">
        <v>1</v>
      </c>
      <c r="AD1059" s="134">
        <v>0</v>
      </c>
      <c r="AE1059" s="95">
        <v>0</v>
      </c>
      <c r="AF1059" s="95">
        <v>0</v>
      </c>
      <c r="AG1059" s="343">
        <v>0</v>
      </c>
      <c r="AH1059" s="99"/>
    </row>
    <row r="1060" spans="1:34" s="34" customFormat="1" ht="12">
      <c r="A1060" s="100">
        <v>3519</v>
      </c>
      <c r="B1060" s="103">
        <v>3519348290</v>
      </c>
      <c r="C1060" s="102" t="s">
        <v>613</v>
      </c>
      <c r="D1060" s="103">
        <v>348</v>
      </c>
      <c r="E1060" s="102" t="s">
        <v>373</v>
      </c>
      <c r="F1060" s="103">
        <v>290</v>
      </c>
      <c r="G1060" s="104" t="s">
        <v>315</v>
      </c>
      <c r="H1060" s="94"/>
      <c r="I1060" s="304">
        <v>16274</v>
      </c>
      <c r="J1060" s="304">
        <v>6554</v>
      </c>
      <c r="K1060" s="304">
        <v>0</v>
      </c>
      <c r="L1060" s="304">
        <v>1188</v>
      </c>
      <c r="M1060" s="304">
        <v>24016</v>
      </c>
      <c r="N1060" s="127"/>
      <c r="O1060" s="134">
        <v>1</v>
      </c>
      <c r="P1060" s="95">
        <v>22828</v>
      </c>
      <c r="Q1060" s="95">
        <v>0</v>
      </c>
      <c r="R1060" s="95">
        <v>0</v>
      </c>
      <c r="S1060" s="95">
        <v>0</v>
      </c>
      <c r="T1060" s="95">
        <v>1188</v>
      </c>
      <c r="U1060" s="95">
        <v>24016</v>
      </c>
      <c r="V1060" s="128"/>
      <c r="W1060" s="361">
        <v>0</v>
      </c>
      <c r="X1060" s="362">
        <v>0</v>
      </c>
      <c r="Y1060" s="133">
        <v>0.09</v>
      </c>
      <c r="Z1060" s="133">
        <v>1.6202730390163309E-3</v>
      </c>
      <c r="AA1060" s="339">
        <v>0</v>
      </c>
      <c r="AB1060" s="130"/>
      <c r="AC1060" s="341">
        <v>0</v>
      </c>
      <c r="AD1060" s="134">
        <v>0</v>
      </c>
      <c r="AE1060" s="95">
        <v>0</v>
      </c>
      <c r="AF1060" s="95">
        <v>0</v>
      </c>
      <c r="AG1060" s="343">
        <v>0</v>
      </c>
      <c r="AH1060" s="99"/>
    </row>
    <row r="1061" spans="1:34" s="34" customFormat="1" ht="12">
      <c r="A1061" s="100">
        <v>3519</v>
      </c>
      <c r="B1061" s="103">
        <v>3519348348</v>
      </c>
      <c r="C1061" s="102" t="s">
        <v>613</v>
      </c>
      <c r="D1061" s="103">
        <v>348</v>
      </c>
      <c r="E1061" s="102" t="s">
        <v>373</v>
      </c>
      <c r="F1061" s="103">
        <v>348</v>
      </c>
      <c r="G1061" s="104" t="s">
        <v>373</v>
      </c>
      <c r="H1061" s="94"/>
      <c r="I1061" s="304">
        <v>20120</v>
      </c>
      <c r="J1061" s="304">
        <v>262</v>
      </c>
      <c r="K1061" s="304">
        <v>0</v>
      </c>
      <c r="L1061" s="304">
        <v>1188</v>
      </c>
      <c r="M1061" s="304">
        <v>21570</v>
      </c>
      <c r="N1061" s="127"/>
      <c r="O1061" s="134">
        <v>208</v>
      </c>
      <c r="P1061" s="95">
        <v>4239456</v>
      </c>
      <c r="Q1061" s="95">
        <v>0</v>
      </c>
      <c r="R1061" s="95">
        <v>0</v>
      </c>
      <c r="S1061" s="95">
        <v>0</v>
      </c>
      <c r="T1061" s="95">
        <v>247104</v>
      </c>
      <c r="U1061" s="95">
        <v>4486560</v>
      </c>
      <c r="V1061" s="128"/>
      <c r="W1061" s="361">
        <v>0</v>
      </c>
      <c r="X1061" s="362">
        <v>0</v>
      </c>
      <c r="Y1061" s="133">
        <v>0.09</v>
      </c>
      <c r="Z1061" s="133">
        <v>7.4752164950935909E-2</v>
      </c>
      <c r="AA1061" s="339">
        <v>0</v>
      </c>
      <c r="AB1061" s="130"/>
      <c r="AC1061" s="341">
        <v>16</v>
      </c>
      <c r="AD1061" s="134">
        <v>0</v>
      </c>
      <c r="AE1061" s="95">
        <v>0</v>
      </c>
      <c r="AF1061" s="95">
        <v>0</v>
      </c>
      <c r="AG1061" s="343">
        <v>0</v>
      </c>
      <c r="AH1061" s="99"/>
    </row>
    <row r="1062" spans="1:34" s="34" customFormat="1" ht="12">
      <c r="A1062" s="100">
        <v>3519</v>
      </c>
      <c r="B1062" s="103">
        <v>3519348710</v>
      </c>
      <c r="C1062" s="102" t="s">
        <v>613</v>
      </c>
      <c r="D1062" s="103">
        <v>348</v>
      </c>
      <c r="E1062" s="102" t="s">
        <v>373</v>
      </c>
      <c r="F1062" s="103">
        <v>710</v>
      </c>
      <c r="G1062" s="104" t="s">
        <v>412</v>
      </c>
      <c r="H1062" s="94"/>
      <c r="I1062" s="304">
        <v>19047</v>
      </c>
      <c r="J1062" s="304">
        <v>9701</v>
      </c>
      <c r="K1062" s="304">
        <v>0</v>
      </c>
      <c r="L1062" s="304">
        <v>1188</v>
      </c>
      <c r="M1062" s="304">
        <v>29936</v>
      </c>
      <c r="N1062" s="127"/>
      <c r="O1062" s="134">
        <v>1</v>
      </c>
      <c r="P1062" s="95">
        <v>28748</v>
      </c>
      <c r="Q1062" s="95">
        <v>0</v>
      </c>
      <c r="R1062" s="95">
        <v>0</v>
      </c>
      <c r="S1062" s="95">
        <v>0</v>
      </c>
      <c r="T1062" s="95">
        <v>1188</v>
      </c>
      <c r="U1062" s="95">
        <v>29936</v>
      </c>
      <c r="V1062" s="128"/>
      <c r="W1062" s="361">
        <v>0</v>
      </c>
      <c r="X1062" s="362">
        <v>0</v>
      </c>
      <c r="Y1062" s="133">
        <v>0.09</v>
      </c>
      <c r="Z1062" s="133">
        <v>9.2084814022842625E-3</v>
      </c>
      <c r="AA1062" s="339">
        <v>0</v>
      </c>
      <c r="AB1062" s="130"/>
      <c r="AC1062" s="341">
        <v>0</v>
      </c>
      <c r="AD1062" s="134">
        <v>0</v>
      </c>
      <c r="AE1062" s="95">
        <v>0</v>
      </c>
      <c r="AF1062" s="95">
        <v>0</v>
      </c>
      <c r="AG1062" s="343">
        <v>0</v>
      </c>
      <c r="AH1062" s="99"/>
    </row>
    <row r="1063" spans="1:34" s="34" customFormat="1" ht="12">
      <c r="A1063" s="100">
        <v>3519</v>
      </c>
      <c r="B1063" s="103">
        <v>3519348767</v>
      </c>
      <c r="C1063" s="102" t="s">
        <v>613</v>
      </c>
      <c r="D1063" s="103">
        <v>348</v>
      </c>
      <c r="E1063" s="102" t="s">
        <v>373</v>
      </c>
      <c r="F1063" s="103">
        <v>767</v>
      </c>
      <c r="G1063" s="104" t="s">
        <v>430</v>
      </c>
      <c r="H1063" s="94"/>
      <c r="I1063" s="304">
        <v>11433</v>
      </c>
      <c r="J1063" s="304">
        <v>809</v>
      </c>
      <c r="K1063" s="304">
        <v>0</v>
      </c>
      <c r="L1063" s="304">
        <v>1188</v>
      </c>
      <c r="M1063" s="304">
        <v>13430</v>
      </c>
      <c r="N1063" s="127"/>
      <c r="O1063" s="134">
        <v>2</v>
      </c>
      <c r="P1063" s="95">
        <v>24484</v>
      </c>
      <c r="Q1063" s="95">
        <v>0</v>
      </c>
      <c r="R1063" s="95">
        <v>0</v>
      </c>
      <c r="S1063" s="95">
        <v>0</v>
      </c>
      <c r="T1063" s="95">
        <v>2376</v>
      </c>
      <c r="U1063" s="95">
        <v>26860</v>
      </c>
      <c r="V1063" s="128"/>
      <c r="W1063" s="361">
        <v>0</v>
      </c>
      <c r="X1063" s="362">
        <v>0</v>
      </c>
      <c r="Y1063" s="133">
        <v>0.18</v>
      </c>
      <c r="Z1063" s="133">
        <v>2.8092839869315312E-2</v>
      </c>
      <c r="AA1063" s="339">
        <v>0</v>
      </c>
      <c r="AB1063" s="130"/>
      <c r="AC1063" s="341">
        <v>1</v>
      </c>
      <c r="AD1063" s="134">
        <v>0</v>
      </c>
      <c r="AE1063" s="95">
        <v>0</v>
      </c>
      <c r="AF1063" s="95">
        <v>0</v>
      </c>
      <c r="AG1063" s="343">
        <v>0</v>
      </c>
      <c r="AH1063" s="99"/>
    </row>
    <row r="1064" spans="1:34" s="75" customFormat="1" ht="12">
      <c r="A1064" s="100"/>
      <c r="B1064" s="101"/>
      <c r="C1064" s="102"/>
      <c r="D1064" s="103"/>
      <c r="E1064" s="102"/>
      <c r="F1064" s="103"/>
      <c r="G1064" s="104"/>
      <c r="H1064" s="94"/>
      <c r="I1064" s="105"/>
      <c r="J1064" s="105"/>
      <c r="K1064" s="95"/>
      <c r="L1064" s="105"/>
      <c r="M1064" s="105"/>
      <c r="N1064" s="94"/>
      <c r="O1064" s="96"/>
      <c r="P1064" s="97"/>
      <c r="Q1064" s="97"/>
      <c r="R1064" s="97"/>
      <c r="S1064" s="97"/>
      <c r="T1064" s="98"/>
      <c r="U1064" s="96"/>
      <c r="V1064" s="106"/>
      <c r="W1064" s="96"/>
      <c r="X1064" s="96"/>
      <c r="Y1064" s="96"/>
      <c r="Z1064" s="96"/>
      <c r="AA1064" s="96"/>
      <c r="AB1064" s="106"/>
      <c r="AC1064" s="96"/>
      <c r="AD1064" s="96"/>
      <c r="AE1064" s="96"/>
      <c r="AF1064" s="96"/>
      <c r="AG1064" s="344"/>
      <c r="AH1064" s="113"/>
    </row>
    <row r="1065" spans="1:34" s="75" customFormat="1" ht="12.75" thickBot="1">
      <c r="A1065" s="107">
        <v>9999</v>
      </c>
      <c r="B1065" s="108" t="s">
        <v>575</v>
      </c>
      <c r="C1065" s="109" t="s">
        <v>606</v>
      </c>
      <c r="D1065" s="110" t="s">
        <v>575</v>
      </c>
      <c r="E1065" s="110" t="s">
        <v>575</v>
      </c>
      <c r="F1065" s="110" t="s">
        <v>575</v>
      </c>
      <c r="G1065" s="111" t="s">
        <v>575</v>
      </c>
      <c r="H1065" s="34"/>
      <c r="I1065" s="144">
        <f>AVERAGE(I10:I1063)</f>
        <v>16035.364358124527</v>
      </c>
      <c r="J1065" s="135">
        <f>AVERAGE(J10:J1063)</f>
        <v>4626.5161290322585</v>
      </c>
      <c r="K1065" s="110" t="s">
        <v>575</v>
      </c>
      <c r="L1065" s="135">
        <f>AVERAGE(L10:L1063)</f>
        <v>1188</v>
      </c>
      <c r="M1065" s="135">
        <f>AVERAGE(M10:M1063)</f>
        <v>21849.880487156774</v>
      </c>
      <c r="N1065" s="34"/>
      <c r="O1065" s="112">
        <f>SUBTOTAL(9,O10:O1064)</f>
        <v>46375</v>
      </c>
      <c r="P1065" s="135">
        <f>SUBTOTAL(9,P10:P1063)</f>
        <v>986954790</v>
      </c>
      <c r="Q1065" s="135">
        <f t="shared" ref="Q1065:X1065" si="1">SUBTOTAL(9,Q10:Q1063)</f>
        <v>-337689.87003316329</v>
      </c>
      <c r="R1065" s="135">
        <f t="shared" si="1"/>
        <v>0</v>
      </c>
      <c r="S1065" s="135">
        <f t="shared" si="1"/>
        <v>0</v>
      </c>
      <c r="T1065" s="135">
        <f t="shared" si="1"/>
        <v>54887147</v>
      </c>
      <c r="U1065" s="135">
        <f t="shared" si="1"/>
        <v>1041504247.1299667</v>
      </c>
      <c r="V1065" s="35"/>
      <c r="W1065" s="136">
        <f t="shared" si="1"/>
        <v>157.00000000000077</v>
      </c>
      <c r="X1065" s="136">
        <f t="shared" si="1"/>
        <v>0</v>
      </c>
      <c r="Y1065" s="135" t="s">
        <v>575</v>
      </c>
      <c r="Z1065" s="135" t="s">
        <v>575</v>
      </c>
      <c r="AA1065" s="137">
        <f t="shared" ref="AA1065" si="2">SUBTOTAL(9,AA10:AA1063)</f>
        <v>0</v>
      </c>
      <c r="AB1065" s="35"/>
      <c r="AC1065" s="112">
        <f t="shared" ref="AC1065:AG1065" si="3">SUBTOTAL(9,AC10:AC1063)</f>
        <v>12635</v>
      </c>
      <c r="AD1065" s="112">
        <f t="shared" si="3"/>
        <v>16.941810081066862</v>
      </c>
      <c r="AE1065" s="135">
        <f t="shared" si="3"/>
        <v>337689.87003316329</v>
      </c>
      <c r="AF1065" s="135">
        <f t="shared" si="3"/>
        <v>0</v>
      </c>
      <c r="AG1065" s="135">
        <f t="shared" si="3"/>
        <v>0</v>
      </c>
      <c r="AH1065" s="113"/>
    </row>
  </sheetData>
  <autoFilter ref="A9:AG1063" xr:uid="{AAAB6A82-79E9-4C3F-824B-75EADC913BA9}">
    <sortState xmlns:xlrd2="http://schemas.microsoft.com/office/spreadsheetml/2017/richdata2" ref="A10:AG995">
      <sortCondition ref="A9:A995"/>
    </sortState>
  </autoFilter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O J b w W t f T w O i k A A A A 9 g A A A B I A H A B D b 2 5 m a W c v U G F j a 2 F n Z S 5 4 b W w g o h g A K K A U A A A A A A A A A A A A A A A A A A A A A A A A A A A A h Y 9 N D o I w G E S v Q r q n P 0 i C I R 9 l 4 V Y S E 6 J x 2 9 Q K j V A M L Z a 7 u f B I X k G M o u 5 c z p u 3 m L l f b 5 C P b R N c V G 9 1 Z z L E M E W B M r I 7 a F N l a H D H c I l y D h s h T 6 J S w S Q b m 4 7 2 k K H a u X N K i P c e + w X u + o p E l D K y L 9 a l r F U r 0 E f W / + V Q G + u E k Q p x 2 L 3 G 8 A i z O M Y s S T A F M k M o t P k K 0 b T 3 2 f 5 A W A 2 N G 3 r F l Q m 3 J Z A 5 A n l / 4 A 9 Q S w M E F A A C A A g A O J b w W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i W 8 F o o i k e 4 D g A A A B E A A A A T A B w A R m 9 y b X V s Y X M v U 2 V j d G l v b j E u b S C i G A A o o B Q A A A A A A A A A A A A A A A A A A A A A A A A A A A A r T k 0 u y c z P U w i G 0 I b W A F B L A Q I t A B Q A A g A I A D i W 8 F r X 0 8 D o p A A A A P Y A A A A S A A A A A A A A A A A A A A A A A A A A A A B D b 2 5 m a W c v U G F j a 2 F n Z S 5 4 b W x Q S w E C L Q A U A A I A C A A 4 l v B a D 8 r p q 6 Q A A A D p A A A A E w A A A A A A A A A A A A A A A A D w A A A A W 0 N v b n R l b n R f V H l w Z X N d L n h t b F B L A Q I t A B Q A A g A I A D i W 8 F o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C V s M O u s 5 Q G S q I s h 4 Z H C 0 D 9 A A A A A A I A A A A A A B B m A A A A A Q A A I A A A A I v 0 p M I u c w T i q 1 + d p 8 k T r a / X 0 u P s 5 k Q T / H P Y f + L h h u J p A A A A A A 6 A A A A A A g A A I A A A A B N Q J j J M 5 y / K Q W / p / j e r X w O K m a N K J A N 6 x t n V u m T t F k t M U A A A A J W m 2 q 2 C A / S y N h 5 O P n 3 / G S C 4 w Y F j d m f C l v y g H P n u 5 0 n j a t e 1 b w + f j J g L t r l Q A z M G C k o R v E t h U Z k p a 0 t 6 S 2 / G u 8 h a 4 y w 2 L V x c R / O t N b n l k G q 1 Q A A A A J K O K f T l 3 V P L e 2 P r 4 P s M D + 1 p f H f K 2 E X q E Q N b 4 5 R x M u f U A m Q D n i 6 3 V V R p 8 g G I Z A 7 + E q r 9 8 O w 8 C O i J o v T f 8 Y 0 Z A W I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69EED98F6272644B693E6BBBB80AC28" ma:contentTypeVersion="17" ma:contentTypeDescription="Create a new document." ma:contentTypeScope="" ma:versionID="3fe020ea151d7a2710718fc22ac1a31e">
  <xsd:schema xmlns:xsd="http://www.w3.org/2001/XMLSchema" xmlns:xs="http://www.w3.org/2001/XMLSchema" xmlns:p="http://schemas.microsoft.com/office/2006/metadata/properties" xmlns:ns2="b4f9eb54-60b0-4ef1-b507-fba3c7eb8bf0" xmlns:ns3="fdcd57df-05e8-4749-9cc8-5afe3dcd00a5" targetNamespace="http://schemas.microsoft.com/office/2006/metadata/properties" ma:root="true" ma:fieldsID="49476680175fd0a82bf037c7a94ace4c" ns2:_="" ns3:_="">
    <xsd:import namespace="b4f9eb54-60b0-4ef1-b507-fba3c7eb8bf0"/>
    <xsd:import namespace="fdcd57df-05e8-4749-9cc8-5afe3dcd00a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LengthInSeconds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f9eb54-60b0-4ef1-b507-fba3c7eb8bf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f123c60-6d59-4beb-a46f-4c7d903a1f2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4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cd57df-05e8-4749-9cc8-5afe3dcd00a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579585c6-1993-4430-a732-e7d5034e44b4}" ma:internalName="TaxCatchAll" ma:showField="CatchAllData" ma:web="fdcd57df-05e8-4749-9cc8-5afe3dcd00a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4f9eb54-60b0-4ef1-b507-fba3c7eb8bf0">
      <Terms xmlns="http://schemas.microsoft.com/office/infopath/2007/PartnerControls"/>
    </lcf76f155ced4ddcb4097134ff3c332f>
    <TaxCatchAll xmlns="fdcd57df-05e8-4749-9cc8-5afe3dcd00a5" xsi:nil="true"/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CC84319-34B0-47A0-9494-E4B1424EDBF8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4C2F309A-E35A-4542-86EA-442130D01E1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4f9eb54-60b0-4ef1-b507-fba3c7eb8bf0"/>
    <ds:schemaRef ds:uri="fdcd57df-05e8-4749-9cc8-5afe3dcd00a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1BC60D9-4EEC-4FC3-8176-BD8A41481345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6d1ab2f6-91f9-4f14-952a-3f3eb0d68341"/>
    <ds:schemaRef ds:uri="http://purl.org/dc/elements/1.1/"/>
    <ds:schemaRef ds:uri="8f2fdac3-5421-455f-b4e4-df6141b3176a"/>
    <ds:schemaRef ds:uri="http://schemas.microsoft.com/office/2006/metadata/properties"/>
    <ds:schemaRef ds:uri="http://schemas.microsoft.com/office/2006/documentManagement/types"/>
    <ds:schemaRef ds:uri="http://www.w3.org/XML/1998/namespace"/>
    <ds:schemaRef ds:uri="http://purl.org/dc/dcmitype/"/>
    <ds:schemaRef ds:uri="b4f9eb54-60b0-4ef1-b507-fba3c7eb8bf0"/>
    <ds:schemaRef ds:uri="fdcd57df-05e8-4749-9cc8-5afe3dcd00a5"/>
  </ds:schemaRefs>
</ds:datastoreItem>
</file>

<file path=customXml/itemProps4.xml><?xml version="1.0" encoding="utf-8"?>
<ds:datastoreItem xmlns:ds="http://schemas.openxmlformats.org/officeDocument/2006/customXml" ds:itemID="{72026754-4742-4413-A3AF-66E3F7B56D6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8</vt:i4>
      </vt:variant>
    </vt:vector>
  </HeadingPairs>
  <TitlesOfParts>
    <vt:vector size="16" baseType="lpstr">
      <vt:lpstr>found26a</vt:lpstr>
      <vt:lpstr>found25</vt:lpstr>
      <vt:lpstr>above fnd pcts</vt:lpstr>
      <vt:lpstr>transp</vt:lpstr>
      <vt:lpstr>rates - 25Q4</vt:lpstr>
      <vt:lpstr>rates</vt:lpstr>
      <vt:lpstr>demographics</vt:lpstr>
      <vt:lpstr>tuition</vt:lpstr>
      <vt:lpstr>abvfndpcts</vt:lpstr>
      <vt:lpstr>Chaloc</vt:lpstr>
      <vt:lpstr>found25</vt:lpstr>
      <vt:lpstr>found26</vt:lpstr>
      <vt:lpstr>found26a!rate_chafnd</vt:lpstr>
      <vt:lpstr>rate_chafnd</vt:lpstr>
      <vt:lpstr>ratesPFY</vt:lpstr>
      <vt:lpstr>ratesQ2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Preliminary FY26 Foundation Rates by Charter School and Sending District (Q2)</dc:title>
  <dc:subject/>
  <dc:creator>DESE</dc:creator>
  <cp:keywords/>
  <dc:description/>
  <cp:lastModifiedBy>Zou, Dong (EOE)</cp:lastModifiedBy>
  <cp:revision/>
  <dcterms:created xsi:type="dcterms:W3CDTF">2016-04-08T13:31:51Z</dcterms:created>
  <dcterms:modified xsi:type="dcterms:W3CDTF">2026-01-05T21:16:09Z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e">
    <vt:lpwstr>Jan 5 2026 12:00AM</vt:lpwstr>
  </property>
</Properties>
</file>